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QRPA\ZQRPA\13APS数据处理\02Process\"/>
    </mc:Choice>
  </mc:AlternateContent>
  <bookViews>
    <workbookView xWindow="0" yWindow="0" windowWidth="15330" windowHeight="7110" firstSheet="8" activeTab="8"/>
  </bookViews>
  <sheets>
    <sheet name="2018年材料到厂计划统计" sheetId="65" r:id="rId1"/>
    <sheet name="月度需求分析" sheetId="12" r:id="rId2"/>
    <sheet name="月度需求分析 (分检修与新造)" sheetId="58" r:id="rId3"/>
    <sheet name="从6月到10月的年底库存预测对比" sheetId="57" r:id="rId4"/>
    <sheet name="匹配结果" sheetId="11" r:id="rId5"/>
    <sheet name="汇报-订单需求情况" sheetId="51" r:id="rId6"/>
    <sheet name="汇报—采购情况" sheetId="53" r:id="rId7"/>
    <sheet name="汇报-整体匹配" sheetId="52" r:id="rId8"/>
    <sheet name="CRH1-250材料匹配" sheetId="60" r:id="rId9"/>
    <sheet name="CRH1-380材料匹配" sheetId="3" r:id="rId10"/>
    <sheet name="CRH2材料匹配" sheetId="41" r:id="rId11"/>
    <sheet name="CRH3-380+标动材料匹配" sheetId="42" r:id="rId12"/>
    <sheet name="CRH5材料匹配" sheetId="6" r:id="rId13"/>
    <sheet name="CRH3-380+标动材料匹配  (火车运输)" sheetId="70" state="hidden" r:id="rId14"/>
    <sheet name="CRH6材料匹配" sheetId="47" r:id="rId15"/>
    <sheet name="油漆匹配" sheetId="49" r:id="rId16"/>
    <sheet name="制动盘和轴承匹配" sheetId="77" r:id="rId17"/>
    <sheet name="2019年采购计划涉及" sheetId="79" r:id="rId18"/>
  </sheets>
  <definedNames>
    <definedName name="_xlnm._FilterDatabase" localSheetId="8" hidden="1">'CRH1-250材料匹配'!$C$1:$C$29</definedName>
    <definedName name="_xlnm._FilterDatabase" localSheetId="9" hidden="1">'CRH1-380材料匹配'!$A$1:$D$29</definedName>
    <definedName name="_xlnm._FilterDatabase" localSheetId="10" hidden="1">CRH2材料匹配!$A$1:$D$31</definedName>
    <definedName name="_xlnm._FilterDatabase" localSheetId="11" hidden="1">'CRH3-380+标动材料匹配'!$A$1:$D$33</definedName>
    <definedName name="_xlnm._FilterDatabase" localSheetId="13" hidden="1">'CRH3-380+标动材料匹配  (火车运输)'!$A$1:$O$30</definedName>
    <definedName name="_xlnm._FilterDatabase" localSheetId="12" hidden="1">CRH5材料匹配!$A$1:$D$22</definedName>
    <definedName name="_xlnm._FilterDatabase" localSheetId="14" hidden="1">CRH6材料匹配!$A$1:$D$22</definedName>
    <definedName name="_xlnm._FilterDatabase" localSheetId="4" hidden="1">匹配结果!$A$3:$H$31</definedName>
    <definedName name="_xlnm._FilterDatabase" localSheetId="15" hidden="1">油漆匹配!$C$1:$C$19</definedName>
    <definedName name="_xlnm._FilterDatabase" localSheetId="16" hidden="1">制动盘和轴承匹配!$C$1:$C$109</definedName>
  </definedNames>
  <calcPr calcId="152511"/>
</workbook>
</file>

<file path=xl/calcChain.xml><?xml version="1.0" encoding="utf-8"?>
<calcChain xmlns="http://schemas.openxmlformats.org/spreadsheetml/2006/main">
  <c r="AC53" i="42" l="1"/>
  <c r="AC52" i="42"/>
  <c r="AC45" i="42"/>
  <c r="AC44" i="42"/>
  <c r="AC37" i="42"/>
  <c r="AC36" i="42"/>
  <c r="AC21" i="42"/>
  <c r="AC13" i="42"/>
  <c r="AC4" i="42"/>
  <c r="D25" i="41" l="1"/>
  <c r="E25" i="41" s="1"/>
  <c r="F25" i="41" s="1"/>
  <c r="G25" i="41" s="1"/>
  <c r="H25" i="41" s="1"/>
  <c r="I25" i="41" s="1"/>
  <c r="J25" i="41" s="1"/>
  <c r="K25" i="41" s="1"/>
  <c r="L25" i="41" s="1"/>
  <c r="M25" i="41" s="1"/>
  <c r="N25" i="41" s="1"/>
  <c r="O25" i="41" s="1"/>
  <c r="P25" i="41" s="1"/>
  <c r="Q25" i="41" s="1"/>
  <c r="R25" i="41" s="1"/>
  <c r="S25" i="41" s="1"/>
  <c r="T25" i="41" s="1"/>
  <c r="U25" i="41" s="1"/>
  <c r="V25" i="41" s="1"/>
  <c r="W25" i="41" s="1"/>
  <c r="X25" i="41" s="1"/>
  <c r="Y25" i="41" s="1"/>
  <c r="Z25" i="41" s="1"/>
  <c r="AA25" i="41" s="1"/>
  <c r="AB25" i="41" s="1"/>
  <c r="AC2" i="42" l="1"/>
  <c r="AF2" i="42"/>
  <c r="AC3" i="42"/>
  <c r="AE3" i="42"/>
  <c r="AF3" i="42"/>
  <c r="AC5" i="42"/>
  <c r="AC6" i="42"/>
  <c r="AC7" i="42"/>
  <c r="AC8" i="42"/>
  <c r="D9" i="42"/>
  <c r="E9" i="42" s="1"/>
  <c r="F9" i="42" s="1"/>
  <c r="G9" i="42" s="1"/>
  <c r="H9" i="42" s="1"/>
  <c r="I9" i="42" s="1"/>
  <c r="J9" i="42" s="1"/>
  <c r="K9" i="42" s="1"/>
  <c r="L9" i="42" s="1"/>
  <c r="M9" i="42" s="1"/>
  <c r="N9" i="42" s="1"/>
  <c r="O9" i="42" s="1"/>
  <c r="P9" i="42" s="1"/>
  <c r="Q9" i="42" s="1"/>
  <c r="R9" i="42" s="1"/>
  <c r="S9" i="42" s="1"/>
  <c r="T9" i="42" s="1"/>
  <c r="U9" i="42" s="1"/>
  <c r="V9" i="42" s="1"/>
  <c r="W9" i="42" s="1"/>
  <c r="X9" i="42" s="1"/>
  <c r="Y9" i="42" s="1"/>
  <c r="Z9" i="42" s="1"/>
  <c r="AA9" i="42" s="1"/>
  <c r="AB9" i="42" s="1"/>
  <c r="AD9" i="42" s="1"/>
  <c r="AC10" i="42"/>
  <c r="AF10" i="42"/>
  <c r="AC11" i="42"/>
  <c r="AE11" i="42"/>
  <c r="AF11" i="42"/>
  <c r="AC12" i="42"/>
  <c r="AC14" i="42"/>
  <c r="AC15" i="42"/>
  <c r="AC16" i="42"/>
  <c r="D17" i="42"/>
  <c r="E17" i="42" s="1"/>
  <c r="F17" i="42" s="1"/>
  <c r="G17" i="42" s="1"/>
  <c r="H17" i="42" s="1"/>
  <c r="I17" i="42" s="1"/>
  <c r="J17" i="42" s="1"/>
  <c r="K17" i="42" s="1"/>
  <c r="L17" i="42" s="1"/>
  <c r="M17" i="42" s="1"/>
  <c r="N17" i="42" s="1"/>
  <c r="O17" i="42" s="1"/>
  <c r="P17" i="42" s="1"/>
  <c r="Q17" i="42" s="1"/>
  <c r="R17" i="42" s="1"/>
  <c r="S17" i="42" s="1"/>
  <c r="T17" i="42" s="1"/>
  <c r="U17" i="42" s="1"/>
  <c r="V17" i="42" s="1"/>
  <c r="W17" i="42" s="1"/>
  <c r="X17" i="42" s="1"/>
  <c r="Y17" i="42" s="1"/>
  <c r="Z17" i="42" s="1"/>
  <c r="AA17" i="42" s="1"/>
  <c r="AB17" i="42" s="1"/>
  <c r="AD17" i="42" s="1"/>
  <c r="AC18" i="42"/>
  <c r="AC19" i="42"/>
  <c r="AE19" i="42"/>
  <c r="AF19" i="42"/>
  <c r="AC20" i="42"/>
  <c r="AC22" i="42"/>
  <c r="AC23" i="42"/>
  <c r="AC24" i="42"/>
  <c r="D25" i="42"/>
  <c r="E25" i="42" s="1"/>
  <c r="F25" i="42" s="1"/>
  <c r="G25" i="42" s="1"/>
  <c r="H25" i="42" s="1"/>
  <c r="I25" i="42" s="1"/>
  <c r="J25" i="42" s="1"/>
  <c r="K25" i="42" s="1"/>
  <c r="L25" i="42" s="1"/>
  <c r="M25" i="42" s="1"/>
  <c r="N25" i="42" s="1"/>
  <c r="O25" i="42" s="1"/>
  <c r="P25" i="42" s="1"/>
  <c r="Q25" i="42" s="1"/>
  <c r="R25" i="42" s="1"/>
  <c r="S25" i="42" s="1"/>
  <c r="T25" i="42" s="1"/>
  <c r="U25" i="42" s="1"/>
  <c r="V25" i="42" s="1"/>
  <c r="W25" i="42" s="1"/>
  <c r="X25" i="42" s="1"/>
  <c r="Y25" i="42" s="1"/>
  <c r="Z25" i="42" s="1"/>
  <c r="AA25" i="42" s="1"/>
  <c r="AB25" i="42" s="1"/>
  <c r="AD25" i="42" s="1"/>
  <c r="AC26" i="42"/>
  <c r="AF26" i="42"/>
  <c r="AC27" i="42"/>
  <c r="AE27" i="42"/>
  <c r="AF27" i="42"/>
  <c r="AC28" i="42"/>
  <c r="AC29" i="42"/>
  <c r="AC30" i="42"/>
  <c r="AC31" i="42"/>
  <c r="AC32" i="42"/>
  <c r="D33" i="42"/>
  <c r="E33" i="42" s="1"/>
  <c r="F33" i="42" s="1"/>
  <c r="G33" i="42" s="1"/>
  <c r="H33" i="42" s="1"/>
  <c r="I33" i="42" s="1"/>
  <c r="AC34" i="42"/>
  <c r="AF34" i="42"/>
  <c r="AC35" i="42"/>
  <c r="AE35" i="42"/>
  <c r="AF35" i="42"/>
  <c r="AC38" i="42"/>
  <c r="AC39" i="42"/>
  <c r="AC40" i="42"/>
  <c r="D41" i="42"/>
  <c r="E41" i="42" s="1"/>
  <c r="F41" i="42" s="1"/>
  <c r="G41" i="42" s="1"/>
  <c r="H41" i="42" s="1"/>
  <c r="I41" i="42" s="1"/>
  <c r="J41" i="42" s="1"/>
  <c r="K41" i="42" s="1"/>
  <c r="L41" i="42" s="1"/>
  <c r="M41" i="42" s="1"/>
  <c r="N41" i="42" s="1"/>
  <c r="O41" i="42" s="1"/>
  <c r="P41" i="42" s="1"/>
  <c r="Q41" i="42" s="1"/>
  <c r="R41" i="42" s="1"/>
  <c r="S41" i="42" s="1"/>
  <c r="T41" i="42" s="1"/>
  <c r="U41" i="42" s="1"/>
  <c r="V41" i="42" s="1"/>
  <c r="W41" i="42" s="1"/>
  <c r="X41" i="42" s="1"/>
  <c r="Y41" i="42" s="1"/>
  <c r="Z41" i="42" s="1"/>
  <c r="AA41" i="42" s="1"/>
  <c r="AB41" i="42" s="1"/>
  <c r="AD41" i="42" s="1"/>
  <c r="AC42" i="42"/>
  <c r="AF42" i="42"/>
  <c r="AC43" i="42"/>
  <c r="AE43" i="42"/>
  <c r="AF43" i="42"/>
  <c r="AC46" i="42"/>
  <c r="AC47" i="42"/>
  <c r="AC48" i="42"/>
  <c r="D49" i="42"/>
  <c r="E49" i="42" s="1"/>
  <c r="F49" i="42" s="1"/>
  <c r="G49" i="42" s="1"/>
  <c r="H49" i="42" s="1"/>
  <c r="I49" i="42" s="1"/>
  <c r="J49" i="42" s="1"/>
  <c r="K49" i="42" s="1"/>
  <c r="L49" i="42" s="1"/>
  <c r="M49" i="42" s="1"/>
  <c r="N49" i="42" s="1"/>
  <c r="O49" i="42" s="1"/>
  <c r="P49" i="42" s="1"/>
  <c r="Q49" i="42" s="1"/>
  <c r="R49" i="42" s="1"/>
  <c r="S49" i="42" s="1"/>
  <c r="T49" i="42" s="1"/>
  <c r="U49" i="42" s="1"/>
  <c r="V49" i="42" s="1"/>
  <c r="W49" i="42" s="1"/>
  <c r="X49" i="42" s="1"/>
  <c r="Y49" i="42" s="1"/>
  <c r="Z49" i="42" s="1"/>
  <c r="AA49" i="42" s="1"/>
  <c r="AB49" i="42" s="1"/>
  <c r="AD49" i="42" s="1"/>
  <c r="AC50" i="42"/>
  <c r="AF50" i="42"/>
  <c r="AC51" i="42"/>
  <c r="AE51" i="42"/>
  <c r="AF51" i="42"/>
  <c r="AC54" i="42"/>
  <c r="AC55" i="42"/>
  <c r="AC56" i="42"/>
  <c r="D57" i="42"/>
  <c r="E57" i="42" s="1"/>
  <c r="F57" i="42" s="1"/>
  <c r="G57" i="42" s="1"/>
  <c r="H57" i="42" s="1"/>
  <c r="I57" i="42" s="1"/>
  <c r="J57" i="42" s="1"/>
  <c r="K57" i="42" s="1"/>
  <c r="L57" i="42" s="1"/>
  <c r="M57" i="42" s="1"/>
  <c r="N57" i="42" s="1"/>
  <c r="O57" i="42" s="1"/>
  <c r="P57" i="42" s="1"/>
  <c r="Q57" i="42" s="1"/>
  <c r="R57" i="42" s="1"/>
  <c r="S57" i="42" s="1"/>
  <c r="T57" i="42" s="1"/>
  <c r="U57" i="42" s="1"/>
  <c r="V57" i="42" s="1"/>
  <c r="W57" i="42" s="1"/>
  <c r="X57" i="42" s="1"/>
  <c r="Y57" i="42" s="1"/>
  <c r="Z57" i="42" s="1"/>
  <c r="AA57" i="42" s="1"/>
  <c r="AB57" i="42" s="1"/>
  <c r="AD57" i="42" s="1"/>
  <c r="J33" i="42" l="1"/>
  <c r="K33" i="42" s="1"/>
  <c r="L33" i="42" s="1"/>
  <c r="M33" i="42" s="1"/>
  <c r="N33" i="42" s="1"/>
  <c r="O33" i="42" s="1"/>
  <c r="P33" i="42" s="1"/>
  <c r="Q33" i="42" s="1"/>
  <c r="R33" i="42" s="1"/>
  <c r="S33" i="42" s="1"/>
  <c r="T33" i="42" s="1"/>
  <c r="U33" i="42" s="1"/>
  <c r="V33" i="42" s="1"/>
  <c r="W33" i="42" s="1"/>
  <c r="X33" i="42" s="1"/>
  <c r="Y33" i="42" s="1"/>
  <c r="Z33" i="42" s="1"/>
  <c r="AA33" i="42" s="1"/>
  <c r="AB33" i="42" s="1"/>
  <c r="AD33" i="42" s="1"/>
  <c r="AI42" i="42"/>
  <c r="AF18" i="42"/>
  <c r="D22" i="60" l="1"/>
  <c r="AD3" i="41"/>
  <c r="AD4" i="41"/>
  <c r="AD5" i="41"/>
  <c r="AD6" i="41"/>
  <c r="AD8" i="41"/>
  <c r="AD9" i="41"/>
  <c r="AD10" i="41"/>
  <c r="AD11" i="41"/>
  <c r="AD12" i="41"/>
  <c r="AD14" i="41"/>
  <c r="AD15" i="41"/>
  <c r="AD16" i="41"/>
  <c r="AD17" i="41"/>
  <c r="AD18" i="41"/>
  <c r="AD20" i="41"/>
  <c r="AD21" i="41"/>
  <c r="AD22" i="41"/>
  <c r="AD23" i="41"/>
  <c r="AD24" i="41"/>
  <c r="AD26" i="41"/>
  <c r="AD27" i="41"/>
  <c r="AD28" i="41"/>
  <c r="AD29" i="41"/>
  <c r="AD30" i="41"/>
  <c r="AD2" i="41"/>
  <c r="AF15" i="41" l="1"/>
  <c r="AF3" i="41"/>
  <c r="AE24" i="3"/>
  <c r="AE17" i="3"/>
  <c r="AE10" i="3"/>
  <c r="AE3" i="3"/>
  <c r="AE24" i="60"/>
  <c r="AE17" i="60"/>
  <c r="AE10" i="60"/>
  <c r="AE3" i="60"/>
  <c r="E22" i="79" l="1"/>
  <c r="E21" i="79"/>
  <c r="E20" i="79"/>
  <c r="E19" i="79"/>
  <c r="E18" i="79"/>
  <c r="E17" i="79"/>
  <c r="E16" i="79"/>
  <c r="E15" i="79"/>
  <c r="E9" i="79"/>
  <c r="E5" i="79"/>
  <c r="E6" i="79"/>
  <c r="C20" i="53"/>
  <c r="C19" i="53"/>
  <c r="I25" i="52" s="1"/>
  <c r="C21" i="53"/>
  <c r="C21" i="51"/>
  <c r="C20" i="51" l="1"/>
  <c r="C19" i="51"/>
  <c r="E8" i="79"/>
  <c r="AF27" i="41"/>
  <c r="AF21" i="41"/>
  <c r="AF9" i="41"/>
  <c r="E7" i="79" l="1"/>
  <c r="E10" i="79"/>
  <c r="E4" i="79"/>
  <c r="T34" i="52" l="1"/>
  <c r="E3" i="79" l="1"/>
  <c r="AE17" i="6" l="1"/>
  <c r="AE10" i="6"/>
  <c r="AE3" i="6"/>
  <c r="C2" i="51"/>
  <c r="D49" i="77" l="1"/>
  <c r="D43" i="77" l="1"/>
  <c r="E43" i="77" s="1"/>
  <c r="F43" i="77" s="1"/>
  <c r="G43" i="77" s="1"/>
  <c r="H43" i="77" s="1"/>
  <c r="I43" i="77" s="1"/>
  <c r="J43" i="77" s="1"/>
  <c r="K43" i="77" s="1"/>
  <c r="L43" i="77" s="1"/>
  <c r="M43" i="77" s="1"/>
  <c r="N43" i="77" s="1"/>
  <c r="O43" i="77" s="1"/>
  <c r="P43" i="77" s="1"/>
  <c r="AC42" i="77"/>
  <c r="AC41" i="77"/>
  <c r="AC40" i="77"/>
  <c r="AF39" i="77"/>
  <c r="AC39" i="77"/>
  <c r="AC38" i="77"/>
  <c r="AE43" i="77" l="1"/>
  <c r="Q43" i="77"/>
  <c r="R43" i="77" s="1"/>
  <c r="S43" i="77" s="1"/>
  <c r="T43" i="77" s="1"/>
  <c r="U43" i="77" s="1"/>
  <c r="V43" i="77" s="1"/>
  <c r="W43" i="77" s="1"/>
  <c r="X43" i="77" s="1"/>
  <c r="Y43" i="77" s="1"/>
  <c r="Z43" i="77" s="1"/>
  <c r="AA43" i="77" s="1"/>
  <c r="AB43" i="77" s="1"/>
  <c r="D133" i="77"/>
  <c r="E133" i="77" s="1"/>
  <c r="F133" i="77" s="1"/>
  <c r="G133" i="77" s="1"/>
  <c r="H133" i="77" s="1"/>
  <c r="I133" i="77" s="1"/>
  <c r="J133" i="77" s="1"/>
  <c r="K133" i="77" s="1"/>
  <c r="L133" i="77" s="1"/>
  <c r="M133" i="77" s="1"/>
  <c r="N133" i="77" s="1"/>
  <c r="O133" i="77" s="1"/>
  <c r="P133" i="77" s="1"/>
  <c r="D127" i="77"/>
  <c r="E127" i="77" s="1"/>
  <c r="F127" i="77" s="1"/>
  <c r="G127" i="77" s="1"/>
  <c r="H127" i="77" s="1"/>
  <c r="I127" i="77" s="1"/>
  <c r="J127" i="77" s="1"/>
  <c r="K127" i="77" s="1"/>
  <c r="L127" i="77" s="1"/>
  <c r="M127" i="77" s="1"/>
  <c r="N127" i="77" s="1"/>
  <c r="O127" i="77" s="1"/>
  <c r="P127" i="77" s="1"/>
  <c r="H61" i="77"/>
  <c r="I61" i="77" s="1"/>
  <c r="J61" i="77" s="1"/>
  <c r="K61" i="77" s="1"/>
  <c r="L61" i="77" s="1"/>
  <c r="M61" i="77" s="1"/>
  <c r="N61" i="77" s="1"/>
  <c r="O61" i="77" s="1"/>
  <c r="P61" i="77" s="1"/>
  <c r="Q61" i="77" s="1"/>
  <c r="R61" i="77" s="1"/>
  <c r="S61" i="77" s="1"/>
  <c r="T61" i="77" s="1"/>
  <c r="U61" i="77" s="1"/>
  <c r="V61" i="77" s="1"/>
  <c r="W61" i="77" s="1"/>
  <c r="X61" i="77" s="1"/>
  <c r="Y61" i="77" s="1"/>
  <c r="Z61" i="77" s="1"/>
  <c r="AA61" i="77" s="1"/>
  <c r="AB61" i="77" s="1"/>
  <c r="D55" i="77"/>
  <c r="E55" i="77" s="1"/>
  <c r="F55" i="77" s="1"/>
  <c r="G55" i="77" s="1"/>
  <c r="H55" i="77" s="1"/>
  <c r="I55" i="77" s="1"/>
  <c r="J55" i="77" s="1"/>
  <c r="K55" i="77" s="1"/>
  <c r="L55" i="77" s="1"/>
  <c r="M55" i="77" s="1"/>
  <c r="N55" i="77" s="1"/>
  <c r="O55" i="77" s="1"/>
  <c r="P55" i="77" s="1"/>
  <c r="Q55" i="77" s="1"/>
  <c r="R55" i="77" s="1"/>
  <c r="S55" i="77" s="1"/>
  <c r="T55" i="77" s="1"/>
  <c r="U55" i="77" s="1"/>
  <c r="V55" i="77" s="1"/>
  <c r="W55" i="77" s="1"/>
  <c r="X55" i="77" s="1"/>
  <c r="Y55" i="77" s="1"/>
  <c r="Z55" i="77" s="1"/>
  <c r="AA55" i="77" s="1"/>
  <c r="AB55" i="77" s="1"/>
  <c r="AF129" i="77"/>
  <c r="AF123" i="77"/>
  <c r="AF117" i="77"/>
  <c r="AF111" i="77"/>
  <c r="AF105" i="77"/>
  <c r="AF99" i="77"/>
  <c r="AF93" i="77"/>
  <c r="AF87" i="77"/>
  <c r="AF81" i="77"/>
  <c r="AF75" i="77"/>
  <c r="AF69" i="77"/>
  <c r="AF63" i="77"/>
  <c r="AF57" i="77"/>
  <c r="AF51" i="77"/>
  <c r="AF45" i="77"/>
  <c r="AF33" i="77"/>
  <c r="AF27" i="77"/>
  <c r="AF21" i="77"/>
  <c r="AF15" i="77"/>
  <c r="AF9" i="77"/>
  <c r="AF3" i="77"/>
  <c r="E49" i="77"/>
  <c r="F49" i="77" s="1"/>
  <c r="G49" i="77" s="1"/>
  <c r="H49" i="77" s="1"/>
  <c r="I49" i="77" s="1"/>
  <c r="J49" i="77" s="1"/>
  <c r="K49" i="77" s="1"/>
  <c r="L49" i="77" s="1"/>
  <c r="M49" i="77" s="1"/>
  <c r="N49" i="77" s="1"/>
  <c r="O49" i="77" s="1"/>
  <c r="P49" i="77" s="1"/>
  <c r="Q49" i="77" s="1"/>
  <c r="R49" i="77" s="1"/>
  <c r="S49" i="77" s="1"/>
  <c r="T49" i="77" s="1"/>
  <c r="U49" i="77" s="1"/>
  <c r="V49" i="77" s="1"/>
  <c r="W49" i="77" s="1"/>
  <c r="X49" i="77" s="1"/>
  <c r="Y49" i="77" s="1"/>
  <c r="Z49" i="77" s="1"/>
  <c r="AA49" i="77" s="1"/>
  <c r="AB49" i="77" s="1"/>
  <c r="AC24" i="77"/>
  <c r="AC6" i="77"/>
  <c r="AC2" i="47" l="1"/>
  <c r="AC3" i="47"/>
  <c r="AC4" i="47"/>
  <c r="AC5" i="47"/>
  <c r="AC6" i="47"/>
  <c r="AC9" i="47"/>
  <c r="AC10" i="47"/>
  <c r="AC11" i="47"/>
  <c r="AC12" i="47"/>
  <c r="AC13" i="47"/>
  <c r="AC16" i="47"/>
  <c r="AC17" i="47"/>
  <c r="AC18" i="47"/>
  <c r="AC19" i="47"/>
  <c r="AC20" i="47"/>
  <c r="AC21" i="47"/>
  <c r="AC132" i="77"/>
  <c r="AC131" i="77"/>
  <c r="AC130" i="77"/>
  <c r="AC129" i="77"/>
  <c r="AC128" i="77"/>
  <c r="AC126" i="77"/>
  <c r="AC125" i="77"/>
  <c r="AC124" i="77"/>
  <c r="AC123" i="77"/>
  <c r="AC122" i="77"/>
  <c r="D61" i="77"/>
  <c r="E61" i="77" s="1"/>
  <c r="F61" i="77" s="1"/>
  <c r="G61" i="77" s="1"/>
  <c r="AC60" i="77"/>
  <c r="AC59" i="77"/>
  <c r="AC58" i="77"/>
  <c r="AC57" i="77"/>
  <c r="AC56" i="77"/>
  <c r="AE55" i="77"/>
  <c r="AC54" i="77"/>
  <c r="AC53" i="77"/>
  <c r="AC52" i="77"/>
  <c r="AC51" i="77"/>
  <c r="AC50" i="77"/>
  <c r="AE49" i="77"/>
  <c r="AC48" i="77"/>
  <c r="AC47" i="77"/>
  <c r="AC46" i="77"/>
  <c r="AC45" i="77"/>
  <c r="AC44" i="77"/>
  <c r="AC120" i="77"/>
  <c r="AC119" i="77"/>
  <c r="AC118" i="77"/>
  <c r="AC117" i="77"/>
  <c r="AC116" i="77"/>
  <c r="AC114" i="77"/>
  <c r="AC113" i="77"/>
  <c r="AC112" i="77"/>
  <c r="AC111" i="77"/>
  <c r="AC110" i="77"/>
  <c r="AC108" i="77"/>
  <c r="AC107" i="77"/>
  <c r="AC106" i="77"/>
  <c r="AC105" i="77"/>
  <c r="AC104" i="77"/>
  <c r="AC102" i="77"/>
  <c r="AC101" i="77"/>
  <c r="AC100" i="77"/>
  <c r="AC99" i="77"/>
  <c r="AC98" i="77"/>
  <c r="AC96" i="77"/>
  <c r="AC95" i="77"/>
  <c r="AC94" i="77"/>
  <c r="AC93" i="77"/>
  <c r="AC92" i="77"/>
  <c r="AC90" i="77"/>
  <c r="AC89" i="77"/>
  <c r="AC88" i="77"/>
  <c r="AC87" i="77"/>
  <c r="AC86" i="77"/>
  <c r="AC84" i="77"/>
  <c r="AC83" i="77"/>
  <c r="AC82" i="77"/>
  <c r="AC81" i="77"/>
  <c r="AC80" i="77"/>
  <c r="AC78" i="77"/>
  <c r="AC77" i="77"/>
  <c r="AC76" i="77"/>
  <c r="AC75" i="77"/>
  <c r="AC74" i="77"/>
  <c r="AC72" i="77"/>
  <c r="AC71" i="77"/>
  <c r="AC70" i="77"/>
  <c r="AC69" i="77"/>
  <c r="AC68" i="77"/>
  <c r="AC66" i="77"/>
  <c r="AC65" i="77"/>
  <c r="AC64" i="77"/>
  <c r="AC63" i="77"/>
  <c r="AC62" i="77"/>
  <c r="AC36" i="77"/>
  <c r="AC35" i="77"/>
  <c r="AC34" i="77"/>
  <c r="AC33" i="77"/>
  <c r="AC32" i="77"/>
  <c r="AC30" i="77"/>
  <c r="AC29" i="77"/>
  <c r="AC28" i="77"/>
  <c r="AC27" i="77"/>
  <c r="AC26" i="77"/>
  <c r="AC23" i="77"/>
  <c r="AC22" i="77"/>
  <c r="AC21" i="77"/>
  <c r="AC20" i="77"/>
  <c r="AC18" i="77"/>
  <c r="AC17" i="77"/>
  <c r="AC16" i="77"/>
  <c r="AC15" i="77"/>
  <c r="AC14" i="77"/>
  <c r="AC12" i="77"/>
  <c r="AC11" i="77"/>
  <c r="AC10" i="77"/>
  <c r="AC9" i="77"/>
  <c r="AC8" i="77"/>
  <c r="AC2" i="77"/>
  <c r="AC5" i="77"/>
  <c r="AC4" i="77"/>
  <c r="AC3" i="77"/>
  <c r="AC61" i="77" l="1"/>
  <c r="AD61" i="77" s="1"/>
  <c r="AE61" i="77" s="1"/>
  <c r="AF61" i="77" s="1"/>
  <c r="AC14" i="47"/>
  <c r="AC7" i="47"/>
  <c r="AO8" i="49" l="1"/>
  <c r="AO3" i="49" l="1"/>
  <c r="E21" i="53" l="1"/>
  <c r="D21" i="53"/>
  <c r="E20" i="53"/>
  <c r="D20" i="53"/>
  <c r="J23" i="11" l="1"/>
  <c r="I23" i="11"/>
  <c r="E21" i="51"/>
  <c r="D21" i="51"/>
  <c r="E20" i="51"/>
  <c r="D20" i="51"/>
  <c r="I22" i="11" l="1"/>
  <c r="G20" i="51"/>
  <c r="F20" i="51"/>
  <c r="D7" i="77"/>
  <c r="E7" i="77" s="1"/>
  <c r="F7" i="77" s="1"/>
  <c r="G7" i="77" s="1"/>
  <c r="H7" i="77" s="1"/>
  <c r="I7" i="77" s="1"/>
  <c r="J7" i="77" s="1"/>
  <c r="K7" i="77" s="1"/>
  <c r="L7" i="77" s="1"/>
  <c r="M7" i="77" s="1"/>
  <c r="N7" i="77" s="1"/>
  <c r="O7" i="77" s="1"/>
  <c r="P7" i="77" s="1"/>
  <c r="D13" i="77"/>
  <c r="E13" i="77" s="1"/>
  <c r="F13" i="77" s="1"/>
  <c r="G13" i="77" s="1"/>
  <c r="H13" i="77" s="1"/>
  <c r="I13" i="77" s="1"/>
  <c r="J13" i="77" s="1"/>
  <c r="K13" i="77" s="1"/>
  <c r="L13" i="77" s="1"/>
  <c r="M13" i="77" s="1"/>
  <c r="N13" i="77" s="1"/>
  <c r="O13" i="77" s="1"/>
  <c r="P13" i="77" s="1"/>
  <c r="D19" i="77"/>
  <c r="E19" i="77" s="1"/>
  <c r="F19" i="77" s="1"/>
  <c r="G19" i="77" s="1"/>
  <c r="H19" i="77" s="1"/>
  <c r="I19" i="77" s="1"/>
  <c r="J19" i="77" s="1"/>
  <c r="K19" i="77" s="1"/>
  <c r="L19" i="77" s="1"/>
  <c r="M19" i="77" s="1"/>
  <c r="N19" i="77" s="1"/>
  <c r="O19" i="77" s="1"/>
  <c r="P19" i="77" s="1"/>
  <c r="Q19" i="77" s="1"/>
  <c r="R19" i="77" s="1"/>
  <c r="S19" i="77" s="1"/>
  <c r="T19" i="77" s="1"/>
  <c r="U19" i="77" s="1"/>
  <c r="V19" i="77" s="1"/>
  <c r="W19" i="77" s="1"/>
  <c r="X19" i="77" s="1"/>
  <c r="Y19" i="77" s="1"/>
  <c r="Z19" i="77" s="1"/>
  <c r="AA19" i="77" s="1"/>
  <c r="AB19" i="77" s="1"/>
  <c r="D25" i="77"/>
  <c r="E25" i="77" s="1"/>
  <c r="F25" i="77" s="1"/>
  <c r="G25" i="77" s="1"/>
  <c r="H25" i="77" s="1"/>
  <c r="I25" i="77" s="1"/>
  <c r="J25" i="77" s="1"/>
  <c r="K25" i="77" s="1"/>
  <c r="L25" i="77" s="1"/>
  <c r="M25" i="77" s="1"/>
  <c r="N25" i="77" s="1"/>
  <c r="O25" i="77" s="1"/>
  <c r="P25" i="77" s="1"/>
  <c r="Q25" i="77" s="1"/>
  <c r="R25" i="77" s="1"/>
  <c r="S25" i="77" s="1"/>
  <c r="T25" i="77" s="1"/>
  <c r="U25" i="77" s="1"/>
  <c r="V25" i="77" s="1"/>
  <c r="W25" i="77" s="1"/>
  <c r="X25" i="77" s="1"/>
  <c r="Y25" i="77" s="1"/>
  <c r="Z25" i="77" s="1"/>
  <c r="AA25" i="77" s="1"/>
  <c r="AB25" i="77" s="1"/>
  <c r="D31" i="77"/>
  <c r="E31" i="77" s="1"/>
  <c r="F31" i="77" s="1"/>
  <c r="G31" i="77" s="1"/>
  <c r="H31" i="77" s="1"/>
  <c r="I31" i="77" s="1"/>
  <c r="J31" i="77" s="1"/>
  <c r="K31" i="77" s="1"/>
  <c r="L31" i="77" s="1"/>
  <c r="M31" i="77" s="1"/>
  <c r="N31" i="77" s="1"/>
  <c r="O31" i="77" s="1"/>
  <c r="P31" i="77" s="1"/>
  <c r="Q31" i="77" s="1"/>
  <c r="R31" i="77" s="1"/>
  <c r="S31" i="77" s="1"/>
  <c r="T31" i="77" s="1"/>
  <c r="U31" i="77" s="1"/>
  <c r="V31" i="77" s="1"/>
  <c r="W31" i="77" s="1"/>
  <c r="X31" i="77" s="1"/>
  <c r="Y31" i="77" s="1"/>
  <c r="Z31" i="77" s="1"/>
  <c r="D37" i="77"/>
  <c r="E37" i="77" s="1"/>
  <c r="F37" i="77" s="1"/>
  <c r="G37" i="77" s="1"/>
  <c r="H37" i="77" s="1"/>
  <c r="I37" i="77" s="1"/>
  <c r="J37" i="77" s="1"/>
  <c r="K37" i="77" s="1"/>
  <c r="L37" i="77" s="1"/>
  <c r="M37" i="77" s="1"/>
  <c r="N37" i="77" s="1"/>
  <c r="O37" i="77" s="1"/>
  <c r="P37" i="77" s="1"/>
  <c r="D67" i="77"/>
  <c r="E67" i="77" s="1"/>
  <c r="F67" i="77" s="1"/>
  <c r="G67" i="77" s="1"/>
  <c r="H67" i="77" s="1"/>
  <c r="I67" i="77" s="1"/>
  <c r="J67" i="77" s="1"/>
  <c r="K67" i="77" s="1"/>
  <c r="L67" i="77" s="1"/>
  <c r="M67" i="77" s="1"/>
  <c r="N67" i="77" s="1"/>
  <c r="O67" i="77" s="1"/>
  <c r="P67" i="77" s="1"/>
  <c r="Q67" i="77" s="1"/>
  <c r="R67" i="77" s="1"/>
  <c r="S67" i="77" s="1"/>
  <c r="T67" i="77" s="1"/>
  <c r="U67" i="77" s="1"/>
  <c r="V67" i="77" s="1"/>
  <c r="W67" i="77" s="1"/>
  <c r="X67" i="77" s="1"/>
  <c r="Y67" i="77" s="1"/>
  <c r="D73" i="77"/>
  <c r="E73" i="77" s="1"/>
  <c r="F73" i="77" s="1"/>
  <c r="G73" i="77" s="1"/>
  <c r="H73" i="77" s="1"/>
  <c r="I73" i="77" s="1"/>
  <c r="J73" i="77" s="1"/>
  <c r="K73" i="77" s="1"/>
  <c r="L73" i="77" s="1"/>
  <c r="M73" i="77" s="1"/>
  <c r="N73" i="77" s="1"/>
  <c r="O73" i="77" s="1"/>
  <c r="P73" i="77" s="1"/>
  <c r="D79" i="77"/>
  <c r="E79" i="77" s="1"/>
  <c r="F79" i="77" s="1"/>
  <c r="G79" i="77" s="1"/>
  <c r="H79" i="77" s="1"/>
  <c r="I79" i="77" s="1"/>
  <c r="J79" i="77" s="1"/>
  <c r="K79" i="77" s="1"/>
  <c r="L79" i="77" s="1"/>
  <c r="M79" i="77" s="1"/>
  <c r="N79" i="77" s="1"/>
  <c r="O79" i="77" s="1"/>
  <c r="P79" i="77" s="1"/>
  <c r="D85" i="77"/>
  <c r="E85" i="77" s="1"/>
  <c r="F85" i="77" s="1"/>
  <c r="G85" i="77" s="1"/>
  <c r="H85" i="77" s="1"/>
  <c r="I85" i="77" s="1"/>
  <c r="J85" i="77" s="1"/>
  <c r="K85" i="77" s="1"/>
  <c r="L85" i="77" s="1"/>
  <c r="M85" i="77" s="1"/>
  <c r="N85" i="77" s="1"/>
  <c r="O85" i="77" s="1"/>
  <c r="P85" i="77" s="1"/>
  <c r="D91" i="77"/>
  <c r="E91" i="77" s="1"/>
  <c r="F91" i="77" s="1"/>
  <c r="G91" i="77" s="1"/>
  <c r="H91" i="77" s="1"/>
  <c r="I91" i="77" s="1"/>
  <c r="J91" i="77" s="1"/>
  <c r="K91" i="77" s="1"/>
  <c r="L91" i="77" s="1"/>
  <c r="M91" i="77" s="1"/>
  <c r="N91" i="77" s="1"/>
  <c r="O91" i="77" s="1"/>
  <c r="P91" i="77" s="1"/>
  <c r="D97" i="77"/>
  <c r="E97" i="77" s="1"/>
  <c r="F97" i="77" s="1"/>
  <c r="G97" i="77" s="1"/>
  <c r="H97" i="77" s="1"/>
  <c r="I97" i="77" s="1"/>
  <c r="J97" i="77" s="1"/>
  <c r="K97" i="77" s="1"/>
  <c r="L97" i="77" s="1"/>
  <c r="M97" i="77" s="1"/>
  <c r="N97" i="77" s="1"/>
  <c r="O97" i="77" s="1"/>
  <c r="P97" i="77" s="1"/>
  <c r="Q97" i="77" s="1"/>
  <c r="R97" i="77" s="1"/>
  <c r="S97" i="77" s="1"/>
  <c r="T97" i="77" s="1"/>
  <c r="U97" i="77" s="1"/>
  <c r="V97" i="77" s="1"/>
  <c r="D103" i="77"/>
  <c r="E103" i="77" s="1"/>
  <c r="F103" i="77" s="1"/>
  <c r="G103" i="77" s="1"/>
  <c r="H103" i="77" s="1"/>
  <c r="I103" i="77" s="1"/>
  <c r="J103" i="77" s="1"/>
  <c r="K103" i="77" s="1"/>
  <c r="L103" i="77" s="1"/>
  <c r="M103" i="77" s="1"/>
  <c r="N103" i="77" s="1"/>
  <c r="O103" i="77" s="1"/>
  <c r="P103" i="77" s="1"/>
  <c r="D109" i="77"/>
  <c r="E109" i="77" s="1"/>
  <c r="F109" i="77" s="1"/>
  <c r="G109" i="77" s="1"/>
  <c r="H109" i="77" s="1"/>
  <c r="I109" i="77" s="1"/>
  <c r="J109" i="77" s="1"/>
  <c r="K109" i="77" s="1"/>
  <c r="L109" i="77" s="1"/>
  <c r="M109" i="77" s="1"/>
  <c r="N109" i="77" s="1"/>
  <c r="O109" i="77" s="1"/>
  <c r="P109" i="77" s="1"/>
  <c r="D115" i="77"/>
  <c r="E115" i="77" s="1"/>
  <c r="F115" i="77" s="1"/>
  <c r="G115" i="77" s="1"/>
  <c r="H115" i="77" s="1"/>
  <c r="I115" i="77" s="1"/>
  <c r="J115" i="77" s="1"/>
  <c r="K115" i="77" s="1"/>
  <c r="L115" i="77" s="1"/>
  <c r="M115" i="77" s="1"/>
  <c r="N115" i="77" s="1"/>
  <c r="O115" i="77" s="1"/>
  <c r="P115" i="77" s="1"/>
  <c r="D121" i="77"/>
  <c r="E121" i="77" s="1"/>
  <c r="F121" i="77" s="1"/>
  <c r="G121" i="77" s="1"/>
  <c r="H121" i="77" s="1"/>
  <c r="I121" i="77" s="1"/>
  <c r="J121" i="77" s="1"/>
  <c r="K121" i="77" s="1"/>
  <c r="L121" i="77" s="1"/>
  <c r="M121" i="77" s="1"/>
  <c r="N121" i="77" s="1"/>
  <c r="O121" i="77" s="1"/>
  <c r="P121" i="77" s="1"/>
  <c r="K23" i="11" l="1"/>
  <c r="J22" i="11"/>
  <c r="L23" i="11"/>
  <c r="AE13" i="77"/>
  <c r="Q13" i="77"/>
  <c r="R13" i="77" s="1"/>
  <c r="S13" i="77" s="1"/>
  <c r="T13" i="77" s="1"/>
  <c r="U13" i="77" s="1"/>
  <c r="V13" i="77" s="1"/>
  <c r="W13" i="77" s="1"/>
  <c r="X13" i="77" s="1"/>
  <c r="Y13" i="77" s="1"/>
  <c r="Z13" i="77" s="1"/>
  <c r="AA13" i="77" s="1"/>
  <c r="AB13" i="77" s="1"/>
  <c r="AE19" i="77"/>
  <c r="AE7" i="77"/>
  <c r="Q7" i="77"/>
  <c r="R7" i="77" s="1"/>
  <c r="S7" i="77" s="1"/>
  <c r="T7" i="77" s="1"/>
  <c r="U7" i="77" s="1"/>
  <c r="V7" i="77" s="1"/>
  <c r="W7" i="77" s="1"/>
  <c r="X7" i="77" s="1"/>
  <c r="Y7" i="77" s="1"/>
  <c r="Z7" i="77" s="1"/>
  <c r="AA7" i="77" s="1"/>
  <c r="AB7" i="77" s="1"/>
  <c r="AG17" i="41"/>
  <c r="K22" i="11" l="1"/>
  <c r="M23" i="11"/>
  <c r="D18" i="51"/>
  <c r="D31" i="41"/>
  <c r="E31" i="41" s="1"/>
  <c r="F31" i="41" s="1"/>
  <c r="G31" i="41" s="1"/>
  <c r="H31" i="41" s="1"/>
  <c r="I31" i="41" s="1"/>
  <c r="J31" i="41" s="1"/>
  <c r="K31" i="41" s="1"/>
  <c r="L31" i="41" s="1"/>
  <c r="M31" i="41" s="1"/>
  <c r="N31" i="41" s="1"/>
  <c r="O31" i="41" s="1"/>
  <c r="P31" i="41" s="1"/>
  <c r="Q31" i="41" s="1"/>
  <c r="R31" i="41" s="1"/>
  <c r="S31" i="41" s="1"/>
  <c r="T31" i="41" s="1"/>
  <c r="U31" i="41" s="1"/>
  <c r="V31" i="41" s="1"/>
  <c r="W31" i="41" s="1"/>
  <c r="X31" i="41" s="1"/>
  <c r="Y31" i="41" s="1"/>
  <c r="Z31" i="41" s="1"/>
  <c r="AA31" i="41" s="1"/>
  <c r="AB31" i="41" s="1"/>
  <c r="AE31" i="41" s="1"/>
  <c r="AE25" i="41"/>
  <c r="D27" i="53"/>
  <c r="L22" i="11" l="1"/>
  <c r="N23" i="11"/>
  <c r="F21" i="53"/>
  <c r="AC21" i="6"/>
  <c r="E24" i="53" s="1"/>
  <c r="AC20" i="6"/>
  <c r="D24" i="53" s="1"/>
  <c r="AC19" i="6"/>
  <c r="AC18" i="6"/>
  <c r="AC17" i="6"/>
  <c r="E24" i="51" s="1"/>
  <c r="AC16" i="6"/>
  <c r="D24" i="51" s="1"/>
  <c r="AC14" i="6"/>
  <c r="E23" i="53" s="1"/>
  <c r="AC13" i="6"/>
  <c r="D23" i="53" s="1"/>
  <c r="AC12" i="6"/>
  <c r="AC11" i="6"/>
  <c r="AC10" i="6"/>
  <c r="E23" i="51" s="1"/>
  <c r="AC9" i="6"/>
  <c r="D23" i="51" s="1"/>
  <c r="AC7" i="6"/>
  <c r="E22" i="53" s="1"/>
  <c r="AC6" i="6"/>
  <c r="D22" i="53" s="1"/>
  <c r="AC5" i="6"/>
  <c r="AC4" i="6"/>
  <c r="AC3" i="6"/>
  <c r="E22" i="51" s="1"/>
  <c r="AC2" i="6"/>
  <c r="D22" i="51" s="1"/>
  <c r="AC28" i="3"/>
  <c r="E9" i="53" s="1"/>
  <c r="AC27" i="3"/>
  <c r="D9" i="53" s="1"/>
  <c r="AC26" i="3"/>
  <c r="AC25" i="3"/>
  <c r="AC24" i="3"/>
  <c r="E9" i="51" s="1"/>
  <c r="AC21" i="3"/>
  <c r="E8" i="53" s="1"/>
  <c r="AC20" i="3"/>
  <c r="D8" i="53" s="1"/>
  <c r="AC19" i="3"/>
  <c r="AC18" i="3"/>
  <c r="AC17" i="3"/>
  <c r="E8" i="51" s="1"/>
  <c r="AC14" i="3"/>
  <c r="E7" i="53" s="1"/>
  <c r="AC13" i="3"/>
  <c r="D7" i="53" s="1"/>
  <c r="AC12" i="3"/>
  <c r="AC11" i="3"/>
  <c r="AC10" i="3"/>
  <c r="E7" i="51" s="1"/>
  <c r="AC7" i="3"/>
  <c r="E6" i="53" s="1"/>
  <c r="AC6" i="3"/>
  <c r="D6" i="53" s="1"/>
  <c r="AC3" i="3"/>
  <c r="E6" i="51" s="1"/>
  <c r="AC2" i="3"/>
  <c r="D6" i="51" s="1"/>
  <c r="E27" i="53"/>
  <c r="F27" i="53" s="1"/>
  <c r="E27" i="51"/>
  <c r="D27" i="51"/>
  <c r="E26" i="53"/>
  <c r="D26" i="53"/>
  <c r="E26" i="51"/>
  <c r="D26" i="51"/>
  <c r="E25" i="53"/>
  <c r="D25" i="53"/>
  <c r="E25" i="51"/>
  <c r="D25" i="51"/>
  <c r="D13" i="51"/>
  <c r="D12" i="53"/>
  <c r="E12" i="51"/>
  <c r="D12" i="51"/>
  <c r="E11" i="53"/>
  <c r="D11" i="53"/>
  <c r="E11" i="51"/>
  <c r="D11" i="51"/>
  <c r="AC23" i="60"/>
  <c r="D5" i="51" s="1"/>
  <c r="AC28" i="60"/>
  <c r="E5" i="53" s="1"/>
  <c r="AC27" i="60"/>
  <c r="D5" i="53" s="1"/>
  <c r="AC26" i="60"/>
  <c r="AC25" i="60"/>
  <c r="AC24" i="60"/>
  <c r="E5" i="51" s="1"/>
  <c r="AC21" i="60"/>
  <c r="E4" i="53" s="1"/>
  <c r="AC20" i="60"/>
  <c r="D4" i="53" s="1"/>
  <c r="AC19" i="60"/>
  <c r="AC18" i="60"/>
  <c r="AC17" i="60"/>
  <c r="E4" i="51" s="1"/>
  <c r="AC16" i="60"/>
  <c r="D4" i="51" s="1"/>
  <c r="AC14" i="60"/>
  <c r="E3" i="53" s="1"/>
  <c r="AC13" i="60"/>
  <c r="D3" i="53" s="1"/>
  <c r="AC12" i="60"/>
  <c r="AC11" i="60"/>
  <c r="AC10" i="60"/>
  <c r="E3" i="51" s="1"/>
  <c r="AC9" i="60"/>
  <c r="D3" i="51" s="1"/>
  <c r="AC7" i="60"/>
  <c r="E2" i="53" s="1"/>
  <c r="AC6" i="60"/>
  <c r="D2" i="53" s="1"/>
  <c r="AC3" i="60"/>
  <c r="E2" i="51" s="1"/>
  <c r="AC2" i="60"/>
  <c r="D2" i="51" s="1"/>
  <c r="E19" i="53"/>
  <c r="D19" i="53"/>
  <c r="E19" i="51"/>
  <c r="D19" i="51"/>
  <c r="D18" i="53"/>
  <c r="E18" i="51"/>
  <c r="G18" i="51" s="1"/>
  <c r="E17" i="53"/>
  <c r="D17" i="53"/>
  <c r="E17" i="51"/>
  <c r="D17" i="51"/>
  <c r="E16" i="53"/>
  <c r="D16" i="53"/>
  <c r="E16" i="51"/>
  <c r="D16" i="51"/>
  <c r="E15" i="53"/>
  <c r="D15" i="53"/>
  <c r="E15" i="51"/>
  <c r="D15" i="51"/>
  <c r="E14" i="53"/>
  <c r="D14" i="53"/>
  <c r="E14" i="51"/>
  <c r="D14" i="51"/>
  <c r="E13" i="53"/>
  <c r="D13" i="53"/>
  <c r="E10" i="53"/>
  <c r="D10" i="53"/>
  <c r="E13" i="51"/>
  <c r="E10" i="51"/>
  <c r="D10" i="51"/>
  <c r="AE17" i="47"/>
  <c r="AE10" i="47"/>
  <c r="AE3" i="47"/>
  <c r="G22" i="51" l="1"/>
  <c r="J18" i="52"/>
  <c r="F19" i="53"/>
  <c r="G19" i="53" s="1"/>
  <c r="M22" i="11"/>
  <c r="O23" i="11"/>
  <c r="F19" i="51"/>
  <c r="C25" i="52" s="1"/>
  <c r="G19" i="51"/>
  <c r="D25" i="52" s="1"/>
  <c r="H25" i="52" s="1"/>
  <c r="J25" i="52"/>
  <c r="K25" i="52" s="1"/>
  <c r="F9" i="53"/>
  <c r="G25" i="51"/>
  <c r="G26" i="51"/>
  <c r="F6" i="53"/>
  <c r="G6" i="51"/>
  <c r="F8" i="53"/>
  <c r="F7" i="53"/>
  <c r="F2" i="53"/>
  <c r="G4" i="51"/>
  <c r="F4" i="53"/>
  <c r="F20" i="53"/>
  <c r="G27" i="51"/>
  <c r="G23" i="51"/>
  <c r="F26" i="53"/>
  <c r="F23" i="53"/>
  <c r="F25" i="53"/>
  <c r="F24" i="53"/>
  <c r="F22" i="53"/>
  <c r="F17" i="53"/>
  <c r="F5" i="53"/>
  <c r="F3" i="53"/>
  <c r="G17" i="51"/>
  <c r="G12" i="51"/>
  <c r="G3" i="51"/>
  <c r="G2" i="51"/>
  <c r="G21" i="51"/>
  <c r="G15" i="51"/>
  <c r="G16" i="51"/>
  <c r="F16" i="53"/>
  <c r="F15" i="53"/>
  <c r="G5" i="51"/>
  <c r="G24" i="51"/>
  <c r="G10" i="51"/>
  <c r="G14" i="51"/>
  <c r="G11" i="51"/>
  <c r="F13" i="53"/>
  <c r="G13" i="51"/>
  <c r="F10" i="53"/>
  <c r="F14" i="53"/>
  <c r="F11" i="53"/>
  <c r="N22" i="11" l="1"/>
  <c r="P23" i="11"/>
  <c r="G25" i="52"/>
  <c r="M25" i="52" s="1"/>
  <c r="F25" i="52"/>
  <c r="L25" i="52" s="1"/>
  <c r="O25" i="52"/>
  <c r="N25" i="52"/>
  <c r="D8" i="60"/>
  <c r="E8" i="60" s="1"/>
  <c r="F8" i="60" s="1"/>
  <c r="G8" i="60" s="1"/>
  <c r="H8" i="60" s="1"/>
  <c r="I8" i="60" s="1"/>
  <c r="J8" i="60" s="1"/>
  <c r="K8" i="60" s="1"/>
  <c r="L8" i="60" s="1"/>
  <c r="M8" i="60" s="1"/>
  <c r="N8" i="60" s="1"/>
  <c r="O8" i="60" s="1"/>
  <c r="P8" i="60" s="1"/>
  <c r="Q8" i="60" s="1"/>
  <c r="R8" i="60" s="1"/>
  <c r="S8" i="60" s="1"/>
  <c r="T8" i="60" s="1"/>
  <c r="U8" i="60" s="1"/>
  <c r="V8" i="60" s="1"/>
  <c r="W8" i="60" s="1"/>
  <c r="X8" i="60" s="1"/>
  <c r="Y8" i="60" s="1"/>
  <c r="Z8" i="60" s="1"/>
  <c r="AA8" i="60" s="1"/>
  <c r="AB8" i="60" s="1"/>
  <c r="AD8" i="60" s="1"/>
  <c r="O22" i="11" l="1"/>
  <c r="Q23" i="11"/>
  <c r="E12" i="53"/>
  <c r="F12" i="53" s="1"/>
  <c r="P22" i="11" l="1"/>
  <c r="R23" i="11"/>
  <c r="S21" i="70"/>
  <c r="Q22" i="11" l="1"/>
  <c r="S23" i="11"/>
  <c r="D3" i="65"/>
  <c r="E3" i="65"/>
  <c r="F3" i="65"/>
  <c r="G3" i="65"/>
  <c r="H3" i="65"/>
  <c r="I3" i="65"/>
  <c r="J3" i="65"/>
  <c r="K3" i="65"/>
  <c r="L3" i="65"/>
  <c r="M3" i="65"/>
  <c r="N3" i="65"/>
  <c r="D4" i="65"/>
  <c r="E4" i="65"/>
  <c r="F4" i="65"/>
  <c r="G4" i="65"/>
  <c r="H4" i="65"/>
  <c r="I4" i="65"/>
  <c r="J4" i="65"/>
  <c r="K4" i="65"/>
  <c r="L4" i="65"/>
  <c r="M4" i="65"/>
  <c r="N4" i="65"/>
  <c r="D5" i="65"/>
  <c r="E5" i="65"/>
  <c r="F5" i="65"/>
  <c r="G5" i="65"/>
  <c r="H5" i="65"/>
  <c r="I5" i="65"/>
  <c r="J5" i="65"/>
  <c r="K5" i="65"/>
  <c r="L5" i="65"/>
  <c r="M5" i="65"/>
  <c r="N5" i="65"/>
  <c r="D6" i="65"/>
  <c r="E6" i="65"/>
  <c r="F6" i="65"/>
  <c r="G6" i="65"/>
  <c r="H6" i="65"/>
  <c r="I6" i="65"/>
  <c r="J6" i="65"/>
  <c r="K6" i="65"/>
  <c r="L6" i="65"/>
  <c r="M6" i="65"/>
  <c r="N6" i="65"/>
  <c r="R22" i="11" l="1"/>
  <c r="T23" i="11"/>
  <c r="AI7" i="70"/>
  <c r="AI14" i="70"/>
  <c r="C42" i="70"/>
  <c r="D42" i="70" s="1"/>
  <c r="E42" i="70" s="1"/>
  <c r="F42" i="70" s="1"/>
  <c r="G42" i="70" s="1"/>
  <c r="H42" i="70" s="1"/>
  <c r="I42" i="70" s="1"/>
  <c r="J42" i="70" s="1"/>
  <c r="K42" i="70" s="1"/>
  <c r="L42" i="70" s="1"/>
  <c r="M42" i="70" s="1"/>
  <c r="N42" i="70" s="1"/>
  <c r="O42" i="70" s="1"/>
  <c r="P42" i="70" s="1"/>
  <c r="Q42" i="70" s="1"/>
  <c r="R42" i="70" s="1"/>
  <c r="S42" i="70" s="1"/>
  <c r="T42" i="70" s="1"/>
  <c r="U42" i="70" s="1"/>
  <c r="V42" i="70" s="1"/>
  <c r="W42" i="70" s="1"/>
  <c r="X42" i="70" s="1"/>
  <c r="Y42" i="70" s="1"/>
  <c r="Z42" i="70" s="1"/>
  <c r="AA42" i="70" s="1"/>
  <c r="AC42" i="70" s="1"/>
  <c r="T41" i="70"/>
  <c r="S41" i="70"/>
  <c r="AH41" i="70" s="1"/>
  <c r="AI40" i="70"/>
  <c r="AH40" i="70"/>
  <c r="AB40" i="70"/>
  <c r="AB39" i="70"/>
  <c r="AG38" i="70"/>
  <c r="AF38" i="70"/>
  <c r="AE38" i="70"/>
  <c r="AB38" i="70"/>
  <c r="AG37" i="70"/>
  <c r="AE37" i="70"/>
  <c r="AB37" i="70"/>
  <c r="C36" i="70"/>
  <c r="D36" i="70" s="1"/>
  <c r="E36" i="70" s="1"/>
  <c r="F36" i="70" s="1"/>
  <c r="G36" i="70" s="1"/>
  <c r="H36" i="70" s="1"/>
  <c r="I36" i="70" s="1"/>
  <c r="J36" i="70" s="1"/>
  <c r="K36" i="70" s="1"/>
  <c r="L36" i="70" s="1"/>
  <c r="M36" i="70" s="1"/>
  <c r="T35" i="70"/>
  <c r="AH35" i="70" s="1"/>
  <c r="S35" i="70"/>
  <c r="AI35" i="70" s="1"/>
  <c r="AI34" i="70"/>
  <c r="AH34" i="70"/>
  <c r="AB34" i="70"/>
  <c r="AB33" i="70"/>
  <c r="AG32" i="70"/>
  <c r="AF32" i="70"/>
  <c r="AE32" i="70"/>
  <c r="AB32" i="70"/>
  <c r="AG31" i="70"/>
  <c r="AE31" i="70"/>
  <c r="AB31" i="70"/>
  <c r="C30" i="70"/>
  <c r="D30" i="70" s="1"/>
  <c r="E30" i="70" s="1"/>
  <c r="F30" i="70" s="1"/>
  <c r="G30" i="70" s="1"/>
  <c r="H30" i="70" s="1"/>
  <c r="I30" i="70" s="1"/>
  <c r="J30" i="70" s="1"/>
  <c r="K30" i="70" s="1"/>
  <c r="L30" i="70" s="1"/>
  <c r="M30" i="70" s="1"/>
  <c r="N30" i="70" s="1"/>
  <c r="O30" i="70" s="1"/>
  <c r="P30" i="70" s="1"/>
  <c r="Q30" i="70" s="1"/>
  <c r="R30" i="70" s="1"/>
  <c r="S30" i="70" s="1"/>
  <c r="T30" i="70" s="1"/>
  <c r="U30" i="70" s="1"/>
  <c r="V30" i="70" s="1"/>
  <c r="W30" i="70" s="1"/>
  <c r="X30" i="70" s="1"/>
  <c r="Y30" i="70" s="1"/>
  <c r="Z30" i="70" s="1"/>
  <c r="AA30" i="70" s="1"/>
  <c r="AC30" i="70" s="1"/>
  <c r="AI29" i="70"/>
  <c r="AH29" i="70"/>
  <c r="AB29" i="70"/>
  <c r="AI28" i="70"/>
  <c r="AH28" i="70"/>
  <c r="AB28" i="70"/>
  <c r="AB27" i="70"/>
  <c r="AB26" i="70"/>
  <c r="AB25" i="70"/>
  <c r="AG24" i="70"/>
  <c r="AF24" i="70"/>
  <c r="AE24" i="70"/>
  <c r="AB24" i="70"/>
  <c r="AG23" i="70"/>
  <c r="AE23" i="70"/>
  <c r="AB23" i="70"/>
  <c r="C22" i="70"/>
  <c r="D22" i="70" s="1"/>
  <c r="E22" i="70" s="1"/>
  <c r="F22" i="70" s="1"/>
  <c r="G22" i="70" s="1"/>
  <c r="H22" i="70" s="1"/>
  <c r="I22" i="70" s="1"/>
  <c r="J22" i="70" s="1"/>
  <c r="K22" i="70" s="1"/>
  <c r="L22" i="70" s="1"/>
  <c r="M22" i="70" s="1"/>
  <c r="N22" i="70" s="1"/>
  <c r="O22" i="70" s="1"/>
  <c r="P22" i="70" s="1"/>
  <c r="Q22" i="70" s="1"/>
  <c r="R22" i="70" s="1"/>
  <c r="AI21" i="70"/>
  <c r="AH21" i="70"/>
  <c r="AB21" i="70"/>
  <c r="AI20" i="70"/>
  <c r="AH20" i="70"/>
  <c r="AB20" i="70"/>
  <c r="AB19" i="70"/>
  <c r="AB18" i="70"/>
  <c r="AG17" i="70"/>
  <c r="AF17" i="70"/>
  <c r="AE17" i="70"/>
  <c r="AB17" i="70"/>
  <c r="AE16" i="70"/>
  <c r="AA16" i="70"/>
  <c r="AG16" i="70" s="1"/>
  <c r="C15" i="70"/>
  <c r="D15" i="70" s="1"/>
  <c r="E15" i="70" s="1"/>
  <c r="F15" i="70" s="1"/>
  <c r="G15" i="70" s="1"/>
  <c r="H15" i="70" s="1"/>
  <c r="I15" i="70" s="1"/>
  <c r="J15" i="70" s="1"/>
  <c r="K15" i="70" s="1"/>
  <c r="L15" i="70" s="1"/>
  <c r="M15" i="70" s="1"/>
  <c r="N15" i="70" s="1"/>
  <c r="O15" i="70" s="1"/>
  <c r="P15" i="70" s="1"/>
  <c r="Q15" i="70" s="1"/>
  <c r="R15" i="70" s="1"/>
  <c r="S15" i="70" s="1"/>
  <c r="T15" i="70" s="1"/>
  <c r="U15" i="70" s="1"/>
  <c r="V15" i="70" s="1"/>
  <c r="W15" i="70" s="1"/>
  <c r="X15" i="70" s="1"/>
  <c r="Y15" i="70" s="1"/>
  <c r="Z15" i="70" s="1"/>
  <c r="AA15" i="70" s="1"/>
  <c r="AC15" i="70" s="1"/>
  <c r="AH14" i="70"/>
  <c r="AI13" i="70"/>
  <c r="AH13" i="70"/>
  <c r="AB13" i="70"/>
  <c r="AB12" i="70"/>
  <c r="AB11" i="70"/>
  <c r="AG10" i="70"/>
  <c r="AF10" i="70"/>
  <c r="AE10" i="70"/>
  <c r="AB10" i="70"/>
  <c r="AG9" i="70"/>
  <c r="AE9" i="70"/>
  <c r="AB9" i="70"/>
  <c r="C8" i="70"/>
  <c r="D8" i="70" s="1"/>
  <c r="E8" i="70" s="1"/>
  <c r="F8" i="70" s="1"/>
  <c r="G8" i="70" s="1"/>
  <c r="H8" i="70" s="1"/>
  <c r="I8" i="70" s="1"/>
  <c r="J8" i="70" s="1"/>
  <c r="K8" i="70" s="1"/>
  <c r="L8" i="70" s="1"/>
  <c r="M8" i="70" s="1"/>
  <c r="N8" i="70" s="1"/>
  <c r="O8" i="70" s="1"/>
  <c r="P8" i="70" s="1"/>
  <c r="Q8" i="70" s="1"/>
  <c r="R8" i="70" s="1"/>
  <c r="S8" i="70" s="1"/>
  <c r="T8" i="70" s="1"/>
  <c r="U8" i="70" s="1"/>
  <c r="V8" i="70" s="1"/>
  <c r="W8" i="70" s="1"/>
  <c r="X8" i="70" s="1"/>
  <c r="Y8" i="70" s="1"/>
  <c r="Z8" i="70" s="1"/>
  <c r="AA8" i="70" s="1"/>
  <c r="AC8" i="70" s="1"/>
  <c r="AH7" i="70"/>
  <c r="AB7" i="70"/>
  <c r="AI6" i="70"/>
  <c r="AH6" i="70"/>
  <c r="AB6" i="70"/>
  <c r="AB5" i="70"/>
  <c r="AB4" i="70"/>
  <c r="AG3" i="70"/>
  <c r="AF3" i="70"/>
  <c r="AE3" i="70"/>
  <c r="AB3" i="70"/>
  <c r="AG2" i="70"/>
  <c r="AE2" i="70"/>
  <c r="AB2" i="70"/>
  <c r="S22" i="11" l="1"/>
  <c r="S22" i="70"/>
  <c r="T22" i="70" s="1"/>
  <c r="U22" i="70" s="1"/>
  <c r="V22" i="70" s="1"/>
  <c r="W22" i="70" s="1"/>
  <c r="X22" i="70" s="1"/>
  <c r="Y22" i="70" s="1"/>
  <c r="Z22" i="70" s="1"/>
  <c r="AA22" i="70" s="1"/>
  <c r="AC22" i="70" s="1"/>
  <c r="AB14" i="70"/>
  <c r="M44" i="70"/>
  <c r="N36" i="70"/>
  <c r="AB16" i="70"/>
  <c r="AB35" i="70"/>
  <c r="AB41" i="70"/>
  <c r="AI41" i="70"/>
  <c r="T22" i="11" l="1"/>
  <c r="O36" i="70"/>
  <c r="N44" i="70"/>
  <c r="O44" i="70" l="1"/>
  <c r="P36" i="70"/>
  <c r="Q36" i="70" l="1"/>
  <c r="P44" i="70"/>
  <c r="Q44" i="70" l="1"/>
  <c r="R36" i="70"/>
  <c r="S36" i="70" l="1"/>
  <c r="R45" i="70"/>
  <c r="R44" i="70"/>
  <c r="S45" i="70" l="1"/>
  <c r="S44" i="70"/>
  <c r="T36" i="70"/>
  <c r="U36" i="70" l="1"/>
  <c r="T45" i="70"/>
  <c r="T44" i="70"/>
  <c r="U45" i="70" l="1"/>
  <c r="U44" i="70"/>
  <c r="V36" i="70"/>
  <c r="W36" i="70" l="1"/>
  <c r="V45" i="70"/>
  <c r="E31" i="52"/>
  <c r="E30" i="52"/>
  <c r="E29" i="52"/>
  <c r="E22" i="52"/>
  <c r="E21" i="52"/>
  <c r="E16" i="52"/>
  <c r="W45" i="70" l="1"/>
  <c r="X36" i="70"/>
  <c r="Y36" i="70" s="1"/>
  <c r="Z36" i="70" s="1"/>
  <c r="AA36" i="70" s="1"/>
  <c r="AC36" i="70" s="1"/>
  <c r="H28" i="57" l="1"/>
  <c r="H27" i="57"/>
  <c r="F28" i="57" l="1"/>
  <c r="F27" i="57"/>
  <c r="G27" i="57"/>
  <c r="M7" i="65"/>
  <c r="N7" i="65"/>
  <c r="M8" i="65"/>
  <c r="N8" i="65"/>
  <c r="M9" i="65"/>
  <c r="N9" i="65"/>
  <c r="M10" i="65"/>
  <c r="N10" i="65"/>
  <c r="M11" i="65"/>
  <c r="N11" i="65"/>
  <c r="M12" i="65"/>
  <c r="N12" i="65"/>
  <c r="M13" i="65"/>
  <c r="N13" i="65"/>
  <c r="M14" i="65"/>
  <c r="N14" i="65"/>
  <c r="M15" i="65"/>
  <c r="N15" i="65"/>
  <c r="M16" i="65"/>
  <c r="N16" i="65"/>
  <c r="M17" i="65"/>
  <c r="N17" i="65"/>
  <c r="M18" i="65"/>
  <c r="N18" i="65"/>
  <c r="M19" i="65"/>
  <c r="N19" i="65"/>
  <c r="M20" i="65"/>
  <c r="N20" i="65"/>
  <c r="M21" i="65"/>
  <c r="N21" i="65"/>
  <c r="D7" i="65"/>
  <c r="E7" i="65"/>
  <c r="F7" i="65"/>
  <c r="G7" i="65"/>
  <c r="H7" i="65"/>
  <c r="I7" i="65"/>
  <c r="J7" i="65"/>
  <c r="K7" i="65"/>
  <c r="L7" i="65"/>
  <c r="D8" i="65"/>
  <c r="E8" i="65"/>
  <c r="F8" i="65"/>
  <c r="G8" i="65"/>
  <c r="H8" i="65"/>
  <c r="I8" i="65"/>
  <c r="J8" i="65"/>
  <c r="K8" i="65"/>
  <c r="L8" i="65"/>
  <c r="D9" i="65"/>
  <c r="E9" i="65"/>
  <c r="F9" i="65"/>
  <c r="G9" i="65"/>
  <c r="H9" i="65"/>
  <c r="I9" i="65"/>
  <c r="J9" i="65"/>
  <c r="K9" i="65"/>
  <c r="L9" i="65"/>
  <c r="D10" i="65"/>
  <c r="E10" i="65"/>
  <c r="F10" i="65"/>
  <c r="G10" i="65"/>
  <c r="H10" i="65"/>
  <c r="I10" i="65"/>
  <c r="J10" i="65"/>
  <c r="K10" i="65"/>
  <c r="L10" i="65"/>
  <c r="D11" i="65"/>
  <c r="E11" i="65"/>
  <c r="F11" i="65"/>
  <c r="G11" i="65"/>
  <c r="H11" i="65"/>
  <c r="I11" i="65"/>
  <c r="J11" i="65"/>
  <c r="K11" i="65"/>
  <c r="L11" i="65"/>
  <c r="D12" i="65"/>
  <c r="E12" i="65"/>
  <c r="F12" i="65"/>
  <c r="G12" i="65"/>
  <c r="H12" i="65"/>
  <c r="I12" i="65"/>
  <c r="J12" i="65"/>
  <c r="K12" i="65"/>
  <c r="L12" i="65"/>
  <c r="D13" i="65"/>
  <c r="E13" i="65"/>
  <c r="F13" i="65"/>
  <c r="G13" i="65"/>
  <c r="H13" i="65"/>
  <c r="I13" i="65"/>
  <c r="J13" i="65"/>
  <c r="K13" i="65"/>
  <c r="L13" i="65"/>
  <c r="E14" i="65"/>
  <c r="F14" i="65"/>
  <c r="G14" i="65"/>
  <c r="H14" i="65"/>
  <c r="I14" i="65"/>
  <c r="J14" i="65"/>
  <c r="K14" i="65"/>
  <c r="L14" i="65"/>
  <c r="E15" i="65"/>
  <c r="E24" i="65" s="1"/>
  <c r="F15" i="65"/>
  <c r="G15" i="65"/>
  <c r="H15" i="65"/>
  <c r="I15" i="65"/>
  <c r="I24" i="65" s="1"/>
  <c r="J15" i="65"/>
  <c r="K15" i="65"/>
  <c r="K24" i="65" s="1"/>
  <c r="L15" i="65"/>
  <c r="D16" i="65"/>
  <c r="E16" i="65"/>
  <c r="F16" i="65"/>
  <c r="G16" i="65"/>
  <c r="H16" i="65"/>
  <c r="I16" i="65"/>
  <c r="J16" i="65"/>
  <c r="K16" i="65"/>
  <c r="L16" i="65"/>
  <c r="D17" i="65"/>
  <c r="E17" i="65"/>
  <c r="F17" i="65"/>
  <c r="G17" i="65"/>
  <c r="H17" i="65"/>
  <c r="I17" i="65"/>
  <c r="J17" i="65"/>
  <c r="K17" i="65"/>
  <c r="L17" i="65"/>
  <c r="D18" i="65"/>
  <c r="E18" i="65"/>
  <c r="F18" i="65"/>
  <c r="G18" i="65"/>
  <c r="H18" i="65"/>
  <c r="I18" i="65"/>
  <c r="J18" i="65"/>
  <c r="K18" i="65"/>
  <c r="L18" i="65"/>
  <c r="D19" i="65"/>
  <c r="E19" i="65"/>
  <c r="F19" i="65"/>
  <c r="G19" i="65"/>
  <c r="H19" i="65"/>
  <c r="I19" i="65"/>
  <c r="J19" i="65"/>
  <c r="K19" i="65"/>
  <c r="L19" i="65"/>
  <c r="D20" i="65"/>
  <c r="E20" i="65"/>
  <c r="F20" i="65"/>
  <c r="G20" i="65"/>
  <c r="H20" i="65"/>
  <c r="I20" i="65"/>
  <c r="J20" i="65"/>
  <c r="K20" i="65"/>
  <c r="L20" i="65"/>
  <c r="D21" i="65"/>
  <c r="E21" i="65"/>
  <c r="F21" i="65"/>
  <c r="G21" i="65"/>
  <c r="H21" i="65"/>
  <c r="I21" i="65"/>
  <c r="J21" i="65"/>
  <c r="K21" i="65"/>
  <c r="L21" i="65"/>
  <c r="C15" i="65"/>
  <c r="C14" i="65"/>
  <c r="C13" i="65"/>
  <c r="C12" i="65"/>
  <c r="C11" i="65"/>
  <c r="C10" i="65"/>
  <c r="C21" i="65"/>
  <c r="C20" i="65"/>
  <c r="C19" i="65"/>
  <c r="C18" i="65"/>
  <c r="C17" i="65"/>
  <c r="C16" i="65"/>
  <c r="C9" i="65"/>
  <c r="C8" i="65"/>
  <c r="C7" i="65"/>
  <c r="C6" i="65"/>
  <c r="C5" i="65"/>
  <c r="C4" i="65"/>
  <c r="C3" i="65"/>
  <c r="G24" i="65" l="1"/>
  <c r="I21" i="11"/>
  <c r="O20" i="11"/>
  <c r="O18" i="11"/>
  <c r="P18" i="11"/>
  <c r="S17" i="11"/>
  <c r="M24" i="65"/>
  <c r="L24" i="65"/>
  <c r="J24" i="65"/>
  <c r="N24" i="65"/>
  <c r="N22" i="65"/>
  <c r="N23" i="65"/>
  <c r="M23" i="65"/>
  <c r="M22" i="65"/>
  <c r="L22" i="65"/>
  <c r="O5" i="65"/>
  <c r="O15" i="65"/>
  <c r="H24" i="65"/>
  <c r="D24" i="65"/>
  <c r="O7" i="65"/>
  <c r="O4" i="65"/>
  <c r="F24" i="65"/>
  <c r="O6" i="65"/>
  <c r="O20" i="65"/>
  <c r="K23" i="65"/>
  <c r="L23" i="65"/>
  <c r="K22" i="65"/>
  <c r="O9" i="65"/>
  <c r="O21" i="65"/>
  <c r="O18" i="65"/>
  <c r="I23" i="65"/>
  <c r="G23" i="65"/>
  <c r="E23" i="65"/>
  <c r="O17" i="65"/>
  <c r="J23" i="65"/>
  <c r="H23" i="65"/>
  <c r="F23" i="65"/>
  <c r="O12" i="65"/>
  <c r="J22" i="65"/>
  <c r="H22" i="65"/>
  <c r="I22" i="65"/>
  <c r="G22" i="65"/>
  <c r="O8" i="65"/>
  <c r="F22" i="65"/>
  <c r="O3" i="65"/>
  <c r="O19" i="65"/>
  <c r="E22" i="65"/>
  <c r="O16" i="65"/>
  <c r="O13" i="65"/>
  <c r="C23" i="65"/>
  <c r="O11" i="65"/>
  <c r="D22" i="65"/>
  <c r="C22" i="65"/>
  <c r="C24" i="65"/>
  <c r="D23" i="65"/>
  <c r="O14" i="65"/>
  <c r="O10" i="65"/>
  <c r="J21" i="11" l="1"/>
  <c r="P20" i="11"/>
  <c r="Q18" i="11"/>
  <c r="Q20" i="11"/>
  <c r="O24" i="65"/>
  <c r="O23" i="65"/>
  <c r="O22" i="65"/>
  <c r="K21" i="11" l="1"/>
  <c r="R20" i="11"/>
  <c r="L21" i="11" l="1"/>
  <c r="R18" i="11"/>
  <c r="S20" i="11"/>
  <c r="S18" i="11"/>
  <c r="H7" i="11"/>
  <c r="H6" i="11"/>
  <c r="H5" i="11"/>
  <c r="H4" i="11"/>
  <c r="M21" i="11" l="1"/>
  <c r="T20" i="11"/>
  <c r="T18" i="11"/>
  <c r="C5" i="53"/>
  <c r="G5" i="53" s="1"/>
  <c r="C4" i="53"/>
  <c r="G4" i="53" s="1"/>
  <c r="C3" i="53"/>
  <c r="G3" i="53" s="1"/>
  <c r="C2" i="53"/>
  <c r="G2" i="53" s="1"/>
  <c r="C4" i="51"/>
  <c r="F4" i="51" s="1"/>
  <c r="D3" i="58"/>
  <c r="E3" i="58"/>
  <c r="F3" i="58"/>
  <c r="G3" i="58"/>
  <c r="H3" i="58"/>
  <c r="I3" i="58"/>
  <c r="J3" i="58"/>
  <c r="K3" i="58"/>
  <c r="L3" i="58"/>
  <c r="M3" i="58"/>
  <c r="N3" i="58"/>
  <c r="D4" i="58"/>
  <c r="E4" i="58"/>
  <c r="F4" i="58"/>
  <c r="G4" i="58"/>
  <c r="H4" i="58"/>
  <c r="I4" i="58"/>
  <c r="J4" i="58"/>
  <c r="K4" i="58"/>
  <c r="L4" i="58"/>
  <c r="M4" i="58"/>
  <c r="N4" i="58"/>
  <c r="D5" i="58"/>
  <c r="E5" i="58"/>
  <c r="F5" i="58"/>
  <c r="G5" i="58"/>
  <c r="H5" i="58"/>
  <c r="I5" i="58"/>
  <c r="J5" i="58"/>
  <c r="K5" i="58"/>
  <c r="L5" i="58"/>
  <c r="M5" i="58"/>
  <c r="N5" i="58"/>
  <c r="D6" i="58"/>
  <c r="E6" i="58"/>
  <c r="F6" i="58"/>
  <c r="G6" i="58"/>
  <c r="H6" i="58"/>
  <c r="I6" i="58"/>
  <c r="J6" i="58"/>
  <c r="K6" i="58"/>
  <c r="L6" i="58"/>
  <c r="M6" i="58"/>
  <c r="N6" i="58"/>
  <c r="D7" i="58"/>
  <c r="E7" i="58"/>
  <c r="F7" i="58"/>
  <c r="G7" i="58"/>
  <c r="H7" i="58"/>
  <c r="I7" i="58"/>
  <c r="J7" i="58"/>
  <c r="K7" i="58"/>
  <c r="L7" i="58"/>
  <c r="M7" i="58"/>
  <c r="N7" i="58"/>
  <c r="D8" i="58"/>
  <c r="E8" i="58"/>
  <c r="F8" i="58"/>
  <c r="G8" i="58"/>
  <c r="H8" i="58"/>
  <c r="I8" i="58"/>
  <c r="J8" i="58"/>
  <c r="K8" i="58"/>
  <c r="L8" i="58"/>
  <c r="M8" i="58"/>
  <c r="N8" i="58"/>
  <c r="D9" i="58"/>
  <c r="E9" i="58"/>
  <c r="F9" i="58"/>
  <c r="G9" i="58"/>
  <c r="H9" i="58"/>
  <c r="I9" i="58"/>
  <c r="J9" i="58"/>
  <c r="K9" i="58"/>
  <c r="L9" i="58"/>
  <c r="M9" i="58"/>
  <c r="N9" i="58"/>
  <c r="D10" i="58"/>
  <c r="E10" i="58"/>
  <c r="F10" i="58"/>
  <c r="G10" i="58"/>
  <c r="H10" i="58"/>
  <c r="I10" i="58"/>
  <c r="J10" i="58"/>
  <c r="K10" i="58"/>
  <c r="L10" i="58"/>
  <c r="M10" i="58"/>
  <c r="N10" i="58"/>
  <c r="C10" i="58"/>
  <c r="C9" i="58"/>
  <c r="C8" i="58"/>
  <c r="C7" i="58"/>
  <c r="C6" i="58"/>
  <c r="C5" i="58"/>
  <c r="C4" i="58"/>
  <c r="C3" i="58"/>
  <c r="C7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C6" i="12"/>
  <c r="C5" i="12"/>
  <c r="C4" i="12"/>
  <c r="C3" i="12"/>
  <c r="N21" i="11" l="1"/>
  <c r="O8" i="58"/>
  <c r="O6" i="58"/>
  <c r="O3" i="58"/>
  <c r="O4" i="58"/>
  <c r="O10" i="58"/>
  <c r="O9" i="58"/>
  <c r="O7" i="58"/>
  <c r="O5" i="58"/>
  <c r="O21" i="11" l="1"/>
  <c r="P5" i="58"/>
  <c r="D29" i="60"/>
  <c r="E29" i="60" s="1"/>
  <c r="F29" i="60" s="1"/>
  <c r="G29" i="60" s="1"/>
  <c r="H29" i="60" s="1"/>
  <c r="I29" i="60" s="1"/>
  <c r="J29" i="60" s="1"/>
  <c r="K29" i="60" s="1"/>
  <c r="L29" i="60" s="1"/>
  <c r="M29" i="60" s="1"/>
  <c r="N29" i="60" s="1"/>
  <c r="O29" i="60" s="1"/>
  <c r="P29" i="60" s="1"/>
  <c r="Q29" i="60" s="1"/>
  <c r="F7" i="11"/>
  <c r="C5" i="51"/>
  <c r="F5" i="51" s="1"/>
  <c r="D7" i="11"/>
  <c r="C7" i="11"/>
  <c r="D15" i="60"/>
  <c r="F5" i="11"/>
  <c r="C3" i="51"/>
  <c r="F3" i="51" s="1"/>
  <c r="E5" i="11"/>
  <c r="D5" i="11"/>
  <c r="AC5" i="60"/>
  <c r="AC4" i="60"/>
  <c r="F2" i="51"/>
  <c r="C6" i="52" s="1"/>
  <c r="E4" i="11"/>
  <c r="P9" i="58"/>
  <c r="P8" i="58"/>
  <c r="P7" i="58"/>
  <c r="P6" i="58"/>
  <c r="P4" i="58"/>
  <c r="P3" i="58"/>
  <c r="E28" i="58"/>
  <c r="E30" i="58"/>
  <c r="M28" i="58"/>
  <c r="M30" i="58"/>
  <c r="E27" i="58"/>
  <c r="E29" i="58"/>
  <c r="E38" i="58"/>
  <c r="E35" i="58"/>
  <c r="E21" i="58"/>
  <c r="E19" i="58"/>
  <c r="E11" i="58"/>
  <c r="I27" i="58"/>
  <c r="I29" i="58"/>
  <c r="I21" i="58"/>
  <c r="I19" i="58"/>
  <c r="M27" i="58"/>
  <c r="M29" i="58"/>
  <c r="M21" i="58"/>
  <c r="M19" i="58"/>
  <c r="I28" i="58"/>
  <c r="I30" i="58"/>
  <c r="E31" i="58"/>
  <c r="E33" i="58"/>
  <c r="E40" i="58"/>
  <c r="E37" i="58"/>
  <c r="E26" i="58"/>
  <c r="E25" i="58"/>
  <c r="E23" i="58"/>
  <c r="I31" i="58"/>
  <c r="I33" i="58"/>
  <c r="I40" i="58"/>
  <c r="I23" i="58"/>
  <c r="M31" i="58"/>
  <c r="M33" i="58"/>
  <c r="M23" i="58"/>
  <c r="D32" i="58"/>
  <c r="D34" i="58"/>
  <c r="D24" i="58"/>
  <c r="F32" i="58"/>
  <c r="F34" i="58"/>
  <c r="F24" i="58"/>
  <c r="H32" i="58"/>
  <c r="H34" i="58"/>
  <c r="H24" i="58"/>
  <c r="J32" i="58"/>
  <c r="J34" i="58"/>
  <c r="J24" i="58"/>
  <c r="L32" i="58"/>
  <c r="L34" i="58"/>
  <c r="L24" i="58"/>
  <c r="N32" i="58"/>
  <c r="N34" i="58"/>
  <c r="N24" i="58"/>
  <c r="P10" i="58"/>
  <c r="C11" i="58"/>
  <c r="D11" i="58"/>
  <c r="F11" i="58"/>
  <c r="G11" i="58"/>
  <c r="H11" i="58"/>
  <c r="I11" i="58"/>
  <c r="J11" i="58"/>
  <c r="K11" i="58"/>
  <c r="L11" i="58"/>
  <c r="M11" i="58"/>
  <c r="N11" i="58"/>
  <c r="C12" i="58"/>
  <c r="D12" i="58"/>
  <c r="E12" i="58"/>
  <c r="F12" i="58"/>
  <c r="G12" i="58"/>
  <c r="H12" i="58"/>
  <c r="I12" i="58"/>
  <c r="J12" i="58"/>
  <c r="K12" i="58"/>
  <c r="L12" i="58"/>
  <c r="M12" i="58"/>
  <c r="N12" i="58"/>
  <c r="C13" i="58"/>
  <c r="D13" i="58"/>
  <c r="E13" i="58"/>
  <c r="F13" i="58"/>
  <c r="G13" i="58"/>
  <c r="H13" i="58"/>
  <c r="I13" i="58"/>
  <c r="J13" i="58"/>
  <c r="K13" i="58"/>
  <c r="L13" i="58"/>
  <c r="M13" i="58"/>
  <c r="N13" i="58"/>
  <c r="C14" i="58"/>
  <c r="D14" i="58"/>
  <c r="E14" i="58"/>
  <c r="F14" i="58"/>
  <c r="G14" i="58"/>
  <c r="H14" i="58"/>
  <c r="I14" i="58"/>
  <c r="J14" i="58"/>
  <c r="K14" i="58"/>
  <c r="L14" i="58"/>
  <c r="M14" i="58"/>
  <c r="N14" i="58"/>
  <c r="C15" i="58"/>
  <c r="D15" i="58"/>
  <c r="E15" i="58"/>
  <c r="F15" i="58"/>
  <c r="G15" i="58"/>
  <c r="H15" i="58"/>
  <c r="I15" i="58"/>
  <c r="J15" i="58"/>
  <c r="K15" i="58"/>
  <c r="L15" i="58"/>
  <c r="M15" i="58"/>
  <c r="N15" i="58"/>
  <c r="C16" i="58"/>
  <c r="D16" i="58"/>
  <c r="E16" i="58"/>
  <c r="F16" i="58"/>
  <c r="G16" i="58"/>
  <c r="H16" i="58"/>
  <c r="I16" i="58"/>
  <c r="J16" i="58"/>
  <c r="K16" i="58"/>
  <c r="L16" i="58"/>
  <c r="M16" i="58"/>
  <c r="N16" i="58"/>
  <c r="C17" i="58"/>
  <c r="D17" i="58"/>
  <c r="E17" i="58"/>
  <c r="F17" i="58"/>
  <c r="G17" i="58"/>
  <c r="H17" i="58"/>
  <c r="I17" i="58"/>
  <c r="J17" i="58"/>
  <c r="K17" i="58"/>
  <c r="L17" i="58"/>
  <c r="M17" i="58"/>
  <c r="N17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C19" i="58"/>
  <c r="D19" i="58"/>
  <c r="F19" i="58"/>
  <c r="G19" i="58"/>
  <c r="H19" i="58"/>
  <c r="J19" i="58"/>
  <c r="K19" i="58"/>
  <c r="L19" i="58"/>
  <c r="N19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C21" i="58"/>
  <c r="D21" i="58"/>
  <c r="F21" i="58"/>
  <c r="G21" i="58"/>
  <c r="H21" i="58"/>
  <c r="J21" i="58"/>
  <c r="K21" i="58"/>
  <c r="L21" i="58"/>
  <c r="N21" i="58"/>
  <c r="C22" i="58"/>
  <c r="D22" i="58"/>
  <c r="E22" i="58"/>
  <c r="F22" i="58"/>
  <c r="G22" i="58"/>
  <c r="H22" i="58"/>
  <c r="I22" i="58"/>
  <c r="J22" i="58"/>
  <c r="K22" i="58"/>
  <c r="L22" i="58"/>
  <c r="M22" i="58"/>
  <c r="N22" i="58"/>
  <c r="C23" i="58"/>
  <c r="D23" i="58"/>
  <c r="F23" i="58"/>
  <c r="G23" i="58"/>
  <c r="H23" i="58"/>
  <c r="J23" i="58"/>
  <c r="K23" i="58"/>
  <c r="L23" i="58"/>
  <c r="N23" i="58"/>
  <c r="C24" i="58"/>
  <c r="E24" i="58"/>
  <c r="G24" i="58"/>
  <c r="I24" i="58"/>
  <c r="K24" i="58"/>
  <c r="M24" i="58"/>
  <c r="C25" i="58"/>
  <c r="D25" i="58"/>
  <c r="F25" i="58"/>
  <c r="G25" i="58"/>
  <c r="H25" i="58"/>
  <c r="I25" i="58"/>
  <c r="J25" i="58"/>
  <c r="K25" i="58"/>
  <c r="L25" i="58"/>
  <c r="M25" i="58"/>
  <c r="N25" i="58"/>
  <c r="C26" i="58"/>
  <c r="D26" i="58"/>
  <c r="F26" i="58"/>
  <c r="G26" i="58"/>
  <c r="H26" i="58"/>
  <c r="I26" i="58"/>
  <c r="J26" i="58"/>
  <c r="K26" i="58"/>
  <c r="L26" i="58"/>
  <c r="M26" i="58"/>
  <c r="N26" i="58"/>
  <c r="C27" i="58"/>
  <c r="D27" i="58"/>
  <c r="F27" i="58"/>
  <c r="G27" i="58"/>
  <c r="H27" i="58"/>
  <c r="J27" i="58"/>
  <c r="K27" i="58"/>
  <c r="L27" i="58"/>
  <c r="N27" i="58"/>
  <c r="C28" i="58"/>
  <c r="D28" i="58"/>
  <c r="F28" i="58"/>
  <c r="G28" i="58"/>
  <c r="H28" i="58"/>
  <c r="J28" i="58"/>
  <c r="K28" i="58"/>
  <c r="L28" i="58"/>
  <c r="N28" i="58"/>
  <c r="C29" i="58"/>
  <c r="D29" i="58"/>
  <c r="F29" i="58"/>
  <c r="G29" i="58"/>
  <c r="H29" i="58"/>
  <c r="J29" i="58"/>
  <c r="K29" i="58"/>
  <c r="L29" i="58"/>
  <c r="N29" i="58"/>
  <c r="C30" i="58"/>
  <c r="D30" i="58"/>
  <c r="F30" i="58"/>
  <c r="G30" i="58"/>
  <c r="H30" i="58"/>
  <c r="J30" i="58"/>
  <c r="K30" i="58"/>
  <c r="L30" i="58"/>
  <c r="N30" i="58"/>
  <c r="C31" i="58"/>
  <c r="D31" i="58"/>
  <c r="F31" i="58"/>
  <c r="G31" i="58"/>
  <c r="H31" i="58"/>
  <c r="J31" i="58"/>
  <c r="K31" i="58"/>
  <c r="L31" i="58"/>
  <c r="N31" i="58"/>
  <c r="C32" i="58"/>
  <c r="E32" i="58"/>
  <c r="G32" i="58"/>
  <c r="I32" i="58"/>
  <c r="K32" i="58"/>
  <c r="M32" i="58"/>
  <c r="C33" i="58"/>
  <c r="D33" i="58"/>
  <c r="F33" i="58"/>
  <c r="G33" i="58"/>
  <c r="H33" i="58"/>
  <c r="J33" i="58"/>
  <c r="K33" i="58"/>
  <c r="L33" i="58"/>
  <c r="N33" i="58"/>
  <c r="C34" i="58"/>
  <c r="E34" i="58"/>
  <c r="G34" i="58"/>
  <c r="I34" i="58"/>
  <c r="K34" i="58"/>
  <c r="M34" i="58"/>
  <c r="C35" i="58"/>
  <c r="D35" i="58"/>
  <c r="F35" i="58"/>
  <c r="G35" i="58"/>
  <c r="H35" i="58"/>
  <c r="I35" i="58"/>
  <c r="J35" i="58"/>
  <c r="K35" i="58"/>
  <c r="L35" i="58"/>
  <c r="M35" i="58"/>
  <c r="N35" i="58"/>
  <c r="C36" i="58"/>
  <c r="D36" i="58"/>
  <c r="E36" i="58"/>
  <c r="F36" i="58"/>
  <c r="G36" i="58"/>
  <c r="H36" i="58"/>
  <c r="I36" i="58"/>
  <c r="J36" i="58"/>
  <c r="K36" i="58"/>
  <c r="L36" i="58"/>
  <c r="M36" i="58"/>
  <c r="N36" i="58"/>
  <c r="C37" i="58"/>
  <c r="D37" i="58"/>
  <c r="F37" i="58"/>
  <c r="G37" i="58"/>
  <c r="H37" i="58"/>
  <c r="I37" i="58"/>
  <c r="J37" i="58"/>
  <c r="K37" i="58"/>
  <c r="L37" i="58"/>
  <c r="M37" i="58"/>
  <c r="N37" i="58"/>
  <c r="C38" i="58"/>
  <c r="D38" i="58"/>
  <c r="F38" i="58"/>
  <c r="G38" i="58"/>
  <c r="H38" i="58"/>
  <c r="I38" i="58"/>
  <c r="J38" i="58"/>
  <c r="K38" i="58"/>
  <c r="L38" i="58"/>
  <c r="M38" i="58"/>
  <c r="N38" i="58"/>
  <c r="C39" i="58"/>
  <c r="D39" i="58"/>
  <c r="E39" i="58"/>
  <c r="F39" i="58"/>
  <c r="G39" i="58"/>
  <c r="H39" i="58"/>
  <c r="I39" i="58"/>
  <c r="J39" i="58"/>
  <c r="K39" i="58"/>
  <c r="L39" i="58"/>
  <c r="M39" i="58"/>
  <c r="N39" i="58"/>
  <c r="C40" i="58"/>
  <c r="D40" i="58"/>
  <c r="F40" i="58"/>
  <c r="G40" i="58"/>
  <c r="H40" i="58"/>
  <c r="J40" i="58"/>
  <c r="K40" i="58"/>
  <c r="L40" i="58"/>
  <c r="M40" i="58"/>
  <c r="N40" i="58"/>
  <c r="Q10" i="58"/>
  <c r="T10" i="58" s="1"/>
  <c r="Q3" i="58"/>
  <c r="T3" i="58" s="1"/>
  <c r="Q5" i="58"/>
  <c r="T5" i="58" s="1"/>
  <c r="R10" i="58"/>
  <c r="R3" i="58"/>
  <c r="R5" i="58"/>
  <c r="R7" i="58"/>
  <c r="Q7" i="58"/>
  <c r="T7" i="58" s="1"/>
  <c r="G28" i="57"/>
  <c r="E28" i="57"/>
  <c r="E27" i="57"/>
  <c r="D28" i="57"/>
  <c r="D27" i="57"/>
  <c r="C28" i="57"/>
  <c r="C27" i="57"/>
  <c r="N32" i="12"/>
  <c r="H23" i="11"/>
  <c r="H22" i="11"/>
  <c r="D22" i="11"/>
  <c r="E22" i="11"/>
  <c r="C23" i="11"/>
  <c r="D23" i="11"/>
  <c r="C18" i="53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I17" i="12"/>
  <c r="I12" i="12"/>
  <c r="I16" i="12"/>
  <c r="D19" i="41"/>
  <c r="E19" i="41" s="1"/>
  <c r="E16" i="11"/>
  <c r="C16" i="11"/>
  <c r="F14" i="11"/>
  <c r="D14" i="11"/>
  <c r="F13" i="11"/>
  <c r="E13" i="11"/>
  <c r="F12" i="11"/>
  <c r="E12" i="1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AO36" i="49"/>
  <c r="AO35" i="49"/>
  <c r="AO34" i="49"/>
  <c r="AO33" i="49"/>
  <c r="AO32" i="49"/>
  <c r="D31" i="49"/>
  <c r="E31" i="49" s="1"/>
  <c r="F31" i="49" s="1"/>
  <c r="G31" i="49" s="1"/>
  <c r="H31" i="49" s="1"/>
  <c r="I31" i="49" s="1"/>
  <c r="J31" i="49" s="1"/>
  <c r="K31" i="49" s="1"/>
  <c r="L31" i="49" s="1"/>
  <c r="M31" i="49" s="1"/>
  <c r="N31" i="49" s="1"/>
  <c r="O31" i="49" s="1"/>
  <c r="P31" i="49" s="1"/>
  <c r="AO30" i="49"/>
  <c r="AO29" i="49"/>
  <c r="AO28" i="49"/>
  <c r="AO27" i="49"/>
  <c r="AO26" i="49"/>
  <c r="D25" i="49"/>
  <c r="E25" i="49" s="1"/>
  <c r="F25" i="49" s="1"/>
  <c r="G25" i="49" s="1"/>
  <c r="H25" i="49" s="1"/>
  <c r="I25" i="49" s="1"/>
  <c r="J25" i="49" s="1"/>
  <c r="K25" i="49" s="1"/>
  <c r="L25" i="49" s="1"/>
  <c r="M25" i="49" s="1"/>
  <c r="N25" i="49" s="1"/>
  <c r="O25" i="49" s="1"/>
  <c r="P25" i="49" s="1"/>
  <c r="AO24" i="49"/>
  <c r="AO23" i="49"/>
  <c r="AO22" i="49"/>
  <c r="AO21" i="49"/>
  <c r="AO20" i="49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C13" i="12"/>
  <c r="C12" i="12"/>
  <c r="C11" i="12"/>
  <c r="J12" i="52"/>
  <c r="D22" i="47"/>
  <c r="E22" i="47" s="1"/>
  <c r="F22" i="47" s="1"/>
  <c r="G22" i="47" s="1"/>
  <c r="H22" i="47" s="1"/>
  <c r="I22" i="47" s="1"/>
  <c r="J22" i="47" s="1"/>
  <c r="K22" i="47" s="1"/>
  <c r="L22" i="47" s="1"/>
  <c r="M22" i="47" s="1"/>
  <c r="N22" i="47" s="1"/>
  <c r="O22" i="47" s="1"/>
  <c r="P22" i="47" s="1"/>
  <c r="Q22" i="47" s="1"/>
  <c r="R22" i="47" s="1"/>
  <c r="S22" i="47" s="1"/>
  <c r="T22" i="47" s="1"/>
  <c r="U22" i="47" s="1"/>
  <c r="V22" i="47" s="1"/>
  <c r="W22" i="47" s="1"/>
  <c r="X22" i="47" s="1"/>
  <c r="Y22" i="47" s="1"/>
  <c r="Z22" i="47" s="1"/>
  <c r="AA22" i="47" s="1"/>
  <c r="AB22" i="47" s="1"/>
  <c r="AD22" i="47" s="1"/>
  <c r="D15" i="47"/>
  <c r="E15" i="47" s="1"/>
  <c r="F15" i="47" s="1"/>
  <c r="G15" i="47" s="1"/>
  <c r="H15" i="47" s="1"/>
  <c r="I15" i="47" s="1"/>
  <c r="J15" i="47" s="1"/>
  <c r="K15" i="47" s="1"/>
  <c r="L15" i="47" s="1"/>
  <c r="M15" i="47" s="1"/>
  <c r="N15" i="47" s="1"/>
  <c r="O15" i="47" s="1"/>
  <c r="P15" i="47" s="1"/>
  <c r="Q15" i="47" s="1"/>
  <c r="R15" i="47" s="1"/>
  <c r="S15" i="47" s="1"/>
  <c r="T15" i="47" s="1"/>
  <c r="U15" i="47" s="1"/>
  <c r="V15" i="47" s="1"/>
  <c r="W15" i="47" s="1"/>
  <c r="X15" i="47" s="1"/>
  <c r="Y15" i="47" s="1"/>
  <c r="Z15" i="47" s="1"/>
  <c r="AA15" i="47" s="1"/>
  <c r="AB15" i="47" s="1"/>
  <c r="AD15" i="47" s="1"/>
  <c r="D8" i="47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D22" i="6" s="1"/>
  <c r="D15" i="6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D15" i="6" s="1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D8" i="6" s="1"/>
  <c r="AC4" i="3"/>
  <c r="D7" i="41"/>
  <c r="E7" i="41" s="1"/>
  <c r="D13" i="41"/>
  <c r="E13" i="41" s="1"/>
  <c r="I8" i="52"/>
  <c r="C27" i="53"/>
  <c r="C26" i="53"/>
  <c r="C25" i="53"/>
  <c r="C24" i="53"/>
  <c r="C23" i="53"/>
  <c r="C22" i="53"/>
  <c r="C17" i="53"/>
  <c r="C16" i="53"/>
  <c r="C15" i="53"/>
  <c r="C14" i="53"/>
  <c r="C13" i="53"/>
  <c r="C12" i="53"/>
  <c r="C11" i="53"/>
  <c r="C10" i="53"/>
  <c r="C9" i="53"/>
  <c r="C8" i="53"/>
  <c r="C7" i="53"/>
  <c r="C6" i="53"/>
  <c r="I9" i="52"/>
  <c r="I7" i="52"/>
  <c r="I6" i="52"/>
  <c r="C7" i="51"/>
  <c r="C12" i="51"/>
  <c r="F12" i="51" s="1"/>
  <c r="C11" i="51"/>
  <c r="F11" i="51" s="1"/>
  <c r="C10" i="51"/>
  <c r="F10" i="51" s="1"/>
  <c r="C18" i="51"/>
  <c r="F18" i="51" s="1"/>
  <c r="E20" i="11"/>
  <c r="D20" i="11"/>
  <c r="C17" i="51"/>
  <c r="F17" i="51" s="1"/>
  <c r="F18" i="11"/>
  <c r="C16" i="51"/>
  <c r="F16" i="51" s="1"/>
  <c r="C15" i="51"/>
  <c r="F15" i="51" s="1"/>
  <c r="D17" i="11"/>
  <c r="C17" i="11"/>
  <c r="C24" i="51"/>
  <c r="F24" i="51" s="1"/>
  <c r="E26" i="11"/>
  <c r="D26" i="11"/>
  <c r="F25" i="11"/>
  <c r="C23" i="51"/>
  <c r="F23" i="51" s="1"/>
  <c r="C22" i="51"/>
  <c r="F22" i="51" s="1"/>
  <c r="E24" i="11"/>
  <c r="F29" i="11"/>
  <c r="C27" i="51"/>
  <c r="F27" i="51" s="1"/>
  <c r="E29" i="11"/>
  <c r="D29" i="11"/>
  <c r="F28" i="11"/>
  <c r="C26" i="51"/>
  <c r="F26" i="51" s="1"/>
  <c r="E28" i="11"/>
  <c r="C28" i="11"/>
  <c r="F27" i="11"/>
  <c r="C25" i="51"/>
  <c r="F25" i="51" s="1"/>
  <c r="C14" i="51"/>
  <c r="F14" i="51" s="1"/>
  <c r="C13" i="51"/>
  <c r="F13" i="51" s="1"/>
  <c r="F11" i="11"/>
  <c r="C9" i="51"/>
  <c r="C8" i="51"/>
  <c r="E10" i="11"/>
  <c r="C10" i="11"/>
  <c r="E9" i="11"/>
  <c r="F8" i="11"/>
  <c r="C6" i="51"/>
  <c r="F6" i="51" s="1"/>
  <c r="E6" i="11"/>
  <c r="D4" i="11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AO18" i="49"/>
  <c r="AO17" i="49"/>
  <c r="AO16" i="49"/>
  <c r="AO15" i="49"/>
  <c r="AO14" i="49"/>
  <c r="D7" i="49"/>
  <c r="E7" i="49" s="1"/>
  <c r="F7" i="49" s="1"/>
  <c r="G7" i="49" s="1"/>
  <c r="H7" i="49" s="1"/>
  <c r="I7" i="49" s="1"/>
  <c r="J7" i="49" s="1"/>
  <c r="K7" i="49" s="1"/>
  <c r="L7" i="49" s="1"/>
  <c r="M7" i="49" s="1"/>
  <c r="N7" i="49" s="1"/>
  <c r="O7" i="49" s="1"/>
  <c r="P7" i="49" s="1"/>
  <c r="AO6" i="49"/>
  <c r="AO5" i="49"/>
  <c r="AO4" i="49"/>
  <c r="AO2" i="49"/>
  <c r="D13" i="49"/>
  <c r="E13" i="49" s="1"/>
  <c r="F13" i="49" s="1"/>
  <c r="G13" i="49" s="1"/>
  <c r="H13" i="49" s="1"/>
  <c r="I13" i="49" s="1"/>
  <c r="J13" i="49" s="1"/>
  <c r="K13" i="49" s="1"/>
  <c r="L13" i="49" s="1"/>
  <c r="M13" i="49" s="1"/>
  <c r="N13" i="49" s="1"/>
  <c r="O13" i="49" s="1"/>
  <c r="P13" i="49" s="1"/>
  <c r="AO12" i="49"/>
  <c r="AO11" i="49"/>
  <c r="AO10" i="49"/>
  <c r="AO9" i="49"/>
  <c r="C23" i="12"/>
  <c r="D23" i="12"/>
  <c r="E23" i="12"/>
  <c r="F23" i="12"/>
  <c r="G23" i="12"/>
  <c r="C24" i="12"/>
  <c r="D24" i="12"/>
  <c r="E24" i="12"/>
  <c r="F24" i="12"/>
  <c r="G24" i="12"/>
  <c r="C25" i="12"/>
  <c r="D25" i="12"/>
  <c r="E25" i="12"/>
  <c r="F25" i="12"/>
  <c r="G25" i="12"/>
  <c r="S7" i="12"/>
  <c r="T7" i="12"/>
  <c r="U7" i="12"/>
  <c r="V7" i="12"/>
  <c r="W7" i="12"/>
  <c r="X7" i="12"/>
  <c r="Y7" i="12"/>
  <c r="Z7" i="12"/>
  <c r="S8" i="12"/>
  <c r="T8" i="12"/>
  <c r="U8" i="12"/>
  <c r="V8" i="12"/>
  <c r="W8" i="12"/>
  <c r="X8" i="12"/>
  <c r="Y8" i="12"/>
  <c r="Z8" i="12"/>
  <c r="S9" i="12"/>
  <c r="T9" i="12"/>
  <c r="U9" i="12"/>
  <c r="V9" i="12"/>
  <c r="W9" i="12"/>
  <c r="X9" i="12"/>
  <c r="Y9" i="12"/>
  <c r="Z9" i="12"/>
  <c r="S10" i="12"/>
  <c r="T10" i="12"/>
  <c r="U10" i="12"/>
  <c r="V10" i="12"/>
  <c r="W10" i="12"/>
  <c r="X10" i="12"/>
  <c r="Y10" i="12"/>
  <c r="Z10" i="12"/>
  <c r="S14" i="12"/>
  <c r="T14" i="12"/>
  <c r="U14" i="12"/>
  <c r="V14" i="12"/>
  <c r="W14" i="12"/>
  <c r="X14" i="12"/>
  <c r="Y14" i="12"/>
  <c r="Z14" i="12"/>
  <c r="S15" i="12"/>
  <c r="T15" i="12"/>
  <c r="U15" i="12"/>
  <c r="V15" i="12"/>
  <c r="W15" i="12"/>
  <c r="X15" i="12"/>
  <c r="Y15" i="12"/>
  <c r="Z15" i="12"/>
  <c r="S16" i="12"/>
  <c r="T16" i="12"/>
  <c r="U16" i="12"/>
  <c r="V16" i="12"/>
  <c r="W16" i="12"/>
  <c r="X16" i="12"/>
  <c r="Y16" i="12"/>
  <c r="Z16" i="12"/>
  <c r="S17" i="12"/>
  <c r="T17" i="12"/>
  <c r="U17" i="12"/>
  <c r="V17" i="12"/>
  <c r="W17" i="12"/>
  <c r="X17" i="12"/>
  <c r="Y17" i="12"/>
  <c r="Z17" i="12"/>
  <c r="S18" i="12"/>
  <c r="T18" i="12"/>
  <c r="U18" i="12"/>
  <c r="V18" i="12"/>
  <c r="W18" i="12"/>
  <c r="X18" i="12"/>
  <c r="Y18" i="12"/>
  <c r="Z18" i="12"/>
  <c r="S19" i="12"/>
  <c r="T19" i="12"/>
  <c r="U19" i="12"/>
  <c r="V19" i="12"/>
  <c r="W19" i="12"/>
  <c r="X19" i="12"/>
  <c r="Y19" i="12"/>
  <c r="Z19" i="12"/>
  <c r="S20" i="12"/>
  <c r="T20" i="12"/>
  <c r="U20" i="12"/>
  <c r="V20" i="12"/>
  <c r="W20" i="12"/>
  <c r="X20" i="12"/>
  <c r="Y20" i="12"/>
  <c r="Z20" i="12"/>
  <c r="S21" i="12"/>
  <c r="T21" i="12"/>
  <c r="U21" i="12"/>
  <c r="V21" i="12"/>
  <c r="W21" i="12"/>
  <c r="X21" i="12"/>
  <c r="Y21" i="12"/>
  <c r="Z21" i="12"/>
  <c r="S22" i="12"/>
  <c r="T22" i="12"/>
  <c r="U22" i="12"/>
  <c r="V22" i="12"/>
  <c r="W22" i="12"/>
  <c r="X22" i="12"/>
  <c r="Y22" i="12"/>
  <c r="Z22" i="12"/>
  <c r="I23" i="12"/>
  <c r="J23" i="12"/>
  <c r="I24" i="12"/>
  <c r="J24" i="12"/>
  <c r="I25" i="12"/>
  <c r="J25" i="12"/>
  <c r="H25" i="12"/>
  <c r="H24" i="12"/>
  <c r="H23" i="12"/>
  <c r="AC5" i="3"/>
  <c r="H19" i="11"/>
  <c r="H17" i="11"/>
  <c r="H18" i="11"/>
  <c r="D29" i="3"/>
  <c r="D22" i="3"/>
  <c r="D15" i="3"/>
  <c r="D8" i="3"/>
  <c r="E8" i="3" s="1"/>
  <c r="F8" i="3" s="1"/>
  <c r="G8" i="3" s="1"/>
  <c r="H8" i="3" s="1"/>
  <c r="I8" i="3" s="1"/>
  <c r="J8" i="3" s="1"/>
  <c r="K8" i="3" s="1"/>
  <c r="L8" i="3" s="1"/>
  <c r="M8" i="3" s="1"/>
  <c r="E18" i="53"/>
  <c r="F18" i="53" s="1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R18" i="12"/>
  <c r="Q18" i="12"/>
  <c r="P18" i="12"/>
  <c r="O18" i="12"/>
  <c r="N18" i="12"/>
  <c r="M18" i="12"/>
  <c r="M14" i="12"/>
  <c r="M15" i="12"/>
  <c r="M9" i="12"/>
  <c r="L18" i="12"/>
  <c r="K18" i="12"/>
  <c r="J18" i="12"/>
  <c r="I18" i="12"/>
  <c r="H18" i="12"/>
  <c r="G18" i="12"/>
  <c r="F18" i="12"/>
  <c r="E18" i="12"/>
  <c r="D18" i="12"/>
  <c r="C18" i="12"/>
  <c r="R17" i="12"/>
  <c r="Q17" i="12"/>
  <c r="P17" i="12"/>
  <c r="O17" i="12"/>
  <c r="N17" i="12"/>
  <c r="M17" i="12"/>
  <c r="L17" i="12"/>
  <c r="K17" i="12"/>
  <c r="J17" i="12"/>
  <c r="H17" i="12"/>
  <c r="G17" i="12"/>
  <c r="F17" i="12"/>
  <c r="E17" i="12"/>
  <c r="D17" i="12"/>
  <c r="C17" i="12"/>
  <c r="R16" i="12"/>
  <c r="Q16" i="12"/>
  <c r="P16" i="12"/>
  <c r="O16" i="12"/>
  <c r="N16" i="12"/>
  <c r="M16" i="12"/>
  <c r="M7" i="12"/>
  <c r="L16" i="12"/>
  <c r="K16" i="12"/>
  <c r="J16" i="12"/>
  <c r="H16" i="12"/>
  <c r="G16" i="12"/>
  <c r="F16" i="12"/>
  <c r="E16" i="12"/>
  <c r="D16" i="12"/>
  <c r="C16" i="12"/>
  <c r="R15" i="12"/>
  <c r="Q15" i="12"/>
  <c r="P15" i="12"/>
  <c r="O15" i="12"/>
  <c r="N15" i="12"/>
  <c r="L15" i="12"/>
  <c r="K15" i="12"/>
  <c r="J15" i="12"/>
  <c r="I15" i="12"/>
  <c r="H15" i="12"/>
  <c r="G15" i="12"/>
  <c r="F15" i="12"/>
  <c r="E15" i="12"/>
  <c r="D15" i="12"/>
  <c r="C15" i="12"/>
  <c r="R14" i="12"/>
  <c r="Q14" i="12"/>
  <c r="P14" i="12"/>
  <c r="O14" i="12"/>
  <c r="N14" i="12"/>
  <c r="L14" i="12"/>
  <c r="K14" i="12"/>
  <c r="J14" i="12"/>
  <c r="I14" i="12"/>
  <c r="H14" i="12"/>
  <c r="G14" i="12"/>
  <c r="F14" i="12"/>
  <c r="E14" i="12"/>
  <c r="D14" i="12"/>
  <c r="C14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R9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R7" i="12"/>
  <c r="Q7" i="12"/>
  <c r="P7" i="12"/>
  <c r="O7" i="12"/>
  <c r="N7" i="12"/>
  <c r="L7" i="12"/>
  <c r="K7" i="12"/>
  <c r="J7" i="12"/>
  <c r="I7" i="12"/>
  <c r="H7" i="12"/>
  <c r="G7" i="12"/>
  <c r="F7" i="12"/>
  <c r="E7" i="12"/>
  <c r="D7" i="12"/>
  <c r="H20" i="11"/>
  <c r="AB4" i="12"/>
  <c r="AE4" i="12" s="1"/>
  <c r="AC4" i="12"/>
  <c r="AC6" i="12"/>
  <c r="AB6" i="12"/>
  <c r="AE6" i="12" s="1"/>
  <c r="AB3" i="12"/>
  <c r="AE3" i="12" s="1"/>
  <c r="AA3" i="12"/>
  <c r="AC3" i="12"/>
  <c r="AA4" i="12"/>
  <c r="AA5" i="12"/>
  <c r="AC5" i="12"/>
  <c r="AA6" i="12"/>
  <c r="AB5" i="12"/>
  <c r="AE5" i="12" s="1"/>
  <c r="I19" i="11"/>
  <c r="I18" i="11"/>
  <c r="I17" i="11"/>
  <c r="I20" i="11"/>
  <c r="J19" i="11"/>
  <c r="J18" i="11"/>
  <c r="J17" i="11"/>
  <c r="J20" i="11"/>
  <c r="K19" i="11"/>
  <c r="K18" i="11"/>
  <c r="K17" i="11"/>
  <c r="K20" i="11"/>
  <c r="L19" i="11"/>
  <c r="L18" i="11"/>
  <c r="L17" i="11"/>
  <c r="L20" i="11"/>
  <c r="M19" i="11"/>
  <c r="M18" i="11"/>
  <c r="M17" i="11"/>
  <c r="M20" i="11"/>
  <c r="N19" i="11"/>
  <c r="N18" i="11"/>
  <c r="N17" i="11"/>
  <c r="N20" i="11"/>
  <c r="O19" i="11"/>
  <c r="O17" i="11"/>
  <c r="P19" i="11"/>
  <c r="P17" i="11"/>
  <c r="Q19" i="11"/>
  <c r="Q17" i="11"/>
  <c r="R19" i="11"/>
  <c r="R17" i="11"/>
  <c r="S19" i="11"/>
  <c r="T19" i="11"/>
  <c r="T17" i="11"/>
  <c r="P21" i="11" l="1"/>
  <c r="N8" i="3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D8" i="3" s="1"/>
  <c r="Q8" i="11"/>
  <c r="R29" i="60"/>
  <c r="S29" i="60" s="1"/>
  <c r="T29" i="60" s="1"/>
  <c r="U29" i="60" s="1"/>
  <c r="V29" i="60" s="1"/>
  <c r="W29" i="60" s="1"/>
  <c r="X29" i="60" s="1"/>
  <c r="Y29" i="60" s="1"/>
  <c r="Z29" i="60" s="1"/>
  <c r="AA29" i="60" s="1"/>
  <c r="AB29" i="60" s="1"/>
  <c r="AD29" i="60" s="1"/>
  <c r="I11" i="52"/>
  <c r="G7" i="53"/>
  <c r="I30" i="52"/>
  <c r="G26" i="53"/>
  <c r="I29" i="52"/>
  <c r="G25" i="53"/>
  <c r="H27" i="11"/>
  <c r="E8" i="47"/>
  <c r="F8" i="47" s="1"/>
  <c r="G8" i="47" s="1"/>
  <c r="H8" i="47" s="1"/>
  <c r="I8" i="47" s="1"/>
  <c r="J8" i="47" s="1"/>
  <c r="K8" i="47" s="1"/>
  <c r="L8" i="47" s="1"/>
  <c r="M8" i="47" s="1"/>
  <c r="N8" i="47" s="1"/>
  <c r="O8" i="47" s="1"/>
  <c r="P8" i="47" s="1"/>
  <c r="Q8" i="47" s="1"/>
  <c r="R8" i="47" s="1"/>
  <c r="S8" i="47" s="1"/>
  <c r="T8" i="47" s="1"/>
  <c r="U8" i="47" s="1"/>
  <c r="V8" i="47" s="1"/>
  <c r="W8" i="47" s="1"/>
  <c r="X8" i="47" s="1"/>
  <c r="Y8" i="47" s="1"/>
  <c r="Z8" i="47" s="1"/>
  <c r="AA8" i="47" s="1"/>
  <c r="AB8" i="47" s="1"/>
  <c r="AD8" i="47" s="1"/>
  <c r="I28" i="52"/>
  <c r="G24" i="53"/>
  <c r="I27" i="52"/>
  <c r="G23" i="53"/>
  <c r="I26" i="52"/>
  <c r="G22" i="53"/>
  <c r="H11" i="1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D29" i="3" s="1"/>
  <c r="I13" i="52"/>
  <c r="G9" i="53"/>
  <c r="E22" i="60"/>
  <c r="F22" i="60" s="1"/>
  <c r="G22" i="60" s="1"/>
  <c r="H22" i="60" s="1"/>
  <c r="I22" i="60" s="1"/>
  <c r="J22" i="60" s="1"/>
  <c r="K22" i="60" s="1"/>
  <c r="L22" i="60" s="1"/>
  <c r="M22" i="60" s="1"/>
  <c r="N22" i="60" s="1"/>
  <c r="O22" i="60" s="1"/>
  <c r="P22" i="60" s="1"/>
  <c r="Q22" i="60" s="1"/>
  <c r="R22" i="60" s="1"/>
  <c r="S22" i="60" s="1"/>
  <c r="T22" i="60" s="1"/>
  <c r="U22" i="60" s="1"/>
  <c r="V22" i="60" s="1"/>
  <c r="W22" i="60" s="1"/>
  <c r="X22" i="60" s="1"/>
  <c r="Y22" i="60" s="1"/>
  <c r="Z22" i="60" s="1"/>
  <c r="AA22" i="60" s="1"/>
  <c r="AB22" i="60" s="1"/>
  <c r="AD22" i="60" s="1"/>
  <c r="E15" i="60"/>
  <c r="F15" i="60" s="1"/>
  <c r="G15" i="60" s="1"/>
  <c r="H15" i="60" s="1"/>
  <c r="I15" i="60" s="1"/>
  <c r="J15" i="60" s="1"/>
  <c r="K15" i="60" s="1"/>
  <c r="L15" i="60" s="1"/>
  <c r="M15" i="60" s="1"/>
  <c r="N15" i="60" s="1"/>
  <c r="O15" i="60" s="1"/>
  <c r="P15" i="60" s="1"/>
  <c r="Q15" i="60" s="1"/>
  <c r="R15" i="60" s="1"/>
  <c r="S15" i="60" s="1"/>
  <c r="T15" i="60" s="1"/>
  <c r="U15" i="60" s="1"/>
  <c r="V15" i="60" s="1"/>
  <c r="W15" i="60" s="1"/>
  <c r="X15" i="60" s="1"/>
  <c r="Y15" i="60" s="1"/>
  <c r="Z15" i="60" s="1"/>
  <c r="AA15" i="60" s="1"/>
  <c r="AB15" i="60" s="1"/>
  <c r="AD15" i="60" s="1"/>
  <c r="I31" i="52"/>
  <c r="G27" i="53"/>
  <c r="I24" i="52"/>
  <c r="G21" i="53"/>
  <c r="I23" i="52"/>
  <c r="G20" i="53"/>
  <c r="I22" i="52"/>
  <c r="G18" i="53"/>
  <c r="I21" i="52"/>
  <c r="G17" i="53"/>
  <c r="I20" i="52"/>
  <c r="G16" i="53"/>
  <c r="I19" i="52"/>
  <c r="G15" i="53"/>
  <c r="H10" i="1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I12" i="52"/>
  <c r="K12" i="52" s="1"/>
  <c r="G8" i="53"/>
  <c r="I10" i="52"/>
  <c r="G6" i="53"/>
  <c r="H9" i="11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I14" i="52"/>
  <c r="G10" i="53"/>
  <c r="I18" i="52"/>
  <c r="G14" i="53"/>
  <c r="I15" i="52"/>
  <c r="G11" i="53"/>
  <c r="I16" i="52"/>
  <c r="G12" i="53"/>
  <c r="I17" i="52"/>
  <c r="G13" i="53"/>
  <c r="C10" i="52"/>
  <c r="G10" i="52" s="1"/>
  <c r="AB7" i="12"/>
  <c r="AE7" i="12" s="1"/>
  <c r="AB20" i="12"/>
  <c r="AE20" i="12" s="1"/>
  <c r="F24" i="11"/>
  <c r="AC20" i="12"/>
  <c r="E8" i="11"/>
  <c r="AC23" i="12"/>
  <c r="R40" i="58"/>
  <c r="AC24" i="12"/>
  <c r="AB24" i="12"/>
  <c r="AE24" i="12" s="1"/>
  <c r="E11" i="11"/>
  <c r="H24" i="11"/>
  <c r="AC21" i="12"/>
  <c r="J17" i="52"/>
  <c r="H12" i="11"/>
  <c r="E15" i="11"/>
  <c r="F16" i="11"/>
  <c r="F10" i="11"/>
  <c r="F9" i="11"/>
  <c r="F6" i="11"/>
  <c r="J9" i="52"/>
  <c r="K9" i="52" s="1"/>
  <c r="C8" i="52"/>
  <c r="F8" i="52" s="1"/>
  <c r="C4" i="11"/>
  <c r="Q36" i="58"/>
  <c r="T36" i="58" s="1"/>
  <c r="O18" i="58"/>
  <c r="R18" i="58"/>
  <c r="O16" i="58"/>
  <c r="O14" i="58"/>
  <c r="O12" i="58"/>
  <c r="Q11" i="58"/>
  <c r="T11" i="58" s="1"/>
  <c r="R36" i="58"/>
  <c r="R35" i="58"/>
  <c r="AB23" i="12"/>
  <c r="AE23" i="12" s="1"/>
  <c r="F15" i="11"/>
  <c r="F4" i="11"/>
  <c r="J8" i="52"/>
  <c r="K8" i="52" s="1"/>
  <c r="J6" i="52"/>
  <c r="H25" i="11"/>
  <c r="Z27" i="12"/>
  <c r="Z29" i="12" s="1"/>
  <c r="H14" i="11"/>
  <c r="J31" i="52"/>
  <c r="D19" i="11"/>
  <c r="AA7" i="12"/>
  <c r="O11" i="58"/>
  <c r="H15" i="11"/>
  <c r="J26" i="12"/>
  <c r="J28" i="12" s="1"/>
  <c r="D26" i="12"/>
  <c r="F26" i="12"/>
  <c r="H26" i="11"/>
  <c r="AA21" i="12"/>
  <c r="H28" i="11"/>
  <c r="M42" i="58"/>
  <c r="E42" i="58"/>
  <c r="D6" i="11"/>
  <c r="J24" i="52"/>
  <c r="J23" i="52"/>
  <c r="E27" i="12"/>
  <c r="O22" i="58"/>
  <c r="O20" i="58"/>
  <c r="E7" i="11"/>
  <c r="G7" i="11" s="1"/>
  <c r="D12" i="11"/>
  <c r="AC25" i="12"/>
  <c r="Q39" i="58"/>
  <c r="T39" i="58" s="1"/>
  <c r="AA23" i="12"/>
  <c r="AC22" i="12"/>
  <c r="AA20" i="12"/>
  <c r="AB18" i="12"/>
  <c r="AE18" i="12" s="1"/>
  <c r="AB9" i="12"/>
  <c r="AE9" i="12" s="1"/>
  <c r="J28" i="52"/>
  <c r="J26" i="52"/>
  <c r="E19" i="11"/>
  <c r="E27" i="11"/>
  <c r="E25" i="11"/>
  <c r="AB21" i="12"/>
  <c r="AE21" i="12" s="1"/>
  <c r="AA15" i="12"/>
  <c r="AB15" i="12"/>
  <c r="AB12" i="12"/>
  <c r="AE12" i="12" s="1"/>
  <c r="H13" i="11"/>
  <c r="I26" i="12"/>
  <c r="I28" i="12" s="1"/>
  <c r="R21" i="58"/>
  <c r="Q15" i="58"/>
  <c r="T15" i="58" s="1"/>
  <c r="AC8" i="12"/>
  <c r="AB8" i="12"/>
  <c r="AE8" i="12" s="1"/>
  <c r="AD5" i="12"/>
  <c r="S7" i="58"/>
  <c r="M45" i="58"/>
  <c r="I45" i="58"/>
  <c r="E45" i="58"/>
  <c r="O24" i="58"/>
  <c r="L45" i="58"/>
  <c r="H45" i="58"/>
  <c r="D45" i="58"/>
  <c r="AA24" i="12"/>
  <c r="D27" i="11"/>
  <c r="O38" i="58"/>
  <c r="O37" i="58"/>
  <c r="D25" i="11"/>
  <c r="O36" i="58"/>
  <c r="D24" i="11"/>
  <c r="O35" i="58"/>
  <c r="N41" i="58"/>
  <c r="K41" i="58"/>
  <c r="H41" i="58"/>
  <c r="F41" i="58"/>
  <c r="C41" i="58"/>
  <c r="T26" i="12"/>
  <c r="T28" i="12" s="1"/>
  <c r="E41" i="58"/>
  <c r="E44" i="58"/>
  <c r="D8" i="11"/>
  <c r="AB25" i="12"/>
  <c r="AE25" i="12" s="1"/>
  <c r="C27" i="11"/>
  <c r="Q38" i="58"/>
  <c r="T38" i="58" s="1"/>
  <c r="R38" i="58"/>
  <c r="AB22" i="12"/>
  <c r="C26" i="11"/>
  <c r="AA22" i="12"/>
  <c r="R37" i="58"/>
  <c r="C25" i="11"/>
  <c r="C24" i="11"/>
  <c r="N44" i="58"/>
  <c r="K44" i="58"/>
  <c r="H44" i="58"/>
  <c r="F44" i="58"/>
  <c r="C44" i="58"/>
  <c r="L42" i="58"/>
  <c r="J42" i="58"/>
  <c r="G42" i="58"/>
  <c r="D42" i="58"/>
  <c r="J19" i="52"/>
  <c r="K45" i="58"/>
  <c r="G45" i="58"/>
  <c r="C45" i="58"/>
  <c r="L44" i="58"/>
  <c r="J44" i="58"/>
  <c r="G44" i="58"/>
  <c r="D44" i="58"/>
  <c r="N42" i="58"/>
  <c r="K42" i="58"/>
  <c r="H42" i="58"/>
  <c r="F42" i="58"/>
  <c r="C42" i="58"/>
  <c r="L41" i="58"/>
  <c r="J41" i="58"/>
  <c r="G41" i="58"/>
  <c r="D41" i="58"/>
  <c r="N45" i="58"/>
  <c r="J45" i="58"/>
  <c r="F45" i="58"/>
  <c r="M44" i="58"/>
  <c r="I44" i="58"/>
  <c r="I42" i="58"/>
  <c r="M41" i="58"/>
  <c r="I41" i="58"/>
  <c r="C14" i="11"/>
  <c r="AC12" i="12"/>
  <c r="AC11" i="12"/>
  <c r="AC10" i="12"/>
  <c r="AA8" i="12"/>
  <c r="AC7" i="12"/>
  <c r="C8" i="11"/>
  <c r="AD6" i="12"/>
  <c r="C6" i="11"/>
  <c r="AD4" i="12"/>
  <c r="C5" i="11"/>
  <c r="G5" i="11" s="1"/>
  <c r="C9" i="11"/>
  <c r="AC9" i="12"/>
  <c r="J27" i="12"/>
  <c r="J29" i="12" s="1"/>
  <c r="I27" i="12"/>
  <c r="I29" i="12" s="1"/>
  <c r="H8" i="11"/>
  <c r="Q13" i="58"/>
  <c r="T13" i="58" s="1"/>
  <c r="O15" i="58"/>
  <c r="O13" i="58"/>
  <c r="J29" i="52"/>
  <c r="AC18" i="12"/>
  <c r="H26" i="12"/>
  <c r="H28" i="12" s="1"/>
  <c r="C28" i="53"/>
  <c r="D29" i="53"/>
  <c r="E23" i="11"/>
  <c r="J20" i="52"/>
  <c r="J10" i="52"/>
  <c r="H29" i="11"/>
  <c r="C29" i="53"/>
  <c r="Q25" i="58"/>
  <c r="R23" i="58"/>
  <c r="AB14" i="12"/>
  <c r="N27" i="12"/>
  <c r="N29" i="12" s="1"/>
  <c r="H16" i="11"/>
  <c r="C27" i="12"/>
  <c r="G27" i="12"/>
  <c r="G29" i="12" s="1"/>
  <c r="C15" i="11"/>
  <c r="AC13" i="12"/>
  <c r="AB13" i="12"/>
  <c r="AE13" i="12" s="1"/>
  <c r="E26" i="12"/>
  <c r="G26" i="12"/>
  <c r="G28" i="12" s="1"/>
  <c r="AA12" i="12"/>
  <c r="Q26" i="58"/>
  <c r="O17" i="58"/>
  <c r="AB10" i="12"/>
  <c r="K27" i="12"/>
  <c r="K29" i="12" s="1"/>
  <c r="F27" i="12"/>
  <c r="H27" i="12"/>
  <c r="H29" i="12" s="1"/>
  <c r="AA25" i="12"/>
  <c r="O40" i="58"/>
  <c r="D28" i="11"/>
  <c r="G28" i="11" s="1"/>
  <c r="O39" i="58"/>
  <c r="C29" i="11"/>
  <c r="G29" i="11" s="1"/>
  <c r="Q40" i="58"/>
  <c r="T40" i="58" s="1"/>
  <c r="V27" i="12"/>
  <c r="V29" i="12" s="1"/>
  <c r="F26" i="11"/>
  <c r="C28" i="51"/>
  <c r="X27" i="12"/>
  <c r="X29" i="12" s="1"/>
  <c r="P27" i="12"/>
  <c r="P29" i="12" s="1"/>
  <c r="X26" i="12"/>
  <c r="X28" i="12" s="1"/>
  <c r="C20" i="11"/>
  <c r="E14" i="11"/>
  <c r="D16" i="11"/>
  <c r="T27" i="12"/>
  <c r="T29" i="12" s="1"/>
  <c r="O27" i="12"/>
  <c r="O29" i="12" s="1"/>
  <c r="O26" i="58"/>
  <c r="D15" i="11"/>
  <c r="AA14" i="12"/>
  <c r="R27" i="12"/>
  <c r="R29" i="12" s="1"/>
  <c r="O25" i="58"/>
  <c r="AA13" i="12"/>
  <c r="O23" i="58"/>
  <c r="D13" i="11"/>
  <c r="O21" i="58"/>
  <c r="Z26" i="12"/>
  <c r="Z28" i="12" s="1"/>
  <c r="V26" i="12"/>
  <c r="V28" i="12" s="1"/>
  <c r="O19" i="58"/>
  <c r="M27" i="12"/>
  <c r="M29" i="12" s="1"/>
  <c r="C13" i="11"/>
  <c r="R19" i="58"/>
  <c r="AA11" i="12"/>
  <c r="M26" i="12"/>
  <c r="M28" i="12" s="1"/>
  <c r="C12" i="11"/>
  <c r="Q19" i="58"/>
  <c r="T19" i="58" s="1"/>
  <c r="AB11" i="12"/>
  <c r="AE11" i="12" s="1"/>
  <c r="K26" i="12"/>
  <c r="K28" i="12" s="1"/>
  <c r="C11" i="11"/>
  <c r="AA10" i="12"/>
  <c r="L27" i="12"/>
  <c r="L29" i="12" s="1"/>
  <c r="AA9" i="12"/>
  <c r="C26" i="12"/>
  <c r="AC16" i="12"/>
  <c r="AA16" i="12"/>
  <c r="D27" i="12"/>
  <c r="AA19" i="12"/>
  <c r="AC19" i="12"/>
  <c r="AB19" i="12"/>
  <c r="AE19" i="12" s="1"/>
  <c r="E18" i="11"/>
  <c r="W27" i="12"/>
  <c r="W29" i="12" s="1"/>
  <c r="U27" i="12"/>
  <c r="U29" i="12" s="1"/>
  <c r="W26" i="12"/>
  <c r="W28" i="12" s="1"/>
  <c r="S26" i="12"/>
  <c r="S28" i="12" s="1"/>
  <c r="C18" i="11"/>
  <c r="F22" i="11"/>
  <c r="Q29" i="58"/>
  <c r="T29" i="58" s="1"/>
  <c r="R27" i="58"/>
  <c r="AB16" i="12"/>
  <c r="O26" i="12"/>
  <c r="O28" i="12" s="1"/>
  <c r="Q26" i="12"/>
  <c r="Q28" i="12" s="1"/>
  <c r="N26" i="12"/>
  <c r="N28" i="12" s="1"/>
  <c r="P26" i="12"/>
  <c r="P28" i="12" s="1"/>
  <c r="R26" i="12"/>
  <c r="R28" i="12" s="1"/>
  <c r="AA18" i="12"/>
  <c r="AB17" i="12"/>
  <c r="AC17" i="12"/>
  <c r="Y27" i="12"/>
  <c r="Y29" i="12" s="1"/>
  <c r="S27" i="12"/>
  <c r="S29" i="12" s="1"/>
  <c r="Y26" i="12"/>
  <c r="Y28" i="12" s="1"/>
  <c r="U26" i="12"/>
  <c r="U28" i="12" s="1"/>
  <c r="C29" i="51"/>
  <c r="Q34" i="58"/>
  <c r="R34" i="58"/>
  <c r="C19" i="11"/>
  <c r="AA17" i="12"/>
  <c r="L26" i="12"/>
  <c r="L28" i="12" s="1"/>
  <c r="Q27" i="12"/>
  <c r="Q29" i="12" s="1"/>
  <c r="D18" i="11"/>
  <c r="F19" i="11"/>
  <c r="E28" i="51"/>
  <c r="F20" i="11"/>
  <c r="F17" i="11"/>
  <c r="E29" i="51"/>
  <c r="E17" i="11"/>
  <c r="C22" i="11"/>
  <c r="D28" i="53"/>
  <c r="O34" i="58"/>
  <c r="O33" i="58"/>
  <c r="O31" i="58"/>
  <c r="R31" i="58"/>
  <c r="Q31" i="58"/>
  <c r="O27" i="58"/>
  <c r="Q27" i="58"/>
  <c r="T27" i="58" s="1"/>
  <c r="O32" i="58"/>
  <c r="O30" i="58"/>
  <c r="O29" i="58"/>
  <c r="O28" i="58"/>
  <c r="J13" i="52"/>
  <c r="Q23" i="58"/>
  <c r="R29" i="58"/>
  <c r="R39" i="58"/>
  <c r="R15" i="58"/>
  <c r="R13" i="58"/>
  <c r="R11" i="58"/>
  <c r="Q37" i="58"/>
  <c r="Q18" i="58"/>
  <c r="Q35" i="58"/>
  <c r="Q21" i="58"/>
  <c r="S5" i="58"/>
  <c r="S10" i="58"/>
  <c r="S3" i="58"/>
  <c r="AD3" i="12"/>
  <c r="Q21" i="11" l="1"/>
  <c r="K28" i="52"/>
  <c r="K29" i="52"/>
  <c r="I35" i="52"/>
  <c r="K17" i="52"/>
  <c r="K13" i="52"/>
  <c r="V15" i="3"/>
  <c r="W15" i="3" s="1"/>
  <c r="X15" i="3" s="1"/>
  <c r="Y15" i="3" s="1"/>
  <c r="Z15" i="3" s="1"/>
  <c r="AA15" i="3" s="1"/>
  <c r="AB15" i="3" s="1"/>
  <c r="AD15" i="3" s="1"/>
  <c r="AC9" i="3"/>
  <c r="D7" i="51" s="1"/>
  <c r="V22" i="3"/>
  <c r="W22" i="3" s="1"/>
  <c r="X22" i="3" s="1"/>
  <c r="Y22" i="3" s="1"/>
  <c r="Z22" i="3" s="1"/>
  <c r="AA22" i="3" s="1"/>
  <c r="AB22" i="3" s="1"/>
  <c r="AD22" i="3" s="1"/>
  <c r="AC23" i="3"/>
  <c r="D9" i="51" s="1"/>
  <c r="K31" i="52"/>
  <c r="AD7" i="12"/>
  <c r="K20" i="52"/>
  <c r="S11" i="58"/>
  <c r="K26" i="52"/>
  <c r="K10" i="52"/>
  <c r="K24" i="52"/>
  <c r="G28" i="53"/>
  <c r="I33" i="52"/>
  <c r="I34" i="52"/>
  <c r="P37" i="58"/>
  <c r="G29" i="53"/>
  <c r="K18" i="52"/>
  <c r="J11" i="52"/>
  <c r="K11" i="52" s="1"/>
  <c r="G6" i="52"/>
  <c r="D30" i="52"/>
  <c r="H30" i="52" s="1"/>
  <c r="P39" i="58"/>
  <c r="C27" i="52"/>
  <c r="G27" i="52" s="1"/>
  <c r="AD20" i="12"/>
  <c r="AD21" i="12"/>
  <c r="J27" i="52"/>
  <c r="K27" i="52" s="1"/>
  <c r="S36" i="58"/>
  <c r="P14" i="58"/>
  <c r="C29" i="52"/>
  <c r="G29" i="52" s="1"/>
  <c r="P38" i="58"/>
  <c r="C30" i="52"/>
  <c r="F30" i="52" s="1"/>
  <c r="C14" i="52"/>
  <c r="G14" i="52" s="1"/>
  <c r="C31" i="52"/>
  <c r="G31" i="52" s="1"/>
  <c r="D29" i="52"/>
  <c r="H29" i="52" s="1"/>
  <c r="D31" i="52"/>
  <c r="H31" i="52" s="1"/>
  <c r="C26" i="52"/>
  <c r="F26" i="52" s="1"/>
  <c r="C17" i="52"/>
  <c r="F17" i="52" s="1"/>
  <c r="C18" i="52"/>
  <c r="G18" i="52" s="1"/>
  <c r="P22" i="58"/>
  <c r="Q7" i="49"/>
  <c r="P34" i="58"/>
  <c r="P27" i="58"/>
  <c r="C15" i="52"/>
  <c r="G15" i="52" s="1"/>
  <c r="D17" i="52"/>
  <c r="H17" i="52" s="1"/>
  <c r="G16" i="11"/>
  <c r="D15" i="52"/>
  <c r="P11" i="58"/>
  <c r="P15" i="58"/>
  <c r="M10" i="52"/>
  <c r="AD9" i="12"/>
  <c r="J7" i="52"/>
  <c r="K7" i="52" s="1"/>
  <c r="C7" i="52"/>
  <c r="F32" i="11"/>
  <c r="G4" i="11"/>
  <c r="S15" i="58"/>
  <c r="P16" i="58"/>
  <c r="P12" i="58"/>
  <c r="P20" i="58"/>
  <c r="P18" i="58"/>
  <c r="G25" i="11"/>
  <c r="P36" i="58"/>
  <c r="G24" i="11"/>
  <c r="O45" i="58"/>
  <c r="AD12" i="12"/>
  <c r="I43" i="58"/>
  <c r="M43" i="58"/>
  <c r="J15" i="52"/>
  <c r="K15" i="52" s="1"/>
  <c r="AD22" i="12"/>
  <c r="P23" i="58"/>
  <c r="J21" i="52"/>
  <c r="K21" i="52" s="1"/>
  <c r="J14" i="52"/>
  <c r="K14" i="52" s="1"/>
  <c r="K6" i="52"/>
  <c r="AD8" i="12"/>
  <c r="G6" i="11"/>
  <c r="C16" i="52"/>
  <c r="G16" i="52" s="1"/>
  <c r="J30" i="52"/>
  <c r="K30" i="52" s="1"/>
  <c r="G27" i="11"/>
  <c r="H32" i="11"/>
  <c r="E33" i="11"/>
  <c r="AE22" i="12"/>
  <c r="S29" i="58"/>
  <c r="AD16" i="12"/>
  <c r="D14" i="52"/>
  <c r="N46" i="58"/>
  <c r="P19" i="58"/>
  <c r="G12" i="11"/>
  <c r="G26" i="11"/>
  <c r="AD18" i="12"/>
  <c r="D16" i="52"/>
  <c r="C9" i="52"/>
  <c r="F9" i="52" s="1"/>
  <c r="L9" i="52" s="1"/>
  <c r="J16" i="52"/>
  <c r="K16" i="52" s="1"/>
  <c r="E29" i="53"/>
  <c r="E28" i="53"/>
  <c r="Q37" i="49"/>
  <c r="Q31" i="49"/>
  <c r="Q25" i="49"/>
  <c r="AD13" i="12"/>
  <c r="O44" i="58"/>
  <c r="F43" i="58"/>
  <c r="P17" i="58"/>
  <c r="AD10" i="12"/>
  <c r="P13" i="58"/>
  <c r="G22" i="11"/>
  <c r="D43" i="58"/>
  <c r="J43" i="58"/>
  <c r="F46" i="58"/>
  <c r="D20" i="52"/>
  <c r="P40" i="58"/>
  <c r="H43" i="58"/>
  <c r="P35" i="58"/>
  <c r="P32" i="58"/>
  <c r="C19" i="52"/>
  <c r="F19" i="52" s="1"/>
  <c r="F10" i="52"/>
  <c r="G8" i="11"/>
  <c r="L43" i="58"/>
  <c r="C28" i="52"/>
  <c r="F28" i="52" s="1"/>
  <c r="D26" i="52"/>
  <c r="H26" i="52" s="1"/>
  <c r="O41" i="58"/>
  <c r="K19" i="52"/>
  <c r="D23" i="52"/>
  <c r="H23" i="52" s="1"/>
  <c r="D19" i="52"/>
  <c r="K23" i="52"/>
  <c r="J35" i="52"/>
  <c r="C23" i="52"/>
  <c r="C22" i="52"/>
  <c r="G22" i="52" s="1"/>
  <c r="D22" i="52"/>
  <c r="P31" i="58"/>
  <c r="S27" i="58"/>
  <c r="AE16" i="12"/>
  <c r="S19" i="58"/>
  <c r="AD11" i="12"/>
  <c r="AE10" i="12"/>
  <c r="S13" i="58"/>
  <c r="C32" i="11"/>
  <c r="H31" i="11"/>
  <c r="G20" i="11"/>
  <c r="G18" i="11"/>
  <c r="H33" i="11"/>
  <c r="Q19" i="49"/>
  <c r="F29" i="12"/>
  <c r="G43" i="58"/>
  <c r="P28" i="58"/>
  <c r="N43" i="58"/>
  <c r="K43" i="58"/>
  <c r="C21" i="52"/>
  <c r="G21" i="52" s="1"/>
  <c r="AD19" i="12"/>
  <c r="C43" i="58"/>
  <c r="F28" i="12"/>
  <c r="G46" i="58"/>
  <c r="G15" i="11"/>
  <c r="E43" i="58"/>
  <c r="I46" i="58"/>
  <c r="C20" i="52"/>
  <c r="F20" i="52" s="1"/>
  <c r="N33" i="12"/>
  <c r="O33" i="12" s="1"/>
  <c r="P33" i="58"/>
  <c r="P29" i="58"/>
  <c r="P24" i="58"/>
  <c r="G14" i="11"/>
  <c r="P25" i="58"/>
  <c r="P26" i="58"/>
  <c r="M46" i="58"/>
  <c r="G13" i="11"/>
  <c r="P21" i="58"/>
  <c r="AA26" i="12"/>
  <c r="AB26" i="12"/>
  <c r="AB27" i="12"/>
  <c r="J46" i="58"/>
  <c r="F33" i="11"/>
  <c r="J22" i="52"/>
  <c r="Q41" i="58"/>
  <c r="K46" i="58"/>
  <c r="P30" i="58"/>
  <c r="S31" i="58"/>
  <c r="T31" i="58"/>
  <c r="AA27" i="12"/>
  <c r="E32" i="11"/>
  <c r="G17" i="11"/>
  <c r="G19" i="11"/>
  <c r="C33" i="11"/>
  <c r="T34" i="58"/>
  <c r="S34" i="58"/>
  <c r="AD17" i="12"/>
  <c r="AE17" i="12"/>
  <c r="L8" i="52"/>
  <c r="G8" i="52"/>
  <c r="M8" i="52" s="1"/>
  <c r="O42" i="58"/>
  <c r="C46" i="58"/>
  <c r="S21" i="58"/>
  <c r="T21" i="58"/>
  <c r="T35" i="58"/>
  <c r="S35" i="58"/>
  <c r="S18" i="58"/>
  <c r="T18" i="58"/>
  <c r="S37" i="58"/>
  <c r="T37" i="58"/>
  <c r="Q45" i="58"/>
  <c r="E46" i="58"/>
  <c r="T23" i="58"/>
  <c r="S23" i="58"/>
  <c r="D46" i="58"/>
  <c r="H46" i="58"/>
  <c r="L46" i="58"/>
  <c r="R21" i="11" l="1"/>
  <c r="G23" i="52"/>
  <c r="M23" i="52" s="1"/>
  <c r="F23" i="52"/>
  <c r="L23" i="52" s="1"/>
  <c r="N29" i="52"/>
  <c r="M6" i="52"/>
  <c r="L28" i="52"/>
  <c r="O30" i="52"/>
  <c r="O26" i="52"/>
  <c r="O31" i="52"/>
  <c r="O29" i="52"/>
  <c r="N23" i="52"/>
  <c r="O23" i="52"/>
  <c r="H22" i="52"/>
  <c r="H20" i="52"/>
  <c r="N20" i="52" s="1"/>
  <c r="O20" i="52"/>
  <c r="H19" i="52"/>
  <c r="N19" i="52" s="1"/>
  <c r="O19" i="52"/>
  <c r="O17" i="52"/>
  <c r="M18" i="52"/>
  <c r="H16" i="52"/>
  <c r="N16" i="52" s="1"/>
  <c r="O16" i="52"/>
  <c r="H15" i="52"/>
  <c r="N15" i="52" s="1"/>
  <c r="O15" i="52"/>
  <c r="H14" i="52"/>
  <c r="N14" i="52" s="1"/>
  <c r="O14" i="52"/>
  <c r="M31" i="52"/>
  <c r="M29" i="52"/>
  <c r="L20" i="52"/>
  <c r="N17" i="52"/>
  <c r="L17" i="52"/>
  <c r="G9" i="51"/>
  <c r="D13" i="52" s="1"/>
  <c r="H13" i="52" s="1"/>
  <c r="N13" i="52" s="1"/>
  <c r="D11" i="11"/>
  <c r="G11" i="11" s="1"/>
  <c r="F9" i="51"/>
  <c r="C13" i="52" s="1"/>
  <c r="G13" i="52" s="1"/>
  <c r="M13" i="52" s="1"/>
  <c r="G7" i="51"/>
  <c r="D11" i="52" s="1"/>
  <c r="H11" i="52" s="1"/>
  <c r="N11" i="52" s="1"/>
  <c r="F7" i="51"/>
  <c r="D29" i="51"/>
  <c r="D9" i="11"/>
  <c r="AC16" i="3"/>
  <c r="D8" i="51" s="1"/>
  <c r="N31" i="52"/>
  <c r="N26" i="52"/>
  <c r="L10" i="52"/>
  <c r="L26" i="52"/>
  <c r="F6" i="52"/>
  <c r="L6" i="52" s="1"/>
  <c r="F27" i="52"/>
  <c r="L27" i="52" s="1"/>
  <c r="D10" i="52"/>
  <c r="H10" i="52" s="1"/>
  <c r="N10" i="52" s="1"/>
  <c r="F14" i="52"/>
  <c r="L14" i="52" s="1"/>
  <c r="F31" i="52"/>
  <c r="L31" i="52" s="1"/>
  <c r="F29" i="52"/>
  <c r="L29" i="52" s="1"/>
  <c r="G30" i="52"/>
  <c r="M30" i="52" s="1"/>
  <c r="M27" i="52"/>
  <c r="G26" i="52"/>
  <c r="M26" i="52" s="1"/>
  <c r="D28" i="52"/>
  <c r="H28" i="52" s="1"/>
  <c r="N28" i="52" s="1"/>
  <c r="G17" i="52"/>
  <c r="M17" i="52" s="1"/>
  <c r="F18" i="52"/>
  <c r="L18" i="52" s="1"/>
  <c r="Q13" i="49"/>
  <c r="R13" i="49" s="1"/>
  <c r="D8" i="52"/>
  <c r="D18" i="52"/>
  <c r="H18" i="52" s="1"/>
  <c r="N18" i="52" s="1"/>
  <c r="F15" i="52"/>
  <c r="L15" i="52" s="1"/>
  <c r="F7" i="52"/>
  <c r="L7" i="52" s="1"/>
  <c r="G7" i="52"/>
  <c r="M7" i="52" s="1"/>
  <c r="D6" i="52"/>
  <c r="H6" i="52" s="1"/>
  <c r="N6" i="52" s="1"/>
  <c r="D9" i="52"/>
  <c r="M15" i="52"/>
  <c r="F28" i="53"/>
  <c r="M21" i="52"/>
  <c r="M14" i="52"/>
  <c r="F16" i="52"/>
  <c r="L16" i="52" s="1"/>
  <c r="N30" i="52"/>
  <c r="F21" i="52"/>
  <c r="L21" i="52" s="1"/>
  <c r="D21" i="52"/>
  <c r="J33" i="52"/>
  <c r="L30" i="52"/>
  <c r="F29" i="53"/>
  <c r="D27" i="52"/>
  <c r="H27" i="52" s="1"/>
  <c r="N27" i="52" s="1"/>
  <c r="G9" i="52"/>
  <c r="M9" i="52" s="1"/>
  <c r="M16" i="52"/>
  <c r="R37" i="49"/>
  <c r="R31" i="49"/>
  <c r="R25" i="49"/>
  <c r="F22" i="52"/>
  <c r="D7" i="52"/>
  <c r="H7" i="52" s="1"/>
  <c r="N7" i="52" s="1"/>
  <c r="P42" i="58"/>
  <c r="G19" i="52"/>
  <c r="M19" i="52" s="1"/>
  <c r="L19" i="52"/>
  <c r="G28" i="52"/>
  <c r="M28" i="52" s="1"/>
  <c r="G20" i="52"/>
  <c r="M20" i="52" s="1"/>
  <c r="K22" i="52"/>
  <c r="O22" i="52" s="1"/>
  <c r="J34" i="52"/>
  <c r="R19" i="49"/>
  <c r="R7" i="49"/>
  <c r="O43" i="58"/>
  <c r="P46" i="58"/>
  <c r="P41" i="58"/>
  <c r="O46" i="58"/>
  <c r="P45" i="58"/>
  <c r="O28" i="52" l="1"/>
  <c r="S21" i="11"/>
  <c r="O6" i="52"/>
  <c r="O27" i="52"/>
  <c r="O10" i="52"/>
  <c r="G29" i="51"/>
  <c r="O11" i="52"/>
  <c r="O13" i="52"/>
  <c r="H9" i="52"/>
  <c r="N9" i="52" s="1"/>
  <c r="O9" i="52"/>
  <c r="O7" i="52"/>
  <c r="H8" i="52"/>
  <c r="N8" i="52" s="1"/>
  <c r="O8" i="52"/>
  <c r="N22" i="52"/>
  <c r="H21" i="52"/>
  <c r="N21" i="52" s="1"/>
  <c r="O21" i="52"/>
  <c r="O18" i="52"/>
  <c r="F29" i="51"/>
  <c r="C11" i="52"/>
  <c r="G8" i="51"/>
  <c r="D28" i="51"/>
  <c r="D10" i="11"/>
  <c r="F8" i="51"/>
  <c r="D32" i="11"/>
  <c r="G9" i="11"/>
  <c r="G32" i="11" s="1"/>
  <c r="F13" i="52"/>
  <c r="L13" i="52" s="1"/>
  <c r="L22" i="52"/>
  <c r="M22" i="52"/>
  <c r="S37" i="49"/>
  <c r="S31" i="49"/>
  <c r="S25" i="49"/>
  <c r="P43" i="58"/>
  <c r="P44" i="58"/>
  <c r="S19" i="49"/>
  <c r="T19" i="49" s="1"/>
  <c r="S13" i="49"/>
  <c r="S7" i="49"/>
  <c r="T21" i="11" l="1"/>
  <c r="G10" i="11"/>
  <c r="G33" i="11" s="1"/>
  <c r="D33" i="11"/>
  <c r="G28" i="51"/>
  <c r="D12" i="52"/>
  <c r="C12" i="52"/>
  <c r="F28" i="51"/>
  <c r="F11" i="52"/>
  <c r="L11" i="52" s="1"/>
  <c r="G11" i="52"/>
  <c r="M11" i="52" s="1"/>
  <c r="T37" i="49"/>
  <c r="T31" i="49"/>
  <c r="T25" i="49"/>
  <c r="T13" i="49"/>
  <c r="T7" i="49"/>
  <c r="H12" i="52" l="1"/>
  <c r="N12" i="52" s="1"/>
  <c r="O12" i="52"/>
  <c r="G12" i="52"/>
  <c r="M12" i="52" s="1"/>
  <c r="F12" i="52"/>
  <c r="L12" i="52" s="1"/>
  <c r="U37" i="49"/>
  <c r="U31" i="49"/>
  <c r="U25" i="49"/>
  <c r="U19" i="49"/>
  <c r="U13" i="49"/>
  <c r="U7" i="49"/>
  <c r="V37" i="49" l="1"/>
  <c r="V31" i="49"/>
  <c r="V25" i="49"/>
  <c r="V19" i="49"/>
  <c r="V13" i="49"/>
  <c r="V7" i="49"/>
  <c r="W37" i="49" l="1"/>
  <c r="W31" i="49"/>
  <c r="W25" i="49"/>
  <c r="W19" i="49"/>
  <c r="W13" i="49"/>
  <c r="W7" i="49"/>
  <c r="X37" i="49" l="1"/>
  <c r="X31" i="49"/>
  <c r="X25" i="49"/>
  <c r="X19" i="49"/>
  <c r="X13" i="49"/>
  <c r="X7" i="49"/>
  <c r="Y37" i="49" l="1"/>
  <c r="Y31" i="49"/>
  <c r="Y25" i="49"/>
  <c r="Y19" i="49"/>
  <c r="Y13" i="49"/>
  <c r="Y7" i="49"/>
  <c r="Z37" i="49" l="1"/>
  <c r="Z31" i="49"/>
  <c r="Z25" i="49"/>
  <c r="Z19" i="49"/>
  <c r="Z13" i="49"/>
  <c r="Z7" i="49"/>
  <c r="I15" i="11"/>
  <c r="AA37" i="49" l="1"/>
  <c r="AA31" i="49"/>
  <c r="AA25" i="49"/>
  <c r="I24" i="11"/>
  <c r="I25" i="11"/>
  <c r="I9" i="11"/>
  <c r="AA19" i="49"/>
  <c r="AA13" i="49"/>
  <c r="AA7" i="49"/>
  <c r="I27" i="11"/>
  <c r="J15" i="11"/>
  <c r="F19" i="41"/>
  <c r="I14" i="11"/>
  <c r="F13" i="41"/>
  <c r="I13" i="11"/>
  <c r="AB37" i="49" l="1"/>
  <c r="AB31" i="49"/>
  <c r="AB25" i="49"/>
  <c r="J24" i="11"/>
  <c r="I26" i="11"/>
  <c r="J25" i="11"/>
  <c r="I12" i="11"/>
  <c r="F7" i="41"/>
  <c r="J9" i="11"/>
  <c r="AB19" i="49"/>
  <c r="AC19" i="49" s="1"/>
  <c r="AD19" i="49" s="1"/>
  <c r="AE19" i="49" s="1"/>
  <c r="AF19" i="49" s="1"/>
  <c r="AG19" i="49" s="1"/>
  <c r="AH19" i="49" s="1"/>
  <c r="AI19" i="49" s="1"/>
  <c r="AJ19" i="49" s="1"/>
  <c r="AK19" i="49" s="1"/>
  <c r="AL19" i="49" s="1"/>
  <c r="AB13" i="49"/>
  <c r="AC13" i="49" s="1"/>
  <c r="AD13" i="49" s="1"/>
  <c r="AE13" i="49" s="1"/>
  <c r="AF13" i="49" s="1"/>
  <c r="AG13" i="49" s="1"/>
  <c r="AH13" i="49" s="1"/>
  <c r="AI13" i="49" s="1"/>
  <c r="AJ13" i="49" s="1"/>
  <c r="AK13" i="49" s="1"/>
  <c r="AL13" i="49" s="1"/>
  <c r="AM13" i="49" s="1"/>
  <c r="AB7" i="49"/>
  <c r="AC7" i="49" s="1"/>
  <c r="AD7" i="49" s="1"/>
  <c r="AE7" i="49" s="1"/>
  <c r="AF7" i="49" s="1"/>
  <c r="AG7" i="49" s="1"/>
  <c r="AH7" i="49" s="1"/>
  <c r="AI7" i="49" s="1"/>
  <c r="AJ7" i="49" s="1"/>
  <c r="AK7" i="49" s="1"/>
  <c r="AL7" i="49" s="1"/>
  <c r="AM7" i="49" s="1"/>
  <c r="I10" i="11"/>
  <c r="I8" i="11"/>
  <c r="I29" i="11"/>
  <c r="I28" i="11"/>
  <c r="J27" i="11"/>
  <c r="K15" i="11"/>
  <c r="J14" i="11"/>
  <c r="G19" i="41"/>
  <c r="J13" i="11"/>
  <c r="G13" i="41"/>
  <c r="I5" i="11"/>
  <c r="I7" i="11"/>
  <c r="I6" i="11"/>
  <c r="I4" i="11"/>
  <c r="I11" i="11" l="1"/>
  <c r="AP37" i="49"/>
  <c r="AR37" i="49" s="1"/>
  <c r="AP31" i="49"/>
  <c r="AR31" i="49" s="1"/>
  <c r="AP25" i="49"/>
  <c r="AR25" i="49" s="1"/>
  <c r="J26" i="11"/>
  <c r="K24" i="11"/>
  <c r="K25" i="11"/>
  <c r="G7" i="41"/>
  <c r="J12" i="11"/>
  <c r="K9" i="11"/>
  <c r="AP19" i="49"/>
  <c r="AR19" i="49" s="1"/>
  <c r="AP13" i="49"/>
  <c r="AR13" i="49" s="1"/>
  <c r="AP7" i="49"/>
  <c r="AR7" i="49" s="1"/>
  <c r="I30" i="11"/>
  <c r="I32" i="11"/>
  <c r="J8" i="11"/>
  <c r="J10" i="11"/>
  <c r="J29" i="11"/>
  <c r="J28" i="11"/>
  <c r="K27" i="11"/>
  <c r="L15" i="11"/>
  <c r="H19" i="41"/>
  <c r="K14" i="11"/>
  <c r="K13" i="11"/>
  <c r="H13" i="41"/>
  <c r="I16" i="11"/>
  <c r="J4" i="11"/>
  <c r="J7" i="11"/>
  <c r="J5" i="11"/>
  <c r="J6" i="11"/>
  <c r="J11" i="11" l="1"/>
  <c r="I33" i="11"/>
  <c r="L25" i="11"/>
  <c r="L24" i="11"/>
  <c r="K26" i="11"/>
  <c r="H7" i="41"/>
  <c r="K12" i="11"/>
  <c r="L9" i="11"/>
  <c r="I31" i="11"/>
  <c r="K10" i="11"/>
  <c r="J32" i="11"/>
  <c r="K8" i="11"/>
  <c r="K29" i="11"/>
  <c r="K28" i="11"/>
  <c r="L27" i="11"/>
  <c r="M15" i="11"/>
  <c r="L14" i="11"/>
  <c r="I19" i="41"/>
  <c r="I13" i="41"/>
  <c r="L13" i="11"/>
  <c r="J16" i="11"/>
  <c r="K6" i="11"/>
  <c r="K5" i="11"/>
  <c r="K4" i="11"/>
  <c r="K7" i="11"/>
  <c r="J30" i="11"/>
  <c r="K11" i="11" l="1"/>
  <c r="J33" i="11"/>
  <c r="M24" i="11"/>
  <c r="M25" i="11"/>
  <c r="L26" i="11"/>
  <c r="K32" i="11"/>
  <c r="L12" i="11"/>
  <c r="I7" i="41"/>
  <c r="M9" i="11"/>
  <c r="L10" i="11"/>
  <c r="L8" i="11"/>
  <c r="L29" i="11"/>
  <c r="K30" i="11"/>
  <c r="L28" i="11"/>
  <c r="M27" i="11"/>
  <c r="J31" i="11"/>
  <c r="N15" i="11"/>
  <c r="J19" i="41"/>
  <c r="M14" i="11"/>
  <c r="K16" i="11"/>
  <c r="M13" i="11"/>
  <c r="J13" i="41"/>
  <c r="L5" i="11"/>
  <c r="L6" i="11"/>
  <c r="L7" i="11"/>
  <c r="L4" i="11"/>
  <c r="L32" i="11" l="1"/>
  <c r="K33" i="11"/>
  <c r="K31" i="11"/>
  <c r="L11" i="11"/>
  <c r="L30" i="11"/>
  <c r="N24" i="11"/>
  <c r="M26" i="11"/>
  <c r="O25" i="11"/>
  <c r="N25" i="11"/>
  <c r="M12" i="11"/>
  <c r="J7" i="41"/>
  <c r="N9" i="11"/>
  <c r="M8" i="11"/>
  <c r="M10" i="11"/>
  <c r="M29" i="11"/>
  <c r="M28" i="11"/>
  <c r="N27" i="11"/>
  <c r="O15" i="11"/>
  <c r="N14" i="11"/>
  <c r="K19" i="41"/>
  <c r="K13" i="41"/>
  <c r="N13" i="11"/>
  <c r="L16" i="11"/>
  <c r="M4" i="11"/>
  <c r="M7" i="11"/>
  <c r="M6" i="11"/>
  <c r="M5" i="11"/>
  <c r="O27" i="11" l="1"/>
  <c r="L31" i="11"/>
  <c r="M11" i="11"/>
  <c r="L33" i="11"/>
  <c r="P25" i="11"/>
  <c r="N26" i="11"/>
  <c r="O24" i="11"/>
  <c r="N12" i="11"/>
  <c r="K7" i="41"/>
  <c r="O9" i="11"/>
  <c r="M32" i="11"/>
  <c r="N10" i="11"/>
  <c r="N8" i="11"/>
  <c r="N29" i="11"/>
  <c r="N28" i="11"/>
  <c r="P15" i="11"/>
  <c r="L19" i="41"/>
  <c r="O14" i="11"/>
  <c r="M16" i="11"/>
  <c r="L13" i="41"/>
  <c r="O13" i="11"/>
  <c r="N5" i="11"/>
  <c r="N6" i="11"/>
  <c r="N4" i="11"/>
  <c r="N7" i="11"/>
  <c r="M30" i="11"/>
  <c r="O28" i="11" l="1"/>
  <c r="P27" i="11"/>
  <c r="O29" i="11"/>
  <c r="M33" i="11"/>
  <c r="N11" i="11"/>
  <c r="P24" i="11"/>
  <c r="Q25" i="11"/>
  <c r="O26" i="11"/>
  <c r="L7" i="41"/>
  <c r="O12" i="11"/>
  <c r="P9" i="11"/>
  <c r="O10" i="11"/>
  <c r="N30" i="11"/>
  <c r="O8" i="11"/>
  <c r="Q15" i="11"/>
  <c r="M31" i="11"/>
  <c r="P14" i="11"/>
  <c r="M19" i="41"/>
  <c r="P13" i="11"/>
  <c r="M13" i="41"/>
  <c r="N16" i="11"/>
  <c r="O4" i="11"/>
  <c r="O6" i="11"/>
  <c r="O5" i="11"/>
  <c r="O7" i="11"/>
  <c r="P28" i="11" l="1"/>
  <c r="Q27" i="11"/>
  <c r="P29" i="11"/>
  <c r="O11" i="11"/>
  <c r="N31" i="11"/>
  <c r="P26" i="11"/>
  <c r="R25" i="11"/>
  <c r="Q24" i="11"/>
  <c r="P12" i="11"/>
  <c r="M7" i="41"/>
  <c r="Q9" i="11"/>
  <c r="P8" i="11"/>
  <c r="P10" i="11"/>
  <c r="R15" i="11"/>
  <c r="N19" i="41"/>
  <c r="Q14" i="11"/>
  <c r="O16" i="11"/>
  <c r="N13" i="41"/>
  <c r="Q13" i="11"/>
  <c r="P5" i="11"/>
  <c r="P6" i="11"/>
  <c r="P4" i="11"/>
  <c r="P7" i="11"/>
  <c r="O30" i="11"/>
  <c r="Q28" i="11" l="1"/>
  <c r="R27" i="11"/>
  <c r="Q29" i="11"/>
  <c r="O31" i="11"/>
  <c r="P11" i="11"/>
  <c r="P30" i="11"/>
  <c r="R24" i="11"/>
  <c r="S25" i="11"/>
  <c r="Q26" i="11"/>
  <c r="N7" i="41"/>
  <c r="Q12" i="11"/>
  <c r="R9" i="11"/>
  <c r="Q10" i="11"/>
  <c r="S15" i="11"/>
  <c r="O19" i="41"/>
  <c r="R14" i="11"/>
  <c r="R13" i="11"/>
  <c r="O13" i="41"/>
  <c r="P16" i="11"/>
  <c r="Q7" i="11"/>
  <c r="Q6" i="11"/>
  <c r="Q4" i="11"/>
  <c r="Q5" i="11"/>
  <c r="R28" i="11" l="1"/>
  <c r="S27" i="11"/>
  <c r="R29" i="11"/>
  <c r="P31" i="11"/>
  <c r="Q11" i="11"/>
  <c r="R26" i="11"/>
  <c r="T25" i="11"/>
  <c r="S24" i="11"/>
  <c r="R12" i="11"/>
  <c r="O7" i="41"/>
  <c r="P7" i="41" s="1"/>
  <c r="S9" i="11"/>
  <c r="R8" i="11"/>
  <c r="R10" i="11"/>
  <c r="T15" i="11"/>
  <c r="S14" i="11"/>
  <c r="P19" i="41"/>
  <c r="Q19" i="41" s="1"/>
  <c r="R19" i="41" s="1"/>
  <c r="S19" i="41" s="1"/>
  <c r="T19" i="41" s="1"/>
  <c r="U19" i="41" s="1"/>
  <c r="V19" i="41" s="1"/>
  <c r="S13" i="11"/>
  <c r="P13" i="41"/>
  <c r="Q13" i="41" s="1"/>
  <c r="R13" i="41" s="1"/>
  <c r="S13" i="41" s="1"/>
  <c r="T13" i="41" s="1"/>
  <c r="U13" i="41" s="1"/>
  <c r="V13" i="41" s="1"/>
  <c r="W13" i="41" s="1"/>
  <c r="X13" i="41" s="1"/>
  <c r="Y13" i="41" s="1"/>
  <c r="Z13" i="41" s="1"/>
  <c r="AA13" i="41" s="1"/>
  <c r="AB13" i="41" s="1"/>
  <c r="AE13" i="41" s="1"/>
  <c r="Q16" i="11"/>
  <c r="R5" i="11"/>
  <c r="R4" i="11"/>
  <c r="Q30" i="11"/>
  <c r="R6" i="11"/>
  <c r="R7" i="11"/>
  <c r="W19" i="41" l="1"/>
  <c r="X19" i="41" s="1"/>
  <c r="Y19" i="41" s="1"/>
  <c r="Z19" i="41" s="1"/>
  <c r="AA19" i="41" s="1"/>
  <c r="AB19" i="41" s="1"/>
  <c r="AE19" i="41" s="1"/>
  <c r="S28" i="11"/>
  <c r="T27" i="11"/>
  <c r="S29" i="11"/>
  <c r="Q31" i="11"/>
  <c r="R11" i="11"/>
  <c r="T24" i="11"/>
  <c r="S26" i="11"/>
  <c r="Q7" i="41"/>
  <c r="R7" i="41" s="1"/>
  <c r="S7" i="41" s="1"/>
  <c r="T7" i="41" s="1"/>
  <c r="U7" i="41" s="1"/>
  <c r="V7" i="41" s="1"/>
  <c r="W7" i="41" s="1"/>
  <c r="X7" i="41" s="1"/>
  <c r="Y7" i="41" s="1"/>
  <c r="Z7" i="41" s="1"/>
  <c r="AA7" i="41" s="1"/>
  <c r="AB7" i="41" s="1"/>
  <c r="AE7" i="41" s="1"/>
  <c r="S12" i="11"/>
  <c r="T9" i="11"/>
  <c r="R30" i="11"/>
  <c r="S10" i="11"/>
  <c r="S8" i="11"/>
  <c r="T14" i="11"/>
  <c r="R16" i="11"/>
  <c r="T13" i="11"/>
  <c r="S7" i="11"/>
  <c r="S6" i="11"/>
  <c r="S4" i="11"/>
  <c r="S5" i="11"/>
  <c r="T7" i="11" l="1"/>
  <c r="T28" i="11"/>
  <c r="T29" i="11"/>
  <c r="R31" i="11"/>
  <c r="S11" i="11"/>
  <c r="T26" i="11"/>
  <c r="T12" i="11"/>
  <c r="T10" i="11"/>
  <c r="T8" i="11"/>
  <c r="S16" i="11"/>
  <c r="T4" i="11"/>
  <c r="S30" i="11"/>
  <c r="T6" i="11"/>
  <c r="T5" i="11"/>
  <c r="T11" i="11" l="1"/>
  <c r="S31" i="11"/>
  <c r="T16" i="11"/>
  <c r="T30" i="11"/>
  <c r="T31" i="11" l="1"/>
  <c r="F21" i="51"/>
  <c r="C24" i="52" s="1"/>
  <c r="F24" i="52" l="1"/>
  <c r="G24" i="52"/>
  <c r="F23" i="11"/>
  <c r="G23" i="11" s="1"/>
  <c r="D24" i="52"/>
  <c r="H24" i="52" s="1"/>
  <c r="N24" i="52" l="1"/>
  <c r="O24" i="52"/>
  <c r="M24" i="52"/>
  <c r="L24" i="52"/>
</calcChain>
</file>

<file path=xl/comments1.xml><?xml version="1.0" encoding="utf-8"?>
<comments xmlns="http://schemas.openxmlformats.org/spreadsheetml/2006/main">
  <authors>
    <author>ZQ</author>
    <author>Zh</author>
  </authors>
  <commentLis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售后订单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售后订单</t>
        </r>
      </text>
    </comment>
    <comment ref="M1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体现在2015年需求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售后订单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售后订单</t>
        </r>
      </text>
    </comment>
    <comment ref="M28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BX7371-101</t>
        </r>
      </text>
    </comment>
    <comment ref="T28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新订单</t>
        </r>
      </text>
    </comment>
  </commentList>
</comments>
</file>

<file path=xl/comments2.xml><?xml version="1.0" encoding="utf-8"?>
<comments xmlns="http://schemas.openxmlformats.org/spreadsheetml/2006/main">
  <authors>
    <author>Zh</author>
  </authors>
  <commentLis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新订单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新订单</t>
        </r>
      </text>
    </comment>
    <comment ref="S28" authorId="0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新订单</t>
        </r>
      </text>
    </comment>
  </commentList>
</comments>
</file>

<file path=xl/comments3.xml><?xml version="1.0" encoding="utf-8"?>
<comments xmlns="http://schemas.openxmlformats.org/spreadsheetml/2006/main">
  <authors>
    <author>ZQ</author>
    <author>Zh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纯交动轴ZQZCCQSF2N35017040501，总数变成884，比8月2日版少了130根</t>
        </r>
      </text>
    </comment>
    <comment ref="T18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2882片新订单</t>
        </r>
      </text>
    </comment>
    <comment ref="E20" authorId="0" shapeId="0">
      <text>
        <r>
          <rPr>
            <b/>
            <sz val="9"/>
            <rFont val="宋体"/>
            <family val="3"/>
            <charset val="134"/>
          </rPr>
          <t>ZQ:</t>
        </r>
        <r>
          <rPr>
            <sz val="9"/>
            <rFont val="宋体"/>
            <family val="3"/>
            <charset val="134"/>
          </rPr>
          <t xml:space="preserve">
ZQCQSF2N3501505项目的54动是用拖轮材料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增加了ZQZCCQSF2N35016091项目带盘拖轮32片，2018年2月交付</t>
        </r>
      </text>
    </comment>
  </commentList>
</comments>
</file>

<file path=xl/comments4.xml><?xml version="1.0" encoding="utf-8"?>
<comments xmlns="http://schemas.openxmlformats.org/spreadsheetml/2006/main">
  <authors>
    <author>Zh</author>
    <author>ZQ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19年32根</t>
        </r>
      </text>
    </comment>
    <comment ref="C8" authorId="1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C16" authorId="1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C18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不考虑ER8C</t>
        </r>
      </text>
    </comment>
    <comment ref="C24" authorId="1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M24" authorId="0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按海运排放</t>
        </r>
      </text>
    </comment>
    <comment ref="C26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不考虑ER8C</t>
        </r>
      </text>
    </comment>
    <comment ref="C32" authorId="1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D38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到厂未办收货</t>
        </r>
      </text>
    </comment>
    <comment ref="C40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48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56" authorId="1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</commentList>
</comments>
</file>

<file path=xl/comments5.xml><?xml version="1.0" encoding="utf-8"?>
<comments xmlns="http://schemas.openxmlformats.org/spreadsheetml/2006/main">
  <authors>
    <author>ZQ</author>
    <author>Zh</author>
  </authors>
  <commentList>
    <comment ref="C4" authorId="0" shapeId="0">
      <text>
        <r>
          <rPr>
            <b/>
            <sz val="9"/>
            <rFont val="宋体"/>
            <family val="3"/>
            <charset val="134"/>
          </rPr>
          <t>ZQ:</t>
        </r>
        <r>
          <rPr>
            <sz val="9"/>
            <rFont val="宋体"/>
            <family val="3"/>
            <charset val="134"/>
          </rPr>
          <t xml:space="preserve">
2月28日朱姐邮件需求信息：3月动轴22根、拖轴94根
还有14根拖轴 ，放后面月份即可；
以上是已知需求，王艳兵说已经通知生产放入3月的生产计划中； 
未知需求： 35根拖轴、20根动轴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请购已审批通过，待给LRS合同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BX8138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签订中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待签订</t>
        </r>
      </text>
    </comment>
    <comment ref="P16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2019年582片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原材料库329，未入库4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请购已审批通过，待下合同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待签</t>
        </r>
      </text>
    </comment>
  </commentList>
</comments>
</file>

<file path=xl/comments6.xml><?xml version="1.0" encoding="utf-8"?>
<comments xmlns="http://schemas.openxmlformats.org/spreadsheetml/2006/main">
  <authors>
    <author>ZQ</author>
    <author>Zh</author>
  </authors>
  <commentList>
    <comment ref="B7" authorId="0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S20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全部车轮预计4月15日之前到厂</t>
        </r>
      </text>
    </comment>
    <comment ref="B21" authorId="0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L28" authorId="1" shapeId="0">
      <text>
        <r>
          <rPr>
            <b/>
            <sz val="9"/>
            <rFont val="宋体"/>
            <family val="3"/>
            <charset val="134"/>
          </rPr>
          <t>Zh:</t>
        </r>
        <r>
          <rPr>
            <sz val="9"/>
            <rFont val="宋体"/>
            <family val="3"/>
            <charset val="134"/>
          </rPr>
          <t xml:space="preserve">
BX7104——
BX7019——
替换品——</t>
        </r>
      </text>
    </comment>
    <comment ref="B29" authorId="0" shapeId="0">
      <text>
        <r>
          <rPr>
            <b/>
            <sz val="9"/>
            <rFont val="宋体"/>
            <family val="3"/>
            <charset val="134"/>
          </rPr>
          <t>ZQ:BX6205之后的合同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</commentList>
</comments>
</file>

<file path=xl/comments7.xml><?xml version="1.0" encoding="utf-8"?>
<comments xmlns="http://schemas.openxmlformats.org/spreadsheetml/2006/main">
  <authors>
    <author>ZQ</author>
  </authors>
  <commentLis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30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</commentList>
</comments>
</file>

<file path=xl/comments8.xml><?xml version="1.0" encoding="utf-8"?>
<comments xmlns="http://schemas.openxmlformats.org/spreadsheetml/2006/main">
  <authors>
    <author>ZQ</author>
    <author>Zh</author>
  </authors>
  <commentLis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10100607
10100603-23个</t>
        </r>
      </text>
    </comment>
    <comment ref="D34" authorId="0" shapeId="0">
      <text>
        <r>
          <rPr>
            <b/>
            <sz val="9"/>
            <color indexed="81"/>
            <rFont val="宋体"/>
            <family val="3"/>
            <charset val="134"/>
          </rPr>
          <t>10100712下的库存8+10100702下的库存6</t>
        </r>
      </text>
    </comment>
    <comment ref="C6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O66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待下合同</t>
        </r>
      </text>
    </comment>
    <comment ref="C72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没给LRS下合同，只是告知占了产能</t>
        </r>
      </text>
    </comment>
    <comment ref="C78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84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90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96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S96" authorId="1" shape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正在下采中</t>
        </r>
      </text>
    </comment>
    <comment ref="C102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还未给LRS下合同，只是占了产能</t>
        </r>
      </text>
    </comment>
    <comment ref="C108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还未给LRS下合同，只是占了产能</t>
        </r>
      </text>
    </comment>
    <comment ref="C114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  <comment ref="C120" authorId="0" shapeId="0">
      <text>
        <r>
          <rPr>
            <b/>
            <sz val="9"/>
            <color indexed="81"/>
            <rFont val="宋体"/>
            <family val="3"/>
            <charset val="134"/>
          </rPr>
          <t>ZQ:</t>
        </r>
        <r>
          <rPr>
            <sz val="9"/>
            <color indexed="81"/>
            <rFont val="宋体"/>
            <family val="3"/>
            <charset val="134"/>
          </rPr>
          <t xml:space="preserve">
还未给LRS下合同，共45根，其中31根已通过审核待下合同，14根还没有</t>
        </r>
      </text>
    </comment>
  </commentList>
</comments>
</file>

<file path=xl/sharedStrings.xml><?xml version="1.0" encoding="utf-8"?>
<sst xmlns="http://schemas.openxmlformats.org/spreadsheetml/2006/main" count="1279" uniqueCount="308">
  <si>
    <t>车型</t>
  </si>
  <si>
    <t>CRH1-250</t>
  </si>
  <si>
    <t>CRH1-380</t>
  </si>
  <si>
    <t>CRH3-380</t>
  </si>
  <si>
    <t>合计</t>
  </si>
  <si>
    <t>品名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</si>
  <si>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</si>
  <si>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</si>
  <si>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</si>
  <si>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</si>
  <si>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</si>
  <si>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</si>
  <si>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</si>
  <si>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</si>
  <si>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</si>
  <si>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</si>
  <si>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</si>
  <si>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</si>
  <si>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总需求</t>
  </si>
  <si>
    <r>
      <rPr>
        <b/>
        <sz val="11"/>
        <color theme="1"/>
        <rFont val="Arial Unicode MS"/>
        <family val="2"/>
        <charset val="134"/>
      </rPr>
      <t>2</t>
    </r>
    <r>
      <rPr>
        <b/>
        <sz val="11"/>
        <color theme="1"/>
        <rFont val="Arial Unicode MS"/>
        <family val="2"/>
        <charset val="134"/>
      </rPr>
      <t>017年</t>
    </r>
    <r>
      <rPr>
        <b/>
        <sz val="11"/>
        <color theme="1"/>
        <rFont val="Arial Unicode MS"/>
        <family val="2"/>
        <charset val="134"/>
      </rPr>
      <t>月平均</t>
    </r>
  </si>
  <si>
    <t>月最大</t>
  </si>
  <si>
    <t>备用库存(列)</t>
  </si>
  <si>
    <t>商务部建议</t>
  </si>
  <si>
    <t>动轴</t>
  </si>
  <si>
    <t>拖轴</t>
  </si>
  <si>
    <t>车轮（ER8C)</t>
  </si>
  <si>
    <t>车轮（ER9)-检修</t>
  </si>
  <si>
    <t>动轮</t>
  </si>
  <si>
    <t>拖轮</t>
  </si>
  <si>
    <t>CRH2-250/350</t>
  </si>
  <si>
    <t>合并车轮-新造</t>
  </si>
  <si>
    <t>高寒动轮</t>
  </si>
  <si>
    <t>高寒拖轮</t>
  </si>
  <si>
    <t>动轮-新造</t>
  </si>
  <si>
    <t>拖轮-新造</t>
  </si>
  <si>
    <t>CRH5</t>
  </si>
  <si>
    <t>车轮</t>
  </si>
  <si>
    <t>CRH6</t>
  </si>
  <si>
    <t>车轴需求合计</t>
  </si>
  <si>
    <t>车轮需求合计</t>
  </si>
  <si>
    <t>2017年数据匹配结果</t>
  </si>
  <si>
    <t>车轮（ER9)</t>
  </si>
  <si>
    <t>合并车轮</t>
  </si>
  <si>
    <t>CRH3-380/CW400AF/BF</t>
  </si>
  <si>
    <t>项目</t>
  </si>
  <si>
    <t>扣掉99列储备后剩余</t>
  </si>
  <si>
    <t>系统已有新造需求</t>
  </si>
  <si>
    <t>系统已有检修需求</t>
  </si>
  <si>
    <t>系统订单未录或因BOM未建立但采购单已录入，即后续来料已算入但系统未显示出需求</t>
  </si>
  <si>
    <t>可用库存</t>
  </si>
  <si>
    <t>在途(+运输周期)</t>
  </si>
  <si>
    <t>后续来料</t>
  </si>
  <si>
    <t>实时累计库存</t>
  </si>
  <si>
    <t xml:space="preserve">可用库存 </t>
  </si>
  <si>
    <t xml:space="preserve">实时累计库存 </t>
  </si>
  <si>
    <t>可用库存 Stock</t>
  </si>
  <si>
    <t>CRH380B在途</t>
  </si>
  <si>
    <t>CRH380B后续来料</t>
  </si>
  <si>
    <t>未录系统的检修预测</t>
  </si>
  <si>
    <t>后续来料(MPS)</t>
  </si>
  <si>
    <t xml:space="preserve">可用库存  </t>
  </si>
  <si>
    <t xml:space="preserve">实时累计库存  </t>
  </si>
  <si>
    <t>5月</t>
    <phoneticPr fontId="23" type="noConversion"/>
  </si>
  <si>
    <t>需求</t>
  </si>
  <si>
    <t>缺口状况</t>
  </si>
  <si>
    <t>备用库存</t>
  </si>
  <si>
    <t>库存</t>
  </si>
  <si>
    <t>总材料</t>
  </si>
  <si>
    <t>后续来料</t>
    <phoneticPr fontId="23" type="noConversion"/>
  </si>
  <si>
    <t>6月</t>
    <phoneticPr fontId="23" type="noConversion"/>
  </si>
  <si>
    <t>2017年/2018年月度需求测算</t>
    <phoneticPr fontId="23" type="noConversion"/>
  </si>
  <si>
    <t>2017年剩余新造需求</t>
    <phoneticPr fontId="23" type="noConversion"/>
  </si>
  <si>
    <t>2017年剩余检修需求</t>
    <phoneticPr fontId="23" type="noConversion"/>
  </si>
  <si>
    <t>2018年新造需求</t>
    <phoneticPr fontId="23" type="noConversion"/>
  </si>
  <si>
    <t>2018年检修需求</t>
    <phoneticPr fontId="23" type="noConversion"/>
  </si>
  <si>
    <t>需求合计</t>
    <phoneticPr fontId="23" type="noConversion"/>
  </si>
  <si>
    <t>需求</t>
    <phoneticPr fontId="23" type="noConversion"/>
  </si>
  <si>
    <t>现库存</t>
    <phoneticPr fontId="23" type="noConversion"/>
  </si>
  <si>
    <t>车轴</t>
    <phoneticPr fontId="23" type="noConversion"/>
  </si>
  <si>
    <t>车轮</t>
    <phoneticPr fontId="23" type="noConversion"/>
  </si>
  <si>
    <t>库存</t>
    <phoneticPr fontId="23" type="noConversion"/>
  </si>
  <si>
    <t>合计</t>
    <phoneticPr fontId="23" type="noConversion"/>
  </si>
  <si>
    <t>CRH5A</t>
  </si>
  <si>
    <t>CRH6-200</t>
  </si>
  <si>
    <t>车轮</t>
    <phoneticPr fontId="23" type="noConversion"/>
  </si>
  <si>
    <t>车轴</t>
  </si>
  <si>
    <t>车轴</t>
    <phoneticPr fontId="23" type="noConversion"/>
  </si>
  <si>
    <t>2017年需求</t>
    <phoneticPr fontId="23" type="noConversion"/>
  </si>
  <si>
    <t>2018年全年</t>
    <phoneticPr fontId="23" type="noConversion"/>
  </si>
  <si>
    <t>扣掉储备后剩余</t>
    <phoneticPr fontId="23" type="noConversion"/>
  </si>
  <si>
    <t>车轮（ER8C)</t>
    <phoneticPr fontId="23" type="noConversion"/>
  </si>
  <si>
    <t>库存</t>
    <phoneticPr fontId="23" type="noConversion"/>
  </si>
  <si>
    <t>后续来料</t>
    <phoneticPr fontId="23" type="noConversion"/>
  </si>
  <si>
    <t>2018年1-6月材料到厂</t>
    <phoneticPr fontId="23" type="noConversion"/>
  </si>
  <si>
    <t>2018年全年材料到厂</t>
    <phoneticPr fontId="23" type="noConversion"/>
  </si>
  <si>
    <t>订单需求2：考虑2017年剩余和2018年1-6月全部检修和新造订单</t>
    <phoneticPr fontId="23" type="noConversion"/>
  </si>
  <si>
    <t>采购：针对全部已下采订单</t>
    <phoneticPr fontId="23" type="noConversion"/>
  </si>
  <si>
    <t>采购</t>
  </si>
  <si>
    <t>CRH3-380 粗加工拖车轴（10320102、10320103）</t>
    <phoneticPr fontId="23" type="noConversion"/>
  </si>
  <si>
    <t>订单需求1：考虑2017年剩余和2018年全部检修和新造订单</t>
    <phoneticPr fontId="23" type="noConversion"/>
  </si>
  <si>
    <t>订单需求1（新造全部+检修8个月）</t>
    <phoneticPr fontId="23" type="noConversion"/>
  </si>
  <si>
    <t>订单需求2（新造全部+检修全部）</t>
    <phoneticPr fontId="23" type="noConversion"/>
  </si>
  <si>
    <t>总需求B</t>
    <phoneticPr fontId="23" type="noConversion"/>
  </si>
  <si>
    <t>总需求A</t>
    <phoneticPr fontId="23" type="noConversion"/>
  </si>
  <si>
    <t>总需求C</t>
    <phoneticPr fontId="23" type="noConversion"/>
  </si>
  <si>
    <t>缺口A</t>
    <phoneticPr fontId="23" type="noConversion"/>
  </si>
  <si>
    <t>缺口B</t>
    <phoneticPr fontId="23" type="noConversion"/>
  </si>
  <si>
    <t>缺口C</t>
    <phoneticPr fontId="23" type="noConversion"/>
  </si>
  <si>
    <t>内侧降噪板</t>
    <phoneticPr fontId="23" type="noConversion"/>
  </si>
  <si>
    <t>外侧降噪板</t>
    <phoneticPr fontId="23" type="noConversion"/>
  </si>
  <si>
    <t>多的数量交期向后放</t>
    <phoneticPr fontId="2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</si>
  <si>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2日预测</t>
    </r>
    <phoneticPr fontId="23" type="noConversion"/>
  </si>
  <si>
    <r>
      <t>7月</t>
    </r>
    <r>
      <rPr>
        <sz val="11"/>
        <color theme="1"/>
        <rFont val="宋体"/>
        <family val="3"/>
        <charset val="134"/>
        <scheme val="minor"/>
      </rPr>
      <t>28日预测</t>
    </r>
    <phoneticPr fontId="23" type="noConversion"/>
  </si>
  <si>
    <r>
      <t>8月</t>
    </r>
    <r>
      <rPr>
        <sz val="11"/>
        <color theme="1"/>
        <rFont val="宋体"/>
        <family val="3"/>
        <charset val="134"/>
        <scheme val="minor"/>
      </rPr>
      <t>2日预测</t>
    </r>
    <phoneticPr fontId="23" type="noConversion"/>
  </si>
  <si>
    <r>
      <t>9月</t>
    </r>
    <r>
      <rPr>
        <sz val="11"/>
        <color theme="1"/>
        <rFont val="宋体"/>
        <family val="3"/>
        <charset val="134"/>
        <scheme val="minor"/>
      </rPr>
      <t>28日预测</t>
    </r>
    <phoneticPr fontId="2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</si>
  <si>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0月13日预测</t>
    </r>
    <phoneticPr fontId="23" type="noConversion"/>
  </si>
  <si>
    <t>车轴</t>
    <phoneticPr fontId="23" type="noConversion"/>
  </si>
  <si>
    <t>车轮</t>
    <phoneticPr fontId="23" type="noConversion"/>
  </si>
  <si>
    <t>动轴—新造</t>
    <phoneticPr fontId="23" type="noConversion"/>
  </si>
  <si>
    <t>动轴—检修</t>
    <phoneticPr fontId="23" type="noConversion"/>
  </si>
  <si>
    <t>动轴—检修</t>
    <phoneticPr fontId="23" type="noConversion"/>
  </si>
  <si>
    <t>拖轴—新造</t>
    <phoneticPr fontId="23" type="noConversion"/>
  </si>
  <si>
    <t>拖轴—检修</t>
    <phoneticPr fontId="23" type="noConversion"/>
  </si>
  <si>
    <t>车轮（ER8C)—新造</t>
    <phoneticPr fontId="23" type="noConversion"/>
  </si>
  <si>
    <t>车轮（ER8C)—检修</t>
    <phoneticPr fontId="23" type="noConversion"/>
  </si>
  <si>
    <t>车轮（ER9)-新造</t>
    <phoneticPr fontId="23" type="noConversion"/>
  </si>
  <si>
    <t>车轮（ER9)-检修</t>
    <phoneticPr fontId="23" type="noConversion"/>
  </si>
  <si>
    <t>动轴—新造</t>
    <phoneticPr fontId="23" type="noConversion"/>
  </si>
  <si>
    <t>动轴—检修</t>
    <phoneticPr fontId="23" type="noConversion"/>
  </si>
  <si>
    <t>动轮—新造</t>
    <phoneticPr fontId="23" type="noConversion"/>
  </si>
  <si>
    <t>动轮—检修</t>
    <phoneticPr fontId="23" type="noConversion"/>
  </si>
  <si>
    <t>拖轮—新造</t>
    <phoneticPr fontId="23" type="noConversion"/>
  </si>
  <si>
    <t>拖轮—检修</t>
    <phoneticPr fontId="23" type="noConversion"/>
  </si>
  <si>
    <t>合并车轮-检修</t>
    <phoneticPr fontId="23" type="noConversion"/>
  </si>
  <si>
    <t>新造车轴需求合计</t>
    <phoneticPr fontId="23" type="noConversion"/>
  </si>
  <si>
    <t>检修车轴需求合计</t>
    <phoneticPr fontId="23" type="noConversion"/>
  </si>
  <si>
    <t>新造车轮需求合计</t>
    <phoneticPr fontId="23" type="noConversion"/>
  </si>
  <si>
    <t>检修车轮需求合计</t>
    <phoneticPr fontId="23" type="noConversion"/>
  </si>
  <si>
    <t>车轴需求合计</t>
    <phoneticPr fontId="23" type="noConversion"/>
  </si>
  <si>
    <t>车轮需求合计</t>
    <phoneticPr fontId="23" type="noConversion"/>
  </si>
  <si>
    <t>9月</t>
    <phoneticPr fontId="23" type="noConversion"/>
  </si>
  <si>
    <t>2018年总需求小计</t>
    <phoneticPr fontId="23" type="noConversion"/>
  </si>
  <si>
    <t>CRH3-380 粗加工动车轴（10310102、11810101）</t>
    <phoneticPr fontId="23" type="noConversion"/>
  </si>
  <si>
    <t>系统缺口数量</t>
    <phoneticPr fontId="23" type="noConversion"/>
  </si>
  <si>
    <t>车轴</t>
    <phoneticPr fontId="23" type="noConversion"/>
  </si>
  <si>
    <t>车轮</t>
    <phoneticPr fontId="23" type="noConversion"/>
  </si>
  <si>
    <t>降噪板</t>
  </si>
  <si>
    <t>降噪板</t>
    <phoneticPr fontId="23" type="noConversion"/>
  </si>
  <si>
    <t>库存：车轴6549根+车轮15454片+降噪板8259片</t>
    <phoneticPr fontId="23" type="noConversion"/>
  </si>
  <si>
    <t>后续来料：车轴12492根+车轮32314片+降噪板11157片</t>
    <phoneticPr fontId="23" type="noConversion"/>
  </si>
  <si>
    <t>CRH3-380 粗加工拖轮（10320302、10320303）</t>
    <phoneticPr fontId="23" type="noConversion"/>
  </si>
  <si>
    <t>2018年(按到厂日期）</t>
  </si>
  <si>
    <t>车轮 (ER9)</t>
  </si>
  <si>
    <t xml:space="preserve">合并车轮 </t>
  </si>
  <si>
    <t>标动/CRH3</t>
  </si>
  <si>
    <t>动轴/标动</t>
  </si>
  <si>
    <t>合并动轮(ER8)</t>
  </si>
  <si>
    <t>拖轮(ER8)</t>
  </si>
  <si>
    <t>降噪板内</t>
  </si>
  <si>
    <t>降噪板外</t>
  </si>
  <si>
    <t xml:space="preserve">车轮 </t>
  </si>
  <si>
    <t>动轴</t>
    <phoneticPr fontId="23" type="noConversion"/>
  </si>
  <si>
    <t>拖轴</t>
    <phoneticPr fontId="23" type="noConversion"/>
  </si>
  <si>
    <t>11月22日预测</t>
    <phoneticPr fontId="23" type="noConversion"/>
  </si>
  <si>
    <t>10300801（内侧）</t>
    <phoneticPr fontId="23" type="noConversion"/>
  </si>
  <si>
    <r>
      <t>CRH3-380 粗加工动车轮（</t>
    </r>
    <r>
      <rPr>
        <sz val="10"/>
        <color rgb="FFFF0000"/>
        <rFont val="Arial Unicode MS"/>
        <family val="2"/>
        <charset val="134"/>
      </rPr>
      <t>10300303</t>
    </r>
    <r>
      <rPr>
        <sz val="10"/>
        <color theme="1"/>
        <rFont val="Arial Unicode MS"/>
        <family val="2"/>
        <charset val="134"/>
      </rPr>
      <t>、10310303、10310304、10310305）</t>
    </r>
    <phoneticPr fontId="23" type="noConversion"/>
  </si>
  <si>
    <t>系统已有检修需求</t>
    <phoneticPr fontId="23" type="noConversion"/>
  </si>
  <si>
    <t>2018年1-10月需求</t>
    <phoneticPr fontId="23" type="noConversion"/>
  </si>
  <si>
    <t>10300802（外侧）</t>
    <phoneticPr fontId="23" type="noConversion"/>
  </si>
  <si>
    <t>3月11日库存</t>
    <phoneticPr fontId="23" type="noConversion"/>
  </si>
  <si>
    <t>检修近8个月需求</t>
    <phoneticPr fontId="23" type="noConversion"/>
  </si>
  <si>
    <t>问题</t>
    <phoneticPr fontId="23" type="noConversion"/>
  </si>
  <si>
    <t>1月</t>
    <phoneticPr fontId="23" type="noConversion"/>
  </si>
  <si>
    <t>2月</t>
    <phoneticPr fontId="23" type="noConversion"/>
  </si>
  <si>
    <t>检修近8个月需求</t>
    <phoneticPr fontId="23" type="noConversion"/>
  </si>
  <si>
    <t>1月</t>
    <phoneticPr fontId="23" type="noConversion"/>
  </si>
  <si>
    <t>全部需求-新造</t>
    <phoneticPr fontId="23" type="noConversion"/>
  </si>
  <si>
    <t>全部需求-检修</t>
    <phoneticPr fontId="23" type="noConversion"/>
  </si>
  <si>
    <t>订单需求1</t>
    <phoneticPr fontId="23" type="noConversion"/>
  </si>
  <si>
    <t>订单需求2</t>
    <phoneticPr fontId="23" type="noConversion"/>
  </si>
  <si>
    <t>在途</t>
    <phoneticPr fontId="23" type="noConversion"/>
  </si>
  <si>
    <t>后续预测</t>
    <phoneticPr fontId="23" type="noConversion"/>
  </si>
  <si>
    <t>后续来料总计</t>
    <phoneticPr fontId="23" type="noConversion"/>
  </si>
  <si>
    <t>可用物料合计</t>
    <phoneticPr fontId="23" type="noConversion"/>
  </si>
  <si>
    <t>检修近8个月需求</t>
    <phoneticPr fontId="23" type="noConversion"/>
  </si>
  <si>
    <t>扣掉备用库存后的缺口</t>
    <phoneticPr fontId="39" type="noConversion"/>
  </si>
  <si>
    <t>备用库存</t>
    <phoneticPr fontId="39" type="noConversion"/>
  </si>
  <si>
    <t>4月25日上午APS缺口报表上显示的缺口</t>
    <phoneticPr fontId="23" type="noConversion"/>
  </si>
  <si>
    <t>1、动轴缺口：大于备用库存的10%，按B缺口下采
2、车轮缺口：按B缺口下采</t>
    <phoneticPr fontId="23" type="noConversion"/>
  </si>
  <si>
    <t>暂不调整</t>
    <phoneticPr fontId="23" type="noConversion"/>
  </si>
  <si>
    <t>车轮缺口：按B缺口下采</t>
    <phoneticPr fontId="23" type="noConversion"/>
  </si>
  <si>
    <t>1、轮轴按B缺口下采</t>
    <phoneticPr fontId="23" type="noConversion"/>
  </si>
  <si>
    <t>按B缺口采购</t>
    <phoneticPr fontId="23" type="noConversion"/>
  </si>
  <si>
    <t>1、动轴缺口：大于备用库存的10%，按B缺口下采
2、车轮缺口：少于备用库存10%,暂不采购</t>
    <phoneticPr fontId="23" type="noConversion"/>
  </si>
  <si>
    <t>取的4月26日上午的数据</t>
    <phoneticPr fontId="23" type="noConversion"/>
  </si>
  <si>
    <t>在途</t>
    <phoneticPr fontId="23" type="noConversion"/>
  </si>
  <si>
    <t>实际提请</t>
    <phoneticPr fontId="23" type="noConversion"/>
  </si>
  <si>
    <t>10901106(AKZO环氧树脂漆670HS固化剂 EGA)</t>
    <phoneticPr fontId="23" type="noConversion"/>
  </si>
  <si>
    <t>10300908（CRH3中盘）</t>
    <phoneticPr fontId="23" type="noConversion"/>
  </si>
  <si>
    <t>CRH1-250 粗加工车轮(ER9)（10100302）</t>
    <phoneticPr fontId="23" type="noConversion"/>
  </si>
  <si>
    <t>车型</t>
    <phoneticPr fontId="23" type="noConversion"/>
  </si>
  <si>
    <t>1月</t>
    <phoneticPr fontId="23" type="noConversion"/>
  </si>
  <si>
    <t>2月</t>
    <phoneticPr fontId="23" type="noConversion"/>
  </si>
  <si>
    <t>CRH2-250KM 粗加工拖车车轮（高寒ER8C  10220301）</t>
    <phoneticPr fontId="23" type="noConversion"/>
  </si>
  <si>
    <t>CRH1-250-NG 粗加工车轮(ER8C)(10100301、10100303)</t>
    <phoneticPr fontId="23" type="noConversion"/>
  </si>
  <si>
    <t>1月</t>
    <phoneticPr fontId="23" type="noConversion"/>
  </si>
  <si>
    <t>2月</t>
    <phoneticPr fontId="23" type="noConversion"/>
  </si>
  <si>
    <t>12月</t>
    <phoneticPr fontId="23" type="noConversion"/>
  </si>
  <si>
    <t>11月</t>
    <phoneticPr fontId="23" type="noConversion"/>
  </si>
  <si>
    <t>C缺口</t>
    <phoneticPr fontId="23" type="noConversion"/>
  </si>
  <si>
    <t>CRH1-200/250 ER9车轮</t>
    <phoneticPr fontId="23" type="noConversion"/>
  </si>
  <si>
    <t>车轮</t>
    <phoneticPr fontId="23" type="noConversion"/>
  </si>
  <si>
    <t>物料</t>
    <phoneticPr fontId="23" type="noConversion"/>
  </si>
  <si>
    <t>类型</t>
    <phoneticPr fontId="23" type="noConversion"/>
  </si>
  <si>
    <t>订单缺口</t>
    <phoneticPr fontId="23" type="noConversion"/>
  </si>
  <si>
    <t>备用库存</t>
    <phoneticPr fontId="23" type="noConversion"/>
  </si>
  <si>
    <t>C缺口满足（到货）</t>
    <phoneticPr fontId="23" type="noConversion"/>
  </si>
  <si>
    <r>
      <t>每月剩余库存3</t>
    </r>
    <r>
      <rPr>
        <sz val="11"/>
        <color theme="1"/>
        <rFont val="宋体"/>
        <family val="3"/>
        <charset val="134"/>
        <scheme val="minor"/>
      </rPr>
      <t>00片</t>
    </r>
    <phoneticPr fontId="23" type="noConversion"/>
  </si>
  <si>
    <t>CRH1-380 粗加工动车车轴（10110104）</t>
    <phoneticPr fontId="23" type="noConversion"/>
  </si>
  <si>
    <t>车轴</t>
    <phoneticPr fontId="23" type="noConversion"/>
  </si>
  <si>
    <t>纯订单缺口</t>
    <phoneticPr fontId="23" type="noConversion"/>
  </si>
  <si>
    <t>标动降噪板（12000803）--6月22日测算</t>
    <phoneticPr fontId="23" type="noConversion"/>
  </si>
  <si>
    <t>标动降噪板</t>
    <phoneticPr fontId="23" type="noConversion"/>
  </si>
  <si>
    <t>标动降噪板</t>
    <phoneticPr fontId="23" type="noConversion"/>
  </si>
  <si>
    <t>CRH1-380动轮</t>
    <phoneticPr fontId="23" type="noConversion"/>
  </si>
  <si>
    <t>CRH1-380拖轮</t>
    <phoneticPr fontId="23" type="noConversion"/>
  </si>
  <si>
    <t>每月剩余库存22片</t>
    <phoneticPr fontId="23" type="noConversion"/>
  </si>
  <si>
    <t>每月剩余库存20片</t>
    <phoneticPr fontId="23" type="noConversion"/>
  </si>
  <si>
    <t>CRH2 车轮</t>
    <phoneticPr fontId="23" type="noConversion"/>
  </si>
  <si>
    <t>CRH5A 车轮</t>
    <phoneticPr fontId="23" type="noConversion"/>
  </si>
  <si>
    <t>CRH3合并轮</t>
    <phoneticPr fontId="23" type="noConversion"/>
  </si>
  <si>
    <t>CRH3拖轮</t>
    <phoneticPr fontId="23" type="noConversion"/>
  </si>
  <si>
    <t>每月剩余库存500片</t>
    <phoneticPr fontId="23" type="noConversion"/>
  </si>
  <si>
    <t>每月剩余库存3000片</t>
    <phoneticPr fontId="23" type="noConversion"/>
  </si>
  <si>
    <t>每月剩余库存200片</t>
    <phoneticPr fontId="23" type="noConversion"/>
  </si>
  <si>
    <t>大致分配原则</t>
    <phoneticPr fontId="23" type="noConversion"/>
  </si>
  <si>
    <t>C缺口满足（出厂，向前推2个半月）</t>
    <phoneticPr fontId="23" type="noConversion"/>
  </si>
  <si>
    <t>2020年</t>
    <phoneticPr fontId="23" type="noConversion"/>
  </si>
  <si>
    <t>10901108（CRH1/2/3/6底漆）</t>
    <phoneticPr fontId="23" type="noConversion"/>
  </si>
  <si>
    <t>CRH1-250 粗加工拖车轴（10120102）</t>
    <phoneticPr fontId="23" type="noConversion"/>
  </si>
  <si>
    <t>CRH2-250/350 粗加工车轮（10200304、10200303、10210301）</t>
    <phoneticPr fontId="23" type="noConversion"/>
  </si>
  <si>
    <t>CRH2-250KM 粗加工动车车轮（高寒ER8C  10210302）</t>
    <phoneticPr fontId="23" type="noConversion"/>
  </si>
  <si>
    <t>CRH5A 粗加工动轴（10510101）</t>
    <phoneticPr fontId="23" type="noConversion"/>
  </si>
  <si>
    <t>CRH5A 粗加工拖轴（10520101）</t>
    <phoneticPr fontId="23" type="noConversion"/>
  </si>
  <si>
    <t>CRH5A 粗加工车轮（11200301）</t>
    <phoneticPr fontId="23" type="noConversion"/>
  </si>
  <si>
    <t>CRH6-200 粗加工拖车车轴（11020102）</t>
    <phoneticPr fontId="23" type="noConversion"/>
  </si>
  <si>
    <t>CRH1-250 粗加工动车轴（10110102）</t>
    <phoneticPr fontId="23" type="noConversion"/>
  </si>
  <si>
    <t>10100301、10100303</t>
    <phoneticPr fontId="23" type="noConversion"/>
  </si>
  <si>
    <t>CRH1-380 粗加工动车车轴（10110104）</t>
    <phoneticPr fontId="23" type="noConversion"/>
  </si>
  <si>
    <t>CRH1-380 粗加工拖车车轴（10120103）</t>
    <phoneticPr fontId="23" type="noConversion"/>
  </si>
  <si>
    <t>CRH1-380 粗加工动车车轮（10110302）</t>
    <phoneticPr fontId="23" type="noConversion"/>
  </si>
  <si>
    <t>CRH1-380 粗加工拖车车轮（10120301）</t>
    <phoneticPr fontId="23" type="noConversion"/>
  </si>
  <si>
    <t>CRH2-250 粗加工动车车轴（10210101、10210102、10210104、10210105）</t>
    <phoneticPr fontId="23" type="noConversion"/>
  </si>
  <si>
    <t>10210101、10210102、10210104、10210105</t>
    <phoneticPr fontId="23" type="noConversion"/>
  </si>
  <si>
    <t>CRH2-350 粗加工拖车轴（10220101、10220102）</t>
    <phoneticPr fontId="23" type="noConversion"/>
  </si>
  <si>
    <t>10220101、10220102</t>
    <phoneticPr fontId="23" type="noConversion"/>
  </si>
  <si>
    <t>10200304、10200303、10210301</t>
    <phoneticPr fontId="23" type="noConversion"/>
  </si>
  <si>
    <t>CRH3-380 粗加工动车轴（10310102、11810101）</t>
    <phoneticPr fontId="23" type="noConversion"/>
  </si>
  <si>
    <t>10310102、11810101</t>
    <phoneticPr fontId="23" type="noConversion"/>
  </si>
  <si>
    <t>CRH3-380 粗加工拖车轴（10320102、10320103）</t>
    <phoneticPr fontId="23" type="noConversion"/>
  </si>
  <si>
    <t>10320102、10320103</t>
    <phoneticPr fontId="23" type="noConversion"/>
  </si>
  <si>
    <t>10320302、10320303</t>
    <phoneticPr fontId="23" type="noConversion"/>
  </si>
  <si>
    <t>10300801（内侧）--7月2日测算</t>
    <phoneticPr fontId="23" type="noConversion"/>
  </si>
  <si>
    <t>10300802（外侧）--7月2日测算</t>
    <phoneticPr fontId="23" type="noConversion"/>
  </si>
  <si>
    <t>CRH6-200 粗加工动车车轴（11010102）</t>
    <phoneticPr fontId="23" type="noConversion"/>
  </si>
  <si>
    <t>CRH6-200 粗加工车轮（11000301）</t>
    <phoneticPr fontId="23" type="noConversion"/>
  </si>
  <si>
    <t>10901109（CRH2/CRH6面漆）</t>
    <phoneticPr fontId="23" type="noConversion"/>
  </si>
  <si>
    <t>10901128(CRH1-380/CRH3水性面漆)</t>
    <phoneticPr fontId="23" type="noConversion"/>
  </si>
  <si>
    <t>10901105(AKZO环氧树脂漆 670HS)</t>
    <phoneticPr fontId="23" type="noConversion"/>
  </si>
  <si>
    <t>10901107(AKZO稀释剂 GTA220)</t>
    <phoneticPr fontId="23" type="noConversion"/>
  </si>
  <si>
    <t>车型品号</t>
    <phoneticPr fontId="23" type="noConversion"/>
  </si>
  <si>
    <t>CRH1-200/250 (10100914)（CRH1-250轮盘）</t>
    <phoneticPr fontId="23" type="noConversion"/>
  </si>
  <si>
    <t>CRH1-200/250(10100916)（CRH1-250中盘）</t>
    <phoneticPr fontId="23" type="noConversion"/>
  </si>
  <si>
    <t>CRH1-200/250(10100917)（CRH1-200轮盘）</t>
    <phoneticPr fontId="23" type="noConversion"/>
  </si>
  <si>
    <t>10100608（CRH3D轴承）CRH380D项目</t>
    <phoneticPr fontId="23" type="noConversion"/>
  </si>
  <si>
    <t>10100919（CRH380D侧盘）CRH380D项目</t>
    <phoneticPr fontId="23" type="noConversion"/>
  </si>
  <si>
    <t>10100920（CRH380D中盘）CRH380D项目</t>
    <phoneticPr fontId="23" type="noConversion"/>
  </si>
  <si>
    <t>CRH1-200/250(10100915)（CRH1-250侧盘）</t>
    <phoneticPr fontId="23" type="noConversion"/>
  </si>
  <si>
    <t>10100607（CRH1-200/250轴承）
用客供品号10100603采购的物料是否已使用完毕？-自采库还有23个，其中新造轴承17个，检修轴承6个</t>
    <phoneticPr fontId="23" type="noConversion"/>
  </si>
  <si>
    <t>10100712（CRH1-250轴箱）
用客供品号10100702采购的物料经与库房确认自采库库存6个</t>
    <phoneticPr fontId="23" type="noConversion"/>
  </si>
  <si>
    <t>10100918（CRH380D轮盘）CRH380D项目</t>
    <phoneticPr fontId="23" type="noConversion"/>
  </si>
  <si>
    <t>10200904（CRH2轮盘）</t>
    <phoneticPr fontId="23" type="noConversion"/>
  </si>
  <si>
    <t>10201306（CRH2高寒轮盘）</t>
    <phoneticPr fontId="23" type="noConversion"/>
  </si>
  <si>
    <t>10200602（CRH380A NTN轴承）</t>
    <phoneticPr fontId="23" type="noConversion"/>
  </si>
  <si>
    <t>10200603（CRH2A NTN轴承）</t>
    <phoneticPr fontId="23" type="noConversion"/>
  </si>
  <si>
    <t>10220903（CRH2G轴装制动盘）</t>
    <phoneticPr fontId="23" type="noConversion"/>
  </si>
  <si>
    <t>10300905（CRH3轮盘）</t>
    <phoneticPr fontId="23" type="noConversion"/>
  </si>
  <si>
    <t>10300907（CRH3侧盘）</t>
    <phoneticPr fontId="23" type="noConversion"/>
  </si>
  <si>
    <t>10300607（CRH380 FAG轴承）</t>
    <phoneticPr fontId="23" type="noConversion"/>
  </si>
  <si>
    <t>10300608（CRH380 SKF轴承）</t>
    <phoneticPr fontId="23" type="noConversion"/>
  </si>
  <si>
    <t>11200901（CRH5A 侧盘）</t>
    <phoneticPr fontId="23" type="noConversion"/>
  </si>
  <si>
    <t>11200902（CRH5A中盘）</t>
    <phoneticPr fontId="23" type="noConversion"/>
  </si>
  <si>
    <t>项目</t>
    <phoneticPr fontId="23" type="noConversion"/>
  </si>
  <si>
    <t>车型</t>
    <phoneticPr fontId="23" type="noConversion"/>
  </si>
  <si>
    <t>库存</t>
    <phoneticPr fontId="23" type="noConversion"/>
  </si>
  <si>
    <t>可用库存</t>
    <phoneticPr fontId="23" type="noConversion"/>
  </si>
  <si>
    <t>可用库存</t>
    <phoneticPr fontId="23" type="noConversion"/>
  </si>
  <si>
    <r>
      <t>CRH3-380 粗加工动车轮（</t>
    </r>
    <r>
      <rPr>
        <sz val="10"/>
        <color rgb="FFFF0000"/>
        <rFont val="Arial Unicode MS"/>
        <family val="2"/>
        <charset val="134"/>
      </rPr>
      <t>10300303</t>
    </r>
    <r>
      <rPr>
        <sz val="10"/>
        <color theme="1"/>
        <rFont val="Arial Unicode MS"/>
        <family val="2"/>
        <charset val="134"/>
      </rPr>
      <t>、10310303）</t>
    </r>
    <phoneticPr fontId="23" type="noConversion"/>
  </si>
  <si>
    <t>10300303、10310303</t>
    <phoneticPr fontId="23" type="noConversion"/>
  </si>
  <si>
    <t>系统已有新造需求</t>
    <phoneticPr fontId="23" type="noConversion"/>
  </si>
  <si>
    <t>可用库存</t>
    <phoneticPr fontId="23" type="noConversion"/>
  </si>
  <si>
    <t>CRH380B在途</t>
    <phoneticPr fontId="23" type="noConversion"/>
  </si>
  <si>
    <t>CRH3-380 粗加工拖轮（10320302、10320303）</t>
    <phoneticPr fontId="23" type="noConversion"/>
  </si>
  <si>
    <t>系统已有新造需求</t>
    <phoneticPr fontId="23" type="noConversion"/>
  </si>
  <si>
    <t>系统已有新造需求</t>
    <phoneticPr fontId="23" type="noConversion"/>
  </si>
  <si>
    <t>系统已有新造需求</t>
    <phoneticPr fontId="23" type="noConversion"/>
  </si>
  <si>
    <t>系统已有检修需求</t>
    <phoneticPr fontId="23" type="noConversion"/>
  </si>
  <si>
    <t>系统已有检修需求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</si>
</sst>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[$€-2]\ * #,##0.00_ ;_ [$€-2]\ * \-#,##0.00_ ;_ [$€-2]\ * &quot;-&quot;??_ ;_ @_ "/>
    <numFmt numFmtId="178" formatCode="0.0_ "/>
  </numFmts>
  <fonts count="4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rgb="FFFFFFFF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1"/>
      <color rgb="FF000000"/>
      <name val="宋体1"/>
      <charset val="134"/>
    </font>
    <font>
      <sz val="11"/>
      <color rgb="FF00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theme="1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sz val="14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4"/>
      <color rgb="FF000000"/>
      <name val="微软雅黑"/>
      <family val="2"/>
      <charset val="134"/>
    </font>
    <font>
      <sz val="8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A7A7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18FA0"/>
        <bgColor indexed="64"/>
      </patternFill>
    </fill>
    <fill>
      <patternFill patternType="solid">
        <fgColor rgb="FFBBD900"/>
        <bgColor indexed="64"/>
      </patternFill>
    </fill>
    <fill>
      <patternFill patternType="solid">
        <fgColor rgb="FFBBD9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17" fillId="0" borderId="0">
      <alignment vertical="center"/>
    </xf>
    <xf numFmtId="177" fontId="17" fillId="0" borderId="0">
      <alignment vertical="center"/>
    </xf>
    <xf numFmtId="177" fontId="19" fillId="0" borderId="0" applyNumberFormat="0" applyBorder="0" applyProtection="0">
      <alignment vertical="center"/>
    </xf>
    <xf numFmtId="177" fontId="19" fillId="0" borderId="0" applyNumberFormat="0" applyBorder="0" applyProtection="0">
      <alignment vertical="center"/>
    </xf>
    <xf numFmtId="177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top"/>
    </xf>
    <xf numFmtId="177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92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/>
    <xf numFmtId="17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7" fontId="5" fillId="3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" fontId="5" fillId="3" borderId="6" xfId="0" applyNumberFormat="1" applyFont="1" applyFill="1" applyBorder="1" applyAlignment="1">
      <alignment horizontal="center" vertical="center"/>
    </xf>
    <xf numFmtId="17" fontId="5" fillId="3" borderId="7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7" fillId="4" borderId="1" xfId="6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6" applyFont="1" applyFill="1" applyBorder="1" applyAlignment="1">
      <alignment horizontal="center" vertical="center"/>
    </xf>
    <xf numFmtId="0" fontId="8" fillId="4" borderId="1" xfId="6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2" xfId="6" applyFont="1" applyFill="1" applyBorder="1" applyAlignment="1">
      <alignment horizontal="center" vertical="center"/>
    </xf>
    <xf numFmtId="0" fontId="7" fillId="4" borderId="4" xfId="6" applyFont="1" applyFill="1" applyBorder="1" applyAlignment="1">
      <alignment horizontal="center" vertical="center"/>
    </xf>
    <xf numFmtId="17" fontId="5" fillId="3" borderId="6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>
      <alignment vertical="center"/>
    </xf>
    <xf numFmtId="0" fontId="16" fillId="0" borderId="21" xfId="0" applyFont="1" applyBorder="1" applyAlignment="1">
      <alignment vertical="center"/>
    </xf>
    <xf numFmtId="0" fontId="12" fillId="9" borderId="18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6" fontId="12" fillId="0" borderId="6" xfId="0" applyNumberFormat="1" applyFont="1" applyBorder="1" applyAlignment="1">
      <alignment horizontal="center" vertical="center"/>
    </xf>
    <xf numFmtId="178" fontId="15" fillId="0" borderId="6" xfId="0" applyNumberFormat="1" applyFont="1" applyFill="1" applyBorder="1">
      <alignment vertical="center"/>
    </xf>
    <xf numFmtId="176" fontId="12" fillId="0" borderId="1" xfId="0" applyNumberFormat="1" applyFont="1" applyBorder="1" applyAlignment="1">
      <alignment horizontal="center" vertical="center"/>
    </xf>
    <xf numFmtId="178" fontId="15" fillId="0" borderId="1" xfId="0" applyNumberFormat="1" applyFont="1" applyFill="1" applyBorder="1">
      <alignment vertical="center"/>
    </xf>
    <xf numFmtId="176" fontId="12" fillId="0" borderId="10" xfId="0" applyNumberFormat="1" applyFont="1" applyFill="1" applyBorder="1" applyAlignment="1">
      <alignment horizontal="center" vertical="center"/>
    </xf>
    <xf numFmtId="178" fontId="15" fillId="0" borderId="10" xfId="0" applyNumberFormat="1" applyFont="1" applyFill="1" applyBorder="1">
      <alignment vertical="center"/>
    </xf>
    <xf numFmtId="176" fontId="12" fillId="0" borderId="18" xfId="0" applyNumberFormat="1" applyFont="1" applyBorder="1" applyAlignment="1">
      <alignment horizontal="center" vertical="center"/>
    </xf>
    <xf numFmtId="176" fontId="12" fillId="0" borderId="10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19" xfId="0" applyNumberFormat="1" applyFont="1" applyBorder="1" applyAlignment="1">
      <alignment horizontal="center" vertical="center"/>
    </xf>
    <xf numFmtId="178" fontId="15" fillId="0" borderId="19" xfId="0" applyNumberFormat="1" applyFont="1" applyFill="1" applyBorder="1">
      <alignment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5" fillId="3" borderId="1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0" fillId="0" borderId="0" xfId="0" applyFont="1">
      <alignment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" fontId="5" fillId="3" borderId="3" xfId="11" applyNumberFormat="1" applyFont="1" applyFill="1" applyBorder="1" applyAlignment="1">
      <alignment horizontal="center" vertical="center"/>
    </xf>
    <xf numFmtId="17" fontId="5" fillId="3" borderId="6" xfId="11" applyNumberFormat="1" applyFont="1" applyFill="1" applyBorder="1" applyAlignment="1">
      <alignment horizontal="center" vertical="center"/>
    </xf>
    <xf numFmtId="17" fontId="5" fillId="3" borderId="6" xfId="11" applyNumberFormat="1" applyFont="1" applyFill="1" applyBorder="1" applyAlignment="1">
      <alignment horizontal="center" vertical="center" wrapText="1"/>
    </xf>
    <xf numFmtId="0" fontId="4" fillId="0" borderId="8" xfId="11" applyFont="1" applyBorder="1" applyAlignment="1">
      <alignment horizontal="center" vertical="center" wrapText="1"/>
    </xf>
    <xf numFmtId="0" fontId="4" fillId="0" borderId="0" xfId="11" applyFont="1" applyAlignment="1">
      <alignment horizontal="center" vertical="center" wrapText="1"/>
    </xf>
    <xf numFmtId="0" fontId="4" fillId="0" borderId="0" xfId="11" applyFont="1" applyAlignment="1">
      <alignment vertical="center" wrapText="1"/>
    </xf>
    <xf numFmtId="0" fontId="4" fillId="4" borderId="1" xfId="11" applyFont="1" applyFill="1" applyBorder="1" applyAlignment="1">
      <alignment horizontal="left" vertical="center"/>
    </xf>
    <xf numFmtId="0" fontId="4" fillId="4" borderId="1" xfId="11" applyFont="1" applyFill="1" applyBorder="1" applyAlignment="1">
      <alignment horizontal="center" vertical="center" wrapText="1"/>
    </xf>
    <xf numFmtId="0" fontId="17" fillId="4" borderId="1" xfId="11" applyFill="1" applyBorder="1">
      <alignment vertical="center"/>
    </xf>
    <xf numFmtId="0" fontId="17" fillId="4" borderId="1" xfId="11" applyFill="1" applyBorder="1" applyAlignment="1">
      <alignment horizontal="center" vertical="center"/>
    </xf>
    <xf numFmtId="0" fontId="4" fillId="4" borderId="1" xfId="11" applyFont="1" applyFill="1" applyBorder="1" applyAlignment="1">
      <alignment horizontal="center" vertical="center"/>
    </xf>
    <xf numFmtId="0" fontId="4" fillId="4" borderId="2" xfId="11" applyFont="1" applyFill="1" applyBorder="1" applyAlignment="1">
      <alignment horizontal="center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9" xfId="11" applyFont="1" applyFill="1" applyBorder="1" applyAlignment="1">
      <alignment horizontal="center" vertical="center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Border="1" applyAlignment="1">
      <alignment horizontal="center" vertical="center"/>
    </xf>
    <xf numFmtId="0" fontId="4" fillId="0" borderId="2" xfId="11" applyFont="1" applyBorder="1" applyAlignment="1">
      <alignment horizontal="center" vertical="center"/>
    </xf>
    <xf numFmtId="0" fontId="4" fillId="0" borderId="4" xfId="11" applyFont="1" applyBorder="1" applyAlignment="1">
      <alignment horizontal="center" vertical="center"/>
    </xf>
    <xf numFmtId="0" fontId="4" fillId="0" borderId="9" xfId="11" applyFont="1" applyBorder="1" applyAlignment="1">
      <alignment horizontal="center" vertical="center"/>
    </xf>
    <xf numFmtId="0" fontId="4" fillId="0" borderId="0" xfId="11" applyFont="1" applyAlignment="1">
      <alignment horizontal="center" vertical="center"/>
    </xf>
    <xf numFmtId="0" fontId="4" fillId="0" borderId="1" xfId="11" applyFont="1" applyFill="1" applyBorder="1" applyAlignment="1">
      <alignment horizontal="center" vertical="center"/>
    </xf>
    <xf numFmtId="0" fontId="4" fillId="0" borderId="1" xfId="11" applyFont="1" applyBorder="1" applyAlignment="1">
      <alignment vertical="center"/>
    </xf>
    <xf numFmtId="0" fontId="8" fillId="0" borderId="1" xfId="11" applyFont="1" applyBorder="1" applyAlignment="1">
      <alignment horizontal="center" vertical="center"/>
    </xf>
    <xf numFmtId="0" fontId="4" fillId="6" borderId="1" xfId="11" applyFont="1" applyFill="1" applyBorder="1" applyAlignment="1">
      <alignment horizontal="center" vertical="center"/>
    </xf>
    <xf numFmtId="0" fontId="8" fillId="0" borderId="4" xfId="11" applyFont="1" applyFill="1" applyBorder="1" applyAlignment="1">
      <alignment horizontal="center" vertical="center"/>
    </xf>
    <xf numFmtId="0" fontId="8" fillId="0" borderId="1" xfId="11" applyFont="1" applyFill="1" applyBorder="1" applyAlignment="1">
      <alignment horizontal="center" vertical="center"/>
    </xf>
    <xf numFmtId="0" fontId="9" fillId="0" borderId="1" xfId="11" applyFont="1" applyFill="1" applyBorder="1" applyAlignment="1">
      <alignment horizontal="center" vertical="center"/>
    </xf>
    <xf numFmtId="0" fontId="4" fillId="0" borderId="2" xfId="11" applyFont="1" applyFill="1" applyBorder="1" applyAlignment="1">
      <alignment horizontal="center" vertical="center"/>
    </xf>
    <xf numFmtId="0" fontId="4" fillId="5" borderId="1" xfId="11" applyFont="1" applyFill="1" applyBorder="1" applyAlignment="1">
      <alignment horizontal="left" vertical="center" wrapText="1"/>
    </xf>
    <xf numFmtId="0" fontId="4" fillId="5" borderId="1" xfId="11" applyFont="1" applyFill="1" applyBorder="1" applyAlignment="1">
      <alignment horizontal="center" vertical="center" wrapText="1"/>
    </xf>
    <xf numFmtId="0" fontId="4" fillId="5" borderId="8" xfId="11" applyFont="1" applyFill="1" applyBorder="1" applyAlignment="1">
      <alignment horizontal="center" vertical="center" wrapText="1"/>
    </xf>
    <xf numFmtId="0" fontId="4" fillId="5" borderId="0" xfId="11" applyFont="1" applyFill="1" applyAlignment="1">
      <alignment horizontal="center" vertical="center" wrapText="1"/>
    </xf>
    <xf numFmtId="0" fontId="4" fillId="7" borderId="1" xfId="11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/>
    </xf>
    <xf numFmtId="0" fontId="9" fillId="0" borderId="4" xfId="11" applyFont="1" applyFill="1" applyBorder="1" applyAlignment="1">
      <alignment horizontal="center" vertical="center"/>
    </xf>
    <xf numFmtId="0" fontId="6" fillId="0" borderId="1" xfId="1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3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8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6" fillId="0" borderId="21" xfId="11" applyFont="1" applyBorder="1" applyAlignment="1">
      <alignment horizontal="center" vertical="center"/>
    </xf>
    <xf numFmtId="0" fontId="16" fillId="0" borderId="21" xfId="11" applyFont="1" applyBorder="1" applyAlignment="1">
      <alignment vertical="center"/>
    </xf>
    <xf numFmtId="0" fontId="13" fillId="0" borderId="0" xfId="11" applyFont="1">
      <alignment vertical="center"/>
    </xf>
    <xf numFmtId="0" fontId="12" fillId="9" borderId="18" xfId="11" applyFont="1" applyFill="1" applyBorder="1" applyAlignment="1">
      <alignment horizontal="center" vertical="center"/>
    </xf>
    <xf numFmtId="0" fontId="12" fillId="9" borderId="1" xfId="11" applyFont="1" applyFill="1" applyBorder="1" applyAlignment="1">
      <alignment horizontal="center" vertical="center"/>
    </xf>
    <xf numFmtId="0" fontId="13" fillId="0" borderId="6" xfId="11" applyFont="1" applyBorder="1" applyAlignment="1">
      <alignment horizontal="center" vertical="center"/>
    </xf>
    <xf numFmtId="0" fontId="13" fillId="0" borderId="23" xfId="11" applyFont="1" applyBorder="1" applyAlignment="1">
      <alignment horizontal="center" vertical="center"/>
    </xf>
    <xf numFmtId="176" fontId="12" fillId="0" borderId="6" xfId="11" applyNumberFormat="1" applyFont="1" applyBorder="1" applyAlignment="1">
      <alignment horizontal="center" vertical="center"/>
    </xf>
    <xf numFmtId="178" fontId="15" fillId="0" borderId="6" xfId="11" applyNumberFormat="1" applyFont="1" applyFill="1" applyBorder="1">
      <alignment vertical="center"/>
    </xf>
    <xf numFmtId="0" fontId="13" fillId="14" borderId="19" xfId="11" applyFont="1" applyFill="1" applyBorder="1" applyAlignment="1">
      <alignment horizontal="center" vertical="center"/>
    </xf>
    <xf numFmtId="0" fontId="13" fillId="14" borderId="1" xfId="11" applyFont="1" applyFill="1" applyBorder="1" applyAlignment="1">
      <alignment horizontal="center" vertical="center"/>
    </xf>
    <xf numFmtId="176" fontId="12" fillId="14" borderId="19" xfId="11" applyNumberFormat="1" applyFont="1" applyFill="1" applyBorder="1" applyAlignment="1">
      <alignment horizontal="center" vertical="center"/>
    </xf>
    <xf numFmtId="178" fontId="15" fillId="14" borderId="19" xfId="11" applyNumberFormat="1" applyFont="1" applyFill="1" applyBorder="1">
      <alignment vertical="center"/>
    </xf>
    <xf numFmtId="0" fontId="13" fillId="14" borderId="0" xfId="11" applyFont="1" applyFill="1">
      <alignment vertical="center"/>
    </xf>
    <xf numFmtId="0" fontId="13" fillId="0" borderId="1" xfId="11" applyFont="1" applyBorder="1" applyAlignment="1">
      <alignment horizontal="center" vertical="center"/>
    </xf>
    <xf numFmtId="176" fontId="12" fillId="0" borderId="1" xfId="11" applyNumberFormat="1" applyFont="1" applyBorder="1" applyAlignment="1">
      <alignment horizontal="center" vertical="center"/>
    </xf>
    <xf numFmtId="178" fontId="15" fillId="0" borderId="1" xfId="11" applyNumberFormat="1" applyFont="1" applyFill="1" applyBorder="1">
      <alignment vertical="center"/>
    </xf>
    <xf numFmtId="176" fontId="12" fillId="14" borderId="1" xfId="11" applyNumberFormat="1" applyFont="1" applyFill="1" applyBorder="1" applyAlignment="1">
      <alignment horizontal="center" vertical="center"/>
    </xf>
    <xf numFmtId="178" fontId="15" fillId="14" borderId="1" xfId="11" applyNumberFormat="1" applyFont="1" applyFill="1" applyBorder="1">
      <alignment vertical="center"/>
    </xf>
    <xf numFmtId="0" fontId="13" fillId="0" borderId="1" xfId="11" applyFont="1" applyFill="1" applyBorder="1" applyAlignment="1">
      <alignment horizontal="center" vertical="center"/>
    </xf>
    <xf numFmtId="0" fontId="13" fillId="14" borderId="18" xfId="11" applyFont="1" applyFill="1" applyBorder="1" applyAlignment="1">
      <alignment horizontal="center" vertical="center"/>
    </xf>
    <xf numFmtId="176" fontId="12" fillId="14" borderId="18" xfId="11" applyNumberFormat="1" applyFont="1" applyFill="1" applyBorder="1" applyAlignment="1">
      <alignment horizontal="center" vertical="center"/>
    </xf>
    <xf numFmtId="178" fontId="15" fillId="14" borderId="18" xfId="11" applyNumberFormat="1" applyFont="1" applyFill="1" applyBorder="1">
      <alignment vertical="center"/>
    </xf>
    <xf numFmtId="0" fontId="12" fillId="14" borderId="30" xfId="11" applyFont="1" applyFill="1" applyBorder="1" applyAlignment="1">
      <alignment horizontal="center" vertical="center"/>
    </xf>
    <xf numFmtId="0" fontId="13" fillId="0" borderId="18" xfId="11" applyFont="1" applyBorder="1" applyAlignment="1">
      <alignment horizontal="center" vertical="center"/>
    </xf>
    <xf numFmtId="0" fontId="13" fillId="0" borderId="18" xfId="11" applyFont="1" applyFill="1" applyBorder="1" applyAlignment="1">
      <alignment horizontal="center" vertical="center"/>
    </xf>
    <xf numFmtId="176" fontId="12" fillId="0" borderId="18" xfId="11" applyNumberFormat="1" applyFont="1" applyBorder="1" applyAlignment="1">
      <alignment horizontal="center" vertical="center"/>
    </xf>
    <xf numFmtId="178" fontId="15" fillId="0" borderId="18" xfId="11" applyNumberFormat="1" applyFont="1" applyFill="1" applyBorder="1">
      <alignment vertical="center"/>
    </xf>
    <xf numFmtId="0" fontId="12" fillId="0" borderId="30" xfId="11" applyFont="1" applyBorder="1" applyAlignment="1">
      <alignment horizontal="center" vertical="center"/>
    </xf>
    <xf numFmtId="0" fontId="13" fillId="14" borderId="10" xfId="11" applyFont="1" applyFill="1" applyBorder="1" applyAlignment="1">
      <alignment horizontal="center" vertical="center"/>
    </xf>
    <xf numFmtId="176" fontId="12" fillId="0" borderId="10" xfId="11" applyNumberFormat="1" applyFont="1" applyFill="1" applyBorder="1" applyAlignment="1">
      <alignment horizontal="center" vertical="center"/>
    </xf>
    <xf numFmtId="178" fontId="15" fillId="0" borderId="10" xfId="11" applyNumberFormat="1" applyFont="1" applyFill="1" applyBorder="1">
      <alignment vertical="center"/>
    </xf>
    <xf numFmtId="0" fontId="12" fillId="0" borderId="11" xfId="11" applyFont="1" applyFill="1" applyBorder="1" applyAlignment="1">
      <alignment horizontal="center" vertical="center"/>
    </xf>
    <xf numFmtId="0" fontId="13" fillId="0" borderId="0" xfId="11" applyFont="1" applyFill="1">
      <alignment vertical="center"/>
    </xf>
    <xf numFmtId="176" fontId="12" fillId="14" borderId="10" xfId="11" applyNumberFormat="1" applyFont="1" applyFill="1" applyBorder="1" applyAlignment="1">
      <alignment horizontal="center" vertical="center"/>
    </xf>
    <xf numFmtId="178" fontId="15" fillId="14" borderId="10" xfId="11" applyNumberFormat="1" applyFont="1" applyFill="1" applyBorder="1">
      <alignment vertical="center"/>
    </xf>
    <xf numFmtId="176" fontId="12" fillId="0" borderId="7" xfId="11" applyNumberFormat="1" applyFont="1" applyBorder="1" applyAlignment="1">
      <alignment horizontal="center" vertical="center"/>
    </xf>
    <xf numFmtId="176" fontId="12" fillId="0" borderId="12" xfId="11" applyNumberFormat="1" applyFont="1" applyBorder="1" applyAlignment="1">
      <alignment horizontal="center" vertical="center"/>
    </xf>
    <xf numFmtId="176" fontId="12" fillId="0" borderId="9" xfId="11" applyNumberFormat="1" applyFont="1" applyBorder="1" applyAlignment="1">
      <alignment horizontal="center" vertical="center"/>
    </xf>
    <xf numFmtId="176" fontId="12" fillId="0" borderId="8" xfId="11" applyNumberFormat="1" applyFont="1" applyBorder="1" applyAlignment="1">
      <alignment horizontal="center" vertical="center"/>
    </xf>
    <xf numFmtId="0" fontId="12" fillId="0" borderId="9" xfId="11" applyFont="1" applyBorder="1" applyAlignment="1">
      <alignment horizontal="center" vertical="center"/>
    </xf>
    <xf numFmtId="176" fontId="12" fillId="0" borderId="20" xfId="11" applyNumberFormat="1" applyFont="1" applyBorder="1" applyAlignment="1">
      <alignment horizontal="center" vertical="center"/>
    </xf>
    <xf numFmtId="176" fontId="12" fillId="0" borderId="19" xfId="11" applyNumberFormat="1" applyFont="1" applyBorder="1" applyAlignment="1">
      <alignment horizontal="center" vertical="center"/>
    </xf>
    <xf numFmtId="178" fontId="15" fillId="0" borderId="19" xfId="11" applyNumberFormat="1" applyFont="1" applyFill="1" applyBorder="1">
      <alignment vertical="center"/>
    </xf>
    <xf numFmtId="0" fontId="12" fillId="0" borderId="16" xfId="11" applyFont="1" applyBorder="1" applyAlignment="1">
      <alignment horizontal="center" vertical="center"/>
    </xf>
    <xf numFmtId="0" fontId="12" fillId="0" borderId="35" xfId="11" applyFont="1" applyBorder="1" applyAlignment="1">
      <alignment horizontal="center" vertical="center"/>
    </xf>
    <xf numFmtId="0" fontId="13" fillId="0" borderId="19" xfId="11" applyFont="1" applyBorder="1" applyAlignment="1">
      <alignment horizontal="center" vertical="center"/>
    </xf>
    <xf numFmtId="0" fontId="13" fillId="0" borderId="26" xfId="11" applyFont="1" applyBorder="1" applyAlignment="1">
      <alignment horizontal="center" vertical="center"/>
    </xf>
    <xf numFmtId="176" fontId="12" fillId="0" borderId="11" xfId="11" applyNumberFormat="1" applyFont="1" applyBorder="1" applyAlignment="1">
      <alignment horizontal="center" vertical="center"/>
    </xf>
    <xf numFmtId="0" fontId="12" fillId="0" borderId="13" xfId="11" applyFont="1" applyBorder="1" applyAlignment="1">
      <alignment horizontal="center" vertical="center"/>
    </xf>
    <xf numFmtId="176" fontId="12" fillId="14" borderId="28" xfId="11" applyNumberFormat="1" applyFont="1" applyFill="1" applyBorder="1" applyAlignment="1">
      <alignment horizontal="center" vertical="center"/>
    </xf>
    <xf numFmtId="176" fontId="12" fillId="14" borderId="20" xfId="11" applyNumberFormat="1" applyFont="1" applyFill="1" applyBorder="1" applyAlignment="1">
      <alignment horizontal="center" vertical="center"/>
    </xf>
    <xf numFmtId="0" fontId="12" fillId="14" borderId="16" xfId="11" applyFont="1" applyFill="1" applyBorder="1" applyAlignment="1">
      <alignment horizontal="center" vertical="center"/>
    </xf>
    <xf numFmtId="0" fontId="12" fillId="0" borderId="2" xfId="11" applyFont="1" applyBorder="1" applyAlignment="1">
      <alignment horizontal="center" vertical="center"/>
    </xf>
    <xf numFmtId="176" fontId="12" fillId="14" borderId="9" xfId="11" applyNumberFormat="1" applyFont="1" applyFill="1" applyBorder="1" applyAlignment="1">
      <alignment horizontal="center" vertical="center"/>
    </xf>
    <xf numFmtId="176" fontId="12" fillId="14" borderId="8" xfId="11" applyNumberFormat="1" applyFont="1" applyFill="1" applyBorder="1" applyAlignment="1">
      <alignment horizontal="center" vertical="center"/>
    </xf>
    <xf numFmtId="0" fontId="12" fillId="14" borderId="2" xfId="11" applyFont="1" applyFill="1" applyBorder="1" applyAlignment="1">
      <alignment horizontal="center" vertical="center"/>
    </xf>
    <xf numFmtId="176" fontId="12" fillId="0" borderId="28" xfId="11" applyNumberFormat="1" applyFont="1" applyBorder="1" applyAlignment="1">
      <alignment horizontal="center" vertical="center"/>
    </xf>
    <xf numFmtId="0" fontId="12" fillId="0" borderId="28" xfId="11" applyFont="1" applyBorder="1" applyAlignment="1">
      <alignment horizontal="center" vertical="center"/>
    </xf>
    <xf numFmtId="0" fontId="13" fillId="0" borderId="10" xfId="11" applyFont="1" applyBorder="1" applyAlignment="1">
      <alignment horizontal="center" vertical="center"/>
    </xf>
    <xf numFmtId="176" fontId="12" fillId="0" borderId="14" xfId="11" applyNumberFormat="1" applyFont="1" applyBorder="1" applyAlignment="1">
      <alignment horizontal="center" vertical="center"/>
    </xf>
    <xf numFmtId="176" fontId="12" fillId="0" borderId="10" xfId="11" applyNumberFormat="1" applyFont="1" applyBorder="1" applyAlignment="1">
      <alignment horizontal="center" vertical="center"/>
    </xf>
    <xf numFmtId="0" fontId="12" fillId="0" borderId="11" xfId="11" applyFont="1" applyBorder="1" applyAlignment="1">
      <alignment horizontal="center" vertical="center"/>
    </xf>
    <xf numFmtId="0" fontId="13" fillId="0" borderId="0" xfId="11" applyFont="1" applyAlignment="1">
      <alignment horizontal="center" vertical="center"/>
    </xf>
    <xf numFmtId="0" fontId="14" fillId="0" borderId="0" xfId="11" applyFont="1" applyFill="1">
      <alignment vertical="center"/>
    </xf>
    <xf numFmtId="0" fontId="12" fillId="0" borderId="39" xfId="11" applyFont="1" applyBorder="1" applyAlignment="1">
      <alignment horizontal="center" vertical="center"/>
    </xf>
    <xf numFmtId="0" fontId="12" fillId="0" borderId="40" xfId="11" applyFont="1" applyBorder="1" applyAlignment="1">
      <alignment horizontal="center" vertical="center"/>
    </xf>
    <xf numFmtId="0" fontId="12" fillId="0" borderId="41" xfId="11" applyFont="1" applyBorder="1" applyAlignment="1">
      <alignment horizontal="center" vertical="center"/>
    </xf>
    <xf numFmtId="0" fontId="12" fillId="0" borderId="1" xfId="11" applyFont="1" applyFill="1" applyBorder="1" applyAlignment="1">
      <alignment horizontal="center" vertical="center"/>
    </xf>
    <xf numFmtId="0" fontId="15" fillId="0" borderId="1" xfId="11" applyFont="1" applyBorder="1" applyAlignment="1">
      <alignment horizontal="center" vertical="center"/>
    </xf>
    <xf numFmtId="0" fontId="13" fillId="10" borderId="1" xfId="11" applyFont="1" applyFill="1" applyBorder="1" applyAlignment="1">
      <alignment horizontal="center" vertical="center"/>
    </xf>
    <xf numFmtId="0" fontId="12" fillId="10" borderId="1" xfId="11" applyFont="1" applyFill="1" applyBorder="1" applyAlignment="1">
      <alignment horizontal="center" vertical="center"/>
    </xf>
    <xf numFmtId="0" fontId="15" fillId="10" borderId="1" xfId="11" applyFont="1" applyFill="1" applyBorder="1" applyAlignment="1">
      <alignment horizontal="center" vertical="center"/>
    </xf>
    <xf numFmtId="0" fontId="16" fillId="9" borderId="18" xfId="11" applyFont="1" applyFill="1" applyBorder="1" applyAlignment="1">
      <alignment horizontal="center" vertical="center" wrapText="1"/>
    </xf>
    <xf numFmtId="0" fontId="12" fillId="14" borderId="28" xfId="1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4" fillId="0" borderId="4" xfId="11" applyFont="1" applyFill="1" applyBorder="1" applyAlignment="1">
      <alignment horizontal="center" vertical="center"/>
    </xf>
    <xf numFmtId="0" fontId="6" fillId="0" borderId="4" xfId="1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8" fillId="0" borderId="23" xfId="11" applyFont="1" applyBorder="1" applyAlignment="1">
      <alignment horizontal="center" vertical="center"/>
    </xf>
    <xf numFmtId="0" fontId="38" fillId="14" borderId="19" xfId="1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7" fillId="0" borderId="1" xfId="11" applyFont="1" applyFill="1" applyBorder="1" applyAlignment="1">
      <alignment horizontal="center" vertical="center"/>
    </xf>
    <xf numFmtId="1" fontId="34" fillId="0" borderId="0" xfId="0" applyNumberFormat="1" applyFont="1">
      <alignment vertical="center"/>
    </xf>
    <xf numFmtId="0" fontId="40" fillId="0" borderId="42" xfId="0" applyFont="1" applyBorder="1" applyAlignment="1">
      <alignment horizontal="center" vertical="center" wrapText="1" readingOrder="1"/>
    </xf>
    <xf numFmtId="0" fontId="31" fillId="0" borderId="42" xfId="0" applyFont="1" applyBorder="1" applyAlignment="1">
      <alignment horizontal="center" vertical="center" wrapText="1" readingOrder="1"/>
    </xf>
    <xf numFmtId="1" fontId="40" fillId="0" borderId="42" xfId="0" applyNumberFormat="1" applyFont="1" applyBorder="1" applyAlignment="1">
      <alignment horizontal="center" vertical="center" wrapText="1" readingOrder="1"/>
    </xf>
    <xf numFmtId="1" fontId="31" fillId="0" borderId="42" xfId="0" applyNumberFormat="1" applyFont="1" applyBorder="1" applyAlignment="1">
      <alignment horizontal="center" vertical="center" wrapText="1" readingOrder="1"/>
    </xf>
    <xf numFmtId="14" fontId="17" fillId="0" borderId="18" xfId="0" applyNumberFormat="1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1" fontId="26" fillId="0" borderId="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17" fontId="5" fillId="2" borderId="6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26" fillId="0" borderId="9" xfId="0" applyNumberFormat="1" applyFont="1" applyFill="1" applyBorder="1" applyAlignment="1">
      <alignment horizontal="center" vertical="center"/>
    </xf>
    <xf numFmtId="0" fontId="4" fillId="0" borderId="9" xfId="11" applyFont="1" applyFill="1" applyBorder="1" applyAlignment="1">
      <alignment horizontal="center" vertical="center"/>
    </xf>
    <xf numFmtId="0" fontId="4" fillId="5" borderId="10" xfId="11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4" fillId="7" borderId="49" xfId="1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 wrapText="1" readingOrder="1"/>
    </xf>
    <xf numFmtId="1" fontId="40" fillId="0" borderId="44" xfId="0" applyNumberFormat="1" applyFont="1" applyBorder="1" applyAlignment="1">
      <alignment horizontal="center" vertical="center" wrapText="1" readingOrder="1"/>
    </xf>
    <xf numFmtId="0" fontId="40" fillId="0" borderId="1" xfId="0" applyFont="1" applyBorder="1" applyAlignment="1">
      <alignment horizontal="center" vertical="center" wrapText="1" readingOrder="1"/>
    </xf>
    <xf numFmtId="0" fontId="6" fillId="6" borderId="47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7" fontId="5" fillId="1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" fontId="5" fillId="10" borderId="6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 readingOrder="1"/>
    </xf>
    <xf numFmtId="0" fontId="28" fillId="0" borderId="8" xfId="0" applyFont="1" applyFill="1" applyBorder="1" applyAlignment="1">
      <alignment horizontal="center" vertical="center" wrapText="1" readingOrder="1"/>
    </xf>
    <xf numFmtId="0" fontId="31" fillId="11" borderId="1" xfId="0" applyFont="1" applyFill="1" applyBorder="1" applyAlignment="1">
      <alignment horizontal="center" vertical="center" wrapText="1" readingOrder="1"/>
    </xf>
    <xf numFmtId="0" fontId="30" fillId="0" borderId="1" xfId="0" applyFont="1" applyBorder="1" applyAlignment="1">
      <alignment horizontal="center" vertical="center" wrapText="1" readingOrder="1"/>
    </xf>
    <xf numFmtId="0" fontId="29" fillId="0" borderId="1" xfId="0" applyFont="1" applyBorder="1" applyAlignment="1">
      <alignment horizontal="center" vertical="center" wrapText="1" readingOrder="1"/>
    </xf>
    <xf numFmtId="1" fontId="29" fillId="0" borderId="1" xfId="0" applyNumberFormat="1" applyFont="1" applyBorder="1" applyAlignment="1">
      <alignment horizontal="center" vertical="center" wrapText="1" readingOrder="1"/>
    </xf>
    <xf numFmtId="0" fontId="31" fillId="0" borderId="1" xfId="0" applyFont="1" applyBorder="1" applyAlignment="1">
      <alignment horizontal="center" vertical="center" wrapText="1" readingOrder="1"/>
    </xf>
    <xf numFmtId="1" fontId="30" fillId="0" borderId="1" xfId="0" applyNumberFormat="1" applyFont="1" applyBorder="1" applyAlignment="1">
      <alignment horizontal="center" vertical="center" wrapText="1" readingOrder="1"/>
    </xf>
    <xf numFmtId="0" fontId="32" fillId="0" borderId="0" xfId="0" applyFont="1">
      <alignment vertical="center"/>
    </xf>
    <xf numFmtId="1" fontId="33" fillId="0" borderId="1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" fillId="15" borderId="1" xfId="11" applyFont="1" applyFill="1" applyBorder="1" applyAlignment="1">
      <alignment horizontal="center" vertical="center"/>
    </xf>
    <xf numFmtId="0" fontId="4" fillId="5" borderId="0" xfId="11" applyFont="1" applyFill="1" applyBorder="1" applyAlignment="1">
      <alignment horizontal="center" vertical="center" wrapText="1"/>
    </xf>
    <xf numFmtId="0" fontId="4" fillId="0" borderId="0" xfId="11" applyFont="1" applyBorder="1" applyAlignment="1">
      <alignment horizontal="center" vertical="center" wrapText="1"/>
    </xf>
    <xf numFmtId="0" fontId="6" fillId="6" borderId="1" xfId="1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11" applyFont="1" applyFill="1" applyBorder="1" applyAlignment="1">
      <alignment horizontal="center" vertical="center" wrapText="1"/>
    </xf>
    <xf numFmtId="1" fontId="26" fillId="0" borderId="4" xfId="7" applyNumberFormat="1" applyFont="1" applyFill="1" applyBorder="1" applyAlignment="1">
      <alignment horizontal="center" vertical="center"/>
    </xf>
    <xf numFmtId="1" fontId="26" fillId="0" borderId="1" xfId="7" applyNumberFormat="1" applyFont="1" applyFill="1" applyBorder="1" applyAlignment="1">
      <alignment horizontal="center" vertical="center"/>
    </xf>
    <xf numFmtId="1" fontId="26" fillId="0" borderId="52" xfId="7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8" fillId="6" borderId="1" xfId="1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1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/>
    </xf>
    <xf numFmtId="17" fontId="5" fillId="3" borderId="1" xfId="0" applyNumberFormat="1" applyFont="1" applyFill="1" applyBorder="1" applyAlignment="1">
      <alignment horizontal="center" vertical="center" wrapText="1"/>
    </xf>
    <xf numFmtId="0" fontId="4" fillId="4" borderId="51" xfId="11" applyFont="1" applyFill="1" applyBorder="1" applyAlignment="1">
      <alignment horizontal="center" vertical="center"/>
    </xf>
    <xf numFmtId="0" fontId="4" fillId="4" borderId="8" xfId="11" applyFont="1" applyFill="1" applyBorder="1" applyAlignment="1">
      <alignment horizontal="center" vertical="center"/>
    </xf>
    <xf numFmtId="0" fontId="4" fillId="0" borderId="51" xfId="11" applyFont="1" applyBorder="1" applyAlignment="1">
      <alignment horizontal="center" vertical="center"/>
    </xf>
    <xf numFmtId="0" fontId="4" fillId="4" borderId="2" xfId="11" applyFont="1" applyFill="1" applyBorder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 wrapText="1"/>
    </xf>
    <xf numFmtId="0" fontId="4" fillId="0" borderId="2" xfId="11" applyFont="1" applyBorder="1" applyAlignment="1">
      <alignment horizontal="center" vertical="center" wrapText="1"/>
    </xf>
    <xf numFmtId="0" fontId="4" fillId="5" borderId="2" xfId="11" applyFont="1" applyFill="1" applyBorder="1" applyAlignment="1">
      <alignment horizontal="center" vertical="center" wrapText="1"/>
    </xf>
    <xf numFmtId="0" fontId="4" fillId="15" borderId="2" xfId="11" applyFont="1" applyFill="1" applyBorder="1" applyAlignment="1">
      <alignment horizontal="center" vertical="center" wrapText="1"/>
    </xf>
    <xf numFmtId="0" fontId="7" fillId="4" borderId="2" xfId="12" applyFont="1" applyFill="1" applyBorder="1" applyAlignment="1">
      <alignment horizontal="center" vertical="center"/>
    </xf>
    <xf numFmtId="17" fontId="5" fillId="3" borderId="7" xfId="11" applyNumberFormat="1" applyFont="1" applyFill="1" applyBorder="1" applyAlignment="1">
      <alignment horizontal="center" vertical="center" wrapText="1"/>
    </xf>
    <xf numFmtId="0" fontId="4" fillId="5" borderId="4" xfId="11" applyFont="1" applyFill="1" applyBorder="1" applyAlignment="1">
      <alignment horizontal="center" vertical="center" wrapText="1"/>
    </xf>
    <xf numFmtId="0" fontId="4" fillId="5" borderId="9" xfId="11" applyFont="1" applyFill="1" applyBorder="1" applyAlignment="1">
      <alignment horizontal="center" vertical="center" wrapText="1"/>
    </xf>
    <xf numFmtId="0" fontId="4" fillId="5" borderId="5" xfId="11" applyFont="1" applyFill="1" applyBorder="1" applyAlignment="1">
      <alignment horizontal="center" vertical="center" wrapText="1"/>
    </xf>
    <xf numFmtId="0" fontId="4" fillId="5" borderId="10" xfId="11" applyFont="1" applyFill="1" applyBorder="1" applyAlignment="1">
      <alignment horizontal="center" vertical="center" wrapText="1"/>
    </xf>
    <xf numFmtId="0" fontId="4" fillId="5" borderId="11" xfId="11" applyFont="1" applyFill="1" applyBorder="1" applyAlignment="1">
      <alignment horizontal="center" vertical="center" wrapText="1"/>
    </xf>
    <xf numFmtId="0" fontId="4" fillId="5" borderId="15" xfId="11" applyFont="1" applyFill="1" applyBorder="1" applyAlignment="1">
      <alignment horizontal="center" vertical="center" wrapText="1"/>
    </xf>
    <xf numFmtId="0" fontId="4" fillId="4" borderId="49" xfId="11" applyFont="1" applyFill="1" applyBorder="1" applyAlignment="1">
      <alignment horizontal="center" vertical="center"/>
    </xf>
    <xf numFmtId="0" fontId="4" fillId="0" borderId="47" xfId="11" applyFont="1" applyBorder="1" applyAlignment="1">
      <alignment horizontal="center" vertical="center"/>
    </xf>
    <xf numFmtId="0" fontId="4" fillId="0" borderId="49" xfId="11" applyFont="1" applyBorder="1" applyAlignment="1">
      <alignment horizontal="center" vertical="center"/>
    </xf>
    <xf numFmtId="0" fontId="4" fillId="5" borderId="49" xfId="11" applyFont="1" applyFill="1" applyBorder="1" applyAlignment="1">
      <alignment horizontal="center" vertical="center" wrapText="1"/>
    </xf>
    <xf numFmtId="0" fontId="4" fillId="5" borderId="41" xfId="11" applyFont="1" applyFill="1" applyBorder="1" applyAlignment="1">
      <alignment horizontal="center" vertical="center" wrapText="1"/>
    </xf>
    <xf numFmtId="0" fontId="4" fillId="5" borderId="18" xfId="11" applyFont="1" applyFill="1" applyBorder="1" applyAlignment="1">
      <alignment horizontal="left" vertical="center" wrapText="1"/>
    </xf>
    <xf numFmtId="0" fontId="4" fillId="5" borderId="38" xfId="11" applyFont="1" applyFill="1" applyBorder="1" applyAlignment="1">
      <alignment horizontal="center" vertical="center" wrapText="1"/>
    </xf>
    <xf numFmtId="0" fontId="4" fillId="5" borderId="17" xfId="11" applyFont="1" applyFill="1" applyBorder="1" applyAlignment="1">
      <alignment horizontal="center" vertical="center" wrapText="1"/>
    </xf>
    <xf numFmtId="0" fontId="4" fillId="5" borderId="18" xfId="11" applyFont="1" applyFill="1" applyBorder="1" applyAlignment="1">
      <alignment horizontal="center" vertical="center" wrapText="1"/>
    </xf>
    <xf numFmtId="0" fontId="4" fillId="5" borderId="54" xfId="11" applyFont="1" applyFill="1" applyBorder="1" applyAlignment="1">
      <alignment horizontal="center" vertical="center" wrapText="1"/>
    </xf>
    <xf numFmtId="0" fontId="4" fillId="4" borderId="19" xfId="11" applyFont="1" applyFill="1" applyBorder="1" applyAlignment="1">
      <alignment horizontal="left" vertical="center"/>
    </xf>
    <xf numFmtId="0" fontId="4" fillId="4" borderId="16" xfId="11" applyFont="1" applyFill="1" applyBorder="1" applyAlignment="1">
      <alignment horizontal="center" vertical="center"/>
    </xf>
    <xf numFmtId="0" fontId="4" fillId="4" borderId="27" xfId="11" applyFont="1" applyFill="1" applyBorder="1" applyAlignment="1">
      <alignment horizontal="center" vertical="center"/>
    </xf>
    <xf numFmtId="0" fontId="4" fillId="4" borderId="19" xfId="11" applyFont="1" applyFill="1" applyBorder="1" applyAlignment="1">
      <alignment horizontal="center" vertical="center"/>
    </xf>
    <xf numFmtId="0" fontId="4" fillId="4" borderId="28" xfId="11" applyFont="1" applyFill="1" applyBorder="1" applyAlignment="1">
      <alignment horizontal="center" vertical="center"/>
    </xf>
    <xf numFmtId="0" fontId="4" fillId="4" borderId="6" xfId="11" applyFont="1" applyFill="1" applyBorder="1" applyAlignment="1">
      <alignment horizontal="left" vertical="center"/>
    </xf>
    <xf numFmtId="0" fontId="4" fillId="4" borderId="13" xfId="11" applyFont="1" applyFill="1" applyBorder="1" applyAlignment="1">
      <alignment horizontal="center" vertical="center" wrapText="1"/>
    </xf>
    <xf numFmtId="0" fontId="4" fillId="4" borderId="3" xfId="11" applyFont="1" applyFill="1" applyBorder="1" applyAlignment="1">
      <alignment horizontal="center" vertical="center"/>
    </xf>
    <xf numFmtId="0" fontId="4" fillId="4" borderId="6" xfId="11" applyFont="1" applyFill="1" applyBorder="1" applyAlignment="1">
      <alignment horizontal="center" vertical="center"/>
    </xf>
    <xf numFmtId="0" fontId="4" fillId="4" borderId="13" xfId="11" applyFont="1" applyFill="1" applyBorder="1" applyAlignment="1">
      <alignment horizontal="center" vertical="center"/>
    </xf>
    <xf numFmtId="0" fontId="4" fillId="4" borderId="7" xfId="11" applyFont="1" applyFill="1" applyBorder="1" applyAlignment="1">
      <alignment horizontal="center" vertical="center"/>
    </xf>
    <xf numFmtId="0" fontId="4" fillId="4" borderId="8" xfId="11" applyFont="1" applyFill="1" applyBorder="1" applyAlignment="1">
      <alignment horizontal="left" vertical="center"/>
    </xf>
    <xf numFmtId="0" fontId="4" fillId="0" borderId="8" xfId="11" applyFont="1" applyBorder="1" applyAlignment="1">
      <alignment horizontal="left" vertical="center" wrapText="1"/>
    </xf>
    <xf numFmtId="0" fontId="4" fillId="0" borderId="8" xfId="11" applyFont="1" applyBorder="1" applyAlignment="1">
      <alignment vertical="center"/>
    </xf>
    <xf numFmtId="0" fontId="4" fillId="5" borderId="8" xfId="11" applyFont="1" applyFill="1" applyBorder="1" applyAlignment="1">
      <alignment horizontal="left" vertical="center" wrapText="1"/>
    </xf>
    <xf numFmtId="0" fontId="4" fillId="5" borderId="14" xfId="11" applyFont="1" applyFill="1" applyBorder="1" applyAlignment="1">
      <alignment horizontal="left" vertical="center" wrapText="1"/>
    </xf>
    <xf numFmtId="0" fontId="4" fillId="7" borderId="8" xfId="11" applyFont="1" applyFill="1" applyBorder="1" applyAlignment="1">
      <alignment horizontal="center" vertical="center"/>
    </xf>
    <xf numFmtId="17" fontId="5" fillId="3" borderId="3" xfId="11" applyNumberFormat="1" applyFont="1" applyFill="1" applyBorder="1" applyAlignment="1">
      <alignment horizontal="center" vertical="center" wrapText="1"/>
    </xf>
    <xf numFmtId="17" fontId="5" fillId="3" borderId="12" xfId="11" applyNumberFormat="1" applyFont="1" applyFill="1" applyBorder="1" applyAlignment="1">
      <alignment horizontal="center" vertical="center" wrapText="1"/>
    </xf>
    <xf numFmtId="17" fontId="5" fillId="3" borderId="39" xfId="11" applyNumberFormat="1" applyFont="1" applyFill="1" applyBorder="1" applyAlignment="1">
      <alignment horizontal="center" vertical="center" wrapText="1"/>
    </xf>
    <xf numFmtId="0" fontId="4" fillId="7" borderId="4" xfId="11" applyFont="1" applyFill="1" applyBorder="1" applyAlignment="1">
      <alignment horizontal="center" vertical="center"/>
    </xf>
    <xf numFmtId="0" fontId="8" fillId="5" borderId="1" xfId="11" applyFont="1" applyFill="1" applyBorder="1" applyAlignment="1">
      <alignment horizontal="center" vertical="center" wrapText="1"/>
    </xf>
    <xf numFmtId="0" fontId="4" fillId="5" borderId="47" xfId="11" applyFont="1" applyFill="1" applyBorder="1" applyAlignment="1">
      <alignment horizontal="center" vertical="center" wrapText="1"/>
    </xf>
    <xf numFmtId="0" fontId="4" fillId="0" borderId="39" xfId="11" applyFont="1" applyBorder="1" applyAlignment="1">
      <alignment horizontal="center" vertical="center" wrapText="1"/>
    </xf>
    <xf numFmtId="0" fontId="4" fillId="0" borderId="49" xfId="11" applyFont="1" applyBorder="1" applyAlignment="1">
      <alignment horizontal="center" vertical="center" wrapText="1"/>
    </xf>
    <xf numFmtId="0" fontId="5" fillId="2" borderId="2" xfId="11" applyFont="1" applyFill="1" applyBorder="1" applyAlignment="1">
      <alignment horizontal="center" vertical="center" wrapText="1"/>
    </xf>
    <xf numFmtId="0" fontId="5" fillId="2" borderId="3" xfId="11" applyFont="1" applyFill="1" applyBorder="1" applyAlignment="1">
      <alignment horizontal="center" vertical="center"/>
    </xf>
    <xf numFmtId="17" fontId="5" fillId="2" borderId="6" xfId="11" applyNumberFormat="1" applyFont="1" applyFill="1" applyBorder="1" applyAlignment="1">
      <alignment horizontal="center" vertical="center" wrapText="1"/>
    </xf>
    <xf numFmtId="17" fontId="5" fillId="3" borderId="13" xfId="11" applyNumberFormat="1" applyFont="1" applyFill="1" applyBorder="1" applyAlignment="1">
      <alignment horizontal="center" vertical="center"/>
    </xf>
    <xf numFmtId="0" fontId="4" fillId="4" borderId="4" xfId="11" applyFont="1" applyFill="1" applyBorder="1" applyAlignment="1">
      <alignment horizontal="left" vertical="center"/>
    </xf>
    <xf numFmtId="0" fontId="4" fillId="7" borderId="9" xfId="11" applyFont="1" applyFill="1" applyBorder="1" applyAlignment="1">
      <alignment horizontal="center" vertical="center"/>
    </xf>
    <xf numFmtId="0" fontId="4" fillId="0" borderId="4" xfId="11" applyFont="1" applyBorder="1" applyAlignment="1">
      <alignment horizontal="left" vertical="center" wrapText="1"/>
    </xf>
    <xf numFmtId="0" fontId="4" fillId="0" borderId="4" xfId="11" applyFont="1" applyBorder="1" applyAlignment="1">
      <alignment vertical="center"/>
    </xf>
    <xf numFmtId="0" fontId="4" fillId="5" borderId="4" xfId="11" applyFont="1" applyFill="1" applyBorder="1" applyAlignment="1">
      <alignment horizontal="left" vertical="center" wrapText="1"/>
    </xf>
    <xf numFmtId="0" fontId="8" fillId="5" borderId="9" xfId="11" applyFont="1" applyFill="1" applyBorder="1" applyAlignment="1">
      <alignment horizontal="center" vertical="center" wrapText="1"/>
    </xf>
    <xf numFmtId="0" fontId="4" fillId="5" borderId="5" xfId="11" applyFont="1" applyFill="1" applyBorder="1" applyAlignment="1">
      <alignment horizontal="left" vertical="center" wrapText="1"/>
    </xf>
    <xf numFmtId="0" fontId="4" fillId="7" borderId="10" xfId="11" applyFont="1" applyFill="1" applyBorder="1" applyAlignment="1">
      <alignment horizontal="center" vertical="center" wrapText="1"/>
    </xf>
    <xf numFmtId="0" fontId="4" fillId="5" borderId="17" xfId="11" applyFont="1" applyFill="1" applyBorder="1" applyAlignment="1">
      <alignment horizontal="left" vertical="center" wrapText="1"/>
    </xf>
    <xf numFmtId="0" fontId="4" fillId="7" borderId="18" xfId="11" applyFont="1" applyFill="1" applyBorder="1" applyAlignment="1">
      <alignment horizontal="center" vertical="center" wrapText="1"/>
    </xf>
    <xf numFmtId="0" fontId="8" fillId="5" borderId="18" xfId="11" applyFont="1" applyFill="1" applyBorder="1" applyAlignment="1">
      <alignment horizontal="center" vertical="center" wrapText="1"/>
    </xf>
    <xf numFmtId="0" fontId="8" fillId="5" borderId="54" xfId="11" applyFont="1" applyFill="1" applyBorder="1" applyAlignment="1">
      <alignment horizontal="center" vertical="center" wrapText="1"/>
    </xf>
    <xf numFmtId="0" fontId="4" fillId="5" borderId="57" xfId="11" applyFont="1" applyFill="1" applyBorder="1" applyAlignment="1">
      <alignment horizontal="center" vertical="center" wrapText="1"/>
    </xf>
    <xf numFmtId="0" fontId="4" fillId="4" borderId="3" xfId="11" applyFont="1" applyFill="1" applyBorder="1" applyAlignment="1">
      <alignment horizontal="left" vertical="center"/>
    </xf>
    <xf numFmtId="0" fontId="4" fillId="4" borderId="6" xfId="11" applyFont="1" applyFill="1" applyBorder="1" applyAlignment="1">
      <alignment horizontal="center" vertical="center" wrapText="1"/>
    </xf>
    <xf numFmtId="0" fontId="17" fillId="4" borderId="6" xfId="11" applyFill="1" applyBorder="1" applyAlignment="1">
      <alignment horizontal="center" vertical="center"/>
    </xf>
    <xf numFmtId="0" fontId="8" fillId="5" borderId="10" xfId="11" applyFont="1" applyFill="1" applyBorder="1" applyAlignment="1">
      <alignment horizontal="center" vertical="center" wrapText="1"/>
    </xf>
    <xf numFmtId="0" fontId="8" fillId="5" borderId="11" xfId="11" applyFont="1" applyFill="1" applyBorder="1" applyAlignment="1">
      <alignment horizontal="center" vertical="center" wrapText="1"/>
    </xf>
    <xf numFmtId="0" fontId="4" fillId="5" borderId="60" xfId="11" applyFont="1" applyFill="1" applyBorder="1" applyAlignment="1">
      <alignment horizontal="center" vertical="center" wrapText="1"/>
    </xf>
    <xf numFmtId="0" fontId="4" fillId="5" borderId="53" xfId="11" applyFont="1" applyFill="1" applyBorder="1" applyAlignment="1">
      <alignment horizontal="center" vertical="center" wrapText="1"/>
    </xf>
    <xf numFmtId="0" fontId="4" fillId="4" borderId="58" xfId="11" applyFont="1" applyFill="1" applyBorder="1" applyAlignment="1">
      <alignment horizontal="center" vertical="center"/>
    </xf>
    <xf numFmtId="0" fontId="4" fillId="4" borderId="39" xfId="1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15" borderId="2" xfId="11" applyFont="1" applyFill="1" applyBorder="1" applyAlignment="1">
      <alignment horizontal="center" vertical="center"/>
    </xf>
    <xf numFmtId="0" fontId="4" fillId="15" borderId="4" xfId="11" applyFont="1" applyFill="1" applyBorder="1" applyAlignment="1">
      <alignment horizontal="center" vertical="center"/>
    </xf>
    <xf numFmtId="0" fontId="6" fillId="6" borderId="2" xfId="11" applyFont="1" applyFill="1" applyBorder="1" applyAlignment="1">
      <alignment horizontal="center" vertical="center"/>
    </xf>
    <xf numFmtId="0" fontId="6" fillId="6" borderId="4" xfId="11" applyFont="1" applyFill="1" applyBorder="1" applyAlignment="1">
      <alignment horizontal="center" vertical="center"/>
    </xf>
    <xf numFmtId="0" fontId="4" fillId="6" borderId="2" xfId="11" applyFont="1" applyFill="1" applyBorder="1" applyAlignment="1">
      <alignment horizontal="center" vertical="center" wrapText="1"/>
    </xf>
    <xf numFmtId="0" fontId="8" fillId="5" borderId="38" xfId="11" applyFont="1" applyFill="1" applyBorder="1" applyAlignment="1">
      <alignment horizontal="center" vertical="center" wrapText="1"/>
    </xf>
    <xf numFmtId="0" fontId="4" fillId="6" borderId="2" xfId="11" applyFont="1" applyFill="1" applyBorder="1" applyAlignment="1">
      <alignment horizontal="center" vertical="center"/>
    </xf>
    <xf numFmtId="0" fontId="4" fillId="6" borderId="4" xfId="11" applyFont="1" applyFill="1" applyBorder="1" applyAlignment="1">
      <alignment horizontal="center" vertical="center"/>
    </xf>
    <xf numFmtId="0" fontId="8" fillId="5" borderId="61" xfId="11" applyFont="1" applyFill="1" applyBorder="1" applyAlignment="1">
      <alignment horizontal="center" vertical="center" wrapText="1"/>
    </xf>
    <xf numFmtId="0" fontId="8" fillId="5" borderId="15" xfId="11" applyFont="1" applyFill="1" applyBorder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 wrapText="1"/>
    </xf>
    <xf numFmtId="0" fontId="4" fillId="0" borderId="2" xfId="11" applyFont="1" applyBorder="1" applyAlignment="1">
      <alignment horizontal="center" vertical="center" wrapText="1"/>
    </xf>
    <xf numFmtId="0" fontId="4" fillId="0" borderId="8" xfId="1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4" borderId="12" xfId="11" applyFont="1" applyFill="1" applyBorder="1" applyAlignment="1">
      <alignment horizontal="center" vertical="center"/>
    </xf>
    <xf numFmtId="0" fontId="4" fillId="0" borderId="8" xfId="11" applyFont="1" applyBorder="1" applyAlignment="1">
      <alignment horizontal="center" vertical="center"/>
    </xf>
    <xf numFmtId="0" fontId="8" fillId="5" borderId="14" xfId="1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 readingOrder="1"/>
    </xf>
    <xf numFmtId="0" fontId="30" fillId="0" borderId="1" xfId="0" applyFont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 wrapText="1" readingOrder="1"/>
    </xf>
    <xf numFmtId="0" fontId="35" fillId="12" borderId="1" xfId="0" applyFont="1" applyFill="1" applyBorder="1" applyAlignment="1">
      <alignment horizontal="center" vertical="center" wrapText="1" readingOrder="1"/>
    </xf>
    <xf numFmtId="0" fontId="35" fillId="13" borderId="1" xfId="0" applyFont="1" applyFill="1" applyBorder="1" applyAlignment="1">
      <alignment horizontal="center" vertical="center" wrapText="1" readingOrder="1"/>
    </xf>
    <xf numFmtId="0" fontId="35" fillId="10" borderId="1" xfId="0" applyFont="1" applyFill="1" applyBorder="1" applyAlignment="1">
      <alignment horizontal="center" vertical="center" wrapText="1" readingOrder="1"/>
    </xf>
    <xf numFmtId="0" fontId="35" fillId="0" borderId="1" xfId="0" applyFont="1" applyFill="1" applyBorder="1" applyAlignment="1">
      <alignment horizontal="center" vertical="center" wrapText="1" readingOrder="1"/>
    </xf>
    <xf numFmtId="0" fontId="36" fillId="11" borderId="1" xfId="0" applyFont="1" applyFill="1" applyBorder="1" applyAlignment="1">
      <alignment horizontal="center" vertical="center" wrapText="1" readingOrder="1"/>
    </xf>
    <xf numFmtId="0" fontId="36" fillId="12" borderId="1" xfId="0" applyFont="1" applyFill="1" applyBorder="1" applyAlignment="1">
      <alignment horizontal="center" vertical="center" wrapText="1" readingOrder="1"/>
    </xf>
    <xf numFmtId="0" fontId="37" fillId="11" borderId="1" xfId="0" applyFont="1" applyFill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 wrapText="1" readingOrder="1"/>
    </xf>
    <xf numFmtId="1" fontId="36" fillId="11" borderId="1" xfId="0" applyNumberFormat="1" applyFont="1" applyFill="1" applyBorder="1" applyAlignment="1">
      <alignment horizontal="center" vertical="center" wrapText="1" readingOrder="1"/>
    </xf>
    <xf numFmtId="1" fontId="36" fillId="13" borderId="1" xfId="0" applyNumberFormat="1" applyFont="1" applyFill="1" applyBorder="1" applyAlignment="1">
      <alignment horizontal="center" vertical="center" wrapText="1" readingOrder="1"/>
    </xf>
    <xf numFmtId="1" fontId="35" fillId="3" borderId="1" xfId="0" applyNumberFormat="1" applyFont="1" applyFill="1" applyBorder="1" applyAlignment="1">
      <alignment horizontal="center" vertical="center" wrapText="1" readingOrder="1"/>
    </xf>
    <xf numFmtId="1" fontId="36" fillId="12" borderId="1" xfId="0" applyNumberFormat="1" applyFont="1" applyFill="1" applyBorder="1" applyAlignment="1">
      <alignment horizontal="center" vertical="center" wrapText="1" readingOrder="1"/>
    </xf>
    <xf numFmtId="1" fontId="36" fillId="15" borderId="1" xfId="0" applyNumberFormat="1" applyFont="1" applyFill="1" applyBorder="1" applyAlignment="1">
      <alignment horizontal="center" vertical="center" wrapText="1" readingOrder="1"/>
    </xf>
    <xf numFmtId="0" fontId="6" fillId="10" borderId="1" xfId="0" applyFont="1" applyFill="1" applyBorder="1" applyAlignment="1">
      <alignment horizontal="center" vertical="center"/>
    </xf>
    <xf numFmtId="0" fontId="4" fillId="10" borderId="2" xfId="11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7" fontId="4" fillId="3" borderId="3" xfId="11" applyNumberFormat="1" applyFont="1" applyFill="1" applyBorder="1" applyAlignment="1">
      <alignment horizontal="center" vertical="center"/>
    </xf>
    <xf numFmtId="17" fontId="4" fillId="3" borderId="6" xfId="11" applyNumberFormat="1" applyFont="1" applyFill="1" applyBorder="1" applyAlignment="1">
      <alignment horizontal="center" vertical="center"/>
    </xf>
    <xf numFmtId="17" fontId="4" fillId="3" borderId="6" xfId="11" applyNumberFormat="1" applyFont="1" applyFill="1" applyBorder="1" applyAlignment="1">
      <alignment horizontal="center" vertical="center" wrapText="1"/>
    </xf>
    <xf numFmtId="17" fontId="4" fillId="3" borderId="13" xfId="11" applyNumberFormat="1" applyFont="1" applyFill="1" applyBorder="1" applyAlignment="1">
      <alignment horizontal="center" vertical="center" wrapText="1"/>
    </xf>
    <xf numFmtId="17" fontId="4" fillId="16" borderId="3" xfId="11" applyNumberFormat="1" applyFont="1" applyFill="1" applyBorder="1" applyAlignment="1">
      <alignment horizontal="center" vertical="center"/>
    </xf>
    <xf numFmtId="17" fontId="4" fillId="16" borderId="6" xfId="11" applyNumberFormat="1" applyFont="1" applyFill="1" applyBorder="1" applyAlignment="1">
      <alignment horizontal="center" vertical="center"/>
    </xf>
    <xf numFmtId="17" fontId="4" fillId="16" borderId="6" xfId="11" applyNumberFormat="1" applyFont="1" applyFill="1" applyBorder="1" applyAlignment="1">
      <alignment horizontal="center" vertical="center" wrapText="1"/>
    </xf>
    <xf numFmtId="17" fontId="4" fillId="16" borderId="7" xfId="11" applyNumberFormat="1" applyFont="1" applyFill="1" applyBorder="1" applyAlignment="1">
      <alignment horizontal="center" vertical="center" wrapText="1"/>
    </xf>
    <xf numFmtId="17" fontId="5" fillId="10" borderId="20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8" xfId="11" applyFont="1" applyBorder="1" applyAlignment="1">
      <alignment horizontal="center" vertical="center" wrapText="1"/>
    </xf>
    <xf numFmtId="0" fontId="4" fillId="0" borderId="47" xfId="11" applyFont="1" applyBorder="1" applyAlignment="1">
      <alignment horizontal="center" vertical="center" wrapText="1"/>
    </xf>
    <xf numFmtId="0" fontId="4" fillId="0" borderId="59" xfId="11" applyFont="1" applyBorder="1" applyAlignment="1">
      <alignment horizontal="center" vertical="center" wrapText="1"/>
    </xf>
    <xf numFmtId="0" fontId="4" fillId="0" borderId="6" xfId="11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10" xfId="11" applyFont="1" applyFill="1" applyBorder="1" applyAlignment="1">
      <alignment horizontal="center" vertical="center" wrapText="1"/>
    </xf>
    <xf numFmtId="0" fontId="4" fillId="0" borderId="12" xfId="11" applyFont="1" applyFill="1" applyBorder="1" applyAlignment="1">
      <alignment horizontal="center" vertical="center" wrapText="1"/>
    </xf>
    <xf numFmtId="0" fontId="4" fillId="0" borderId="8" xfId="11" applyFont="1" applyFill="1" applyBorder="1" applyAlignment="1">
      <alignment horizontal="center" vertical="center" wrapText="1"/>
    </xf>
    <xf numFmtId="0" fontId="4" fillId="0" borderId="14" xfId="11" applyFont="1" applyFill="1" applyBorder="1" applyAlignment="1">
      <alignment horizontal="center" vertical="center" wrapText="1"/>
    </xf>
    <xf numFmtId="0" fontId="4" fillId="0" borderId="19" xfId="11" applyFont="1" applyFill="1" applyBorder="1" applyAlignment="1">
      <alignment horizontal="center" vertical="center" wrapText="1"/>
    </xf>
    <xf numFmtId="0" fontId="4" fillId="0" borderId="18" xfId="11" applyFont="1" applyFill="1" applyBorder="1" applyAlignment="1">
      <alignment horizontal="center" vertical="center" wrapText="1"/>
    </xf>
    <xf numFmtId="0" fontId="4" fillId="15" borderId="1" xfId="11" applyFont="1" applyFill="1" applyBorder="1" applyAlignment="1">
      <alignment horizontal="center" vertical="center" wrapText="1"/>
    </xf>
    <xf numFmtId="0" fontId="4" fillId="15" borderId="18" xfId="1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21" xfId="11" applyFont="1" applyFill="1" applyBorder="1" applyAlignment="1">
      <alignment horizontal="center" vertical="center" wrapText="1"/>
    </xf>
    <xf numFmtId="0" fontId="4" fillId="0" borderId="51" xfId="11" applyFont="1" applyFill="1" applyBorder="1" applyAlignment="1">
      <alignment horizontal="center" vertical="center" wrapText="1"/>
    </xf>
    <xf numFmtId="0" fontId="4" fillId="0" borderId="51" xfId="11" applyFont="1" applyBorder="1" applyAlignment="1">
      <alignment horizontal="center" vertical="center" wrapText="1"/>
    </xf>
    <xf numFmtId="0" fontId="4" fillId="0" borderId="61" xfId="11" applyFont="1" applyBorder="1" applyAlignment="1">
      <alignment horizontal="center" vertical="center" wrapText="1"/>
    </xf>
    <xf numFmtId="0" fontId="4" fillId="2" borderId="0" xfId="11" applyFont="1" applyFill="1" applyBorder="1" applyAlignment="1">
      <alignment horizontal="center" vertical="center" wrapText="1"/>
    </xf>
    <xf numFmtId="0" fontId="4" fillId="0" borderId="21" xfId="11" applyFont="1" applyFill="1" applyBorder="1" applyAlignment="1">
      <alignment horizontal="center" vertical="center" wrapText="1"/>
    </xf>
    <xf numFmtId="0" fontId="4" fillId="0" borderId="62" xfId="11" applyFont="1" applyFill="1" applyBorder="1" applyAlignment="1">
      <alignment horizontal="center" vertical="center" wrapText="1"/>
    </xf>
    <xf numFmtId="17" fontId="4" fillId="2" borderId="35" xfId="11" applyNumberFormat="1" applyFont="1" applyFill="1" applyBorder="1" applyAlignment="1">
      <alignment horizontal="center" vertical="center" wrapText="1"/>
    </xf>
    <xf numFmtId="0" fontId="4" fillId="2" borderId="21" xfId="11" applyFont="1" applyFill="1" applyBorder="1" applyAlignment="1">
      <alignment horizontal="center" vertical="center"/>
    </xf>
    <xf numFmtId="0" fontId="4" fillId="2" borderId="36" xfId="1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 readingOrder="1"/>
    </xf>
    <xf numFmtId="0" fontId="40" fillId="0" borderId="43" xfId="0" applyFont="1" applyBorder="1" applyAlignment="1">
      <alignment horizontal="center" vertical="center" wrapText="1" readingOrder="1"/>
    </xf>
    <xf numFmtId="0" fontId="40" fillId="0" borderId="45" xfId="0" applyFont="1" applyBorder="1" applyAlignment="1">
      <alignment horizontal="center" vertical="center" wrapText="1" readingOrder="1"/>
    </xf>
    <xf numFmtId="0" fontId="40" fillId="0" borderId="44" xfId="0" applyFont="1" applyBorder="1" applyAlignment="1">
      <alignment horizontal="center" vertical="center" wrapText="1" readingOrder="1"/>
    </xf>
    <xf numFmtId="0" fontId="31" fillId="0" borderId="43" xfId="0" applyFont="1" applyBorder="1" applyAlignment="1">
      <alignment horizontal="center" vertical="center" wrapText="1" readingOrder="1"/>
    </xf>
    <xf numFmtId="0" fontId="31" fillId="0" borderId="45" xfId="0" applyFont="1" applyBorder="1" applyAlignment="1">
      <alignment horizontal="center" vertical="center" wrapText="1" readingOrder="1"/>
    </xf>
    <xf numFmtId="0" fontId="31" fillId="0" borderId="44" xfId="0" applyFont="1" applyBorder="1" applyAlignment="1">
      <alignment horizontal="center" vertical="center" wrapText="1" readingOrder="1"/>
    </xf>
    <xf numFmtId="0" fontId="40" fillId="0" borderId="50" xfId="0" applyFont="1" applyBorder="1" applyAlignment="1">
      <alignment horizontal="center" vertical="center" wrapText="1" readingOrder="1"/>
    </xf>
    <xf numFmtId="0" fontId="40" fillId="0" borderId="46" xfId="0" applyFont="1" applyBorder="1" applyAlignment="1">
      <alignment horizontal="center" vertical="center" wrapText="1" readingOrder="1"/>
    </xf>
    <xf numFmtId="0" fontId="16" fillId="0" borderId="1" xfId="0" applyFont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3" fillId="0" borderId="3" xfId="11" applyFont="1" applyBorder="1" applyAlignment="1">
      <alignment horizontal="center" vertical="center"/>
    </xf>
    <xf numFmtId="0" fontId="13" fillId="0" borderId="27" xfId="11" applyFont="1" applyBorder="1" applyAlignment="1">
      <alignment horizontal="center" vertical="center"/>
    </xf>
    <xf numFmtId="0" fontId="13" fillId="0" borderId="4" xfId="11" applyFont="1" applyBorder="1" applyAlignment="1">
      <alignment horizontal="center" vertical="center"/>
    </xf>
    <xf numFmtId="0" fontId="13" fillId="0" borderId="17" xfId="11" applyFont="1" applyBorder="1" applyAlignment="1">
      <alignment horizontal="center" vertical="center"/>
    </xf>
    <xf numFmtId="0" fontId="12" fillId="0" borderId="29" xfId="11" applyFont="1" applyBorder="1" applyAlignment="1">
      <alignment horizontal="center" vertical="center"/>
    </xf>
    <xf numFmtId="0" fontId="12" fillId="0" borderId="30" xfId="11" applyFont="1" applyBorder="1" applyAlignment="1">
      <alignment horizontal="center" vertical="center"/>
    </xf>
    <xf numFmtId="0" fontId="12" fillId="0" borderId="31" xfId="11" applyFont="1" applyBorder="1" applyAlignment="1">
      <alignment horizontal="center" vertical="center"/>
    </xf>
    <xf numFmtId="0" fontId="16" fillId="0" borderId="1" xfId="11" applyFont="1" applyBorder="1" applyAlignment="1">
      <alignment horizontal="center" vertical="center"/>
    </xf>
    <xf numFmtId="0" fontId="12" fillId="9" borderId="18" xfId="11" applyFont="1" applyFill="1" applyBorder="1" applyAlignment="1">
      <alignment horizontal="center" vertical="center"/>
    </xf>
    <xf numFmtId="0" fontId="13" fillId="0" borderId="5" xfId="11" applyFont="1" applyBorder="1" applyAlignment="1">
      <alignment horizontal="center" vertical="center"/>
    </xf>
    <xf numFmtId="0" fontId="12" fillId="0" borderId="28" xfId="11" applyFont="1" applyBorder="1" applyAlignment="1">
      <alignment horizontal="center" vertical="center"/>
    </xf>
    <xf numFmtId="0" fontId="13" fillId="0" borderId="22" xfId="11" applyFont="1" applyBorder="1" applyAlignment="1">
      <alignment horizontal="center" vertical="center" wrapText="1"/>
    </xf>
    <xf numFmtId="0" fontId="13" fillId="0" borderId="24" xfId="11" applyFont="1" applyBorder="1" applyAlignment="1">
      <alignment horizontal="center" vertical="center" wrapText="1"/>
    </xf>
    <xf numFmtId="0" fontId="13" fillId="0" borderId="25" xfId="11" applyFont="1" applyBorder="1" applyAlignment="1">
      <alignment horizontal="center" vertical="center" wrapText="1"/>
    </xf>
    <xf numFmtId="0" fontId="12" fillId="0" borderId="32" xfId="11" applyFont="1" applyBorder="1" applyAlignment="1">
      <alignment horizontal="center" vertical="center"/>
    </xf>
    <xf numFmtId="0" fontId="12" fillId="0" borderId="33" xfId="11" applyFont="1" applyBorder="1" applyAlignment="1">
      <alignment horizontal="center" vertical="center"/>
    </xf>
    <xf numFmtId="0" fontId="12" fillId="0" borderId="34" xfId="11" applyFont="1" applyBorder="1" applyAlignment="1">
      <alignment horizontal="center" vertical="center"/>
    </xf>
    <xf numFmtId="0" fontId="12" fillId="0" borderId="7" xfId="11" applyFont="1" applyBorder="1" applyAlignment="1">
      <alignment horizontal="center" vertical="center"/>
    </xf>
    <xf numFmtId="0" fontId="12" fillId="0" borderId="9" xfId="11" applyFont="1" applyBorder="1" applyAlignment="1">
      <alignment horizontal="center" vertical="center"/>
    </xf>
    <xf numFmtId="0" fontId="12" fillId="0" borderId="36" xfId="1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 readingOrder="1"/>
    </xf>
    <xf numFmtId="0" fontId="20" fillId="0" borderId="18" xfId="0" applyFont="1" applyFill="1" applyBorder="1" applyAlignment="1">
      <alignment horizontal="center" vertical="center" wrapText="1" readingOrder="1"/>
    </xf>
    <xf numFmtId="0" fontId="20" fillId="0" borderId="37" xfId="0" applyFont="1" applyFill="1" applyBorder="1" applyAlignment="1">
      <alignment horizontal="center" vertical="center" wrapText="1" readingOrder="1"/>
    </xf>
    <xf numFmtId="0" fontId="20" fillId="0" borderId="19" xfId="0" applyFont="1" applyFill="1" applyBorder="1" applyAlignment="1">
      <alignment horizontal="center" vertical="center" wrapText="1" readingOrder="1"/>
    </xf>
    <xf numFmtId="0" fontId="31" fillId="0" borderId="1" xfId="0" applyFont="1" applyBorder="1" applyAlignment="1">
      <alignment horizontal="center" vertical="center" wrapText="1" readingOrder="1"/>
    </xf>
    <xf numFmtId="0" fontId="30" fillId="0" borderId="1" xfId="0" applyFont="1" applyBorder="1" applyAlignment="1">
      <alignment horizontal="center" vertical="center" wrapText="1" readingOrder="1"/>
    </xf>
    <xf numFmtId="0" fontId="36" fillId="11" borderId="1" xfId="0" applyFont="1" applyFill="1" applyBorder="1" applyAlignment="1">
      <alignment horizontal="center" vertical="center" wrapText="1" readingOrder="1"/>
    </xf>
    <xf numFmtId="0" fontId="35" fillId="11" borderId="1" xfId="0" applyFont="1" applyFill="1" applyBorder="1" applyAlignment="1">
      <alignment horizontal="center" vertical="center" wrapText="1" readingOrder="1"/>
    </xf>
    <xf numFmtId="0" fontId="36" fillId="11" borderId="18" xfId="0" applyFont="1" applyFill="1" applyBorder="1" applyAlignment="1">
      <alignment horizontal="center" vertical="center" wrapText="1" readingOrder="1"/>
    </xf>
    <xf numFmtId="0" fontId="36" fillId="11" borderId="37" xfId="0" applyFont="1" applyFill="1" applyBorder="1" applyAlignment="1">
      <alignment horizontal="center" vertical="center" wrapText="1" readingOrder="1"/>
    </xf>
    <xf numFmtId="0" fontId="36" fillId="11" borderId="19" xfId="0" applyFont="1" applyFill="1" applyBorder="1" applyAlignment="1">
      <alignment horizontal="center" vertical="center" wrapText="1" readingOrder="1"/>
    </xf>
    <xf numFmtId="0" fontId="34" fillId="15" borderId="1" xfId="0" applyFont="1" applyFill="1" applyBorder="1" applyAlignment="1">
      <alignment horizontal="left"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4" xfId="11" applyFont="1" applyFill="1" applyBorder="1" applyAlignment="1">
      <alignment horizontal="center" vertical="center" wrapText="1"/>
    </xf>
    <xf numFmtId="0" fontId="4" fillId="0" borderId="5" xfId="1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8" xfId="11" applyFont="1" applyBorder="1" applyAlignment="1">
      <alignment horizontal="center" vertical="center" wrapText="1"/>
    </xf>
    <xf numFmtId="0" fontId="4" fillId="0" borderId="47" xfId="11" applyFont="1" applyBorder="1" applyAlignment="1">
      <alignment horizontal="center" vertical="center" wrapText="1"/>
    </xf>
    <xf numFmtId="0" fontId="4" fillId="0" borderId="59" xfId="11" applyFont="1" applyBorder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 wrapText="1"/>
    </xf>
    <xf numFmtId="0" fontId="4" fillId="0" borderId="2" xfId="11" applyFont="1" applyBorder="1" applyAlignment="1">
      <alignment horizontal="center" vertical="center" wrapText="1"/>
    </xf>
    <xf numFmtId="0" fontId="4" fillId="0" borderId="38" xfId="11" applyFont="1" applyBorder="1" applyAlignment="1">
      <alignment horizontal="center" vertical="center" wrapText="1"/>
    </xf>
    <xf numFmtId="0" fontId="4" fillId="0" borderId="55" xfId="11" applyFont="1" applyFill="1" applyBorder="1" applyAlignment="1">
      <alignment horizontal="center" vertical="center" wrapText="1"/>
    </xf>
    <xf numFmtId="0" fontId="4" fillId="0" borderId="48" xfId="11" applyFont="1" applyFill="1" applyBorder="1" applyAlignment="1">
      <alignment horizontal="center" vertical="center" wrapText="1"/>
    </xf>
    <xf numFmtId="0" fontId="4" fillId="0" borderId="56" xfId="11" applyFont="1" applyFill="1" applyBorder="1" applyAlignment="1">
      <alignment horizontal="center" vertical="center" wrapText="1"/>
    </xf>
    <xf numFmtId="0" fontId="4" fillId="0" borderId="6" xfId="11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10" xfId="11" applyFont="1" applyFill="1" applyBorder="1" applyAlignment="1">
      <alignment horizontal="center" vertical="center" wrapText="1"/>
    </xf>
    <xf numFmtId="0" fontId="4" fillId="0" borderId="12" xfId="11" applyFont="1" applyFill="1" applyBorder="1" applyAlignment="1">
      <alignment horizontal="center" vertical="center" wrapText="1"/>
    </xf>
    <xf numFmtId="0" fontId="4" fillId="0" borderId="8" xfId="11" applyFont="1" applyFill="1" applyBorder="1" applyAlignment="1">
      <alignment horizontal="center" vertical="center" wrapText="1"/>
    </xf>
    <xf numFmtId="0" fontId="4" fillId="0" borderId="14" xfId="11" applyFont="1" applyFill="1" applyBorder="1" applyAlignment="1">
      <alignment horizontal="center" vertical="center" wrapText="1"/>
    </xf>
    <xf numFmtId="0" fontId="4" fillId="0" borderId="19" xfId="11" applyFont="1" applyFill="1" applyBorder="1" applyAlignment="1">
      <alignment horizontal="center" vertical="center" wrapText="1"/>
    </xf>
    <xf numFmtId="0" fontId="4" fillId="0" borderId="18" xfId="11" applyFont="1" applyFill="1" applyBorder="1" applyAlignment="1">
      <alignment horizontal="center" vertical="center" wrapText="1"/>
    </xf>
    <xf numFmtId="0" fontId="4" fillId="15" borderId="1" xfId="11" applyFont="1" applyFill="1" applyBorder="1" applyAlignment="1">
      <alignment horizontal="center" vertical="center" wrapText="1"/>
    </xf>
    <xf numFmtId="0" fontId="4" fillId="15" borderId="18" xfId="11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</cellXfs>
  <cellStyles count="18">
    <cellStyle name="常规" xfId="0" builtinId="0"/>
    <cellStyle name="常规 10" xfId="14"/>
    <cellStyle name="常规 10 2" xfId="17"/>
    <cellStyle name="常规 11" xfId="15"/>
    <cellStyle name="常规 2" xfId="6"/>
    <cellStyle name="常规 2 2" xfId="5"/>
    <cellStyle name="常规 2 2 2" xfId="3"/>
    <cellStyle name="常规 2 2 3" xfId="12"/>
    <cellStyle name="常规 2 3" xfId="11"/>
    <cellStyle name="常规 3" xfId="7"/>
    <cellStyle name="常规 3 2" xfId="4"/>
    <cellStyle name="常规 4" xfId="8"/>
    <cellStyle name="常规 5" xfId="9"/>
    <cellStyle name="常规 6" xfId="1"/>
    <cellStyle name="常规 7" xfId="10"/>
    <cellStyle name="常规 8" xfId="2"/>
    <cellStyle name="常规 9" xfId="13"/>
    <cellStyle name="常规 9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S15" sqref="S15"/>
    </sheetView>
  </sheetViews>
  <sheetFormatPr defaultRowHeight="13.5"/>
  <cols>
    <col min="2" max="2" width="12.75" customWidth="1"/>
    <col min="3" max="3" width="5.875" style="215" customWidth="1"/>
    <col min="4" max="4" width="6" style="215" customWidth="1"/>
    <col min="5" max="10" width="9" style="215"/>
  </cols>
  <sheetData>
    <row r="1" spans="1:15" ht="20.25">
      <c r="A1" s="599" t="s">
        <v>0</v>
      </c>
      <c r="B1" s="592" t="s">
        <v>5</v>
      </c>
      <c r="C1" s="592" t="s">
        <v>151</v>
      </c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</row>
    <row r="2" spans="1:15" ht="21" thickBot="1">
      <c r="A2" s="600"/>
      <c r="B2" s="592"/>
      <c r="C2" s="361" t="s">
        <v>6</v>
      </c>
      <c r="D2" s="361" t="s">
        <v>7</v>
      </c>
      <c r="E2" s="361" t="s">
        <v>8</v>
      </c>
      <c r="F2" s="361" t="s">
        <v>9</v>
      </c>
      <c r="G2" s="361" t="s">
        <v>10</v>
      </c>
      <c r="H2" s="361" t="s">
        <v>11</v>
      </c>
      <c r="I2" s="361" t="s">
        <v>12</v>
      </c>
      <c r="J2" s="361" t="s">
        <v>13</v>
      </c>
      <c r="K2" s="361" t="s">
        <v>14</v>
      </c>
      <c r="L2" s="361" t="s">
        <v>15</v>
      </c>
      <c r="M2" s="361" t="s">
        <v>16</v>
      </c>
      <c r="N2" s="361" t="s">
        <v>17</v>
      </c>
      <c r="O2" s="361" t="s">
        <v>4</v>
      </c>
    </row>
    <row r="3" spans="1:15" ht="21" thickBot="1">
      <c r="A3" s="593" t="s">
        <v>1</v>
      </c>
      <c r="B3" s="359" t="s">
        <v>23</v>
      </c>
      <c r="C3" s="360">
        <f>'CRH1-250材料匹配'!E6+'CRH1-250材料匹配'!E7</f>
        <v>0</v>
      </c>
      <c r="D3" s="360">
        <f>'CRH1-250材料匹配'!F6+'CRH1-250材料匹配'!F7</f>
        <v>0</v>
      </c>
      <c r="E3" s="360">
        <f>'CRH1-250材料匹配'!G6+'CRH1-250材料匹配'!G7</f>
        <v>0</v>
      </c>
      <c r="F3" s="360">
        <f>'CRH1-250材料匹配'!H6+'CRH1-250材料匹配'!H7</f>
        <v>0</v>
      </c>
      <c r="G3" s="360">
        <f>'CRH1-250材料匹配'!I6+'CRH1-250材料匹配'!I7</f>
        <v>0</v>
      </c>
      <c r="H3" s="360">
        <f>'CRH1-250材料匹配'!J6+'CRH1-250材料匹配'!J7</f>
        <v>0</v>
      </c>
      <c r="I3" s="360">
        <f>'CRH1-250材料匹配'!K6+'CRH1-250材料匹配'!K7</f>
        <v>0</v>
      </c>
      <c r="J3" s="360">
        <f>'CRH1-250材料匹配'!L6+'CRH1-250材料匹配'!L7</f>
        <v>0</v>
      </c>
      <c r="K3" s="360">
        <f>'CRH1-250材料匹配'!M6+'CRH1-250材料匹配'!M7</f>
        <v>0</v>
      </c>
      <c r="L3" s="360">
        <f>'CRH1-250材料匹配'!N6+'CRH1-250材料匹配'!N7</f>
        <v>0</v>
      </c>
      <c r="M3" s="360">
        <f>'CRH1-250材料匹配'!O6+'CRH1-250材料匹配'!O7</f>
        <v>0</v>
      </c>
      <c r="N3" s="360">
        <f>'CRH1-250材料匹配'!P6+'CRH1-250材料匹配'!P7</f>
        <v>0</v>
      </c>
      <c r="O3" s="360">
        <f>SUM(C3:N3)</f>
        <v>0</v>
      </c>
    </row>
    <row r="4" spans="1:15" ht="21" thickBot="1">
      <c r="A4" s="594"/>
      <c r="B4" s="322" t="s">
        <v>24</v>
      </c>
      <c r="C4" s="322">
        <f>'CRH1-250材料匹配'!E13+'CRH1-250材料匹配'!E14</f>
        <v>0</v>
      </c>
      <c r="D4" s="322">
        <f>'CRH1-250材料匹配'!F13+'CRH1-250材料匹配'!F14</f>
        <v>0</v>
      </c>
      <c r="E4" s="322">
        <f>'CRH1-250材料匹配'!G13+'CRH1-250材料匹配'!G14</f>
        <v>0</v>
      </c>
      <c r="F4" s="322">
        <f>'CRH1-250材料匹配'!H13+'CRH1-250材料匹配'!H14</f>
        <v>0</v>
      </c>
      <c r="G4" s="322">
        <f>'CRH1-250材料匹配'!I13+'CRH1-250材料匹配'!I14</f>
        <v>0</v>
      </c>
      <c r="H4" s="322">
        <f>'CRH1-250材料匹配'!J13+'CRH1-250材料匹配'!J14</f>
        <v>0</v>
      </c>
      <c r="I4" s="322">
        <f>'CRH1-250材料匹配'!K13+'CRH1-250材料匹配'!K14</f>
        <v>0</v>
      </c>
      <c r="J4" s="322">
        <f>'CRH1-250材料匹配'!L13+'CRH1-250材料匹配'!L14</f>
        <v>0</v>
      </c>
      <c r="K4" s="322">
        <f>'CRH1-250材料匹配'!M13+'CRH1-250材料匹配'!M14</f>
        <v>0</v>
      </c>
      <c r="L4" s="322">
        <f>'CRH1-250材料匹配'!N13+'CRH1-250材料匹配'!N14</f>
        <v>0</v>
      </c>
      <c r="M4" s="322">
        <f>'CRH1-250材料匹配'!O13+'CRH1-250材料匹配'!O14</f>
        <v>0</v>
      </c>
      <c r="N4" s="322">
        <f>'CRH1-250材料匹配'!P13+'CRH1-250材料匹配'!P14</f>
        <v>0</v>
      </c>
      <c r="O4" s="324">
        <f t="shared" ref="O4:O21" si="0">SUM(C4:N4)</f>
        <v>0</v>
      </c>
    </row>
    <row r="5" spans="1:15" ht="21" thickBot="1">
      <c r="A5" s="594"/>
      <c r="B5" s="322" t="s">
        <v>36</v>
      </c>
      <c r="C5" s="322">
        <f>'CRH1-250材料匹配'!E20+'CRH1-250材料匹配'!E21</f>
        <v>0</v>
      </c>
      <c r="D5" s="322">
        <f>'CRH1-250材料匹配'!F20+'CRH1-250材料匹配'!F21</f>
        <v>0</v>
      </c>
      <c r="E5" s="322">
        <f>'CRH1-250材料匹配'!G20+'CRH1-250材料匹配'!G21</f>
        <v>0</v>
      </c>
      <c r="F5" s="322">
        <f>'CRH1-250材料匹配'!H20+'CRH1-250材料匹配'!H21</f>
        <v>0</v>
      </c>
      <c r="G5" s="322">
        <f>'CRH1-250材料匹配'!I20+'CRH1-250材料匹配'!I21</f>
        <v>0</v>
      </c>
      <c r="H5" s="322">
        <f>'CRH1-250材料匹配'!J20+'CRH1-250材料匹配'!J21</f>
        <v>0</v>
      </c>
      <c r="I5" s="322">
        <f>'CRH1-250材料匹配'!K20+'CRH1-250材料匹配'!K21</f>
        <v>0</v>
      </c>
      <c r="J5" s="322">
        <f>'CRH1-250材料匹配'!L20+'CRH1-250材料匹配'!L21</f>
        <v>0</v>
      </c>
      <c r="K5" s="322">
        <f>'CRH1-250材料匹配'!M20+'CRH1-250材料匹配'!M21</f>
        <v>0</v>
      </c>
      <c r="L5" s="322">
        <f>'CRH1-250材料匹配'!N20+'CRH1-250材料匹配'!N21</f>
        <v>0</v>
      </c>
      <c r="M5" s="322">
        <f>'CRH1-250材料匹配'!O20+'CRH1-250材料匹配'!O21</f>
        <v>0</v>
      </c>
      <c r="N5" s="322">
        <f>'CRH1-250材料匹配'!P20+'CRH1-250材料匹配'!P21</f>
        <v>0</v>
      </c>
      <c r="O5" s="324">
        <f t="shared" si="0"/>
        <v>0</v>
      </c>
    </row>
    <row r="6" spans="1:15" ht="21" thickBot="1">
      <c r="A6" s="595"/>
      <c r="B6" s="322" t="s">
        <v>152</v>
      </c>
      <c r="C6" s="322">
        <f>'CRH1-250材料匹配'!E27+'CRH1-250材料匹配'!E28</f>
        <v>0</v>
      </c>
      <c r="D6" s="322">
        <f>'CRH1-250材料匹配'!F27+'CRH1-250材料匹配'!F28</f>
        <v>0</v>
      </c>
      <c r="E6" s="322">
        <f>'CRH1-250材料匹配'!G27+'CRH1-250材料匹配'!G28</f>
        <v>0</v>
      </c>
      <c r="F6" s="322">
        <f>'CRH1-250材料匹配'!H27+'CRH1-250材料匹配'!H28</f>
        <v>0</v>
      </c>
      <c r="G6" s="322">
        <f>'CRH1-250材料匹配'!I27+'CRH1-250材料匹配'!I28</f>
        <v>0</v>
      </c>
      <c r="H6" s="322">
        <f>'CRH1-250材料匹配'!J27+'CRH1-250材料匹配'!J28</f>
        <v>0</v>
      </c>
      <c r="I6" s="322">
        <f>'CRH1-250材料匹配'!K27+'CRH1-250材料匹配'!K28</f>
        <v>0</v>
      </c>
      <c r="J6" s="322">
        <f>'CRH1-250材料匹配'!L27+'CRH1-250材料匹配'!L28</f>
        <v>0</v>
      </c>
      <c r="K6" s="322">
        <f>'CRH1-250材料匹配'!M27+'CRH1-250材料匹配'!M28</f>
        <v>0</v>
      </c>
      <c r="L6" s="322">
        <f>'CRH1-250材料匹配'!N27+'CRH1-250材料匹配'!N28</f>
        <v>0</v>
      </c>
      <c r="M6" s="322">
        <f>'CRH1-250材料匹配'!O27+'CRH1-250材料匹配'!O28</f>
        <v>0</v>
      </c>
      <c r="N6" s="322">
        <f>'CRH1-250材料匹配'!P27+'CRH1-250材料匹配'!P28</f>
        <v>0</v>
      </c>
      <c r="O6" s="324">
        <f t="shared" si="0"/>
        <v>0</v>
      </c>
    </row>
    <row r="7" spans="1:15" ht="21" thickBot="1">
      <c r="A7" s="593" t="s">
        <v>29</v>
      </c>
      <c r="B7" s="322" t="s">
        <v>161</v>
      </c>
      <c r="C7" s="322">
        <f>CRH2材料匹配!E5+CRH2材料匹配!E6</f>
        <v>0</v>
      </c>
      <c r="D7" s="322">
        <f>CRH2材料匹配!F5+CRH2材料匹配!F6</f>
        <v>0</v>
      </c>
      <c r="E7" s="322">
        <f>CRH2材料匹配!G5+CRH2材料匹配!G6</f>
        <v>0</v>
      </c>
      <c r="F7" s="322">
        <f>CRH2材料匹配!H5+CRH2材料匹配!H6</f>
        <v>0</v>
      </c>
      <c r="G7" s="322">
        <f>CRH2材料匹配!I5+CRH2材料匹配!I6</f>
        <v>0</v>
      </c>
      <c r="H7" s="322">
        <f>CRH2材料匹配!J5+CRH2材料匹配!J6</f>
        <v>0</v>
      </c>
      <c r="I7" s="322">
        <f>CRH2材料匹配!K5+CRH2材料匹配!K6</f>
        <v>0</v>
      </c>
      <c r="J7" s="322">
        <f>CRH2材料匹配!L5+CRH2材料匹配!L6</f>
        <v>0</v>
      </c>
      <c r="K7" s="322">
        <f>CRH2材料匹配!M5+CRH2材料匹配!M6</f>
        <v>0</v>
      </c>
      <c r="L7" s="322">
        <f>CRH2材料匹配!N5+CRH2材料匹配!N6</f>
        <v>0</v>
      </c>
      <c r="M7" s="322">
        <f>CRH2材料匹配!O5+CRH2材料匹配!O6</f>
        <v>0</v>
      </c>
      <c r="N7" s="322">
        <f>CRH2材料匹配!P5+CRH2材料匹配!P6</f>
        <v>0</v>
      </c>
      <c r="O7" s="324">
        <f t="shared" si="0"/>
        <v>0</v>
      </c>
    </row>
    <row r="8" spans="1:15" ht="21" thickBot="1">
      <c r="A8" s="594"/>
      <c r="B8" s="322" t="s">
        <v>162</v>
      </c>
      <c r="C8" s="322">
        <f>CRH2材料匹配!E11+CRH2材料匹配!E12</f>
        <v>0</v>
      </c>
      <c r="D8" s="322">
        <f>CRH2材料匹配!F11+CRH2材料匹配!F12</f>
        <v>0</v>
      </c>
      <c r="E8" s="322">
        <f>CRH2材料匹配!G11+CRH2材料匹配!G12</f>
        <v>0</v>
      </c>
      <c r="F8" s="322">
        <f>CRH2材料匹配!H11+CRH2材料匹配!H12</f>
        <v>0</v>
      </c>
      <c r="G8" s="322">
        <f>CRH2材料匹配!I11+CRH2材料匹配!I12</f>
        <v>0</v>
      </c>
      <c r="H8" s="322">
        <f>CRH2材料匹配!J11+CRH2材料匹配!J12</f>
        <v>0</v>
      </c>
      <c r="I8" s="322">
        <f>CRH2材料匹配!K11+CRH2材料匹配!K12</f>
        <v>0</v>
      </c>
      <c r="J8" s="322">
        <f>CRH2材料匹配!L11+CRH2材料匹配!L12</f>
        <v>0</v>
      </c>
      <c r="K8" s="322">
        <f>CRH2材料匹配!M11+CRH2材料匹配!M12</f>
        <v>0</v>
      </c>
      <c r="L8" s="322">
        <f>CRH2材料匹配!N11+CRH2材料匹配!N12</f>
        <v>0</v>
      </c>
      <c r="M8" s="322">
        <f>CRH2材料匹配!O11+CRH2材料匹配!O12</f>
        <v>0</v>
      </c>
      <c r="N8" s="322">
        <f>CRH2材料匹配!P11+CRH2材料匹配!P12</f>
        <v>0</v>
      </c>
      <c r="O8" s="324">
        <f t="shared" si="0"/>
        <v>0</v>
      </c>
    </row>
    <row r="9" spans="1:15" ht="21" thickBot="1">
      <c r="A9" s="595"/>
      <c r="B9" s="322" t="s">
        <v>153</v>
      </c>
      <c r="C9" s="322">
        <f>CRH2材料匹配!E17+CRH2材料匹配!E18</f>
        <v>0</v>
      </c>
      <c r="D9" s="322">
        <f>CRH2材料匹配!F17+CRH2材料匹配!F18</f>
        <v>0</v>
      </c>
      <c r="E9" s="322">
        <f>CRH2材料匹配!G17+CRH2材料匹配!G18</f>
        <v>0</v>
      </c>
      <c r="F9" s="322">
        <f>CRH2材料匹配!H17+CRH2材料匹配!H18</f>
        <v>0</v>
      </c>
      <c r="G9" s="322">
        <f>CRH2材料匹配!I17+CRH2材料匹配!I18</f>
        <v>0</v>
      </c>
      <c r="H9" s="322">
        <f>CRH2材料匹配!J17+CRH2材料匹配!J18</f>
        <v>0</v>
      </c>
      <c r="I9" s="322">
        <f>CRH2材料匹配!K17+CRH2材料匹配!K18</f>
        <v>0</v>
      </c>
      <c r="J9" s="322">
        <f>CRH2材料匹配!L17+CRH2材料匹配!L18</f>
        <v>0</v>
      </c>
      <c r="K9" s="322">
        <f>CRH2材料匹配!M17+CRH2材料匹配!M18</f>
        <v>0</v>
      </c>
      <c r="L9" s="322">
        <f>CRH2材料匹配!N17+CRH2材料匹配!N18</f>
        <v>0</v>
      </c>
      <c r="M9" s="322">
        <f>CRH2材料匹配!O17+CRH2材料匹配!O18</f>
        <v>0</v>
      </c>
      <c r="N9" s="322">
        <f>CRH2材料匹配!P17+CRH2材料匹配!P18</f>
        <v>0</v>
      </c>
      <c r="O9" s="324">
        <f t="shared" si="0"/>
        <v>0</v>
      </c>
    </row>
    <row r="10" spans="1:15" ht="21" thickBot="1">
      <c r="A10" s="593" t="s">
        <v>154</v>
      </c>
      <c r="B10" s="322" t="s">
        <v>155</v>
      </c>
      <c r="C10" s="322">
        <f>'CRH3-380+标动材料匹配'!E7+'CRH3-380+标动材料匹配'!E8</f>
        <v>0</v>
      </c>
      <c r="D10" s="322">
        <f>'CRH3-380+标动材料匹配'!F7+'CRH3-380+标动材料匹配'!F8</f>
        <v>0</v>
      </c>
      <c r="E10" s="322">
        <f>'CRH3-380+标动材料匹配'!G7+'CRH3-380+标动材料匹配'!G8</f>
        <v>0</v>
      </c>
      <c r="F10" s="322">
        <f>'CRH3-380+标动材料匹配'!H7+'CRH3-380+标动材料匹配'!H8</f>
        <v>0</v>
      </c>
      <c r="G10" s="322">
        <f>'CRH3-380+标动材料匹配'!I7+'CRH3-380+标动材料匹配'!I8</f>
        <v>0</v>
      </c>
      <c r="H10" s="322">
        <f>'CRH3-380+标动材料匹配'!J7+'CRH3-380+标动材料匹配'!J8</f>
        <v>0</v>
      </c>
      <c r="I10" s="322">
        <f>'CRH3-380+标动材料匹配'!K7+'CRH3-380+标动材料匹配'!K8</f>
        <v>0</v>
      </c>
      <c r="J10" s="322">
        <f>'CRH3-380+标动材料匹配'!L7+'CRH3-380+标动材料匹配'!L8</f>
        <v>0</v>
      </c>
      <c r="K10" s="322">
        <f>'CRH3-380+标动材料匹配'!M7+'CRH3-380+标动材料匹配'!M8</f>
        <v>0</v>
      </c>
      <c r="L10" s="322">
        <f>'CRH3-380+标动材料匹配'!N7+'CRH3-380+标动材料匹配'!N8</f>
        <v>0</v>
      </c>
      <c r="M10" s="322">
        <f>'CRH3-380+标动材料匹配'!O7+'CRH3-380+标动材料匹配'!O8</f>
        <v>0</v>
      </c>
      <c r="N10" s="322">
        <f>'CRH3-380+标动材料匹配'!P7+'CRH3-380+标动材料匹配'!P8</f>
        <v>0</v>
      </c>
      <c r="O10" s="324">
        <f t="shared" si="0"/>
        <v>0</v>
      </c>
    </row>
    <row r="11" spans="1:15" ht="21" thickBot="1">
      <c r="A11" s="594"/>
      <c r="B11" s="322" t="s">
        <v>24</v>
      </c>
      <c r="C11" s="322">
        <f>'CRH3-380+标动材料匹配'!E15+'CRH3-380+标动材料匹配'!E16</f>
        <v>0</v>
      </c>
      <c r="D11" s="322">
        <f>'CRH3-380+标动材料匹配'!F15+'CRH3-380+标动材料匹配'!F16</f>
        <v>0</v>
      </c>
      <c r="E11" s="322">
        <f>'CRH3-380+标动材料匹配'!G15+'CRH3-380+标动材料匹配'!G16</f>
        <v>0</v>
      </c>
      <c r="F11" s="322">
        <f>'CRH3-380+标动材料匹配'!H15+'CRH3-380+标动材料匹配'!H16</f>
        <v>0</v>
      </c>
      <c r="G11" s="322">
        <f>'CRH3-380+标动材料匹配'!I15+'CRH3-380+标动材料匹配'!I16</f>
        <v>0</v>
      </c>
      <c r="H11" s="322">
        <f>'CRH3-380+标动材料匹配'!J15+'CRH3-380+标动材料匹配'!J16</f>
        <v>0</v>
      </c>
      <c r="I11" s="322">
        <f>'CRH3-380+标动材料匹配'!K15+'CRH3-380+标动材料匹配'!K16</f>
        <v>0</v>
      </c>
      <c r="J11" s="322">
        <f>'CRH3-380+标动材料匹配'!L15+'CRH3-380+标动材料匹配'!L16</f>
        <v>0</v>
      </c>
      <c r="K11" s="322">
        <f>'CRH3-380+标动材料匹配'!M15+'CRH3-380+标动材料匹配'!M16</f>
        <v>0</v>
      </c>
      <c r="L11" s="322">
        <f>'CRH3-380+标动材料匹配'!N15+'CRH3-380+标动材料匹配'!N16</f>
        <v>0</v>
      </c>
      <c r="M11" s="322">
        <f>'CRH3-380+标动材料匹配'!O15+'CRH3-380+标动材料匹配'!O16</f>
        <v>0</v>
      </c>
      <c r="N11" s="322">
        <f>'CRH3-380+标动材料匹配'!P15+'CRH3-380+标动材料匹配'!P16</f>
        <v>0</v>
      </c>
      <c r="O11" s="324">
        <f t="shared" si="0"/>
        <v>0</v>
      </c>
    </row>
    <row r="12" spans="1:15" ht="41.25" thickBot="1">
      <c r="A12" s="594"/>
      <c r="B12" s="322" t="s">
        <v>156</v>
      </c>
      <c r="C12" s="322">
        <f>'CRH3-380+标动材料匹配'!E23+'CRH3-380+标动材料匹配'!E24</f>
        <v>0</v>
      </c>
      <c r="D12" s="322">
        <f>'CRH3-380+标动材料匹配'!F23+'CRH3-380+标动材料匹配'!F24</f>
        <v>0</v>
      </c>
      <c r="E12" s="322">
        <f>'CRH3-380+标动材料匹配'!G23+'CRH3-380+标动材料匹配'!G24</f>
        <v>0</v>
      </c>
      <c r="F12" s="322">
        <f>'CRH3-380+标动材料匹配'!H23+'CRH3-380+标动材料匹配'!H24</f>
        <v>0</v>
      </c>
      <c r="G12" s="322">
        <f>'CRH3-380+标动材料匹配'!I23+'CRH3-380+标动材料匹配'!I24</f>
        <v>0</v>
      </c>
      <c r="H12" s="322">
        <f>'CRH3-380+标动材料匹配'!J23+'CRH3-380+标动材料匹配'!J24</f>
        <v>0</v>
      </c>
      <c r="I12" s="322">
        <f>'CRH3-380+标动材料匹配'!K23+'CRH3-380+标动材料匹配'!K24</f>
        <v>0</v>
      </c>
      <c r="J12" s="322">
        <f>'CRH3-380+标动材料匹配'!L23+'CRH3-380+标动材料匹配'!L24</f>
        <v>0</v>
      </c>
      <c r="K12" s="322">
        <f>'CRH3-380+标动材料匹配'!M23+'CRH3-380+标动材料匹配'!M24</f>
        <v>0</v>
      </c>
      <c r="L12" s="322">
        <f>'CRH3-380+标动材料匹配'!N23+'CRH3-380+标动材料匹配'!N24</f>
        <v>0</v>
      </c>
      <c r="M12" s="322">
        <f>'CRH3-380+标动材料匹配'!O23+'CRH3-380+标动材料匹配'!O24</f>
        <v>0</v>
      </c>
      <c r="N12" s="322">
        <f>'CRH3-380+标动材料匹配'!P23+'CRH3-380+标动材料匹配'!P24</f>
        <v>0</v>
      </c>
      <c r="O12" s="324">
        <f t="shared" si="0"/>
        <v>0</v>
      </c>
    </row>
    <row r="13" spans="1:15" ht="21" thickBot="1">
      <c r="A13" s="594"/>
      <c r="B13" s="322" t="s">
        <v>157</v>
      </c>
      <c r="C13" s="322">
        <f>'CRH3-380+标动材料匹配'!E31+'CRH3-380+标动材料匹配'!E32</f>
        <v>0</v>
      </c>
      <c r="D13" s="322">
        <f>'CRH3-380+标动材料匹配'!F31+'CRH3-380+标动材料匹配'!F32</f>
        <v>0</v>
      </c>
      <c r="E13" s="322">
        <f>'CRH3-380+标动材料匹配'!G31+'CRH3-380+标动材料匹配'!G32</f>
        <v>0</v>
      </c>
      <c r="F13" s="322">
        <f>'CRH3-380+标动材料匹配'!H31+'CRH3-380+标动材料匹配'!H32</f>
        <v>0</v>
      </c>
      <c r="G13" s="322">
        <f>'CRH3-380+标动材料匹配'!I31+'CRH3-380+标动材料匹配'!I32</f>
        <v>0</v>
      </c>
      <c r="H13" s="322">
        <f>'CRH3-380+标动材料匹配'!J31+'CRH3-380+标动材料匹配'!J32</f>
        <v>0</v>
      </c>
      <c r="I13" s="322">
        <f>'CRH3-380+标动材料匹配'!K31+'CRH3-380+标动材料匹配'!K32</f>
        <v>0</v>
      </c>
      <c r="J13" s="322">
        <f>'CRH3-380+标动材料匹配'!L31+'CRH3-380+标动材料匹配'!L32</f>
        <v>0</v>
      </c>
      <c r="K13" s="322">
        <f>'CRH3-380+标动材料匹配'!M31+'CRH3-380+标动材料匹配'!M32</f>
        <v>0</v>
      </c>
      <c r="L13" s="322">
        <f>'CRH3-380+标动材料匹配'!N31+'CRH3-380+标动材料匹配'!N32</f>
        <v>0</v>
      </c>
      <c r="M13" s="322">
        <f>'CRH3-380+标动材料匹配'!O31+'CRH3-380+标动材料匹配'!O32</f>
        <v>0</v>
      </c>
      <c r="N13" s="322">
        <f>'CRH3-380+标动材料匹配'!P31+'CRH3-380+标动材料匹配'!P32</f>
        <v>0</v>
      </c>
      <c r="O13" s="324">
        <f t="shared" si="0"/>
        <v>0</v>
      </c>
    </row>
    <row r="14" spans="1:15" ht="21" thickBot="1">
      <c r="A14" s="594"/>
      <c r="B14" s="322" t="s">
        <v>158</v>
      </c>
      <c r="C14" s="322">
        <f>'CRH3-380+标动材料匹配'!E39+'CRH3-380+标动材料匹配'!E40</f>
        <v>0</v>
      </c>
      <c r="D14" s="322"/>
      <c r="E14" s="322">
        <f>'CRH3-380+标动材料匹配'!G39+'CRH3-380+标动材料匹配'!G40</f>
        <v>0</v>
      </c>
      <c r="F14" s="322">
        <f>'CRH3-380+标动材料匹配'!H39+'CRH3-380+标动材料匹配'!H40</f>
        <v>0</v>
      </c>
      <c r="G14" s="322">
        <f>'CRH3-380+标动材料匹配'!I39+'CRH3-380+标动材料匹配'!I40</f>
        <v>0</v>
      </c>
      <c r="H14" s="322">
        <f>'CRH3-380+标动材料匹配'!J39+'CRH3-380+标动材料匹配'!J40</f>
        <v>0</v>
      </c>
      <c r="I14" s="322">
        <f>'CRH3-380+标动材料匹配'!K39+'CRH3-380+标动材料匹配'!K40</f>
        <v>0</v>
      </c>
      <c r="J14" s="322">
        <f>'CRH3-380+标动材料匹配'!L39+'CRH3-380+标动材料匹配'!L40</f>
        <v>0</v>
      </c>
      <c r="K14" s="322">
        <f>'CRH3-380+标动材料匹配'!M39+'CRH3-380+标动材料匹配'!M40</f>
        <v>0</v>
      </c>
      <c r="L14" s="322">
        <f>'CRH3-380+标动材料匹配'!N39+'CRH3-380+标动材料匹配'!N40</f>
        <v>0</v>
      </c>
      <c r="M14" s="322">
        <f>'CRH3-380+标动材料匹配'!O39+'CRH3-380+标动材料匹配'!O40</f>
        <v>0</v>
      </c>
      <c r="N14" s="322">
        <f>'CRH3-380+标动材料匹配'!P39+'CRH3-380+标动材料匹配'!P40</f>
        <v>0</v>
      </c>
      <c r="O14" s="324">
        <f t="shared" si="0"/>
        <v>0</v>
      </c>
    </row>
    <row r="15" spans="1:15" ht="21" thickBot="1">
      <c r="A15" s="595"/>
      <c r="B15" s="322" t="s">
        <v>159</v>
      </c>
      <c r="C15" s="324" t="e">
        <f>'CRH3-380+标动材料匹配'!#REF!+'CRH3-380+标动材料匹配'!#REF!</f>
        <v>#REF!</v>
      </c>
      <c r="D15" s="324"/>
      <c r="E15" s="324" t="e">
        <f>'CRH3-380+标动材料匹配'!#REF!+'CRH3-380+标动材料匹配'!#REF!</f>
        <v>#REF!</v>
      </c>
      <c r="F15" s="324" t="e">
        <f>'CRH3-380+标动材料匹配'!#REF!+'CRH3-380+标动材料匹配'!#REF!</f>
        <v>#REF!</v>
      </c>
      <c r="G15" s="324" t="e">
        <f>'CRH3-380+标动材料匹配'!#REF!+'CRH3-380+标动材料匹配'!#REF!</f>
        <v>#REF!</v>
      </c>
      <c r="H15" s="324" t="e">
        <f>'CRH3-380+标动材料匹配'!#REF!+'CRH3-380+标动材料匹配'!#REF!</f>
        <v>#REF!</v>
      </c>
      <c r="I15" s="324" t="e">
        <f>'CRH3-380+标动材料匹配'!#REF!+'CRH3-380+标动材料匹配'!#REF!</f>
        <v>#REF!</v>
      </c>
      <c r="J15" s="324" t="e">
        <f>'CRH3-380+标动材料匹配'!#REF!+'CRH3-380+标动材料匹配'!#REF!</f>
        <v>#REF!</v>
      </c>
      <c r="K15" s="324" t="e">
        <f>'CRH3-380+标动材料匹配'!#REF!+'CRH3-380+标动材料匹配'!#REF!</f>
        <v>#REF!</v>
      </c>
      <c r="L15" s="324" t="e">
        <f>'CRH3-380+标动材料匹配'!#REF!+'CRH3-380+标动材料匹配'!#REF!</f>
        <v>#REF!</v>
      </c>
      <c r="M15" s="324" t="e">
        <f>'CRH3-380+标动材料匹配'!#REF!+'CRH3-380+标动材料匹配'!#REF!</f>
        <v>#REF!</v>
      </c>
      <c r="N15" s="324" t="e">
        <f>'CRH3-380+标动材料匹配'!#REF!+'CRH3-380+标动材料匹配'!#REF!</f>
        <v>#REF!</v>
      </c>
      <c r="O15" s="324" t="e">
        <f t="shared" si="0"/>
        <v>#REF!</v>
      </c>
    </row>
    <row r="16" spans="1:15" ht="21" thickBot="1">
      <c r="A16" s="593" t="s">
        <v>35</v>
      </c>
      <c r="B16" s="322" t="s">
        <v>23</v>
      </c>
      <c r="C16" s="322">
        <f>CRH5材料匹配!E6+CRH5材料匹配!E7</f>
        <v>0</v>
      </c>
      <c r="D16" s="322">
        <f>CRH5材料匹配!F6+CRH5材料匹配!F7</f>
        <v>0</v>
      </c>
      <c r="E16" s="322">
        <f>CRH5材料匹配!G6+CRH5材料匹配!G7</f>
        <v>0</v>
      </c>
      <c r="F16" s="322">
        <f>CRH5材料匹配!H6+CRH5材料匹配!H7</f>
        <v>0</v>
      </c>
      <c r="G16" s="322">
        <f>CRH5材料匹配!I6+CRH5材料匹配!I7</f>
        <v>0</v>
      </c>
      <c r="H16" s="322">
        <f>CRH5材料匹配!J6+CRH5材料匹配!J7</f>
        <v>0</v>
      </c>
      <c r="I16" s="322">
        <f>CRH5材料匹配!K6+CRH5材料匹配!K7</f>
        <v>0</v>
      </c>
      <c r="J16" s="322">
        <f>CRH5材料匹配!L6+CRH5材料匹配!L7</f>
        <v>0</v>
      </c>
      <c r="K16" s="322">
        <f>CRH5材料匹配!M6+CRH5材料匹配!M7</f>
        <v>0</v>
      </c>
      <c r="L16" s="322">
        <f>CRH5材料匹配!N6+CRH5材料匹配!N7</f>
        <v>0</v>
      </c>
      <c r="M16" s="322">
        <f>CRH5材料匹配!O6+CRH5材料匹配!O7</f>
        <v>0</v>
      </c>
      <c r="N16" s="322">
        <f>CRH5材料匹配!P6+CRH5材料匹配!P7</f>
        <v>0</v>
      </c>
      <c r="O16" s="324">
        <f t="shared" si="0"/>
        <v>0</v>
      </c>
    </row>
    <row r="17" spans="1:15" ht="21" thickBot="1">
      <c r="A17" s="594"/>
      <c r="B17" s="322" t="s">
        <v>24</v>
      </c>
      <c r="C17" s="322">
        <f>CRH5材料匹配!E13+CRH5材料匹配!E14</f>
        <v>0</v>
      </c>
      <c r="D17" s="322">
        <f>CRH5材料匹配!F13+CRH5材料匹配!F14</f>
        <v>0</v>
      </c>
      <c r="E17" s="322">
        <f>CRH5材料匹配!G13+CRH5材料匹配!G14</f>
        <v>0</v>
      </c>
      <c r="F17" s="322">
        <f>CRH5材料匹配!H13+CRH5材料匹配!H14</f>
        <v>0</v>
      </c>
      <c r="G17" s="322">
        <f>CRH5材料匹配!I13+CRH5材料匹配!I14</f>
        <v>0</v>
      </c>
      <c r="H17" s="322">
        <f>CRH5材料匹配!J13+CRH5材料匹配!J14</f>
        <v>0</v>
      </c>
      <c r="I17" s="322">
        <f>CRH5材料匹配!K13+CRH5材料匹配!K14</f>
        <v>0</v>
      </c>
      <c r="J17" s="322">
        <f>CRH5材料匹配!L13+CRH5材料匹配!L14</f>
        <v>0</v>
      </c>
      <c r="K17" s="322">
        <f>CRH5材料匹配!M13+CRH5材料匹配!M14</f>
        <v>0</v>
      </c>
      <c r="L17" s="322">
        <f>CRH5材料匹配!N13+CRH5材料匹配!N14</f>
        <v>0</v>
      </c>
      <c r="M17" s="322">
        <f>CRH5材料匹配!O13+CRH5材料匹配!O14</f>
        <v>0</v>
      </c>
      <c r="N17" s="322">
        <f>CRH5材料匹配!P13+CRH5材料匹配!P14</f>
        <v>0</v>
      </c>
      <c r="O17" s="324">
        <f t="shared" si="0"/>
        <v>0</v>
      </c>
    </row>
    <row r="18" spans="1:15" ht="21" thickBot="1">
      <c r="A18" s="595"/>
      <c r="B18" s="322" t="s">
        <v>160</v>
      </c>
      <c r="C18" s="322">
        <f>CRH5材料匹配!E20+CRH5材料匹配!E21</f>
        <v>0</v>
      </c>
      <c r="D18" s="322">
        <f>CRH5材料匹配!F20+CRH5材料匹配!F21</f>
        <v>0</v>
      </c>
      <c r="E18" s="322">
        <f>CRH5材料匹配!G20+CRH5材料匹配!G21</f>
        <v>0</v>
      </c>
      <c r="F18" s="322">
        <f>CRH5材料匹配!H20+CRH5材料匹配!H21</f>
        <v>0</v>
      </c>
      <c r="G18" s="322">
        <f>CRH5材料匹配!I20+CRH5材料匹配!I21</f>
        <v>0</v>
      </c>
      <c r="H18" s="322">
        <f>CRH5材料匹配!J20+CRH5材料匹配!J21</f>
        <v>0</v>
      </c>
      <c r="I18" s="322">
        <f>CRH5材料匹配!K20+CRH5材料匹配!K21</f>
        <v>0</v>
      </c>
      <c r="J18" s="322">
        <f>CRH5材料匹配!L20+CRH5材料匹配!L21</f>
        <v>0</v>
      </c>
      <c r="K18" s="322">
        <f>CRH5材料匹配!M20+CRH5材料匹配!M21</f>
        <v>0</v>
      </c>
      <c r="L18" s="322">
        <f>CRH5材料匹配!N20+CRH5材料匹配!N21</f>
        <v>0</v>
      </c>
      <c r="M18" s="322">
        <f>CRH5材料匹配!O20+CRH5材料匹配!O21</f>
        <v>0</v>
      </c>
      <c r="N18" s="322">
        <f>CRH5材料匹配!P20+CRH5材料匹配!P21</f>
        <v>0</v>
      </c>
      <c r="O18" s="324">
        <f t="shared" si="0"/>
        <v>0</v>
      </c>
    </row>
    <row r="19" spans="1:15" ht="21" thickBot="1">
      <c r="A19" s="593" t="s">
        <v>37</v>
      </c>
      <c r="B19" s="322" t="s">
        <v>23</v>
      </c>
      <c r="C19" s="324">
        <f>CRH6材料匹配!E6+CRH6材料匹配!E7</f>
        <v>0</v>
      </c>
      <c r="D19" s="324">
        <f>CRH6材料匹配!F6+CRH6材料匹配!F7</f>
        <v>0</v>
      </c>
      <c r="E19" s="324">
        <f>CRH6材料匹配!G6+CRH6材料匹配!G7</f>
        <v>0</v>
      </c>
      <c r="F19" s="324">
        <f>CRH6材料匹配!H6+CRH6材料匹配!H7</f>
        <v>0</v>
      </c>
      <c r="G19" s="324">
        <f>CRH6材料匹配!I6+CRH6材料匹配!I7</f>
        <v>0</v>
      </c>
      <c r="H19" s="324">
        <f>CRH6材料匹配!J6+CRH6材料匹配!J7</f>
        <v>0</v>
      </c>
      <c r="I19" s="324">
        <f>CRH6材料匹配!K6+CRH6材料匹配!K7</f>
        <v>0</v>
      </c>
      <c r="J19" s="324">
        <f>CRH6材料匹配!L6+CRH6材料匹配!L7</f>
        <v>0</v>
      </c>
      <c r="K19" s="324">
        <f>CRH6材料匹配!M6+CRH6材料匹配!M7</f>
        <v>0</v>
      </c>
      <c r="L19" s="324">
        <f>CRH6材料匹配!N6+CRH6材料匹配!N7</f>
        <v>0</v>
      </c>
      <c r="M19" s="324">
        <f>CRH6材料匹配!O6+CRH6材料匹配!O7</f>
        <v>0</v>
      </c>
      <c r="N19" s="324">
        <f>CRH6材料匹配!P6+CRH6材料匹配!P7</f>
        <v>0</v>
      </c>
      <c r="O19" s="324">
        <f t="shared" si="0"/>
        <v>0</v>
      </c>
    </row>
    <row r="20" spans="1:15" ht="21" thickBot="1">
      <c r="A20" s="594"/>
      <c r="B20" s="322" t="s">
        <v>24</v>
      </c>
      <c r="C20" s="324">
        <f>CRH6材料匹配!E13+CRH6材料匹配!E14</f>
        <v>0</v>
      </c>
      <c r="D20" s="324">
        <f>CRH6材料匹配!F13+CRH6材料匹配!F14</f>
        <v>0</v>
      </c>
      <c r="E20" s="324">
        <f>CRH6材料匹配!G13+CRH6材料匹配!G14</f>
        <v>0</v>
      </c>
      <c r="F20" s="324">
        <f>CRH6材料匹配!H13+CRH6材料匹配!H14</f>
        <v>0</v>
      </c>
      <c r="G20" s="324">
        <f>CRH6材料匹配!I13+CRH6材料匹配!I14</f>
        <v>0</v>
      </c>
      <c r="H20" s="324">
        <f>CRH6材料匹配!J13+CRH6材料匹配!J14</f>
        <v>0</v>
      </c>
      <c r="I20" s="324">
        <f>CRH6材料匹配!K13+CRH6材料匹配!K14</f>
        <v>0</v>
      </c>
      <c r="J20" s="324">
        <f>CRH6材料匹配!L13+CRH6材料匹配!L14</f>
        <v>0</v>
      </c>
      <c r="K20" s="324">
        <f>CRH6材料匹配!M13+CRH6材料匹配!M14</f>
        <v>0</v>
      </c>
      <c r="L20" s="324">
        <f>CRH6材料匹配!N13+CRH6材料匹配!N14</f>
        <v>0</v>
      </c>
      <c r="M20" s="324">
        <f>CRH6材料匹配!O13+CRH6材料匹配!O14</f>
        <v>0</v>
      </c>
      <c r="N20" s="324">
        <f>CRH6材料匹配!P13+CRH6材料匹配!P14</f>
        <v>0</v>
      </c>
      <c r="O20" s="324">
        <f t="shared" si="0"/>
        <v>0</v>
      </c>
    </row>
    <row r="21" spans="1:15" ht="21" thickBot="1">
      <c r="A21" s="595"/>
      <c r="B21" s="322" t="s">
        <v>160</v>
      </c>
      <c r="C21" s="324">
        <f>CRH6材料匹配!E20+CRH6材料匹配!E21</f>
        <v>0</v>
      </c>
      <c r="D21" s="324">
        <f>CRH6材料匹配!F20+CRH6材料匹配!F21</f>
        <v>0</v>
      </c>
      <c r="E21" s="324">
        <f>CRH6材料匹配!G20+CRH6材料匹配!G21</f>
        <v>0</v>
      </c>
      <c r="F21" s="324">
        <f>CRH6材料匹配!H20+CRH6材料匹配!H21</f>
        <v>0</v>
      </c>
      <c r="G21" s="324">
        <f>CRH6材料匹配!I20+CRH6材料匹配!I21</f>
        <v>0</v>
      </c>
      <c r="H21" s="324">
        <f>CRH6材料匹配!J20+CRH6材料匹配!J21</f>
        <v>0</v>
      </c>
      <c r="I21" s="324">
        <f>CRH6材料匹配!K20+CRH6材料匹配!K21</f>
        <v>0</v>
      </c>
      <c r="J21" s="324">
        <f>CRH6材料匹配!L20+CRH6材料匹配!L21</f>
        <v>0</v>
      </c>
      <c r="K21" s="324">
        <f>CRH6材料匹配!M20+CRH6材料匹配!M21</f>
        <v>0</v>
      </c>
      <c r="L21" s="324">
        <f>CRH6材料匹配!N20+CRH6材料匹配!N21</f>
        <v>0</v>
      </c>
      <c r="M21" s="324">
        <f>CRH6材料匹配!O20+CRH6材料匹配!O21</f>
        <v>0</v>
      </c>
      <c r="N21" s="324">
        <f>CRH6材料匹配!P20+CRH6材料匹配!P21</f>
        <v>0</v>
      </c>
      <c r="O21" s="324">
        <f t="shared" si="0"/>
        <v>0</v>
      </c>
    </row>
    <row r="22" spans="1:15" ht="21.75" thickBot="1">
      <c r="A22" s="596" t="s">
        <v>4</v>
      </c>
      <c r="B22" s="323" t="s">
        <v>85</v>
      </c>
      <c r="C22" s="325">
        <f>C3+C4+C7+C8+C10+C11+C16+C17+C19+C20</f>
        <v>0</v>
      </c>
      <c r="D22" s="325">
        <f t="shared" ref="D22:N22" si="1">D3+D4+D7+D8+D10+D11+D16+D17+D19+D20</f>
        <v>0</v>
      </c>
      <c r="E22" s="325">
        <f t="shared" si="1"/>
        <v>0</v>
      </c>
      <c r="F22" s="325">
        <f t="shared" si="1"/>
        <v>0</v>
      </c>
      <c r="G22" s="325">
        <f t="shared" si="1"/>
        <v>0</v>
      </c>
      <c r="H22" s="325">
        <f t="shared" si="1"/>
        <v>0</v>
      </c>
      <c r="I22" s="325">
        <f t="shared" si="1"/>
        <v>0</v>
      </c>
      <c r="J22" s="325">
        <f t="shared" si="1"/>
        <v>0</v>
      </c>
      <c r="K22" s="325">
        <f t="shared" si="1"/>
        <v>0</v>
      </c>
      <c r="L22" s="325">
        <f t="shared" si="1"/>
        <v>0</v>
      </c>
      <c r="M22" s="325">
        <f t="shared" si="1"/>
        <v>0</v>
      </c>
      <c r="N22" s="325">
        <f t="shared" si="1"/>
        <v>0</v>
      </c>
      <c r="O22" s="325">
        <f>O3+O4+O7+O8+O10+O11+O16+O17+O19+O20</f>
        <v>0</v>
      </c>
    </row>
    <row r="23" spans="1:15" ht="21.75" thickBot="1">
      <c r="A23" s="597"/>
      <c r="B23" s="323" t="s">
        <v>36</v>
      </c>
      <c r="C23" s="325">
        <f>C5+C6+C9+C12+C13+C18+C21</f>
        <v>0</v>
      </c>
      <c r="D23" s="325">
        <f t="shared" ref="D23:N23" si="2">D5+D6+D9+D12+D13+D18+D21</f>
        <v>0</v>
      </c>
      <c r="E23" s="325">
        <f t="shared" si="2"/>
        <v>0</v>
      </c>
      <c r="F23" s="325">
        <f t="shared" si="2"/>
        <v>0</v>
      </c>
      <c r="G23" s="325">
        <f t="shared" si="2"/>
        <v>0</v>
      </c>
      <c r="H23" s="325">
        <f t="shared" si="2"/>
        <v>0</v>
      </c>
      <c r="I23" s="325">
        <f t="shared" si="2"/>
        <v>0</v>
      </c>
      <c r="J23" s="325">
        <f t="shared" si="2"/>
        <v>0</v>
      </c>
      <c r="K23" s="325">
        <f t="shared" si="2"/>
        <v>0</v>
      </c>
      <c r="L23" s="325">
        <f t="shared" si="2"/>
        <v>0</v>
      </c>
      <c r="M23" s="325">
        <f t="shared" si="2"/>
        <v>0</v>
      </c>
      <c r="N23" s="325">
        <f t="shared" si="2"/>
        <v>0</v>
      </c>
      <c r="O23" s="325">
        <f>O5+O6+O9+O12+O13+O18+O21</f>
        <v>0</v>
      </c>
    </row>
    <row r="24" spans="1:15" ht="21.75" thickBot="1">
      <c r="A24" s="598"/>
      <c r="B24" s="323" t="s">
        <v>146</v>
      </c>
      <c r="C24" s="325" t="e">
        <f>C14+C15</f>
        <v>#REF!</v>
      </c>
      <c r="D24" s="325">
        <f t="shared" ref="D24:N24" si="3">D14+D15</f>
        <v>0</v>
      </c>
      <c r="E24" s="325" t="e">
        <f t="shared" si="3"/>
        <v>#REF!</v>
      </c>
      <c r="F24" s="325" t="e">
        <f t="shared" si="3"/>
        <v>#REF!</v>
      </c>
      <c r="G24" s="325" t="e">
        <f t="shared" si="3"/>
        <v>#REF!</v>
      </c>
      <c r="H24" s="325" t="e">
        <f t="shared" si="3"/>
        <v>#REF!</v>
      </c>
      <c r="I24" s="325" t="e">
        <f t="shared" si="3"/>
        <v>#REF!</v>
      </c>
      <c r="J24" s="325" t="e">
        <f t="shared" si="3"/>
        <v>#REF!</v>
      </c>
      <c r="K24" s="325" t="e">
        <f t="shared" si="3"/>
        <v>#REF!</v>
      </c>
      <c r="L24" s="325" t="e">
        <f t="shared" si="3"/>
        <v>#REF!</v>
      </c>
      <c r="M24" s="325" t="e">
        <f t="shared" si="3"/>
        <v>#REF!</v>
      </c>
      <c r="N24" s="325" t="e">
        <f t="shared" si="3"/>
        <v>#REF!</v>
      </c>
      <c r="O24" s="325" t="e">
        <f>O14+O15</f>
        <v>#REF!</v>
      </c>
    </row>
  </sheetData>
  <mergeCells count="9">
    <mergeCell ref="C1:O1"/>
    <mergeCell ref="A19:A21"/>
    <mergeCell ref="A22:A24"/>
    <mergeCell ref="A1:A2"/>
    <mergeCell ref="B1:B2"/>
    <mergeCell ref="A3:A6"/>
    <mergeCell ref="A7:A9"/>
    <mergeCell ref="A10:A15"/>
    <mergeCell ref="A16:A18"/>
  </mergeCells>
  <phoneticPr fontId="2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9"/>
  <sheetViews>
    <sheetView workbookViewId="0">
      <pane xSplit="3" ySplit="1" topLeftCell="D8" activePane="bottomRight" state="frozen"/>
      <selection activeCell="I27" sqref="I27"/>
      <selection pane="topRight" activeCell="I27" sqref="I27"/>
      <selection pane="bottomLeft" activeCell="I27" sqref="I27"/>
      <selection pane="bottomRight" activeCell="L25" sqref="L25"/>
    </sheetView>
  </sheetViews>
  <sheetFormatPr defaultColWidth="9" defaultRowHeight="15"/>
  <cols>
    <col min="1" max="1" width="27.625" style="1" customWidth="1"/>
    <col min="2" max="2" width="11.75" style="1" hidden="1" customWidth="1"/>
    <col min="3" max="3" width="14.75" style="1" customWidth="1"/>
    <col min="4" max="4" width="6.625" style="3" customWidth="1"/>
    <col min="5" max="5" width="4.625" style="3" customWidth="1"/>
    <col min="6" max="6" width="3.75" style="3" customWidth="1"/>
    <col min="7" max="7" width="5.125" style="3" customWidth="1"/>
    <col min="8" max="8" width="6.25" style="3" customWidth="1"/>
    <col min="9" max="9" width="4.125" style="3" bestFit="1" customWidth="1"/>
    <col min="10" max="15" width="4.125" style="3" customWidth="1"/>
    <col min="16" max="16" width="5.25" style="3" customWidth="1"/>
    <col min="17" max="28" width="4.125" style="3" customWidth="1"/>
    <col min="29" max="29" width="6.375" style="2" customWidth="1"/>
    <col min="30" max="30" width="5.75" style="2" customWidth="1"/>
    <col min="31" max="16384" width="9" style="2"/>
  </cols>
  <sheetData>
    <row r="1" spans="1:31" ht="45">
      <c r="A1" s="36" t="s">
        <v>0</v>
      </c>
      <c r="B1" s="36"/>
      <c r="C1" s="29" t="s">
        <v>44</v>
      </c>
      <c r="D1" s="6" t="s">
        <v>91</v>
      </c>
      <c r="E1" s="14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379" t="s">
        <v>175</v>
      </c>
      <c r="R1" s="379" t="s">
        <v>7</v>
      </c>
      <c r="S1" s="379" t="s">
        <v>8</v>
      </c>
      <c r="T1" s="379" t="s">
        <v>9</v>
      </c>
      <c r="U1" s="379" t="s">
        <v>10</v>
      </c>
      <c r="V1" s="379" t="s">
        <v>11</v>
      </c>
      <c r="W1" s="379" t="s">
        <v>12</v>
      </c>
      <c r="X1" s="379" t="s">
        <v>13</v>
      </c>
      <c r="Y1" s="379" t="s">
        <v>14</v>
      </c>
      <c r="Z1" s="379" t="s">
        <v>15</v>
      </c>
      <c r="AA1" s="379" t="s">
        <v>16</v>
      </c>
      <c r="AB1" s="379" t="s">
        <v>17</v>
      </c>
      <c r="AC1" s="24" t="s">
        <v>4</v>
      </c>
      <c r="AD1" s="208" t="s">
        <v>89</v>
      </c>
      <c r="AE1" s="1" t="s">
        <v>170</v>
      </c>
    </row>
    <row r="2" spans="1:31">
      <c r="A2" s="666" t="s">
        <v>248</v>
      </c>
      <c r="B2" s="558">
        <v>10110104</v>
      </c>
      <c r="C2" s="11" t="s">
        <v>46</v>
      </c>
      <c r="D2" s="9"/>
      <c r="E2" s="43">
        <v>0</v>
      </c>
      <c r="F2" s="10">
        <v>0</v>
      </c>
      <c r="G2" s="367">
        <v>0</v>
      </c>
      <c r="H2" s="416">
        <v>0</v>
      </c>
      <c r="I2" s="416">
        <v>0</v>
      </c>
      <c r="J2" s="416">
        <v>0</v>
      </c>
      <c r="K2" s="416">
        <v>0</v>
      </c>
      <c r="L2" s="416">
        <v>5</v>
      </c>
      <c r="M2" s="21">
        <v>16</v>
      </c>
      <c r="N2" s="21">
        <v>16</v>
      </c>
      <c r="O2" s="21">
        <v>0</v>
      </c>
      <c r="P2" s="21">
        <v>0</v>
      </c>
      <c r="Q2" s="9">
        <v>4</v>
      </c>
      <c r="R2" s="9">
        <v>46</v>
      </c>
      <c r="S2" s="9">
        <v>16</v>
      </c>
      <c r="T2" s="9">
        <v>2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24">
        <f>SUM(D2:AB2)</f>
        <v>105</v>
      </c>
      <c r="AD2" s="44"/>
      <c r="AE2" s="44"/>
    </row>
    <row r="3" spans="1:31">
      <c r="A3" s="666"/>
      <c r="B3" s="558"/>
      <c r="C3" s="11" t="s">
        <v>47</v>
      </c>
      <c r="D3" s="9"/>
      <c r="E3" s="16">
        <v>0</v>
      </c>
      <c r="F3" s="9">
        <v>0</v>
      </c>
      <c r="G3" s="9">
        <v>0</v>
      </c>
      <c r="H3" s="9">
        <v>0</v>
      </c>
      <c r="I3" s="9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9">
        <v>45</v>
      </c>
      <c r="R3" s="9">
        <v>41</v>
      </c>
      <c r="S3" s="9">
        <v>1</v>
      </c>
      <c r="T3" s="9">
        <v>4</v>
      </c>
      <c r="U3" s="9">
        <v>9</v>
      </c>
      <c r="V3" s="9">
        <v>8</v>
      </c>
      <c r="W3" s="9">
        <v>9</v>
      </c>
      <c r="X3" s="9">
        <v>8</v>
      </c>
      <c r="Y3" s="9">
        <v>8</v>
      </c>
      <c r="Z3" s="9">
        <v>9</v>
      </c>
      <c r="AA3" s="9">
        <v>8</v>
      </c>
      <c r="AB3" s="9">
        <v>5</v>
      </c>
      <c r="AC3" s="24">
        <f>SUM(D3:AB3)</f>
        <v>155</v>
      </c>
      <c r="AD3" s="44"/>
      <c r="AE3" s="44">
        <f>K3+L3+M3+N3+O3+P3+Q3+R3+S3</f>
        <v>87</v>
      </c>
    </row>
    <row r="4" spans="1:31" ht="12.75" customHeight="1">
      <c r="A4" s="666"/>
      <c r="B4" s="558"/>
      <c r="C4" s="11" t="s">
        <v>48</v>
      </c>
      <c r="D4" s="9"/>
      <c r="E4" s="16"/>
      <c r="F4" s="9"/>
      <c r="G4" s="9"/>
      <c r="H4" s="9"/>
      <c r="I4" s="9"/>
      <c r="J4" s="21"/>
      <c r="K4" s="21"/>
      <c r="L4" s="21"/>
      <c r="M4" s="21"/>
      <c r="N4" s="21"/>
      <c r="O4" s="21"/>
      <c r="P4" s="2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4">
        <f>SUM(D4:P4)</f>
        <v>0</v>
      </c>
      <c r="AD4" s="44"/>
    </row>
    <row r="5" spans="1:31">
      <c r="A5" s="666"/>
      <c r="B5" s="558"/>
      <c r="C5" s="39" t="s">
        <v>295</v>
      </c>
      <c r="D5" s="9">
        <v>62</v>
      </c>
      <c r="E5" s="16"/>
      <c r="F5" s="9"/>
      <c r="G5" s="9"/>
      <c r="H5" s="9"/>
      <c r="I5" s="9"/>
      <c r="J5" s="21"/>
      <c r="K5" s="21"/>
      <c r="L5" s="21"/>
      <c r="M5" s="21"/>
      <c r="N5" s="21"/>
      <c r="O5" s="21"/>
      <c r="P5" s="2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4">
        <f>SUM(D5:P5)</f>
        <v>62</v>
      </c>
      <c r="AD5" s="3"/>
    </row>
    <row r="6" spans="1:31">
      <c r="A6" s="666"/>
      <c r="B6" s="558"/>
      <c r="C6" s="39" t="s">
        <v>50</v>
      </c>
      <c r="D6" s="9"/>
      <c r="E6" s="16"/>
      <c r="F6" s="9"/>
      <c r="G6" s="9"/>
      <c r="H6" s="9"/>
      <c r="I6" s="9"/>
      <c r="J6" s="21"/>
      <c r="K6" s="21"/>
      <c r="L6" s="21"/>
      <c r="M6" s="21"/>
      <c r="N6" s="21"/>
      <c r="O6" s="21"/>
      <c r="P6" s="2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4">
        <f>SUM(D6:AB6)</f>
        <v>0</v>
      </c>
      <c r="AD6" s="3"/>
    </row>
    <row r="7" spans="1:31">
      <c r="A7" s="666"/>
      <c r="B7" s="558"/>
      <c r="C7" s="39" t="s">
        <v>59</v>
      </c>
      <c r="D7" s="9"/>
      <c r="E7" s="16"/>
      <c r="F7" s="9"/>
      <c r="G7" s="9"/>
      <c r="H7" s="124"/>
      <c r="I7" s="124"/>
      <c r="J7" s="19"/>
      <c r="K7" s="19"/>
      <c r="L7" s="19"/>
      <c r="M7" s="19"/>
      <c r="N7" s="19"/>
      <c r="O7" s="19"/>
      <c r="P7" s="19"/>
      <c r="Q7" s="370"/>
      <c r="R7" s="370"/>
      <c r="S7" s="521"/>
      <c r="T7" s="370"/>
      <c r="U7" s="370"/>
      <c r="V7" s="370"/>
      <c r="W7" s="416"/>
      <c r="X7" s="416"/>
      <c r="Y7" s="416"/>
      <c r="Z7" s="416"/>
      <c r="AA7" s="416"/>
      <c r="AB7" s="416"/>
      <c r="AC7" s="24">
        <f>SUM(D7:AB7)</f>
        <v>0</v>
      </c>
      <c r="AD7" s="3"/>
    </row>
    <row r="8" spans="1:31">
      <c r="A8" s="666"/>
      <c r="B8" s="558"/>
      <c r="C8" s="39" t="s">
        <v>52</v>
      </c>
      <c r="D8" s="19">
        <f>D5+D6+D7-D2-D3-D4</f>
        <v>62</v>
      </c>
      <c r="E8" s="370">
        <f>D8+E6+E7-E2-E3-E4</f>
        <v>62</v>
      </c>
      <c r="F8" s="370">
        <f t="shared" ref="F8:V8" si="0">E8+F6+F7-F2-F3-F4</f>
        <v>62</v>
      </c>
      <c r="G8" s="370">
        <f t="shared" si="0"/>
        <v>62</v>
      </c>
      <c r="H8" s="370">
        <f t="shared" si="0"/>
        <v>62</v>
      </c>
      <c r="I8" s="370">
        <f t="shared" si="0"/>
        <v>62</v>
      </c>
      <c r="J8" s="370">
        <f t="shared" si="0"/>
        <v>62</v>
      </c>
      <c r="K8" s="370">
        <f t="shared" si="0"/>
        <v>62</v>
      </c>
      <c r="L8" s="412">
        <f t="shared" si="0"/>
        <v>57</v>
      </c>
      <c r="M8" s="412">
        <f t="shared" si="0"/>
        <v>41</v>
      </c>
      <c r="N8" s="412">
        <f t="shared" si="0"/>
        <v>25</v>
      </c>
      <c r="O8" s="370">
        <f t="shared" si="0"/>
        <v>25</v>
      </c>
      <c r="P8" s="370">
        <f t="shared" si="0"/>
        <v>25</v>
      </c>
      <c r="Q8" s="370">
        <f t="shared" si="0"/>
        <v>-24</v>
      </c>
      <c r="R8" s="370">
        <f t="shared" si="0"/>
        <v>-111</v>
      </c>
      <c r="S8" s="370">
        <f t="shared" si="0"/>
        <v>-128</v>
      </c>
      <c r="T8" s="370">
        <f t="shared" si="0"/>
        <v>-134</v>
      </c>
      <c r="U8" s="370">
        <f>T8+U6+U7-U2-U3-U4</f>
        <v>-143</v>
      </c>
      <c r="V8" s="370">
        <f t="shared" si="0"/>
        <v>-151</v>
      </c>
      <c r="W8" s="416">
        <f t="shared" ref="W8" si="1">V8+W6+W7-W2-W3-W4</f>
        <v>-160</v>
      </c>
      <c r="X8" s="416">
        <f t="shared" ref="X8" si="2">W8+X6+X7-X2-X3-X4</f>
        <v>-168</v>
      </c>
      <c r="Y8" s="416">
        <f t="shared" ref="Y8" si="3">X8+Y6+Y7-Y2-Y3-Y4</f>
        <v>-176</v>
      </c>
      <c r="Z8" s="416">
        <f t="shared" ref="Z8" si="4">Y8+Z6+Z7-Z2-Z3-Z4</f>
        <v>-185</v>
      </c>
      <c r="AA8" s="416">
        <f t="shared" ref="AA8" si="5">Z8+AA6+AA7-AA2-AA3-AA4</f>
        <v>-193</v>
      </c>
      <c r="AB8" s="416">
        <f t="shared" ref="AB8" si="6">AA8+AB6+AB7-AB2-AB3-AB4</f>
        <v>-198</v>
      </c>
      <c r="AC8" s="24"/>
      <c r="AD8" s="46">
        <f>AB8-0</f>
        <v>-198</v>
      </c>
    </row>
    <row r="9" spans="1:31">
      <c r="A9" s="666" t="s">
        <v>249</v>
      </c>
      <c r="B9" s="558">
        <v>10120103</v>
      </c>
      <c r="C9" s="11" t="s">
        <v>46</v>
      </c>
      <c r="D9" s="9"/>
      <c r="E9" s="43">
        <v>0</v>
      </c>
      <c r="F9" s="10">
        <v>0</v>
      </c>
      <c r="G9" s="367">
        <v>0</v>
      </c>
      <c r="H9" s="367">
        <v>0</v>
      </c>
      <c r="I9" s="367">
        <v>0</v>
      </c>
      <c r="J9" s="367">
        <v>0</v>
      </c>
      <c r="K9" s="367">
        <v>0</v>
      </c>
      <c r="L9" s="367">
        <v>0</v>
      </c>
      <c r="M9" s="367">
        <v>2</v>
      </c>
      <c r="N9" s="367">
        <v>1</v>
      </c>
      <c r="O9" s="367">
        <v>0</v>
      </c>
      <c r="P9" s="19">
        <v>0</v>
      </c>
      <c r="Q9" s="370">
        <v>0</v>
      </c>
      <c r="R9" s="370">
        <v>1</v>
      </c>
      <c r="S9" s="370">
        <v>25</v>
      </c>
      <c r="T9" s="370">
        <v>0</v>
      </c>
      <c r="U9" s="370">
        <v>0</v>
      </c>
      <c r="V9" s="370">
        <v>0</v>
      </c>
      <c r="W9" s="416">
        <v>0</v>
      </c>
      <c r="X9" s="416">
        <v>0</v>
      </c>
      <c r="Y9" s="416">
        <v>0</v>
      </c>
      <c r="Z9" s="416">
        <v>0</v>
      </c>
      <c r="AA9" s="416">
        <v>0</v>
      </c>
      <c r="AB9" s="416">
        <v>0</v>
      </c>
      <c r="AC9" s="24">
        <f>SUM(D9:AB9)</f>
        <v>29</v>
      </c>
      <c r="AD9" s="44"/>
      <c r="AE9" s="44"/>
    </row>
    <row r="10" spans="1:31">
      <c r="A10" s="666"/>
      <c r="B10" s="558"/>
      <c r="C10" s="11" t="s">
        <v>47</v>
      </c>
      <c r="D10" s="9"/>
      <c r="E10" s="16">
        <v>0</v>
      </c>
      <c r="F10" s="9">
        <v>0</v>
      </c>
      <c r="G10" s="367">
        <v>0</v>
      </c>
      <c r="H10" s="367">
        <v>0</v>
      </c>
      <c r="I10" s="367">
        <v>0</v>
      </c>
      <c r="J10" s="367">
        <v>0</v>
      </c>
      <c r="K10" s="367">
        <v>0</v>
      </c>
      <c r="L10" s="367">
        <v>0</v>
      </c>
      <c r="M10" s="367">
        <v>0</v>
      </c>
      <c r="N10" s="367">
        <v>0</v>
      </c>
      <c r="O10" s="367">
        <v>0</v>
      </c>
      <c r="P10" s="19">
        <v>0</v>
      </c>
      <c r="Q10" s="370">
        <v>4</v>
      </c>
      <c r="R10" s="370">
        <v>4</v>
      </c>
      <c r="S10" s="370">
        <v>42</v>
      </c>
      <c r="T10" s="370">
        <v>46</v>
      </c>
      <c r="U10" s="370">
        <v>10</v>
      </c>
      <c r="V10" s="370">
        <v>9</v>
      </c>
      <c r="W10" s="416">
        <v>10</v>
      </c>
      <c r="X10" s="416">
        <v>9</v>
      </c>
      <c r="Y10" s="416">
        <v>9</v>
      </c>
      <c r="Z10" s="416">
        <v>10</v>
      </c>
      <c r="AA10" s="416">
        <v>9</v>
      </c>
      <c r="AB10" s="416">
        <v>6</v>
      </c>
      <c r="AC10" s="24">
        <f>SUM(D10:AB10)</f>
        <v>168</v>
      </c>
      <c r="AD10" s="44"/>
      <c r="AE10" s="44">
        <f>K10+L10+M10+N10+O10+P10+Q10+R10+S10</f>
        <v>50</v>
      </c>
    </row>
    <row r="11" spans="1:31" ht="27.75" customHeight="1">
      <c r="A11" s="666"/>
      <c r="B11" s="558"/>
      <c r="C11" s="11" t="s">
        <v>48</v>
      </c>
      <c r="D11" s="9"/>
      <c r="E11" s="16"/>
      <c r="F11" s="9"/>
      <c r="G11" s="9"/>
      <c r="H11" s="9"/>
      <c r="I11" s="9"/>
      <c r="J11" s="21"/>
      <c r="K11" s="21"/>
      <c r="L11" s="21"/>
      <c r="M11" s="21"/>
      <c r="N11" s="21"/>
      <c r="O11" s="21"/>
      <c r="P11" s="19"/>
      <c r="Q11" s="370"/>
      <c r="R11" s="370"/>
      <c r="S11" s="370"/>
      <c r="T11" s="370"/>
      <c r="U11" s="370"/>
      <c r="V11" s="370"/>
      <c r="W11" s="416"/>
      <c r="X11" s="416"/>
      <c r="Y11" s="416"/>
      <c r="Z11" s="416"/>
      <c r="AA11" s="416"/>
      <c r="AB11" s="416"/>
      <c r="AC11" s="24">
        <f>SUM(D11:P11)</f>
        <v>0</v>
      </c>
      <c r="AD11" s="44"/>
    </row>
    <row r="12" spans="1:31">
      <c r="A12" s="666"/>
      <c r="B12" s="558"/>
      <c r="C12" s="39" t="s">
        <v>296</v>
      </c>
      <c r="D12" s="9">
        <v>46</v>
      </c>
      <c r="E12" s="16"/>
      <c r="F12" s="9"/>
      <c r="G12" s="9"/>
      <c r="H12" s="9"/>
      <c r="I12" s="9"/>
      <c r="J12" s="21"/>
      <c r="K12" s="21"/>
      <c r="L12" s="21"/>
      <c r="M12" s="21"/>
      <c r="N12" s="21"/>
      <c r="O12" s="21"/>
      <c r="P12" s="19"/>
      <c r="Q12" s="370"/>
      <c r="R12" s="370"/>
      <c r="S12" s="370"/>
      <c r="T12" s="370"/>
      <c r="U12" s="370"/>
      <c r="V12" s="370"/>
      <c r="W12" s="416"/>
      <c r="X12" s="416"/>
      <c r="Y12" s="416"/>
      <c r="Z12" s="416"/>
      <c r="AA12" s="416"/>
      <c r="AB12" s="416"/>
      <c r="AC12" s="24">
        <f>SUM(D12:P12)</f>
        <v>46</v>
      </c>
      <c r="AD12" s="3"/>
    </row>
    <row r="13" spans="1:31">
      <c r="A13" s="666"/>
      <c r="B13" s="558"/>
      <c r="C13" s="39" t="s">
        <v>50</v>
      </c>
      <c r="D13" s="9"/>
      <c r="E13" s="16"/>
      <c r="F13" s="9"/>
      <c r="G13" s="9"/>
      <c r="H13" s="9"/>
      <c r="I13" s="9"/>
      <c r="J13" s="21"/>
      <c r="K13" s="21"/>
      <c r="L13" s="21"/>
      <c r="M13" s="21"/>
      <c r="N13" s="21"/>
      <c r="O13" s="21"/>
      <c r="P13" s="19"/>
      <c r="Q13" s="366"/>
      <c r="R13" s="370"/>
      <c r="S13" s="370"/>
      <c r="T13" s="370"/>
      <c r="U13" s="370"/>
      <c r="V13" s="370"/>
      <c r="W13" s="416"/>
      <c r="X13" s="416"/>
      <c r="Y13" s="416"/>
      <c r="Z13" s="416"/>
      <c r="AA13" s="416"/>
      <c r="AB13" s="416"/>
      <c r="AC13" s="24">
        <f>SUM(D13:AB13)</f>
        <v>0</v>
      </c>
      <c r="AD13" s="3"/>
    </row>
    <row r="14" spans="1:31">
      <c r="A14" s="666"/>
      <c r="B14" s="558"/>
      <c r="C14" s="39" t="s">
        <v>59</v>
      </c>
      <c r="D14" s="9"/>
      <c r="E14" s="16"/>
      <c r="F14" s="9"/>
      <c r="G14" s="347"/>
      <c r="H14" s="13"/>
      <c r="I14" s="13"/>
      <c r="J14" s="19"/>
      <c r="K14" s="19"/>
      <c r="L14" s="19"/>
      <c r="M14" s="19"/>
      <c r="N14" s="19"/>
      <c r="O14" s="19"/>
      <c r="P14" s="19"/>
      <c r="Q14" s="366"/>
      <c r="R14" s="370"/>
      <c r="S14" s="370"/>
      <c r="T14" s="370"/>
      <c r="U14" s="370"/>
      <c r="V14" s="370"/>
      <c r="W14" s="416"/>
      <c r="X14" s="416"/>
      <c r="Y14" s="416"/>
      <c r="Z14" s="416"/>
      <c r="AA14" s="416"/>
      <c r="AB14" s="521"/>
      <c r="AC14" s="24">
        <f>SUM(D14:AB14)</f>
        <v>0</v>
      </c>
      <c r="AD14" s="3"/>
    </row>
    <row r="15" spans="1:31">
      <c r="A15" s="666"/>
      <c r="B15" s="558"/>
      <c r="C15" s="39" t="s">
        <v>52</v>
      </c>
      <c r="D15" s="13">
        <f>D12+D13+D14-D9-D10-D11</f>
        <v>46</v>
      </c>
      <c r="E15" s="370">
        <f t="shared" ref="E15:V15" si="7">D15+E13+E14-E9-E10-E11</f>
        <v>46</v>
      </c>
      <c r="F15" s="370">
        <f t="shared" si="7"/>
        <v>46</v>
      </c>
      <c r="G15" s="370">
        <f t="shared" si="7"/>
        <v>46</v>
      </c>
      <c r="H15" s="370">
        <f t="shared" si="7"/>
        <v>46</v>
      </c>
      <c r="I15" s="370">
        <f t="shared" si="7"/>
        <v>46</v>
      </c>
      <c r="J15" s="370">
        <f t="shared" si="7"/>
        <v>46</v>
      </c>
      <c r="K15" s="370">
        <f t="shared" si="7"/>
        <v>46</v>
      </c>
      <c r="L15" s="370">
        <f t="shared" si="7"/>
        <v>46</v>
      </c>
      <c r="M15" s="370">
        <f t="shared" si="7"/>
        <v>44</v>
      </c>
      <c r="N15" s="370">
        <f t="shared" si="7"/>
        <v>43</v>
      </c>
      <c r="O15" s="370">
        <f t="shared" si="7"/>
        <v>43</v>
      </c>
      <c r="P15" s="370">
        <f t="shared" si="7"/>
        <v>43</v>
      </c>
      <c r="Q15" s="370">
        <f t="shared" si="7"/>
        <v>39</v>
      </c>
      <c r="R15" s="370">
        <f t="shared" si="7"/>
        <v>34</v>
      </c>
      <c r="S15" s="370">
        <f t="shared" si="7"/>
        <v>-33</v>
      </c>
      <c r="T15" s="370">
        <f t="shared" si="7"/>
        <v>-79</v>
      </c>
      <c r="U15" s="370">
        <f>T15+U13+U14-U9-U10-U11</f>
        <v>-89</v>
      </c>
      <c r="V15" s="370">
        <f t="shared" si="7"/>
        <v>-98</v>
      </c>
      <c r="W15" s="416">
        <f t="shared" ref="W15" si="8">V15+W13+W14-W9-W10-W11</f>
        <v>-108</v>
      </c>
      <c r="X15" s="416">
        <f t="shared" ref="X15" si="9">W15+X13+X14-X9-X10-X11</f>
        <v>-117</v>
      </c>
      <c r="Y15" s="416">
        <f t="shared" ref="Y15" si="10">X15+Y13+Y14-Y9-Y10-Y11</f>
        <v>-126</v>
      </c>
      <c r="Z15" s="416">
        <f t="shared" ref="Z15" si="11">Y15+Z13+Z14-Z9-Z10-Z11</f>
        <v>-136</v>
      </c>
      <c r="AA15" s="416">
        <f t="shared" ref="AA15" si="12">Z15+AA13+AA14-AA9-AA10-AA11</f>
        <v>-145</v>
      </c>
      <c r="AB15" s="416">
        <f t="shared" ref="AB15" si="13">AA15+AB13+AB14-AB9-AB10-AB11</f>
        <v>-151</v>
      </c>
      <c r="AC15" s="24"/>
      <c r="AD15" s="46">
        <f>AB15-0</f>
        <v>-151</v>
      </c>
    </row>
    <row r="16" spans="1:31">
      <c r="A16" s="665" t="s">
        <v>250</v>
      </c>
      <c r="B16" s="557">
        <v>10110302</v>
      </c>
      <c r="C16" s="11" t="s">
        <v>46</v>
      </c>
      <c r="D16" s="9"/>
      <c r="E16" s="43">
        <v>0</v>
      </c>
      <c r="F16" s="367">
        <v>0</v>
      </c>
      <c r="G16" s="367">
        <v>0</v>
      </c>
      <c r="H16" s="367">
        <v>0</v>
      </c>
      <c r="I16" s="367">
        <v>0</v>
      </c>
      <c r="J16" s="367">
        <v>0</v>
      </c>
      <c r="K16" s="367">
        <v>0</v>
      </c>
      <c r="L16" s="9">
        <v>0</v>
      </c>
      <c r="M16" s="9">
        <v>10</v>
      </c>
      <c r="N16" s="9">
        <v>32</v>
      </c>
      <c r="O16" s="9">
        <v>32</v>
      </c>
      <c r="P16" s="21">
        <v>0</v>
      </c>
      <c r="Q16" s="9">
        <v>0</v>
      </c>
      <c r="R16" s="9">
        <v>9</v>
      </c>
      <c r="S16" s="9">
        <v>108</v>
      </c>
      <c r="T16" s="9">
        <v>16</v>
      </c>
      <c r="U16" s="9">
        <v>4</v>
      </c>
      <c r="V16" s="9">
        <v>0</v>
      </c>
      <c r="W16" s="9">
        <v>2</v>
      </c>
      <c r="X16" s="9">
        <v>0</v>
      </c>
      <c r="Y16" s="9">
        <v>2</v>
      </c>
      <c r="Z16" s="9">
        <v>0</v>
      </c>
      <c r="AA16" s="9">
        <v>0</v>
      </c>
      <c r="AB16" s="9">
        <v>0</v>
      </c>
      <c r="AC16" s="24">
        <f>SUM(D16:AB16)</f>
        <v>215</v>
      </c>
      <c r="AD16" s="44"/>
      <c r="AE16" s="44"/>
    </row>
    <row r="17" spans="1:31">
      <c r="A17" s="665"/>
      <c r="B17" s="557"/>
      <c r="C17" s="11" t="s">
        <v>47</v>
      </c>
      <c r="D17" s="9"/>
      <c r="E17" s="16">
        <v>0</v>
      </c>
      <c r="F17" s="367">
        <v>0</v>
      </c>
      <c r="G17" s="367">
        <v>0</v>
      </c>
      <c r="H17" s="367">
        <v>0</v>
      </c>
      <c r="I17" s="367">
        <v>0</v>
      </c>
      <c r="J17" s="367">
        <v>16</v>
      </c>
      <c r="K17" s="367">
        <v>2</v>
      </c>
      <c r="L17" s="9">
        <v>18</v>
      </c>
      <c r="M17" s="9">
        <v>2</v>
      </c>
      <c r="N17" s="9">
        <v>20</v>
      </c>
      <c r="O17" s="9">
        <v>14</v>
      </c>
      <c r="P17" s="21">
        <v>84</v>
      </c>
      <c r="Q17" s="9">
        <v>48</v>
      </c>
      <c r="R17" s="9">
        <v>48</v>
      </c>
      <c r="S17" s="9">
        <v>68</v>
      </c>
      <c r="T17" s="9">
        <v>98</v>
      </c>
      <c r="U17" s="9">
        <v>174</v>
      </c>
      <c r="V17" s="9">
        <v>150</v>
      </c>
      <c r="W17" s="9">
        <v>174</v>
      </c>
      <c r="X17" s="9">
        <v>150</v>
      </c>
      <c r="Y17" s="9">
        <v>150</v>
      </c>
      <c r="Z17" s="9">
        <v>174</v>
      </c>
      <c r="AA17" s="9">
        <v>150</v>
      </c>
      <c r="AB17" s="9">
        <v>128</v>
      </c>
      <c r="AC17" s="24">
        <f>SUM(D17:AB17)</f>
        <v>1668</v>
      </c>
      <c r="AD17" s="44"/>
      <c r="AE17" s="44">
        <f>K17+L17+M17+N17+O17+P17+Q17+R17+S17</f>
        <v>304</v>
      </c>
    </row>
    <row r="18" spans="1:31" ht="21.75" customHeight="1">
      <c r="A18" s="665"/>
      <c r="B18" s="557"/>
      <c r="C18" s="11" t="s">
        <v>48</v>
      </c>
      <c r="D18" s="9"/>
      <c r="E18" s="16"/>
      <c r="F18" s="367"/>
      <c r="G18" s="367"/>
      <c r="H18" s="367"/>
      <c r="I18" s="367"/>
      <c r="J18" s="367"/>
      <c r="K18" s="367"/>
      <c r="L18" s="9"/>
      <c r="M18" s="9"/>
      <c r="N18" s="9"/>
      <c r="O18" s="9"/>
      <c r="P18" s="2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24">
        <f>SUM(D18:P18)</f>
        <v>0</v>
      </c>
      <c r="AD18" s="44"/>
    </row>
    <row r="19" spans="1:31">
      <c r="A19" s="665"/>
      <c r="B19" s="557"/>
      <c r="C19" s="39" t="s">
        <v>296</v>
      </c>
      <c r="D19" s="9">
        <v>188</v>
      </c>
      <c r="E19" s="16"/>
      <c r="F19" s="367"/>
      <c r="G19" s="367"/>
      <c r="H19" s="367"/>
      <c r="I19" s="367"/>
      <c r="K19" s="367"/>
      <c r="L19" s="9"/>
      <c r="M19" s="9"/>
      <c r="N19" s="9"/>
      <c r="O19" s="9"/>
      <c r="P19" s="2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24">
        <f>SUM(D19:P19)</f>
        <v>188</v>
      </c>
      <c r="AD19" s="3"/>
    </row>
    <row r="20" spans="1:31">
      <c r="A20" s="665"/>
      <c r="B20" s="557"/>
      <c r="C20" s="39" t="s">
        <v>50</v>
      </c>
      <c r="D20" s="9"/>
      <c r="E20" s="16"/>
      <c r="F20" s="367"/>
      <c r="G20" s="367"/>
      <c r="H20" s="367"/>
      <c r="I20" s="367"/>
      <c r="J20" s="367"/>
      <c r="K20" s="367"/>
      <c r="L20" s="9"/>
      <c r="M20" s="9"/>
      <c r="N20" s="9"/>
      <c r="O20" s="9"/>
      <c r="P20" s="2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24">
        <f>SUM(D20:AB20)</f>
        <v>0</v>
      </c>
      <c r="AD20" s="3"/>
    </row>
    <row r="21" spans="1:31">
      <c r="A21" s="665"/>
      <c r="B21" s="557"/>
      <c r="C21" s="39" t="s">
        <v>59</v>
      </c>
      <c r="D21" s="9"/>
      <c r="E21" s="16"/>
      <c r="F21" s="9"/>
      <c r="G21" s="9"/>
      <c r="H21" s="13"/>
      <c r="I21" s="13"/>
      <c r="J21" s="329"/>
      <c r="K21" s="329"/>
      <c r="L21" s="329"/>
      <c r="M21" s="329"/>
      <c r="N21" s="329"/>
      <c r="O21" s="329"/>
      <c r="P21" s="19"/>
      <c r="Q21" s="370"/>
      <c r="R21" s="370"/>
      <c r="S21" s="521"/>
      <c r="T21" s="370"/>
      <c r="U21" s="370"/>
      <c r="V21" s="370"/>
      <c r="W21" s="416"/>
      <c r="X21" s="416"/>
      <c r="Y21" s="416"/>
      <c r="Z21" s="416"/>
      <c r="AA21" s="416"/>
      <c r="AB21" s="416"/>
      <c r="AC21" s="24">
        <f>SUM(D21:AB21)</f>
        <v>0</v>
      </c>
      <c r="AD21" s="3"/>
    </row>
    <row r="22" spans="1:31">
      <c r="A22" s="665"/>
      <c r="B22" s="557"/>
      <c r="C22" s="39" t="s">
        <v>52</v>
      </c>
      <c r="D22" s="13">
        <f>D19+D20+D21-D16-D17-D18</f>
        <v>188</v>
      </c>
      <c r="E22" s="370">
        <f t="shared" ref="E22:V22" si="14">D22+E20+E21-E16-E17-E18</f>
        <v>188</v>
      </c>
      <c r="F22" s="370">
        <f t="shared" si="14"/>
        <v>188</v>
      </c>
      <c r="G22" s="370">
        <f t="shared" si="14"/>
        <v>188</v>
      </c>
      <c r="H22" s="370">
        <f t="shared" si="14"/>
        <v>188</v>
      </c>
      <c r="I22" s="411">
        <f t="shared" si="14"/>
        <v>188</v>
      </c>
      <c r="J22" s="411">
        <f t="shared" si="14"/>
        <v>172</v>
      </c>
      <c r="K22" s="411">
        <f t="shared" si="14"/>
        <v>170</v>
      </c>
      <c r="L22" s="411">
        <f t="shared" si="14"/>
        <v>152</v>
      </c>
      <c r="M22" s="411">
        <f t="shared" si="14"/>
        <v>140</v>
      </c>
      <c r="N22" s="411">
        <f t="shared" si="14"/>
        <v>88</v>
      </c>
      <c r="O22" s="411">
        <f t="shared" si="14"/>
        <v>42</v>
      </c>
      <c r="P22" s="411">
        <f t="shared" si="14"/>
        <v>-42</v>
      </c>
      <c r="Q22" s="411">
        <f t="shared" si="14"/>
        <v>-90</v>
      </c>
      <c r="R22" s="411">
        <f t="shared" si="14"/>
        <v>-147</v>
      </c>
      <c r="S22" s="411">
        <f t="shared" si="14"/>
        <v>-323</v>
      </c>
      <c r="T22" s="411">
        <f t="shared" si="14"/>
        <v>-437</v>
      </c>
      <c r="U22" s="411">
        <f>T22+U20+U21-U16-U17-U18</f>
        <v>-615</v>
      </c>
      <c r="V22" s="411">
        <f t="shared" si="14"/>
        <v>-765</v>
      </c>
      <c r="W22" s="416">
        <f t="shared" ref="W22" si="15">V22+W20+W21-W16-W17-W18</f>
        <v>-941</v>
      </c>
      <c r="X22" s="416">
        <f t="shared" ref="X22" si="16">W22+X20+X21-X16-X17-X18</f>
        <v>-1091</v>
      </c>
      <c r="Y22" s="416">
        <f t="shared" ref="Y22" si="17">X22+Y20+Y21-Y16-Y17-Y18</f>
        <v>-1243</v>
      </c>
      <c r="Z22" s="416">
        <f t="shared" ref="Z22" si="18">Y22+Z20+Z21-Z16-Z17-Z18</f>
        <v>-1417</v>
      </c>
      <c r="AA22" s="416">
        <f t="shared" ref="AA22" si="19">Z22+AA20+AA21-AA16-AA17-AA18</f>
        <v>-1567</v>
      </c>
      <c r="AB22" s="416">
        <f t="shared" ref="AB22" si="20">AA22+AB20+AB21-AB16-AB17-AB18</f>
        <v>-1695</v>
      </c>
      <c r="AC22" s="24"/>
      <c r="AD22" s="46">
        <f>AB22-0</f>
        <v>-1695</v>
      </c>
    </row>
    <row r="23" spans="1:31">
      <c r="A23" s="666" t="s">
        <v>251</v>
      </c>
      <c r="B23" s="558">
        <v>10120301</v>
      </c>
      <c r="C23" s="11" t="s">
        <v>46</v>
      </c>
      <c r="D23" s="9"/>
      <c r="E23" s="43">
        <v>0</v>
      </c>
      <c r="F23" s="10">
        <v>0</v>
      </c>
      <c r="G23" s="10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4</v>
      </c>
      <c r="N23" s="9">
        <v>2</v>
      </c>
      <c r="O23" s="9">
        <v>0</v>
      </c>
      <c r="P23" s="21">
        <v>0</v>
      </c>
      <c r="Q23" s="9">
        <v>0</v>
      </c>
      <c r="R23" s="9">
        <v>0</v>
      </c>
      <c r="S23" s="9">
        <v>50</v>
      </c>
      <c r="T23" s="9">
        <v>0</v>
      </c>
      <c r="U23" s="9">
        <v>0</v>
      </c>
      <c r="V23" s="9">
        <v>0</v>
      </c>
      <c r="W23" s="9">
        <v>2</v>
      </c>
      <c r="X23" s="9">
        <v>0</v>
      </c>
      <c r="Y23" s="9">
        <v>2</v>
      </c>
      <c r="Z23" s="9">
        <v>0</v>
      </c>
      <c r="AA23" s="9">
        <v>0</v>
      </c>
      <c r="AB23" s="9">
        <v>0</v>
      </c>
      <c r="AC23" s="24">
        <f>SUM(D23:AB23)</f>
        <v>60</v>
      </c>
      <c r="AD23" s="44"/>
      <c r="AE23" s="44"/>
    </row>
    <row r="24" spans="1:31">
      <c r="A24" s="666"/>
      <c r="B24" s="558"/>
      <c r="C24" s="11" t="s">
        <v>47</v>
      </c>
      <c r="D24" s="9"/>
      <c r="E24" s="16">
        <v>0</v>
      </c>
      <c r="F24" s="9">
        <v>0</v>
      </c>
      <c r="G24" s="9">
        <v>0</v>
      </c>
      <c r="H24" s="9">
        <v>0</v>
      </c>
      <c r="I24" s="9">
        <v>0</v>
      </c>
      <c r="J24" s="9">
        <v>16</v>
      </c>
      <c r="K24" s="9">
        <v>32</v>
      </c>
      <c r="L24" s="9">
        <v>12</v>
      </c>
      <c r="M24" s="9">
        <v>0</v>
      </c>
      <c r="N24" s="9">
        <v>2</v>
      </c>
      <c r="O24" s="9">
        <v>16</v>
      </c>
      <c r="P24" s="21">
        <v>58</v>
      </c>
      <c r="Q24" s="9">
        <v>42</v>
      </c>
      <c r="R24" s="9">
        <v>42</v>
      </c>
      <c r="S24" s="9">
        <v>42</v>
      </c>
      <c r="T24" s="9">
        <v>90</v>
      </c>
      <c r="U24" s="9">
        <v>162</v>
      </c>
      <c r="V24" s="9">
        <v>138</v>
      </c>
      <c r="W24" s="9">
        <v>162</v>
      </c>
      <c r="X24" s="9">
        <v>138</v>
      </c>
      <c r="Y24" s="9">
        <v>138</v>
      </c>
      <c r="Z24" s="9">
        <v>162</v>
      </c>
      <c r="AA24" s="9">
        <v>138</v>
      </c>
      <c r="AB24" s="9">
        <v>114</v>
      </c>
      <c r="AC24" s="24">
        <f>SUM(D24:AB24)</f>
        <v>1504</v>
      </c>
      <c r="AD24" s="44"/>
      <c r="AE24" s="44">
        <f>K24+L24+M24+N24+O24+P24+Q24+R24+S24</f>
        <v>246</v>
      </c>
    </row>
    <row r="25" spans="1:31" ht="27.75" customHeight="1">
      <c r="A25" s="666"/>
      <c r="B25" s="558"/>
      <c r="C25" s="11" t="s">
        <v>48</v>
      </c>
      <c r="D25" s="9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2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24">
        <f>SUM(D25:P25)</f>
        <v>0</v>
      </c>
      <c r="AD25" s="44"/>
    </row>
    <row r="26" spans="1:31">
      <c r="A26" s="666"/>
      <c r="B26" s="558"/>
      <c r="C26" s="39" t="s">
        <v>296</v>
      </c>
      <c r="D26" s="9">
        <v>193</v>
      </c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21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24">
        <f>SUM(D26:P26)</f>
        <v>193</v>
      </c>
      <c r="AD26" s="3"/>
    </row>
    <row r="27" spans="1:31">
      <c r="A27" s="666"/>
      <c r="B27" s="558"/>
      <c r="C27" s="39" t="s">
        <v>50</v>
      </c>
      <c r="D27" s="9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21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24">
        <f>SUM(D27:AB27)</f>
        <v>0</v>
      </c>
      <c r="AD27" s="3"/>
    </row>
    <row r="28" spans="1:31">
      <c r="A28" s="666"/>
      <c r="B28" s="558"/>
      <c r="C28" s="39" t="s">
        <v>59</v>
      </c>
      <c r="D28" s="9"/>
      <c r="E28" s="16"/>
      <c r="F28" s="9"/>
      <c r="G28" s="347"/>
      <c r="H28" s="13"/>
      <c r="I28" s="13"/>
      <c r="J28" s="329"/>
      <c r="K28" s="329"/>
      <c r="L28" s="329"/>
      <c r="M28" s="329"/>
      <c r="N28" s="329"/>
      <c r="O28" s="329"/>
      <c r="P28" s="19"/>
      <c r="Q28" s="370"/>
      <c r="R28" s="370"/>
      <c r="S28" s="521"/>
      <c r="T28" s="370"/>
      <c r="U28" s="370"/>
      <c r="V28" s="370"/>
      <c r="W28" s="416"/>
      <c r="X28" s="416"/>
      <c r="Y28" s="416"/>
      <c r="Z28" s="416"/>
      <c r="AA28" s="416"/>
      <c r="AB28" s="416"/>
      <c r="AC28" s="24">
        <f>SUM(D28:AB28)</f>
        <v>0</v>
      </c>
      <c r="AD28" s="3"/>
    </row>
    <row r="29" spans="1:31">
      <c r="A29" s="666"/>
      <c r="B29" s="558"/>
      <c r="C29" s="39" t="s">
        <v>52</v>
      </c>
      <c r="D29" s="13">
        <f>D26+D27+D28-D23-D24-D25</f>
        <v>193</v>
      </c>
      <c r="E29" s="370">
        <f t="shared" ref="E29:V29" si="21">D29+E27+E28-E23-E24-E25</f>
        <v>193</v>
      </c>
      <c r="F29" s="370">
        <f t="shared" si="21"/>
        <v>193</v>
      </c>
      <c r="G29" s="370">
        <f t="shared" si="21"/>
        <v>193</v>
      </c>
      <c r="H29" s="370">
        <f t="shared" si="21"/>
        <v>193</v>
      </c>
      <c r="I29" s="370">
        <f t="shared" si="21"/>
        <v>193</v>
      </c>
      <c r="J29" s="370">
        <f t="shared" si="21"/>
        <v>177</v>
      </c>
      <c r="K29" s="370">
        <f t="shared" si="21"/>
        <v>145</v>
      </c>
      <c r="L29" s="370">
        <f t="shared" si="21"/>
        <v>133</v>
      </c>
      <c r="M29" s="370">
        <f t="shared" si="21"/>
        <v>129</v>
      </c>
      <c r="N29" s="370">
        <f t="shared" si="21"/>
        <v>125</v>
      </c>
      <c r="O29" s="370">
        <f t="shared" si="21"/>
        <v>109</v>
      </c>
      <c r="P29" s="370">
        <f t="shared" si="21"/>
        <v>51</v>
      </c>
      <c r="Q29" s="370">
        <f t="shared" si="21"/>
        <v>9</v>
      </c>
      <c r="R29" s="370">
        <f t="shared" si="21"/>
        <v>-33</v>
      </c>
      <c r="S29" s="370">
        <f t="shared" si="21"/>
        <v>-125</v>
      </c>
      <c r="T29" s="370">
        <f t="shared" si="21"/>
        <v>-215</v>
      </c>
      <c r="U29" s="370">
        <f>T29+U27+U28-U23-U24-U25</f>
        <v>-377</v>
      </c>
      <c r="V29" s="370">
        <f t="shared" si="21"/>
        <v>-515</v>
      </c>
      <c r="W29" s="416">
        <f t="shared" ref="W29" si="22">V29+W27+W28-W23-W24-W25</f>
        <v>-679</v>
      </c>
      <c r="X29" s="416">
        <f t="shared" ref="X29:Y29" si="23">W29+X27+X28-X23-X24-X25</f>
        <v>-817</v>
      </c>
      <c r="Y29" s="416">
        <f t="shared" si="23"/>
        <v>-957</v>
      </c>
      <c r="Z29" s="416">
        <f t="shared" ref="Z29" si="24">Y29+Z27+Z28-Z23-Z24-Z25</f>
        <v>-1119</v>
      </c>
      <c r="AA29" s="416">
        <f t="shared" ref="AA29" si="25">Z29+AA27+AA28-AA23-AA24-AA25</f>
        <v>-1257</v>
      </c>
      <c r="AB29" s="416">
        <f t="shared" ref="AB29" si="26">AA29+AB27+AB28-AB23-AB24-AB25</f>
        <v>-1371</v>
      </c>
      <c r="AC29" s="24"/>
      <c r="AD29" s="46">
        <f>AB29-0</f>
        <v>-1371</v>
      </c>
    </row>
  </sheetData>
  <mergeCells count="4">
    <mergeCell ref="A2:A8"/>
    <mergeCell ref="A9:A15"/>
    <mergeCell ref="A16:A22"/>
    <mergeCell ref="A23:A29"/>
  </mergeCells>
  <phoneticPr fontId="23" type="noConversion"/>
  <pageMargins left="0.69930555555555596" right="0.69930555555555596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1"/>
  <sheetViews>
    <sheetView workbookViewId="0">
      <pane xSplit="3" ySplit="1" topLeftCell="D17" activePane="bottomRight" state="frozen"/>
      <selection activeCell="O8" sqref="O8"/>
      <selection pane="topRight" activeCell="O8" sqref="O8"/>
      <selection pane="bottomLeft" activeCell="O8" sqref="O8"/>
      <selection pane="bottomRight" activeCell="H27" sqref="H27"/>
    </sheetView>
  </sheetViews>
  <sheetFormatPr defaultColWidth="9" defaultRowHeight="15"/>
  <cols>
    <col min="1" max="1" width="30.75" style="1" customWidth="1"/>
    <col min="2" max="2" width="27.375" style="1" hidden="1" customWidth="1"/>
    <col min="3" max="3" width="17.375" style="1" customWidth="1"/>
    <col min="4" max="4" width="6.125" style="3" customWidth="1"/>
    <col min="5" max="5" width="5.25" style="3" customWidth="1"/>
    <col min="6" max="6" width="5.75" style="3" customWidth="1"/>
    <col min="7" max="7" width="5.375" style="3" customWidth="1"/>
    <col min="8" max="8" width="4.875" style="3" customWidth="1"/>
    <col min="9" max="9" width="5.375" style="3" customWidth="1"/>
    <col min="10" max="11" width="4.75" style="3" customWidth="1"/>
    <col min="12" max="12" width="6.125" style="3" customWidth="1"/>
    <col min="13" max="13" width="5.875" style="3" customWidth="1"/>
    <col min="14" max="14" width="4.875" style="3" bestFit="1" customWidth="1"/>
    <col min="15" max="15" width="5.375" style="3" bestFit="1" customWidth="1"/>
    <col min="16" max="17" width="5" style="3" bestFit="1" customWidth="1"/>
    <col min="18" max="18" width="4.625" style="3" bestFit="1" customWidth="1"/>
    <col min="19" max="22" width="5.375" style="3" bestFit="1" customWidth="1"/>
    <col min="23" max="29" width="5.375" style="3" customWidth="1"/>
    <col min="30" max="30" width="5.875" style="48" bestFit="1" customWidth="1"/>
    <col min="31" max="31" width="6.125" style="48" customWidth="1"/>
    <col min="32" max="16384" width="9" style="48"/>
  </cols>
  <sheetData>
    <row r="1" spans="1:32" ht="45">
      <c r="A1" s="49" t="s">
        <v>0</v>
      </c>
      <c r="B1" s="49"/>
      <c r="C1" s="50" t="s">
        <v>44</v>
      </c>
      <c r="D1" s="6" t="s">
        <v>91</v>
      </c>
      <c r="E1" s="14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126" t="s">
        <v>17</v>
      </c>
      <c r="Q1" s="381" t="s">
        <v>172</v>
      </c>
      <c r="R1" s="381" t="s">
        <v>173</v>
      </c>
      <c r="S1" s="381" t="s">
        <v>8</v>
      </c>
      <c r="T1" s="381" t="s">
        <v>9</v>
      </c>
      <c r="U1" s="381" t="s">
        <v>10</v>
      </c>
      <c r="V1" s="381" t="s">
        <v>11</v>
      </c>
      <c r="W1" s="381" t="s">
        <v>12</v>
      </c>
      <c r="X1" s="381" t="s">
        <v>13</v>
      </c>
      <c r="Y1" s="381" t="s">
        <v>14</v>
      </c>
      <c r="Z1" s="381" t="s">
        <v>15</v>
      </c>
      <c r="AA1" s="381" t="s">
        <v>16</v>
      </c>
      <c r="AB1" s="381" t="s">
        <v>17</v>
      </c>
      <c r="AC1" s="555" t="s">
        <v>237</v>
      </c>
      <c r="AD1" s="24" t="s">
        <v>4</v>
      </c>
      <c r="AE1" s="208" t="s">
        <v>89</v>
      </c>
      <c r="AF1" s="1" t="s">
        <v>170</v>
      </c>
    </row>
    <row r="2" spans="1:32" ht="30">
      <c r="A2" s="666" t="s">
        <v>252</v>
      </c>
      <c r="B2" s="558" t="s">
        <v>253</v>
      </c>
      <c r="C2" s="11" t="s">
        <v>46</v>
      </c>
      <c r="D2" s="37"/>
      <c r="E2" s="42">
        <v>0</v>
      </c>
      <c r="F2" s="37">
        <v>0</v>
      </c>
      <c r="G2" s="37">
        <v>0</v>
      </c>
      <c r="H2" s="37">
        <v>0</v>
      </c>
      <c r="I2" s="37">
        <v>0</v>
      </c>
      <c r="J2" s="40">
        <v>0</v>
      </c>
      <c r="K2" s="40">
        <v>0</v>
      </c>
      <c r="L2" s="40">
        <v>32</v>
      </c>
      <c r="M2" s="40">
        <v>232</v>
      </c>
      <c r="N2" s="40">
        <v>944</v>
      </c>
      <c r="O2" s="40">
        <v>832</v>
      </c>
      <c r="P2" s="40">
        <v>848</v>
      </c>
      <c r="Q2" s="40">
        <v>1016</v>
      </c>
      <c r="R2" s="40">
        <v>84</v>
      </c>
      <c r="S2" s="40">
        <v>200</v>
      </c>
      <c r="T2" s="40">
        <v>152</v>
      </c>
      <c r="U2" s="40">
        <v>54</v>
      </c>
      <c r="V2" s="40">
        <v>384</v>
      </c>
      <c r="W2" s="40">
        <v>144</v>
      </c>
      <c r="X2" s="40">
        <v>0</v>
      </c>
      <c r="Y2" s="40">
        <v>0</v>
      </c>
      <c r="Z2" s="40">
        <v>0</v>
      </c>
      <c r="AA2" s="40">
        <v>0</v>
      </c>
      <c r="AB2" s="37">
        <v>0</v>
      </c>
      <c r="AC2" s="37"/>
      <c r="AD2" s="24">
        <f>SUM(H2:AC2)</f>
        <v>4922</v>
      </c>
      <c r="AE2" s="44"/>
      <c r="AF2" s="44"/>
    </row>
    <row r="3" spans="1:32">
      <c r="A3" s="666"/>
      <c r="B3" s="558"/>
      <c r="C3" s="11" t="s">
        <v>47</v>
      </c>
      <c r="D3" s="37"/>
      <c r="E3" s="42">
        <v>0</v>
      </c>
      <c r="F3" s="37">
        <v>0</v>
      </c>
      <c r="G3" s="37">
        <v>0</v>
      </c>
      <c r="H3" s="37">
        <v>0</v>
      </c>
      <c r="I3" s="37">
        <v>1</v>
      </c>
      <c r="J3" s="40">
        <v>0</v>
      </c>
      <c r="K3" s="40">
        <v>1</v>
      </c>
      <c r="L3" s="40">
        <v>1</v>
      </c>
      <c r="M3" s="40">
        <v>0</v>
      </c>
      <c r="N3" s="40">
        <v>1</v>
      </c>
      <c r="O3" s="40">
        <v>2</v>
      </c>
      <c r="P3" s="40">
        <v>2</v>
      </c>
      <c r="Q3" s="40">
        <v>0</v>
      </c>
      <c r="R3" s="40">
        <v>0</v>
      </c>
      <c r="S3" s="40">
        <v>0</v>
      </c>
      <c r="T3" s="40">
        <v>0</v>
      </c>
      <c r="U3" s="40">
        <v>3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37">
        <v>0</v>
      </c>
      <c r="AC3" s="37"/>
      <c r="AD3" s="24">
        <f t="shared" ref="AD3:AD30" si="0">SUM(H3:AC3)</f>
        <v>11</v>
      </c>
      <c r="AE3" s="44"/>
      <c r="AF3" s="44">
        <f>K3+L3+M3+N3+O3+P3+Q3+R3+S3</f>
        <v>7</v>
      </c>
    </row>
    <row r="4" spans="1:32">
      <c r="A4" s="666"/>
      <c r="B4" s="558"/>
      <c r="C4" s="39" t="s">
        <v>49</v>
      </c>
      <c r="D4" s="9">
        <v>541</v>
      </c>
      <c r="E4" s="16"/>
      <c r="F4" s="9"/>
      <c r="G4" s="9"/>
      <c r="H4" s="9"/>
      <c r="I4" s="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9"/>
      <c r="AC4" s="9"/>
      <c r="AD4" s="24">
        <f t="shared" si="0"/>
        <v>0</v>
      </c>
      <c r="AE4" s="3"/>
    </row>
    <row r="5" spans="1:32">
      <c r="A5" s="666"/>
      <c r="B5" s="558"/>
      <c r="C5" s="39" t="s">
        <v>50</v>
      </c>
      <c r="D5" s="9"/>
      <c r="E5" s="18"/>
      <c r="F5" s="9"/>
      <c r="G5" s="17"/>
      <c r="H5" s="17"/>
      <c r="I5" s="1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7"/>
      <c r="AC5" s="17"/>
      <c r="AD5" s="24">
        <f t="shared" si="0"/>
        <v>0</v>
      </c>
      <c r="AE5" s="3"/>
    </row>
    <row r="6" spans="1:32">
      <c r="A6" s="666"/>
      <c r="B6" s="558"/>
      <c r="C6" s="27" t="s">
        <v>51</v>
      </c>
      <c r="D6" s="9"/>
      <c r="E6" s="205"/>
      <c r="F6" s="204"/>
      <c r="G6" s="204"/>
      <c r="H6" s="62"/>
      <c r="I6" s="62"/>
      <c r="J6" s="63"/>
      <c r="K6" s="63"/>
      <c r="L6" s="63"/>
      <c r="M6" s="63"/>
      <c r="N6" s="63"/>
      <c r="O6" s="63"/>
      <c r="P6" s="415"/>
      <c r="Q6" s="209"/>
      <c r="R6" s="63"/>
      <c r="S6" s="63"/>
      <c r="T6" s="63"/>
      <c r="U6" s="63"/>
      <c r="V6" s="63"/>
      <c r="W6" s="63"/>
      <c r="X6" s="63"/>
      <c r="Y6" s="63"/>
      <c r="Z6" s="63"/>
      <c r="AA6" s="63"/>
      <c r="AB6" s="540"/>
      <c r="AC6" s="540"/>
      <c r="AD6" s="24">
        <f t="shared" si="0"/>
        <v>0</v>
      </c>
      <c r="AE6" s="3"/>
    </row>
    <row r="7" spans="1:32">
      <c r="A7" s="666"/>
      <c r="B7" s="558"/>
      <c r="C7" s="39" t="s">
        <v>52</v>
      </c>
      <c r="D7" s="7">
        <f>D4+D5+D6-D2-D3</f>
        <v>541</v>
      </c>
      <c r="E7" s="207">
        <f>D7+E5+E6-E2-E3</f>
        <v>541</v>
      </c>
      <c r="F7" s="207">
        <f t="shared" ref="F7:O7" si="1">E7+F5+F6-F2-F3</f>
        <v>541</v>
      </c>
      <c r="G7" s="207">
        <f t="shared" si="1"/>
        <v>541</v>
      </c>
      <c r="H7" s="207">
        <f t="shared" si="1"/>
        <v>541</v>
      </c>
      <c r="I7" s="207">
        <f t="shared" si="1"/>
        <v>540</v>
      </c>
      <c r="J7" s="207">
        <f t="shared" si="1"/>
        <v>540</v>
      </c>
      <c r="K7" s="207">
        <f t="shared" si="1"/>
        <v>539</v>
      </c>
      <c r="L7" s="207">
        <f t="shared" si="1"/>
        <v>506</v>
      </c>
      <c r="M7" s="207">
        <f t="shared" si="1"/>
        <v>274</v>
      </c>
      <c r="N7" s="207">
        <f t="shared" si="1"/>
        <v>-671</v>
      </c>
      <c r="O7" s="207">
        <f t="shared" si="1"/>
        <v>-1505</v>
      </c>
      <c r="P7" s="19">
        <f>O7+P5+P6-P2-P3</f>
        <v>-2355</v>
      </c>
      <c r="Q7" s="370">
        <f t="shared" ref="Q7:V7" si="2">P7+Q5+Q6-Q2-Q3</f>
        <v>-3371</v>
      </c>
      <c r="R7" s="19">
        <f t="shared" si="2"/>
        <v>-3455</v>
      </c>
      <c r="S7" s="370">
        <f t="shared" si="2"/>
        <v>-3655</v>
      </c>
      <c r="T7" s="19">
        <f t="shared" si="2"/>
        <v>-3807</v>
      </c>
      <c r="U7" s="370">
        <f t="shared" si="2"/>
        <v>-3864</v>
      </c>
      <c r="V7" s="19">
        <f t="shared" si="2"/>
        <v>-4248</v>
      </c>
      <c r="W7" s="19">
        <f t="shared" ref="W7" si="3">V7+W5+W6-W2-W3</f>
        <v>-4392</v>
      </c>
      <c r="X7" s="525">
        <f t="shared" ref="X7" si="4">W7+X5+X6-X2-X3</f>
        <v>-4392</v>
      </c>
      <c r="Y7" s="19">
        <f t="shared" ref="Y7" si="5">X7+Y5+Y6-Y2-Y3</f>
        <v>-4392</v>
      </c>
      <c r="Z7" s="19">
        <f t="shared" ref="Z7" si="6">Y7+Z5+Z6-Z2-Z3</f>
        <v>-4392</v>
      </c>
      <c r="AA7" s="525">
        <f t="shared" ref="AA7" si="7">Z7+AA5+AA6-AA2-AA3</f>
        <v>-4392</v>
      </c>
      <c r="AB7" s="546">
        <f t="shared" ref="AB7" si="8">AA7+AB5+AB6-AB2-AB3</f>
        <v>-4392</v>
      </c>
      <c r="AC7" s="546"/>
      <c r="AD7" s="24"/>
      <c r="AE7" s="46">
        <f>AB7-80</f>
        <v>-4472</v>
      </c>
    </row>
    <row r="8" spans="1:32">
      <c r="A8" s="666" t="s">
        <v>254</v>
      </c>
      <c r="B8" s="558" t="s">
        <v>255</v>
      </c>
      <c r="C8" s="11" t="s">
        <v>46</v>
      </c>
      <c r="D8" s="37"/>
      <c r="E8" s="42">
        <v>0</v>
      </c>
      <c r="F8" s="37">
        <v>0</v>
      </c>
      <c r="G8" s="37">
        <v>0</v>
      </c>
      <c r="H8" s="37">
        <v>0</v>
      </c>
      <c r="I8" s="37">
        <v>0</v>
      </c>
      <c r="J8" s="40">
        <v>0</v>
      </c>
      <c r="K8" s="40">
        <v>0</v>
      </c>
      <c r="L8" s="40">
        <v>0</v>
      </c>
      <c r="M8" s="40">
        <v>0</v>
      </c>
      <c r="N8" s="40">
        <v>134</v>
      </c>
      <c r="O8" s="40">
        <v>94</v>
      </c>
      <c r="P8" s="40">
        <v>20</v>
      </c>
      <c r="Q8" s="40">
        <v>0</v>
      </c>
      <c r="R8" s="40">
        <v>36</v>
      </c>
      <c r="S8" s="40">
        <v>0</v>
      </c>
      <c r="T8" s="40">
        <v>6</v>
      </c>
      <c r="U8" s="40">
        <v>0</v>
      </c>
      <c r="V8" s="40">
        <v>32</v>
      </c>
      <c r="W8" s="40">
        <v>16</v>
      </c>
      <c r="X8" s="40">
        <v>10</v>
      </c>
      <c r="Y8" s="40">
        <v>0</v>
      </c>
      <c r="Z8" s="40">
        <v>0</v>
      </c>
      <c r="AA8" s="40">
        <v>0</v>
      </c>
      <c r="AB8" s="37">
        <v>0</v>
      </c>
      <c r="AC8" s="37"/>
      <c r="AD8" s="24">
        <f t="shared" si="0"/>
        <v>348</v>
      </c>
      <c r="AE8" s="44"/>
      <c r="AF8" s="44"/>
    </row>
    <row r="9" spans="1:32">
      <c r="A9" s="666"/>
      <c r="B9" s="558"/>
      <c r="C9" s="11" t="s">
        <v>47</v>
      </c>
      <c r="D9" s="37"/>
      <c r="E9" s="42">
        <v>2</v>
      </c>
      <c r="F9" s="37">
        <v>0</v>
      </c>
      <c r="G9" s="37">
        <v>0</v>
      </c>
      <c r="H9" s="37">
        <v>0</v>
      </c>
      <c r="I9" s="37">
        <v>1</v>
      </c>
      <c r="J9" s="40">
        <v>1</v>
      </c>
      <c r="K9" s="40">
        <v>0</v>
      </c>
      <c r="L9" s="40">
        <v>0</v>
      </c>
      <c r="M9" s="40">
        <v>1</v>
      </c>
      <c r="N9" s="40">
        <v>0</v>
      </c>
      <c r="O9" s="40">
        <v>1</v>
      </c>
      <c r="P9" s="40">
        <v>2</v>
      </c>
      <c r="Q9" s="40">
        <v>1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37">
        <v>0</v>
      </c>
      <c r="AC9" s="37"/>
      <c r="AD9" s="24">
        <f t="shared" si="0"/>
        <v>8</v>
      </c>
      <c r="AE9" s="44"/>
      <c r="AF9" s="44">
        <f>K9+L9+M9+N9+O9+P9+Q9+R9+S9</f>
        <v>5</v>
      </c>
    </row>
    <row r="10" spans="1:32">
      <c r="A10" s="666"/>
      <c r="B10" s="558"/>
      <c r="C10" s="39" t="s">
        <v>49</v>
      </c>
      <c r="D10" s="9">
        <v>953</v>
      </c>
      <c r="E10" s="18"/>
      <c r="F10" s="17"/>
      <c r="G10" s="17"/>
      <c r="H10" s="17"/>
      <c r="I10" s="1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7"/>
      <c r="AC10" s="17"/>
      <c r="AD10" s="24">
        <f t="shared" si="0"/>
        <v>0</v>
      </c>
      <c r="AE10" s="3"/>
    </row>
    <row r="11" spans="1:32">
      <c r="A11" s="666"/>
      <c r="B11" s="558"/>
      <c r="C11" s="39" t="s">
        <v>50</v>
      </c>
      <c r="D11" s="9"/>
      <c r="E11" s="18"/>
      <c r="F11" s="17"/>
      <c r="G11" s="17"/>
      <c r="H11" s="17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7"/>
      <c r="AC11" s="17"/>
      <c r="AD11" s="24">
        <f t="shared" si="0"/>
        <v>0</v>
      </c>
      <c r="AE11" s="3"/>
    </row>
    <row r="12" spans="1:32">
      <c r="A12" s="666"/>
      <c r="B12" s="558"/>
      <c r="C12" s="27" t="s">
        <v>92</v>
      </c>
      <c r="D12" s="9"/>
      <c r="E12" s="18"/>
      <c r="F12" s="17"/>
      <c r="G12" s="17"/>
      <c r="H12" s="17"/>
      <c r="I12" s="17"/>
      <c r="J12" s="15"/>
      <c r="K12" s="15"/>
      <c r="L12" s="15"/>
      <c r="M12" s="15"/>
      <c r="N12" s="15"/>
      <c r="O12" s="9"/>
      <c r="P12" s="15"/>
      <c r="Q12" s="35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414"/>
      <c r="AC12" s="414"/>
      <c r="AD12" s="24">
        <f t="shared" si="0"/>
        <v>0</v>
      </c>
      <c r="AE12" s="3"/>
    </row>
    <row r="13" spans="1:32">
      <c r="A13" s="666"/>
      <c r="B13" s="558"/>
      <c r="C13" s="39" t="s">
        <v>52</v>
      </c>
      <c r="D13" s="207">
        <f>D10+D11+D12-D8-D9</f>
        <v>953</v>
      </c>
      <c r="E13" s="207">
        <f>D13+E11+E12-E8-E9</f>
        <v>951</v>
      </c>
      <c r="F13" s="207">
        <f t="shared" ref="F13:P13" si="9">E13+F11+F12-F8-F9</f>
        <v>951</v>
      </c>
      <c r="G13" s="207">
        <f t="shared" si="9"/>
        <v>951</v>
      </c>
      <c r="H13" s="207">
        <f t="shared" si="9"/>
        <v>951</v>
      </c>
      <c r="I13" s="207">
        <f t="shared" si="9"/>
        <v>950</v>
      </c>
      <c r="J13" s="207">
        <f t="shared" si="9"/>
        <v>949</v>
      </c>
      <c r="K13" s="207">
        <f t="shared" si="9"/>
        <v>949</v>
      </c>
      <c r="L13" s="207">
        <f t="shared" si="9"/>
        <v>949</v>
      </c>
      <c r="M13" s="207">
        <f t="shared" si="9"/>
        <v>948</v>
      </c>
      <c r="N13" s="207">
        <f t="shared" si="9"/>
        <v>814</v>
      </c>
      <c r="O13" s="207">
        <f t="shared" si="9"/>
        <v>719</v>
      </c>
      <c r="P13" s="19">
        <f t="shared" si="9"/>
        <v>697</v>
      </c>
      <c r="Q13" s="19">
        <f t="shared" ref="Q13:U13" si="10">P13+Q11+Q12-Q8-Q9</f>
        <v>696</v>
      </c>
      <c r="R13" s="19">
        <f t="shared" si="10"/>
        <v>660</v>
      </c>
      <c r="S13" s="19">
        <f t="shared" si="10"/>
        <v>660</v>
      </c>
      <c r="T13" s="19">
        <f t="shared" si="10"/>
        <v>654</v>
      </c>
      <c r="U13" s="19">
        <f t="shared" si="10"/>
        <v>653</v>
      </c>
      <c r="V13" s="19">
        <f t="shared" ref="V13" si="11">U13+V11+V12-V8-V9</f>
        <v>621</v>
      </c>
      <c r="W13" s="19">
        <f t="shared" ref="W13" si="12">V13+W11+W12-W8-W9</f>
        <v>605</v>
      </c>
      <c r="X13" s="19">
        <f t="shared" ref="X13" si="13">W13+X11+X12-X8-X9</f>
        <v>595</v>
      </c>
      <c r="Y13" s="19">
        <f t="shared" ref="Y13" si="14">X13+Y11+Y12-Y8-Y9</f>
        <v>595</v>
      </c>
      <c r="Z13" s="19">
        <f t="shared" ref="Z13" si="15">Y13+Z11+Z12-Z8-Z9</f>
        <v>595</v>
      </c>
      <c r="AA13" s="19">
        <f t="shared" ref="AA13" si="16">Z13+AA11+AA12-AA8-AA9</f>
        <v>595</v>
      </c>
      <c r="AB13" s="546">
        <f t="shared" ref="AB13" si="17">AA13+AB11+AB12-AB8-AB9</f>
        <v>595</v>
      </c>
      <c r="AC13" s="546"/>
      <c r="AD13" s="24"/>
      <c r="AE13" s="46">
        <f>AB13-80</f>
        <v>515</v>
      </c>
    </row>
    <row r="14" spans="1:32" ht="12.75" customHeight="1">
      <c r="A14" s="666" t="s">
        <v>240</v>
      </c>
      <c r="B14" s="558" t="s">
        <v>256</v>
      </c>
      <c r="C14" s="11" t="s">
        <v>46</v>
      </c>
      <c r="D14" s="37"/>
      <c r="E14" s="42">
        <v>0</v>
      </c>
      <c r="F14" s="37">
        <v>0</v>
      </c>
      <c r="G14" s="37">
        <v>0</v>
      </c>
      <c r="H14" s="37">
        <v>0</v>
      </c>
      <c r="I14" s="37">
        <v>0</v>
      </c>
      <c r="J14" s="40">
        <v>0</v>
      </c>
      <c r="K14" s="40">
        <v>0</v>
      </c>
      <c r="L14" s="40">
        <v>0</v>
      </c>
      <c r="M14" s="40">
        <v>300</v>
      </c>
      <c r="N14" s="40">
        <v>4092</v>
      </c>
      <c r="O14" s="40">
        <v>2112</v>
      </c>
      <c r="P14" s="40">
        <v>1996</v>
      </c>
      <c r="Q14" s="40">
        <v>2068</v>
      </c>
      <c r="R14" s="40">
        <v>1960</v>
      </c>
      <c r="S14" s="40">
        <v>3144</v>
      </c>
      <c r="T14" s="40">
        <v>3760</v>
      </c>
      <c r="U14" s="40">
        <v>1816</v>
      </c>
      <c r="V14" s="40">
        <v>2048</v>
      </c>
      <c r="W14" s="40">
        <v>1216</v>
      </c>
      <c r="X14" s="40">
        <v>1344</v>
      </c>
      <c r="Y14" s="40">
        <v>640</v>
      </c>
      <c r="Z14" s="40">
        <v>256</v>
      </c>
      <c r="AA14" s="40">
        <v>768</v>
      </c>
      <c r="AB14" s="37">
        <v>768</v>
      </c>
      <c r="AC14" s="37"/>
      <c r="AD14" s="24">
        <f t="shared" si="0"/>
        <v>28288</v>
      </c>
      <c r="AE14" s="44"/>
      <c r="AF14" s="44"/>
    </row>
    <row r="15" spans="1:32">
      <c r="A15" s="666"/>
      <c r="B15" s="558"/>
      <c r="C15" s="11" t="s">
        <v>166</v>
      </c>
      <c r="D15" s="37"/>
      <c r="E15" s="42">
        <v>150</v>
      </c>
      <c r="F15" s="37">
        <v>10</v>
      </c>
      <c r="G15" s="37">
        <v>32</v>
      </c>
      <c r="H15" s="37">
        <v>24</v>
      </c>
      <c r="I15" s="37">
        <v>2</v>
      </c>
      <c r="J15" s="40">
        <v>16</v>
      </c>
      <c r="K15" s="40">
        <v>52</v>
      </c>
      <c r="L15" s="40">
        <v>2</v>
      </c>
      <c r="M15" s="40">
        <v>8</v>
      </c>
      <c r="N15" s="40">
        <v>62</v>
      </c>
      <c r="O15" s="40">
        <v>100</v>
      </c>
      <c r="P15" s="40">
        <v>166</v>
      </c>
      <c r="Q15" s="40">
        <v>126</v>
      </c>
      <c r="R15" s="40">
        <v>94</v>
      </c>
      <c r="S15" s="40">
        <v>114</v>
      </c>
      <c r="T15" s="40">
        <v>114</v>
      </c>
      <c r="U15" s="40">
        <v>72</v>
      </c>
      <c r="V15" s="40">
        <v>26</v>
      </c>
      <c r="W15" s="40">
        <v>22</v>
      </c>
      <c r="X15" s="40">
        <v>22</v>
      </c>
      <c r="Y15" s="40">
        <v>42</v>
      </c>
      <c r="Z15" s="40">
        <v>2</v>
      </c>
      <c r="AA15" s="40">
        <v>46</v>
      </c>
      <c r="AB15" s="37">
        <v>22</v>
      </c>
      <c r="AC15" s="37"/>
      <c r="AD15" s="24">
        <f t="shared" si="0"/>
        <v>1134</v>
      </c>
      <c r="AE15" s="44"/>
      <c r="AF15" s="44">
        <f>K15+L15+M15+N15+O15+P15+Q15+R15+S15</f>
        <v>724</v>
      </c>
    </row>
    <row r="16" spans="1:32">
      <c r="A16" s="666"/>
      <c r="B16" s="558"/>
      <c r="C16" s="39" t="s">
        <v>49</v>
      </c>
      <c r="D16" s="9">
        <v>2138</v>
      </c>
      <c r="E16" s="18"/>
      <c r="F16" s="17"/>
      <c r="G16" s="17"/>
      <c r="H16" s="17"/>
      <c r="I16" s="17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7"/>
      <c r="AC16" s="17"/>
      <c r="AD16" s="24">
        <f t="shared" si="0"/>
        <v>0</v>
      </c>
      <c r="AE16" s="3"/>
    </row>
    <row r="17" spans="1:33">
      <c r="A17" s="666"/>
      <c r="B17" s="558"/>
      <c r="C17" s="39" t="s">
        <v>50</v>
      </c>
      <c r="D17" s="9"/>
      <c r="E17" s="18"/>
      <c r="F17" s="17"/>
      <c r="G17" s="17"/>
      <c r="H17" s="17"/>
      <c r="I17" s="17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7"/>
      <c r="AC17" s="17"/>
      <c r="AD17" s="24">
        <f t="shared" si="0"/>
        <v>0</v>
      </c>
      <c r="AE17" s="3"/>
      <c r="AG17" s="48">
        <f>11398-D16-AD18</f>
        <v>9260</v>
      </c>
    </row>
    <row r="18" spans="1:33">
      <c r="A18" s="666"/>
      <c r="B18" s="558"/>
      <c r="C18" s="27" t="s">
        <v>51</v>
      </c>
      <c r="D18" s="9"/>
      <c r="E18" s="16"/>
      <c r="F18" s="9"/>
      <c r="G18" s="9"/>
      <c r="H18" s="9"/>
      <c r="I18" s="9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314"/>
      <c r="U18" s="314"/>
      <c r="V18" s="314"/>
      <c r="W18" s="354"/>
      <c r="X18" s="354"/>
      <c r="Y18" s="354"/>
      <c r="Z18" s="354"/>
      <c r="AA18" s="354"/>
      <c r="AB18" s="414"/>
      <c r="AC18" s="414"/>
      <c r="AD18" s="24">
        <f t="shared" si="0"/>
        <v>0</v>
      </c>
      <c r="AE18" s="3"/>
    </row>
    <row r="19" spans="1:33">
      <c r="A19" s="666"/>
      <c r="B19" s="558"/>
      <c r="C19" s="39" t="s">
        <v>52</v>
      </c>
      <c r="D19" s="208">
        <f>D16+D17+D18-D14-D15</f>
        <v>2138</v>
      </c>
      <c r="E19" s="211">
        <f>D19+E17+E18-E14-E15</f>
        <v>1988</v>
      </c>
      <c r="F19" s="211">
        <f t="shared" ref="F19:P19" si="18">E19+F17+F18-F14-F15</f>
        <v>1978</v>
      </c>
      <c r="G19" s="211">
        <f t="shared" si="18"/>
        <v>1946</v>
      </c>
      <c r="H19" s="211">
        <f t="shared" si="18"/>
        <v>1922</v>
      </c>
      <c r="I19" s="211">
        <f t="shared" si="18"/>
        <v>1920</v>
      </c>
      <c r="J19" s="211">
        <f t="shared" si="18"/>
        <v>1904</v>
      </c>
      <c r="K19" s="211">
        <f t="shared" si="18"/>
        <v>1852</v>
      </c>
      <c r="L19" s="211">
        <f t="shared" si="18"/>
        <v>1850</v>
      </c>
      <c r="M19" s="211">
        <f t="shared" si="18"/>
        <v>1542</v>
      </c>
      <c r="N19" s="211">
        <f t="shared" si="18"/>
        <v>-2612</v>
      </c>
      <c r="O19" s="211">
        <f t="shared" si="18"/>
        <v>-4824</v>
      </c>
      <c r="P19" s="19">
        <f t="shared" si="18"/>
        <v>-6986</v>
      </c>
      <c r="Q19" s="19">
        <f t="shared" ref="Q19:V19" si="19">P19+Q17+Q18-Q14-Q15</f>
        <v>-9180</v>
      </c>
      <c r="R19" s="19">
        <f t="shared" si="19"/>
        <v>-11234</v>
      </c>
      <c r="S19" s="19">
        <f t="shared" si="19"/>
        <v>-14492</v>
      </c>
      <c r="T19" s="19">
        <f t="shared" si="19"/>
        <v>-18366</v>
      </c>
      <c r="U19" s="19">
        <f t="shared" si="19"/>
        <v>-20254</v>
      </c>
      <c r="V19" s="19">
        <f t="shared" si="19"/>
        <v>-22328</v>
      </c>
      <c r="W19" s="19">
        <f t="shared" ref="W19" si="20">V19+W17+W18-W14-W15</f>
        <v>-23566</v>
      </c>
      <c r="X19" s="19">
        <f t="shared" ref="X19" si="21">W19+X17+X18-X14-X15</f>
        <v>-24932</v>
      </c>
      <c r="Y19" s="19">
        <f t="shared" ref="Y19" si="22">X19+Y17+Y18-Y14-Y15</f>
        <v>-25614</v>
      </c>
      <c r="Z19" s="19">
        <f t="shared" ref="Z19" si="23">Y19+Z17+Z18-Z14-Z15</f>
        <v>-25872</v>
      </c>
      <c r="AA19" s="19">
        <f t="shared" ref="AA19" si="24">Z19+AA17+AA18-AA14-AA15</f>
        <v>-26686</v>
      </c>
      <c r="AB19" s="546">
        <f t="shared" ref="AB19" si="25">AA19+AB17+AB18-AB14-AB15</f>
        <v>-27476</v>
      </c>
      <c r="AC19" s="546"/>
      <c r="AD19" s="24"/>
      <c r="AE19" s="46">
        <f>AB19-80</f>
        <v>-27556</v>
      </c>
    </row>
    <row r="20" spans="1:33">
      <c r="A20" s="667" t="s">
        <v>241</v>
      </c>
      <c r="B20" s="559">
        <v>10210302</v>
      </c>
      <c r="C20" s="11" t="s">
        <v>46</v>
      </c>
      <c r="D20" s="37"/>
      <c r="E20" s="55">
        <v>0</v>
      </c>
      <c r="F20" s="38">
        <v>0</v>
      </c>
      <c r="G20" s="37">
        <v>0</v>
      </c>
      <c r="H20" s="38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41">
        <v>64</v>
      </c>
      <c r="O20" s="41">
        <v>0</v>
      </c>
      <c r="P20" s="41">
        <v>0</v>
      </c>
      <c r="Q20" s="41">
        <v>0</v>
      </c>
      <c r="R20" s="41">
        <v>8</v>
      </c>
      <c r="S20" s="41">
        <v>0</v>
      </c>
      <c r="T20" s="41">
        <v>0</v>
      </c>
      <c r="U20" s="37">
        <v>20</v>
      </c>
      <c r="V20" s="37">
        <v>0</v>
      </c>
      <c r="W20" s="37">
        <v>108</v>
      </c>
      <c r="X20" s="37">
        <v>0</v>
      </c>
      <c r="Y20" s="41">
        <v>0</v>
      </c>
      <c r="Z20" s="41">
        <v>0</v>
      </c>
      <c r="AA20" s="41">
        <v>0</v>
      </c>
      <c r="AB20" s="38">
        <v>0</v>
      </c>
      <c r="AC20" s="38"/>
      <c r="AD20" s="24">
        <f t="shared" si="0"/>
        <v>200</v>
      </c>
      <c r="AE20" s="44"/>
      <c r="AF20" s="44"/>
    </row>
    <row r="21" spans="1:33">
      <c r="A21" s="667"/>
      <c r="B21" s="559"/>
      <c r="C21" s="11" t="s">
        <v>47</v>
      </c>
      <c r="D21" s="37"/>
      <c r="E21" s="42">
        <v>0</v>
      </c>
      <c r="F21" s="37">
        <v>0</v>
      </c>
      <c r="G21" s="37">
        <v>0</v>
      </c>
      <c r="H21" s="37">
        <v>0</v>
      </c>
      <c r="I21" s="37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37">
        <v>0</v>
      </c>
      <c r="AC21" s="37"/>
      <c r="AD21" s="24">
        <f t="shared" si="0"/>
        <v>0</v>
      </c>
      <c r="AE21" s="44"/>
      <c r="AF21" s="44">
        <f>K21+L21+M21+N21+O21+P21+Q21+R21+S21</f>
        <v>0</v>
      </c>
    </row>
    <row r="22" spans="1:33">
      <c r="A22" s="667"/>
      <c r="B22" s="559"/>
      <c r="C22" s="39" t="s">
        <v>55</v>
      </c>
      <c r="D22" s="9">
        <v>187</v>
      </c>
      <c r="E22" s="18"/>
      <c r="F22" s="17"/>
      <c r="G22" s="17"/>
      <c r="H22" s="17"/>
      <c r="I22" s="17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7"/>
      <c r="AD22" s="24">
        <f t="shared" si="0"/>
        <v>0</v>
      </c>
      <c r="AE22" s="3"/>
    </row>
    <row r="23" spans="1:33">
      <c r="A23" s="667"/>
      <c r="B23" s="559"/>
      <c r="C23" s="39" t="s">
        <v>50</v>
      </c>
      <c r="D23" s="9"/>
      <c r="E23" s="18"/>
      <c r="F23" s="17"/>
      <c r="G23" s="17"/>
      <c r="H23" s="17"/>
      <c r="I23" s="17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7"/>
      <c r="AC23" s="17"/>
      <c r="AD23" s="24">
        <f t="shared" si="0"/>
        <v>0</v>
      </c>
      <c r="AE23" s="3"/>
    </row>
    <row r="24" spans="1:33">
      <c r="A24" s="667"/>
      <c r="B24" s="559"/>
      <c r="C24" s="27" t="s">
        <v>92</v>
      </c>
      <c r="D24" s="9"/>
      <c r="E24" s="18"/>
      <c r="F24" s="17"/>
      <c r="G24" s="17"/>
      <c r="H24" s="17"/>
      <c r="I24" s="17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414"/>
      <c r="AC24" s="414"/>
      <c r="AD24" s="24">
        <f t="shared" si="0"/>
        <v>0</v>
      </c>
      <c r="AE24" s="3"/>
    </row>
    <row r="25" spans="1:33">
      <c r="A25" s="667"/>
      <c r="B25" s="559"/>
      <c r="C25" s="39" t="s">
        <v>52</v>
      </c>
      <c r="D25" s="590">
        <f>D22+D23+D24-D20-D21</f>
        <v>187</v>
      </c>
      <c r="E25" s="589">
        <f>D25+E23+E24-E20-E21</f>
        <v>187</v>
      </c>
      <c r="F25" s="589">
        <f t="shared" ref="F25" si="26">E25+F23+F24-F20-F21</f>
        <v>187</v>
      </c>
      <c r="G25" s="589">
        <f t="shared" ref="G25" si="27">F25+G23+G24-G20-G21</f>
        <v>187</v>
      </c>
      <c r="H25" s="589">
        <f t="shared" ref="H25" si="28">G25+H23+H24-H20-H21</f>
        <v>187</v>
      </c>
      <c r="I25" s="589">
        <f t="shared" ref="I25" si="29">H25+I23+I24-I20-I21</f>
        <v>187</v>
      </c>
      <c r="J25" s="589">
        <f t="shared" ref="J25" si="30">I25+J23+J24-J20-J21</f>
        <v>187</v>
      </c>
      <c r="K25" s="589">
        <f t="shared" ref="K25" si="31">J25+K23+K24-K20-K21</f>
        <v>187</v>
      </c>
      <c r="L25" s="589">
        <f t="shared" ref="L25" si="32">K25+L23+L24-L20-L21</f>
        <v>187</v>
      </c>
      <c r="M25" s="589">
        <f t="shared" ref="M25" si="33">L25+M23+M24-M20-M21</f>
        <v>187</v>
      </c>
      <c r="N25" s="589">
        <f t="shared" ref="N25" si="34">M25+N23+N24-N20-N21</f>
        <v>123</v>
      </c>
      <c r="O25" s="589">
        <f t="shared" ref="O25" si="35">N25+O23+O24-O20-O21</f>
        <v>123</v>
      </c>
      <c r="P25" s="19">
        <f t="shared" ref="P25" si="36">O25+P23+P24-P20-P21</f>
        <v>123</v>
      </c>
      <c r="Q25" s="19">
        <f t="shared" ref="Q25" si="37">P25+Q23+Q24-Q20-Q21</f>
        <v>123</v>
      </c>
      <c r="R25" s="19">
        <f t="shared" ref="R25" si="38">Q25+R23+R24-R20-R21</f>
        <v>115</v>
      </c>
      <c r="S25" s="19">
        <f t="shared" ref="S25" si="39">R25+S23+S24-S20-S21</f>
        <v>115</v>
      </c>
      <c r="T25" s="19">
        <f t="shared" ref="T25" si="40">S25+T23+T24-T20-T21</f>
        <v>115</v>
      </c>
      <c r="U25" s="19">
        <f t="shared" ref="U25" si="41">T25+U23+U24-U20-U21</f>
        <v>95</v>
      </c>
      <c r="V25" s="19">
        <f t="shared" ref="V25" si="42">U25+V23+V24-V20-V21</f>
        <v>95</v>
      </c>
      <c r="W25" s="19">
        <f t="shared" ref="W25" si="43">V25+W23+W24-W20-W21</f>
        <v>-13</v>
      </c>
      <c r="X25" s="19">
        <f t="shared" ref="X25" si="44">W25+X23+X24-X20-X21</f>
        <v>-13</v>
      </c>
      <c r="Y25" s="19">
        <f t="shared" ref="Y25" si="45">X25+Y23+Y24-Y20-Y21</f>
        <v>-13</v>
      </c>
      <c r="Z25" s="19">
        <f t="shared" ref="Z25" si="46">Y25+Z23+Z24-Z20-Z21</f>
        <v>-13</v>
      </c>
      <c r="AA25" s="19">
        <f t="shared" ref="AA25" si="47">Z25+AA23+AA24-AA20-AA21</f>
        <v>-13</v>
      </c>
      <c r="AB25" s="589">
        <f t="shared" ref="AB25" si="48">AA25+AB23+AB24-AB20-AB21</f>
        <v>-13</v>
      </c>
      <c r="AC25" s="546"/>
      <c r="AD25" s="24"/>
      <c r="AE25" s="46">
        <f>AB25-80</f>
        <v>-93</v>
      </c>
    </row>
    <row r="26" spans="1:33">
      <c r="A26" s="667" t="s">
        <v>203</v>
      </c>
      <c r="B26" s="559">
        <v>10220301</v>
      </c>
      <c r="C26" s="11" t="s">
        <v>46</v>
      </c>
      <c r="D26" s="37"/>
      <c r="E26" s="395">
        <v>0</v>
      </c>
      <c r="F26" s="38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41">
        <v>32</v>
      </c>
      <c r="O26" s="41">
        <v>0</v>
      </c>
      <c r="P26" s="41">
        <v>0</v>
      </c>
      <c r="Q26" s="41">
        <v>0</v>
      </c>
      <c r="R26" s="41">
        <v>8</v>
      </c>
      <c r="S26" s="37">
        <v>32</v>
      </c>
      <c r="T26" s="37">
        <v>0</v>
      </c>
      <c r="U26" s="37">
        <v>0</v>
      </c>
      <c r="V26" s="37">
        <v>64</v>
      </c>
      <c r="W26" s="37">
        <v>32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/>
      <c r="AD26" s="24">
        <f t="shared" si="0"/>
        <v>168</v>
      </c>
      <c r="AE26" s="44"/>
      <c r="AF26" s="44"/>
    </row>
    <row r="27" spans="1:33">
      <c r="A27" s="667"/>
      <c r="B27" s="559"/>
      <c r="C27" s="11" t="s">
        <v>47</v>
      </c>
      <c r="D27" s="37"/>
      <c r="E27" s="42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37">
        <v>0</v>
      </c>
      <c r="AC27" s="37"/>
      <c r="AD27" s="24">
        <f t="shared" si="0"/>
        <v>0</v>
      </c>
      <c r="AE27" s="44"/>
      <c r="AF27" s="44">
        <f>K27+L27+M27+N27+O27+P27+Q27+R27+S27</f>
        <v>0</v>
      </c>
    </row>
    <row r="28" spans="1:33">
      <c r="A28" s="667"/>
      <c r="B28" s="559"/>
      <c r="C28" s="39" t="s">
        <v>55</v>
      </c>
      <c r="D28" s="9">
        <v>333</v>
      </c>
      <c r="E28" s="18"/>
      <c r="F28" s="17"/>
      <c r="G28" s="17"/>
      <c r="H28" s="17"/>
      <c r="I28" s="17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7"/>
      <c r="AC28" s="17"/>
      <c r="AD28" s="24">
        <f t="shared" si="0"/>
        <v>0</v>
      </c>
      <c r="AE28" s="3"/>
    </row>
    <row r="29" spans="1:33">
      <c r="A29" s="667"/>
      <c r="B29" s="559"/>
      <c r="C29" s="39" t="s">
        <v>50</v>
      </c>
      <c r="D29" s="9"/>
      <c r="E29" s="18"/>
      <c r="F29" s="17"/>
      <c r="G29" s="17"/>
      <c r="H29" s="17"/>
      <c r="I29" s="17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7"/>
      <c r="AC29" s="17"/>
      <c r="AD29" s="24">
        <f t="shared" si="0"/>
        <v>0</v>
      </c>
      <c r="AE29" s="3"/>
    </row>
    <row r="30" spans="1:33">
      <c r="A30" s="667"/>
      <c r="B30" s="559"/>
      <c r="C30" s="27" t="s">
        <v>92</v>
      </c>
      <c r="D30" s="9"/>
      <c r="E30" s="18"/>
      <c r="F30" s="17"/>
      <c r="G30" s="17"/>
      <c r="H30" s="17"/>
      <c r="I30" s="17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414"/>
      <c r="AC30" s="414"/>
      <c r="AD30" s="24">
        <f t="shared" si="0"/>
        <v>0</v>
      </c>
      <c r="AE30" s="3"/>
    </row>
    <row r="31" spans="1:33">
      <c r="A31" s="667"/>
      <c r="B31" s="559"/>
      <c r="C31" s="39" t="s">
        <v>52</v>
      </c>
      <c r="D31" s="208">
        <f>D28</f>
        <v>333</v>
      </c>
      <c r="E31" s="375">
        <f t="shared" ref="E31:T31" si="49">D31+E29+E30-E26-E27</f>
        <v>333</v>
      </c>
      <c r="F31" s="375">
        <f t="shared" si="49"/>
        <v>333</v>
      </c>
      <c r="G31" s="375">
        <f t="shared" si="49"/>
        <v>333</v>
      </c>
      <c r="H31" s="375">
        <f t="shared" si="49"/>
        <v>333</v>
      </c>
      <c r="I31" s="375">
        <f t="shared" si="49"/>
        <v>333</v>
      </c>
      <c r="J31" s="375">
        <f t="shared" si="49"/>
        <v>333</v>
      </c>
      <c r="K31" s="375">
        <f t="shared" si="49"/>
        <v>333</v>
      </c>
      <c r="L31" s="375">
        <f t="shared" si="49"/>
        <v>333</v>
      </c>
      <c r="M31" s="375">
        <f t="shared" si="49"/>
        <v>333</v>
      </c>
      <c r="N31" s="375">
        <f t="shared" si="49"/>
        <v>301</v>
      </c>
      <c r="O31" s="375">
        <f t="shared" si="49"/>
        <v>301</v>
      </c>
      <c r="P31" s="19">
        <f t="shared" si="49"/>
        <v>301</v>
      </c>
      <c r="Q31" s="19">
        <f t="shared" si="49"/>
        <v>301</v>
      </c>
      <c r="R31" s="19">
        <f t="shared" si="49"/>
        <v>293</v>
      </c>
      <c r="S31" s="19">
        <f t="shared" si="49"/>
        <v>261</v>
      </c>
      <c r="T31" s="19">
        <f t="shared" si="49"/>
        <v>261</v>
      </c>
      <c r="U31" s="19">
        <f t="shared" ref="U31" si="50">T31+U29+U30-U26-U27</f>
        <v>261</v>
      </c>
      <c r="V31" s="19">
        <f t="shared" ref="V31" si="51">U31+V29+V30-V26-V27</f>
        <v>197</v>
      </c>
      <c r="W31" s="19">
        <f t="shared" ref="W31" si="52">V31+W29+W30-W26-W27</f>
        <v>165</v>
      </c>
      <c r="X31" s="19">
        <f t="shared" ref="X31" si="53">W31+X29+X30-X26-X27</f>
        <v>165</v>
      </c>
      <c r="Y31" s="19">
        <f t="shared" ref="Y31" si="54">X31+Y29+Y30-Y26-Y27</f>
        <v>165</v>
      </c>
      <c r="Z31" s="19">
        <f t="shared" ref="Z31" si="55">Y31+Z29+Z30-Z26-Z27</f>
        <v>165</v>
      </c>
      <c r="AA31" s="19">
        <f t="shared" ref="AA31" si="56">Z31+AA29+AA30-AA26-AA27</f>
        <v>165</v>
      </c>
      <c r="AB31" s="546">
        <f t="shared" ref="AB31" si="57">AA31+AB29+AB30-AB26-AB27</f>
        <v>165</v>
      </c>
      <c r="AC31" s="546"/>
      <c r="AD31" s="24"/>
      <c r="AE31" s="46">
        <f>AB31-80</f>
        <v>85</v>
      </c>
    </row>
  </sheetData>
  <mergeCells count="5">
    <mergeCell ref="A2:A7"/>
    <mergeCell ref="A8:A13"/>
    <mergeCell ref="A14:A19"/>
    <mergeCell ref="A20:A25"/>
    <mergeCell ref="A26:A31"/>
  </mergeCells>
  <phoneticPr fontId="23" type="noConversion"/>
  <pageMargins left="0.31496062992125984" right="0.11811023622047245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W57"/>
  <sheetViews>
    <sheetView zoomScale="106" zoomScaleNormal="106" workbookViewId="0">
      <pane xSplit="3" ySplit="1" topLeftCell="H2" activePane="bottomRight" state="frozen"/>
      <selection activeCell="O8" sqref="O8"/>
      <selection pane="topRight" activeCell="O8" sqref="O8"/>
      <selection pane="bottomLeft" activeCell="O8" sqref="O8"/>
      <selection pane="bottomRight" activeCell="I61" sqref="I61"/>
    </sheetView>
  </sheetViews>
  <sheetFormatPr defaultColWidth="6.375" defaultRowHeight="15"/>
  <cols>
    <col min="1" max="1" width="23.375" style="1" customWidth="1"/>
    <col min="2" max="2" width="19.75" style="1" hidden="1" customWidth="1"/>
    <col min="3" max="3" width="19" style="48" customWidth="1"/>
    <col min="4" max="4" width="6.375" style="3"/>
    <col min="5" max="5" width="5.875" style="3" customWidth="1"/>
    <col min="6" max="6" width="5.25" style="3" customWidth="1"/>
    <col min="7" max="8" width="5.75" style="3" customWidth="1"/>
    <col min="9" max="18" width="5.25" style="3" bestFit="1" customWidth="1"/>
    <col min="19" max="28" width="5.75" style="3" bestFit="1" customWidth="1"/>
    <col min="29" max="16384" width="6.375" style="48"/>
  </cols>
  <sheetData>
    <row r="1" spans="1:16377" ht="42" customHeight="1">
      <c r="A1" s="337" t="s">
        <v>0</v>
      </c>
      <c r="B1" s="577"/>
      <c r="C1" s="338" t="s">
        <v>44</v>
      </c>
      <c r="D1" s="339" t="s">
        <v>91</v>
      </c>
      <c r="E1" s="14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126" t="s">
        <v>69</v>
      </c>
      <c r="K1" s="22" t="s">
        <v>12</v>
      </c>
      <c r="L1" s="126" t="s">
        <v>13</v>
      </c>
      <c r="M1" s="22" t="s">
        <v>14</v>
      </c>
      <c r="N1" s="126" t="s">
        <v>15</v>
      </c>
      <c r="O1" s="22" t="s">
        <v>16</v>
      </c>
      <c r="P1" s="126" t="s">
        <v>17</v>
      </c>
      <c r="Q1" s="379" t="s">
        <v>172</v>
      </c>
      <c r="R1" s="379" t="s">
        <v>173</v>
      </c>
      <c r="S1" s="379" t="s">
        <v>8</v>
      </c>
      <c r="T1" s="379" t="s">
        <v>9</v>
      </c>
      <c r="U1" s="379" t="s">
        <v>10</v>
      </c>
      <c r="V1" s="379" t="s">
        <v>11</v>
      </c>
      <c r="W1" s="379" t="s">
        <v>12</v>
      </c>
      <c r="X1" s="379" t="s">
        <v>13</v>
      </c>
      <c r="Y1" s="379" t="s">
        <v>14</v>
      </c>
      <c r="Z1" s="379" t="s">
        <v>15</v>
      </c>
      <c r="AA1" s="379" t="s">
        <v>16</v>
      </c>
      <c r="AB1" s="379" t="s">
        <v>17</v>
      </c>
      <c r="AC1" s="24" t="s">
        <v>4</v>
      </c>
      <c r="AD1" s="575" t="s">
        <v>89</v>
      </c>
      <c r="AE1" s="1" t="s">
        <v>170</v>
      </c>
      <c r="AF1" s="1" t="s">
        <v>88</v>
      </c>
    </row>
    <row r="2" spans="1:16377">
      <c r="A2" s="670" t="s">
        <v>257</v>
      </c>
      <c r="B2" s="578" t="s">
        <v>258</v>
      </c>
      <c r="C2" s="51" t="s">
        <v>46</v>
      </c>
      <c r="D2" s="37"/>
      <c r="E2" s="42">
        <v>0</v>
      </c>
      <c r="F2" s="37">
        <v>0</v>
      </c>
      <c r="G2" s="37">
        <v>0</v>
      </c>
      <c r="H2" s="58">
        <v>0</v>
      </c>
      <c r="I2" s="58">
        <v>0</v>
      </c>
      <c r="J2" s="139">
        <v>4</v>
      </c>
      <c r="K2" s="139">
        <v>1</v>
      </c>
      <c r="L2" s="139">
        <v>4</v>
      </c>
      <c r="M2" s="139">
        <v>295</v>
      </c>
      <c r="N2" s="139">
        <v>833</v>
      </c>
      <c r="O2" s="139">
        <v>339</v>
      </c>
      <c r="P2" s="40">
        <v>409</v>
      </c>
      <c r="Q2" s="37">
        <v>236</v>
      </c>
      <c r="R2" s="37">
        <v>267</v>
      </c>
      <c r="S2" s="37">
        <v>368</v>
      </c>
      <c r="T2" s="37">
        <v>205</v>
      </c>
      <c r="U2" s="37">
        <v>326</v>
      </c>
      <c r="V2" s="37">
        <v>404</v>
      </c>
      <c r="W2" s="37">
        <v>352</v>
      </c>
      <c r="X2" s="37">
        <v>262</v>
      </c>
      <c r="Y2" s="37">
        <v>290</v>
      </c>
      <c r="Z2" s="37">
        <v>288</v>
      </c>
      <c r="AA2" s="37">
        <v>288</v>
      </c>
      <c r="AB2" s="37">
        <v>0</v>
      </c>
      <c r="AC2" s="24">
        <f>SUM(H2:AB2)</f>
        <v>5171</v>
      </c>
      <c r="AD2" s="575"/>
      <c r="AE2" s="44"/>
      <c r="AF2" s="44">
        <f>E2+F2+G2+H2+I2+J2+K2+L2+M2+N2+O2+P2</f>
        <v>1885</v>
      </c>
    </row>
    <row r="3" spans="1:16377">
      <c r="A3" s="670"/>
      <c r="B3" s="578"/>
      <c r="C3" s="51" t="s">
        <v>47</v>
      </c>
      <c r="D3" s="52"/>
      <c r="E3" s="42">
        <v>0</v>
      </c>
      <c r="F3" s="40">
        <v>0</v>
      </c>
      <c r="G3" s="37">
        <v>10</v>
      </c>
      <c r="H3" s="37">
        <v>8</v>
      </c>
      <c r="I3" s="37">
        <v>1</v>
      </c>
      <c r="J3" s="37">
        <v>6</v>
      </c>
      <c r="K3" s="37">
        <v>9</v>
      </c>
      <c r="L3" s="37">
        <v>5</v>
      </c>
      <c r="M3" s="37">
        <v>17</v>
      </c>
      <c r="N3" s="37">
        <v>12</v>
      </c>
      <c r="O3" s="346">
        <v>105</v>
      </c>
      <c r="P3" s="40">
        <v>66</v>
      </c>
      <c r="Q3" s="37">
        <v>3</v>
      </c>
      <c r="R3" s="37">
        <v>3</v>
      </c>
      <c r="S3" s="37">
        <v>6</v>
      </c>
      <c r="T3" s="37">
        <v>6</v>
      </c>
      <c r="U3" s="37">
        <v>6</v>
      </c>
      <c r="V3" s="37">
        <v>6</v>
      </c>
      <c r="W3" s="37">
        <v>6</v>
      </c>
      <c r="X3" s="37">
        <v>6</v>
      </c>
      <c r="Y3" s="37">
        <v>6</v>
      </c>
      <c r="Z3" s="37">
        <v>6</v>
      </c>
      <c r="AA3" s="37">
        <v>6</v>
      </c>
      <c r="AB3" s="37">
        <v>7</v>
      </c>
      <c r="AC3" s="24">
        <f>SUM(D3:AB3)</f>
        <v>306</v>
      </c>
      <c r="AD3" s="575"/>
      <c r="AE3" s="44">
        <f>K3+L3+M3+N3+O3+P3+Q3+R3+S3</f>
        <v>226</v>
      </c>
      <c r="AF3" s="44">
        <f>E3+F3+G3+H3+I3+J3+K3+L3+M3+N3+O3+P3</f>
        <v>239</v>
      </c>
    </row>
    <row r="4" spans="1:16377" s="131" customFormat="1" ht="17.25" customHeight="1">
      <c r="A4" s="670"/>
      <c r="B4" s="578"/>
      <c r="C4" s="132" t="s">
        <v>58</v>
      </c>
      <c r="D4" s="9"/>
      <c r="E4" s="16"/>
      <c r="F4" s="9"/>
      <c r="G4" s="9"/>
      <c r="H4" s="9"/>
      <c r="I4" s="9"/>
      <c r="J4" s="21"/>
      <c r="K4" s="21"/>
      <c r="L4" s="21"/>
      <c r="M4" s="21"/>
      <c r="N4" s="21"/>
      <c r="O4" s="21"/>
      <c r="P4" s="2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4">
        <f>SUM(D4:S4)</f>
        <v>0</v>
      </c>
      <c r="AD4" s="9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30"/>
      <c r="OZ4" s="130"/>
      <c r="PA4" s="130"/>
      <c r="PB4" s="130"/>
      <c r="PC4" s="130"/>
      <c r="PD4" s="130"/>
      <c r="PE4" s="130"/>
      <c r="PF4" s="130"/>
      <c r="PG4" s="130"/>
      <c r="PH4" s="130"/>
      <c r="PI4" s="130"/>
      <c r="PJ4" s="130"/>
      <c r="PK4" s="130"/>
      <c r="PL4" s="130"/>
      <c r="PM4" s="130"/>
      <c r="PN4" s="130"/>
      <c r="PO4" s="130"/>
      <c r="PP4" s="130"/>
      <c r="PQ4" s="130"/>
      <c r="PR4" s="130"/>
      <c r="PS4" s="130"/>
      <c r="PT4" s="130"/>
      <c r="PU4" s="130"/>
      <c r="PV4" s="130"/>
      <c r="PW4" s="130"/>
      <c r="PX4" s="130"/>
      <c r="PY4" s="130"/>
      <c r="PZ4" s="130"/>
      <c r="QA4" s="130"/>
      <c r="QB4" s="130"/>
      <c r="QC4" s="130"/>
      <c r="QD4" s="130"/>
      <c r="QE4" s="130"/>
      <c r="QF4" s="130"/>
      <c r="QG4" s="130"/>
      <c r="QH4" s="130"/>
      <c r="QI4" s="130"/>
      <c r="QJ4" s="130"/>
      <c r="QK4" s="130"/>
      <c r="QL4" s="130"/>
      <c r="QM4" s="130"/>
      <c r="QN4" s="130"/>
      <c r="QO4" s="130"/>
      <c r="QP4" s="130"/>
      <c r="QQ4" s="130"/>
      <c r="QR4" s="130"/>
      <c r="QS4" s="130"/>
      <c r="QT4" s="130"/>
      <c r="QU4" s="130"/>
      <c r="QV4" s="130"/>
      <c r="QW4" s="130"/>
      <c r="QX4" s="130"/>
      <c r="QY4" s="130"/>
      <c r="QZ4" s="130"/>
      <c r="RA4" s="130"/>
      <c r="RB4" s="130"/>
      <c r="RC4" s="130"/>
      <c r="RD4" s="130"/>
      <c r="RE4" s="130"/>
      <c r="RF4" s="130"/>
      <c r="RG4" s="130"/>
      <c r="RH4" s="130"/>
      <c r="RI4" s="130"/>
      <c r="RJ4" s="130"/>
      <c r="RK4" s="130"/>
      <c r="RL4" s="130"/>
      <c r="RM4" s="130"/>
      <c r="RN4" s="130"/>
      <c r="RO4" s="130"/>
      <c r="RP4" s="130"/>
      <c r="RQ4" s="130"/>
      <c r="RR4" s="130"/>
      <c r="RS4" s="130"/>
      <c r="RT4" s="130"/>
      <c r="RU4" s="130"/>
      <c r="RV4" s="130"/>
      <c r="RW4" s="130"/>
      <c r="RX4" s="130"/>
      <c r="RY4" s="130"/>
      <c r="RZ4" s="130"/>
      <c r="SA4" s="130"/>
      <c r="SB4" s="130"/>
      <c r="SC4" s="130"/>
      <c r="SD4" s="130"/>
      <c r="SE4" s="130"/>
      <c r="SF4" s="130"/>
      <c r="SG4" s="130"/>
      <c r="SH4" s="130"/>
      <c r="SI4" s="130"/>
      <c r="SJ4" s="130"/>
      <c r="SK4" s="130"/>
      <c r="SL4" s="130"/>
      <c r="SM4" s="130"/>
      <c r="SN4" s="130"/>
      <c r="SO4" s="130"/>
      <c r="SP4" s="130"/>
      <c r="SQ4" s="130"/>
      <c r="SR4" s="130"/>
      <c r="SS4" s="130"/>
      <c r="ST4" s="130"/>
      <c r="SU4" s="130"/>
      <c r="SV4" s="130"/>
      <c r="SW4" s="130"/>
      <c r="SX4" s="130"/>
      <c r="SY4" s="130"/>
      <c r="SZ4" s="130"/>
      <c r="TA4" s="130"/>
      <c r="TB4" s="130"/>
      <c r="TC4" s="130"/>
      <c r="TD4" s="130"/>
      <c r="TE4" s="130"/>
      <c r="TF4" s="130"/>
      <c r="TG4" s="130"/>
      <c r="TH4" s="130"/>
      <c r="TI4" s="130"/>
      <c r="TJ4" s="130"/>
      <c r="TK4" s="130"/>
      <c r="TL4" s="130"/>
      <c r="TM4" s="130"/>
      <c r="TN4" s="130"/>
      <c r="TO4" s="130"/>
      <c r="TP4" s="130"/>
      <c r="TQ4" s="130"/>
      <c r="TR4" s="130"/>
      <c r="TS4" s="130"/>
      <c r="TT4" s="130"/>
      <c r="TU4" s="130"/>
      <c r="TV4" s="130"/>
      <c r="TW4" s="130"/>
      <c r="TX4" s="130"/>
      <c r="TY4" s="130"/>
      <c r="TZ4" s="130"/>
      <c r="UA4" s="130"/>
      <c r="UB4" s="130"/>
      <c r="UC4" s="130"/>
      <c r="UD4" s="130"/>
      <c r="UE4" s="130"/>
      <c r="UF4" s="130"/>
      <c r="UG4" s="130"/>
      <c r="UH4" s="130"/>
      <c r="UI4" s="130"/>
      <c r="UJ4" s="130"/>
      <c r="UK4" s="130"/>
      <c r="UL4" s="130"/>
      <c r="UM4" s="130"/>
      <c r="UN4" s="130"/>
      <c r="UO4" s="130"/>
      <c r="UP4" s="130"/>
      <c r="UQ4" s="130"/>
      <c r="UR4" s="130"/>
      <c r="US4" s="130"/>
      <c r="UT4" s="130"/>
      <c r="UU4" s="130"/>
      <c r="UV4" s="130"/>
      <c r="UW4" s="130"/>
      <c r="UX4" s="130"/>
      <c r="UY4" s="130"/>
      <c r="UZ4" s="130"/>
      <c r="VA4" s="130"/>
      <c r="VB4" s="130"/>
      <c r="VC4" s="130"/>
      <c r="VD4" s="130"/>
      <c r="VE4" s="130"/>
      <c r="VF4" s="130"/>
      <c r="VG4" s="130"/>
      <c r="VH4" s="130"/>
      <c r="VI4" s="130"/>
      <c r="VJ4" s="130"/>
      <c r="VK4" s="130"/>
      <c r="VL4" s="130"/>
      <c r="VM4" s="130"/>
      <c r="VN4" s="130"/>
      <c r="VO4" s="130"/>
      <c r="VP4" s="130"/>
      <c r="VQ4" s="130"/>
      <c r="VR4" s="130"/>
      <c r="VS4" s="130"/>
      <c r="VT4" s="130"/>
      <c r="VU4" s="130"/>
      <c r="VV4" s="130"/>
      <c r="VW4" s="130"/>
      <c r="VX4" s="130"/>
      <c r="VY4" s="130"/>
      <c r="VZ4" s="130"/>
      <c r="WA4" s="130"/>
      <c r="WB4" s="130"/>
      <c r="WC4" s="130"/>
      <c r="WD4" s="130"/>
      <c r="WE4" s="130"/>
      <c r="WF4" s="130"/>
      <c r="WG4" s="130"/>
      <c r="WH4" s="130"/>
      <c r="WI4" s="130"/>
      <c r="WJ4" s="130"/>
      <c r="WK4" s="130"/>
      <c r="WL4" s="130"/>
      <c r="WM4" s="130"/>
      <c r="WN4" s="130"/>
      <c r="WO4" s="130"/>
      <c r="WP4" s="130"/>
      <c r="WQ4" s="130"/>
      <c r="WR4" s="130"/>
      <c r="WS4" s="130"/>
      <c r="WT4" s="130"/>
      <c r="WU4" s="130"/>
      <c r="WV4" s="130"/>
      <c r="WW4" s="130"/>
      <c r="WX4" s="130"/>
      <c r="WY4" s="130"/>
      <c r="WZ4" s="130"/>
      <c r="XA4" s="130"/>
      <c r="XB4" s="130"/>
      <c r="XC4" s="130"/>
      <c r="XD4" s="130"/>
      <c r="XE4" s="130"/>
      <c r="XF4" s="130"/>
      <c r="XG4" s="130"/>
      <c r="XH4" s="130"/>
      <c r="XI4" s="130"/>
      <c r="XJ4" s="130"/>
      <c r="XK4" s="130"/>
      <c r="XL4" s="130"/>
      <c r="XM4" s="130"/>
      <c r="XN4" s="130"/>
      <c r="XO4" s="130"/>
      <c r="XP4" s="130"/>
      <c r="XQ4" s="130"/>
      <c r="XR4" s="130"/>
      <c r="XS4" s="130"/>
      <c r="XT4" s="130"/>
      <c r="XU4" s="130"/>
      <c r="XV4" s="130"/>
      <c r="XW4" s="130"/>
      <c r="XX4" s="130"/>
      <c r="XY4" s="130"/>
      <c r="XZ4" s="130"/>
      <c r="YA4" s="130"/>
      <c r="YB4" s="130"/>
      <c r="YC4" s="130"/>
      <c r="YD4" s="130"/>
      <c r="YE4" s="130"/>
      <c r="YF4" s="130"/>
      <c r="YG4" s="130"/>
      <c r="YH4" s="130"/>
      <c r="YI4" s="130"/>
      <c r="YJ4" s="130"/>
      <c r="YK4" s="130"/>
      <c r="YL4" s="130"/>
      <c r="YM4" s="130"/>
      <c r="YN4" s="130"/>
      <c r="YO4" s="130"/>
      <c r="YP4" s="130"/>
      <c r="YQ4" s="130"/>
      <c r="YR4" s="130"/>
      <c r="YS4" s="130"/>
      <c r="YT4" s="130"/>
      <c r="YU4" s="130"/>
      <c r="YV4" s="130"/>
      <c r="YW4" s="130"/>
      <c r="YX4" s="130"/>
      <c r="YY4" s="130"/>
      <c r="YZ4" s="130"/>
      <c r="ZA4" s="130"/>
      <c r="ZB4" s="130"/>
      <c r="ZC4" s="130"/>
      <c r="ZD4" s="130"/>
      <c r="ZE4" s="130"/>
      <c r="ZF4" s="130"/>
      <c r="ZG4" s="130"/>
      <c r="ZH4" s="130"/>
      <c r="ZI4" s="130"/>
      <c r="ZJ4" s="130"/>
      <c r="ZK4" s="130"/>
      <c r="ZL4" s="130"/>
      <c r="ZM4" s="130"/>
      <c r="ZN4" s="130"/>
      <c r="ZO4" s="130"/>
      <c r="ZP4" s="130"/>
      <c r="ZQ4" s="130"/>
      <c r="ZR4" s="130"/>
      <c r="ZS4" s="130"/>
      <c r="ZT4" s="130"/>
      <c r="ZU4" s="130"/>
      <c r="ZV4" s="130"/>
      <c r="ZW4" s="130"/>
      <c r="ZX4" s="130"/>
      <c r="ZY4" s="130"/>
      <c r="ZZ4" s="130"/>
      <c r="AAA4" s="130"/>
      <c r="AAB4" s="130"/>
      <c r="AAC4" s="130"/>
      <c r="AAD4" s="130"/>
      <c r="AAE4" s="130"/>
      <c r="AAF4" s="130"/>
      <c r="AAG4" s="130"/>
      <c r="AAH4" s="130"/>
      <c r="AAI4" s="130"/>
      <c r="AAJ4" s="130"/>
      <c r="AAK4" s="130"/>
      <c r="AAL4" s="130"/>
      <c r="AAM4" s="130"/>
      <c r="AAN4" s="130"/>
      <c r="AAO4" s="130"/>
      <c r="AAP4" s="130"/>
      <c r="AAQ4" s="130"/>
      <c r="AAR4" s="130"/>
      <c r="AAS4" s="130"/>
      <c r="AAT4" s="130"/>
      <c r="AAU4" s="130"/>
      <c r="AAV4" s="130"/>
      <c r="AAW4" s="130"/>
      <c r="AAX4" s="130"/>
      <c r="AAY4" s="130"/>
      <c r="AAZ4" s="130"/>
      <c r="ABA4" s="130"/>
      <c r="ABB4" s="130"/>
      <c r="ABC4" s="130"/>
      <c r="ABD4" s="130"/>
      <c r="ABE4" s="130"/>
      <c r="ABF4" s="130"/>
      <c r="ABG4" s="130"/>
      <c r="ABH4" s="130"/>
      <c r="ABI4" s="130"/>
      <c r="ABJ4" s="130"/>
      <c r="ABK4" s="130"/>
      <c r="ABL4" s="130"/>
      <c r="ABM4" s="130"/>
      <c r="ABN4" s="130"/>
      <c r="ABO4" s="130"/>
      <c r="ABP4" s="130"/>
      <c r="ABQ4" s="130"/>
      <c r="ABR4" s="130"/>
      <c r="ABS4" s="130"/>
      <c r="ABT4" s="130"/>
      <c r="ABU4" s="130"/>
      <c r="ABV4" s="130"/>
      <c r="ABW4" s="130"/>
      <c r="ABX4" s="130"/>
      <c r="ABY4" s="130"/>
      <c r="ABZ4" s="130"/>
      <c r="ACA4" s="130"/>
      <c r="ACB4" s="130"/>
      <c r="ACC4" s="130"/>
      <c r="ACD4" s="130"/>
      <c r="ACE4" s="130"/>
      <c r="ACF4" s="130"/>
      <c r="ACG4" s="130"/>
      <c r="ACH4" s="130"/>
      <c r="ACI4" s="130"/>
      <c r="ACJ4" s="130"/>
      <c r="ACK4" s="130"/>
      <c r="ACL4" s="130"/>
      <c r="ACM4" s="130"/>
      <c r="ACN4" s="130"/>
      <c r="ACO4" s="130"/>
      <c r="ACP4" s="130"/>
      <c r="ACQ4" s="130"/>
      <c r="ACR4" s="130"/>
      <c r="ACS4" s="130"/>
      <c r="ACT4" s="130"/>
      <c r="ACU4" s="130"/>
      <c r="ACV4" s="130"/>
      <c r="ACW4" s="130"/>
      <c r="ACX4" s="130"/>
      <c r="ACY4" s="130"/>
      <c r="ACZ4" s="130"/>
      <c r="ADA4" s="130"/>
      <c r="ADB4" s="130"/>
      <c r="ADC4" s="130"/>
      <c r="ADD4" s="130"/>
      <c r="ADE4" s="130"/>
      <c r="ADF4" s="130"/>
      <c r="ADG4" s="130"/>
      <c r="ADH4" s="130"/>
      <c r="ADI4" s="130"/>
      <c r="ADJ4" s="130"/>
      <c r="ADK4" s="130"/>
      <c r="ADL4" s="130"/>
      <c r="ADM4" s="130"/>
      <c r="ADN4" s="130"/>
      <c r="ADO4" s="130"/>
      <c r="ADP4" s="130"/>
      <c r="ADQ4" s="130"/>
      <c r="ADR4" s="130"/>
      <c r="ADS4" s="130"/>
      <c r="ADT4" s="130"/>
      <c r="ADU4" s="130"/>
      <c r="ADV4" s="130"/>
      <c r="ADW4" s="130"/>
      <c r="ADX4" s="130"/>
      <c r="ADY4" s="130"/>
      <c r="ADZ4" s="130"/>
      <c r="AEA4" s="130"/>
      <c r="AEB4" s="130"/>
      <c r="AEC4" s="130"/>
      <c r="AED4" s="130"/>
      <c r="AEE4" s="130"/>
      <c r="AEF4" s="130"/>
      <c r="AEG4" s="130"/>
      <c r="AEH4" s="130"/>
      <c r="AEI4" s="130"/>
      <c r="AEJ4" s="130"/>
      <c r="AEK4" s="130"/>
      <c r="AEL4" s="130"/>
      <c r="AEM4" s="130"/>
      <c r="AEN4" s="130"/>
      <c r="AEO4" s="130"/>
      <c r="AEP4" s="130"/>
      <c r="AEQ4" s="130"/>
      <c r="AER4" s="130"/>
      <c r="AES4" s="130"/>
      <c r="AET4" s="130"/>
      <c r="AEU4" s="130"/>
      <c r="AEV4" s="130"/>
      <c r="AEW4" s="130"/>
      <c r="AEX4" s="130"/>
      <c r="AEY4" s="130"/>
      <c r="AEZ4" s="130"/>
      <c r="AFA4" s="130"/>
      <c r="AFB4" s="130"/>
      <c r="AFC4" s="130"/>
      <c r="AFD4" s="130"/>
      <c r="AFE4" s="130"/>
      <c r="AFF4" s="130"/>
      <c r="AFG4" s="130"/>
      <c r="AFH4" s="130"/>
      <c r="AFI4" s="130"/>
      <c r="AFJ4" s="130"/>
      <c r="AFK4" s="130"/>
      <c r="AFL4" s="130"/>
      <c r="AFM4" s="130"/>
      <c r="AFN4" s="130"/>
      <c r="AFO4" s="130"/>
      <c r="AFP4" s="130"/>
      <c r="AFQ4" s="130"/>
      <c r="AFR4" s="130"/>
      <c r="AFS4" s="130"/>
      <c r="AFT4" s="130"/>
      <c r="AFU4" s="130"/>
      <c r="AFV4" s="130"/>
      <c r="AFW4" s="130"/>
      <c r="AFX4" s="130"/>
      <c r="AFY4" s="130"/>
      <c r="AFZ4" s="130"/>
      <c r="AGA4" s="130"/>
      <c r="AGB4" s="130"/>
      <c r="AGC4" s="130"/>
      <c r="AGD4" s="130"/>
      <c r="AGE4" s="130"/>
      <c r="AGF4" s="130"/>
      <c r="AGG4" s="130"/>
      <c r="AGH4" s="130"/>
      <c r="AGI4" s="130"/>
      <c r="AGJ4" s="130"/>
      <c r="AGK4" s="130"/>
      <c r="AGL4" s="130"/>
      <c r="AGM4" s="130"/>
      <c r="AGN4" s="130"/>
      <c r="AGO4" s="130"/>
      <c r="AGP4" s="130"/>
      <c r="AGQ4" s="130"/>
      <c r="AGR4" s="130"/>
      <c r="AGS4" s="130"/>
      <c r="AGT4" s="130"/>
      <c r="AGU4" s="130"/>
      <c r="AGV4" s="130"/>
      <c r="AGW4" s="130"/>
      <c r="AGX4" s="130"/>
      <c r="AGY4" s="130"/>
      <c r="AGZ4" s="130"/>
      <c r="AHA4" s="130"/>
      <c r="AHB4" s="130"/>
      <c r="AHC4" s="130"/>
      <c r="AHD4" s="130"/>
      <c r="AHE4" s="130"/>
      <c r="AHF4" s="130"/>
      <c r="AHG4" s="130"/>
      <c r="AHH4" s="130"/>
      <c r="AHI4" s="130"/>
      <c r="AHJ4" s="130"/>
      <c r="AHK4" s="130"/>
      <c r="AHL4" s="130"/>
      <c r="AHM4" s="130"/>
      <c r="AHN4" s="130"/>
      <c r="AHO4" s="130"/>
      <c r="AHP4" s="130"/>
      <c r="AHQ4" s="130"/>
      <c r="AHR4" s="130"/>
      <c r="AHS4" s="130"/>
      <c r="AHT4" s="130"/>
      <c r="AHU4" s="130"/>
      <c r="AHV4" s="130"/>
      <c r="AHW4" s="130"/>
      <c r="AHX4" s="130"/>
      <c r="AHY4" s="130"/>
      <c r="AHZ4" s="130"/>
      <c r="AIA4" s="130"/>
      <c r="AIB4" s="130"/>
      <c r="AIC4" s="130"/>
      <c r="AID4" s="130"/>
      <c r="AIE4" s="130"/>
      <c r="AIF4" s="130"/>
      <c r="AIG4" s="130"/>
      <c r="AIH4" s="130"/>
      <c r="AII4" s="130"/>
      <c r="AIJ4" s="130"/>
      <c r="AIK4" s="130"/>
      <c r="AIL4" s="130"/>
      <c r="AIM4" s="130"/>
      <c r="AIN4" s="130"/>
      <c r="AIO4" s="130"/>
      <c r="AIP4" s="130"/>
      <c r="AIQ4" s="130"/>
      <c r="AIR4" s="130"/>
      <c r="AIS4" s="130"/>
      <c r="AIT4" s="130"/>
      <c r="AIU4" s="130"/>
      <c r="AIV4" s="130"/>
      <c r="AIW4" s="130"/>
      <c r="AIX4" s="130"/>
      <c r="AIY4" s="130"/>
      <c r="AIZ4" s="130"/>
      <c r="AJA4" s="130"/>
      <c r="AJB4" s="130"/>
      <c r="AJC4" s="130"/>
      <c r="AJD4" s="130"/>
      <c r="AJE4" s="130"/>
      <c r="AJF4" s="130"/>
      <c r="AJG4" s="130"/>
      <c r="AJH4" s="130"/>
      <c r="AJI4" s="130"/>
      <c r="AJJ4" s="130"/>
      <c r="AJK4" s="130"/>
      <c r="AJL4" s="130"/>
      <c r="AJM4" s="130"/>
      <c r="AJN4" s="130"/>
      <c r="AJO4" s="130"/>
      <c r="AJP4" s="130"/>
      <c r="AJQ4" s="130"/>
      <c r="AJR4" s="130"/>
      <c r="AJS4" s="130"/>
      <c r="AJT4" s="130"/>
      <c r="AJU4" s="130"/>
      <c r="AJV4" s="130"/>
      <c r="AJW4" s="130"/>
      <c r="AJX4" s="130"/>
      <c r="AJY4" s="130"/>
      <c r="AJZ4" s="130"/>
      <c r="AKA4" s="130"/>
      <c r="AKB4" s="130"/>
      <c r="AKC4" s="130"/>
      <c r="AKD4" s="130"/>
      <c r="AKE4" s="130"/>
      <c r="AKF4" s="130"/>
      <c r="AKG4" s="130"/>
      <c r="AKH4" s="130"/>
      <c r="AKI4" s="130"/>
      <c r="AKJ4" s="130"/>
      <c r="AKK4" s="130"/>
      <c r="AKL4" s="130"/>
      <c r="AKM4" s="130"/>
      <c r="AKN4" s="130"/>
      <c r="AKO4" s="130"/>
      <c r="AKP4" s="130"/>
      <c r="AKQ4" s="130"/>
      <c r="AKR4" s="130"/>
      <c r="AKS4" s="130"/>
      <c r="AKT4" s="130"/>
      <c r="AKU4" s="130"/>
      <c r="AKV4" s="130"/>
      <c r="AKW4" s="130"/>
      <c r="AKX4" s="130"/>
      <c r="AKY4" s="130"/>
      <c r="AKZ4" s="130"/>
      <c r="ALA4" s="130"/>
      <c r="ALB4" s="130"/>
      <c r="ALC4" s="130"/>
      <c r="ALD4" s="130"/>
      <c r="ALE4" s="130"/>
      <c r="ALF4" s="130"/>
      <c r="ALG4" s="130"/>
      <c r="ALH4" s="130"/>
      <c r="ALI4" s="130"/>
      <c r="ALJ4" s="130"/>
      <c r="ALK4" s="130"/>
      <c r="ALL4" s="130"/>
      <c r="ALM4" s="130"/>
      <c r="ALN4" s="130"/>
      <c r="ALO4" s="130"/>
      <c r="ALP4" s="130"/>
      <c r="ALQ4" s="130"/>
      <c r="ALR4" s="130"/>
      <c r="ALS4" s="130"/>
      <c r="ALT4" s="130"/>
      <c r="ALU4" s="130"/>
      <c r="ALV4" s="130"/>
      <c r="ALW4" s="130"/>
      <c r="ALX4" s="130"/>
      <c r="ALY4" s="130"/>
      <c r="ALZ4" s="130"/>
      <c r="AMA4" s="130"/>
      <c r="AMB4" s="130"/>
      <c r="AMC4" s="130"/>
      <c r="AMD4" s="130"/>
      <c r="AME4" s="130"/>
      <c r="AMF4" s="130"/>
      <c r="AMG4" s="130"/>
      <c r="AMH4" s="130"/>
      <c r="AMI4" s="130"/>
      <c r="AMJ4" s="130"/>
      <c r="AMK4" s="130"/>
      <c r="AML4" s="130"/>
      <c r="AMM4" s="130"/>
      <c r="AMN4" s="130"/>
      <c r="AMO4" s="130"/>
      <c r="AMP4" s="130"/>
      <c r="AMQ4" s="130"/>
      <c r="AMR4" s="130"/>
      <c r="AMS4" s="130"/>
      <c r="AMT4" s="130"/>
      <c r="AMU4" s="130"/>
      <c r="AMV4" s="130"/>
      <c r="AMW4" s="130"/>
      <c r="AMX4" s="130"/>
      <c r="AMY4" s="130"/>
      <c r="AMZ4" s="130"/>
      <c r="ANA4" s="130"/>
      <c r="ANB4" s="130"/>
      <c r="ANC4" s="130"/>
      <c r="AND4" s="130"/>
      <c r="ANE4" s="130"/>
      <c r="ANF4" s="130"/>
      <c r="ANG4" s="130"/>
      <c r="ANH4" s="130"/>
      <c r="ANI4" s="130"/>
      <c r="ANJ4" s="130"/>
      <c r="ANK4" s="130"/>
      <c r="ANL4" s="130"/>
      <c r="ANM4" s="130"/>
      <c r="ANN4" s="130"/>
      <c r="ANO4" s="130"/>
      <c r="ANP4" s="130"/>
      <c r="ANQ4" s="130"/>
      <c r="ANR4" s="130"/>
      <c r="ANS4" s="130"/>
      <c r="ANT4" s="130"/>
      <c r="ANU4" s="130"/>
      <c r="ANV4" s="130"/>
      <c r="ANW4" s="130"/>
      <c r="ANX4" s="130"/>
      <c r="ANY4" s="130"/>
      <c r="ANZ4" s="130"/>
      <c r="AOA4" s="130"/>
      <c r="AOB4" s="130"/>
      <c r="AOC4" s="130"/>
      <c r="AOD4" s="130"/>
      <c r="AOE4" s="130"/>
      <c r="AOF4" s="130"/>
      <c r="AOG4" s="130"/>
      <c r="AOH4" s="130"/>
      <c r="AOI4" s="130"/>
      <c r="AOJ4" s="130"/>
      <c r="AOK4" s="130"/>
      <c r="AOL4" s="130"/>
      <c r="AOM4" s="130"/>
      <c r="AON4" s="130"/>
      <c r="AOO4" s="130"/>
      <c r="AOP4" s="130"/>
      <c r="AOQ4" s="130"/>
      <c r="AOR4" s="130"/>
      <c r="AOS4" s="130"/>
      <c r="AOT4" s="130"/>
      <c r="AOU4" s="130"/>
      <c r="AOV4" s="130"/>
      <c r="AOW4" s="130"/>
      <c r="AOX4" s="130"/>
      <c r="AOY4" s="130"/>
      <c r="AOZ4" s="130"/>
      <c r="APA4" s="130"/>
      <c r="APB4" s="130"/>
      <c r="APC4" s="130"/>
      <c r="APD4" s="130"/>
      <c r="APE4" s="130"/>
      <c r="APF4" s="130"/>
      <c r="APG4" s="130"/>
      <c r="APH4" s="130"/>
      <c r="API4" s="130"/>
      <c r="APJ4" s="130"/>
      <c r="APK4" s="130"/>
      <c r="APL4" s="130"/>
      <c r="APM4" s="130"/>
      <c r="APN4" s="130"/>
      <c r="APO4" s="130"/>
      <c r="APP4" s="130"/>
      <c r="APQ4" s="130"/>
      <c r="APR4" s="130"/>
      <c r="APS4" s="130"/>
      <c r="APT4" s="130"/>
      <c r="APU4" s="130"/>
      <c r="APV4" s="130"/>
      <c r="APW4" s="130"/>
      <c r="APX4" s="130"/>
      <c r="APY4" s="130"/>
      <c r="APZ4" s="130"/>
      <c r="AQA4" s="130"/>
      <c r="AQB4" s="130"/>
      <c r="AQC4" s="130"/>
      <c r="AQD4" s="130"/>
      <c r="AQE4" s="130"/>
      <c r="AQF4" s="130"/>
      <c r="AQG4" s="130"/>
      <c r="AQH4" s="130"/>
      <c r="AQI4" s="130"/>
      <c r="AQJ4" s="130"/>
      <c r="AQK4" s="130"/>
      <c r="AQL4" s="130"/>
      <c r="AQM4" s="130"/>
      <c r="AQN4" s="130"/>
      <c r="AQO4" s="130"/>
      <c r="AQP4" s="130"/>
      <c r="AQQ4" s="130"/>
      <c r="AQR4" s="130"/>
      <c r="AQS4" s="130"/>
      <c r="AQT4" s="130"/>
      <c r="AQU4" s="130"/>
      <c r="AQV4" s="130"/>
      <c r="AQW4" s="130"/>
      <c r="AQX4" s="130"/>
      <c r="AQY4" s="130"/>
      <c r="AQZ4" s="130"/>
      <c r="ARA4" s="130"/>
      <c r="ARB4" s="130"/>
      <c r="ARC4" s="130"/>
      <c r="ARD4" s="130"/>
      <c r="ARE4" s="130"/>
      <c r="ARF4" s="130"/>
      <c r="ARG4" s="130"/>
      <c r="ARH4" s="130"/>
      <c r="ARI4" s="130"/>
      <c r="ARJ4" s="130"/>
      <c r="ARK4" s="130"/>
      <c r="ARL4" s="130"/>
      <c r="ARM4" s="130"/>
      <c r="ARN4" s="130"/>
      <c r="ARO4" s="130"/>
      <c r="ARP4" s="130"/>
      <c r="ARQ4" s="130"/>
      <c r="ARR4" s="130"/>
      <c r="ARS4" s="130"/>
      <c r="ART4" s="130"/>
      <c r="ARU4" s="130"/>
      <c r="ARV4" s="130"/>
      <c r="ARW4" s="130"/>
      <c r="ARX4" s="130"/>
      <c r="ARY4" s="130"/>
      <c r="ARZ4" s="130"/>
      <c r="ASA4" s="130"/>
      <c r="ASB4" s="130"/>
      <c r="ASC4" s="130"/>
      <c r="ASD4" s="130"/>
      <c r="ASE4" s="130"/>
      <c r="ASF4" s="130"/>
      <c r="ASG4" s="130"/>
      <c r="ASH4" s="130"/>
      <c r="ASI4" s="130"/>
      <c r="ASJ4" s="130"/>
      <c r="ASK4" s="130"/>
      <c r="ASL4" s="130"/>
      <c r="ASM4" s="130"/>
      <c r="ASN4" s="130"/>
      <c r="ASO4" s="130"/>
      <c r="ASP4" s="130"/>
      <c r="ASQ4" s="130"/>
      <c r="ASR4" s="130"/>
      <c r="ASS4" s="130"/>
      <c r="AST4" s="130"/>
      <c r="ASU4" s="130"/>
      <c r="ASV4" s="130"/>
      <c r="ASW4" s="130"/>
      <c r="ASX4" s="130"/>
      <c r="ASY4" s="130"/>
      <c r="ASZ4" s="130"/>
      <c r="ATA4" s="130"/>
      <c r="ATB4" s="130"/>
      <c r="ATC4" s="130"/>
      <c r="ATD4" s="130"/>
      <c r="ATE4" s="130"/>
      <c r="ATF4" s="130"/>
      <c r="ATG4" s="130"/>
      <c r="ATH4" s="130"/>
      <c r="ATI4" s="130"/>
      <c r="ATJ4" s="130"/>
      <c r="ATK4" s="130"/>
      <c r="ATL4" s="130"/>
      <c r="ATM4" s="130"/>
      <c r="ATN4" s="130"/>
      <c r="ATO4" s="130"/>
      <c r="ATP4" s="130"/>
      <c r="ATQ4" s="130"/>
      <c r="ATR4" s="130"/>
      <c r="ATS4" s="130"/>
      <c r="ATT4" s="130"/>
      <c r="ATU4" s="130"/>
      <c r="ATV4" s="130"/>
      <c r="ATW4" s="130"/>
      <c r="ATX4" s="130"/>
      <c r="ATY4" s="130"/>
      <c r="ATZ4" s="130"/>
      <c r="AUA4" s="130"/>
      <c r="AUB4" s="130"/>
      <c r="AUC4" s="130"/>
      <c r="AUD4" s="130"/>
      <c r="AUE4" s="130"/>
      <c r="AUF4" s="130"/>
      <c r="AUG4" s="130"/>
      <c r="AUH4" s="130"/>
      <c r="AUI4" s="130"/>
      <c r="AUJ4" s="130"/>
      <c r="AUK4" s="130"/>
      <c r="AUL4" s="130"/>
      <c r="AUM4" s="130"/>
      <c r="AUN4" s="130"/>
      <c r="AUO4" s="130"/>
      <c r="AUP4" s="130"/>
      <c r="AUQ4" s="130"/>
      <c r="AUR4" s="130"/>
      <c r="AUS4" s="130"/>
      <c r="AUT4" s="130"/>
      <c r="AUU4" s="130"/>
      <c r="AUV4" s="130"/>
      <c r="AUW4" s="130"/>
      <c r="AUX4" s="130"/>
      <c r="AUY4" s="130"/>
      <c r="AUZ4" s="130"/>
      <c r="AVA4" s="130"/>
      <c r="AVB4" s="130"/>
      <c r="AVC4" s="130"/>
      <c r="AVD4" s="130"/>
      <c r="AVE4" s="130"/>
      <c r="AVF4" s="130"/>
      <c r="AVG4" s="130"/>
      <c r="AVH4" s="130"/>
      <c r="AVI4" s="130"/>
      <c r="AVJ4" s="130"/>
      <c r="AVK4" s="130"/>
      <c r="AVL4" s="130"/>
      <c r="AVM4" s="130"/>
      <c r="AVN4" s="130"/>
      <c r="AVO4" s="130"/>
      <c r="AVP4" s="130"/>
      <c r="AVQ4" s="130"/>
      <c r="AVR4" s="130"/>
      <c r="AVS4" s="130"/>
      <c r="AVT4" s="130"/>
      <c r="AVU4" s="130"/>
      <c r="AVV4" s="130"/>
      <c r="AVW4" s="130"/>
      <c r="AVX4" s="130"/>
      <c r="AVY4" s="130"/>
      <c r="AVZ4" s="130"/>
      <c r="AWA4" s="130"/>
      <c r="AWB4" s="130"/>
      <c r="AWC4" s="130"/>
      <c r="AWD4" s="130"/>
      <c r="AWE4" s="130"/>
      <c r="AWF4" s="130"/>
      <c r="AWG4" s="130"/>
      <c r="AWH4" s="130"/>
      <c r="AWI4" s="130"/>
      <c r="AWJ4" s="130"/>
      <c r="AWK4" s="130"/>
      <c r="AWL4" s="130"/>
      <c r="AWM4" s="130"/>
      <c r="AWN4" s="130"/>
      <c r="AWO4" s="130"/>
      <c r="AWP4" s="130"/>
      <c r="AWQ4" s="130"/>
      <c r="AWR4" s="130"/>
      <c r="AWS4" s="130"/>
      <c r="AWT4" s="130"/>
      <c r="AWU4" s="130"/>
      <c r="AWV4" s="130"/>
      <c r="AWW4" s="130"/>
      <c r="AWX4" s="130"/>
      <c r="AWY4" s="130"/>
      <c r="AWZ4" s="130"/>
      <c r="AXA4" s="130"/>
      <c r="AXB4" s="130"/>
      <c r="AXC4" s="130"/>
      <c r="AXD4" s="130"/>
      <c r="AXE4" s="130"/>
      <c r="AXF4" s="130"/>
      <c r="AXG4" s="130"/>
      <c r="AXH4" s="130"/>
      <c r="AXI4" s="130"/>
      <c r="AXJ4" s="130"/>
      <c r="AXK4" s="130"/>
      <c r="AXL4" s="130"/>
      <c r="AXM4" s="130"/>
      <c r="AXN4" s="130"/>
      <c r="AXO4" s="130"/>
      <c r="AXP4" s="130"/>
      <c r="AXQ4" s="130"/>
      <c r="AXR4" s="130"/>
      <c r="AXS4" s="130"/>
      <c r="AXT4" s="130"/>
      <c r="AXU4" s="130"/>
      <c r="AXV4" s="130"/>
      <c r="AXW4" s="130"/>
      <c r="AXX4" s="130"/>
      <c r="AXY4" s="130"/>
      <c r="AXZ4" s="130"/>
      <c r="AYA4" s="130"/>
      <c r="AYB4" s="130"/>
      <c r="AYC4" s="130"/>
      <c r="AYD4" s="130"/>
      <c r="AYE4" s="130"/>
      <c r="AYF4" s="130"/>
      <c r="AYG4" s="130"/>
      <c r="AYH4" s="130"/>
      <c r="AYI4" s="130"/>
      <c r="AYJ4" s="130"/>
      <c r="AYK4" s="130"/>
      <c r="AYL4" s="130"/>
      <c r="AYM4" s="130"/>
      <c r="AYN4" s="130"/>
      <c r="AYO4" s="130"/>
      <c r="AYP4" s="130"/>
      <c r="AYQ4" s="130"/>
      <c r="AYR4" s="130"/>
      <c r="AYS4" s="130"/>
      <c r="AYT4" s="130"/>
      <c r="AYU4" s="130"/>
      <c r="AYV4" s="130"/>
      <c r="AYW4" s="130"/>
      <c r="AYX4" s="130"/>
      <c r="AYY4" s="130"/>
      <c r="AYZ4" s="130"/>
      <c r="AZA4" s="130"/>
      <c r="AZB4" s="130"/>
      <c r="AZC4" s="130"/>
      <c r="AZD4" s="130"/>
      <c r="AZE4" s="130"/>
      <c r="AZF4" s="130"/>
      <c r="AZG4" s="130"/>
      <c r="AZH4" s="130"/>
      <c r="AZI4" s="130"/>
      <c r="AZJ4" s="130"/>
      <c r="AZK4" s="130"/>
      <c r="AZL4" s="130"/>
      <c r="AZM4" s="130"/>
      <c r="AZN4" s="130"/>
      <c r="AZO4" s="130"/>
      <c r="AZP4" s="130"/>
      <c r="AZQ4" s="130"/>
      <c r="AZR4" s="130"/>
      <c r="AZS4" s="130"/>
      <c r="AZT4" s="130"/>
      <c r="AZU4" s="130"/>
      <c r="AZV4" s="130"/>
      <c r="AZW4" s="130"/>
      <c r="AZX4" s="130"/>
      <c r="AZY4" s="130"/>
      <c r="AZZ4" s="130"/>
      <c r="BAA4" s="130"/>
      <c r="BAB4" s="130"/>
      <c r="BAC4" s="130"/>
      <c r="BAD4" s="130"/>
      <c r="BAE4" s="130"/>
      <c r="BAF4" s="130"/>
      <c r="BAG4" s="130"/>
      <c r="BAH4" s="130"/>
      <c r="BAI4" s="130"/>
      <c r="BAJ4" s="130"/>
      <c r="BAK4" s="130"/>
      <c r="BAL4" s="130"/>
      <c r="BAM4" s="130"/>
      <c r="BAN4" s="130"/>
      <c r="BAO4" s="130"/>
      <c r="BAP4" s="130"/>
      <c r="BAQ4" s="130"/>
      <c r="BAR4" s="130"/>
      <c r="BAS4" s="130"/>
      <c r="BAT4" s="130"/>
      <c r="BAU4" s="130"/>
      <c r="BAV4" s="130"/>
      <c r="BAW4" s="130"/>
      <c r="BAX4" s="130"/>
      <c r="BAY4" s="130"/>
      <c r="BAZ4" s="130"/>
      <c r="BBA4" s="130"/>
      <c r="BBB4" s="130"/>
      <c r="BBC4" s="130"/>
      <c r="BBD4" s="130"/>
      <c r="BBE4" s="130"/>
      <c r="BBF4" s="130"/>
      <c r="BBG4" s="130"/>
      <c r="BBH4" s="130"/>
      <c r="BBI4" s="130"/>
      <c r="BBJ4" s="130"/>
      <c r="BBK4" s="130"/>
      <c r="BBL4" s="130"/>
      <c r="BBM4" s="130"/>
      <c r="BBN4" s="130"/>
      <c r="BBO4" s="130"/>
      <c r="BBP4" s="130"/>
      <c r="BBQ4" s="130"/>
      <c r="BBR4" s="130"/>
      <c r="BBS4" s="130"/>
      <c r="BBT4" s="130"/>
      <c r="BBU4" s="130"/>
      <c r="BBV4" s="130"/>
      <c r="BBW4" s="130"/>
      <c r="BBX4" s="130"/>
      <c r="BBY4" s="130"/>
      <c r="BBZ4" s="130"/>
      <c r="BCA4" s="130"/>
      <c r="BCB4" s="130"/>
      <c r="BCC4" s="130"/>
      <c r="BCD4" s="130"/>
      <c r="BCE4" s="130"/>
      <c r="BCF4" s="130"/>
      <c r="BCG4" s="130"/>
      <c r="BCH4" s="130"/>
      <c r="BCI4" s="130"/>
      <c r="BCJ4" s="130"/>
      <c r="BCK4" s="130"/>
      <c r="BCL4" s="130"/>
      <c r="BCM4" s="130"/>
      <c r="BCN4" s="130"/>
      <c r="BCO4" s="130"/>
      <c r="BCP4" s="130"/>
      <c r="BCQ4" s="130"/>
      <c r="BCR4" s="130"/>
      <c r="BCS4" s="130"/>
      <c r="BCT4" s="130"/>
      <c r="BCU4" s="130"/>
      <c r="BCV4" s="130"/>
      <c r="BCW4" s="130"/>
      <c r="BCX4" s="130"/>
      <c r="BCY4" s="130"/>
      <c r="BCZ4" s="130"/>
      <c r="BDA4" s="130"/>
      <c r="BDB4" s="130"/>
      <c r="BDC4" s="130"/>
      <c r="BDD4" s="130"/>
      <c r="BDE4" s="130"/>
      <c r="BDF4" s="130"/>
      <c r="BDG4" s="130"/>
      <c r="BDH4" s="130"/>
      <c r="BDI4" s="130"/>
      <c r="BDJ4" s="130"/>
      <c r="BDK4" s="130"/>
      <c r="BDL4" s="130"/>
      <c r="BDM4" s="130"/>
      <c r="BDN4" s="130"/>
      <c r="BDO4" s="130"/>
      <c r="BDP4" s="130"/>
      <c r="BDQ4" s="130"/>
      <c r="BDR4" s="130"/>
      <c r="BDS4" s="130"/>
      <c r="BDT4" s="130"/>
      <c r="BDU4" s="130"/>
      <c r="BDV4" s="130"/>
      <c r="BDW4" s="130"/>
      <c r="BDX4" s="130"/>
      <c r="BDY4" s="130"/>
      <c r="BDZ4" s="130"/>
      <c r="BEA4" s="130"/>
      <c r="BEB4" s="130"/>
      <c r="BEC4" s="130"/>
      <c r="BED4" s="130"/>
      <c r="BEE4" s="130"/>
      <c r="BEF4" s="130"/>
      <c r="BEG4" s="130"/>
      <c r="BEH4" s="130"/>
      <c r="BEI4" s="130"/>
      <c r="BEJ4" s="130"/>
      <c r="BEK4" s="130"/>
      <c r="BEL4" s="130"/>
      <c r="BEM4" s="130"/>
      <c r="BEN4" s="130"/>
      <c r="BEO4" s="130"/>
      <c r="BEP4" s="130"/>
      <c r="BEQ4" s="130"/>
      <c r="BER4" s="130"/>
      <c r="BES4" s="130"/>
      <c r="BET4" s="130"/>
      <c r="BEU4" s="130"/>
      <c r="BEV4" s="130"/>
      <c r="BEW4" s="130"/>
      <c r="BEX4" s="130"/>
      <c r="BEY4" s="130"/>
      <c r="BEZ4" s="130"/>
      <c r="BFA4" s="130"/>
      <c r="BFB4" s="130"/>
      <c r="BFC4" s="130"/>
      <c r="BFD4" s="130"/>
      <c r="BFE4" s="130"/>
      <c r="BFF4" s="130"/>
      <c r="BFG4" s="130"/>
      <c r="BFH4" s="130"/>
      <c r="BFI4" s="130"/>
      <c r="BFJ4" s="130"/>
      <c r="BFK4" s="130"/>
      <c r="BFL4" s="130"/>
      <c r="BFM4" s="130"/>
      <c r="BFN4" s="130"/>
      <c r="BFO4" s="130"/>
      <c r="BFP4" s="130"/>
      <c r="BFQ4" s="130"/>
      <c r="BFR4" s="130"/>
      <c r="BFS4" s="130"/>
      <c r="BFT4" s="130"/>
      <c r="BFU4" s="130"/>
      <c r="BFV4" s="130"/>
      <c r="BFW4" s="130"/>
      <c r="BFX4" s="130"/>
      <c r="BFY4" s="130"/>
      <c r="BFZ4" s="130"/>
      <c r="BGA4" s="130"/>
      <c r="BGB4" s="130"/>
      <c r="BGC4" s="130"/>
      <c r="BGD4" s="130"/>
      <c r="BGE4" s="130"/>
      <c r="BGF4" s="130"/>
      <c r="BGG4" s="130"/>
      <c r="BGH4" s="130"/>
      <c r="BGI4" s="130"/>
      <c r="BGJ4" s="130"/>
      <c r="BGK4" s="130"/>
      <c r="BGL4" s="130"/>
      <c r="BGM4" s="130"/>
      <c r="BGN4" s="130"/>
      <c r="BGO4" s="130"/>
      <c r="BGP4" s="130"/>
      <c r="BGQ4" s="130"/>
      <c r="BGR4" s="130"/>
      <c r="BGS4" s="130"/>
      <c r="BGT4" s="130"/>
      <c r="BGU4" s="130"/>
      <c r="BGV4" s="130"/>
      <c r="BGW4" s="130"/>
      <c r="BGX4" s="130"/>
      <c r="BGY4" s="130"/>
      <c r="BGZ4" s="130"/>
      <c r="BHA4" s="130"/>
      <c r="BHB4" s="130"/>
      <c r="BHC4" s="130"/>
      <c r="BHD4" s="130"/>
      <c r="BHE4" s="130"/>
      <c r="BHF4" s="130"/>
      <c r="BHG4" s="130"/>
      <c r="BHH4" s="130"/>
      <c r="BHI4" s="130"/>
      <c r="BHJ4" s="130"/>
      <c r="BHK4" s="130"/>
      <c r="BHL4" s="130"/>
      <c r="BHM4" s="130"/>
      <c r="BHN4" s="130"/>
      <c r="BHO4" s="130"/>
      <c r="BHP4" s="130"/>
      <c r="BHQ4" s="130"/>
      <c r="BHR4" s="130"/>
      <c r="BHS4" s="130"/>
      <c r="BHT4" s="130"/>
      <c r="BHU4" s="130"/>
      <c r="BHV4" s="130"/>
      <c r="BHW4" s="130"/>
      <c r="BHX4" s="130"/>
      <c r="BHY4" s="130"/>
      <c r="BHZ4" s="130"/>
      <c r="BIA4" s="130"/>
      <c r="BIB4" s="130"/>
      <c r="BIC4" s="130"/>
      <c r="BID4" s="130"/>
      <c r="BIE4" s="130"/>
      <c r="BIF4" s="130"/>
      <c r="BIG4" s="130"/>
      <c r="BIH4" s="130"/>
      <c r="BII4" s="130"/>
      <c r="BIJ4" s="130"/>
      <c r="BIK4" s="130"/>
      <c r="BIL4" s="130"/>
      <c r="BIM4" s="130"/>
      <c r="BIN4" s="130"/>
      <c r="BIO4" s="130"/>
      <c r="BIP4" s="130"/>
      <c r="BIQ4" s="130"/>
      <c r="BIR4" s="130"/>
      <c r="BIS4" s="130"/>
      <c r="BIT4" s="130"/>
      <c r="BIU4" s="130"/>
      <c r="BIV4" s="130"/>
      <c r="BIW4" s="130"/>
      <c r="BIX4" s="130"/>
      <c r="BIY4" s="130"/>
      <c r="BIZ4" s="130"/>
      <c r="BJA4" s="130"/>
      <c r="BJB4" s="130"/>
      <c r="BJC4" s="130"/>
      <c r="BJD4" s="130"/>
      <c r="BJE4" s="130"/>
      <c r="BJF4" s="130"/>
      <c r="BJG4" s="130"/>
      <c r="BJH4" s="130"/>
      <c r="BJI4" s="130"/>
      <c r="BJJ4" s="130"/>
      <c r="BJK4" s="130"/>
      <c r="BJL4" s="130"/>
      <c r="BJM4" s="130"/>
      <c r="BJN4" s="130"/>
      <c r="BJO4" s="130"/>
      <c r="BJP4" s="130"/>
      <c r="BJQ4" s="130"/>
      <c r="BJR4" s="130"/>
      <c r="BJS4" s="130"/>
      <c r="BJT4" s="130"/>
      <c r="BJU4" s="130"/>
      <c r="BJV4" s="130"/>
      <c r="BJW4" s="130"/>
      <c r="BJX4" s="130"/>
      <c r="BJY4" s="130"/>
      <c r="BJZ4" s="130"/>
      <c r="BKA4" s="130"/>
      <c r="BKB4" s="130"/>
      <c r="BKC4" s="130"/>
      <c r="BKD4" s="130"/>
      <c r="BKE4" s="130"/>
      <c r="BKF4" s="130"/>
      <c r="BKG4" s="130"/>
      <c r="BKH4" s="130"/>
      <c r="BKI4" s="130"/>
      <c r="BKJ4" s="130"/>
      <c r="BKK4" s="130"/>
      <c r="BKL4" s="130"/>
      <c r="BKM4" s="130"/>
      <c r="BKN4" s="130"/>
      <c r="BKO4" s="130"/>
      <c r="BKP4" s="130"/>
      <c r="BKQ4" s="130"/>
      <c r="BKR4" s="130"/>
      <c r="BKS4" s="130"/>
      <c r="BKT4" s="130"/>
      <c r="BKU4" s="130"/>
      <c r="BKV4" s="130"/>
      <c r="BKW4" s="130"/>
      <c r="BKX4" s="130"/>
      <c r="BKY4" s="130"/>
      <c r="BKZ4" s="130"/>
      <c r="BLA4" s="130"/>
      <c r="BLB4" s="130"/>
      <c r="BLC4" s="130"/>
      <c r="BLD4" s="130"/>
      <c r="BLE4" s="130"/>
      <c r="BLF4" s="130"/>
      <c r="BLG4" s="130"/>
      <c r="BLH4" s="130"/>
      <c r="BLI4" s="130"/>
      <c r="BLJ4" s="130"/>
      <c r="BLK4" s="130"/>
      <c r="BLL4" s="130"/>
      <c r="BLM4" s="130"/>
      <c r="BLN4" s="130"/>
      <c r="BLO4" s="130"/>
      <c r="BLP4" s="130"/>
      <c r="BLQ4" s="130"/>
      <c r="BLR4" s="130"/>
      <c r="BLS4" s="130"/>
      <c r="BLT4" s="130"/>
      <c r="BLU4" s="130"/>
      <c r="BLV4" s="130"/>
      <c r="BLW4" s="130"/>
      <c r="BLX4" s="130"/>
      <c r="BLY4" s="130"/>
      <c r="BLZ4" s="130"/>
      <c r="BMA4" s="130"/>
      <c r="BMB4" s="130"/>
      <c r="BMC4" s="130"/>
      <c r="BMD4" s="130"/>
      <c r="BME4" s="130"/>
      <c r="BMF4" s="130"/>
      <c r="BMG4" s="130"/>
      <c r="BMH4" s="130"/>
      <c r="BMI4" s="130"/>
      <c r="BMJ4" s="130"/>
      <c r="BMK4" s="130"/>
      <c r="BML4" s="130"/>
      <c r="BMM4" s="130"/>
      <c r="BMN4" s="130"/>
      <c r="BMO4" s="130"/>
      <c r="BMP4" s="130"/>
      <c r="BMQ4" s="130"/>
      <c r="BMR4" s="130"/>
      <c r="BMS4" s="130"/>
      <c r="BMT4" s="130"/>
      <c r="BMU4" s="130"/>
      <c r="BMV4" s="130"/>
      <c r="BMW4" s="130"/>
      <c r="BMX4" s="130"/>
      <c r="BMY4" s="130"/>
      <c r="BMZ4" s="130"/>
      <c r="BNA4" s="130"/>
      <c r="BNB4" s="130"/>
      <c r="BNC4" s="130"/>
      <c r="BND4" s="130"/>
      <c r="BNE4" s="130"/>
      <c r="BNF4" s="130"/>
      <c r="BNG4" s="130"/>
      <c r="BNH4" s="130"/>
      <c r="BNI4" s="130"/>
      <c r="BNJ4" s="130"/>
      <c r="BNK4" s="130"/>
      <c r="BNL4" s="130"/>
      <c r="BNM4" s="130"/>
      <c r="BNN4" s="130"/>
      <c r="BNO4" s="130"/>
      <c r="BNP4" s="130"/>
      <c r="BNQ4" s="130"/>
      <c r="BNR4" s="130"/>
      <c r="BNS4" s="130"/>
      <c r="BNT4" s="130"/>
      <c r="BNU4" s="130"/>
      <c r="BNV4" s="130"/>
      <c r="BNW4" s="130"/>
      <c r="BNX4" s="130"/>
      <c r="BNY4" s="130"/>
      <c r="BNZ4" s="130"/>
      <c r="BOA4" s="130"/>
      <c r="BOB4" s="130"/>
      <c r="BOC4" s="130"/>
      <c r="BOD4" s="130"/>
      <c r="BOE4" s="130"/>
      <c r="BOF4" s="130"/>
      <c r="BOG4" s="130"/>
      <c r="BOH4" s="130"/>
      <c r="BOI4" s="130"/>
      <c r="BOJ4" s="130"/>
      <c r="BOK4" s="130"/>
      <c r="BOL4" s="130"/>
      <c r="BOM4" s="130"/>
      <c r="BON4" s="130"/>
      <c r="BOO4" s="130"/>
      <c r="BOP4" s="130"/>
      <c r="BOQ4" s="130"/>
      <c r="BOR4" s="130"/>
      <c r="BOS4" s="130"/>
      <c r="BOT4" s="130"/>
      <c r="BOU4" s="130"/>
      <c r="BOV4" s="130"/>
      <c r="BOW4" s="130"/>
      <c r="BOX4" s="130"/>
      <c r="BOY4" s="130"/>
      <c r="BOZ4" s="130"/>
      <c r="BPA4" s="130"/>
      <c r="BPB4" s="130"/>
      <c r="BPC4" s="130"/>
      <c r="BPD4" s="130"/>
      <c r="BPE4" s="130"/>
      <c r="BPF4" s="130"/>
      <c r="BPG4" s="130"/>
      <c r="BPH4" s="130"/>
      <c r="BPI4" s="130"/>
      <c r="BPJ4" s="130"/>
      <c r="BPK4" s="130"/>
      <c r="BPL4" s="130"/>
      <c r="BPM4" s="130"/>
      <c r="BPN4" s="130"/>
      <c r="BPO4" s="130"/>
      <c r="BPP4" s="130"/>
      <c r="BPQ4" s="130"/>
      <c r="BPR4" s="130"/>
      <c r="BPS4" s="130"/>
      <c r="BPT4" s="130"/>
      <c r="BPU4" s="130"/>
      <c r="BPV4" s="130"/>
      <c r="BPW4" s="130"/>
      <c r="BPX4" s="130"/>
      <c r="BPY4" s="130"/>
      <c r="BPZ4" s="130"/>
      <c r="BQA4" s="130"/>
      <c r="BQB4" s="130"/>
      <c r="BQC4" s="130"/>
      <c r="BQD4" s="130"/>
      <c r="BQE4" s="130"/>
      <c r="BQF4" s="130"/>
      <c r="BQG4" s="130"/>
      <c r="BQH4" s="130"/>
      <c r="BQI4" s="130"/>
      <c r="BQJ4" s="130"/>
      <c r="BQK4" s="130"/>
      <c r="BQL4" s="130"/>
      <c r="BQM4" s="130"/>
      <c r="BQN4" s="130"/>
      <c r="BQO4" s="130"/>
      <c r="BQP4" s="130"/>
      <c r="BQQ4" s="130"/>
      <c r="BQR4" s="130"/>
      <c r="BQS4" s="130"/>
      <c r="BQT4" s="130"/>
      <c r="BQU4" s="130"/>
      <c r="BQV4" s="130"/>
      <c r="BQW4" s="130"/>
      <c r="BQX4" s="130"/>
      <c r="BQY4" s="130"/>
      <c r="BQZ4" s="130"/>
      <c r="BRA4" s="130"/>
      <c r="BRB4" s="130"/>
      <c r="BRC4" s="130"/>
      <c r="BRD4" s="130"/>
      <c r="BRE4" s="130"/>
      <c r="BRF4" s="130"/>
      <c r="BRG4" s="130"/>
      <c r="BRH4" s="130"/>
      <c r="BRI4" s="130"/>
      <c r="BRJ4" s="130"/>
      <c r="BRK4" s="130"/>
      <c r="BRL4" s="130"/>
      <c r="BRM4" s="130"/>
      <c r="BRN4" s="130"/>
      <c r="BRO4" s="130"/>
      <c r="BRP4" s="130"/>
      <c r="BRQ4" s="130"/>
      <c r="BRR4" s="130"/>
      <c r="BRS4" s="130"/>
      <c r="BRT4" s="130"/>
      <c r="BRU4" s="130"/>
      <c r="BRV4" s="130"/>
      <c r="BRW4" s="130"/>
      <c r="BRX4" s="130"/>
      <c r="BRY4" s="130"/>
      <c r="BRZ4" s="130"/>
      <c r="BSA4" s="130"/>
      <c r="BSB4" s="130"/>
      <c r="BSC4" s="130"/>
      <c r="BSD4" s="130"/>
      <c r="BSE4" s="130"/>
      <c r="BSF4" s="130"/>
      <c r="BSG4" s="130"/>
      <c r="BSH4" s="130"/>
      <c r="BSI4" s="130"/>
      <c r="BSJ4" s="130"/>
      <c r="BSK4" s="130"/>
      <c r="BSL4" s="130"/>
      <c r="BSM4" s="130"/>
      <c r="BSN4" s="130"/>
      <c r="BSO4" s="130"/>
      <c r="BSP4" s="130"/>
      <c r="BSQ4" s="130"/>
      <c r="BSR4" s="130"/>
      <c r="BSS4" s="130"/>
      <c r="BST4" s="130"/>
      <c r="BSU4" s="130"/>
      <c r="BSV4" s="130"/>
      <c r="BSW4" s="130"/>
      <c r="BSX4" s="130"/>
      <c r="BSY4" s="130"/>
      <c r="BSZ4" s="130"/>
      <c r="BTA4" s="130"/>
      <c r="BTB4" s="130"/>
      <c r="BTC4" s="130"/>
      <c r="BTD4" s="130"/>
      <c r="BTE4" s="130"/>
      <c r="BTF4" s="130"/>
      <c r="BTG4" s="130"/>
      <c r="BTH4" s="130"/>
      <c r="BTI4" s="130"/>
      <c r="BTJ4" s="130"/>
      <c r="BTK4" s="130"/>
      <c r="BTL4" s="130"/>
      <c r="BTM4" s="130"/>
      <c r="BTN4" s="130"/>
      <c r="BTO4" s="130"/>
      <c r="BTP4" s="130"/>
      <c r="BTQ4" s="130"/>
      <c r="BTR4" s="130"/>
      <c r="BTS4" s="130"/>
      <c r="BTT4" s="130"/>
      <c r="BTU4" s="130"/>
      <c r="BTV4" s="130"/>
      <c r="BTW4" s="130"/>
      <c r="BTX4" s="130"/>
      <c r="BTY4" s="130"/>
      <c r="BTZ4" s="130"/>
      <c r="BUA4" s="130"/>
      <c r="BUB4" s="130"/>
      <c r="BUC4" s="130"/>
      <c r="BUD4" s="130"/>
      <c r="BUE4" s="130"/>
      <c r="BUF4" s="130"/>
      <c r="BUG4" s="130"/>
      <c r="BUH4" s="130"/>
      <c r="BUI4" s="130"/>
      <c r="BUJ4" s="130"/>
      <c r="BUK4" s="130"/>
      <c r="BUL4" s="130"/>
      <c r="BUM4" s="130"/>
      <c r="BUN4" s="130"/>
      <c r="BUO4" s="130"/>
      <c r="BUP4" s="130"/>
      <c r="BUQ4" s="130"/>
      <c r="BUR4" s="130"/>
      <c r="BUS4" s="130"/>
      <c r="BUT4" s="130"/>
      <c r="BUU4" s="130"/>
      <c r="BUV4" s="130"/>
      <c r="BUW4" s="130"/>
      <c r="BUX4" s="130"/>
      <c r="BUY4" s="130"/>
      <c r="BUZ4" s="130"/>
      <c r="BVA4" s="130"/>
      <c r="BVB4" s="130"/>
      <c r="BVC4" s="130"/>
      <c r="BVD4" s="130"/>
      <c r="BVE4" s="130"/>
      <c r="BVF4" s="130"/>
      <c r="BVG4" s="130"/>
      <c r="BVH4" s="130"/>
      <c r="BVI4" s="130"/>
      <c r="BVJ4" s="130"/>
      <c r="BVK4" s="130"/>
      <c r="BVL4" s="130"/>
      <c r="BVM4" s="130"/>
      <c r="BVN4" s="130"/>
      <c r="BVO4" s="130"/>
      <c r="BVP4" s="130"/>
      <c r="BVQ4" s="130"/>
      <c r="BVR4" s="130"/>
      <c r="BVS4" s="130"/>
      <c r="BVT4" s="130"/>
      <c r="BVU4" s="130"/>
      <c r="BVV4" s="130"/>
      <c r="BVW4" s="130"/>
      <c r="BVX4" s="130"/>
      <c r="BVY4" s="130"/>
      <c r="BVZ4" s="130"/>
      <c r="BWA4" s="130"/>
      <c r="BWB4" s="130"/>
      <c r="BWC4" s="130"/>
      <c r="BWD4" s="130"/>
      <c r="BWE4" s="130"/>
      <c r="BWF4" s="130"/>
      <c r="BWG4" s="130"/>
      <c r="BWH4" s="130"/>
      <c r="BWI4" s="130"/>
      <c r="BWJ4" s="130"/>
      <c r="BWK4" s="130"/>
      <c r="BWL4" s="130"/>
      <c r="BWM4" s="130"/>
      <c r="BWN4" s="130"/>
      <c r="BWO4" s="130"/>
      <c r="BWP4" s="130"/>
      <c r="BWQ4" s="130"/>
      <c r="BWR4" s="130"/>
      <c r="BWS4" s="130"/>
      <c r="BWT4" s="130"/>
      <c r="BWU4" s="130"/>
      <c r="BWV4" s="130"/>
      <c r="BWW4" s="130"/>
      <c r="BWX4" s="130"/>
      <c r="BWY4" s="130"/>
      <c r="BWZ4" s="130"/>
      <c r="BXA4" s="130"/>
      <c r="BXB4" s="130"/>
      <c r="BXC4" s="130"/>
      <c r="BXD4" s="130"/>
      <c r="BXE4" s="130"/>
      <c r="BXF4" s="130"/>
      <c r="BXG4" s="130"/>
      <c r="BXH4" s="130"/>
      <c r="BXI4" s="130"/>
      <c r="BXJ4" s="130"/>
      <c r="BXK4" s="130"/>
      <c r="BXL4" s="130"/>
      <c r="BXM4" s="130"/>
      <c r="BXN4" s="130"/>
      <c r="BXO4" s="130"/>
      <c r="BXP4" s="130"/>
      <c r="BXQ4" s="130"/>
      <c r="BXR4" s="130"/>
      <c r="BXS4" s="130"/>
      <c r="BXT4" s="130"/>
      <c r="BXU4" s="130"/>
      <c r="BXV4" s="130"/>
      <c r="BXW4" s="130"/>
      <c r="BXX4" s="130"/>
      <c r="BXY4" s="130"/>
      <c r="BXZ4" s="130"/>
      <c r="BYA4" s="130"/>
      <c r="BYB4" s="130"/>
      <c r="BYC4" s="130"/>
      <c r="BYD4" s="130"/>
      <c r="BYE4" s="130"/>
      <c r="BYF4" s="130"/>
      <c r="BYG4" s="130"/>
      <c r="BYH4" s="130"/>
      <c r="BYI4" s="130"/>
      <c r="BYJ4" s="130"/>
      <c r="BYK4" s="130"/>
      <c r="BYL4" s="130"/>
      <c r="BYM4" s="130"/>
      <c r="BYN4" s="130"/>
      <c r="BYO4" s="130"/>
      <c r="BYP4" s="130"/>
      <c r="BYQ4" s="130"/>
      <c r="BYR4" s="130"/>
      <c r="BYS4" s="130"/>
      <c r="BYT4" s="130"/>
      <c r="BYU4" s="130"/>
      <c r="BYV4" s="130"/>
      <c r="BYW4" s="130"/>
      <c r="BYX4" s="130"/>
      <c r="BYY4" s="130"/>
      <c r="BYZ4" s="130"/>
      <c r="BZA4" s="130"/>
      <c r="BZB4" s="130"/>
      <c r="BZC4" s="130"/>
      <c r="BZD4" s="130"/>
      <c r="BZE4" s="130"/>
      <c r="BZF4" s="130"/>
      <c r="BZG4" s="130"/>
      <c r="BZH4" s="130"/>
      <c r="BZI4" s="130"/>
      <c r="BZJ4" s="130"/>
      <c r="BZK4" s="130"/>
      <c r="BZL4" s="130"/>
      <c r="BZM4" s="130"/>
      <c r="BZN4" s="130"/>
      <c r="BZO4" s="130"/>
      <c r="BZP4" s="130"/>
      <c r="BZQ4" s="130"/>
      <c r="BZR4" s="130"/>
      <c r="BZS4" s="130"/>
      <c r="BZT4" s="130"/>
      <c r="BZU4" s="130"/>
      <c r="BZV4" s="130"/>
      <c r="BZW4" s="130"/>
      <c r="BZX4" s="130"/>
      <c r="BZY4" s="130"/>
      <c r="BZZ4" s="130"/>
      <c r="CAA4" s="130"/>
      <c r="CAB4" s="130"/>
      <c r="CAC4" s="130"/>
      <c r="CAD4" s="130"/>
      <c r="CAE4" s="130"/>
      <c r="CAF4" s="130"/>
      <c r="CAG4" s="130"/>
      <c r="CAH4" s="130"/>
      <c r="CAI4" s="130"/>
      <c r="CAJ4" s="130"/>
      <c r="CAK4" s="130"/>
      <c r="CAL4" s="130"/>
      <c r="CAM4" s="130"/>
      <c r="CAN4" s="130"/>
      <c r="CAO4" s="130"/>
      <c r="CAP4" s="130"/>
      <c r="CAQ4" s="130"/>
      <c r="CAR4" s="130"/>
      <c r="CAS4" s="130"/>
      <c r="CAT4" s="130"/>
      <c r="CAU4" s="130"/>
      <c r="CAV4" s="130"/>
      <c r="CAW4" s="130"/>
      <c r="CAX4" s="130"/>
      <c r="CAY4" s="130"/>
      <c r="CAZ4" s="130"/>
      <c r="CBA4" s="130"/>
      <c r="CBB4" s="130"/>
      <c r="CBC4" s="130"/>
      <c r="CBD4" s="130"/>
      <c r="CBE4" s="130"/>
      <c r="CBF4" s="130"/>
      <c r="CBG4" s="130"/>
      <c r="CBH4" s="130"/>
      <c r="CBI4" s="130"/>
      <c r="CBJ4" s="130"/>
      <c r="CBK4" s="130"/>
      <c r="CBL4" s="130"/>
      <c r="CBM4" s="130"/>
      <c r="CBN4" s="130"/>
      <c r="CBO4" s="130"/>
      <c r="CBP4" s="130"/>
      <c r="CBQ4" s="130"/>
      <c r="CBR4" s="130"/>
      <c r="CBS4" s="130"/>
      <c r="CBT4" s="130"/>
      <c r="CBU4" s="130"/>
      <c r="CBV4" s="130"/>
      <c r="CBW4" s="130"/>
      <c r="CBX4" s="130"/>
      <c r="CBY4" s="130"/>
      <c r="CBZ4" s="130"/>
      <c r="CCA4" s="130"/>
      <c r="CCB4" s="130"/>
      <c r="CCC4" s="130"/>
      <c r="CCD4" s="130"/>
      <c r="CCE4" s="130"/>
      <c r="CCF4" s="130"/>
      <c r="CCG4" s="130"/>
      <c r="CCH4" s="130"/>
      <c r="CCI4" s="130"/>
      <c r="CCJ4" s="130"/>
      <c r="CCK4" s="130"/>
      <c r="CCL4" s="130"/>
      <c r="CCM4" s="130"/>
      <c r="CCN4" s="130"/>
      <c r="CCO4" s="130"/>
      <c r="CCP4" s="130"/>
      <c r="CCQ4" s="130"/>
      <c r="CCR4" s="130"/>
      <c r="CCS4" s="130"/>
      <c r="CCT4" s="130"/>
      <c r="CCU4" s="130"/>
      <c r="CCV4" s="130"/>
      <c r="CCW4" s="130"/>
      <c r="CCX4" s="130"/>
      <c r="CCY4" s="130"/>
      <c r="CCZ4" s="130"/>
      <c r="CDA4" s="130"/>
      <c r="CDB4" s="130"/>
      <c r="CDC4" s="130"/>
      <c r="CDD4" s="130"/>
      <c r="CDE4" s="130"/>
      <c r="CDF4" s="130"/>
      <c r="CDG4" s="130"/>
      <c r="CDH4" s="130"/>
      <c r="CDI4" s="130"/>
      <c r="CDJ4" s="130"/>
      <c r="CDK4" s="130"/>
      <c r="CDL4" s="130"/>
      <c r="CDM4" s="130"/>
      <c r="CDN4" s="130"/>
      <c r="CDO4" s="130"/>
      <c r="CDP4" s="130"/>
      <c r="CDQ4" s="130"/>
      <c r="CDR4" s="130"/>
      <c r="CDS4" s="130"/>
      <c r="CDT4" s="130"/>
      <c r="CDU4" s="130"/>
      <c r="CDV4" s="130"/>
      <c r="CDW4" s="130"/>
      <c r="CDX4" s="130"/>
      <c r="CDY4" s="130"/>
      <c r="CDZ4" s="130"/>
      <c r="CEA4" s="130"/>
      <c r="CEB4" s="130"/>
      <c r="CEC4" s="130"/>
      <c r="CED4" s="130"/>
      <c r="CEE4" s="130"/>
      <c r="CEF4" s="130"/>
      <c r="CEG4" s="130"/>
      <c r="CEH4" s="130"/>
      <c r="CEI4" s="130"/>
      <c r="CEJ4" s="130"/>
      <c r="CEK4" s="130"/>
      <c r="CEL4" s="130"/>
      <c r="CEM4" s="130"/>
      <c r="CEN4" s="130"/>
      <c r="CEO4" s="130"/>
      <c r="CEP4" s="130"/>
      <c r="CEQ4" s="130"/>
      <c r="CER4" s="130"/>
      <c r="CES4" s="130"/>
      <c r="CET4" s="130"/>
      <c r="CEU4" s="130"/>
      <c r="CEV4" s="130"/>
      <c r="CEW4" s="130"/>
      <c r="CEX4" s="130"/>
      <c r="CEY4" s="130"/>
      <c r="CEZ4" s="130"/>
      <c r="CFA4" s="130"/>
      <c r="CFB4" s="130"/>
      <c r="CFC4" s="130"/>
      <c r="CFD4" s="130"/>
      <c r="CFE4" s="130"/>
      <c r="CFF4" s="130"/>
      <c r="CFG4" s="130"/>
      <c r="CFH4" s="130"/>
      <c r="CFI4" s="130"/>
      <c r="CFJ4" s="130"/>
      <c r="CFK4" s="130"/>
      <c r="CFL4" s="130"/>
      <c r="CFM4" s="130"/>
      <c r="CFN4" s="130"/>
      <c r="CFO4" s="130"/>
      <c r="CFP4" s="130"/>
      <c r="CFQ4" s="130"/>
      <c r="CFR4" s="130"/>
      <c r="CFS4" s="130"/>
      <c r="CFT4" s="130"/>
      <c r="CFU4" s="130"/>
      <c r="CFV4" s="130"/>
      <c r="CFW4" s="130"/>
      <c r="CFX4" s="130"/>
      <c r="CFY4" s="130"/>
      <c r="CFZ4" s="130"/>
      <c r="CGA4" s="130"/>
      <c r="CGB4" s="130"/>
      <c r="CGC4" s="130"/>
      <c r="CGD4" s="130"/>
      <c r="CGE4" s="130"/>
      <c r="CGF4" s="130"/>
      <c r="CGG4" s="130"/>
      <c r="CGH4" s="130"/>
      <c r="CGI4" s="130"/>
      <c r="CGJ4" s="130"/>
      <c r="CGK4" s="130"/>
      <c r="CGL4" s="130"/>
      <c r="CGM4" s="130"/>
      <c r="CGN4" s="130"/>
      <c r="CGO4" s="130"/>
      <c r="CGP4" s="130"/>
      <c r="CGQ4" s="130"/>
      <c r="CGR4" s="130"/>
      <c r="CGS4" s="130"/>
      <c r="CGT4" s="130"/>
      <c r="CGU4" s="130"/>
      <c r="CGV4" s="130"/>
      <c r="CGW4" s="130"/>
      <c r="CGX4" s="130"/>
      <c r="CGY4" s="130"/>
      <c r="CGZ4" s="130"/>
      <c r="CHA4" s="130"/>
      <c r="CHB4" s="130"/>
      <c r="CHC4" s="130"/>
      <c r="CHD4" s="130"/>
      <c r="CHE4" s="130"/>
      <c r="CHF4" s="130"/>
      <c r="CHG4" s="130"/>
      <c r="CHH4" s="130"/>
      <c r="CHI4" s="130"/>
      <c r="CHJ4" s="130"/>
      <c r="CHK4" s="130"/>
      <c r="CHL4" s="130"/>
      <c r="CHM4" s="130"/>
      <c r="CHN4" s="130"/>
      <c r="CHO4" s="130"/>
      <c r="CHP4" s="130"/>
      <c r="CHQ4" s="130"/>
      <c r="CHR4" s="130"/>
      <c r="CHS4" s="130"/>
      <c r="CHT4" s="130"/>
      <c r="CHU4" s="130"/>
      <c r="CHV4" s="130"/>
      <c r="CHW4" s="130"/>
      <c r="CHX4" s="130"/>
      <c r="CHY4" s="130"/>
      <c r="CHZ4" s="130"/>
      <c r="CIA4" s="130"/>
      <c r="CIB4" s="130"/>
      <c r="CIC4" s="130"/>
      <c r="CID4" s="130"/>
      <c r="CIE4" s="130"/>
      <c r="CIF4" s="130"/>
      <c r="CIG4" s="130"/>
      <c r="CIH4" s="130"/>
      <c r="CII4" s="130"/>
      <c r="CIJ4" s="130"/>
      <c r="CIK4" s="130"/>
      <c r="CIL4" s="130"/>
      <c r="CIM4" s="130"/>
      <c r="CIN4" s="130"/>
      <c r="CIO4" s="130"/>
      <c r="CIP4" s="130"/>
      <c r="CIQ4" s="130"/>
      <c r="CIR4" s="130"/>
      <c r="CIS4" s="130"/>
      <c r="CIT4" s="130"/>
      <c r="CIU4" s="130"/>
      <c r="CIV4" s="130"/>
      <c r="CIW4" s="130"/>
      <c r="CIX4" s="130"/>
      <c r="CIY4" s="130"/>
      <c r="CIZ4" s="130"/>
      <c r="CJA4" s="130"/>
      <c r="CJB4" s="130"/>
      <c r="CJC4" s="130"/>
      <c r="CJD4" s="130"/>
      <c r="CJE4" s="130"/>
      <c r="CJF4" s="130"/>
      <c r="CJG4" s="130"/>
      <c r="CJH4" s="130"/>
      <c r="CJI4" s="130"/>
      <c r="CJJ4" s="130"/>
      <c r="CJK4" s="130"/>
      <c r="CJL4" s="130"/>
      <c r="CJM4" s="130"/>
      <c r="CJN4" s="130"/>
      <c r="CJO4" s="130"/>
      <c r="CJP4" s="130"/>
      <c r="CJQ4" s="130"/>
      <c r="CJR4" s="130"/>
      <c r="CJS4" s="130"/>
      <c r="CJT4" s="130"/>
      <c r="CJU4" s="130"/>
      <c r="CJV4" s="130"/>
      <c r="CJW4" s="130"/>
      <c r="CJX4" s="130"/>
      <c r="CJY4" s="130"/>
      <c r="CJZ4" s="130"/>
      <c r="CKA4" s="130"/>
      <c r="CKB4" s="130"/>
      <c r="CKC4" s="130"/>
      <c r="CKD4" s="130"/>
      <c r="CKE4" s="130"/>
      <c r="CKF4" s="130"/>
      <c r="CKG4" s="130"/>
      <c r="CKH4" s="130"/>
      <c r="CKI4" s="130"/>
      <c r="CKJ4" s="130"/>
      <c r="CKK4" s="130"/>
      <c r="CKL4" s="130"/>
      <c r="CKM4" s="130"/>
      <c r="CKN4" s="130"/>
      <c r="CKO4" s="130"/>
      <c r="CKP4" s="130"/>
      <c r="CKQ4" s="130"/>
      <c r="CKR4" s="130"/>
      <c r="CKS4" s="130"/>
      <c r="CKT4" s="130"/>
      <c r="CKU4" s="130"/>
      <c r="CKV4" s="130"/>
      <c r="CKW4" s="130"/>
      <c r="CKX4" s="130"/>
      <c r="CKY4" s="130"/>
      <c r="CKZ4" s="130"/>
      <c r="CLA4" s="130"/>
      <c r="CLB4" s="130"/>
      <c r="CLC4" s="130"/>
      <c r="CLD4" s="130"/>
      <c r="CLE4" s="130"/>
      <c r="CLF4" s="130"/>
      <c r="CLG4" s="130"/>
      <c r="CLH4" s="130"/>
      <c r="CLI4" s="130"/>
      <c r="CLJ4" s="130"/>
      <c r="CLK4" s="130"/>
      <c r="CLL4" s="130"/>
      <c r="CLM4" s="130"/>
      <c r="CLN4" s="130"/>
      <c r="CLO4" s="130"/>
      <c r="CLP4" s="130"/>
      <c r="CLQ4" s="130"/>
      <c r="CLR4" s="130"/>
      <c r="CLS4" s="130"/>
      <c r="CLT4" s="130"/>
      <c r="CLU4" s="130"/>
      <c r="CLV4" s="130"/>
      <c r="CLW4" s="130"/>
      <c r="CLX4" s="130"/>
      <c r="CLY4" s="130"/>
      <c r="CLZ4" s="130"/>
      <c r="CMA4" s="130"/>
      <c r="CMB4" s="130"/>
      <c r="CMC4" s="130"/>
      <c r="CMD4" s="130"/>
      <c r="CME4" s="130"/>
      <c r="CMF4" s="130"/>
      <c r="CMG4" s="130"/>
      <c r="CMH4" s="130"/>
      <c r="CMI4" s="130"/>
      <c r="CMJ4" s="130"/>
      <c r="CMK4" s="130"/>
      <c r="CML4" s="130"/>
      <c r="CMM4" s="130"/>
      <c r="CMN4" s="130"/>
      <c r="CMO4" s="130"/>
      <c r="CMP4" s="130"/>
      <c r="CMQ4" s="130"/>
      <c r="CMR4" s="130"/>
      <c r="CMS4" s="130"/>
      <c r="CMT4" s="130"/>
      <c r="CMU4" s="130"/>
      <c r="CMV4" s="130"/>
      <c r="CMW4" s="130"/>
      <c r="CMX4" s="130"/>
      <c r="CMY4" s="130"/>
      <c r="CMZ4" s="130"/>
      <c r="CNA4" s="130"/>
      <c r="CNB4" s="130"/>
      <c r="CNC4" s="130"/>
      <c r="CND4" s="130"/>
      <c r="CNE4" s="130"/>
      <c r="CNF4" s="130"/>
      <c r="CNG4" s="130"/>
      <c r="CNH4" s="130"/>
      <c r="CNI4" s="130"/>
      <c r="CNJ4" s="130"/>
      <c r="CNK4" s="130"/>
      <c r="CNL4" s="130"/>
      <c r="CNM4" s="130"/>
      <c r="CNN4" s="130"/>
      <c r="CNO4" s="130"/>
      <c r="CNP4" s="130"/>
      <c r="CNQ4" s="130"/>
      <c r="CNR4" s="130"/>
      <c r="CNS4" s="130"/>
      <c r="CNT4" s="130"/>
      <c r="CNU4" s="130"/>
      <c r="CNV4" s="130"/>
      <c r="CNW4" s="130"/>
      <c r="CNX4" s="130"/>
      <c r="CNY4" s="130"/>
      <c r="CNZ4" s="130"/>
      <c r="COA4" s="130"/>
      <c r="COB4" s="130"/>
      <c r="COC4" s="130"/>
      <c r="COD4" s="130"/>
      <c r="COE4" s="130"/>
      <c r="COF4" s="130"/>
      <c r="COG4" s="130"/>
      <c r="COH4" s="130"/>
      <c r="COI4" s="130"/>
      <c r="COJ4" s="130"/>
      <c r="COK4" s="130"/>
      <c r="COL4" s="130"/>
      <c r="COM4" s="130"/>
      <c r="CON4" s="130"/>
      <c r="COO4" s="130"/>
      <c r="COP4" s="130"/>
      <c r="COQ4" s="130"/>
      <c r="COR4" s="130"/>
      <c r="COS4" s="130"/>
      <c r="COT4" s="130"/>
      <c r="COU4" s="130"/>
      <c r="COV4" s="130"/>
      <c r="COW4" s="130"/>
      <c r="COX4" s="130"/>
      <c r="COY4" s="130"/>
      <c r="COZ4" s="130"/>
      <c r="CPA4" s="130"/>
      <c r="CPB4" s="130"/>
      <c r="CPC4" s="130"/>
      <c r="CPD4" s="130"/>
      <c r="CPE4" s="130"/>
      <c r="CPF4" s="130"/>
      <c r="CPG4" s="130"/>
      <c r="CPH4" s="130"/>
      <c r="CPI4" s="130"/>
      <c r="CPJ4" s="130"/>
      <c r="CPK4" s="130"/>
      <c r="CPL4" s="130"/>
      <c r="CPM4" s="130"/>
      <c r="CPN4" s="130"/>
      <c r="CPO4" s="130"/>
      <c r="CPP4" s="130"/>
      <c r="CPQ4" s="130"/>
      <c r="CPR4" s="130"/>
      <c r="CPS4" s="130"/>
      <c r="CPT4" s="130"/>
      <c r="CPU4" s="130"/>
      <c r="CPV4" s="130"/>
      <c r="CPW4" s="130"/>
      <c r="CPX4" s="130"/>
      <c r="CPY4" s="130"/>
      <c r="CPZ4" s="130"/>
      <c r="CQA4" s="130"/>
      <c r="CQB4" s="130"/>
      <c r="CQC4" s="130"/>
      <c r="CQD4" s="130"/>
      <c r="CQE4" s="130"/>
      <c r="CQF4" s="130"/>
      <c r="CQG4" s="130"/>
      <c r="CQH4" s="130"/>
      <c r="CQI4" s="130"/>
      <c r="CQJ4" s="130"/>
      <c r="CQK4" s="130"/>
      <c r="CQL4" s="130"/>
      <c r="CQM4" s="130"/>
      <c r="CQN4" s="130"/>
      <c r="CQO4" s="130"/>
      <c r="CQP4" s="130"/>
      <c r="CQQ4" s="130"/>
      <c r="CQR4" s="130"/>
      <c r="CQS4" s="130"/>
      <c r="CQT4" s="130"/>
      <c r="CQU4" s="130"/>
      <c r="CQV4" s="130"/>
      <c r="CQW4" s="130"/>
      <c r="CQX4" s="130"/>
      <c r="CQY4" s="130"/>
      <c r="CQZ4" s="130"/>
      <c r="CRA4" s="130"/>
      <c r="CRB4" s="130"/>
      <c r="CRC4" s="130"/>
      <c r="CRD4" s="130"/>
      <c r="CRE4" s="130"/>
      <c r="CRF4" s="130"/>
      <c r="CRG4" s="130"/>
      <c r="CRH4" s="130"/>
      <c r="CRI4" s="130"/>
      <c r="CRJ4" s="130"/>
      <c r="CRK4" s="130"/>
      <c r="CRL4" s="130"/>
      <c r="CRM4" s="130"/>
      <c r="CRN4" s="130"/>
      <c r="CRO4" s="130"/>
      <c r="CRP4" s="130"/>
      <c r="CRQ4" s="130"/>
      <c r="CRR4" s="130"/>
      <c r="CRS4" s="130"/>
      <c r="CRT4" s="130"/>
      <c r="CRU4" s="130"/>
      <c r="CRV4" s="130"/>
      <c r="CRW4" s="130"/>
      <c r="CRX4" s="130"/>
      <c r="CRY4" s="130"/>
      <c r="CRZ4" s="130"/>
      <c r="CSA4" s="130"/>
      <c r="CSB4" s="130"/>
      <c r="CSC4" s="130"/>
      <c r="CSD4" s="130"/>
      <c r="CSE4" s="130"/>
      <c r="CSF4" s="130"/>
      <c r="CSG4" s="130"/>
      <c r="CSH4" s="130"/>
      <c r="CSI4" s="130"/>
      <c r="CSJ4" s="130"/>
      <c r="CSK4" s="130"/>
      <c r="CSL4" s="130"/>
      <c r="CSM4" s="130"/>
      <c r="CSN4" s="130"/>
      <c r="CSO4" s="130"/>
      <c r="CSP4" s="130"/>
      <c r="CSQ4" s="130"/>
      <c r="CSR4" s="130"/>
      <c r="CSS4" s="130"/>
      <c r="CST4" s="130"/>
      <c r="CSU4" s="130"/>
      <c r="CSV4" s="130"/>
      <c r="CSW4" s="130"/>
      <c r="CSX4" s="130"/>
      <c r="CSY4" s="130"/>
      <c r="CSZ4" s="130"/>
      <c r="CTA4" s="130"/>
      <c r="CTB4" s="130"/>
      <c r="CTC4" s="130"/>
      <c r="CTD4" s="130"/>
      <c r="CTE4" s="130"/>
      <c r="CTF4" s="130"/>
      <c r="CTG4" s="130"/>
      <c r="CTH4" s="130"/>
      <c r="CTI4" s="130"/>
      <c r="CTJ4" s="130"/>
      <c r="CTK4" s="130"/>
      <c r="CTL4" s="130"/>
      <c r="CTM4" s="130"/>
      <c r="CTN4" s="130"/>
      <c r="CTO4" s="130"/>
      <c r="CTP4" s="130"/>
      <c r="CTQ4" s="130"/>
      <c r="CTR4" s="130"/>
      <c r="CTS4" s="130"/>
      <c r="CTT4" s="130"/>
      <c r="CTU4" s="130"/>
      <c r="CTV4" s="130"/>
      <c r="CTW4" s="130"/>
      <c r="CTX4" s="130"/>
      <c r="CTY4" s="130"/>
      <c r="CTZ4" s="130"/>
      <c r="CUA4" s="130"/>
      <c r="CUB4" s="130"/>
      <c r="CUC4" s="130"/>
      <c r="CUD4" s="130"/>
      <c r="CUE4" s="130"/>
      <c r="CUF4" s="130"/>
      <c r="CUG4" s="130"/>
      <c r="CUH4" s="130"/>
      <c r="CUI4" s="130"/>
      <c r="CUJ4" s="130"/>
      <c r="CUK4" s="130"/>
      <c r="CUL4" s="130"/>
      <c r="CUM4" s="130"/>
      <c r="CUN4" s="130"/>
      <c r="CUO4" s="130"/>
      <c r="CUP4" s="130"/>
      <c r="CUQ4" s="130"/>
      <c r="CUR4" s="130"/>
      <c r="CUS4" s="130"/>
      <c r="CUT4" s="130"/>
      <c r="CUU4" s="130"/>
      <c r="CUV4" s="130"/>
      <c r="CUW4" s="130"/>
      <c r="CUX4" s="130"/>
      <c r="CUY4" s="130"/>
      <c r="CUZ4" s="130"/>
      <c r="CVA4" s="130"/>
      <c r="CVB4" s="130"/>
      <c r="CVC4" s="130"/>
      <c r="CVD4" s="130"/>
      <c r="CVE4" s="130"/>
      <c r="CVF4" s="130"/>
      <c r="CVG4" s="130"/>
      <c r="CVH4" s="130"/>
      <c r="CVI4" s="130"/>
      <c r="CVJ4" s="130"/>
      <c r="CVK4" s="130"/>
      <c r="CVL4" s="130"/>
      <c r="CVM4" s="130"/>
      <c r="CVN4" s="130"/>
      <c r="CVO4" s="130"/>
      <c r="CVP4" s="130"/>
      <c r="CVQ4" s="130"/>
      <c r="CVR4" s="130"/>
      <c r="CVS4" s="130"/>
      <c r="CVT4" s="130"/>
      <c r="CVU4" s="130"/>
      <c r="CVV4" s="130"/>
      <c r="CVW4" s="130"/>
      <c r="CVX4" s="130"/>
      <c r="CVY4" s="130"/>
      <c r="CVZ4" s="130"/>
      <c r="CWA4" s="130"/>
      <c r="CWB4" s="130"/>
      <c r="CWC4" s="130"/>
      <c r="CWD4" s="130"/>
      <c r="CWE4" s="130"/>
      <c r="CWF4" s="130"/>
      <c r="CWG4" s="130"/>
      <c r="CWH4" s="130"/>
      <c r="CWI4" s="130"/>
      <c r="CWJ4" s="130"/>
      <c r="CWK4" s="130"/>
      <c r="CWL4" s="130"/>
      <c r="CWM4" s="130"/>
      <c r="CWN4" s="130"/>
      <c r="CWO4" s="130"/>
      <c r="CWP4" s="130"/>
      <c r="CWQ4" s="130"/>
      <c r="CWR4" s="130"/>
      <c r="CWS4" s="130"/>
      <c r="CWT4" s="130"/>
      <c r="CWU4" s="130"/>
      <c r="CWV4" s="130"/>
      <c r="CWW4" s="130"/>
      <c r="CWX4" s="130"/>
      <c r="CWY4" s="130"/>
      <c r="CWZ4" s="130"/>
      <c r="CXA4" s="130"/>
      <c r="CXB4" s="130"/>
      <c r="CXC4" s="130"/>
      <c r="CXD4" s="130"/>
      <c r="CXE4" s="130"/>
      <c r="CXF4" s="130"/>
      <c r="CXG4" s="130"/>
      <c r="CXH4" s="130"/>
      <c r="CXI4" s="130"/>
      <c r="CXJ4" s="130"/>
      <c r="CXK4" s="130"/>
      <c r="CXL4" s="130"/>
      <c r="CXM4" s="130"/>
      <c r="CXN4" s="130"/>
      <c r="CXO4" s="130"/>
      <c r="CXP4" s="130"/>
      <c r="CXQ4" s="130"/>
      <c r="CXR4" s="130"/>
      <c r="CXS4" s="130"/>
      <c r="CXT4" s="130"/>
      <c r="CXU4" s="130"/>
      <c r="CXV4" s="130"/>
      <c r="CXW4" s="130"/>
      <c r="CXX4" s="130"/>
      <c r="CXY4" s="130"/>
      <c r="CXZ4" s="130"/>
      <c r="CYA4" s="130"/>
      <c r="CYB4" s="130"/>
      <c r="CYC4" s="130"/>
      <c r="CYD4" s="130"/>
      <c r="CYE4" s="130"/>
      <c r="CYF4" s="130"/>
      <c r="CYG4" s="130"/>
      <c r="CYH4" s="130"/>
      <c r="CYI4" s="130"/>
      <c r="CYJ4" s="130"/>
      <c r="CYK4" s="130"/>
      <c r="CYL4" s="130"/>
      <c r="CYM4" s="130"/>
      <c r="CYN4" s="130"/>
      <c r="CYO4" s="130"/>
      <c r="CYP4" s="130"/>
      <c r="CYQ4" s="130"/>
      <c r="CYR4" s="130"/>
      <c r="CYS4" s="130"/>
      <c r="CYT4" s="130"/>
      <c r="CYU4" s="130"/>
      <c r="CYV4" s="130"/>
      <c r="CYW4" s="130"/>
      <c r="CYX4" s="130"/>
      <c r="CYY4" s="130"/>
      <c r="CYZ4" s="130"/>
      <c r="CZA4" s="130"/>
      <c r="CZB4" s="130"/>
      <c r="CZC4" s="130"/>
      <c r="CZD4" s="130"/>
      <c r="CZE4" s="130"/>
      <c r="CZF4" s="130"/>
      <c r="CZG4" s="130"/>
      <c r="CZH4" s="130"/>
      <c r="CZI4" s="130"/>
      <c r="CZJ4" s="130"/>
      <c r="CZK4" s="130"/>
      <c r="CZL4" s="130"/>
      <c r="CZM4" s="130"/>
      <c r="CZN4" s="130"/>
      <c r="CZO4" s="130"/>
      <c r="CZP4" s="130"/>
      <c r="CZQ4" s="130"/>
      <c r="CZR4" s="130"/>
      <c r="CZS4" s="130"/>
      <c r="CZT4" s="130"/>
      <c r="CZU4" s="130"/>
      <c r="CZV4" s="130"/>
      <c r="CZW4" s="130"/>
      <c r="CZX4" s="130"/>
      <c r="CZY4" s="130"/>
      <c r="CZZ4" s="130"/>
      <c r="DAA4" s="130"/>
      <c r="DAB4" s="130"/>
      <c r="DAC4" s="130"/>
      <c r="DAD4" s="130"/>
      <c r="DAE4" s="130"/>
      <c r="DAF4" s="130"/>
      <c r="DAG4" s="130"/>
      <c r="DAH4" s="130"/>
      <c r="DAI4" s="130"/>
      <c r="DAJ4" s="130"/>
      <c r="DAK4" s="130"/>
      <c r="DAL4" s="130"/>
      <c r="DAM4" s="130"/>
      <c r="DAN4" s="130"/>
      <c r="DAO4" s="130"/>
      <c r="DAP4" s="130"/>
      <c r="DAQ4" s="130"/>
      <c r="DAR4" s="130"/>
      <c r="DAS4" s="130"/>
      <c r="DAT4" s="130"/>
      <c r="DAU4" s="130"/>
      <c r="DAV4" s="130"/>
      <c r="DAW4" s="130"/>
      <c r="DAX4" s="130"/>
      <c r="DAY4" s="130"/>
      <c r="DAZ4" s="130"/>
      <c r="DBA4" s="130"/>
      <c r="DBB4" s="130"/>
      <c r="DBC4" s="130"/>
      <c r="DBD4" s="130"/>
      <c r="DBE4" s="130"/>
      <c r="DBF4" s="130"/>
      <c r="DBG4" s="130"/>
      <c r="DBH4" s="130"/>
      <c r="DBI4" s="130"/>
      <c r="DBJ4" s="130"/>
      <c r="DBK4" s="130"/>
      <c r="DBL4" s="130"/>
      <c r="DBM4" s="130"/>
      <c r="DBN4" s="130"/>
      <c r="DBO4" s="130"/>
      <c r="DBP4" s="130"/>
      <c r="DBQ4" s="130"/>
      <c r="DBR4" s="130"/>
      <c r="DBS4" s="130"/>
      <c r="DBT4" s="130"/>
      <c r="DBU4" s="130"/>
      <c r="DBV4" s="130"/>
      <c r="DBW4" s="130"/>
      <c r="DBX4" s="130"/>
      <c r="DBY4" s="130"/>
      <c r="DBZ4" s="130"/>
      <c r="DCA4" s="130"/>
      <c r="DCB4" s="130"/>
      <c r="DCC4" s="130"/>
      <c r="DCD4" s="130"/>
      <c r="DCE4" s="130"/>
      <c r="DCF4" s="130"/>
      <c r="DCG4" s="130"/>
      <c r="DCH4" s="130"/>
      <c r="DCI4" s="130"/>
      <c r="DCJ4" s="130"/>
      <c r="DCK4" s="130"/>
      <c r="DCL4" s="130"/>
      <c r="DCM4" s="130"/>
      <c r="DCN4" s="130"/>
      <c r="DCO4" s="130"/>
      <c r="DCP4" s="130"/>
      <c r="DCQ4" s="130"/>
      <c r="DCR4" s="130"/>
      <c r="DCS4" s="130"/>
      <c r="DCT4" s="130"/>
      <c r="DCU4" s="130"/>
      <c r="DCV4" s="130"/>
      <c r="DCW4" s="130"/>
      <c r="DCX4" s="130"/>
      <c r="DCY4" s="130"/>
      <c r="DCZ4" s="130"/>
      <c r="DDA4" s="130"/>
      <c r="DDB4" s="130"/>
      <c r="DDC4" s="130"/>
      <c r="DDD4" s="130"/>
      <c r="DDE4" s="130"/>
      <c r="DDF4" s="130"/>
      <c r="DDG4" s="130"/>
      <c r="DDH4" s="130"/>
      <c r="DDI4" s="130"/>
      <c r="DDJ4" s="130"/>
      <c r="DDK4" s="130"/>
      <c r="DDL4" s="130"/>
      <c r="DDM4" s="130"/>
      <c r="DDN4" s="130"/>
      <c r="DDO4" s="130"/>
      <c r="DDP4" s="130"/>
      <c r="DDQ4" s="130"/>
      <c r="DDR4" s="130"/>
      <c r="DDS4" s="130"/>
      <c r="DDT4" s="130"/>
      <c r="DDU4" s="130"/>
      <c r="DDV4" s="130"/>
      <c r="DDW4" s="130"/>
      <c r="DDX4" s="130"/>
      <c r="DDY4" s="130"/>
      <c r="DDZ4" s="130"/>
      <c r="DEA4" s="130"/>
      <c r="DEB4" s="130"/>
      <c r="DEC4" s="130"/>
      <c r="DED4" s="130"/>
      <c r="DEE4" s="130"/>
      <c r="DEF4" s="130"/>
      <c r="DEG4" s="130"/>
      <c r="DEH4" s="130"/>
      <c r="DEI4" s="130"/>
      <c r="DEJ4" s="130"/>
      <c r="DEK4" s="130"/>
      <c r="DEL4" s="130"/>
      <c r="DEM4" s="130"/>
      <c r="DEN4" s="130"/>
      <c r="DEO4" s="130"/>
      <c r="DEP4" s="130"/>
      <c r="DEQ4" s="130"/>
      <c r="DER4" s="130"/>
      <c r="DES4" s="130"/>
      <c r="DET4" s="130"/>
      <c r="DEU4" s="130"/>
      <c r="DEV4" s="130"/>
      <c r="DEW4" s="130"/>
      <c r="DEX4" s="130"/>
      <c r="DEY4" s="130"/>
      <c r="DEZ4" s="130"/>
      <c r="DFA4" s="130"/>
      <c r="DFB4" s="130"/>
      <c r="DFC4" s="130"/>
      <c r="DFD4" s="130"/>
      <c r="DFE4" s="130"/>
      <c r="DFF4" s="130"/>
      <c r="DFG4" s="130"/>
      <c r="DFH4" s="130"/>
      <c r="DFI4" s="130"/>
      <c r="DFJ4" s="130"/>
      <c r="DFK4" s="130"/>
      <c r="DFL4" s="130"/>
      <c r="DFM4" s="130"/>
      <c r="DFN4" s="130"/>
      <c r="DFO4" s="130"/>
      <c r="DFP4" s="130"/>
      <c r="DFQ4" s="130"/>
      <c r="DFR4" s="130"/>
      <c r="DFS4" s="130"/>
      <c r="DFT4" s="130"/>
      <c r="DFU4" s="130"/>
      <c r="DFV4" s="130"/>
      <c r="DFW4" s="130"/>
      <c r="DFX4" s="130"/>
      <c r="DFY4" s="130"/>
      <c r="DFZ4" s="130"/>
      <c r="DGA4" s="130"/>
      <c r="DGB4" s="130"/>
      <c r="DGC4" s="130"/>
      <c r="DGD4" s="130"/>
      <c r="DGE4" s="130"/>
      <c r="DGF4" s="130"/>
      <c r="DGG4" s="130"/>
      <c r="DGH4" s="130"/>
      <c r="DGI4" s="130"/>
      <c r="DGJ4" s="130"/>
      <c r="DGK4" s="130"/>
      <c r="DGL4" s="130"/>
      <c r="DGM4" s="130"/>
      <c r="DGN4" s="130"/>
      <c r="DGO4" s="130"/>
      <c r="DGP4" s="130"/>
      <c r="DGQ4" s="130"/>
      <c r="DGR4" s="130"/>
      <c r="DGS4" s="130"/>
      <c r="DGT4" s="130"/>
      <c r="DGU4" s="130"/>
      <c r="DGV4" s="130"/>
      <c r="DGW4" s="130"/>
      <c r="DGX4" s="130"/>
      <c r="DGY4" s="130"/>
      <c r="DGZ4" s="130"/>
      <c r="DHA4" s="130"/>
      <c r="DHB4" s="130"/>
      <c r="DHC4" s="130"/>
      <c r="DHD4" s="130"/>
      <c r="DHE4" s="130"/>
      <c r="DHF4" s="130"/>
      <c r="DHG4" s="130"/>
      <c r="DHH4" s="130"/>
      <c r="DHI4" s="130"/>
      <c r="DHJ4" s="130"/>
      <c r="DHK4" s="130"/>
      <c r="DHL4" s="130"/>
      <c r="DHM4" s="130"/>
      <c r="DHN4" s="130"/>
      <c r="DHO4" s="130"/>
      <c r="DHP4" s="130"/>
      <c r="DHQ4" s="130"/>
      <c r="DHR4" s="130"/>
      <c r="DHS4" s="130"/>
      <c r="DHT4" s="130"/>
      <c r="DHU4" s="130"/>
      <c r="DHV4" s="130"/>
      <c r="DHW4" s="130"/>
      <c r="DHX4" s="130"/>
      <c r="DHY4" s="130"/>
      <c r="DHZ4" s="130"/>
      <c r="DIA4" s="130"/>
      <c r="DIB4" s="130"/>
      <c r="DIC4" s="130"/>
      <c r="DID4" s="130"/>
      <c r="DIE4" s="130"/>
      <c r="DIF4" s="130"/>
      <c r="DIG4" s="130"/>
      <c r="DIH4" s="130"/>
      <c r="DII4" s="130"/>
      <c r="DIJ4" s="130"/>
      <c r="DIK4" s="130"/>
      <c r="DIL4" s="130"/>
      <c r="DIM4" s="130"/>
      <c r="DIN4" s="130"/>
      <c r="DIO4" s="130"/>
      <c r="DIP4" s="130"/>
      <c r="DIQ4" s="130"/>
      <c r="DIR4" s="130"/>
      <c r="DIS4" s="130"/>
      <c r="DIT4" s="130"/>
      <c r="DIU4" s="130"/>
      <c r="DIV4" s="130"/>
      <c r="DIW4" s="130"/>
      <c r="DIX4" s="130"/>
      <c r="DIY4" s="130"/>
      <c r="DIZ4" s="130"/>
      <c r="DJA4" s="130"/>
      <c r="DJB4" s="130"/>
      <c r="DJC4" s="130"/>
      <c r="DJD4" s="130"/>
      <c r="DJE4" s="130"/>
      <c r="DJF4" s="130"/>
      <c r="DJG4" s="130"/>
      <c r="DJH4" s="130"/>
      <c r="DJI4" s="130"/>
      <c r="DJJ4" s="130"/>
      <c r="DJK4" s="130"/>
      <c r="DJL4" s="130"/>
      <c r="DJM4" s="130"/>
      <c r="DJN4" s="130"/>
      <c r="DJO4" s="130"/>
      <c r="DJP4" s="130"/>
      <c r="DJQ4" s="130"/>
      <c r="DJR4" s="130"/>
      <c r="DJS4" s="130"/>
      <c r="DJT4" s="130"/>
      <c r="DJU4" s="130"/>
      <c r="DJV4" s="130"/>
      <c r="DJW4" s="130"/>
      <c r="DJX4" s="130"/>
      <c r="DJY4" s="130"/>
      <c r="DJZ4" s="130"/>
      <c r="DKA4" s="130"/>
      <c r="DKB4" s="130"/>
      <c r="DKC4" s="130"/>
      <c r="DKD4" s="130"/>
      <c r="DKE4" s="130"/>
      <c r="DKF4" s="130"/>
      <c r="DKG4" s="130"/>
      <c r="DKH4" s="130"/>
      <c r="DKI4" s="130"/>
      <c r="DKJ4" s="130"/>
      <c r="DKK4" s="130"/>
      <c r="DKL4" s="130"/>
      <c r="DKM4" s="130"/>
      <c r="DKN4" s="130"/>
      <c r="DKO4" s="130"/>
      <c r="DKP4" s="130"/>
      <c r="DKQ4" s="130"/>
      <c r="DKR4" s="130"/>
      <c r="DKS4" s="130"/>
      <c r="DKT4" s="130"/>
      <c r="DKU4" s="130"/>
      <c r="DKV4" s="130"/>
      <c r="DKW4" s="130"/>
      <c r="DKX4" s="130"/>
      <c r="DKY4" s="130"/>
      <c r="DKZ4" s="130"/>
      <c r="DLA4" s="130"/>
      <c r="DLB4" s="130"/>
      <c r="DLC4" s="130"/>
      <c r="DLD4" s="130"/>
      <c r="DLE4" s="130"/>
      <c r="DLF4" s="130"/>
      <c r="DLG4" s="130"/>
      <c r="DLH4" s="130"/>
      <c r="DLI4" s="130"/>
      <c r="DLJ4" s="130"/>
      <c r="DLK4" s="130"/>
      <c r="DLL4" s="130"/>
      <c r="DLM4" s="130"/>
      <c r="DLN4" s="130"/>
      <c r="DLO4" s="130"/>
      <c r="DLP4" s="130"/>
      <c r="DLQ4" s="130"/>
      <c r="DLR4" s="130"/>
      <c r="DLS4" s="130"/>
      <c r="DLT4" s="130"/>
      <c r="DLU4" s="130"/>
      <c r="DLV4" s="130"/>
      <c r="DLW4" s="130"/>
      <c r="DLX4" s="130"/>
      <c r="DLY4" s="130"/>
      <c r="DLZ4" s="130"/>
      <c r="DMA4" s="130"/>
      <c r="DMB4" s="130"/>
      <c r="DMC4" s="130"/>
      <c r="DMD4" s="130"/>
      <c r="DME4" s="130"/>
      <c r="DMF4" s="130"/>
      <c r="DMG4" s="130"/>
      <c r="DMH4" s="130"/>
      <c r="DMI4" s="130"/>
      <c r="DMJ4" s="130"/>
      <c r="DMK4" s="130"/>
      <c r="DML4" s="130"/>
      <c r="DMM4" s="130"/>
      <c r="DMN4" s="130"/>
      <c r="DMO4" s="130"/>
      <c r="DMP4" s="130"/>
      <c r="DMQ4" s="130"/>
      <c r="DMR4" s="130"/>
      <c r="DMS4" s="130"/>
      <c r="DMT4" s="130"/>
      <c r="DMU4" s="130"/>
      <c r="DMV4" s="130"/>
      <c r="DMW4" s="130"/>
      <c r="DMX4" s="130"/>
      <c r="DMY4" s="130"/>
      <c r="DMZ4" s="130"/>
      <c r="DNA4" s="130"/>
      <c r="DNB4" s="130"/>
      <c r="DNC4" s="130"/>
      <c r="DND4" s="130"/>
      <c r="DNE4" s="130"/>
      <c r="DNF4" s="130"/>
      <c r="DNG4" s="130"/>
      <c r="DNH4" s="130"/>
      <c r="DNI4" s="130"/>
      <c r="DNJ4" s="130"/>
      <c r="DNK4" s="130"/>
      <c r="DNL4" s="130"/>
      <c r="DNM4" s="130"/>
      <c r="DNN4" s="130"/>
      <c r="DNO4" s="130"/>
      <c r="DNP4" s="130"/>
      <c r="DNQ4" s="130"/>
      <c r="DNR4" s="130"/>
      <c r="DNS4" s="130"/>
      <c r="DNT4" s="130"/>
      <c r="DNU4" s="130"/>
      <c r="DNV4" s="130"/>
      <c r="DNW4" s="130"/>
      <c r="DNX4" s="130"/>
      <c r="DNY4" s="130"/>
      <c r="DNZ4" s="130"/>
      <c r="DOA4" s="130"/>
      <c r="DOB4" s="130"/>
      <c r="DOC4" s="130"/>
      <c r="DOD4" s="130"/>
      <c r="DOE4" s="130"/>
      <c r="DOF4" s="130"/>
      <c r="DOG4" s="130"/>
      <c r="DOH4" s="130"/>
      <c r="DOI4" s="130"/>
      <c r="DOJ4" s="130"/>
      <c r="DOK4" s="130"/>
      <c r="DOL4" s="130"/>
      <c r="DOM4" s="130"/>
      <c r="DON4" s="130"/>
      <c r="DOO4" s="130"/>
      <c r="DOP4" s="130"/>
      <c r="DOQ4" s="130"/>
      <c r="DOR4" s="130"/>
      <c r="DOS4" s="130"/>
      <c r="DOT4" s="130"/>
      <c r="DOU4" s="130"/>
      <c r="DOV4" s="130"/>
      <c r="DOW4" s="130"/>
      <c r="DOX4" s="130"/>
      <c r="DOY4" s="130"/>
      <c r="DOZ4" s="130"/>
      <c r="DPA4" s="130"/>
      <c r="DPB4" s="130"/>
      <c r="DPC4" s="130"/>
      <c r="DPD4" s="130"/>
      <c r="DPE4" s="130"/>
      <c r="DPF4" s="130"/>
      <c r="DPG4" s="130"/>
      <c r="DPH4" s="130"/>
      <c r="DPI4" s="130"/>
      <c r="DPJ4" s="130"/>
      <c r="DPK4" s="130"/>
      <c r="DPL4" s="130"/>
      <c r="DPM4" s="130"/>
      <c r="DPN4" s="130"/>
      <c r="DPO4" s="130"/>
      <c r="DPP4" s="130"/>
      <c r="DPQ4" s="130"/>
      <c r="DPR4" s="130"/>
      <c r="DPS4" s="130"/>
      <c r="DPT4" s="130"/>
      <c r="DPU4" s="130"/>
      <c r="DPV4" s="130"/>
      <c r="DPW4" s="130"/>
      <c r="DPX4" s="130"/>
      <c r="DPY4" s="130"/>
      <c r="DPZ4" s="130"/>
      <c r="DQA4" s="130"/>
      <c r="DQB4" s="130"/>
      <c r="DQC4" s="130"/>
      <c r="DQD4" s="130"/>
      <c r="DQE4" s="130"/>
      <c r="DQF4" s="130"/>
      <c r="DQG4" s="130"/>
      <c r="DQH4" s="130"/>
      <c r="DQI4" s="130"/>
      <c r="DQJ4" s="130"/>
      <c r="DQK4" s="130"/>
      <c r="DQL4" s="130"/>
      <c r="DQM4" s="130"/>
      <c r="DQN4" s="130"/>
      <c r="DQO4" s="130"/>
      <c r="DQP4" s="130"/>
      <c r="DQQ4" s="130"/>
      <c r="DQR4" s="130"/>
      <c r="DQS4" s="130"/>
      <c r="DQT4" s="130"/>
      <c r="DQU4" s="130"/>
      <c r="DQV4" s="130"/>
      <c r="DQW4" s="130"/>
      <c r="DQX4" s="130"/>
      <c r="DQY4" s="130"/>
      <c r="DQZ4" s="130"/>
      <c r="DRA4" s="130"/>
      <c r="DRB4" s="130"/>
      <c r="DRC4" s="130"/>
      <c r="DRD4" s="130"/>
      <c r="DRE4" s="130"/>
      <c r="DRF4" s="130"/>
      <c r="DRG4" s="130"/>
      <c r="DRH4" s="130"/>
      <c r="DRI4" s="130"/>
      <c r="DRJ4" s="130"/>
      <c r="DRK4" s="130"/>
      <c r="DRL4" s="130"/>
      <c r="DRM4" s="130"/>
      <c r="DRN4" s="130"/>
      <c r="DRO4" s="130"/>
      <c r="DRP4" s="130"/>
      <c r="DRQ4" s="130"/>
      <c r="DRR4" s="130"/>
      <c r="DRS4" s="130"/>
      <c r="DRT4" s="130"/>
      <c r="DRU4" s="130"/>
      <c r="DRV4" s="130"/>
      <c r="DRW4" s="130"/>
      <c r="DRX4" s="130"/>
      <c r="DRY4" s="130"/>
      <c r="DRZ4" s="130"/>
      <c r="DSA4" s="130"/>
      <c r="DSB4" s="130"/>
      <c r="DSC4" s="130"/>
      <c r="DSD4" s="130"/>
      <c r="DSE4" s="130"/>
      <c r="DSF4" s="130"/>
      <c r="DSG4" s="130"/>
      <c r="DSH4" s="130"/>
      <c r="DSI4" s="130"/>
      <c r="DSJ4" s="130"/>
      <c r="DSK4" s="130"/>
      <c r="DSL4" s="130"/>
      <c r="DSM4" s="130"/>
      <c r="DSN4" s="130"/>
      <c r="DSO4" s="130"/>
      <c r="DSP4" s="130"/>
      <c r="DSQ4" s="130"/>
      <c r="DSR4" s="130"/>
      <c r="DSS4" s="130"/>
      <c r="DST4" s="130"/>
      <c r="DSU4" s="130"/>
      <c r="DSV4" s="130"/>
      <c r="DSW4" s="130"/>
      <c r="DSX4" s="130"/>
      <c r="DSY4" s="130"/>
      <c r="DSZ4" s="130"/>
      <c r="DTA4" s="130"/>
      <c r="DTB4" s="130"/>
      <c r="DTC4" s="130"/>
      <c r="DTD4" s="130"/>
      <c r="DTE4" s="130"/>
      <c r="DTF4" s="130"/>
      <c r="DTG4" s="130"/>
      <c r="DTH4" s="130"/>
      <c r="DTI4" s="130"/>
      <c r="DTJ4" s="130"/>
      <c r="DTK4" s="130"/>
      <c r="DTL4" s="130"/>
      <c r="DTM4" s="130"/>
      <c r="DTN4" s="130"/>
      <c r="DTO4" s="130"/>
      <c r="DTP4" s="130"/>
      <c r="DTQ4" s="130"/>
      <c r="DTR4" s="130"/>
      <c r="DTS4" s="130"/>
      <c r="DTT4" s="130"/>
      <c r="DTU4" s="130"/>
      <c r="DTV4" s="130"/>
      <c r="DTW4" s="130"/>
      <c r="DTX4" s="130"/>
      <c r="DTY4" s="130"/>
      <c r="DTZ4" s="130"/>
      <c r="DUA4" s="130"/>
      <c r="DUB4" s="130"/>
      <c r="DUC4" s="130"/>
      <c r="DUD4" s="130"/>
      <c r="DUE4" s="130"/>
      <c r="DUF4" s="130"/>
      <c r="DUG4" s="130"/>
      <c r="DUH4" s="130"/>
      <c r="DUI4" s="130"/>
      <c r="DUJ4" s="130"/>
      <c r="DUK4" s="130"/>
      <c r="DUL4" s="130"/>
      <c r="DUM4" s="130"/>
      <c r="DUN4" s="130"/>
      <c r="DUO4" s="130"/>
      <c r="DUP4" s="130"/>
      <c r="DUQ4" s="130"/>
      <c r="DUR4" s="130"/>
      <c r="DUS4" s="130"/>
      <c r="DUT4" s="130"/>
      <c r="DUU4" s="130"/>
      <c r="DUV4" s="130"/>
      <c r="DUW4" s="130"/>
      <c r="DUX4" s="130"/>
      <c r="DUY4" s="130"/>
      <c r="DUZ4" s="130"/>
      <c r="DVA4" s="130"/>
      <c r="DVB4" s="130"/>
      <c r="DVC4" s="130"/>
      <c r="DVD4" s="130"/>
      <c r="DVE4" s="130"/>
      <c r="DVF4" s="130"/>
      <c r="DVG4" s="130"/>
      <c r="DVH4" s="130"/>
      <c r="DVI4" s="130"/>
      <c r="DVJ4" s="130"/>
      <c r="DVK4" s="130"/>
      <c r="DVL4" s="130"/>
      <c r="DVM4" s="130"/>
      <c r="DVN4" s="130"/>
      <c r="DVO4" s="130"/>
      <c r="DVP4" s="130"/>
      <c r="DVQ4" s="130"/>
      <c r="DVR4" s="130"/>
      <c r="DVS4" s="130"/>
      <c r="DVT4" s="130"/>
      <c r="DVU4" s="130"/>
      <c r="DVV4" s="130"/>
      <c r="DVW4" s="130"/>
      <c r="DVX4" s="130"/>
      <c r="DVY4" s="130"/>
      <c r="DVZ4" s="130"/>
      <c r="DWA4" s="130"/>
      <c r="DWB4" s="130"/>
      <c r="DWC4" s="130"/>
      <c r="DWD4" s="130"/>
      <c r="DWE4" s="130"/>
      <c r="DWF4" s="130"/>
      <c r="DWG4" s="130"/>
      <c r="DWH4" s="130"/>
      <c r="DWI4" s="130"/>
      <c r="DWJ4" s="130"/>
      <c r="DWK4" s="130"/>
      <c r="DWL4" s="130"/>
      <c r="DWM4" s="130"/>
      <c r="DWN4" s="130"/>
      <c r="DWO4" s="130"/>
      <c r="DWP4" s="130"/>
      <c r="DWQ4" s="130"/>
      <c r="DWR4" s="130"/>
      <c r="DWS4" s="130"/>
      <c r="DWT4" s="130"/>
      <c r="DWU4" s="130"/>
      <c r="DWV4" s="130"/>
      <c r="DWW4" s="130"/>
      <c r="DWX4" s="130"/>
      <c r="DWY4" s="130"/>
      <c r="DWZ4" s="130"/>
      <c r="DXA4" s="130"/>
      <c r="DXB4" s="130"/>
      <c r="DXC4" s="130"/>
      <c r="DXD4" s="130"/>
      <c r="DXE4" s="130"/>
      <c r="DXF4" s="130"/>
      <c r="DXG4" s="130"/>
      <c r="DXH4" s="130"/>
      <c r="DXI4" s="130"/>
      <c r="DXJ4" s="130"/>
      <c r="DXK4" s="130"/>
      <c r="DXL4" s="130"/>
      <c r="DXM4" s="130"/>
      <c r="DXN4" s="130"/>
      <c r="DXO4" s="130"/>
      <c r="DXP4" s="130"/>
      <c r="DXQ4" s="130"/>
      <c r="DXR4" s="130"/>
      <c r="DXS4" s="130"/>
      <c r="DXT4" s="130"/>
      <c r="DXU4" s="130"/>
      <c r="DXV4" s="130"/>
      <c r="DXW4" s="130"/>
      <c r="DXX4" s="130"/>
      <c r="DXY4" s="130"/>
      <c r="DXZ4" s="130"/>
      <c r="DYA4" s="130"/>
      <c r="DYB4" s="130"/>
      <c r="DYC4" s="130"/>
      <c r="DYD4" s="130"/>
      <c r="DYE4" s="130"/>
      <c r="DYF4" s="130"/>
      <c r="DYG4" s="130"/>
      <c r="DYH4" s="130"/>
      <c r="DYI4" s="130"/>
      <c r="DYJ4" s="130"/>
      <c r="DYK4" s="130"/>
      <c r="DYL4" s="130"/>
      <c r="DYM4" s="130"/>
      <c r="DYN4" s="130"/>
      <c r="DYO4" s="130"/>
      <c r="DYP4" s="130"/>
      <c r="DYQ4" s="130"/>
      <c r="DYR4" s="130"/>
      <c r="DYS4" s="130"/>
      <c r="DYT4" s="130"/>
      <c r="DYU4" s="130"/>
      <c r="DYV4" s="130"/>
      <c r="DYW4" s="130"/>
      <c r="DYX4" s="130"/>
      <c r="DYY4" s="130"/>
      <c r="DYZ4" s="130"/>
      <c r="DZA4" s="130"/>
      <c r="DZB4" s="130"/>
      <c r="DZC4" s="130"/>
      <c r="DZD4" s="130"/>
      <c r="DZE4" s="130"/>
      <c r="DZF4" s="130"/>
      <c r="DZG4" s="130"/>
      <c r="DZH4" s="130"/>
      <c r="DZI4" s="130"/>
      <c r="DZJ4" s="130"/>
      <c r="DZK4" s="130"/>
      <c r="DZL4" s="130"/>
      <c r="DZM4" s="130"/>
      <c r="DZN4" s="130"/>
      <c r="DZO4" s="130"/>
      <c r="DZP4" s="130"/>
      <c r="DZQ4" s="130"/>
      <c r="DZR4" s="130"/>
      <c r="DZS4" s="130"/>
      <c r="DZT4" s="130"/>
      <c r="DZU4" s="130"/>
      <c r="DZV4" s="130"/>
      <c r="DZW4" s="130"/>
      <c r="DZX4" s="130"/>
      <c r="DZY4" s="130"/>
      <c r="DZZ4" s="130"/>
      <c r="EAA4" s="130"/>
      <c r="EAB4" s="130"/>
      <c r="EAC4" s="130"/>
      <c r="EAD4" s="130"/>
      <c r="EAE4" s="130"/>
      <c r="EAF4" s="130"/>
      <c r="EAG4" s="130"/>
      <c r="EAH4" s="130"/>
      <c r="EAI4" s="130"/>
      <c r="EAJ4" s="130"/>
      <c r="EAK4" s="130"/>
      <c r="EAL4" s="130"/>
      <c r="EAM4" s="130"/>
      <c r="EAN4" s="130"/>
      <c r="EAO4" s="130"/>
      <c r="EAP4" s="130"/>
      <c r="EAQ4" s="130"/>
      <c r="EAR4" s="130"/>
      <c r="EAS4" s="130"/>
      <c r="EAT4" s="130"/>
      <c r="EAU4" s="130"/>
      <c r="EAV4" s="130"/>
      <c r="EAW4" s="130"/>
      <c r="EAX4" s="130"/>
      <c r="EAY4" s="130"/>
      <c r="EAZ4" s="130"/>
      <c r="EBA4" s="130"/>
      <c r="EBB4" s="130"/>
      <c r="EBC4" s="130"/>
      <c r="EBD4" s="130"/>
      <c r="EBE4" s="130"/>
      <c r="EBF4" s="130"/>
      <c r="EBG4" s="130"/>
      <c r="EBH4" s="130"/>
      <c r="EBI4" s="130"/>
      <c r="EBJ4" s="130"/>
      <c r="EBK4" s="130"/>
      <c r="EBL4" s="130"/>
      <c r="EBM4" s="130"/>
      <c r="EBN4" s="130"/>
      <c r="EBO4" s="130"/>
      <c r="EBP4" s="130"/>
      <c r="EBQ4" s="130"/>
      <c r="EBR4" s="130"/>
      <c r="EBS4" s="130"/>
      <c r="EBT4" s="130"/>
      <c r="EBU4" s="130"/>
      <c r="EBV4" s="130"/>
      <c r="EBW4" s="130"/>
      <c r="EBX4" s="130"/>
      <c r="EBY4" s="130"/>
      <c r="EBZ4" s="130"/>
      <c r="ECA4" s="130"/>
      <c r="ECB4" s="130"/>
      <c r="ECC4" s="130"/>
      <c r="ECD4" s="130"/>
      <c r="ECE4" s="130"/>
      <c r="ECF4" s="130"/>
      <c r="ECG4" s="130"/>
      <c r="ECH4" s="130"/>
      <c r="ECI4" s="130"/>
      <c r="ECJ4" s="130"/>
      <c r="ECK4" s="130"/>
      <c r="ECL4" s="130"/>
      <c r="ECM4" s="130"/>
      <c r="ECN4" s="130"/>
      <c r="ECO4" s="130"/>
      <c r="ECP4" s="130"/>
      <c r="ECQ4" s="130"/>
      <c r="ECR4" s="130"/>
      <c r="ECS4" s="130"/>
      <c r="ECT4" s="130"/>
      <c r="ECU4" s="130"/>
      <c r="ECV4" s="130"/>
      <c r="ECW4" s="130"/>
      <c r="ECX4" s="130"/>
      <c r="ECY4" s="130"/>
      <c r="ECZ4" s="130"/>
      <c r="EDA4" s="130"/>
      <c r="EDB4" s="130"/>
      <c r="EDC4" s="130"/>
      <c r="EDD4" s="130"/>
      <c r="EDE4" s="130"/>
      <c r="EDF4" s="130"/>
      <c r="EDG4" s="130"/>
      <c r="EDH4" s="130"/>
      <c r="EDI4" s="130"/>
      <c r="EDJ4" s="130"/>
      <c r="EDK4" s="130"/>
      <c r="EDL4" s="130"/>
      <c r="EDM4" s="130"/>
      <c r="EDN4" s="130"/>
      <c r="EDO4" s="130"/>
      <c r="EDP4" s="130"/>
      <c r="EDQ4" s="130"/>
      <c r="EDR4" s="130"/>
      <c r="EDS4" s="130"/>
      <c r="EDT4" s="130"/>
      <c r="EDU4" s="130"/>
      <c r="EDV4" s="130"/>
      <c r="EDW4" s="130"/>
      <c r="EDX4" s="130"/>
      <c r="EDY4" s="130"/>
      <c r="EDZ4" s="130"/>
      <c r="EEA4" s="130"/>
      <c r="EEB4" s="130"/>
      <c r="EEC4" s="130"/>
      <c r="EED4" s="130"/>
      <c r="EEE4" s="130"/>
      <c r="EEF4" s="130"/>
      <c r="EEG4" s="130"/>
      <c r="EEH4" s="130"/>
      <c r="EEI4" s="130"/>
      <c r="EEJ4" s="130"/>
      <c r="EEK4" s="130"/>
      <c r="EEL4" s="130"/>
      <c r="EEM4" s="130"/>
      <c r="EEN4" s="130"/>
      <c r="EEO4" s="130"/>
      <c r="EEP4" s="130"/>
      <c r="EEQ4" s="130"/>
      <c r="EER4" s="130"/>
      <c r="EES4" s="130"/>
      <c r="EET4" s="130"/>
      <c r="EEU4" s="130"/>
      <c r="EEV4" s="130"/>
      <c r="EEW4" s="130"/>
      <c r="EEX4" s="130"/>
      <c r="EEY4" s="130"/>
      <c r="EEZ4" s="130"/>
      <c r="EFA4" s="130"/>
      <c r="EFB4" s="130"/>
      <c r="EFC4" s="130"/>
      <c r="EFD4" s="130"/>
      <c r="EFE4" s="130"/>
      <c r="EFF4" s="130"/>
      <c r="EFG4" s="130"/>
      <c r="EFH4" s="130"/>
      <c r="EFI4" s="130"/>
      <c r="EFJ4" s="130"/>
      <c r="EFK4" s="130"/>
      <c r="EFL4" s="130"/>
      <c r="EFM4" s="130"/>
      <c r="EFN4" s="130"/>
      <c r="EFO4" s="130"/>
      <c r="EFP4" s="130"/>
      <c r="EFQ4" s="130"/>
      <c r="EFR4" s="130"/>
      <c r="EFS4" s="130"/>
      <c r="EFT4" s="130"/>
      <c r="EFU4" s="130"/>
      <c r="EFV4" s="130"/>
      <c r="EFW4" s="130"/>
      <c r="EFX4" s="130"/>
      <c r="EFY4" s="130"/>
      <c r="EFZ4" s="130"/>
      <c r="EGA4" s="130"/>
      <c r="EGB4" s="130"/>
      <c r="EGC4" s="130"/>
      <c r="EGD4" s="130"/>
      <c r="EGE4" s="130"/>
      <c r="EGF4" s="130"/>
      <c r="EGG4" s="130"/>
      <c r="EGH4" s="130"/>
      <c r="EGI4" s="130"/>
      <c r="EGJ4" s="130"/>
      <c r="EGK4" s="130"/>
      <c r="EGL4" s="130"/>
      <c r="EGM4" s="130"/>
      <c r="EGN4" s="130"/>
      <c r="EGO4" s="130"/>
      <c r="EGP4" s="130"/>
      <c r="EGQ4" s="130"/>
      <c r="EGR4" s="130"/>
      <c r="EGS4" s="130"/>
      <c r="EGT4" s="130"/>
      <c r="EGU4" s="130"/>
      <c r="EGV4" s="130"/>
      <c r="EGW4" s="130"/>
      <c r="EGX4" s="130"/>
      <c r="EGY4" s="130"/>
      <c r="EGZ4" s="130"/>
      <c r="EHA4" s="130"/>
      <c r="EHB4" s="130"/>
      <c r="EHC4" s="130"/>
      <c r="EHD4" s="130"/>
      <c r="EHE4" s="130"/>
      <c r="EHF4" s="130"/>
      <c r="EHG4" s="130"/>
      <c r="EHH4" s="130"/>
      <c r="EHI4" s="130"/>
      <c r="EHJ4" s="130"/>
      <c r="EHK4" s="130"/>
      <c r="EHL4" s="130"/>
      <c r="EHM4" s="130"/>
      <c r="EHN4" s="130"/>
      <c r="EHO4" s="130"/>
      <c r="EHP4" s="130"/>
      <c r="EHQ4" s="130"/>
      <c r="EHR4" s="130"/>
      <c r="EHS4" s="130"/>
      <c r="EHT4" s="130"/>
      <c r="EHU4" s="130"/>
      <c r="EHV4" s="130"/>
      <c r="EHW4" s="130"/>
      <c r="EHX4" s="130"/>
      <c r="EHY4" s="130"/>
      <c r="EHZ4" s="130"/>
      <c r="EIA4" s="130"/>
      <c r="EIB4" s="130"/>
      <c r="EIC4" s="130"/>
      <c r="EID4" s="130"/>
      <c r="EIE4" s="130"/>
      <c r="EIF4" s="130"/>
      <c r="EIG4" s="130"/>
      <c r="EIH4" s="130"/>
      <c r="EII4" s="130"/>
      <c r="EIJ4" s="130"/>
      <c r="EIK4" s="130"/>
      <c r="EIL4" s="130"/>
      <c r="EIM4" s="130"/>
      <c r="EIN4" s="130"/>
      <c r="EIO4" s="130"/>
      <c r="EIP4" s="130"/>
      <c r="EIQ4" s="130"/>
      <c r="EIR4" s="130"/>
      <c r="EIS4" s="130"/>
      <c r="EIT4" s="130"/>
      <c r="EIU4" s="130"/>
      <c r="EIV4" s="130"/>
      <c r="EIW4" s="130"/>
      <c r="EIX4" s="130"/>
      <c r="EIY4" s="130"/>
      <c r="EIZ4" s="130"/>
      <c r="EJA4" s="130"/>
      <c r="EJB4" s="130"/>
      <c r="EJC4" s="130"/>
      <c r="EJD4" s="130"/>
      <c r="EJE4" s="130"/>
      <c r="EJF4" s="130"/>
      <c r="EJG4" s="130"/>
      <c r="EJH4" s="130"/>
      <c r="EJI4" s="130"/>
      <c r="EJJ4" s="130"/>
      <c r="EJK4" s="130"/>
      <c r="EJL4" s="130"/>
      <c r="EJM4" s="130"/>
      <c r="EJN4" s="130"/>
      <c r="EJO4" s="130"/>
      <c r="EJP4" s="130"/>
      <c r="EJQ4" s="130"/>
      <c r="EJR4" s="130"/>
      <c r="EJS4" s="130"/>
      <c r="EJT4" s="130"/>
      <c r="EJU4" s="130"/>
      <c r="EJV4" s="130"/>
      <c r="EJW4" s="130"/>
      <c r="EJX4" s="130"/>
      <c r="EJY4" s="130"/>
      <c r="EJZ4" s="130"/>
      <c r="EKA4" s="130"/>
      <c r="EKB4" s="130"/>
      <c r="EKC4" s="130"/>
      <c r="EKD4" s="130"/>
      <c r="EKE4" s="130"/>
      <c r="EKF4" s="130"/>
      <c r="EKG4" s="130"/>
      <c r="EKH4" s="130"/>
      <c r="EKI4" s="130"/>
      <c r="EKJ4" s="130"/>
      <c r="EKK4" s="130"/>
      <c r="EKL4" s="130"/>
      <c r="EKM4" s="130"/>
      <c r="EKN4" s="130"/>
      <c r="EKO4" s="130"/>
      <c r="EKP4" s="130"/>
      <c r="EKQ4" s="130"/>
      <c r="EKR4" s="130"/>
      <c r="EKS4" s="130"/>
      <c r="EKT4" s="130"/>
      <c r="EKU4" s="130"/>
      <c r="EKV4" s="130"/>
      <c r="EKW4" s="130"/>
      <c r="EKX4" s="130"/>
      <c r="EKY4" s="130"/>
      <c r="EKZ4" s="130"/>
      <c r="ELA4" s="130"/>
      <c r="ELB4" s="130"/>
      <c r="ELC4" s="130"/>
      <c r="ELD4" s="130"/>
      <c r="ELE4" s="130"/>
      <c r="ELF4" s="130"/>
      <c r="ELG4" s="130"/>
      <c r="ELH4" s="130"/>
      <c r="ELI4" s="130"/>
      <c r="ELJ4" s="130"/>
      <c r="ELK4" s="130"/>
      <c r="ELL4" s="130"/>
      <c r="ELM4" s="130"/>
      <c r="ELN4" s="130"/>
      <c r="ELO4" s="130"/>
      <c r="ELP4" s="130"/>
      <c r="ELQ4" s="130"/>
      <c r="ELR4" s="130"/>
      <c r="ELS4" s="130"/>
      <c r="ELT4" s="130"/>
      <c r="ELU4" s="130"/>
      <c r="ELV4" s="130"/>
      <c r="ELW4" s="130"/>
      <c r="ELX4" s="130"/>
      <c r="ELY4" s="130"/>
      <c r="ELZ4" s="130"/>
      <c r="EMA4" s="130"/>
      <c r="EMB4" s="130"/>
      <c r="EMC4" s="130"/>
      <c r="EMD4" s="130"/>
      <c r="EME4" s="130"/>
      <c r="EMF4" s="130"/>
      <c r="EMG4" s="130"/>
      <c r="EMH4" s="130"/>
      <c r="EMI4" s="130"/>
      <c r="EMJ4" s="130"/>
      <c r="EMK4" s="130"/>
      <c r="EML4" s="130"/>
      <c r="EMM4" s="130"/>
      <c r="EMN4" s="130"/>
      <c r="EMO4" s="130"/>
      <c r="EMP4" s="130"/>
      <c r="EMQ4" s="130"/>
      <c r="EMR4" s="130"/>
      <c r="EMS4" s="130"/>
      <c r="EMT4" s="130"/>
      <c r="EMU4" s="130"/>
      <c r="EMV4" s="130"/>
      <c r="EMW4" s="130"/>
      <c r="EMX4" s="130"/>
      <c r="EMY4" s="130"/>
      <c r="EMZ4" s="130"/>
      <c r="ENA4" s="130"/>
      <c r="ENB4" s="130"/>
      <c r="ENC4" s="130"/>
      <c r="END4" s="130"/>
      <c r="ENE4" s="130"/>
      <c r="ENF4" s="130"/>
      <c r="ENG4" s="130"/>
      <c r="ENH4" s="130"/>
      <c r="ENI4" s="130"/>
      <c r="ENJ4" s="130"/>
      <c r="ENK4" s="130"/>
      <c r="ENL4" s="130"/>
      <c r="ENM4" s="130"/>
      <c r="ENN4" s="130"/>
      <c r="ENO4" s="130"/>
      <c r="ENP4" s="130"/>
      <c r="ENQ4" s="130"/>
      <c r="ENR4" s="130"/>
      <c r="ENS4" s="130"/>
      <c r="ENT4" s="130"/>
      <c r="ENU4" s="130"/>
      <c r="ENV4" s="130"/>
      <c r="ENW4" s="130"/>
      <c r="ENX4" s="130"/>
      <c r="ENY4" s="130"/>
      <c r="ENZ4" s="130"/>
      <c r="EOA4" s="130"/>
      <c r="EOB4" s="130"/>
      <c r="EOC4" s="130"/>
      <c r="EOD4" s="130"/>
      <c r="EOE4" s="130"/>
      <c r="EOF4" s="130"/>
      <c r="EOG4" s="130"/>
      <c r="EOH4" s="130"/>
      <c r="EOI4" s="130"/>
      <c r="EOJ4" s="130"/>
      <c r="EOK4" s="130"/>
      <c r="EOL4" s="130"/>
      <c r="EOM4" s="130"/>
      <c r="EON4" s="130"/>
      <c r="EOO4" s="130"/>
      <c r="EOP4" s="130"/>
      <c r="EOQ4" s="130"/>
      <c r="EOR4" s="130"/>
      <c r="EOS4" s="130"/>
      <c r="EOT4" s="130"/>
      <c r="EOU4" s="130"/>
      <c r="EOV4" s="130"/>
      <c r="EOW4" s="130"/>
      <c r="EOX4" s="130"/>
      <c r="EOY4" s="130"/>
      <c r="EOZ4" s="130"/>
      <c r="EPA4" s="130"/>
      <c r="EPB4" s="130"/>
      <c r="EPC4" s="130"/>
      <c r="EPD4" s="130"/>
      <c r="EPE4" s="130"/>
      <c r="EPF4" s="130"/>
      <c r="EPG4" s="130"/>
      <c r="EPH4" s="130"/>
      <c r="EPI4" s="130"/>
      <c r="EPJ4" s="130"/>
      <c r="EPK4" s="130"/>
      <c r="EPL4" s="130"/>
      <c r="EPM4" s="130"/>
      <c r="EPN4" s="130"/>
      <c r="EPO4" s="130"/>
      <c r="EPP4" s="130"/>
      <c r="EPQ4" s="130"/>
      <c r="EPR4" s="130"/>
      <c r="EPS4" s="130"/>
      <c r="EPT4" s="130"/>
      <c r="EPU4" s="130"/>
      <c r="EPV4" s="130"/>
      <c r="EPW4" s="130"/>
      <c r="EPX4" s="130"/>
      <c r="EPY4" s="130"/>
      <c r="EPZ4" s="130"/>
      <c r="EQA4" s="130"/>
      <c r="EQB4" s="130"/>
      <c r="EQC4" s="130"/>
      <c r="EQD4" s="130"/>
      <c r="EQE4" s="130"/>
      <c r="EQF4" s="130"/>
      <c r="EQG4" s="130"/>
      <c r="EQH4" s="130"/>
      <c r="EQI4" s="130"/>
      <c r="EQJ4" s="130"/>
      <c r="EQK4" s="130"/>
      <c r="EQL4" s="130"/>
      <c r="EQM4" s="130"/>
      <c r="EQN4" s="130"/>
      <c r="EQO4" s="130"/>
      <c r="EQP4" s="130"/>
      <c r="EQQ4" s="130"/>
      <c r="EQR4" s="130"/>
      <c r="EQS4" s="130"/>
      <c r="EQT4" s="130"/>
      <c r="EQU4" s="130"/>
      <c r="EQV4" s="130"/>
      <c r="EQW4" s="130"/>
      <c r="EQX4" s="130"/>
      <c r="EQY4" s="130"/>
      <c r="EQZ4" s="130"/>
      <c r="ERA4" s="130"/>
      <c r="ERB4" s="130"/>
      <c r="ERC4" s="130"/>
      <c r="ERD4" s="130"/>
      <c r="ERE4" s="130"/>
      <c r="ERF4" s="130"/>
      <c r="ERG4" s="130"/>
      <c r="ERH4" s="130"/>
      <c r="ERI4" s="130"/>
      <c r="ERJ4" s="130"/>
      <c r="ERK4" s="130"/>
      <c r="ERL4" s="130"/>
      <c r="ERM4" s="130"/>
      <c r="ERN4" s="130"/>
      <c r="ERO4" s="130"/>
      <c r="ERP4" s="130"/>
      <c r="ERQ4" s="130"/>
      <c r="ERR4" s="130"/>
      <c r="ERS4" s="130"/>
      <c r="ERT4" s="130"/>
      <c r="ERU4" s="130"/>
      <c r="ERV4" s="130"/>
      <c r="ERW4" s="130"/>
      <c r="ERX4" s="130"/>
      <c r="ERY4" s="130"/>
      <c r="ERZ4" s="130"/>
      <c r="ESA4" s="130"/>
      <c r="ESB4" s="130"/>
      <c r="ESC4" s="130"/>
      <c r="ESD4" s="130"/>
      <c r="ESE4" s="130"/>
      <c r="ESF4" s="130"/>
      <c r="ESG4" s="130"/>
      <c r="ESH4" s="130"/>
      <c r="ESI4" s="130"/>
      <c r="ESJ4" s="130"/>
      <c r="ESK4" s="130"/>
      <c r="ESL4" s="130"/>
      <c r="ESM4" s="130"/>
      <c r="ESN4" s="130"/>
      <c r="ESO4" s="130"/>
      <c r="ESP4" s="130"/>
      <c r="ESQ4" s="130"/>
      <c r="ESR4" s="130"/>
      <c r="ESS4" s="130"/>
      <c r="EST4" s="130"/>
      <c r="ESU4" s="130"/>
      <c r="ESV4" s="130"/>
      <c r="ESW4" s="130"/>
      <c r="ESX4" s="130"/>
      <c r="ESY4" s="130"/>
      <c r="ESZ4" s="130"/>
      <c r="ETA4" s="130"/>
      <c r="ETB4" s="130"/>
      <c r="ETC4" s="130"/>
      <c r="ETD4" s="130"/>
      <c r="ETE4" s="130"/>
      <c r="ETF4" s="130"/>
      <c r="ETG4" s="130"/>
      <c r="ETH4" s="130"/>
      <c r="ETI4" s="130"/>
      <c r="ETJ4" s="130"/>
      <c r="ETK4" s="130"/>
      <c r="ETL4" s="130"/>
      <c r="ETM4" s="130"/>
      <c r="ETN4" s="130"/>
      <c r="ETO4" s="130"/>
      <c r="ETP4" s="130"/>
      <c r="ETQ4" s="130"/>
      <c r="ETR4" s="130"/>
      <c r="ETS4" s="130"/>
      <c r="ETT4" s="130"/>
      <c r="ETU4" s="130"/>
      <c r="ETV4" s="130"/>
      <c r="ETW4" s="130"/>
      <c r="ETX4" s="130"/>
      <c r="ETY4" s="130"/>
      <c r="ETZ4" s="130"/>
      <c r="EUA4" s="130"/>
      <c r="EUB4" s="130"/>
      <c r="EUC4" s="130"/>
      <c r="EUD4" s="130"/>
      <c r="EUE4" s="130"/>
      <c r="EUF4" s="130"/>
      <c r="EUG4" s="130"/>
      <c r="EUH4" s="130"/>
      <c r="EUI4" s="130"/>
      <c r="EUJ4" s="130"/>
      <c r="EUK4" s="130"/>
      <c r="EUL4" s="130"/>
      <c r="EUM4" s="130"/>
      <c r="EUN4" s="130"/>
      <c r="EUO4" s="130"/>
      <c r="EUP4" s="130"/>
      <c r="EUQ4" s="130"/>
      <c r="EUR4" s="130"/>
      <c r="EUS4" s="130"/>
      <c r="EUT4" s="130"/>
      <c r="EUU4" s="130"/>
      <c r="EUV4" s="130"/>
      <c r="EUW4" s="130"/>
      <c r="EUX4" s="130"/>
      <c r="EUY4" s="130"/>
      <c r="EUZ4" s="130"/>
      <c r="EVA4" s="130"/>
      <c r="EVB4" s="130"/>
      <c r="EVC4" s="130"/>
      <c r="EVD4" s="130"/>
      <c r="EVE4" s="130"/>
      <c r="EVF4" s="130"/>
      <c r="EVG4" s="130"/>
      <c r="EVH4" s="130"/>
      <c r="EVI4" s="130"/>
      <c r="EVJ4" s="130"/>
      <c r="EVK4" s="130"/>
      <c r="EVL4" s="130"/>
      <c r="EVM4" s="130"/>
      <c r="EVN4" s="130"/>
      <c r="EVO4" s="130"/>
      <c r="EVP4" s="130"/>
      <c r="EVQ4" s="130"/>
      <c r="EVR4" s="130"/>
      <c r="EVS4" s="130"/>
      <c r="EVT4" s="130"/>
      <c r="EVU4" s="130"/>
      <c r="EVV4" s="130"/>
      <c r="EVW4" s="130"/>
      <c r="EVX4" s="130"/>
      <c r="EVY4" s="130"/>
      <c r="EVZ4" s="130"/>
      <c r="EWA4" s="130"/>
      <c r="EWB4" s="130"/>
      <c r="EWC4" s="130"/>
      <c r="EWD4" s="130"/>
      <c r="EWE4" s="130"/>
      <c r="EWF4" s="130"/>
      <c r="EWG4" s="130"/>
      <c r="EWH4" s="130"/>
      <c r="EWI4" s="130"/>
      <c r="EWJ4" s="130"/>
      <c r="EWK4" s="130"/>
      <c r="EWL4" s="130"/>
      <c r="EWM4" s="130"/>
      <c r="EWN4" s="130"/>
      <c r="EWO4" s="130"/>
      <c r="EWP4" s="130"/>
      <c r="EWQ4" s="130"/>
      <c r="EWR4" s="130"/>
      <c r="EWS4" s="130"/>
      <c r="EWT4" s="130"/>
      <c r="EWU4" s="130"/>
      <c r="EWV4" s="130"/>
      <c r="EWW4" s="130"/>
      <c r="EWX4" s="130"/>
      <c r="EWY4" s="130"/>
      <c r="EWZ4" s="130"/>
      <c r="EXA4" s="130"/>
      <c r="EXB4" s="130"/>
      <c r="EXC4" s="130"/>
      <c r="EXD4" s="130"/>
      <c r="EXE4" s="130"/>
      <c r="EXF4" s="130"/>
      <c r="EXG4" s="130"/>
      <c r="EXH4" s="130"/>
      <c r="EXI4" s="130"/>
      <c r="EXJ4" s="130"/>
      <c r="EXK4" s="130"/>
      <c r="EXL4" s="130"/>
      <c r="EXM4" s="130"/>
      <c r="EXN4" s="130"/>
      <c r="EXO4" s="130"/>
      <c r="EXP4" s="130"/>
      <c r="EXQ4" s="130"/>
      <c r="EXR4" s="130"/>
      <c r="EXS4" s="130"/>
      <c r="EXT4" s="130"/>
      <c r="EXU4" s="130"/>
      <c r="EXV4" s="130"/>
      <c r="EXW4" s="130"/>
      <c r="EXX4" s="130"/>
      <c r="EXY4" s="130"/>
      <c r="EXZ4" s="130"/>
      <c r="EYA4" s="130"/>
      <c r="EYB4" s="130"/>
      <c r="EYC4" s="130"/>
      <c r="EYD4" s="130"/>
      <c r="EYE4" s="130"/>
      <c r="EYF4" s="130"/>
      <c r="EYG4" s="130"/>
      <c r="EYH4" s="130"/>
      <c r="EYI4" s="130"/>
      <c r="EYJ4" s="130"/>
      <c r="EYK4" s="130"/>
      <c r="EYL4" s="130"/>
      <c r="EYM4" s="130"/>
      <c r="EYN4" s="130"/>
      <c r="EYO4" s="130"/>
      <c r="EYP4" s="130"/>
      <c r="EYQ4" s="130"/>
      <c r="EYR4" s="130"/>
      <c r="EYS4" s="130"/>
      <c r="EYT4" s="130"/>
      <c r="EYU4" s="130"/>
      <c r="EYV4" s="130"/>
      <c r="EYW4" s="130"/>
      <c r="EYX4" s="130"/>
      <c r="EYY4" s="130"/>
      <c r="EYZ4" s="130"/>
      <c r="EZA4" s="130"/>
      <c r="EZB4" s="130"/>
      <c r="EZC4" s="130"/>
      <c r="EZD4" s="130"/>
      <c r="EZE4" s="130"/>
      <c r="EZF4" s="130"/>
      <c r="EZG4" s="130"/>
      <c r="EZH4" s="130"/>
      <c r="EZI4" s="130"/>
      <c r="EZJ4" s="130"/>
      <c r="EZK4" s="130"/>
      <c r="EZL4" s="130"/>
      <c r="EZM4" s="130"/>
      <c r="EZN4" s="130"/>
      <c r="EZO4" s="130"/>
      <c r="EZP4" s="130"/>
      <c r="EZQ4" s="130"/>
      <c r="EZR4" s="130"/>
      <c r="EZS4" s="130"/>
      <c r="EZT4" s="130"/>
      <c r="EZU4" s="130"/>
      <c r="EZV4" s="130"/>
      <c r="EZW4" s="130"/>
      <c r="EZX4" s="130"/>
      <c r="EZY4" s="130"/>
      <c r="EZZ4" s="130"/>
      <c r="FAA4" s="130"/>
      <c r="FAB4" s="130"/>
      <c r="FAC4" s="130"/>
      <c r="FAD4" s="130"/>
      <c r="FAE4" s="130"/>
      <c r="FAF4" s="130"/>
      <c r="FAG4" s="130"/>
      <c r="FAH4" s="130"/>
      <c r="FAI4" s="130"/>
      <c r="FAJ4" s="130"/>
      <c r="FAK4" s="130"/>
      <c r="FAL4" s="130"/>
      <c r="FAM4" s="130"/>
      <c r="FAN4" s="130"/>
      <c r="FAO4" s="130"/>
      <c r="FAP4" s="130"/>
      <c r="FAQ4" s="130"/>
      <c r="FAR4" s="130"/>
      <c r="FAS4" s="130"/>
      <c r="FAT4" s="130"/>
      <c r="FAU4" s="130"/>
      <c r="FAV4" s="130"/>
      <c r="FAW4" s="130"/>
      <c r="FAX4" s="130"/>
      <c r="FAY4" s="130"/>
      <c r="FAZ4" s="130"/>
      <c r="FBA4" s="130"/>
      <c r="FBB4" s="130"/>
      <c r="FBC4" s="130"/>
      <c r="FBD4" s="130"/>
      <c r="FBE4" s="130"/>
      <c r="FBF4" s="130"/>
      <c r="FBG4" s="130"/>
      <c r="FBH4" s="130"/>
      <c r="FBI4" s="130"/>
      <c r="FBJ4" s="130"/>
      <c r="FBK4" s="130"/>
      <c r="FBL4" s="130"/>
      <c r="FBM4" s="130"/>
      <c r="FBN4" s="130"/>
      <c r="FBO4" s="130"/>
      <c r="FBP4" s="130"/>
      <c r="FBQ4" s="130"/>
      <c r="FBR4" s="130"/>
      <c r="FBS4" s="130"/>
      <c r="FBT4" s="130"/>
      <c r="FBU4" s="130"/>
      <c r="FBV4" s="130"/>
      <c r="FBW4" s="130"/>
      <c r="FBX4" s="130"/>
      <c r="FBY4" s="130"/>
      <c r="FBZ4" s="130"/>
      <c r="FCA4" s="130"/>
      <c r="FCB4" s="130"/>
      <c r="FCC4" s="130"/>
      <c r="FCD4" s="130"/>
      <c r="FCE4" s="130"/>
      <c r="FCF4" s="130"/>
      <c r="FCG4" s="130"/>
      <c r="FCH4" s="130"/>
      <c r="FCI4" s="130"/>
      <c r="FCJ4" s="130"/>
      <c r="FCK4" s="130"/>
      <c r="FCL4" s="130"/>
      <c r="FCM4" s="130"/>
      <c r="FCN4" s="130"/>
      <c r="FCO4" s="130"/>
      <c r="FCP4" s="130"/>
      <c r="FCQ4" s="130"/>
      <c r="FCR4" s="130"/>
      <c r="FCS4" s="130"/>
      <c r="FCT4" s="130"/>
      <c r="FCU4" s="130"/>
      <c r="FCV4" s="130"/>
      <c r="FCW4" s="130"/>
      <c r="FCX4" s="130"/>
      <c r="FCY4" s="130"/>
      <c r="FCZ4" s="130"/>
      <c r="FDA4" s="130"/>
      <c r="FDB4" s="130"/>
      <c r="FDC4" s="130"/>
      <c r="FDD4" s="130"/>
      <c r="FDE4" s="130"/>
      <c r="FDF4" s="130"/>
      <c r="FDG4" s="130"/>
      <c r="FDH4" s="130"/>
      <c r="FDI4" s="130"/>
      <c r="FDJ4" s="130"/>
      <c r="FDK4" s="130"/>
      <c r="FDL4" s="130"/>
      <c r="FDM4" s="130"/>
      <c r="FDN4" s="130"/>
      <c r="FDO4" s="130"/>
      <c r="FDP4" s="130"/>
      <c r="FDQ4" s="130"/>
      <c r="FDR4" s="130"/>
      <c r="FDS4" s="130"/>
      <c r="FDT4" s="130"/>
      <c r="FDU4" s="130"/>
      <c r="FDV4" s="130"/>
      <c r="FDW4" s="130"/>
      <c r="FDX4" s="130"/>
      <c r="FDY4" s="130"/>
      <c r="FDZ4" s="130"/>
      <c r="FEA4" s="130"/>
      <c r="FEB4" s="130"/>
      <c r="FEC4" s="130"/>
      <c r="FED4" s="130"/>
      <c r="FEE4" s="130"/>
      <c r="FEF4" s="130"/>
      <c r="FEG4" s="130"/>
      <c r="FEH4" s="130"/>
      <c r="FEI4" s="130"/>
      <c r="FEJ4" s="130"/>
      <c r="FEK4" s="130"/>
      <c r="FEL4" s="130"/>
      <c r="FEM4" s="130"/>
      <c r="FEN4" s="130"/>
      <c r="FEO4" s="130"/>
      <c r="FEP4" s="130"/>
      <c r="FEQ4" s="130"/>
      <c r="FER4" s="130"/>
      <c r="FES4" s="130"/>
      <c r="FET4" s="130"/>
      <c r="FEU4" s="130"/>
      <c r="FEV4" s="130"/>
      <c r="FEW4" s="130"/>
      <c r="FEX4" s="130"/>
      <c r="FEY4" s="130"/>
      <c r="FEZ4" s="130"/>
      <c r="FFA4" s="130"/>
      <c r="FFB4" s="130"/>
      <c r="FFC4" s="130"/>
      <c r="FFD4" s="130"/>
      <c r="FFE4" s="130"/>
      <c r="FFF4" s="130"/>
      <c r="FFG4" s="130"/>
      <c r="FFH4" s="130"/>
      <c r="FFI4" s="130"/>
      <c r="FFJ4" s="130"/>
      <c r="FFK4" s="130"/>
      <c r="FFL4" s="130"/>
      <c r="FFM4" s="130"/>
      <c r="FFN4" s="130"/>
      <c r="FFO4" s="130"/>
      <c r="FFP4" s="130"/>
      <c r="FFQ4" s="130"/>
      <c r="FFR4" s="130"/>
      <c r="FFS4" s="130"/>
      <c r="FFT4" s="130"/>
      <c r="FFU4" s="130"/>
      <c r="FFV4" s="130"/>
      <c r="FFW4" s="130"/>
      <c r="FFX4" s="130"/>
      <c r="FFY4" s="130"/>
      <c r="FFZ4" s="130"/>
      <c r="FGA4" s="130"/>
      <c r="FGB4" s="130"/>
      <c r="FGC4" s="130"/>
      <c r="FGD4" s="130"/>
      <c r="FGE4" s="130"/>
      <c r="FGF4" s="130"/>
      <c r="FGG4" s="130"/>
      <c r="FGH4" s="130"/>
      <c r="FGI4" s="130"/>
      <c r="FGJ4" s="130"/>
      <c r="FGK4" s="130"/>
      <c r="FGL4" s="130"/>
      <c r="FGM4" s="130"/>
      <c r="FGN4" s="130"/>
      <c r="FGO4" s="130"/>
      <c r="FGP4" s="130"/>
      <c r="FGQ4" s="130"/>
      <c r="FGR4" s="130"/>
      <c r="FGS4" s="130"/>
      <c r="FGT4" s="130"/>
      <c r="FGU4" s="130"/>
      <c r="FGV4" s="130"/>
      <c r="FGW4" s="130"/>
      <c r="FGX4" s="130"/>
      <c r="FGY4" s="130"/>
      <c r="FGZ4" s="130"/>
      <c r="FHA4" s="130"/>
      <c r="FHB4" s="130"/>
      <c r="FHC4" s="130"/>
      <c r="FHD4" s="130"/>
      <c r="FHE4" s="130"/>
      <c r="FHF4" s="130"/>
      <c r="FHG4" s="130"/>
      <c r="FHH4" s="130"/>
      <c r="FHI4" s="130"/>
      <c r="FHJ4" s="130"/>
      <c r="FHK4" s="130"/>
      <c r="FHL4" s="130"/>
      <c r="FHM4" s="130"/>
      <c r="FHN4" s="130"/>
      <c r="FHO4" s="130"/>
      <c r="FHP4" s="130"/>
      <c r="FHQ4" s="130"/>
      <c r="FHR4" s="130"/>
      <c r="FHS4" s="130"/>
      <c r="FHT4" s="130"/>
      <c r="FHU4" s="130"/>
      <c r="FHV4" s="130"/>
      <c r="FHW4" s="130"/>
      <c r="FHX4" s="130"/>
      <c r="FHY4" s="130"/>
      <c r="FHZ4" s="130"/>
      <c r="FIA4" s="130"/>
      <c r="FIB4" s="130"/>
      <c r="FIC4" s="130"/>
      <c r="FID4" s="130"/>
      <c r="FIE4" s="130"/>
      <c r="FIF4" s="130"/>
      <c r="FIG4" s="130"/>
      <c r="FIH4" s="130"/>
      <c r="FII4" s="130"/>
      <c r="FIJ4" s="130"/>
      <c r="FIK4" s="130"/>
      <c r="FIL4" s="130"/>
      <c r="FIM4" s="130"/>
      <c r="FIN4" s="130"/>
      <c r="FIO4" s="130"/>
      <c r="FIP4" s="130"/>
      <c r="FIQ4" s="130"/>
      <c r="FIR4" s="130"/>
      <c r="FIS4" s="130"/>
      <c r="FIT4" s="130"/>
      <c r="FIU4" s="130"/>
      <c r="FIV4" s="130"/>
      <c r="FIW4" s="130"/>
      <c r="FIX4" s="130"/>
      <c r="FIY4" s="130"/>
      <c r="FIZ4" s="130"/>
      <c r="FJA4" s="130"/>
      <c r="FJB4" s="130"/>
      <c r="FJC4" s="130"/>
      <c r="FJD4" s="130"/>
      <c r="FJE4" s="130"/>
      <c r="FJF4" s="130"/>
      <c r="FJG4" s="130"/>
      <c r="FJH4" s="130"/>
      <c r="FJI4" s="130"/>
      <c r="FJJ4" s="130"/>
      <c r="FJK4" s="130"/>
      <c r="FJL4" s="130"/>
      <c r="FJM4" s="130"/>
      <c r="FJN4" s="130"/>
      <c r="FJO4" s="130"/>
      <c r="FJP4" s="130"/>
      <c r="FJQ4" s="130"/>
      <c r="FJR4" s="130"/>
      <c r="FJS4" s="130"/>
      <c r="FJT4" s="130"/>
      <c r="FJU4" s="130"/>
      <c r="FJV4" s="130"/>
      <c r="FJW4" s="130"/>
      <c r="FJX4" s="130"/>
      <c r="FJY4" s="130"/>
      <c r="FJZ4" s="130"/>
      <c r="FKA4" s="130"/>
      <c r="FKB4" s="130"/>
      <c r="FKC4" s="130"/>
      <c r="FKD4" s="130"/>
      <c r="FKE4" s="130"/>
      <c r="FKF4" s="130"/>
      <c r="FKG4" s="130"/>
      <c r="FKH4" s="130"/>
      <c r="FKI4" s="130"/>
      <c r="FKJ4" s="130"/>
      <c r="FKK4" s="130"/>
      <c r="FKL4" s="130"/>
      <c r="FKM4" s="130"/>
      <c r="FKN4" s="130"/>
      <c r="FKO4" s="130"/>
      <c r="FKP4" s="130"/>
      <c r="FKQ4" s="130"/>
      <c r="FKR4" s="130"/>
      <c r="FKS4" s="130"/>
      <c r="FKT4" s="130"/>
      <c r="FKU4" s="130"/>
      <c r="FKV4" s="130"/>
      <c r="FKW4" s="130"/>
      <c r="FKX4" s="130"/>
      <c r="FKY4" s="130"/>
      <c r="FKZ4" s="130"/>
      <c r="FLA4" s="130"/>
      <c r="FLB4" s="130"/>
      <c r="FLC4" s="130"/>
      <c r="FLD4" s="130"/>
      <c r="FLE4" s="130"/>
      <c r="FLF4" s="130"/>
      <c r="FLG4" s="130"/>
      <c r="FLH4" s="130"/>
      <c r="FLI4" s="130"/>
      <c r="FLJ4" s="130"/>
      <c r="FLK4" s="130"/>
      <c r="FLL4" s="130"/>
      <c r="FLM4" s="130"/>
      <c r="FLN4" s="130"/>
      <c r="FLO4" s="130"/>
      <c r="FLP4" s="130"/>
      <c r="FLQ4" s="130"/>
      <c r="FLR4" s="130"/>
      <c r="FLS4" s="130"/>
      <c r="FLT4" s="130"/>
      <c r="FLU4" s="130"/>
      <c r="FLV4" s="130"/>
      <c r="FLW4" s="130"/>
      <c r="FLX4" s="130"/>
      <c r="FLY4" s="130"/>
      <c r="FLZ4" s="130"/>
      <c r="FMA4" s="130"/>
      <c r="FMB4" s="130"/>
      <c r="FMC4" s="130"/>
      <c r="FMD4" s="130"/>
      <c r="FME4" s="130"/>
      <c r="FMF4" s="130"/>
      <c r="FMG4" s="130"/>
      <c r="FMH4" s="130"/>
      <c r="FMI4" s="130"/>
      <c r="FMJ4" s="130"/>
      <c r="FMK4" s="130"/>
      <c r="FML4" s="130"/>
      <c r="FMM4" s="130"/>
      <c r="FMN4" s="130"/>
      <c r="FMO4" s="130"/>
      <c r="FMP4" s="130"/>
      <c r="FMQ4" s="130"/>
      <c r="FMR4" s="130"/>
      <c r="FMS4" s="130"/>
      <c r="FMT4" s="130"/>
      <c r="FMU4" s="130"/>
      <c r="FMV4" s="130"/>
      <c r="FMW4" s="130"/>
      <c r="FMX4" s="130"/>
      <c r="FMY4" s="130"/>
      <c r="FMZ4" s="130"/>
      <c r="FNA4" s="130"/>
      <c r="FNB4" s="130"/>
      <c r="FNC4" s="130"/>
      <c r="FND4" s="130"/>
      <c r="FNE4" s="130"/>
      <c r="FNF4" s="130"/>
      <c r="FNG4" s="130"/>
      <c r="FNH4" s="130"/>
      <c r="FNI4" s="130"/>
      <c r="FNJ4" s="130"/>
      <c r="FNK4" s="130"/>
      <c r="FNL4" s="130"/>
      <c r="FNM4" s="130"/>
      <c r="FNN4" s="130"/>
      <c r="FNO4" s="130"/>
      <c r="FNP4" s="130"/>
      <c r="FNQ4" s="130"/>
      <c r="FNR4" s="130"/>
      <c r="FNS4" s="130"/>
      <c r="FNT4" s="130"/>
      <c r="FNU4" s="130"/>
      <c r="FNV4" s="130"/>
      <c r="FNW4" s="130"/>
      <c r="FNX4" s="130"/>
      <c r="FNY4" s="130"/>
      <c r="FNZ4" s="130"/>
      <c r="FOA4" s="130"/>
      <c r="FOB4" s="130"/>
      <c r="FOC4" s="130"/>
      <c r="FOD4" s="130"/>
      <c r="FOE4" s="130"/>
      <c r="FOF4" s="130"/>
      <c r="FOG4" s="130"/>
      <c r="FOH4" s="130"/>
      <c r="FOI4" s="130"/>
      <c r="FOJ4" s="130"/>
      <c r="FOK4" s="130"/>
      <c r="FOL4" s="130"/>
      <c r="FOM4" s="130"/>
      <c r="FON4" s="130"/>
      <c r="FOO4" s="130"/>
      <c r="FOP4" s="130"/>
      <c r="FOQ4" s="130"/>
      <c r="FOR4" s="130"/>
      <c r="FOS4" s="130"/>
      <c r="FOT4" s="130"/>
      <c r="FOU4" s="130"/>
      <c r="FOV4" s="130"/>
      <c r="FOW4" s="130"/>
      <c r="FOX4" s="130"/>
      <c r="FOY4" s="130"/>
      <c r="FOZ4" s="130"/>
      <c r="FPA4" s="130"/>
      <c r="FPB4" s="130"/>
      <c r="FPC4" s="130"/>
      <c r="FPD4" s="130"/>
      <c r="FPE4" s="130"/>
      <c r="FPF4" s="130"/>
      <c r="FPG4" s="130"/>
      <c r="FPH4" s="130"/>
      <c r="FPI4" s="130"/>
      <c r="FPJ4" s="130"/>
      <c r="FPK4" s="130"/>
      <c r="FPL4" s="130"/>
      <c r="FPM4" s="130"/>
      <c r="FPN4" s="130"/>
      <c r="FPO4" s="130"/>
      <c r="FPP4" s="130"/>
      <c r="FPQ4" s="130"/>
      <c r="FPR4" s="130"/>
      <c r="FPS4" s="130"/>
      <c r="FPT4" s="130"/>
      <c r="FPU4" s="130"/>
      <c r="FPV4" s="130"/>
      <c r="FPW4" s="130"/>
      <c r="FPX4" s="130"/>
      <c r="FPY4" s="130"/>
      <c r="FPZ4" s="130"/>
      <c r="FQA4" s="130"/>
      <c r="FQB4" s="130"/>
      <c r="FQC4" s="130"/>
      <c r="FQD4" s="130"/>
      <c r="FQE4" s="130"/>
      <c r="FQF4" s="130"/>
      <c r="FQG4" s="130"/>
      <c r="FQH4" s="130"/>
      <c r="FQI4" s="130"/>
      <c r="FQJ4" s="130"/>
      <c r="FQK4" s="130"/>
      <c r="FQL4" s="130"/>
      <c r="FQM4" s="130"/>
      <c r="FQN4" s="130"/>
      <c r="FQO4" s="130"/>
      <c r="FQP4" s="130"/>
      <c r="FQQ4" s="130"/>
      <c r="FQR4" s="130"/>
      <c r="FQS4" s="130"/>
      <c r="FQT4" s="130"/>
      <c r="FQU4" s="130"/>
      <c r="FQV4" s="130"/>
      <c r="FQW4" s="130"/>
      <c r="FQX4" s="130"/>
      <c r="FQY4" s="130"/>
      <c r="FQZ4" s="130"/>
      <c r="FRA4" s="130"/>
      <c r="FRB4" s="130"/>
      <c r="FRC4" s="130"/>
      <c r="FRD4" s="130"/>
      <c r="FRE4" s="130"/>
      <c r="FRF4" s="130"/>
      <c r="FRG4" s="130"/>
      <c r="FRH4" s="130"/>
      <c r="FRI4" s="130"/>
      <c r="FRJ4" s="130"/>
      <c r="FRK4" s="130"/>
      <c r="FRL4" s="130"/>
      <c r="FRM4" s="130"/>
      <c r="FRN4" s="130"/>
      <c r="FRO4" s="130"/>
      <c r="FRP4" s="130"/>
      <c r="FRQ4" s="130"/>
      <c r="FRR4" s="130"/>
      <c r="FRS4" s="130"/>
      <c r="FRT4" s="130"/>
      <c r="FRU4" s="130"/>
      <c r="FRV4" s="130"/>
      <c r="FRW4" s="130"/>
      <c r="FRX4" s="130"/>
      <c r="FRY4" s="130"/>
      <c r="FRZ4" s="130"/>
      <c r="FSA4" s="130"/>
      <c r="FSB4" s="130"/>
      <c r="FSC4" s="130"/>
      <c r="FSD4" s="130"/>
      <c r="FSE4" s="130"/>
      <c r="FSF4" s="130"/>
      <c r="FSG4" s="130"/>
      <c r="FSH4" s="130"/>
      <c r="FSI4" s="130"/>
      <c r="FSJ4" s="130"/>
      <c r="FSK4" s="130"/>
      <c r="FSL4" s="130"/>
      <c r="FSM4" s="130"/>
      <c r="FSN4" s="130"/>
      <c r="FSO4" s="130"/>
      <c r="FSP4" s="130"/>
      <c r="FSQ4" s="130"/>
      <c r="FSR4" s="130"/>
      <c r="FSS4" s="130"/>
      <c r="FST4" s="130"/>
      <c r="FSU4" s="130"/>
      <c r="FSV4" s="130"/>
      <c r="FSW4" s="130"/>
      <c r="FSX4" s="130"/>
      <c r="FSY4" s="130"/>
      <c r="FSZ4" s="130"/>
      <c r="FTA4" s="130"/>
      <c r="FTB4" s="130"/>
      <c r="FTC4" s="130"/>
      <c r="FTD4" s="130"/>
      <c r="FTE4" s="130"/>
      <c r="FTF4" s="130"/>
      <c r="FTG4" s="130"/>
      <c r="FTH4" s="130"/>
      <c r="FTI4" s="130"/>
      <c r="FTJ4" s="130"/>
      <c r="FTK4" s="130"/>
      <c r="FTL4" s="130"/>
      <c r="FTM4" s="130"/>
      <c r="FTN4" s="130"/>
      <c r="FTO4" s="130"/>
      <c r="FTP4" s="130"/>
      <c r="FTQ4" s="130"/>
      <c r="FTR4" s="130"/>
      <c r="FTS4" s="130"/>
      <c r="FTT4" s="130"/>
      <c r="FTU4" s="130"/>
      <c r="FTV4" s="130"/>
      <c r="FTW4" s="130"/>
      <c r="FTX4" s="130"/>
      <c r="FTY4" s="130"/>
      <c r="FTZ4" s="130"/>
      <c r="FUA4" s="130"/>
      <c r="FUB4" s="130"/>
      <c r="FUC4" s="130"/>
      <c r="FUD4" s="130"/>
      <c r="FUE4" s="130"/>
      <c r="FUF4" s="130"/>
      <c r="FUG4" s="130"/>
      <c r="FUH4" s="130"/>
      <c r="FUI4" s="130"/>
      <c r="FUJ4" s="130"/>
      <c r="FUK4" s="130"/>
      <c r="FUL4" s="130"/>
      <c r="FUM4" s="130"/>
      <c r="FUN4" s="130"/>
      <c r="FUO4" s="130"/>
      <c r="FUP4" s="130"/>
      <c r="FUQ4" s="130"/>
      <c r="FUR4" s="130"/>
      <c r="FUS4" s="130"/>
      <c r="FUT4" s="130"/>
      <c r="FUU4" s="130"/>
      <c r="FUV4" s="130"/>
      <c r="FUW4" s="130"/>
      <c r="FUX4" s="130"/>
      <c r="FUY4" s="130"/>
      <c r="FUZ4" s="130"/>
      <c r="FVA4" s="130"/>
      <c r="FVB4" s="130"/>
      <c r="FVC4" s="130"/>
      <c r="FVD4" s="130"/>
      <c r="FVE4" s="130"/>
      <c r="FVF4" s="130"/>
      <c r="FVG4" s="130"/>
      <c r="FVH4" s="130"/>
      <c r="FVI4" s="130"/>
      <c r="FVJ4" s="130"/>
      <c r="FVK4" s="130"/>
      <c r="FVL4" s="130"/>
      <c r="FVM4" s="130"/>
      <c r="FVN4" s="130"/>
      <c r="FVO4" s="130"/>
      <c r="FVP4" s="130"/>
      <c r="FVQ4" s="130"/>
      <c r="FVR4" s="130"/>
      <c r="FVS4" s="130"/>
      <c r="FVT4" s="130"/>
      <c r="FVU4" s="130"/>
      <c r="FVV4" s="130"/>
      <c r="FVW4" s="130"/>
      <c r="FVX4" s="130"/>
      <c r="FVY4" s="130"/>
      <c r="FVZ4" s="130"/>
      <c r="FWA4" s="130"/>
      <c r="FWB4" s="130"/>
      <c r="FWC4" s="130"/>
      <c r="FWD4" s="130"/>
      <c r="FWE4" s="130"/>
      <c r="FWF4" s="130"/>
      <c r="FWG4" s="130"/>
      <c r="FWH4" s="130"/>
      <c r="FWI4" s="130"/>
      <c r="FWJ4" s="130"/>
      <c r="FWK4" s="130"/>
      <c r="FWL4" s="130"/>
      <c r="FWM4" s="130"/>
      <c r="FWN4" s="130"/>
      <c r="FWO4" s="130"/>
      <c r="FWP4" s="130"/>
      <c r="FWQ4" s="130"/>
      <c r="FWR4" s="130"/>
      <c r="FWS4" s="130"/>
      <c r="FWT4" s="130"/>
      <c r="FWU4" s="130"/>
      <c r="FWV4" s="130"/>
      <c r="FWW4" s="130"/>
      <c r="FWX4" s="130"/>
      <c r="FWY4" s="130"/>
      <c r="FWZ4" s="130"/>
      <c r="FXA4" s="130"/>
      <c r="FXB4" s="130"/>
      <c r="FXC4" s="130"/>
      <c r="FXD4" s="130"/>
      <c r="FXE4" s="130"/>
      <c r="FXF4" s="130"/>
      <c r="FXG4" s="130"/>
      <c r="FXH4" s="130"/>
      <c r="FXI4" s="130"/>
      <c r="FXJ4" s="130"/>
      <c r="FXK4" s="130"/>
      <c r="FXL4" s="130"/>
      <c r="FXM4" s="130"/>
      <c r="FXN4" s="130"/>
      <c r="FXO4" s="130"/>
      <c r="FXP4" s="130"/>
      <c r="FXQ4" s="130"/>
      <c r="FXR4" s="130"/>
      <c r="FXS4" s="130"/>
      <c r="FXT4" s="130"/>
      <c r="FXU4" s="130"/>
      <c r="FXV4" s="130"/>
      <c r="FXW4" s="130"/>
      <c r="FXX4" s="130"/>
      <c r="FXY4" s="130"/>
      <c r="FXZ4" s="130"/>
      <c r="FYA4" s="130"/>
      <c r="FYB4" s="130"/>
      <c r="FYC4" s="130"/>
      <c r="FYD4" s="130"/>
      <c r="FYE4" s="130"/>
      <c r="FYF4" s="130"/>
      <c r="FYG4" s="130"/>
      <c r="FYH4" s="130"/>
      <c r="FYI4" s="130"/>
      <c r="FYJ4" s="130"/>
      <c r="FYK4" s="130"/>
      <c r="FYL4" s="130"/>
      <c r="FYM4" s="130"/>
      <c r="FYN4" s="130"/>
      <c r="FYO4" s="130"/>
      <c r="FYP4" s="130"/>
      <c r="FYQ4" s="130"/>
      <c r="FYR4" s="130"/>
      <c r="FYS4" s="130"/>
      <c r="FYT4" s="130"/>
      <c r="FYU4" s="130"/>
      <c r="FYV4" s="130"/>
      <c r="FYW4" s="130"/>
      <c r="FYX4" s="130"/>
      <c r="FYY4" s="130"/>
      <c r="FYZ4" s="130"/>
      <c r="FZA4" s="130"/>
      <c r="FZB4" s="130"/>
      <c r="FZC4" s="130"/>
      <c r="FZD4" s="130"/>
      <c r="FZE4" s="130"/>
      <c r="FZF4" s="130"/>
      <c r="FZG4" s="130"/>
      <c r="FZH4" s="130"/>
      <c r="FZI4" s="130"/>
      <c r="FZJ4" s="130"/>
      <c r="FZK4" s="130"/>
      <c r="FZL4" s="130"/>
      <c r="FZM4" s="130"/>
      <c r="FZN4" s="130"/>
      <c r="FZO4" s="130"/>
      <c r="FZP4" s="130"/>
      <c r="FZQ4" s="130"/>
      <c r="FZR4" s="130"/>
      <c r="FZS4" s="130"/>
      <c r="FZT4" s="130"/>
      <c r="FZU4" s="130"/>
      <c r="FZV4" s="130"/>
      <c r="FZW4" s="130"/>
      <c r="FZX4" s="130"/>
      <c r="FZY4" s="130"/>
      <c r="FZZ4" s="130"/>
      <c r="GAA4" s="130"/>
      <c r="GAB4" s="130"/>
      <c r="GAC4" s="130"/>
      <c r="GAD4" s="130"/>
      <c r="GAE4" s="130"/>
      <c r="GAF4" s="130"/>
      <c r="GAG4" s="130"/>
      <c r="GAH4" s="130"/>
      <c r="GAI4" s="130"/>
      <c r="GAJ4" s="130"/>
      <c r="GAK4" s="130"/>
      <c r="GAL4" s="130"/>
      <c r="GAM4" s="130"/>
      <c r="GAN4" s="130"/>
      <c r="GAO4" s="130"/>
      <c r="GAP4" s="130"/>
      <c r="GAQ4" s="130"/>
      <c r="GAR4" s="130"/>
      <c r="GAS4" s="130"/>
      <c r="GAT4" s="130"/>
      <c r="GAU4" s="130"/>
      <c r="GAV4" s="130"/>
      <c r="GAW4" s="130"/>
      <c r="GAX4" s="130"/>
      <c r="GAY4" s="130"/>
      <c r="GAZ4" s="130"/>
      <c r="GBA4" s="130"/>
      <c r="GBB4" s="130"/>
      <c r="GBC4" s="130"/>
      <c r="GBD4" s="130"/>
      <c r="GBE4" s="130"/>
      <c r="GBF4" s="130"/>
      <c r="GBG4" s="130"/>
      <c r="GBH4" s="130"/>
      <c r="GBI4" s="130"/>
      <c r="GBJ4" s="130"/>
      <c r="GBK4" s="130"/>
      <c r="GBL4" s="130"/>
      <c r="GBM4" s="130"/>
      <c r="GBN4" s="130"/>
      <c r="GBO4" s="130"/>
      <c r="GBP4" s="130"/>
      <c r="GBQ4" s="130"/>
      <c r="GBR4" s="130"/>
      <c r="GBS4" s="130"/>
      <c r="GBT4" s="130"/>
      <c r="GBU4" s="130"/>
      <c r="GBV4" s="130"/>
      <c r="GBW4" s="130"/>
      <c r="GBX4" s="130"/>
      <c r="GBY4" s="130"/>
      <c r="GBZ4" s="130"/>
      <c r="GCA4" s="130"/>
      <c r="GCB4" s="130"/>
      <c r="GCC4" s="130"/>
      <c r="GCD4" s="130"/>
      <c r="GCE4" s="130"/>
      <c r="GCF4" s="130"/>
      <c r="GCG4" s="130"/>
      <c r="GCH4" s="130"/>
      <c r="GCI4" s="130"/>
      <c r="GCJ4" s="130"/>
      <c r="GCK4" s="130"/>
      <c r="GCL4" s="130"/>
      <c r="GCM4" s="130"/>
      <c r="GCN4" s="130"/>
      <c r="GCO4" s="130"/>
      <c r="GCP4" s="130"/>
      <c r="GCQ4" s="130"/>
      <c r="GCR4" s="130"/>
      <c r="GCS4" s="130"/>
      <c r="GCT4" s="130"/>
      <c r="GCU4" s="130"/>
      <c r="GCV4" s="130"/>
      <c r="GCW4" s="130"/>
      <c r="GCX4" s="130"/>
      <c r="GCY4" s="130"/>
      <c r="GCZ4" s="130"/>
      <c r="GDA4" s="130"/>
      <c r="GDB4" s="130"/>
      <c r="GDC4" s="130"/>
      <c r="GDD4" s="130"/>
      <c r="GDE4" s="130"/>
      <c r="GDF4" s="130"/>
      <c r="GDG4" s="130"/>
      <c r="GDH4" s="130"/>
      <c r="GDI4" s="130"/>
      <c r="GDJ4" s="130"/>
      <c r="GDK4" s="130"/>
      <c r="GDL4" s="130"/>
      <c r="GDM4" s="130"/>
      <c r="GDN4" s="130"/>
      <c r="GDO4" s="130"/>
      <c r="GDP4" s="130"/>
      <c r="GDQ4" s="130"/>
      <c r="GDR4" s="130"/>
      <c r="GDS4" s="130"/>
      <c r="GDT4" s="130"/>
      <c r="GDU4" s="130"/>
      <c r="GDV4" s="130"/>
      <c r="GDW4" s="130"/>
      <c r="GDX4" s="130"/>
      <c r="GDY4" s="130"/>
      <c r="GDZ4" s="130"/>
      <c r="GEA4" s="130"/>
      <c r="GEB4" s="130"/>
      <c r="GEC4" s="130"/>
      <c r="GED4" s="130"/>
      <c r="GEE4" s="130"/>
      <c r="GEF4" s="130"/>
      <c r="GEG4" s="130"/>
      <c r="GEH4" s="130"/>
      <c r="GEI4" s="130"/>
      <c r="GEJ4" s="130"/>
      <c r="GEK4" s="130"/>
      <c r="GEL4" s="130"/>
      <c r="GEM4" s="130"/>
      <c r="GEN4" s="130"/>
      <c r="GEO4" s="130"/>
      <c r="GEP4" s="130"/>
      <c r="GEQ4" s="130"/>
      <c r="GER4" s="130"/>
      <c r="GES4" s="130"/>
      <c r="GET4" s="130"/>
      <c r="GEU4" s="130"/>
      <c r="GEV4" s="130"/>
      <c r="GEW4" s="130"/>
      <c r="GEX4" s="130"/>
      <c r="GEY4" s="130"/>
      <c r="GEZ4" s="130"/>
      <c r="GFA4" s="130"/>
      <c r="GFB4" s="130"/>
      <c r="GFC4" s="130"/>
      <c r="GFD4" s="130"/>
      <c r="GFE4" s="130"/>
      <c r="GFF4" s="130"/>
      <c r="GFG4" s="130"/>
      <c r="GFH4" s="130"/>
      <c r="GFI4" s="130"/>
      <c r="GFJ4" s="130"/>
      <c r="GFK4" s="130"/>
      <c r="GFL4" s="130"/>
      <c r="GFM4" s="130"/>
      <c r="GFN4" s="130"/>
      <c r="GFO4" s="130"/>
      <c r="GFP4" s="130"/>
      <c r="GFQ4" s="130"/>
      <c r="GFR4" s="130"/>
      <c r="GFS4" s="130"/>
      <c r="GFT4" s="130"/>
      <c r="GFU4" s="130"/>
      <c r="GFV4" s="130"/>
      <c r="GFW4" s="130"/>
      <c r="GFX4" s="130"/>
      <c r="GFY4" s="130"/>
      <c r="GFZ4" s="130"/>
      <c r="GGA4" s="130"/>
      <c r="GGB4" s="130"/>
      <c r="GGC4" s="130"/>
      <c r="GGD4" s="130"/>
      <c r="GGE4" s="130"/>
      <c r="GGF4" s="130"/>
      <c r="GGG4" s="130"/>
      <c r="GGH4" s="130"/>
      <c r="GGI4" s="130"/>
      <c r="GGJ4" s="130"/>
      <c r="GGK4" s="130"/>
      <c r="GGL4" s="130"/>
      <c r="GGM4" s="130"/>
      <c r="GGN4" s="130"/>
      <c r="GGO4" s="130"/>
      <c r="GGP4" s="130"/>
      <c r="GGQ4" s="130"/>
      <c r="GGR4" s="130"/>
      <c r="GGS4" s="130"/>
      <c r="GGT4" s="130"/>
      <c r="GGU4" s="130"/>
      <c r="GGV4" s="130"/>
      <c r="GGW4" s="130"/>
      <c r="GGX4" s="130"/>
      <c r="GGY4" s="130"/>
      <c r="GGZ4" s="130"/>
      <c r="GHA4" s="130"/>
      <c r="GHB4" s="130"/>
      <c r="GHC4" s="130"/>
      <c r="GHD4" s="130"/>
      <c r="GHE4" s="130"/>
      <c r="GHF4" s="130"/>
      <c r="GHG4" s="130"/>
      <c r="GHH4" s="130"/>
      <c r="GHI4" s="130"/>
      <c r="GHJ4" s="130"/>
      <c r="GHK4" s="130"/>
      <c r="GHL4" s="130"/>
      <c r="GHM4" s="130"/>
      <c r="GHN4" s="130"/>
      <c r="GHO4" s="130"/>
      <c r="GHP4" s="130"/>
      <c r="GHQ4" s="130"/>
      <c r="GHR4" s="130"/>
      <c r="GHS4" s="130"/>
      <c r="GHT4" s="130"/>
      <c r="GHU4" s="130"/>
      <c r="GHV4" s="130"/>
      <c r="GHW4" s="130"/>
      <c r="GHX4" s="130"/>
      <c r="GHY4" s="130"/>
      <c r="GHZ4" s="130"/>
      <c r="GIA4" s="130"/>
      <c r="GIB4" s="130"/>
      <c r="GIC4" s="130"/>
      <c r="GID4" s="130"/>
      <c r="GIE4" s="130"/>
      <c r="GIF4" s="130"/>
      <c r="GIG4" s="130"/>
      <c r="GIH4" s="130"/>
      <c r="GII4" s="130"/>
      <c r="GIJ4" s="130"/>
      <c r="GIK4" s="130"/>
      <c r="GIL4" s="130"/>
      <c r="GIM4" s="130"/>
      <c r="GIN4" s="130"/>
      <c r="GIO4" s="130"/>
      <c r="GIP4" s="130"/>
      <c r="GIQ4" s="130"/>
      <c r="GIR4" s="130"/>
      <c r="GIS4" s="130"/>
      <c r="GIT4" s="130"/>
      <c r="GIU4" s="130"/>
      <c r="GIV4" s="130"/>
      <c r="GIW4" s="130"/>
      <c r="GIX4" s="130"/>
      <c r="GIY4" s="130"/>
      <c r="GIZ4" s="130"/>
      <c r="GJA4" s="130"/>
      <c r="GJB4" s="130"/>
      <c r="GJC4" s="130"/>
      <c r="GJD4" s="130"/>
      <c r="GJE4" s="130"/>
      <c r="GJF4" s="130"/>
      <c r="GJG4" s="130"/>
      <c r="GJH4" s="130"/>
      <c r="GJI4" s="130"/>
      <c r="GJJ4" s="130"/>
      <c r="GJK4" s="130"/>
      <c r="GJL4" s="130"/>
      <c r="GJM4" s="130"/>
      <c r="GJN4" s="130"/>
      <c r="GJO4" s="130"/>
      <c r="GJP4" s="130"/>
      <c r="GJQ4" s="130"/>
      <c r="GJR4" s="130"/>
      <c r="GJS4" s="130"/>
      <c r="GJT4" s="130"/>
      <c r="GJU4" s="130"/>
      <c r="GJV4" s="130"/>
      <c r="GJW4" s="130"/>
      <c r="GJX4" s="130"/>
      <c r="GJY4" s="130"/>
      <c r="GJZ4" s="130"/>
      <c r="GKA4" s="130"/>
      <c r="GKB4" s="130"/>
      <c r="GKC4" s="130"/>
      <c r="GKD4" s="130"/>
      <c r="GKE4" s="130"/>
      <c r="GKF4" s="130"/>
      <c r="GKG4" s="130"/>
      <c r="GKH4" s="130"/>
      <c r="GKI4" s="130"/>
      <c r="GKJ4" s="130"/>
      <c r="GKK4" s="130"/>
      <c r="GKL4" s="130"/>
      <c r="GKM4" s="130"/>
      <c r="GKN4" s="130"/>
      <c r="GKO4" s="130"/>
      <c r="GKP4" s="130"/>
      <c r="GKQ4" s="130"/>
      <c r="GKR4" s="130"/>
      <c r="GKS4" s="130"/>
      <c r="GKT4" s="130"/>
      <c r="GKU4" s="130"/>
      <c r="GKV4" s="130"/>
      <c r="GKW4" s="130"/>
      <c r="GKX4" s="130"/>
      <c r="GKY4" s="130"/>
      <c r="GKZ4" s="130"/>
      <c r="GLA4" s="130"/>
      <c r="GLB4" s="130"/>
      <c r="GLC4" s="130"/>
      <c r="GLD4" s="130"/>
      <c r="GLE4" s="130"/>
      <c r="GLF4" s="130"/>
      <c r="GLG4" s="130"/>
      <c r="GLH4" s="130"/>
      <c r="GLI4" s="130"/>
      <c r="GLJ4" s="130"/>
      <c r="GLK4" s="130"/>
      <c r="GLL4" s="130"/>
      <c r="GLM4" s="130"/>
      <c r="GLN4" s="130"/>
      <c r="GLO4" s="130"/>
      <c r="GLP4" s="130"/>
      <c r="GLQ4" s="130"/>
      <c r="GLR4" s="130"/>
      <c r="GLS4" s="130"/>
      <c r="GLT4" s="130"/>
      <c r="GLU4" s="130"/>
      <c r="GLV4" s="130"/>
      <c r="GLW4" s="130"/>
      <c r="GLX4" s="130"/>
      <c r="GLY4" s="130"/>
      <c r="GLZ4" s="130"/>
      <c r="GMA4" s="130"/>
      <c r="GMB4" s="130"/>
      <c r="GMC4" s="130"/>
      <c r="GMD4" s="130"/>
      <c r="GME4" s="130"/>
      <c r="GMF4" s="130"/>
      <c r="GMG4" s="130"/>
      <c r="GMH4" s="130"/>
      <c r="GMI4" s="130"/>
      <c r="GMJ4" s="130"/>
      <c r="GMK4" s="130"/>
      <c r="GML4" s="130"/>
      <c r="GMM4" s="130"/>
      <c r="GMN4" s="130"/>
      <c r="GMO4" s="130"/>
      <c r="GMP4" s="130"/>
      <c r="GMQ4" s="130"/>
      <c r="GMR4" s="130"/>
      <c r="GMS4" s="130"/>
      <c r="GMT4" s="130"/>
      <c r="GMU4" s="130"/>
      <c r="GMV4" s="130"/>
      <c r="GMW4" s="130"/>
      <c r="GMX4" s="130"/>
      <c r="GMY4" s="130"/>
      <c r="GMZ4" s="130"/>
      <c r="GNA4" s="130"/>
      <c r="GNB4" s="130"/>
      <c r="GNC4" s="130"/>
      <c r="GND4" s="130"/>
      <c r="GNE4" s="130"/>
      <c r="GNF4" s="130"/>
      <c r="GNG4" s="130"/>
      <c r="GNH4" s="130"/>
      <c r="GNI4" s="130"/>
      <c r="GNJ4" s="130"/>
      <c r="GNK4" s="130"/>
      <c r="GNL4" s="130"/>
      <c r="GNM4" s="130"/>
      <c r="GNN4" s="130"/>
      <c r="GNO4" s="130"/>
      <c r="GNP4" s="130"/>
      <c r="GNQ4" s="130"/>
      <c r="GNR4" s="130"/>
      <c r="GNS4" s="130"/>
      <c r="GNT4" s="130"/>
      <c r="GNU4" s="130"/>
      <c r="GNV4" s="130"/>
      <c r="GNW4" s="130"/>
      <c r="GNX4" s="130"/>
      <c r="GNY4" s="130"/>
      <c r="GNZ4" s="130"/>
      <c r="GOA4" s="130"/>
      <c r="GOB4" s="130"/>
      <c r="GOC4" s="130"/>
      <c r="GOD4" s="130"/>
      <c r="GOE4" s="130"/>
      <c r="GOF4" s="130"/>
      <c r="GOG4" s="130"/>
      <c r="GOH4" s="130"/>
      <c r="GOI4" s="130"/>
      <c r="GOJ4" s="130"/>
      <c r="GOK4" s="130"/>
      <c r="GOL4" s="130"/>
      <c r="GOM4" s="130"/>
      <c r="GON4" s="130"/>
      <c r="GOO4" s="130"/>
      <c r="GOP4" s="130"/>
      <c r="GOQ4" s="130"/>
      <c r="GOR4" s="130"/>
      <c r="GOS4" s="130"/>
      <c r="GOT4" s="130"/>
      <c r="GOU4" s="130"/>
      <c r="GOV4" s="130"/>
      <c r="GOW4" s="130"/>
      <c r="GOX4" s="130"/>
      <c r="GOY4" s="130"/>
      <c r="GOZ4" s="130"/>
      <c r="GPA4" s="130"/>
      <c r="GPB4" s="130"/>
      <c r="GPC4" s="130"/>
      <c r="GPD4" s="130"/>
      <c r="GPE4" s="130"/>
      <c r="GPF4" s="130"/>
      <c r="GPG4" s="130"/>
      <c r="GPH4" s="130"/>
      <c r="GPI4" s="130"/>
      <c r="GPJ4" s="130"/>
      <c r="GPK4" s="130"/>
      <c r="GPL4" s="130"/>
      <c r="GPM4" s="130"/>
      <c r="GPN4" s="130"/>
      <c r="GPO4" s="130"/>
      <c r="GPP4" s="130"/>
      <c r="GPQ4" s="130"/>
      <c r="GPR4" s="130"/>
      <c r="GPS4" s="130"/>
      <c r="GPT4" s="130"/>
      <c r="GPU4" s="130"/>
      <c r="GPV4" s="130"/>
      <c r="GPW4" s="130"/>
      <c r="GPX4" s="130"/>
      <c r="GPY4" s="130"/>
      <c r="GPZ4" s="130"/>
      <c r="GQA4" s="130"/>
      <c r="GQB4" s="130"/>
      <c r="GQC4" s="130"/>
      <c r="GQD4" s="130"/>
      <c r="GQE4" s="130"/>
      <c r="GQF4" s="130"/>
      <c r="GQG4" s="130"/>
      <c r="GQH4" s="130"/>
      <c r="GQI4" s="130"/>
      <c r="GQJ4" s="130"/>
      <c r="GQK4" s="130"/>
      <c r="GQL4" s="130"/>
      <c r="GQM4" s="130"/>
      <c r="GQN4" s="130"/>
      <c r="GQO4" s="130"/>
      <c r="GQP4" s="130"/>
      <c r="GQQ4" s="130"/>
      <c r="GQR4" s="130"/>
      <c r="GQS4" s="130"/>
      <c r="GQT4" s="130"/>
      <c r="GQU4" s="130"/>
      <c r="GQV4" s="130"/>
      <c r="GQW4" s="130"/>
      <c r="GQX4" s="130"/>
      <c r="GQY4" s="130"/>
      <c r="GQZ4" s="130"/>
      <c r="GRA4" s="130"/>
      <c r="GRB4" s="130"/>
      <c r="GRC4" s="130"/>
      <c r="GRD4" s="130"/>
      <c r="GRE4" s="130"/>
      <c r="GRF4" s="130"/>
      <c r="GRG4" s="130"/>
      <c r="GRH4" s="130"/>
      <c r="GRI4" s="130"/>
      <c r="GRJ4" s="130"/>
      <c r="GRK4" s="130"/>
      <c r="GRL4" s="130"/>
      <c r="GRM4" s="130"/>
      <c r="GRN4" s="130"/>
      <c r="GRO4" s="130"/>
      <c r="GRP4" s="130"/>
      <c r="GRQ4" s="130"/>
      <c r="GRR4" s="130"/>
      <c r="GRS4" s="130"/>
      <c r="GRT4" s="130"/>
      <c r="GRU4" s="130"/>
      <c r="GRV4" s="130"/>
      <c r="GRW4" s="130"/>
      <c r="GRX4" s="130"/>
      <c r="GRY4" s="130"/>
      <c r="GRZ4" s="130"/>
      <c r="GSA4" s="130"/>
      <c r="GSB4" s="130"/>
      <c r="GSC4" s="130"/>
      <c r="GSD4" s="130"/>
      <c r="GSE4" s="130"/>
      <c r="GSF4" s="130"/>
      <c r="GSG4" s="130"/>
      <c r="GSH4" s="130"/>
      <c r="GSI4" s="130"/>
      <c r="GSJ4" s="130"/>
      <c r="GSK4" s="130"/>
      <c r="GSL4" s="130"/>
      <c r="GSM4" s="130"/>
      <c r="GSN4" s="130"/>
      <c r="GSO4" s="130"/>
      <c r="GSP4" s="130"/>
      <c r="GSQ4" s="130"/>
      <c r="GSR4" s="130"/>
      <c r="GSS4" s="130"/>
      <c r="GST4" s="130"/>
      <c r="GSU4" s="130"/>
      <c r="GSV4" s="130"/>
      <c r="GSW4" s="130"/>
      <c r="GSX4" s="130"/>
      <c r="GSY4" s="130"/>
      <c r="GSZ4" s="130"/>
      <c r="GTA4" s="130"/>
      <c r="GTB4" s="130"/>
      <c r="GTC4" s="130"/>
      <c r="GTD4" s="130"/>
      <c r="GTE4" s="130"/>
      <c r="GTF4" s="130"/>
      <c r="GTG4" s="130"/>
      <c r="GTH4" s="130"/>
      <c r="GTI4" s="130"/>
      <c r="GTJ4" s="130"/>
      <c r="GTK4" s="130"/>
      <c r="GTL4" s="130"/>
      <c r="GTM4" s="130"/>
      <c r="GTN4" s="130"/>
      <c r="GTO4" s="130"/>
      <c r="GTP4" s="130"/>
      <c r="GTQ4" s="130"/>
      <c r="GTR4" s="130"/>
      <c r="GTS4" s="130"/>
      <c r="GTT4" s="130"/>
      <c r="GTU4" s="130"/>
      <c r="GTV4" s="130"/>
      <c r="GTW4" s="130"/>
      <c r="GTX4" s="130"/>
      <c r="GTY4" s="130"/>
      <c r="GTZ4" s="130"/>
      <c r="GUA4" s="130"/>
      <c r="GUB4" s="130"/>
      <c r="GUC4" s="130"/>
      <c r="GUD4" s="130"/>
      <c r="GUE4" s="130"/>
      <c r="GUF4" s="130"/>
      <c r="GUG4" s="130"/>
      <c r="GUH4" s="130"/>
      <c r="GUI4" s="130"/>
      <c r="GUJ4" s="130"/>
      <c r="GUK4" s="130"/>
      <c r="GUL4" s="130"/>
      <c r="GUM4" s="130"/>
      <c r="GUN4" s="130"/>
      <c r="GUO4" s="130"/>
      <c r="GUP4" s="130"/>
      <c r="GUQ4" s="130"/>
      <c r="GUR4" s="130"/>
      <c r="GUS4" s="130"/>
      <c r="GUT4" s="130"/>
      <c r="GUU4" s="130"/>
      <c r="GUV4" s="130"/>
      <c r="GUW4" s="130"/>
      <c r="GUX4" s="130"/>
      <c r="GUY4" s="130"/>
      <c r="GUZ4" s="130"/>
      <c r="GVA4" s="130"/>
      <c r="GVB4" s="130"/>
      <c r="GVC4" s="130"/>
      <c r="GVD4" s="130"/>
      <c r="GVE4" s="130"/>
      <c r="GVF4" s="130"/>
      <c r="GVG4" s="130"/>
      <c r="GVH4" s="130"/>
      <c r="GVI4" s="130"/>
      <c r="GVJ4" s="130"/>
      <c r="GVK4" s="130"/>
      <c r="GVL4" s="130"/>
      <c r="GVM4" s="130"/>
      <c r="GVN4" s="130"/>
      <c r="GVO4" s="130"/>
      <c r="GVP4" s="130"/>
      <c r="GVQ4" s="130"/>
      <c r="GVR4" s="130"/>
      <c r="GVS4" s="130"/>
      <c r="GVT4" s="130"/>
      <c r="GVU4" s="130"/>
      <c r="GVV4" s="130"/>
      <c r="GVW4" s="130"/>
      <c r="GVX4" s="130"/>
      <c r="GVY4" s="130"/>
      <c r="GVZ4" s="130"/>
      <c r="GWA4" s="130"/>
      <c r="GWB4" s="130"/>
      <c r="GWC4" s="130"/>
      <c r="GWD4" s="130"/>
      <c r="GWE4" s="130"/>
      <c r="GWF4" s="130"/>
      <c r="GWG4" s="130"/>
      <c r="GWH4" s="130"/>
      <c r="GWI4" s="130"/>
      <c r="GWJ4" s="130"/>
      <c r="GWK4" s="130"/>
      <c r="GWL4" s="130"/>
      <c r="GWM4" s="130"/>
      <c r="GWN4" s="130"/>
      <c r="GWO4" s="130"/>
      <c r="GWP4" s="130"/>
      <c r="GWQ4" s="130"/>
      <c r="GWR4" s="130"/>
      <c r="GWS4" s="130"/>
      <c r="GWT4" s="130"/>
      <c r="GWU4" s="130"/>
      <c r="GWV4" s="130"/>
      <c r="GWW4" s="130"/>
      <c r="GWX4" s="130"/>
      <c r="GWY4" s="130"/>
      <c r="GWZ4" s="130"/>
      <c r="GXA4" s="130"/>
      <c r="GXB4" s="130"/>
      <c r="GXC4" s="130"/>
      <c r="GXD4" s="130"/>
      <c r="GXE4" s="130"/>
      <c r="GXF4" s="130"/>
      <c r="GXG4" s="130"/>
      <c r="GXH4" s="130"/>
      <c r="GXI4" s="130"/>
      <c r="GXJ4" s="130"/>
      <c r="GXK4" s="130"/>
      <c r="GXL4" s="130"/>
      <c r="GXM4" s="130"/>
      <c r="GXN4" s="130"/>
      <c r="GXO4" s="130"/>
      <c r="GXP4" s="130"/>
      <c r="GXQ4" s="130"/>
      <c r="GXR4" s="130"/>
      <c r="GXS4" s="130"/>
      <c r="GXT4" s="130"/>
      <c r="GXU4" s="130"/>
      <c r="GXV4" s="130"/>
      <c r="GXW4" s="130"/>
      <c r="GXX4" s="130"/>
      <c r="GXY4" s="130"/>
      <c r="GXZ4" s="130"/>
      <c r="GYA4" s="130"/>
      <c r="GYB4" s="130"/>
      <c r="GYC4" s="130"/>
      <c r="GYD4" s="130"/>
      <c r="GYE4" s="130"/>
      <c r="GYF4" s="130"/>
      <c r="GYG4" s="130"/>
      <c r="GYH4" s="130"/>
      <c r="GYI4" s="130"/>
      <c r="GYJ4" s="130"/>
      <c r="GYK4" s="130"/>
      <c r="GYL4" s="130"/>
      <c r="GYM4" s="130"/>
      <c r="GYN4" s="130"/>
      <c r="GYO4" s="130"/>
      <c r="GYP4" s="130"/>
      <c r="GYQ4" s="130"/>
      <c r="GYR4" s="130"/>
      <c r="GYS4" s="130"/>
      <c r="GYT4" s="130"/>
      <c r="GYU4" s="130"/>
      <c r="GYV4" s="130"/>
      <c r="GYW4" s="130"/>
      <c r="GYX4" s="130"/>
      <c r="GYY4" s="130"/>
      <c r="GYZ4" s="130"/>
      <c r="GZA4" s="130"/>
      <c r="GZB4" s="130"/>
      <c r="GZC4" s="130"/>
      <c r="GZD4" s="130"/>
      <c r="GZE4" s="130"/>
      <c r="GZF4" s="130"/>
      <c r="GZG4" s="130"/>
      <c r="GZH4" s="130"/>
      <c r="GZI4" s="130"/>
      <c r="GZJ4" s="130"/>
      <c r="GZK4" s="130"/>
      <c r="GZL4" s="130"/>
      <c r="GZM4" s="130"/>
      <c r="GZN4" s="130"/>
      <c r="GZO4" s="130"/>
      <c r="GZP4" s="130"/>
      <c r="GZQ4" s="130"/>
      <c r="GZR4" s="130"/>
      <c r="GZS4" s="130"/>
      <c r="GZT4" s="130"/>
      <c r="GZU4" s="130"/>
      <c r="GZV4" s="130"/>
      <c r="GZW4" s="130"/>
      <c r="GZX4" s="130"/>
      <c r="GZY4" s="130"/>
      <c r="GZZ4" s="130"/>
      <c r="HAA4" s="130"/>
      <c r="HAB4" s="130"/>
      <c r="HAC4" s="130"/>
      <c r="HAD4" s="130"/>
      <c r="HAE4" s="130"/>
      <c r="HAF4" s="130"/>
      <c r="HAG4" s="130"/>
      <c r="HAH4" s="130"/>
      <c r="HAI4" s="130"/>
      <c r="HAJ4" s="130"/>
      <c r="HAK4" s="130"/>
      <c r="HAL4" s="130"/>
      <c r="HAM4" s="130"/>
      <c r="HAN4" s="130"/>
      <c r="HAO4" s="130"/>
      <c r="HAP4" s="130"/>
      <c r="HAQ4" s="130"/>
      <c r="HAR4" s="130"/>
      <c r="HAS4" s="130"/>
      <c r="HAT4" s="130"/>
      <c r="HAU4" s="130"/>
      <c r="HAV4" s="130"/>
      <c r="HAW4" s="130"/>
      <c r="HAX4" s="130"/>
      <c r="HAY4" s="130"/>
      <c r="HAZ4" s="130"/>
      <c r="HBA4" s="130"/>
      <c r="HBB4" s="130"/>
      <c r="HBC4" s="130"/>
      <c r="HBD4" s="130"/>
      <c r="HBE4" s="130"/>
      <c r="HBF4" s="130"/>
      <c r="HBG4" s="130"/>
      <c r="HBH4" s="130"/>
      <c r="HBI4" s="130"/>
      <c r="HBJ4" s="130"/>
      <c r="HBK4" s="130"/>
      <c r="HBL4" s="130"/>
      <c r="HBM4" s="130"/>
      <c r="HBN4" s="130"/>
      <c r="HBO4" s="130"/>
      <c r="HBP4" s="130"/>
      <c r="HBQ4" s="130"/>
      <c r="HBR4" s="130"/>
      <c r="HBS4" s="130"/>
      <c r="HBT4" s="130"/>
      <c r="HBU4" s="130"/>
      <c r="HBV4" s="130"/>
      <c r="HBW4" s="130"/>
      <c r="HBX4" s="130"/>
      <c r="HBY4" s="130"/>
      <c r="HBZ4" s="130"/>
      <c r="HCA4" s="130"/>
      <c r="HCB4" s="130"/>
      <c r="HCC4" s="130"/>
      <c r="HCD4" s="130"/>
      <c r="HCE4" s="130"/>
      <c r="HCF4" s="130"/>
      <c r="HCG4" s="130"/>
      <c r="HCH4" s="130"/>
      <c r="HCI4" s="130"/>
      <c r="HCJ4" s="130"/>
      <c r="HCK4" s="130"/>
      <c r="HCL4" s="130"/>
      <c r="HCM4" s="130"/>
      <c r="HCN4" s="130"/>
      <c r="HCO4" s="130"/>
      <c r="HCP4" s="130"/>
      <c r="HCQ4" s="130"/>
      <c r="HCR4" s="130"/>
      <c r="HCS4" s="130"/>
      <c r="HCT4" s="130"/>
      <c r="HCU4" s="130"/>
      <c r="HCV4" s="130"/>
      <c r="HCW4" s="130"/>
      <c r="HCX4" s="130"/>
      <c r="HCY4" s="130"/>
      <c r="HCZ4" s="130"/>
      <c r="HDA4" s="130"/>
      <c r="HDB4" s="130"/>
      <c r="HDC4" s="130"/>
      <c r="HDD4" s="130"/>
      <c r="HDE4" s="130"/>
      <c r="HDF4" s="130"/>
      <c r="HDG4" s="130"/>
      <c r="HDH4" s="130"/>
      <c r="HDI4" s="130"/>
      <c r="HDJ4" s="130"/>
      <c r="HDK4" s="130"/>
      <c r="HDL4" s="130"/>
      <c r="HDM4" s="130"/>
      <c r="HDN4" s="130"/>
      <c r="HDO4" s="130"/>
      <c r="HDP4" s="130"/>
      <c r="HDQ4" s="130"/>
      <c r="HDR4" s="130"/>
      <c r="HDS4" s="130"/>
      <c r="HDT4" s="130"/>
      <c r="HDU4" s="130"/>
      <c r="HDV4" s="130"/>
      <c r="HDW4" s="130"/>
      <c r="HDX4" s="130"/>
      <c r="HDY4" s="130"/>
      <c r="HDZ4" s="130"/>
      <c r="HEA4" s="130"/>
      <c r="HEB4" s="130"/>
      <c r="HEC4" s="130"/>
      <c r="HED4" s="130"/>
      <c r="HEE4" s="130"/>
      <c r="HEF4" s="130"/>
      <c r="HEG4" s="130"/>
      <c r="HEH4" s="130"/>
      <c r="HEI4" s="130"/>
      <c r="HEJ4" s="130"/>
      <c r="HEK4" s="130"/>
      <c r="HEL4" s="130"/>
      <c r="HEM4" s="130"/>
      <c r="HEN4" s="130"/>
      <c r="HEO4" s="130"/>
      <c r="HEP4" s="130"/>
      <c r="HEQ4" s="130"/>
      <c r="HER4" s="130"/>
      <c r="HES4" s="130"/>
      <c r="HET4" s="130"/>
      <c r="HEU4" s="130"/>
      <c r="HEV4" s="130"/>
      <c r="HEW4" s="130"/>
      <c r="HEX4" s="130"/>
      <c r="HEY4" s="130"/>
      <c r="HEZ4" s="130"/>
      <c r="HFA4" s="130"/>
      <c r="HFB4" s="130"/>
      <c r="HFC4" s="130"/>
      <c r="HFD4" s="130"/>
      <c r="HFE4" s="130"/>
      <c r="HFF4" s="130"/>
      <c r="HFG4" s="130"/>
      <c r="HFH4" s="130"/>
      <c r="HFI4" s="130"/>
      <c r="HFJ4" s="130"/>
      <c r="HFK4" s="130"/>
      <c r="HFL4" s="130"/>
      <c r="HFM4" s="130"/>
      <c r="HFN4" s="130"/>
      <c r="HFO4" s="130"/>
      <c r="HFP4" s="130"/>
      <c r="HFQ4" s="130"/>
      <c r="HFR4" s="130"/>
      <c r="HFS4" s="130"/>
      <c r="HFT4" s="130"/>
      <c r="HFU4" s="130"/>
      <c r="HFV4" s="130"/>
      <c r="HFW4" s="130"/>
      <c r="HFX4" s="130"/>
      <c r="HFY4" s="130"/>
      <c r="HFZ4" s="130"/>
      <c r="HGA4" s="130"/>
      <c r="HGB4" s="130"/>
      <c r="HGC4" s="130"/>
      <c r="HGD4" s="130"/>
      <c r="HGE4" s="130"/>
      <c r="HGF4" s="130"/>
      <c r="HGG4" s="130"/>
      <c r="HGH4" s="130"/>
      <c r="HGI4" s="130"/>
      <c r="HGJ4" s="130"/>
      <c r="HGK4" s="130"/>
      <c r="HGL4" s="130"/>
      <c r="HGM4" s="130"/>
      <c r="HGN4" s="130"/>
      <c r="HGO4" s="130"/>
      <c r="HGP4" s="130"/>
      <c r="HGQ4" s="130"/>
      <c r="HGR4" s="130"/>
      <c r="HGS4" s="130"/>
      <c r="HGT4" s="130"/>
      <c r="HGU4" s="130"/>
      <c r="HGV4" s="130"/>
      <c r="HGW4" s="130"/>
      <c r="HGX4" s="130"/>
      <c r="HGY4" s="130"/>
      <c r="HGZ4" s="130"/>
      <c r="HHA4" s="130"/>
      <c r="HHB4" s="130"/>
      <c r="HHC4" s="130"/>
      <c r="HHD4" s="130"/>
      <c r="HHE4" s="130"/>
      <c r="HHF4" s="130"/>
      <c r="HHG4" s="130"/>
      <c r="HHH4" s="130"/>
      <c r="HHI4" s="130"/>
      <c r="HHJ4" s="130"/>
      <c r="HHK4" s="130"/>
      <c r="HHL4" s="130"/>
      <c r="HHM4" s="130"/>
      <c r="HHN4" s="130"/>
      <c r="HHO4" s="130"/>
      <c r="HHP4" s="130"/>
      <c r="HHQ4" s="130"/>
      <c r="HHR4" s="130"/>
      <c r="HHS4" s="130"/>
      <c r="HHT4" s="130"/>
      <c r="HHU4" s="130"/>
      <c r="HHV4" s="130"/>
      <c r="HHW4" s="130"/>
      <c r="HHX4" s="130"/>
      <c r="HHY4" s="130"/>
      <c r="HHZ4" s="130"/>
      <c r="HIA4" s="130"/>
      <c r="HIB4" s="130"/>
      <c r="HIC4" s="130"/>
      <c r="HID4" s="130"/>
      <c r="HIE4" s="130"/>
      <c r="HIF4" s="130"/>
      <c r="HIG4" s="130"/>
      <c r="HIH4" s="130"/>
      <c r="HII4" s="130"/>
      <c r="HIJ4" s="130"/>
      <c r="HIK4" s="130"/>
      <c r="HIL4" s="130"/>
      <c r="HIM4" s="130"/>
      <c r="HIN4" s="130"/>
      <c r="HIO4" s="130"/>
      <c r="HIP4" s="130"/>
      <c r="HIQ4" s="130"/>
      <c r="HIR4" s="130"/>
      <c r="HIS4" s="130"/>
      <c r="HIT4" s="130"/>
      <c r="HIU4" s="130"/>
      <c r="HIV4" s="130"/>
      <c r="HIW4" s="130"/>
      <c r="HIX4" s="130"/>
      <c r="HIY4" s="130"/>
      <c r="HIZ4" s="130"/>
      <c r="HJA4" s="130"/>
      <c r="HJB4" s="130"/>
      <c r="HJC4" s="130"/>
      <c r="HJD4" s="130"/>
      <c r="HJE4" s="130"/>
      <c r="HJF4" s="130"/>
      <c r="HJG4" s="130"/>
      <c r="HJH4" s="130"/>
      <c r="HJI4" s="130"/>
      <c r="HJJ4" s="130"/>
      <c r="HJK4" s="130"/>
      <c r="HJL4" s="130"/>
      <c r="HJM4" s="130"/>
      <c r="HJN4" s="130"/>
      <c r="HJO4" s="130"/>
      <c r="HJP4" s="130"/>
      <c r="HJQ4" s="130"/>
      <c r="HJR4" s="130"/>
      <c r="HJS4" s="130"/>
      <c r="HJT4" s="130"/>
      <c r="HJU4" s="130"/>
      <c r="HJV4" s="130"/>
      <c r="HJW4" s="130"/>
      <c r="HJX4" s="130"/>
      <c r="HJY4" s="130"/>
      <c r="HJZ4" s="130"/>
      <c r="HKA4" s="130"/>
      <c r="HKB4" s="130"/>
      <c r="HKC4" s="130"/>
      <c r="HKD4" s="130"/>
      <c r="HKE4" s="130"/>
      <c r="HKF4" s="130"/>
      <c r="HKG4" s="130"/>
      <c r="HKH4" s="130"/>
      <c r="HKI4" s="130"/>
      <c r="HKJ4" s="130"/>
      <c r="HKK4" s="130"/>
      <c r="HKL4" s="130"/>
      <c r="HKM4" s="130"/>
      <c r="HKN4" s="130"/>
      <c r="HKO4" s="130"/>
      <c r="HKP4" s="130"/>
      <c r="HKQ4" s="130"/>
      <c r="HKR4" s="130"/>
      <c r="HKS4" s="130"/>
      <c r="HKT4" s="130"/>
      <c r="HKU4" s="130"/>
      <c r="HKV4" s="130"/>
      <c r="HKW4" s="130"/>
      <c r="HKX4" s="130"/>
      <c r="HKY4" s="130"/>
      <c r="HKZ4" s="130"/>
      <c r="HLA4" s="130"/>
      <c r="HLB4" s="130"/>
      <c r="HLC4" s="130"/>
      <c r="HLD4" s="130"/>
      <c r="HLE4" s="130"/>
      <c r="HLF4" s="130"/>
      <c r="HLG4" s="130"/>
      <c r="HLH4" s="130"/>
      <c r="HLI4" s="130"/>
      <c r="HLJ4" s="130"/>
      <c r="HLK4" s="130"/>
      <c r="HLL4" s="130"/>
      <c r="HLM4" s="130"/>
      <c r="HLN4" s="130"/>
      <c r="HLO4" s="130"/>
      <c r="HLP4" s="130"/>
      <c r="HLQ4" s="130"/>
      <c r="HLR4" s="130"/>
      <c r="HLS4" s="130"/>
      <c r="HLT4" s="130"/>
      <c r="HLU4" s="130"/>
      <c r="HLV4" s="130"/>
      <c r="HLW4" s="130"/>
      <c r="HLX4" s="130"/>
      <c r="HLY4" s="130"/>
      <c r="HLZ4" s="130"/>
      <c r="HMA4" s="130"/>
      <c r="HMB4" s="130"/>
      <c r="HMC4" s="130"/>
      <c r="HMD4" s="130"/>
      <c r="HME4" s="130"/>
      <c r="HMF4" s="130"/>
      <c r="HMG4" s="130"/>
      <c r="HMH4" s="130"/>
      <c r="HMI4" s="130"/>
      <c r="HMJ4" s="130"/>
      <c r="HMK4" s="130"/>
      <c r="HML4" s="130"/>
      <c r="HMM4" s="130"/>
      <c r="HMN4" s="130"/>
      <c r="HMO4" s="130"/>
      <c r="HMP4" s="130"/>
      <c r="HMQ4" s="130"/>
      <c r="HMR4" s="130"/>
      <c r="HMS4" s="130"/>
      <c r="HMT4" s="130"/>
      <c r="HMU4" s="130"/>
      <c r="HMV4" s="130"/>
      <c r="HMW4" s="130"/>
      <c r="HMX4" s="130"/>
      <c r="HMY4" s="130"/>
      <c r="HMZ4" s="130"/>
      <c r="HNA4" s="130"/>
      <c r="HNB4" s="130"/>
      <c r="HNC4" s="130"/>
      <c r="HND4" s="130"/>
      <c r="HNE4" s="130"/>
      <c r="HNF4" s="130"/>
      <c r="HNG4" s="130"/>
      <c r="HNH4" s="130"/>
      <c r="HNI4" s="130"/>
      <c r="HNJ4" s="130"/>
      <c r="HNK4" s="130"/>
      <c r="HNL4" s="130"/>
      <c r="HNM4" s="130"/>
      <c r="HNN4" s="130"/>
      <c r="HNO4" s="130"/>
      <c r="HNP4" s="130"/>
      <c r="HNQ4" s="130"/>
      <c r="HNR4" s="130"/>
      <c r="HNS4" s="130"/>
      <c r="HNT4" s="130"/>
      <c r="HNU4" s="130"/>
      <c r="HNV4" s="130"/>
      <c r="HNW4" s="130"/>
      <c r="HNX4" s="130"/>
      <c r="HNY4" s="130"/>
      <c r="HNZ4" s="130"/>
      <c r="HOA4" s="130"/>
      <c r="HOB4" s="130"/>
      <c r="HOC4" s="130"/>
      <c r="HOD4" s="130"/>
      <c r="HOE4" s="130"/>
      <c r="HOF4" s="130"/>
      <c r="HOG4" s="130"/>
      <c r="HOH4" s="130"/>
      <c r="HOI4" s="130"/>
      <c r="HOJ4" s="130"/>
      <c r="HOK4" s="130"/>
      <c r="HOL4" s="130"/>
      <c r="HOM4" s="130"/>
      <c r="HON4" s="130"/>
      <c r="HOO4" s="130"/>
      <c r="HOP4" s="130"/>
      <c r="HOQ4" s="130"/>
      <c r="HOR4" s="130"/>
      <c r="HOS4" s="130"/>
      <c r="HOT4" s="130"/>
      <c r="HOU4" s="130"/>
      <c r="HOV4" s="130"/>
      <c r="HOW4" s="130"/>
      <c r="HOX4" s="130"/>
      <c r="HOY4" s="130"/>
      <c r="HOZ4" s="130"/>
      <c r="HPA4" s="130"/>
      <c r="HPB4" s="130"/>
      <c r="HPC4" s="130"/>
      <c r="HPD4" s="130"/>
      <c r="HPE4" s="130"/>
      <c r="HPF4" s="130"/>
      <c r="HPG4" s="130"/>
      <c r="HPH4" s="130"/>
      <c r="HPI4" s="130"/>
      <c r="HPJ4" s="130"/>
      <c r="HPK4" s="130"/>
      <c r="HPL4" s="130"/>
      <c r="HPM4" s="130"/>
      <c r="HPN4" s="130"/>
      <c r="HPO4" s="130"/>
      <c r="HPP4" s="130"/>
      <c r="HPQ4" s="130"/>
      <c r="HPR4" s="130"/>
      <c r="HPS4" s="130"/>
      <c r="HPT4" s="130"/>
      <c r="HPU4" s="130"/>
      <c r="HPV4" s="130"/>
      <c r="HPW4" s="130"/>
      <c r="HPX4" s="130"/>
      <c r="HPY4" s="130"/>
      <c r="HPZ4" s="130"/>
      <c r="HQA4" s="130"/>
      <c r="HQB4" s="130"/>
      <c r="HQC4" s="130"/>
      <c r="HQD4" s="130"/>
      <c r="HQE4" s="130"/>
      <c r="HQF4" s="130"/>
      <c r="HQG4" s="130"/>
      <c r="HQH4" s="130"/>
      <c r="HQI4" s="130"/>
      <c r="HQJ4" s="130"/>
      <c r="HQK4" s="130"/>
      <c r="HQL4" s="130"/>
      <c r="HQM4" s="130"/>
      <c r="HQN4" s="130"/>
      <c r="HQO4" s="130"/>
      <c r="HQP4" s="130"/>
      <c r="HQQ4" s="130"/>
      <c r="HQR4" s="130"/>
      <c r="HQS4" s="130"/>
      <c r="HQT4" s="130"/>
      <c r="HQU4" s="130"/>
      <c r="HQV4" s="130"/>
      <c r="HQW4" s="130"/>
      <c r="HQX4" s="130"/>
      <c r="HQY4" s="130"/>
      <c r="HQZ4" s="130"/>
      <c r="HRA4" s="130"/>
      <c r="HRB4" s="130"/>
      <c r="HRC4" s="130"/>
      <c r="HRD4" s="130"/>
      <c r="HRE4" s="130"/>
      <c r="HRF4" s="130"/>
      <c r="HRG4" s="130"/>
      <c r="HRH4" s="130"/>
      <c r="HRI4" s="130"/>
      <c r="HRJ4" s="130"/>
      <c r="HRK4" s="130"/>
      <c r="HRL4" s="130"/>
      <c r="HRM4" s="130"/>
      <c r="HRN4" s="130"/>
      <c r="HRO4" s="130"/>
      <c r="HRP4" s="130"/>
      <c r="HRQ4" s="130"/>
      <c r="HRR4" s="130"/>
      <c r="HRS4" s="130"/>
      <c r="HRT4" s="130"/>
      <c r="HRU4" s="130"/>
      <c r="HRV4" s="130"/>
      <c r="HRW4" s="130"/>
      <c r="HRX4" s="130"/>
      <c r="HRY4" s="130"/>
      <c r="HRZ4" s="130"/>
      <c r="HSA4" s="130"/>
      <c r="HSB4" s="130"/>
      <c r="HSC4" s="130"/>
      <c r="HSD4" s="130"/>
      <c r="HSE4" s="130"/>
      <c r="HSF4" s="130"/>
      <c r="HSG4" s="130"/>
      <c r="HSH4" s="130"/>
      <c r="HSI4" s="130"/>
      <c r="HSJ4" s="130"/>
      <c r="HSK4" s="130"/>
      <c r="HSL4" s="130"/>
      <c r="HSM4" s="130"/>
      <c r="HSN4" s="130"/>
      <c r="HSO4" s="130"/>
      <c r="HSP4" s="130"/>
      <c r="HSQ4" s="130"/>
      <c r="HSR4" s="130"/>
      <c r="HSS4" s="130"/>
      <c r="HST4" s="130"/>
      <c r="HSU4" s="130"/>
      <c r="HSV4" s="130"/>
      <c r="HSW4" s="130"/>
      <c r="HSX4" s="130"/>
      <c r="HSY4" s="130"/>
      <c r="HSZ4" s="130"/>
      <c r="HTA4" s="130"/>
      <c r="HTB4" s="130"/>
      <c r="HTC4" s="130"/>
      <c r="HTD4" s="130"/>
      <c r="HTE4" s="130"/>
      <c r="HTF4" s="130"/>
      <c r="HTG4" s="130"/>
      <c r="HTH4" s="130"/>
      <c r="HTI4" s="130"/>
      <c r="HTJ4" s="130"/>
      <c r="HTK4" s="130"/>
      <c r="HTL4" s="130"/>
      <c r="HTM4" s="130"/>
      <c r="HTN4" s="130"/>
      <c r="HTO4" s="130"/>
      <c r="HTP4" s="130"/>
      <c r="HTQ4" s="130"/>
      <c r="HTR4" s="130"/>
      <c r="HTS4" s="130"/>
      <c r="HTT4" s="130"/>
      <c r="HTU4" s="130"/>
      <c r="HTV4" s="130"/>
      <c r="HTW4" s="130"/>
      <c r="HTX4" s="130"/>
      <c r="HTY4" s="130"/>
      <c r="HTZ4" s="130"/>
      <c r="HUA4" s="130"/>
      <c r="HUB4" s="130"/>
      <c r="HUC4" s="130"/>
      <c r="HUD4" s="130"/>
      <c r="HUE4" s="130"/>
      <c r="HUF4" s="130"/>
      <c r="HUG4" s="130"/>
      <c r="HUH4" s="130"/>
      <c r="HUI4" s="130"/>
      <c r="HUJ4" s="130"/>
      <c r="HUK4" s="130"/>
      <c r="HUL4" s="130"/>
      <c r="HUM4" s="130"/>
      <c r="HUN4" s="130"/>
      <c r="HUO4" s="130"/>
      <c r="HUP4" s="130"/>
      <c r="HUQ4" s="130"/>
      <c r="HUR4" s="130"/>
      <c r="HUS4" s="130"/>
      <c r="HUT4" s="130"/>
      <c r="HUU4" s="130"/>
      <c r="HUV4" s="130"/>
      <c r="HUW4" s="130"/>
      <c r="HUX4" s="130"/>
      <c r="HUY4" s="130"/>
      <c r="HUZ4" s="130"/>
      <c r="HVA4" s="130"/>
      <c r="HVB4" s="130"/>
      <c r="HVC4" s="130"/>
      <c r="HVD4" s="130"/>
      <c r="HVE4" s="130"/>
      <c r="HVF4" s="130"/>
      <c r="HVG4" s="130"/>
      <c r="HVH4" s="130"/>
      <c r="HVI4" s="130"/>
      <c r="HVJ4" s="130"/>
      <c r="HVK4" s="130"/>
      <c r="HVL4" s="130"/>
      <c r="HVM4" s="130"/>
      <c r="HVN4" s="130"/>
      <c r="HVO4" s="130"/>
      <c r="HVP4" s="130"/>
      <c r="HVQ4" s="130"/>
      <c r="HVR4" s="130"/>
      <c r="HVS4" s="130"/>
      <c r="HVT4" s="130"/>
      <c r="HVU4" s="130"/>
      <c r="HVV4" s="130"/>
      <c r="HVW4" s="130"/>
      <c r="HVX4" s="130"/>
      <c r="HVY4" s="130"/>
      <c r="HVZ4" s="130"/>
      <c r="HWA4" s="130"/>
      <c r="HWB4" s="130"/>
      <c r="HWC4" s="130"/>
      <c r="HWD4" s="130"/>
      <c r="HWE4" s="130"/>
      <c r="HWF4" s="130"/>
      <c r="HWG4" s="130"/>
      <c r="HWH4" s="130"/>
      <c r="HWI4" s="130"/>
      <c r="HWJ4" s="130"/>
      <c r="HWK4" s="130"/>
      <c r="HWL4" s="130"/>
      <c r="HWM4" s="130"/>
      <c r="HWN4" s="130"/>
      <c r="HWO4" s="130"/>
      <c r="HWP4" s="130"/>
      <c r="HWQ4" s="130"/>
      <c r="HWR4" s="130"/>
      <c r="HWS4" s="130"/>
      <c r="HWT4" s="130"/>
      <c r="HWU4" s="130"/>
      <c r="HWV4" s="130"/>
      <c r="HWW4" s="130"/>
      <c r="HWX4" s="130"/>
      <c r="HWY4" s="130"/>
      <c r="HWZ4" s="130"/>
      <c r="HXA4" s="130"/>
      <c r="HXB4" s="130"/>
      <c r="HXC4" s="130"/>
      <c r="HXD4" s="130"/>
      <c r="HXE4" s="130"/>
      <c r="HXF4" s="130"/>
      <c r="HXG4" s="130"/>
      <c r="HXH4" s="130"/>
      <c r="HXI4" s="130"/>
      <c r="HXJ4" s="130"/>
      <c r="HXK4" s="130"/>
      <c r="HXL4" s="130"/>
      <c r="HXM4" s="130"/>
      <c r="HXN4" s="130"/>
      <c r="HXO4" s="130"/>
      <c r="HXP4" s="130"/>
      <c r="HXQ4" s="130"/>
      <c r="HXR4" s="130"/>
      <c r="HXS4" s="130"/>
      <c r="HXT4" s="130"/>
      <c r="HXU4" s="130"/>
      <c r="HXV4" s="130"/>
      <c r="HXW4" s="130"/>
      <c r="HXX4" s="130"/>
      <c r="HXY4" s="130"/>
      <c r="HXZ4" s="130"/>
      <c r="HYA4" s="130"/>
      <c r="HYB4" s="130"/>
      <c r="HYC4" s="130"/>
      <c r="HYD4" s="130"/>
      <c r="HYE4" s="130"/>
      <c r="HYF4" s="130"/>
      <c r="HYG4" s="130"/>
      <c r="HYH4" s="130"/>
      <c r="HYI4" s="130"/>
      <c r="HYJ4" s="130"/>
      <c r="HYK4" s="130"/>
      <c r="HYL4" s="130"/>
      <c r="HYM4" s="130"/>
      <c r="HYN4" s="130"/>
      <c r="HYO4" s="130"/>
      <c r="HYP4" s="130"/>
      <c r="HYQ4" s="130"/>
      <c r="HYR4" s="130"/>
      <c r="HYS4" s="130"/>
      <c r="HYT4" s="130"/>
      <c r="HYU4" s="130"/>
      <c r="HYV4" s="130"/>
      <c r="HYW4" s="130"/>
      <c r="HYX4" s="130"/>
      <c r="HYY4" s="130"/>
      <c r="HYZ4" s="130"/>
      <c r="HZA4" s="130"/>
      <c r="HZB4" s="130"/>
      <c r="HZC4" s="130"/>
      <c r="HZD4" s="130"/>
      <c r="HZE4" s="130"/>
      <c r="HZF4" s="130"/>
      <c r="HZG4" s="130"/>
      <c r="HZH4" s="130"/>
      <c r="HZI4" s="130"/>
      <c r="HZJ4" s="130"/>
      <c r="HZK4" s="130"/>
      <c r="HZL4" s="130"/>
      <c r="HZM4" s="130"/>
      <c r="HZN4" s="130"/>
      <c r="HZO4" s="130"/>
      <c r="HZP4" s="130"/>
      <c r="HZQ4" s="130"/>
      <c r="HZR4" s="130"/>
      <c r="HZS4" s="130"/>
      <c r="HZT4" s="130"/>
      <c r="HZU4" s="130"/>
      <c r="HZV4" s="130"/>
      <c r="HZW4" s="130"/>
      <c r="HZX4" s="130"/>
      <c r="HZY4" s="130"/>
      <c r="HZZ4" s="130"/>
      <c r="IAA4" s="130"/>
      <c r="IAB4" s="130"/>
      <c r="IAC4" s="130"/>
      <c r="IAD4" s="130"/>
      <c r="IAE4" s="130"/>
      <c r="IAF4" s="130"/>
      <c r="IAG4" s="130"/>
      <c r="IAH4" s="130"/>
      <c r="IAI4" s="130"/>
      <c r="IAJ4" s="130"/>
      <c r="IAK4" s="130"/>
      <c r="IAL4" s="130"/>
      <c r="IAM4" s="130"/>
      <c r="IAN4" s="130"/>
      <c r="IAO4" s="130"/>
      <c r="IAP4" s="130"/>
      <c r="IAQ4" s="130"/>
      <c r="IAR4" s="130"/>
      <c r="IAS4" s="130"/>
      <c r="IAT4" s="130"/>
      <c r="IAU4" s="130"/>
      <c r="IAV4" s="130"/>
      <c r="IAW4" s="130"/>
      <c r="IAX4" s="130"/>
      <c r="IAY4" s="130"/>
      <c r="IAZ4" s="130"/>
      <c r="IBA4" s="130"/>
      <c r="IBB4" s="130"/>
      <c r="IBC4" s="130"/>
      <c r="IBD4" s="130"/>
      <c r="IBE4" s="130"/>
      <c r="IBF4" s="130"/>
      <c r="IBG4" s="130"/>
      <c r="IBH4" s="130"/>
      <c r="IBI4" s="130"/>
      <c r="IBJ4" s="130"/>
      <c r="IBK4" s="130"/>
      <c r="IBL4" s="130"/>
      <c r="IBM4" s="130"/>
      <c r="IBN4" s="130"/>
      <c r="IBO4" s="130"/>
      <c r="IBP4" s="130"/>
      <c r="IBQ4" s="130"/>
      <c r="IBR4" s="130"/>
      <c r="IBS4" s="130"/>
      <c r="IBT4" s="130"/>
      <c r="IBU4" s="130"/>
      <c r="IBV4" s="130"/>
      <c r="IBW4" s="130"/>
      <c r="IBX4" s="130"/>
      <c r="IBY4" s="130"/>
      <c r="IBZ4" s="130"/>
      <c r="ICA4" s="130"/>
      <c r="ICB4" s="130"/>
      <c r="ICC4" s="130"/>
      <c r="ICD4" s="130"/>
      <c r="ICE4" s="130"/>
      <c r="ICF4" s="130"/>
      <c r="ICG4" s="130"/>
      <c r="ICH4" s="130"/>
      <c r="ICI4" s="130"/>
      <c r="ICJ4" s="130"/>
      <c r="ICK4" s="130"/>
      <c r="ICL4" s="130"/>
      <c r="ICM4" s="130"/>
      <c r="ICN4" s="130"/>
      <c r="ICO4" s="130"/>
      <c r="ICP4" s="130"/>
      <c r="ICQ4" s="130"/>
      <c r="ICR4" s="130"/>
      <c r="ICS4" s="130"/>
      <c r="ICT4" s="130"/>
      <c r="ICU4" s="130"/>
      <c r="ICV4" s="130"/>
      <c r="ICW4" s="130"/>
      <c r="ICX4" s="130"/>
      <c r="ICY4" s="130"/>
      <c r="ICZ4" s="130"/>
      <c r="IDA4" s="130"/>
      <c r="IDB4" s="130"/>
      <c r="IDC4" s="130"/>
      <c r="IDD4" s="130"/>
      <c r="IDE4" s="130"/>
      <c r="IDF4" s="130"/>
      <c r="IDG4" s="130"/>
      <c r="IDH4" s="130"/>
      <c r="IDI4" s="130"/>
      <c r="IDJ4" s="130"/>
      <c r="IDK4" s="130"/>
      <c r="IDL4" s="130"/>
      <c r="IDM4" s="130"/>
      <c r="IDN4" s="130"/>
      <c r="IDO4" s="130"/>
      <c r="IDP4" s="130"/>
      <c r="IDQ4" s="130"/>
      <c r="IDR4" s="130"/>
      <c r="IDS4" s="130"/>
      <c r="IDT4" s="130"/>
      <c r="IDU4" s="130"/>
      <c r="IDV4" s="130"/>
      <c r="IDW4" s="130"/>
      <c r="IDX4" s="130"/>
      <c r="IDY4" s="130"/>
      <c r="IDZ4" s="130"/>
      <c r="IEA4" s="130"/>
      <c r="IEB4" s="130"/>
      <c r="IEC4" s="130"/>
      <c r="IED4" s="130"/>
      <c r="IEE4" s="130"/>
      <c r="IEF4" s="130"/>
      <c r="IEG4" s="130"/>
      <c r="IEH4" s="130"/>
      <c r="IEI4" s="130"/>
      <c r="IEJ4" s="130"/>
      <c r="IEK4" s="130"/>
      <c r="IEL4" s="130"/>
      <c r="IEM4" s="130"/>
      <c r="IEN4" s="130"/>
      <c r="IEO4" s="130"/>
      <c r="IEP4" s="130"/>
      <c r="IEQ4" s="130"/>
      <c r="IER4" s="130"/>
      <c r="IES4" s="130"/>
      <c r="IET4" s="130"/>
      <c r="IEU4" s="130"/>
      <c r="IEV4" s="130"/>
      <c r="IEW4" s="130"/>
      <c r="IEX4" s="130"/>
      <c r="IEY4" s="130"/>
      <c r="IEZ4" s="130"/>
      <c r="IFA4" s="130"/>
      <c r="IFB4" s="130"/>
      <c r="IFC4" s="130"/>
      <c r="IFD4" s="130"/>
      <c r="IFE4" s="130"/>
      <c r="IFF4" s="130"/>
      <c r="IFG4" s="130"/>
      <c r="IFH4" s="130"/>
      <c r="IFI4" s="130"/>
      <c r="IFJ4" s="130"/>
      <c r="IFK4" s="130"/>
      <c r="IFL4" s="130"/>
      <c r="IFM4" s="130"/>
      <c r="IFN4" s="130"/>
      <c r="IFO4" s="130"/>
      <c r="IFP4" s="130"/>
      <c r="IFQ4" s="130"/>
      <c r="IFR4" s="130"/>
      <c r="IFS4" s="130"/>
      <c r="IFT4" s="130"/>
      <c r="IFU4" s="130"/>
      <c r="IFV4" s="130"/>
      <c r="IFW4" s="130"/>
      <c r="IFX4" s="130"/>
      <c r="IFY4" s="130"/>
      <c r="IFZ4" s="130"/>
      <c r="IGA4" s="130"/>
      <c r="IGB4" s="130"/>
      <c r="IGC4" s="130"/>
      <c r="IGD4" s="130"/>
      <c r="IGE4" s="130"/>
      <c r="IGF4" s="130"/>
      <c r="IGG4" s="130"/>
      <c r="IGH4" s="130"/>
      <c r="IGI4" s="130"/>
      <c r="IGJ4" s="130"/>
      <c r="IGK4" s="130"/>
      <c r="IGL4" s="130"/>
      <c r="IGM4" s="130"/>
      <c r="IGN4" s="130"/>
      <c r="IGO4" s="130"/>
      <c r="IGP4" s="130"/>
      <c r="IGQ4" s="130"/>
      <c r="IGR4" s="130"/>
      <c r="IGS4" s="130"/>
      <c r="IGT4" s="130"/>
      <c r="IGU4" s="130"/>
      <c r="IGV4" s="130"/>
      <c r="IGW4" s="130"/>
      <c r="IGX4" s="130"/>
      <c r="IGY4" s="130"/>
      <c r="IGZ4" s="130"/>
      <c r="IHA4" s="130"/>
      <c r="IHB4" s="130"/>
      <c r="IHC4" s="130"/>
      <c r="IHD4" s="130"/>
      <c r="IHE4" s="130"/>
      <c r="IHF4" s="130"/>
      <c r="IHG4" s="130"/>
      <c r="IHH4" s="130"/>
      <c r="IHI4" s="130"/>
      <c r="IHJ4" s="130"/>
      <c r="IHK4" s="130"/>
      <c r="IHL4" s="130"/>
      <c r="IHM4" s="130"/>
      <c r="IHN4" s="130"/>
      <c r="IHO4" s="130"/>
      <c r="IHP4" s="130"/>
      <c r="IHQ4" s="130"/>
      <c r="IHR4" s="130"/>
      <c r="IHS4" s="130"/>
      <c r="IHT4" s="130"/>
      <c r="IHU4" s="130"/>
      <c r="IHV4" s="130"/>
      <c r="IHW4" s="130"/>
      <c r="IHX4" s="130"/>
      <c r="IHY4" s="130"/>
      <c r="IHZ4" s="130"/>
      <c r="IIA4" s="130"/>
      <c r="IIB4" s="130"/>
      <c r="IIC4" s="130"/>
      <c r="IID4" s="130"/>
      <c r="IIE4" s="130"/>
      <c r="IIF4" s="130"/>
      <c r="IIG4" s="130"/>
      <c r="IIH4" s="130"/>
      <c r="III4" s="130"/>
      <c r="IIJ4" s="130"/>
      <c r="IIK4" s="130"/>
      <c r="IIL4" s="130"/>
      <c r="IIM4" s="130"/>
      <c r="IIN4" s="130"/>
      <c r="IIO4" s="130"/>
      <c r="IIP4" s="130"/>
      <c r="IIQ4" s="130"/>
      <c r="IIR4" s="130"/>
      <c r="IIS4" s="130"/>
      <c r="IIT4" s="130"/>
      <c r="IIU4" s="130"/>
      <c r="IIV4" s="130"/>
      <c r="IIW4" s="130"/>
      <c r="IIX4" s="130"/>
      <c r="IIY4" s="130"/>
      <c r="IIZ4" s="130"/>
      <c r="IJA4" s="130"/>
      <c r="IJB4" s="130"/>
      <c r="IJC4" s="130"/>
      <c r="IJD4" s="130"/>
      <c r="IJE4" s="130"/>
      <c r="IJF4" s="130"/>
      <c r="IJG4" s="130"/>
      <c r="IJH4" s="130"/>
      <c r="IJI4" s="130"/>
      <c r="IJJ4" s="130"/>
      <c r="IJK4" s="130"/>
      <c r="IJL4" s="130"/>
      <c r="IJM4" s="130"/>
      <c r="IJN4" s="130"/>
      <c r="IJO4" s="130"/>
      <c r="IJP4" s="130"/>
      <c r="IJQ4" s="130"/>
      <c r="IJR4" s="130"/>
      <c r="IJS4" s="130"/>
      <c r="IJT4" s="130"/>
      <c r="IJU4" s="130"/>
      <c r="IJV4" s="130"/>
      <c r="IJW4" s="130"/>
      <c r="IJX4" s="130"/>
      <c r="IJY4" s="130"/>
      <c r="IJZ4" s="130"/>
      <c r="IKA4" s="130"/>
      <c r="IKB4" s="130"/>
      <c r="IKC4" s="130"/>
      <c r="IKD4" s="130"/>
      <c r="IKE4" s="130"/>
      <c r="IKF4" s="130"/>
      <c r="IKG4" s="130"/>
      <c r="IKH4" s="130"/>
      <c r="IKI4" s="130"/>
      <c r="IKJ4" s="130"/>
      <c r="IKK4" s="130"/>
      <c r="IKL4" s="130"/>
      <c r="IKM4" s="130"/>
      <c r="IKN4" s="130"/>
      <c r="IKO4" s="130"/>
      <c r="IKP4" s="130"/>
      <c r="IKQ4" s="130"/>
      <c r="IKR4" s="130"/>
      <c r="IKS4" s="130"/>
      <c r="IKT4" s="130"/>
      <c r="IKU4" s="130"/>
      <c r="IKV4" s="130"/>
      <c r="IKW4" s="130"/>
      <c r="IKX4" s="130"/>
      <c r="IKY4" s="130"/>
      <c r="IKZ4" s="130"/>
      <c r="ILA4" s="130"/>
      <c r="ILB4" s="130"/>
      <c r="ILC4" s="130"/>
      <c r="ILD4" s="130"/>
      <c r="ILE4" s="130"/>
      <c r="ILF4" s="130"/>
      <c r="ILG4" s="130"/>
      <c r="ILH4" s="130"/>
      <c r="ILI4" s="130"/>
      <c r="ILJ4" s="130"/>
      <c r="ILK4" s="130"/>
      <c r="ILL4" s="130"/>
      <c r="ILM4" s="130"/>
      <c r="ILN4" s="130"/>
      <c r="ILO4" s="130"/>
      <c r="ILP4" s="130"/>
      <c r="ILQ4" s="130"/>
      <c r="ILR4" s="130"/>
      <c r="ILS4" s="130"/>
      <c r="ILT4" s="130"/>
      <c r="ILU4" s="130"/>
      <c r="ILV4" s="130"/>
      <c r="ILW4" s="130"/>
      <c r="ILX4" s="130"/>
      <c r="ILY4" s="130"/>
      <c r="ILZ4" s="130"/>
      <c r="IMA4" s="130"/>
      <c r="IMB4" s="130"/>
      <c r="IMC4" s="130"/>
      <c r="IMD4" s="130"/>
      <c r="IME4" s="130"/>
      <c r="IMF4" s="130"/>
      <c r="IMG4" s="130"/>
      <c r="IMH4" s="130"/>
      <c r="IMI4" s="130"/>
      <c r="IMJ4" s="130"/>
      <c r="IMK4" s="130"/>
      <c r="IML4" s="130"/>
      <c r="IMM4" s="130"/>
      <c r="IMN4" s="130"/>
      <c r="IMO4" s="130"/>
      <c r="IMP4" s="130"/>
      <c r="IMQ4" s="130"/>
      <c r="IMR4" s="130"/>
      <c r="IMS4" s="130"/>
      <c r="IMT4" s="130"/>
      <c r="IMU4" s="130"/>
      <c r="IMV4" s="130"/>
      <c r="IMW4" s="130"/>
      <c r="IMX4" s="130"/>
      <c r="IMY4" s="130"/>
      <c r="IMZ4" s="130"/>
      <c r="INA4" s="130"/>
      <c r="INB4" s="130"/>
      <c r="INC4" s="130"/>
      <c r="IND4" s="130"/>
      <c r="INE4" s="130"/>
      <c r="INF4" s="130"/>
      <c r="ING4" s="130"/>
      <c r="INH4" s="130"/>
      <c r="INI4" s="130"/>
      <c r="INJ4" s="130"/>
      <c r="INK4" s="130"/>
      <c r="INL4" s="130"/>
      <c r="INM4" s="130"/>
      <c r="INN4" s="130"/>
      <c r="INO4" s="130"/>
      <c r="INP4" s="130"/>
      <c r="INQ4" s="130"/>
      <c r="INR4" s="130"/>
      <c r="INS4" s="130"/>
      <c r="INT4" s="130"/>
      <c r="INU4" s="130"/>
      <c r="INV4" s="130"/>
      <c r="INW4" s="130"/>
      <c r="INX4" s="130"/>
      <c r="INY4" s="130"/>
      <c r="INZ4" s="130"/>
      <c r="IOA4" s="130"/>
      <c r="IOB4" s="130"/>
      <c r="IOC4" s="130"/>
      <c r="IOD4" s="130"/>
      <c r="IOE4" s="130"/>
      <c r="IOF4" s="130"/>
      <c r="IOG4" s="130"/>
      <c r="IOH4" s="130"/>
      <c r="IOI4" s="130"/>
      <c r="IOJ4" s="130"/>
      <c r="IOK4" s="130"/>
      <c r="IOL4" s="130"/>
      <c r="IOM4" s="130"/>
      <c r="ION4" s="130"/>
      <c r="IOO4" s="130"/>
      <c r="IOP4" s="130"/>
      <c r="IOQ4" s="130"/>
      <c r="IOR4" s="130"/>
      <c r="IOS4" s="130"/>
      <c r="IOT4" s="130"/>
      <c r="IOU4" s="130"/>
      <c r="IOV4" s="130"/>
      <c r="IOW4" s="130"/>
      <c r="IOX4" s="130"/>
      <c r="IOY4" s="130"/>
      <c r="IOZ4" s="130"/>
      <c r="IPA4" s="130"/>
      <c r="IPB4" s="130"/>
      <c r="IPC4" s="130"/>
      <c r="IPD4" s="130"/>
      <c r="IPE4" s="130"/>
      <c r="IPF4" s="130"/>
      <c r="IPG4" s="130"/>
      <c r="IPH4" s="130"/>
      <c r="IPI4" s="130"/>
      <c r="IPJ4" s="130"/>
      <c r="IPK4" s="130"/>
      <c r="IPL4" s="130"/>
      <c r="IPM4" s="130"/>
      <c r="IPN4" s="130"/>
      <c r="IPO4" s="130"/>
      <c r="IPP4" s="130"/>
      <c r="IPQ4" s="130"/>
      <c r="IPR4" s="130"/>
      <c r="IPS4" s="130"/>
      <c r="IPT4" s="130"/>
      <c r="IPU4" s="130"/>
      <c r="IPV4" s="130"/>
      <c r="IPW4" s="130"/>
      <c r="IPX4" s="130"/>
      <c r="IPY4" s="130"/>
      <c r="IPZ4" s="130"/>
      <c r="IQA4" s="130"/>
      <c r="IQB4" s="130"/>
      <c r="IQC4" s="130"/>
      <c r="IQD4" s="130"/>
      <c r="IQE4" s="130"/>
      <c r="IQF4" s="130"/>
      <c r="IQG4" s="130"/>
      <c r="IQH4" s="130"/>
      <c r="IQI4" s="130"/>
      <c r="IQJ4" s="130"/>
      <c r="IQK4" s="130"/>
      <c r="IQL4" s="130"/>
      <c r="IQM4" s="130"/>
      <c r="IQN4" s="130"/>
      <c r="IQO4" s="130"/>
      <c r="IQP4" s="130"/>
      <c r="IQQ4" s="130"/>
      <c r="IQR4" s="130"/>
      <c r="IQS4" s="130"/>
      <c r="IQT4" s="130"/>
      <c r="IQU4" s="130"/>
      <c r="IQV4" s="130"/>
      <c r="IQW4" s="130"/>
      <c r="IQX4" s="130"/>
      <c r="IQY4" s="130"/>
      <c r="IQZ4" s="130"/>
      <c r="IRA4" s="130"/>
      <c r="IRB4" s="130"/>
      <c r="IRC4" s="130"/>
      <c r="IRD4" s="130"/>
      <c r="IRE4" s="130"/>
      <c r="IRF4" s="130"/>
      <c r="IRG4" s="130"/>
      <c r="IRH4" s="130"/>
      <c r="IRI4" s="130"/>
      <c r="IRJ4" s="130"/>
      <c r="IRK4" s="130"/>
      <c r="IRL4" s="130"/>
      <c r="IRM4" s="130"/>
      <c r="IRN4" s="130"/>
      <c r="IRO4" s="130"/>
      <c r="IRP4" s="130"/>
      <c r="IRQ4" s="130"/>
      <c r="IRR4" s="130"/>
      <c r="IRS4" s="130"/>
      <c r="IRT4" s="130"/>
      <c r="IRU4" s="130"/>
      <c r="IRV4" s="130"/>
      <c r="IRW4" s="130"/>
      <c r="IRX4" s="130"/>
      <c r="IRY4" s="130"/>
      <c r="IRZ4" s="130"/>
      <c r="ISA4" s="130"/>
      <c r="ISB4" s="130"/>
      <c r="ISC4" s="130"/>
      <c r="ISD4" s="130"/>
      <c r="ISE4" s="130"/>
      <c r="ISF4" s="130"/>
      <c r="ISG4" s="130"/>
      <c r="ISH4" s="130"/>
      <c r="ISI4" s="130"/>
      <c r="ISJ4" s="130"/>
      <c r="ISK4" s="130"/>
      <c r="ISL4" s="130"/>
      <c r="ISM4" s="130"/>
      <c r="ISN4" s="130"/>
      <c r="ISO4" s="130"/>
      <c r="ISP4" s="130"/>
      <c r="ISQ4" s="130"/>
      <c r="ISR4" s="130"/>
      <c r="ISS4" s="130"/>
      <c r="IST4" s="130"/>
      <c r="ISU4" s="130"/>
      <c r="ISV4" s="130"/>
      <c r="ISW4" s="130"/>
      <c r="ISX4" s="130"/>
      <c r="ISY4" s="130"/>
      <c r="ISZ4" s="130"/>
      <c r="ITA4" s="130"/>
      <c r="ITB4" s="130"/>
      <c r="ITC4" s="130"/>
      <c r="ITD4" s="130"/>
      <c r="ITE4" s="130"/>
      <c r="ITF4" s="130"/>
      <c r="ITG4" s="130"/>
      <c r="ITH4" s="130"/>
      <c r="ITI4" s="130"/>
      <c r="ITJ4" s="130"/>
      <c r="ITK4" s="130"/>
      <c r="ITL4" s="130"/>
      <c r="ITM4" s="130"/>
      <c r="ITN4" s="130"/>
      <c r="ITO4" s="130"/>
      <c r="ITP4" s="130"/>
      <c r="ITQ4" s="130"/>
      <c r="ITR4" s="130"/>
      <c r="ITS4" s="130"/>
      <c r="ITT4" s="130"/>
      <c r="ITU4" s="130"/>
      <c r="ITV4" s="130"/>
      <c r="ITW4" s="130"/>
      <c r="ITX4" s="130"/>
      <c r="ITY4" s="130"/>
      <c r="ITZ4" s="130"/>
      <c r="IUA4" s="130"/>
      <c r="IUB4" s="130"/>
      <c r="IUC4" s="130"/>
      <c r="IUD4" s="130"/>
      <c r="IUE4" s="130"/>
      <c r="IUF4" s="130"/>
      <c r="IUG4" s="130"/>
      <c r="IUH4" s="130"/>
      <c r="IUI4" s="130"/>
      <c r="IUJ4" s="130"/>
      <c r="IUK4" s="130"/>
      <c r="IUL4" s="130"/>
      <c r="IUM4" s="130"/>
      <c r="IUN4" s="130"/>
      <c r="IUO4" s="130"/>
      <c r="IUP4" s="130"/>
      <c r="IUQ4" s="130"/>
      <c r="IUR4" s="130"/>
      <c r="IUS4" s="130"/>
      <c r="IUT4" s="130"/>
      <c r="IUU4" s="130"/>
      <c r="IUV4" s="130"/>
      <c r="IUW4" s="130"/>
      <c r="IUX4" s="130"/>
      <c r="IUY4" s="130"/>
      <c r="IUZ4" s="130"/>
      <c r="IVA4" s="130"/>
      <c r="IVB4" s="130"/>
      <c r="IVC4" s="130"/>
      <c r="IVD4" s="130"/>
      <c r="IVE4" s="130"/>
      <c r="IVF4" s="130"/>
      <c r="IVG4" s="130"/>
      <c r="IVH4" s="130"/>
      <c r="IVI4" s="130"/>
      <c r="IVJ4" s="130"/>
      <c r="IVK4" s="130"/>
      <c r="IVL4" s="130"/>
      <c r="IVM4" s="130"/>
      <c r="IVN4" s="130"/>
      <c r="IVO4" s="130"/>
      <c r="IVP4" s="130"/>
      <c r="IVQ4" s="130"/>
      <c r="IVR4" s="130"/>
      <c r="IVS4" s="130"/>
      <c r="IVT4" s="130"/>
      <c r="IVU4" s="130"/>
      <c r="IVV4" s="130"/>
      <c r="IVW4" s="130"/>
      <c r="IVX4" s="130"/>
      <c r="IVY4" s="130"/>
      <c r="IVZ4" s="130"/>
      <c r="IWA4" s="130"/>
      <c r="IWB4" s="130"/>
      <c r="IWC4" s="130"/>
      <c r="IWD4" s="130"/>
      <c r="IWE4" s="130"/>
      <c r="IWF4" s="130"/>
      <c r="IWG4" s="130"/>
      <c r="IWH4" s="130"/>
      <c r="IWI4" s="130"/>
      <c r="IWJ4" s="130"/>
      <c r="IWK4" s="130"/>
      <c r="IWL4" s="130"/>
      <c r="IWM4" s="130"/>
      <c r="IWN4" s="130"/>
      <c r="IWO4" s="130"/>
      <c r="IWP4" s="130"/>
      <c r="IWQ4" s="130"/>
      <c r="IWR4" s="130"/>
      <c r="IWS4" s="130"/>
      <c r="IWT4" s="130"/>
      <c r="IWU4" s="130"/>
      <c r="IWV4" s="130"/>
      <c r="IWW4" s="130"/>
      <c r="IWX4" s="130"/>
      <c r="IWY4" s="130"/>
      <c r="IWZ4" s="130"/>
      <c r="IXA4" s="130"/>
      <c r="IXB4" s="130"/>
      <c r="IXC4" s="130"/>
      <c r="IXD4" s="130"/>
      <c r="IXE4" s="130"/>
      <c r="IXF4" s="130"/>
      <c r="IXG4" s="130"/>
      <c r="IXH4" s="130"/>
      <c r="IXI4" s="130"/>
      <c r="IXJ4" s="130"/>
      <c r="IXK4" s="130"/>
      <c r="IXL4" s="130"/>
      <c r="IXM4" s="130"/>
      <c r="IXN4" s="130"/>
      <c r="IXO4" s="130"/>
      <c r="IXP4" s="130"/>
      <c r="IXQ4" s="130"/>
      <c r="IXR4" s="130"/>
      <c r="IXS4" s="130"/>
      <c r="IXT4" s="130"/>
      <c r="IXU4" s="130"/>
      <c r="IXV4" s="130"/>
      <c r="IXW4" s="130"/>
      <c r="IXX4" s="130"/>
      <c r="IXY4" s="130"/>
      <c r="IXZ4" s="130"/>
      <c r="IYA4" s="130"/>
      <c r="IYB4" s="130"/>
      <c r="IYC4" s="130"/>
      <c r="IYD4" s="130"/>
      <c r="IYE4" s="130"/>
      <c r="IYF4" s="130"/>
      <c r="IYG4" s="130"/>
      <c r="IYH4" s="130"/>
      <c r="IYI4" s="130"/>
      <c r="IYJ4" s="130"/>
      <c r="IYK4" s="130"/>
      <c r="IYL4" s="130"/>
      <c r="IYM4" s="130"/>
      <c r="IYN4" s="130"/>
      <c r="IYO4" s="130"/>
      <c r="IYP4" s="130"/>
      <c r="IYQ4" s="130"/>
      <c r="IYR4" s="130"/>
      <c r="IYS4" s="130"/>
      <c r="IYT4" s="130"/>
      <c r="IYU4" s="130"/>
      <c r="IYV4" s="130"/>
      <c r="IYW4" s="130"/>
      <c r="IYX4" s="130"/>
      <c r="IYY4" s="130"/>
      <c r="IYZ4" s="130"/>
      <c r="IZA4" s="130"/>
      <c r="IZB4" s="130"/>
      <c r="IZC4" s="130"/>
      <c r="IZD4" s="130"/>
      <c r="IZE4" s="130"/>
      <c r="IZF4" s="130"/>
      <c r="IZG4" s="130"/>
      <c r="IZH4" s="130"/>
      <c r="IZI4" s="130"/>
      <c r="IZJ4" s="130"/>
      <c r="IZK4" s="130"/>
      <c r="IZL4" s="130"/>
      <c r="IZM4" s="130"/>
      <c r="IZN4" s="130"/>
      <c r="IZO4" s="130"/>
      <c r="IZP4" s="130"/>
      <c r="IZQ4" s="130"/>
      <c r="IZR4" s="130"/>
      <c r="IZS4" s="130"/>
      <c r="IZT4" s="130"/>
      <c r="IZU4" s="130"/>
      <c r="IZV4" s="130"/>
      <c r="IZW4" s="130"/>
      <c r="IZX4" s="130"/>
      <c r="IZY4" s="130"/>
      <c r="IZZ4" s="130"/>
      <c r="JAA4" s="130"/>
      <c r="JAB4" s="130"/>
      <c r="JAC4" s="130"/>
      <c r="JAD4" s="130"/>
      <c r="JAE4" s="130"/>
      <c r="JAF4" s="130"/>
      <c r="JAG4" s="130"/>
      <c r="JAH4" s="130"/>
      <c r="JAI4" s="130"/>
      <c r="JAJ4" s="130"/>
      <c r="JAK4" s="130"/>
      <c r="JAL4" s="130"/>
      <c r="JAM4" s="130"/>
      <c r="JAN4" s="130"/>
      <c r="JAO4" s="130"/>
      <c r="JAP4" s="130"/>
      <c r="JAQ4" s="130"/>
      <c r="JAR4" s="130"/>
      <c r="JAS4" s="130"/>
      <c r="JAT4" s="130"/>
      <c r="JAU4" s="130"/>
      <c r="JAV4" s="130"/>
      <c r="JAW4" s="130"/>
      <c r="JAX4" s="130"/>
      <c r="JAY4" s="130"/>
      <c r="JAZ4" s="130"/>
      <c r="JBA4" s="130"/>
      <c r="JBB4" s="130"/>
      <c r="JBC4" s="130"/>
      <c r="JBD4" s="130"/>
      <c r="JBE4" s="130"/>
      <c r="JBF4" s="130"/>
      <c r="JBG4" s="130"/>
      <c r="JBH4" s="130"/>
      <c r="JBI4" s="130"/>
      <c r="JBJ4" s="130"/>
      <c r="JBK4" s="130"/>
      <c r="JBL4" s="130"/>
      <c r="JBM4" s="130"/>
      <c r="JBN4" s="130"/>
      <c r="JBO4" s="130"/>
      <c r="JBP4" s="130"/>
      <c r="JBQ4" s="130"/>
      <c r="JBR4" s="130"/>
      <c r="JBS4" s="130"/>
      <c r="JBT4" s="130"/>
      <c r="JBU4" s="130"/>
      <c r="JBV4" s="130"/>
      <c r="JBW4" s="130"/>
      <c r="JBX4" s="130"/>
      <c r="JBY4" s="130"/>
      <c r="JBZ4" s="130"/>
      <c r="JCA4" s="130"/>
      <c r="JCB4" s="130"/>
      <c r="JCC4" s="130"/>
      <c r="JCD4" s="130"/>
      <c r="JCE4" s="130"/>
      <c r="JCF4" s="130"/>
      <c r="JCG4" s="130"/>
      <c r="JCH4" s="130"/>
      <c r="JCI4" s="130"/>
      <c r="JCJ4" s="130"/>
      <c r="JCK4" s="130"/>
      <c r="JCL4" s="130"/>
      <c r="JCM4" s="130"/>
      <c r="JCN4" s="130"/>
      <c r="JCO4" s="130"/>
      <c r="JCP4" s="130"/>
      <c r="JCQ4" s="130"/>
      <c r="JCR4" s="130"/>
      <c r="JCS4" s="130"/>
      <c r="JCT4" s="130"/>
      <c r="JCU4" s="130"/>
      <c r="JCV4" s="130"/>
      <c r="JCW4" s="130"/>
      <c r="JCX4" s="130"/>
      <c r="JCY4" s="130"/>
      <c r="JCZ4" s="130"/>
      <c r="JDA4" s="130"/>
      <c r="JDB4" s="130"/>
      <c r="JDC4" s="130"/>
      <c r="JDD4" s="130"/>
      <c r="JDE4" s="130"/>
      <c r="JDF4" s="130"/>
      <c r="JDG4" s="130"/>
      <c r="JDH4" s="130"/>
      <c r="JDI4" s="130"/>
      <c r="JDJ4" s="130"/>
      <c r="JDK4" s="130"/>
      <c r="JDL4" s="130"/>
      <c r="JDM4" s="130"/>
      <c r="JDN4" s="130"/>
      <c r="JDO4" s="130"/>
      <c r="JDP4" s="130"/>
      <c r="JDQ4" s="130"/>
      <c r="JDR4" s="130"/>
      <c r="JDS4" s="130"/>
      <c r="JDT4" s="130"/>
      <c r="JDU4" s="130"/>
      <c r="JDV4" s="130"/>
      <c r="JDW4" s="130"/>
      <c r="JDX4" s="130"/>
      <c r="JDY4" s="130"/>
      <c r="JDZ4" s="130"/>
      <c r="JEA4" s="130"/>
      <c r="JEB4" s="130"/>
      <c r="JEC4" s="130"/>
      <c r="JED4" s="130"/>
      <c r="JEE4" s="130"/>
      <c r="JEF4" s="130"/>
      <c r="JEG4" s="130"/>
      <c r="JEH4" s="130"/>
      <c r="JEI4" s="130"/>
      <c r="JEJ4" s="130"/>
      <c r="JEK4" s="130"/>
      <c r="JEL4" s="130"/>
      <c r="JEM4" s="130"/>
      <c r="JEN4" s="130"/>
      <c r="JEO4" s="130"/>
      <c r="JEP4" s="130"/>
      <c r="JEQ4" s="130"/>
      <c r="JER4" s="130"/>
      <c r="JES4" s="130"/>
      <c r="JET4" s="130"/>
      <c r="JEU4" s="130"/>
      <c r="JEV4" s="130"/>
      <c r="JEW4" s="130"/>
      <c r="JEX4" s="130"/>
      <c r="JEY4" s="130"/>
      <c r="JEZ4" s="130"/>
      <c r="JFA4" s="130"/>
      <c r="JFB4" s="130"/>
      <c r="JFC4" s="130"/>
      <c r="JFD4" s="130"/>
      <c r="JFE4" s="130"/>
      <c r="JFF4" s="130"/>
      <c r="JFG4" s="130"/>
      <c r="JFH4" s="130"/>
      <c r="JFI4" s="130"/>
      <c r="JFJ4" s="130"/>
      <c r="JFK4" s="130"/>
      <c r="JFL4" s="130"/>
      <c r="JFM4" s="130"/>
      <c r="JFN4" s="130"/>
      <c r="JFO4" s="130"/>
      <c r="JFP4" s="130"/>
      <c r="JFQ4" s="130"/>
      <c r="JFR4" s="130"/>
      <c r="JFS4" s="130"/>
      <c r="JFT4" s="130"/>
      <c r="JFU4" s="130"/>
      <c r="JFV4" s="130"/>
      <c r="JFW4" s="130"/>
      <c r="JFX4" s="130"/>
      <c r="JFY4" s="130"/>
      <c r="JFZ4" s="130"/>
      <c r="JGA4" s="130"/>
      <c r="JGB4" s="130"/>
      <c r="JGC4" s="130"/>
      <c r="JGD4" s="130"/>
      <c r="JGE4" s="130"/>
      <c r="JGF4" s="130"/>
      <c r="JGG4" s="130"/>
      <c r="JGH4" s="130"/>
      <c r="JGI4" s="130"/>
      <c r="JGJ4" s="130"/>
      <c r="JGK4" s="130"/>
      <c r="JGL4" s="130"/>
      <c r="JGM4" s="130"/>
      <c r="JGN4" s="130"/>
      <c r="JGO4" s="130"/>
      <c r="JGP4" s="130"/>
      <c r="JGQ4" s="130"/>
      <c r="JGR4" s="130"/>
      <c r="JGS4" s="130"/>
      <c r="JGT4" s="130"/>
      <c r="JGU4" s="130"/>
      <c r="JGV4" s="130"/>
      <c r="JGW4" s="130"/>
      <c r="JGX4" s="130"/>
      <c r="JGY4" s="130"/>
      <c r="JGZ4" s="130"/>
      <c r="JHA4" s="130"/>
      <c r="JHB4" s="130"/>
      <c r="JHC4" s="130"/>
      <c r="JHD4" s="130"/>
      <c r="JHE4" s="130"/>
      <c r="JHF4" s="130"/>
      <c r="JHG4" s="130"/>
      <c r="JHH4" s="130"/>
      <c r="JHI4" s="130"/>
      <c r="JHJ4" s="130"/>
      <c r="JHK4" s="130"/>
      <c r="JHL4" s="130"/>
      <c r="JHM4" s="130"/>
      <c r="JHN4" s="130"/>
      <c r="JHO4" s="130"/>
      <c r="JHP4" s="130"/>
      <c r="JHQ4" s="130"/>
      <c r="JHR4" s="130"/>
      <c r="JHS4" s="130"/>
      <c r="JHT4" s="130"/>
      <c r="JHU4" s="130"/>
      <c r="JHV4" s="130"/>
      <c r="JHW4" s="130"/>
      <c r="JHX4" s="130"/>
      <c r="JHY4" s="130"/>
      <c r="JHZ4" s="130"/>
      <c r="JIA4" s="130"/>
      <c r="JIB4" s="130"/>
      <c r="JIC4" s="130"/>
      <c r="JID4" s="130"/>
      <c r="JIE4" s="130"/>
      <c r="JIF4" s="130"/>
      <c r="JIG4" s="130"/>
      <c r="JIH4" s="130"/>
      <c r="JII4" s="130"/>
      <c r="JIJ4" s="130"/>
      <c r="JIK4" s="130"/>
      <c r="JIL4" s="130"/>
      <c r="JIM4" s="130"/>
      <c r="JIN4" s="130"/>
      <c r="JIO4" s="130"/>
      <c r="JIP4" s="130"/>
      <c r="JIQ4" s="130"/>
      <c r="JIR4" s="130"/>
      <c r="JIS4" s="130"/>
      <c r="JIT4" s="130"/>
      <c r="JIU4" s="130"/>
      <c r="JIV4" s="130"/>
      <c r="JIW4" s="130"/>
      <c r="JIX4" s="130"/>
      <c r="JIY4" s="130"/>
      <c r="JIZ4" s="130"/>
      <c r="JJA4" s="130"/>
      <c r="JJB4" s="130"/>
      <c r="JJC4" s="130"/>
      <c r="JJD4" s="130"/>
      <c r="JJE4" s="130"/>
      <c r="JJF4" s="130"/>
      <c r="JJG4" s="130"/>
      <c r="JJH4" s="130"/>
      <c r="JJI4" s="130"/>
      <c r="JJJ4" s="130"/>
      <c r="JJK4" s="130"/>
      <c r="JJL4" s="130"/>
      <c r="JJM4" s="130"/>
      <c r="JJN4" s="130"/>
      <c r="JJO4" s="130"/>
      <c r="JJP4" s="130"/>
      <c r="JJQ4" s="130"/>
      <c r="JJR4" s="130"/>
      <c r="JJS4" s="130"/>
      <c r="JJT4" s="130"/>
      <c r="JJU4" s="130"/>
      <c r="JJV4" s="130"/>
      <c r="JJW4" s="130"/>
      <c r="JJX4" s="130"/>
      <c r="JJY4" s="130"/>
      <c r="JJZ4" s="130"/>
      <c r="JKA4" s="130"/>
      <c r="JKB4" s="130"/>
      <c r="JKC4" s="130"/>
      <c r="JKD4" s="130"/>
      <c r="JKE4" s="130"/>
      <c r="JKF4" s="130"/>
      <c r="JKG4" s="130"/>
      <c r="JKH4" s="130"/>
      <c r="JKI4" s="130"/>
      <c r="JKJ4" s="130"/>
      <c r="JKK4" s="130"/>
      <c r="JKL4" s="130"/>
      <c r="JKM4" s="130"/>
      <c r="JKN4" s="130"/>
      <c r="JKO4" s="130"/>
      <c r="JKP4" s="130"/>
      <c r="JKQ4" s="130"/>
      <c r="JKR4" s="130"/>
      <c r="JKS4" s="130"/>
      <c r="JKT4" s="130"/>
      <c r="JKU4" s="130"/>
      <c r="JKV4" s="130"/>
      <c r="JKW4" s="130"/>
      <c r="JKX4" s="130"/>
      <c r="JKY4" s="130"/>
      <c r="JKZ4" s="130"/>
      <c r="JLA4" s="130"/>
      <c r="JLB4" s="130"/>
      <c r="JLC4" s="130"/>
      <c r="JLD4" s="130"/>
      <c r="JLE4" s="130"/>
      <c r="JLF4" s="130"/>
      <c r="JLG4" s="130"/>
      <c r="JLH4" s="130"/>
      <c r="JLI4" s="130"/>
      <c r="JLJ4" s="130"/>
      <c r="JLK4" s="130"/>
      <c r="JLL4" s="130"/>
      <c r="JLM4" s="130"/>
      <c r="JLN4" s="130"/>
      <c r="JLO4" s="130"/>
      <c r="JLP4" s="130"/>
      <c r="JLQ4" s="130"/>
      <c r="JLR4" s="130"/>
      <c r="JLS4" s="130"/>
      <c r="JLT4" s="130"/>
      <c r="JLU4" s="130"/>
      <c r="JLV4" s="130"/>
      <c r="JLW4" s="130"/>
      <c r="JLX4" s="130"/>
      <c r="JLY4" s="130"/>
      <c r="JLZ4" s="130"/>
      <c r="JMA4" s="130"/>
      <c r="JMB4" s="130"/>
      <c r="JMC4" s="130"/>
      <c r="JMD4" s="130"/>
      <c r="JME4" s="130"/>
      <c r="JMF4" s="130"/>
      <c r="JMG4" s="130"/>
      <c r="JMH4" s="130"/>
      <c r="JMI4" s="130"/>
      <c r="JMJ4" s="130"/>
      <c r="JMK4" s="130"/>
      <c r="JML4" s="130"/>
      <c r="JMM4" s="130"/>
      <c r="JMN4" s="130"/>
      <c r="JMO4" s="130"/>
      <c r="JMP4" s="130"/>
      <c r="JMQ4" s="130"/>
      <c r="JMR4" s="130"/>
      <c r="JMS4" s="130"/>
      <c r="JMT4" s="130"/>
      <c r="JMU4" s="130"/>
      <c r="JMV4" s="130"/>
      <c r="JMW4" s="130"/>
      <c r="JMX4" s="130"/>
      <c r="JMY4" s="130"/>
      <c r="JMZ4" s="130"/>
      <c r="JNA4" s="130"/>
      <c r="JNB4" s="130"/>
      <c r="JNC4" s="130"/>
      <c r="JND4" s="130"/>
      <c r="JNE4" s="130"/>
      <c r="JNF4" s="130"/>
      <c r="JNG4" s="130"/>
      <c r="JNH4" s="130"/>
      <c r="JNI4" s="130"/>
      <c r="JNJ4" s="130"/>
      <c r="JNK4" s="130"/>
      <c r="JNL4" s="130"/>
      <c r="JNM4" s="130"/>
      <c r="JNN4" s="130"/>
      <c r="JNO4" s="130"/>
      <c r="JNP4" s="130"/>
      <c r="JNQ4" s="130"/>
      <c r="JNR4" s="130"/>
      <c r="JNS4" s="130"/>
      <c r="JNT4" s="130"/>
      <c r="JNU4" s="130"/>
      <c r="JNV4" s="130"/>
      <c r="JNW4" s="130"/>
      <c r="JNX4" s="130"/>
      <c r="JNY4" s="130"/>
      <c r="JNZ4" s="130"/>
      <c r="JOA4" s="130"/>
      <c r="JOB4" s="130"/>
      <c r="JOC4" s="130"/>
      <c r="JOD4" s="130"/>
      <c r="JOE4" s="130"/>
      <c r="JOF4" s="130"/>
      <c r="JOG4" s="130"/>
      <c r="JOH4" s="130"/>
      <c r="JOI4" s="130"/>
      <c r="JOJ4" s="130"/>
      <c r="JOK4" s="130"/>
      <c r="JOL4" s="130"/>
      <c r="JOM4" s="130"/>
      <c r="JON4" s="130"/>
      <c r="JOO4" s="130"/>
      <c r="JOP4" s="130"/>
      <c r="JOQ4" s="130"/>
      <c r="JOR4" s="130"/>
      <c r="JOS4" s="130"/>
      <c r="JOT4" s="130"/>
      <c r="JOU4" s="130"/>
      <c r="JOV4" s="130"/>
      <c r="JOW4" s="130"/>
      <c r="JOX4" s="130"/>
      <c r="JOY4" s="130"/>
      <c r="JOZ4" s="130"/>
      <c r="JPA4" s="130"/>
      <c r="JPB4" s="130"/>
      <c r="JPC4" s="130"/>
      <c r="JPD4" s="130"/>
      <c r="JPE4" s="130"/>
      <c r="JPF4" s="130"/>
      <c r="JPG4" s="130"/>
      <c r="JPH4" s="130"/>
      <c r="JPI4" s="130"/>
      <c r="JPJ4" s="130"/>
      <c r="JPK4" s="130"/>
      <c r="JPL4" s="130"/>
      <c r="JPM4" s="130"/>
      <c r="JPN4" s="130"/>
      <c r="JPO4" s="130"/>
      <c r="JPP4" s="130"/>
      <c r="JPQ4" s="130"/>
      <c r="JPR4" s="130"/>
      <c r="JPS4" s="130"/>
      <c r="JPT4" s="130"/>
      <c r="JPU4" s="130"/>
      <c r="JPV4" s="130"/>
      <c r="JPW4" s="130"/>
      <c r="JPX4" s="130"/>
      <c r="JPY4" s="130"/>
      <c r="JPZ4" s="130"/>
      <c r="JQA4" s="130"/>
      <c r="JQB4" s="130"/>
      <c r="JQC4" s="130"/>
      <c r="JQD4" s="130"/>
      <c r="JQE4" s="130"/>
      <c r="JQF4" s="130"/>
      <c r="JQG4" s="130"/>
      <c r="JQH4" s="130"/>
      <c r="JQI4" s="130"/>
      <c r="JQJ4" s="130"/>
      <c r="JQK4" s="130"/>
      <c r="JQL4" s="130"/>
      <c r="JQM4" s="130"/>
      <c r="JQN4" s="130"/>
      <c r="JQO4" s="130"/>
      <c r="JQP4" s="130"/>
      <c r="JQQ4" s="130"/>
      <c r="JQR4" s="130"/>
      <c r="JQS4" s="130"/>
      <c r="JQT4" s="130"/>
      <c r="JQU4" s="130"/>
      <c r="JQV4" s="130"/>
      <c r="JQW4" s="130"/>
      <c r="JQX4" s="130"/>
      <c r="JQY4" s="130"/>
      <c r="JQZ4" s="130"/>
      <c r="JRA4" s="130"/>
      <c r="JRB4" s="130"/>
      <c r="JRC4" s="130"/>
      <c r="JRD4" s="130"/>
      <c r="JRE4" s="130"/>
      <c r="JRF4" s="130"/>
      <c r="JRG4" s="130"/>
      <c r="JRH4" s="130"/>
      <c r="JRI4" s="130"/>
      <c r="JRJ4" s="130"/>
      <c r="JRK4" s="130"/>
      <c r="JRL4" s="130"/>
      <c r="JRM4" s="130"/>
      <c r="JRN4" s="130"/>
      <c r="JRO4" s="130"/>
      <c r="JRP4" s="130"/>
      <c r="JRQ4" s="130"/>
      <c r="JRR4" s="130"/>
      <c r="JRS4" s="130"/>
      <c r="JRT4" s="130"/>
      <c r="JRU4" s="130"/>
      <c r="JRV4" s="130"/>
      <c r="JRW4" s="130"/>
      <c r="JRX4" s="130"/>
      <c r="JRY4" s="130"/>
      <c r="JRZ4" s="130"/>
      <c r="JSA4" s="130"/>
      <c r="JSB4" s="130"/>
      <c r="JSC4" s="130"/>
      <c r="JSD4" s="130"/>
      <c r="JSE4" s="130"/>
      <c r="JSF4" s="130"/>
      <c r="JSG4" s="130"/>
      <c r="JSH4" s="130"/>
      <c r="JSI4" s="130"/>
      <c r="JSJ4" s="130"/>
      <c r="JSK4" s="130"/>
      <c r="JSL4" s="130"/>
      <c r="JSM4" s="130"/>
      <c r="JSN4" s="130"/>
      <c r="JSO4" s="130"/>
      <c r="JSP4" s="130"/>
      <c r="JSQ4" s="130"/>
      <c r="JSR4" s="130"/>
      <c r="JSS4" s="130"/>
      <c r="JST4" s="130"/>
      <c r="JSU4" s="130"/>
      <c r="JSV4" s="130"/>
      <c r="JSW4" s="130"/>
      <c r="JSX4" s="130"/>
      <c r="JSY4" s="130"/>
      <c r="JSZ4" s="130"/>
      <c r="JTA4" s="130"/>
      <c r="JTB4" s="130"/>
      <c r="JTC4" s="130"/>
      <c r="JTD4" s="130"/>
      <c r="JTE4" s="130"/>
      <c r="JTF4" s="130"/>
      <c r="JTG4" s="130"/>
      <c r="JTH4" s="130"/>
      <c r="JTI4" s="130"/>
      <c r="JTJ4" s="130"/>
      <c r="JTK4" s="130"/>
      <c r="JTL4" s="130"/>
      <c r="JTM4" s="130"/>
      <c r="JTN4" s="130"/>
      <c r="JTO4" s="130"/>
      <c r="JTP4" s="130"/>
      <c r="JTQ4" s="130"/>
      <c r="JTR4" s="130"/>
      <c r="JTS4" s="130"/>
      <c r="JTT4" s="130"/>
      <c r="JTU4" s="130"/>
      <c r="JTV4" s="130"/>
      <c r="JTW4" s="130"/>
      <c r="JTX4" s="130"/>
      <c r="JTY4" s="130"/>
      <c r="JTZ4" s="130"/>
      <c r="JUA4" s="130"/>
      <c r="JUB4" s="130"/>
      <c r="JUC4" s="130"/>
      <c r="JUD4" s="130"/>
      <c r="JUE4" s="130"/>
      <c r="JUF4" s="130"/>
      <c r="JUG4" s="130"/>
      <c r="JUH4" s="130"/>
      <c r="JUI4" s="130"/>
      <c r="JUJ4" s="130"/>
      <c r="JUK4" s="130"/>
      <c r="JUL4" s="130"/>
      <c r="JUM4" s="130"/>
      <c r="JUN4" s="130"/>
      <c r="JUO4" s="130"/>
      <c r="JUP4" s="130"/>
      <c r="JUQ4" s="130"/>
      <c r="JUR4" s="130"/>
      <c r="JUS4" s="130"/>
      <c r="JUT4" s="130"/>
      <c r="JUU4" s="130"/>
      <c r="JUV4" s="130"/>
      <c r="JUW4" s="130"/>
      <c r="JUX4" s="130"/>
      <c r="JUY4" s="130"/>
      <c r="JUZ4" s="130"/>
      <c r="JVA4" s="130"/>
      <c r="JVB4" s="130"/>
      <c r="JVC4" s="130"/>
      <c r="JVD4" s="130"/>
      <c r="JVE4" s="130"/>
      <c r="JVF4" s="130"/>
      <c r="JVG4" s="130"/>
      <c r="JVH4" s="130"/>
      <c r="JVI4" s="130"/>
      <c r="JVJ4" s="130"/>
      <c r="JVK4" s="130"/>
      <c r="JVL4" s="130"/>
      <c r="JVM4" s="130"/>
      <c r="JVN4" s="130"/>
      <c r="JVO4" s="130"/>
      <c r="JVP4" s="130"/>
      <c r="JVQ4" s="130"/>
      <c r="JVR4" s="130"/>
      <c r="JVS4" s="130"/>
      <c r="JVT4" s="130"/>
      <c r="JVU4" s="130"/>
      <c r="JVV4" s="130"/>
      <c r="JVW4" s="130"/>
      <c r="JVX4" s="130"/>
      <c r="JVY4" s="130"/>
      <c r="JVZ4" s="130"/>
      <c r="JWA4" s="130"/>
      <c r="JWB4" s="130"/>
      <c r="JWC4" s="130"/>
      <c r="JWD4" s="130"/>
      <c r="JWE4" s="130"/>
      <c r="JWF4" s="130"/>
      <c r="JWG4" s="130"/>
      <c r="JWH4" s="130"/>
      <c r="JWI4" s="130"/>
      <c r="JWJ4" s="130"/>
      <c r="JWK4" s="130"/>
      <c r="JWL4" s="130"/>
      <c r="JWM4" s="130"/>
      <c r="JWN4" s="130"/>
      <c r="JWO4" s="130"/>
      <c r="JWP4" s="130"/>
      <c r="JWQ4" s="130"/>
      <c r="JWR4" s="130"/>
      <c r="JWS4" s="130"/>
      <c r="JWT4" s="130"/>
      <c r="JWU4" s="130"/>
      <c r="JWV4" s="130"/>
      <c r="JWW4" s="130"/>
      <c r="JWX4" s="130"/>
      <c r="JWY4" s="130"/>
      <c r="JWZ4" s="130"/>
      <c r="JXA4" s="130"/>
      <c r="JXB4" s="130"/>
      <c r="JXC4" s="130"/>
      <c r="JXD4" s="130"/>
      <c r="JXE4" s="130"/>
      <c r="JXF4" s="130"/>
      <c r="JXG4" s="130"/>
      <c r="JXH4" s="130"/>
      <c r="JXI4" s="130"/>
      <c r="JXJ4" s="130"/>
      <c r="JXK4" s="130"/>
      <c r="JXL4" s="130"/>
      <c r="JXM4" s="130"/>
      <c r="JXN4" s="130"/>
      <c r="JXO4" s="130"/>
      <c r="JXP4" s="130"/>
      <c r="JXQ4" s="130"/>
      <c r="JXR4" s="130"/>
      <c r="JXS4" s="130"/>
      <c r="JXT4" s="130"/>
      <c r="JXU4" s="130"/>
      <c r="JXV4" s="130"/>
      <c r="JXW4" s="130"/>
      <c r="JXX4" s="130"/>
      <c r="JXY4" s="130"/>
      <c r="JXZ4" s="130"/>
      <c r="JYA4" s="130"/>
      <c r="JYB4" s="130"/>
      <c r="JYC4" s="130"/>
      <c r="JYD4" s="130"/>
      <c r="JYE4" s="130"/>
      <c r="JYF4" s="130"/>
      <c r="JYG4" s="130"/>
      <c r="JYH4" s="130"/>
      <c r="JYI4" s="130"/>
      <c r="JYJ4" s="130"/>
      <c r="JYK4" s="130"/>
      <c r="JYL4" s="130"/>
      <c r="JYM4" s="130"/>
      <c r="JYN4" s="130"/>
      <c r="JYO4" s="130"/>
      <c r="JYP4" s="130"/>
      <c r="JYQ4" s="130"/>
      <c r="JYR4" s="130"/>
      <c r="JYS4" s="130"/>
      <c r="JYT4" s="130"/>
      <c r="JYU4" s="130"/>
      <c r="JYV4" s="130"/>
      <c r="JYW4" s="130"/>
      <c r="JYX4" s="130"/>
      <c r="JYY4" s="130"/>
      <c r="JYZ4" s="130"/>
      <c r="JZA4" s="130"/>
      <c r="JZB4" s="130"/>
      <c r="JZC4" s="130"/>
      <c r="JZD4" s="130"/>
      <c r="JZE4" s="130"/>
      <c r="JZF4" s="130"/>
      <c r="JZG4" s="130"/>
      <c r="JZH4" s="130"/>
      <c r="JZI4" s="130"/>
      <c r="JZJ4" s="130"/>
      <c r="JZK4" s="130"/>
      <c r="JZL4" s="130"/>
      <c r="JZM4" s="130"/>
      <c r="JZN4" s="130"/>
      <c r="JZO4" s="130"/>
      <c r="JZP4" s="130"/>
      <c r="JZQ4" s="130"/>
      <c r="JZR4" s="130"/>
      <c r="JZS4" s="130"/>
      <c r="JZT4" s="130"/>
      <c r="JZU4" s="130"/>
      <c r="JZV4" s="130"/>
      <c r="JZW4" s="130"/>
      <c r="JZX4" s="130"/>
      <c r="JZY4" s="130"/>
      <c r="JZZ4" s="130"/>
      <c r="KAA4" s="130"/>
      <c r="KAB4" s="130"/>
      <c r="KAC4" s="130"/>
      <c r="KAD4" s="130"/>
      <c r="KAE4" s="130"/>
      <c r="KAF4" s="130"/>
      <c r="KAG4" s="130"/>
      <c r="KAH4" s="130"/>
      <c r="KAI4" s="130"/>
      <c r="KAJ4" s="130"/>
      <c r="KAK4" s="130"/>
      <c r="KAL4" s="130"/>
      <c r="KAM4" s="130"/>
      <c r="KAN4" s="130"/>
      <c r="KAO4" s="130"/>
      <c r="KAP4" s="130"/>
      <c r="KAQ4" s="130"/>
      <c r="KAR4" s="130"/>
      <c r="KAS4" s="130"/>
      <c r="KAT4" s="130"/>
      <c r="KAU4" s="130"/>
      <c r="KAV4" s="130"/>
      <c r="KAW4" s="130"/>
      <c r="KAX4" s="130"/>
      <c r="KAY4" s="130"/>
      <c r="KAZ4" s="130"/>
      <c r="KBA4" s="130"/>
      <c r="KBB4" s="130"/>
      <c r="KBC4" s="130"/>
      <c r="KBD4" s="130"/>
      <c r="KBE4" s="130"/>
      <c r="KBF4" s="130"/>
      <c r="KBG4" s="130"/>
      <c r="KBH4" s="130"/>
      <c r="KBI4" s="130"/>
      <c r="KBJ4" s="130"/>
      <c r="KBK4" s="130"/>
      <c r="KBL4" s="130"/>
      <c r="KBM4" s="130"/>
      <c r="KBN4" s="130"/>
      <c r="KBO4" s="130"/>
      <c r="KBP4" s="130"/>
      <c r="KBQ4" s="130"/>
      <c r="KBR4" s="130"/>
      <c r="KBS4" s="130"/>
      <c r="KBT4" s="130"/>
      <c r="KBU4" s="130"/>
      <c r="KBV4" s="130"/>
      <c r="KBW4" s="130"/>
      <c r="KBX4" s="130"/>
      <c r="KBY4" s="130"/>
      <c r="KBZ4" s="130"/>
      <c r="KCA4" s="130"/>
      <c r="KCB4" s="130"/>
      <c r="KCC4" s="130"/>
      <c r="KCD4" s="130"/>
      <c r="KCE4" s="130"/>
      <c r="KCF4" s="130"/>
      <c r="KCG4" s="130"/>
      <c r="KCH4" s="130"/>
      <c r="KCI4" s="130"/>
      <c r="KCJ4" s="130"/>
      <c r="KCK4" s="130"/>
      <c r="KCL4" s="130"/>
      <c r="KCM4" s="130"/>
      <c r="KCN4" s="130"/>
      <c r="KCO4" s="130"/>
      <c r="KCP4" s="130"/>
      <c r="KCQ4" s="130"/>
      <c r="KCR4" s="130"/>
      <c r="KCS4" s="130"/>
      <c r="KCT4" s="130"/>
      <c r="KCU4" s="130"/>
      <c r="KCV4" s="130"/>
      <c r="KCW4" s="130"/>
      <c r="KCX4" s="130"/>
      <c r="KCY4" s="130"/>
      <c r="KCZ4" s="130"/>
      <c r="KDA4" s="130"/>
      <c r="KDB4" s="130"/>
      <c r="KDC4" s="130"/>
      <c r="KDD4" s="130"/>
      <c r="KDE4" s="130"/>
      <c r="KDF4" s="130"/>
      <c r="KDG4" s="130"/>
      <c r="KDH4" s="130"/>
      <c r="KDI4" s="130"/>
      <c r="KDJ4" s="130"/>
      <c r="KDK4" s="130"/>
      <c r="KDL4" s="130"/>
      <c r="KDM4" s="130"/>
      <c r="KDN4" s="130"/>
      <c r="KDO4" s="130"/>
      <c r="KDP4" s="130"/>
      <c r="KDQ4" s="130"/>
      <c r="KDR4" s="130"/>
      <c r="KDS4" s="130"/>
      <c r="KDT4" s="130"/>
      <c r="KDU4" s="130"/>
      <c r="KDV4" s="130"/>
      <c r="KDW4" s="130"/>
      <c r="KDX4" s="130"/>
      <c r="KDY4" s="130"/>
      <c r="KDZ4" s="130"/>
      <c r="KEA4" s="130"/>
      <c r="KEB4" s="130"/>
      <c r="KEC4" s="130"/>
      <c r="KED4" s="130"/>
      <c r="KEE4" s="130"/>
      <c r="KEF4" s="130"/>
      <c r="KEG4" s="130"/>
      <c r="KEH4" s="130"/>
      <c r="KEI4" s="130"/>
      <c r="KEJ4" s="130"/>
      <c r="KEK4" s="130"/>
      <c r="KEL4" s="130"/>
      <c r="KEM4" s="130"/>
      <c r="KEN4" s="130"/>
      <c r="KEO4" s="130"/>
      <c r="KEP4" s="130"/>
      <c r="KEQ4" s="130"/>
      <c r="KER4" s="130"/>
      <c r="KES4" s="130"/>
      <c r="KET4" s="130"/>
      <c r="KEU4" s="130"/>
      <c r="KEV4" s="130"/>
      <c r="KEW4" s="130"/>
      <c r="KEX4" s="130"/>
      <c r="KEY4" s="130"/>
      <c r="KEZ4" s="130"/>
      <c r="KFA4" s="130"/>
      <c r="KFB4" s="130"/>
      <c r="KFC4" s="130"/>
      <c r="KFD4" s="130"/>
      <c r="KFE4" s="130"/>
      <c r="KFF4" s="130"/>
      <c r="KFG4" s="130"/>
      <c r="KFH4" s="130"/>
      <c r="KFI4" s="130"/>
      <c r="KFJ4" s="130"/>
      <c r="KFK4" s="130"/>
      <c r="KFL4" s="130"/>
      <c r="KFM4" s="130"/>
      <c r="KFN4" s="130"/>
      <c r="KFO4" s="130"/>
      <c r="KFP4" s="130"/>
      <c r="KFQ4" s="130"/>
      <c r="KFR4" s="130"/>
      <c r="KFS4" s="130"/>
      <c r="KFT4" s="130"/>
      <c r="KFU4" s="130"/>
      <c r="KFV4" s="130"/>
      <c r="KFW4" s="130"/>
      <c r="KFX4" s="130"/>
      <c r="KFY4" s="130"/>
      <c r="KFZ4" s="130"/>
      <c r="KGA4" s="130"/>
      <c r="KGB4" s="130"/>
      <c r="KGC4" s="130"/>
      <c r="KGD4" s="130"/>
      <c r="KGE4" s="130"/>
      <c r="KGF4" s="130"/>
      <c r="KGG4" s="130"/>
      <c r="KGH4" s="130"/>
      <c r="KGI4" s="130"/>
      <c r="KGJ4" s="130"/>
      <c r="KGK4" s="130"/>
      <c r="KGL4" s="130"/>
      <c r="KGM4" s="130"/>
      <c r="KGN4" s="130"/>
      <c r="KGO4" s="130"/>
      <c r="KGP4" s="130"/>
      <c r="KGQ4" s="130"/>
      <c r="KGR4" s="130"/>
      <c r="KGS4" s="130"/>
      <c r="KGT4" s="130"/>
      <c r="KGU4" s="130"/>
      <c r="KGV4" s="130"/>
      <c r="KGW4" s="130"/>
      <c r="KGX4" s="130"/>
      <c r="KGY4" s="130"/>
      <c r="KGZ4" s="130"/>
      <c r="KHA4" s="130"/>
      <c r="KHB4" s="130"/>
      <c r="KHC4" s="130"/>
      <c r="KHD4" s="130"/>
      <c r="KHE4" s="130"/>
      <c r="KHF4" s="130"/>
      <c r="KHG4" s="130"/>
      <c r="KHH4" s="130"/>
      <c r="KHI4" s="130"/>
      <c r="KHJ4" s="130"/>
      <c r="KHK4" s="130"/>
      <c r="KHL4" s="130"/>
      <c r="KHM4" s="130"/>
      <c r="KHN4" s="130"/>
      <c r="KHO4" s="130"/>
      <c r="KHP4" s="130"/>
      <c r="KHQ4" s="130"/>
      <c r="KHR4" s="130"/>
      <c r="KHS4" s="130"/>
      <c r="KHT4" s="130"/>
      <c r="KHU4" s="130"/>
      <c r="KHV4" s="130"/>
      <c r="KHW4" s="130"/>
      <c r="KHX4" s="130"/>
      <c r="KHY4" s="130"/>
      <c r="KHZ4" s="130"/>
      <c r="KIA4" s="130"/>
      <c r="KIB4" s="130"/>
      <c r="KIC4" s="130"/>
      <c r="KID4" s="130"/>
      <c r="KIE4" s="130"/>
      <c r="KIF4" s="130"/>
      <c r="KIG4" s="130"/>
      <c r="KIH4" s="130"/>
      <c r="KII4" s="130"/>
      <c r="KIJ4" s="130"/>
      <c r="KIK4" s="130"/>
      <c r="KIL4" s="130"/>
      <c r="KIM4" s="130"/>
      <c r="KIN4" s="130"/>
      <c r="KIO4" s="130"/>
      <c r="KIP4" s="130"/>
      <c r="KIQ4" s="130"/>
      <c r="KIR4" s="130"/>
      <c r="KIS4" s="130"/>
      <c r="KIT4" s="130"/>
      <c r="KIU4" s="130"/>
      <c r="KIV4" s="130"/>
      <c r="KIW4" s="130"/>
      <c r="KIX4" s="130"/>
      <c r="KIY4" s="130"/>
      <c r="KIZ4" s="130"/>
      <c r="KJA4" s="130"/>
      <c r="KJB4" s="130"/>
      <c r="KJC4" s="130"/>
      <c r="KJD4" s="130"/>
      <c r="KJE4" s="130"/>
      <c r="KJF4" s="130"/>
      <c r="KJG4" s="130"/>
      <c r="KJH4" s="130"/>
      <c r="KJI4" s="130"/>
      <c r="KJJ4" s="130"/>
      <c r="KJK4" s="130"/>
      <c r="KJL4" s="130"/>
      <c r="KJM4" s="130"/>
      <c r="KJN4" s="130"/>
      <c r="KJO4" s="130"/>
      <c r="KJP4" s="130"/>
      <c r="KJQ4" s="130"/>
      <c r="KJR4" s="130"/>
      <c r="KJS4" s="130"/>
      <c r="KJT4" s="130"/>
      <c r="KJU4" s="130"/>
      <c r="KJV4" s="130"/>
      <c r="KJW4" s="130"/>
      <c r="KJX4" s="130"/>
      <c r="KJY4" s="130"/>
      <c r="KJZ4" s="130"/>
      <c r="KKA4" s="130"/>
      <c r="KKB4" s="130"/>
      <c r="KKC4" s="130"/>
      <c r="KKD4" s="130"/>
      <c r="KKE4" s="130"/>
      <c r="KKF4" s="130"/>
      <c r="KKG4" s="130"/>
      <c r="KKH4" s="130"/>
      <c r="KKI4" s="130"/>
      <c r="KKJ4" s="130"/>
      <c r="KKK4" s="130"/>
      <c r="KKL4" s="130"/>
      <c r="KKM4" s="130"/>
      <c r="KKN4" s="130"/>
      <c r="KKO4" s="130"/>
      <c r="KKP4" s="130"/>
      <c r="KKQ4" s="130"/>
      <c r="KKR4" s="130"/>
      <c r="KKS4" s="130"/>
      <c r="KKT4" s="130"/>
      <c r="KKU4" s="130"/>
      <c r="KKV4" s="130"/>
      <c r="KKW4" s="130"/>
      <c r="KKX4" s="130"/>
      <c r="KKY4" s="130"/>
      <c r="KKZ4" s="130"/>
      <c r="KLA4" s="130"/>
      <c r="KLB4" s="130"/>
      <c r="KLC4" s="130"/>
      <c r="KLD4" s="130"/>
      <c r="KLE4" s="130"/>
      <c r="KLF4" s="130"/>
      <c r="KLG4" s="130"/>
      <c r="KLH4" s="130"/>
      <c r="KLI4" s="130"/>
      <c r="KLJ4" s="130"/>
      <c r="KLK4" s="130"/>
      <c r="KLL4" s="130"/>
      <c r="KLM4" s="130"/>
      <c r="KLN4" s="130"/>
      <c r="KLO4" s="130"/>
      <c r="KLP4" s="130"/>
      <c r="KLQ4" s="130"/>
      <c r="KLR4" s="130"/>
      <c r="KLS4" s="130"/>
      <c r="KLT4" s="130"/>
      <c r="KLU4" s="130"/>
      <c r="KLV4" s="130"/>
      <c r="KLW4" s="130"/>
      <c r="KLX4" s="130"/>
      <c r="KLY4" s="130"/>
      <c r="KLZ4" s="130"/>
      <c r="KMA4" s="130"/>
      <c r="KMB4" s="130"/>
      <c r="KMC4" s="130"/>
      <c r="KMD4" s="130"/>
      <c r="KME4" s="130"/>
      <c r="KMF4" s="130"/>
      <c r="KMG4" s="130"/>
      <c r="KMH4" s="130"/>
      <c r="KMI4" s="130"/>
      <c r="KMJ4" s="130"/>
      <c r="KMK4" s="130"/>
      <c r="KML4" s="130"/>
      <c r="KMM4" s="130"/>
      <c r="KMN4" s="130"/>
      <c r="KMO4" s="130"/>
      <c r="KMP4" s="130"/>
      <c r="KMQ4" s="130"/>
      <c r="KMR4" s="130"/>
      <c r="KMS4" s="130"/>
      <c r="KMT4" s="130"/>
      <c r="KMU4" s="130"/>
      <c r="KMV4" s="130"/>
      <c r="KMW4" s="130"/>
      <c r="KMX4" s="130"/>
      <c r="KMY4" s="130"/>
      <c r="KMZ4" s="130"/>
      <c r="KNA4" s="130"/>
      <c r="KNB4" s="130"/>
      <c r="KNC4" s="130"/>
      <c r="KND4" s="130"/>
      <c r="KNE4" s="130"/>
      <c r="KNF4" s="130"/>
      <c r="KNG4" s="130"/>
      <c r="KNH4" s="130"/>
      <c r="KNI4" s="130"/>
      <c r="KNJ4" s="130"/>
      <c r="KNK4" s="130"/>
      <c r="KNL4" s="130"/>
      <c r="KNM4" s="130"/>
      <c r="KNN4" s="130"/>
      <c r="KNO4" s="130"/>
      <c r="KNP4" s="130"/>
      <c r="KNQ4" s="130"/>
      <c r="KNR4" s="130"/>
      <c r="KNS4" s="130"/>
      <c r="KNT4" s="130"/>
      <c r="KNU4" s="130"/>
      <c r="KNV4" s="130"/>
      <c r="KNW4" s="130"/>
      <c r="KNX4" s="130"/>
      <c r="KNY4" s="130"/>
      <c r="KNZ4" s="130"/>
      <c r="KOA4" s="130"/>
      <c r="KOB4" s="130"/>
      <c r="KOC4" s="130"/>
      <c r="KOD4" s="130"/>
      <c r="KOE4" s="130"/>
      <c r="KOF4" s="130"/>
      <c r="KOG4" s="130"/>
      <c r="KOH4" s="130"/>
      <c r="KOI4" s="130"/>
      <c r="KOJ4" s="130"/>
      <c r="KOK4" s="130"/>
      <c r="KOL4" s="130"/>
      <c r="KOM4" s="130"/>
      <c r="KON4" s="130"/>
      <c r="KOO4" s="130"/>
      <c r="KOP4" s="130"/>
      <c r="KOQ4" s="130"/>
      <c r="KOR4" s="130"/>
      <c r="KOS4" s="130"/>
      <c r="KOT4" s="130"/>
      <c r="KOU4" s="130"/>
      <c r="KOV4" s="130"/>
      <c r="KOW4" s="130"/>
      <c r="KOX4" s="130"/>
      <c r="KOY4" s="130"/>
      <c r="KOZ4" s="130"/>
      <c r="KPA4" s="130"/>
      <c r="KPB4" s="130"/>
      <c r="KPC4" s="130"/>
      <c r="KPD4" s="130"/>
      <c r="KPE4" s="130"/>
      <c r="KPF4" s="130"/>
      <c r="KPG4" s="130"/>
      <c r="KPH4" s="130"/>
      <c r="KPI4" s="130"/>
      <c r="KPJ4" s="130"/>
      <c r="KPK4" s="130"/>
      <c r="KPL4" s="130"/>
      <c r="KPM4" s="130"/>
      <c r="KPN4" s="130"/>
      <c r="KPO4" s="130"/>
      <c r="KPP4" s="130"/>
      <c r="KPQ4" s="130"/>
      <c r="KPR4" s="130"/>
      <c r="KPS4" s="130"/>
      <c r="KPT4" s="130"/>
      <c r="KPU4" s="130"/>
      <c r="KPV4" s="130"/>
      <c r="KPW4" s="130"/>
      <c r="KPX4" s="130"/>
      <c r="KPY4" s="130"/>
      <c r="KPZ4" s="130"/>
      <c r="KQA4" s="130"/>
      <c r="KQB4" s="130"/>
      <c r="KQC4" s="130"/>
      <c r="KQD4" s="130"/>
      <c r="KQE4" s="130"/>
      <c r="KQF4" s="130"/>
      <c r="KQG4" s="130"/>
      <c r="KQH4" s="130"/>
      <c r="KQI4" s="130"/>
      <c r="KQJ4" s="130"/>
      <c r="KQK4" s="130"/>
      <c r="KQL4" s="130"/>
      <c r="KQM4" s="130"/>
      <c r="KQN4" s="130"/>
      <c r="KQO4" s="130"/>
      <c r="KQP4" s="130"/>
      <c r="KQQ4" s="130"/>
      <c r="KQR4" s="130"/>
      <c r="KQS4" s="130"/>
      <c r="KQT4" s="130"/>
      <c r="KQU4" s="130"/>
      <c r="KQV4" s="130"/>
      <c r="KQW4" s="130"/>
      <c r="KQX4" s="130"/>
      <c r="KQY4" s="130"/>
      <c r="KQZ4" s="130"/>
      <c r="KRA4" s="130"/>
      <c r="KRB4" s="130"/>
      <c r="KRC4" s="130"/>
      <c r="KRD4" s="130"/>
      <c r="KRE4" s="130"/>
      <c r="KRF4" s="130"/>
      <c r="KRG4" s="130"/>
      <c r="KRH4" s="130"/>
      <c r="KRI4" s="130"/>
      <c r="KRJ4" s="130"/>
      <c r="KRK4" s="130"/>
      <c r="KRL4" s="130"/>
      <c r="KRM4" s="130"/>
      <c r="KRN4" s="130"/>
      <c r="KRO4" s="130"/>
      <c r="KRP4" s="130"/>
      <c r="KRQ4" s="130"/>
      <c r="KRR4" s="130"/>
      <c r="KRS4" s="130"/>
      <c r="KRT4" s="130"/>
      <c r="KRU4" s="130"/>
      <c r="KRV4" s="130"/>
      <c r="KRW4" s="130"/>
      <c r="KRX4" s="130"/>
      <c r="KRY4" s="130"/>
      <c r="KRZ4" s="130"/>
      <c r="KSA4" s="130"/>
      <c r="KSB4" s="130"/>
      <c r="KSC4" s="130"/>
      <c r="KSD4" s="130"/>
      <c r="KSE4" s="130"/>
      <c r="KSF4" s="130"/>
      <c r="KSG4" s="130"/>
      <c r="KSH4" s="130"/>
      <c r="KSI4" s="130"/>
      <c r="KSJ4" s="130"/>
      <c r="KSK4" s="130"/>
      <c r="KSL4" s="130"/>
      <c r="KSM4" s="130"/>
      <c r="KSN4" s="130"/>
      <c r="KSO4" s="130"/>
      <c r="KSP4" s="130"/>
      <c r="KSQ4" s="130"/>
      <c r="KSR4" s="130"/>
      <c r="KSS4" s="130"/>
      <c r="KST4" s="130"/>
      <c r="KSU4" s="130"/>
      <c r="KSV4" s="130"/>
      <c r="KSW4" s="130"/>
      <c r="KSX4" s="130"/>
      <c r="KSY4" s="130"/>
      <c r="KSZ4" s="130"/>
      <c r="KTA4" s="130"/>
      <c r="KTB4" s="130"/>
      <c r="KTC4" s="130"/>
      <c r="KTD4" s="130"/>
      <c r="KTE4" s="130"/>
      <c r="KTF4" s="130"/>
      <c r="KTG4" s="130"/>
      <c r="KTH4" s="130"/>
      <c r="KTI4" s="130"/>
      <c r="KTJ4" s="130"/>
      <c r="KTK4" s="130"/>
      <c r="KTL4" s="130"/>
      <c r="KTM4" s="130"/>
      <c r="KTN4" s="130"/>
      <c r="KTO4" s="130"/>
      <c r="KTP4" s="130"/>
      <c r="KTQ4" s="130"/>
      <c r="KTR4" s="130"/>
      <c r="KTS4" s="130"/>
      <c r="KTT4" s="130"/>
      <c r="KTU4" s="130"/>
      <c r="KTV4" s="130"/>
      <c r="KTW4" s="130"/>
      <c r="KTX4" s="130"/>
      <c r="KTY4" s="130"/>
      <c r="KTZ4" s="130"/>
      <c r="KUA4" s="130"/>
      <c r="KUB4" s="130"/>
      <c r="KUC4" s="130"/>
      <c r="KUD4" s="130"/>
      <c r="KUE4" s="130"/>
      <c r="KUF4" s="130"/>
      <c r="KUG4" s="130"/>
      <c r="KUH4" s="130"/>
      <c r="KUI4" s="130"/>
      <c r="KUJ4" s="130"/>
      <c r="KUK4" s="130"/>
      <c r="KUL4" s="130"/>
      <c r="KUM4" s="130"/>
      <c r="KUN4" s="130"/>
      <c r="KUO4" s="130"/>
      <c r="KUP4" s="130"/>
      <c r="KUQ4" s="130"/>
      <c r="KUR4" s="130"/>
      <c r="KUS4" s="130"/>
      <c r="KUT4" s="130"/>
      <c r="KUU4" s="130"/>
      <c r="KUV4" s="130"/>
      <c r="KUW4" s="130"/>
      <c r="KUX4" s="130"/>
      <c r="KUY4" s="130"/>
      <c r="KUZ4" s="130"/>
      <c r="KVA4" s="130"/>
      <c r="KVB4" s="130"/>
      <c r="KVC4" s="130"/>
      <c r="KVD4" s="130"/>
      <c r="KVE4" s="130"/>
      <c r="KVF4" s="130"/>
      <c r="KVG4" s="130"/>
      <c r="KVH4" s="130"/>
      <c r="KVI4" s="130"/>
      <c r="KVJ4" s="130"/>
      <c r="KVK4" s="130"/>
      <c r="KVL4" s="130"/>
      <c r="KVM4" s="130"/>
      <c r="KVN4" s="130"/>
      <c r="KVO4" s="130"/>
      <c r="KVP4" s="130"/>
      <c r="KVQ4" s="130"/>
      <c r="KVR4" s="130"/>
      <c r="KVS4" s="130"/>
      <c r="KVT4" s="130"/>
      <c r="KVU4" s="130"/>
      <c r="KVV4" s="130"/>
      <c r="KVW4" s="130"/>
      <c r="KVX4" s="130"/>
      <c r="KVY4" s="130"/>
      <c r="KVZ4" s="130"/>
      <c r="KWA4" s="130"/>
      <c r="KWB4" s="130"/>
      <c r="KWC4" s="130"/>
      <c r="KWD4" s="130"/>
      <c r="KWE4" s="130"/>
      <c r="KWF4" s="130"/>
      <c r="KWG4" s="130"/>
      <c r="KWH4" s="130"/>
      <c r="KWI4" s="130"/>
      <c r="KWJ4" s="130"/>
      <c r="KWK4" s="130"/>
      <c r="KWL4" s="130"/>
      <c r="KWM4" s="130"/>
      <c r="KWN4" s="130"/>
      <c r="KWO4" s="130"/>
      <c r="KWP4" s="130"/>
      <c r="KWQ4" s="130"/>
      <c r="KWR4" s="130"/>
      <c r="KWS4" s="130"/>
      <c r="KWT4" s="130"/>
      <c r="KWU4" s="130"/>
      <c r="KWV4" s="130"/>
      <c r="KWW4" s="130"/>
      <c r="KWX4" s="130"/>
      <c r="KWY4" s="130"/>
      <c r="KWZ4" s="130"/>
      <c r="KXA4" s="130"/>
      <c r="KXB4" s="130"/>
      <c r="KXC4" s="130"/>
      <c r="KXD4" s="130"/>
      <c r="KXE4" s="130"/>
      <c r="KXF4" s="130"/>
      <c r="KXG4" s="130"/>
      <c r="KXH4" s="130"/>
      <c r="KXI4" s="130"/>
      <c r="KXJ4" s="130"/>
      <c r="KXK4" s="130"/>
      <c r="KXL4" s="130"/>
      <c r="KXM4" s="130"/>
      <c r="KXN4" s="130"/>
      <c r="KXO4" s="130"/>
      <c r="KXP4" s="130"/>
      <c r="KXQ4" s="130"/>
      <c r="KXR4" s="130"/>
      <c r="KXS4" s="130"/>
      <c r="KXT4" s="130"/>
      <c r="KXU4" s="130"/>
      <c r="KXV4" s="130"/>
      <c r="KXW4" s="130"/>
      <c r="KXX4" s="130"/>
      <c r="KXY4" s="130"/>
      <c r="KXZ4" s="130"/>
      <c r="KYA4" s="130"/>
      <c r="KYB4" s="130"/>
      <c r="KYC4" s="130"/>
      <c r="KYD4" s="130"/>
      <c r="KYE4" s="130"/>
      <c r="KYF4" s="130"/>
      <c r="KYG4" s="130"/>
      <c r="KYH4" s="130"/>
      <c r="KYI4" s="130"/>
      <c r="KYJ4" s="130"/>
      <c r="KYK4" s="130"/>
      <c r="KYL4" s="130"/>
      <c r="KYM4" s="130"/>
      <c r="KYN4" s="130"/>
      <c r="KYO4" s="130"/>
      <c r="KYP4" s="130"/>
      <c r="KYQ4" s="130"/>
      <c r="KYR4" s="130"/>
      <c r="KYS4" s="130"/>
      <c r="KYT4" s="130"/>
      <c r="KYU4" s="130"/>
      <c r="KYV4" s="130"/>
      <c r="KYW4" s="130"/>
      <c r="KYX4" s="130"/>
      <c r="KYY4" s="130"/>
      <c r="KYZ4" s="130"/>
      <c r="KZA4" s="130"/>
      <c r="KZB4" s="130"/>
      <c r="KZC4" s="130"/>
      <c r="KZD4" s="130"/>
      <c r="KZE4" s="130"/>
      <c r="KZF4" s="130"/>
      <c r="KZG4" s="130"/>
      <c r="KZH4" s="130"/>
      <c r="KZI4" s="130"/>
      <c r="KZJ4" s="130"/>
      <c r="KZK4" s="130"/>
      <c r="KZL4" s="130"/>
      <c r="KZM4" s="130"/>
      <c r="KZN4" s="130"/>
      <c r="KZO4" s="130"/>
      <c r="KZP4" s="130"/>
      <c r="KZQ4" s="130"/>
      <c r="KZR4" s="130"/>
      <c r="KZS4" s="130"/>
      <c r="KZT4" s="130"/>
      <c r="KZU4" s="130"/>
      <c r="KZV4" s="130"/>
      <c r="KZW4" s="130"/>
      <c r="KZX4" s="130"/>
      <c r="KZY4" s="130"/>
      <c r="KZZ4" s="130"/>
      <c r="LAA4" s="130"/>
      <c r="LAB4" s="130"/>
      <c r="LAC4" s="130"/>
      <c r="LAD4" s="130"/>
      <c r="LAE4" s="130"/>
      <c r="LAF4" s="130"/>
      <c r="LAG4" s="130"/>
      <c r="LAH4" s="130"/>
      <c r="LAI4" s="130"/>
      <c r="LAJ4" s="130"/>
      <c r="LAK4" s="130"/>
      <c r="LAL4" s="130"/>
      <c r="LAM4" s="130"/>
      <c r="LAN4" s="130"/>
      <c r="LAO4" s="130"/>
      <c r="LAP4" s="130"/>
      <c r="LAQ4" s="130"/>
      <c r="LAR4" s="130"/>
      <c r="LAS4" s="130"/>
      <c r="LAT4" s="130"/>
      <c r="LAU4" s="130"/>
      <c r="LAV4" s="130"/>
      <c r="LAW4" s="130"/>
      <c r="LAX4" s="130"/>
      <c r="LAY4" s="130"/>
      <c r="LAZ4" s="130"/>
      <c r="LBA4" s="130"/>
      <c r="LBB4" s="130"/>
      <c r="LBC4" s="130"/>
      <c r="LBD4" s="130"/>
      <c r="LBE4" s="130"/>
      <c r="LBF4" s="130"/>
      <c r="LBG4" s="130"/>
      <c r="LBH4" s="130"/>
      <c r="LBI4" s="130"/>
      <c r="LBJ4" s="130"/>
      <c r="LBK4" s="130"/>
      <c r="LBL4" s="130"/>
      <c r="LBM4" s="130"/>
      <c r="LBN4" s="130"/>
      <c r="LBO4" s="130"/>
      <c r="LBP4" s="130"/>
      <c r="LBQ4" s="130"/>
      <c r="LBR4" s="130"/>
      <c r="LBS4" s="130"/>
      <c r="LBT4" s="130"/>
      <c r="LBU4" s="130"/>
      <c r="LBV4" s="130"/>
      <c r="LBW4" s="130"/>
      <c r="LBX4" s="130"/>
      <c r="LBY4" s="130"/>
      <c r="LBZ4" s="130"/>
      <c r="LCA4" s="130"/>
      <c r="LCB4" s="130"/>
      <c r="LCC4" s="130"/>
      <c r="LCD4" s="130"/>
      <c r="LCE4" s="130"/>
      <c r="LCF4" s="130"/>
      <c r="LCG4" s="130"/>
      <c r="LCH4" s="130"/>
      <c r="LCI4" s="130"/>
      <c r="LCJ4" s="130"/>
      <c r="LCK4" s="130"/>
      <c r="LCL4" s="130"/>
      <c r="LCM4" s="130"/>
      <c r="LCN4" s="130"/>
      <c r="LCO4" s="130"/>
      <c r="LCP4" s="130"/>
      <c r="LCQ4" s="130"/>
      <c r="LCR4" s="130"/>
      <c r="LCS4" s="130"/>
      <c r="LCT4" s="130"/>
      <c r="LCU4" s="130"/>
      <c r="LCV4" s="130"/>
      <c r="LCW4" s="130"/>
      <c r="LCX4" s="130"/>
      <c r="LCY4" s="130"/>
      <c r="LCZ4" s="130"/>
      <c r="LDA4" s="130"/>
      <c r="LDB4" s="130"/>
      <c r="LDC4" s="130"/>
      <c r="LDD4" s="130"/>
      <c r="LDE4" s="130"/>
      <c r="LDF4" s="130"/>
      <c r="LDG4" s="130"/>
      <c r="LDH4" s="130"/>
      <c r="LDI4" s="130"/>
      <c r="LDJ4" s="130"/>
      <c r="LDK4" s="130"/>
      <c r="LDL4" s="130"/>
      <c r="LDM4" s="130"/>
      <c r="LDN4" s="130"/>
      <c r="LDO4" s="130"/>
      <c r="LDP4" s="130"/>
      <c r="LDQ4" s="130"/>
      <c r="LDR4" s="130"/>
      <c r="LDS4" s="130"/>
      <c r="LDT4" s="130"/>
      <c r="LDU4" s="130"/>
      <c r="LDV4" s="130"/>
      <c r="LDW4" s="130"/>
      <c r="LDX4" s="130"/>
      <c r="LDY4" s="130"/>
      <c r="LDZ4" s="130"/>
      <c r="LEA4" s="130"/>
      <c r="LEB4" s="130"/>
      <c r="LEC4" s="130"/>
      <c r="LED4" s="130"/>
      <c r="LEE4" s="130"/>
      <c r="LEF4" s="130"/>
      <c r="LEG4" s="130"/>
      <c r="LEH4" s="130"/>
      <c r="LEI4" s="130"/>
      <c r="LEJ4" s="130"/>
      <c r="LEK4" s="130"/>
      <c r="LEL4" s="130"/>
      <c r="LEM4" s="130"/>
      <c r="LEN4" s="130"/>
      <c r="LEO4" s="130"/>
      <c r="LEP4" s="130"/>
      <c r="LEQ4" s="130"/>
      <c r="LER4" s="130"/>
      <c r="LES4" s="130"/>
      <c r="LET4" s="130"/>
      <c r="LEU4" s="130"/>
      <c r="LEV4" s="130"/>
      <c r="LEW4" s="130"/>
      <c r="LEX4" s="130"/>
      <c r="LEY4" s="130"/>
      <c r="LEZ4" s="130"/>
      <c r="LFA4" s="130"/>
      <c r="LFB4" s="130"/>
      <c r="LFC4" s="130"/>
      <c r="LFD4" s="130"/>
      <c r="LFE4" s="130"/>
      <c r="LFF4" s="130"/>
      <c r="LFG4" s="130"/>
      <c r="LFH4" s="130"/>
      <c r="LFI4" s="130"/>
      <c r="LFJ4" s="130"/>
      <c r="LFK4" s="130"/>
      <c r="LFL4" s="130"/>
      <c r="LFM4" s="130"/>
      <c r="LFN4" s="130"/>
      <c r="LFO4" s="130"/>
      <c r="LFP4" s="130"/>
      <c r="LFQ4" s="130"/>
      <c r="LFR4" s="130"/>
      <c r="LFS4" s="130"/>
      <c r="LFT4" s="130"/>
      <c r="LFU4" s="130"/>
      <c r="LFV4" s="130"/>
      <c r="LFW4" s="130"/>
      <c r="LFX4" s="130"/>
      <c r="LFY4" s="130"/>
      <c r="LFZ4" s="130"/>
      <c r="LGA4" s="130"/>
      <c r="LGB4" s="130"/>
      <c r="LGC4" s="130"/>
      <c r="LGD4" s="130"/>
      <c r="LGE4" s="130"/>
      <c r="LGF4" s="130"/>
      <c r="LGG4" s="130"/>
      <c r="LGH4" s="130"/>
      <c r="LGI4" s="130"/>
      <c r="LGJ4" s="130"/>
      <c r="LGK4" s="130"/>
      <c r="LGL4" s="130"/>
      <c r="LGM4" s="130"/>
      <c r="LGN4" s="130"/>
      <c r="LGO4" s="130"/>
      <c r="LGP4" s="130"/>
      <c r="LGQ4" s="130"/>
      <c r="LGR4" s="130"/>
      <c r="LGS4" s="130"/>
      <c r="LGT4" s="130"/>
      <c r="LGU4" s="130"/>
      <c r="LGV4" s="130"/>
      <c r="LGW4" s="130"/>
      <c r="LGX4" s="130"/>
      <c r="LGY4" s="130"/>
      <c r="LGZ4" s="130"/>
      <c r="LHA4" s="130"/>
      <c r="LHB4" s="130"/>
      <c r="LHC4" s="130"/>
      <c r="LHD4" s="130"/>
      <c r="LHE4" s="130"/>
      <c r="LHF4" s="130"/>
      <c r="LHG4" s="130"/>
      <c r="LHH4" s="130"/>
      <c r="LHI4" s="130"/>
      <c r="LHJ4" s="130"/>
      <c r="LHK4" s="130"/>
      <c r="LHL4" s="130"/>
      <c r="LHM4" s="130"/>
      <c r="LHN4" s="130"/>
      <c r="LHO4" s="130"/>
      <c r="LHP4" s="130"/>
      <c r="LHQ4" s="130"/>
      <c r="LHR4" s="130"/>
      <c r="LHS4" s="130"/>
      <c r="LHT4" s="130"/>
      <c r="LHU4" s="130"/>
      <c r="LHV4" s="130"/>
      <c r="LHW4" s="130"/>
      <c r="LHX4" s="130"/>
      <c r="LHY4" s="130"/>
      <c r="LHZ4" s="130"/>
      <c r="LIA4" s="130"/>
      <c r="LIB4" s="130"/>
      <c r="LIC4" s="130"/>
      <c r="LID4" s="130"/>
      <c r="LIE4" s="130"/>
      <c r="LIF4" s="130"/>
      <c r="LIG4" s="130"/>
      <c r="LIH4" s="130"/>
      <c r="LII4" s="130"/>
      <c r="LIJ4" s="130"/>
      <c r="LIK4" s="130"/>
      <c r="LIL4" s="130"/>
      <c r="LIM4" s="130"/>
      <c r="LIN4" s="130"/>
      <c r="LIO4" s="130"/>
      <c r="LIP4" s="130"/>
      <c r="LIQ4" s="130"/>
      <c r="LIR4" s="130"/>
      <c r="LIS4" s="130"/>
      <c r="LIT4" s="130"/>
      <c r="LIU4" s="130"/>
      <c r="LIV4" s="130"/>
      <c r="LIW4" s="130"/>
      <c r="LIX4" s="130"/>
      <c r="LIY4" s="130"/>
      <c r="LIZ4" s="130"/>
      <c r="LJA4" s="130"/>
      <c r="LJB4" s="130"/>
      <c r="LJC4" s="130"/>
      <c r="LJD4" s="130"/>
      <c r="LJE4" s="130"/>
      <c r="LJF4" s="130"/>
      <c r="LJG4" s="130"/>
      <c r="LJH4" s="130"/>
      <c r="LJI4" s="130"/>
      <c r="LJJ4" s="130"/>
      <c r="LJK4" s="130"/>
      <c r="LJL4" s="130"/>
      <c r="LJM4" s="130"/>
      <c r="LJN4" s="130"/>
      <c r="LJO4" s="130"/>
      <c r="LJP4" s="130"/>
      <c r="LJQ4" s="130"/>
      <c r="LJR4" s="130"/>
      <c r="LJS4" s="130"/>
      <c r="LJT4" s="130"/>
      <c r="LJU4" s="130"/>
      <c r="LJV4" s="130"/>
      <c r="LJW4" s="130"/>
      <c r="LJX4" s="130"/>
      <c r="LJY4" s="130"/>
      <c r="LJZ4" s="130"/>
      <c r="LKA4" s="130"/>
      <c r="LKB4" s="130"/>
      <c r="LKC4" s="130"/>
      <c r="LKD4" s="130"/>
      <c r="LKE4" s="130"/>
      <c r="LKF4" s="130"/>
      <c r="LKG4" s="130"/>
      <c r="LKH4" s="130"/>
      <c r="LKI4" s="130"/>
      <c r="LKJ4" s="130"/>
      <c r="LKK4" s="130"/>
      <c r="LKL4" s="130"/>
      <c r="LKM4" s="130"/>
      <c r="LKN4" s="130"/>
      <c r="LKO4" s="130"/>
      <c r="LKP4" s="130"/>
      <c r="LKQ4" s="130"/>
      <c r="LKR4" s="130"/>
      <c r="LKS4" s="130"/>
      <c r="LKT4" s="130"/>
      <c r="LKU4" s="130"/>
      <c r="LKV4" s="130"/>
      <c r="LKW4" s="130"/>
      <c r="LKX4" s="130"/>
      <c r="LKY4" s="130"/>
      <c r="LKZ4" s="130"/>
      <c r="LLA4" s="130"/>
      <c r="LLB4" s="130"/>
      <c r="LLC4" s="130"/>
      <c r="LLD4" s="130"/>
      <c r="LLE4" s="130"/>
      <c r="LLF4" s="130"/>
      <c r="LLG4" s="130"/>
      <c r="LLH4" s="130"/>
      <c r="LLI4" s="130"/>
      <c r="LLJ4" s="130"/>
      <c r="LLK4" s="130"/>
      <c r="LLL4" s="130"/>
      <c r="LLM4" s="130"/>
      <c r="LLN4" s="130"/>
      <c r="LLO4" s="130"/>
      <c r="LLP4" s="130"/>
      <c r="LLQ4" s="130"/>
      <c r="LLR4" s="130"/>
      <c r="LLS4" s="130"/>
      <c r="LLT4" s="130"/>
      <c r="LLU4" s="130"/>
      <c r="LLV4" s="130"/>
      <c r="LLW4" s="130"/>
      <c r="LLX4" s="130"/>
      <c r="LLY4" s="130"/>
      <c r="LLZ4" s="130"/>
      <c r="LMA4" s="130"/>
      <c r="LMB4" s="130"/>
      <c r="LMC4" s="130"/>
      <c r="LMD4" s="130"/>
      <c r="LME4" s="130"/>
      <c r="LMF4" s="130"/>
      <c r="LMG4" s="130"/>
      <c r="LMH4" s="130"/>
      <c r="LMI4" s="130"/>
      <c r="LMJ4" s="130"/>
      <c r="LMK4" s="130"/>
      <c r="LML4" s="130"/>
      <c r="LMM4" s="130"/>
      <c r="LMN4" s="130"/>
      <c r="LMO4" s="130"/>
      <c r="LMP4" s="130"/>
      <c r="LMQ4" s="130"/>
      <c r="LMR4" s="130"/>
      <c r="LMS4" s="130"/>
      <c r="LMT4" s="130"/>
      <c r="LMU4" s="130"/>
      <c r="LMV4" s="130"/>
      <c r="LMW4" s="130"/>
      <c r="LMX4" s="130"/>
      <c r="LMY4" s="130"/>
      <c r="LMZ4" s="130"/>
      <c r="LNA4" s="130"/>
      <c r="LNB4" s="130"/>
      <c r="LNC4" s="130"/>
      <c r="LND4" s="130"/>
      <c r="LNE4" s="130"/>
      <c r="LNF4" s="130"/>
      <c r="LNG4" s="130"/>
      <c r="LNH4" s="130"/>
      <c r="LNI4" s="130"/>
      <c r="LNJ4" s="130"/>
      <c r="LNK4" s="130"/>
      <c r="LNL4" s="130"/>
      <c r="LNM4" s="130"/>
      <c r="LNN4" s="130"/>
      <c r="LNO4" s="130"/>
      <c r="LNP4" s="130"/>
      <c r="LNQ4" s="130"/>
      <c r="LNR4" s="130"/>
      <c r="LNS4" s="130"/>
      <c r="LNT4" s="130"/>
      <c r="LNU4" s="130"/>
      <c r="LNV4" s="130"/>
      <c r="LNW4" s="130"/>
      <c r="LNX4" s="130"/>
      <c r="LNY4" s="130"/>
      <c r="LNZ4" s="130"/>
      <c r="LOA4" s="130"/>
      <c r="LOB4" s="130"/>
      <c r="LOC4" s="130"/>
      <c r="LOD4" s="130"/>
      <c r="LOE4" s="130"/>
      <c r="LOF4" s="130"/>
      <c r="LOG4" s="130"/>
      <c r="LOH4" s="130"/>
      <c r="LOI4" s="130"/>
      <c r="LOJ4" s="130"/>
      <c r="LOK4" s="130"/>
      <c r="LOL4" s="130"/>
      <c r="LOM4" s="130"/>
      <c r="LON4" s="130"/>
      <c r="LOO4" s="130"/>
      <c r="LOP4" s="130"/>
      <c r="LOQ4" s="130"/>
      <c r="LOR4" s="130"/>
      <c r="LOS4" s="130"/>
      <c r="LOT4" s="130"/>
      <c r="LOU4" s="130"/>
      <c r="LOV4" s="130"/>
      <c r="LOW4" s="130"/>
      <c r="LOX4" s="130"/>
      <c r="LOY4" s="130"/>
      <c r="LOZ4" s="130"/>
      <c r="LPA4" s="130"/>
      <c r="LPB4" s="130"/>
      <c r="LPC4" s="130"/>
      <c r="LPD4" s="130"/>
      <c r="LPE4" s="130"/>
      <c r="LPF4" s="130"/>
      <c r="LPG4" s="130"/>
      <c r="LPH4" s="130"/>
      <c r="LPI4" s="130"/>
      <c r="LPJ4" s="130"/>
      <c r="LPK4" s="130"/>
      <c r="LPL4" s="130"/>
      <c r="LPM4" s="130"/>
      <c r="LPN4" s="130"/>
      <c r="LPO4" s="130"/>
      <c r="LPP4" s="130"/>
      <c r="LPQ4" s="130"/>
      <c r="LPR4" s="130"/>
      <c r="LPS4" s="130"/>
      <c r="LPT4" s="130"/>
      <c r="LPU4" s="130"/>
      <c r="LPV4" s="130"/>
      <c r="LPW4" s="130"/>
      <c r="LPX4" s="130"/>
      <c r="LPY4" s="130"/>
      <c r="LPZ4" s="130"/>
      <c r="LQA4" s="130"/>
      <c r="LQB4" s="130"/>
      <c r="LQC4" s="130"/>
      <c r="LQD4" s="130"/>
      <c r="LQE4" s="130"/>
      <c r="LQF4" s="130"/>
      <c r="LQG4" s="130"/>
      <c r="LQH4" s="130"/>
      <c r="LQI4" s="130"/>
      <c r="LQJ4" s="130"/>
      <c r="LQK4" s="130"/>
      <c r="LQL4" s="130"/>
      <c r="LQM4" s="130"/>
      <c r="LQN4" s="130"/>
      <c r="LQO4" s="130"/>
      <c r="LQP4" s="130"/>
      <c r="LQQ4" s="130"/>
      <c r="LQR4" s="130"/>
      <c r="LQS4" s="130"/>
      <c r="LQT4" s="130"/>
      <c r="LQU4" s="130"/>
      <c r="LQV4" s="130"/>
      <c r="LQW4" s="130"/>
      <c r="LQX4" s="130"/>
      <c r="LQY4" s="130"/>
      <c r="LQZ4" s="130"/>
      <c r="LRA4" s="130"/>
      <c r="LRB4" s="130"/>
      <c r="LRC4" s="130"/>
      <c r="LRD4" s="130"/>
      <c r="LRE4" s="130"/>
      <c r="LRF4" s="130"/>
      <c r="LRG4" s="130"/>
      <c r="LRH4" s="130"/>
      <c r="LRI4" s="130"/>
      <c r="LRJ4" s="130"/>
      <c r="LRK4" s="130"/>
      <c r="LRL4" s="130"/>
      <c r="LRM4" s="130"/>
      <c r="LRN4" s="130"/>
      <c r="LRO4" s="130"/>
      <c r="LRP4" s="130"/>
      <c r="LRQ4" s="130"/>
      <c r="LRR4" s="130"/>
      <c r="LRS4" s="130"/>
      <c r="LRT4" s="130"/>
      <c r="LRU4" s="130"/>
      <c r="LRV4" s="130"/>
      <c r="LRW4" s="130"/>
      <c r="LRX4" s="130"/>
      <c r="LRY4" s="130"/>
      <c r="LRZ4" s="130"/>
      <c r="LSA4" s="130"/>
      <c r="LSB4" s="130"/>
      <c r="LSC4" s="130"/>
      <c r="LSD4" s="130"/>
      <c r="LSE4" s="130"/>
      <c r="LSF4" s="130"/>
      <c r="LSG4" s="130"/>
      <c r="LSH4" s="130"/>
      <c r="LSI4" s="130"/>
      <c r="LSJ4" s="130"/>
      <c r="LSK4" s="130"/>
      <c r="LSL4" s="130"/>
      <c r="LSM4" s="130"/>
      <c r="LSN4" s="130"/>
      <c r="LSO4" s="130"/>
      <c r="LSP4" s="130"/>
      <c r="LSQ4" s="130"/>
      <c r="LSR4" s="130"/>
      <c r="LSS4" s="130"/>
      <c r="LST4" s="130"/>
      <c r="LSU4" s="130"/>
      <c r="LSV4" s="130"/>
      <c r="LSW4" s="130"/>
      <c r="LSX4" s="130"/>
      <c r="LSY4" s="130"/>
      <c r="LSZ4" s="130"/>
      <c r="LTA4" s="130"/>
      <c r="LTB4" s="130"/>
      <c r="LTC4" s="130"/>
      <c r="LTD4" s="130"/>
      <c r="LTE4" s="130"/>
      <c r="LTF4" s="130"/>
      <c r="LTG4" s="130"/>
      <c r="LTH4" s="130"/>
      <c r="LTI4" s="130"/>
      <c r="LTJ4" s="130"/>
      <c r="LTK4" s="130"/>
      <c r="LTL4" s="130"/>
      <c r="LTM4" s="130"/>
      <c r="LTN4" s="130"/>
      <c r="LTO4" s="130"/>
      <c r="LTP4" s="130"/>
      <c r="LTQ4" s="130"/>
      <c r="LTR4" s="130"/>
      <c r="LTS4" s="130"/>
      <c r="LTT4" s="130"/>
      <c r="LTU4" s="130"/>
      <c r="LTV4" s="130"/>
      <c r="LTW4" s="130"/>
      <c r="LTX4" s="130"/>
      <c r="LTY4" s="130"/>
      <c r="LTZ4" s="130"/>
      <c r="LUA4" s="130"/>
      <c r="LUB4" s="130"/>
      <c r="LUC4" s="130"/>
      <c r="LUD4" s="130"/>
      <c r="LUE4" s="130"/>
      <c r="LUF4" s="130"/>
      <c r="LUG4" s="130"/>
      <c r="LUH4" s="130"/>
      <c r="LUI4" s="130"/>
      <c r="LUJ4" s="130"/>
      <c r="LUK4" s="130"/>
      <c r="LUL4" s="130"/>
      <c r="LUM4" s="130"/>
      <c r="LUN4" s="130"/>
      <c r="LUO4" s="130"/>
      <c r="LUP4" s="130"/>
      <c r="LUQ4" s="130"/>
      <c r="LUR4" s="130"/>
      <c r="LUS4" s="130"/>
      <c r="LUT4" s="130"/>
      <c r="LUU4" s="130"/>
      <c r="LUV4" s="130"/>
      <c r="LUW4" s="130"/>
      <c r="LUX4" s="130"/>
      <c r="LUY4" s="130"/>
      <c r="LUZ4" s="130"/>
      <c r="LVA4" s="130"/>
      <c r="LVB4" s="130"/>
      <c r="LVC4" s="130"/>
      <c r="LVD4" s="130"/>
      <c r="LVE4" s="130"/>
      <c r="LVF4" s="130"/>
      <c r="LVG4" s="130"/>
      <c r="LVH4" s="130"/>
      <c r="LVI4" s="130"/>
      <c r="LVJ4" s="130"/>
      <c r="LVK4" s="130"/>
      <c r="LVL4" s="130"/>
      <c r="LVM4" s="130"/>
      <c r="LVN4" s="130"/>
      <c r="LVO4" s="130"/>
      <c r="LVP4" s="130"/>
      <c r="LVQ4" s="130"/>
      <c r="LVR4" s="130"/>
      <c r="LVS4" s="130"/>
      <c r="LVT4" s="130"/>
      <c r="LVU4" s="130"/>
      <c r="LVV4" s="130"/>
      <c r="LVW4" s="130"/>
      <c r="LVX4" s="130"/>
      <c r="LVY4" s="130"/>
      <c r="LVZ4" s="130"/>
      <c r="LWA4" s="130"/>
      <c r="LWB4" s="130"/>
      <c r="LWC4" s="130"/>
      <c r="LWD4" s="130"/>
      <c r="LWE4" s="130"/>
      <c r="LWF4" s="130"/>
      <c r="LWG4" s="130"/>
      <c r="LWH4" s="130"/>
      <c r="LWI4" s="130"/>
      <c r="LWJ4" s="130"/>
      <c r="LWK4" s="130"/>
      <c r="LWL4" s="130"/>
      <c r="LWM4" s="130"/>
      <c r="LWN4" s="130"/>
      <c r="LWO4" s="130"/>
      <c r="LWP4" s="130"/>
      <c r="LWQ4" s="130"/>
      <c r="LWR4" s="130"/>
      <c r="LWS4" s="130"/>
      <c r="LWT4" s="130"/>
      <c r="LWU4" s="130"/>
      <c r="LWV4" s="130"/>
      <c r="LWW4" s="130"/>
      <c r="LWX4" s="130"/>
      <c r="LWY4" s="130"/>
      <c r="LWZ4" s="130"/>
      <c r="LXA4" s="130"/>
      <c r="LXB4" s="130"/>
      <c r="LXC4" s="130"/>
      <c r="LXD4" s="130"/>
      <c r="LXE4" s="130"/>
      <c r="LXF4" s="130"/>
      <c r="LXG4" s="130"/>
      <c r="LXH4" s="130"/>
      <c r="LXI4" s="130"/>
      <c r="LXJ4" s="130"/>
      <c r="LXK4" s="130"/>
      <c r="LXL4" s="130"/>
      <c r="LXM4" s="130"/>
      <c r="LXN4" s="130"/>
      <c r="LXO4" s="130"/>
      <c r="LXP4" s="130"/>
      <c r="LXQ4" s="130"/>
      <c r="LXR4" s="130"/>
      <c r="LXS4" s="130"/>
      <c r="LXT4" s="130"/>
      <c r="LXU4" s="130"/>
      <c r="LXV4" s="130"/>
      <c r="LXW4" s="130"/>
      <c r="LXX4" s="130"/>
      <c r="LXY4" s="130"/>
      <c r="LXZ4" s="130"/>
      <c r="LYA4" s="130"/>
      <c r="LYB4" s="130"/>
      <c r="LYC4" s="130"/>
      <c r="LYD4" s="130"/>
      <c r="LYE4" s="130"/>
      <c r="LYF4" s="130"/>
      <c r="LYG4" s="130"/>
      <c r="LYH4" s="130"/>
      <c r="LYI4" s="130"/>
      <c r="LYJ4" s="130"/>
      <c r="LYK4" s="130"/>
      <c r="LYL4" s="130"/>
      <c r="LYM4" s="130"/>
      <c r="LYN4" s="130"/>
      <c r="LYO4" s="130"/>
      <c r="LYP4" s="130"/>
      <c r="LYQ4" s="130"/>
      <c r="LYR4" s="130"/>
      <c r="LYS4" s="130"/>
      <c r="LYT4" s="130"/>
      <c r="LYU4" s="130"/>
      <c r="LYV4" s="130"/>
      <c r="LYW4" s="130"/>
      <c r="LYX4" s="130"/>
      <c r="LYY4" s="130"/>
      <c r="LYZ4" s="130"/>
      <c r="LZA4" s="130"/>
      <c r="LZB4" s="130"/>
      <c r="LZC4" s="130"/>
      <c r="LZD4" s="130"/>
      <c r="LZE4" s="130"/>
      <c r="LZF4" s="130"/>
      <c r="LZG4" s="130"/>
      <c r="LZH4" s="130"/>
      <c r="LZI4" s="130"/>
      <c r="LZJ4" s="130"/>
      <c r="LZK4" s="130"/>
      <c r="LZL4" s="130"/>
      <c r="LZM4" s="130"/>
      <c r="LZN4" s="130"/>
      <c r="LZO4" s="130"/>
      <c r="LZP4" s="130"/>
      <c r="LZQ4" s="130"/>
      <c r="LZR4" s="130"/>
      <c r="LZS4" s="130"/>
      <c r="LZT4" s="130"/>
      <c r="LZU4" s="130"/>
      <c r="LZV4" s="130"/>
      <c r="LZW4" s="130"/>
      <c r="LZX4" s="130"/>
      <c r="LZY4" s="130"/>
      <c r="LZZ4" s="130"/>
      <c r="MAA4" s="130"/>
      <c r="MAB4" s="130"/>
      <c r="MAC4" s="130"/>
      <c r="MAD4" s="130"/>
      <c r="MAE4" s="130"/>
      <c r="MAF4" s="130"/>
      <c r="MAG4" s="130"/>
      <c r="MAH4" s="130"/>
      <c r="MAI4" s="130"/>
      <c r="MAJ4" s="130"/>
      <c r="MAK4" s="130"/>
      <c r="MAL4" s="130"/>
      <c r="MAM4" s="130"/>
      <c r="MAN4" s="130"/>
      <c r="MAO4" s="130"/>
      <c r="MAP4" s="130"/>
      <c r="MAQ4" s="130"/>
      <c r="MAR4" s="130"/>
      <c r="MAS4" s="130"/>
      <c r="MAT4" s="130"/>
      <c r="MAU4" s="130"/>
      <c r="MAV4" s="130"/>
      <c r="MAW4" s="130"/>
      <c r="MAX4" s="130"/>
      <c r="MAY4" s="130"/>
      <c r="MAZ4" s="130"/>
      <c r="MBA4" s="130"/>
      <c r="MBB4" s="130"/>
      <c r="MBC4" s="130"/>
      <c r="MBD4" s="130"/>
      <c r="MBE4" s="130"/>
      <c r="MBF4" s="130"/>
      <c r="MBG4" s="130"/>
      <c r="MBH4" s="130"/>
      <c r="MBI4" s="130"/>
      <c r="MBJ4" s="130"/>
      <c r="MBK4" s="130"/>
      <c r="MBL4" s="130"/>
      <c r="MBM4" s="130"/>
      <c r="MBN4" s="130"/>
      <c r="MBO4" s="130"/>
      <c r="MBP4" s="130"/>
      <c r="MBQ4" s="130"/>
      <c r="MBR4" s="130"/>
      <c r="MBS4" s="130"/>
      <c r="MBT4" s="130"/>
      <c r="MBU4" s="130"/>
      <c r="MBV4" s="130"/>
      <c r="MBW4" s="130"/>
      <c r="MBX4" s="130"/>
      <c r="MBY4" s="130"/>
      <c r="MBZ4" s="130"/>
      <c r="MCA4" s="130"/>
      <c r="MCB4" s="130"/>
      <c r="MCC4" s="130"/>
      <c r="MCD4" s="130"/>
      <c r="MCE4" s="130"/>
      <c r="MCF4" s="130"/>
      <c r="MCG4" s="130"/>
      <c r="MCH4" s="130"/>
      <c r="MCI4" s="130"/>
      <c r="MCJ4" s="130"/>
      <c r="MCK4" s="130"/>
      <c r="MCL4" s="130"/>
      <c r="MCM4" s="130"/>
      <c r="MCN4" s="130"/>
      <c r="MCO4" s="130"/>
      <c r="MCP4" s="130"/>
      <c r="MCQ4" s="130"/>
      <c r="MCR4" s="130"/>
      <c r="MCS4" s="130"/>
      <c r="MCT4" s="130"/>
      <c r="MCU4" s="130"/>
      <c r="MCV4" s="130"/>
      <c r="MCW4" s="130"/>
      <c r="MCX4" s="130"/>
      <c r="MCY4" s="130"/>
      <c r="MCZ4" s="130"/>
      <c r="MDA4" s="130"/>
      <c r="MDB4" s="130"/>
      <c r="MDC4" s="130"/>
      <c r="MDD4" s="130"/>
      <c r="MDE4" s="130"/>
      <c r="MDF4" s="130"/>
      <c r="MDG4" s="130"/>
      <c r="MDH4" s="130"/>
      <c r="MDI4" s="130"/>
      <c r="MDJ4" s="130"/>
      <c r="MDK4" s="130"/>
      <c r="MDL4" s="130"/>
      <c r="MDM4" s="130"/>
      <c r="MDN4" s="130"/>
      <c r="MDO4" s="130"/>
      <c r="MDP4" s="130"/>
      <c r="MDQ4" s="130"/>
      <c r="MDR4" s="130"/>
      <c r="MDS4" s="130"/>
      <c r="MDT4" s="130"/>
      <c r="MDU4" s="130"/>
      <c r="MDV4" s="130"/>
      <c r="MDW4" s="130"/>
      <c r="MDX4" s="130"/>
      <c r="MDY4" s="130"/>
      <c r="MDZ4" s="130"/>
      <c r="MEA4" s="130"/>
      <c r="MEB4" s="130"/>
      <c r="MEC4" s="130"/>
      <c r="MED4" s="130"/>
      <c r="MEE4" s="130"/>
      <c r="MEF4" s="130"/>
      <c r="MEG4" s="130"/>
      <c r="MEH4" s="130"/>
      <c r="MEI4" s="130"/>
      <c r="MEJ4" s="130"/>
      <c r="MEK4" s="130"/>
      <c r="MEL4" s="130"/>
      <c r="MEM4" s="130"/>
      <c r="MEN4" s="130"/>
      <c r="MEO4" s="130"/>
      <c r="MEP4" s="130"/>
      <c r="MEQ4" s="130"/>
      <c r="MER4" s="130"/>
      <c r="MES4" s="130"/>
      <c r="MET4" s="130"/>
      <c r="MEU4" s="130"/>
      <c r="MEV4" s="130"/>
      <c r="MEW4" s="130"/>
      <c r="MEX4" s="130"/>
      <c r="MEY4" s="130"/>
      <c r="MEZ4" s="130"/>
      <c r="MFA4" s="130"/>
      <c r="MFB4" s="130"/>
      <c r="MFC4" s="130"/>
      <c r="MFD4" s="130"/>
      <c r="MFE4" s="130"/>
      <c r="MFF4" s="130"/>
      <c r="MFG4" s="130"/>
      <c r="MFH4" s="130"/>
      <c r="MFI4" s="130"/>
      <c r="MFJ4" s="130"/>
      <c r="MFK4" s="130"/>
      <c r="MFL4" s="130"/>
      <c r="MFM4" s="130"/>
      <c r="MFN4" s="130"/>
      <c r="MFO4" s="130"/>
      <c r="MFP4" s="130"/>
      <c r="MFQ4" s="130"/>
      <c r="MFR4" s="130"/>
      <c r="MFS4" s="130"/>
      <c r="MFT4" s="130"/>
      <c r="MFU4" s="130"/>
      <c r="MFV4" s="130"/>
      <c r="MFW4" s="130"/>
      <c r="MFX4" s="130"/>
      <c r="MFY4" s="130"/>
      <c r="MFZ4" s="130"/>
      <c r="MGA4" s="130"/>
      <c r="MGB4" s="130"/>
      <c r="MGC4" s="130"/>
      <c r="MGD4" s="130"/>
      <c r="MGE4" s="130"/>
      <c r="MGF4" s="130"/>
      <c r="MGG4" s="130"/>
      <c r="MGH4" s="130"/>
      <c r="MGI4" s="130"/>
      <c r="MGJ4" s="130"/>
      <c r="MGK4" s="130"/>
      <c r="MGL4" s="130"/>
      <c r="MGM4" s="130"/>
      <c r="MGN4" s="130"/>
      <c r="MGO4" s="130"/>
      <c r="MGP4" s="130"/>
      <c r="MGQ4" s="130"/>
      <c r="MGR4" s="130"/>
      <c r="MGS4" s="130"/>
      <c r="MGT4" s="130"/>
      <c r="MGU4" s="130"/>
      <c r="MGV4" s="130"/>
      <c r="MGW4" s="130"/>
      <c r="MGX4" s="130"/>
      <c r="MGY4" s="130"/>
      <c r="MGZ4" s="130"/>
      <c r="MHA4" s="130"/>
      <c r="MHB4" s="130"/>
      <c r="MHC4" s="130"/>
      <c r="MHD4" s="130"/>
      <c r="MHE4" s="130"/>
      <c r="MHF4" s="130"/>
      <c r="MHG4" s="130"/>
      <c r="MHH4" s="130"/>
      <c r="MHI4" s="130"/>
      <c r="MHJ4" s="130"/>
      <c r="MHK4" s="130"/>
      <c r="MHL4" s="130"/>
      <c r="MHM4" s="130"/>
      <c r="MHN4" s="130"/>
      <c r="MHO4" s="130"/>
      <c r="MHP4" s="130"/>
      <c r="MHQ4" s="130"/>
      <c r="MHR4" s="130"/>
      <c r="MHS4" s="130"/>
      <c r="MHT4" s="130"/>
      <c r="MHU4" s="130"/>
      <c r="MHV4" s="130"/>
      <c r="MHW4" s="130"/>
      <c r="MHX4" s="130"/>
      <c r="MHY4" s="130"/>
      <c r="MHZ4" s="130"/>
      <c r="MIA4" s="130"/>
      <c r="MIB4" s="130"/>
      <c r="MIC4" s="130"/>
      <c r="MID4" s="130"/>
      <c r="MIE4" s="130"/>
      <c r="MIF4" s="130"/>
      <c r="MIG4" s="130"/>
      <c r="MIH4" s="130"/>
      <c r="MII4" s="130"/>
      <c r="MIJ4" s="130"/>
      <c r="MIK4" s="130"/>
      <c r="MIL4" s="130"/>
      <c r="MIM4" s="130"/>
      <c r="MIN4" s="130"/>
      <c r="MIO4" s="130"/>
      <c r="MIP4" s="130"/>
      <c r="MIQ4" s="130"/>
      <c r="MIR4" s="130"/>
      <c r="MIS4" s="130"/>
      <c r="MIT4" s="130"/>
      <c r="MIU4" s="130"/>
      <c r="MIV4" s="130"/>
      <c r="MIW4" s="130"/>
      <c r="MIX4" s="130"/>
      <c r="MIY4" s="130"/>
      <c r="MIZ4" s="130"/>
      <c r="MJA4" s="130"/>
      <c r="MJB4" s="130"/>
      <c r="MJC4" s="130"/>
      <c r="MJD4" s="130"/>
      <c r="MJE4" s="130"/>
      <c r="MJF4" s="130"/>
      <c r="MJG4" s="130"/>
      <c r="MJH4" s="130"/>
      <c r="MJI4" s="130"/>
      <c r="MJJ4" s="130"/>
      <c r="MJK4" s="130"/>
      <c r="MJL4" s="130"/>
      <c r="MJM4" s="130"/>
      <c r="MJN4" s="130"/>
      <c r="MJO4" s="130"/>
      <c r="MJP4" s="130"/>
      <c r="MJQ4" s="130"/>
      <c r="MJR4" s="130"/>
      <c r="MJS4" s="130"/>
      <c r="MJT4" s="130"/>
      <c r="MJU4" s="130"/>
      <c r="MJV4" s="130"/>
      <c r="MJW4" s="130"/>
      <c r="MJX4" s="130"/>
      <c r="MJY4" s="130"/>
      <c r="MJZ4" s="130"/>
      <c r="MKA4" s="130"/>
      <c r="MKB4" s="130"/>
      <c r="MKC4" s="130"/>
      <c r="MKD4" s="130"/>
      <c r="MKE4" s="130"/>
      <c r="MKF4" s="130"/>
      <c r="MKG4" s="130"/>
      <c r="MKH4" s="130"/>
      <c r="MKI4" s="130"/>
      <c r="MKJ4" s="130"/>
      <c r="MKK4" s="130"/>
      <c r="MKL4" s="130"/>
      <c r="MKM4" s="130"/>
      <c r="MKN4" s="130"/>
      <c r="MKO4" s="130"/>
      <c r="MKP4" s="130"/>
      <c r="MKQ4" s="130"/>
      <c r="MKR4" s="130"/>
      <c r="MKS4" s="130"/>
      <c r="MKT4" s="130"/>
      <c r="MKU4" s="130"/>
      <c r="MKV4" s="130"/>
      <c r="MKW4" s="130"/>
      <c r="MKX4" s="130"/>
      <c r="MKY4" s="130"/>
      <c r="MKZ4" s="130"/>
      <c r="MLA4" s="130"/>
      <c r="MLB4" s="130"/>
      <c r="MLC4" s="130"/>
      <c r="MLD4" s="130"/>
      <c r="MLE4" s="130"/>
      <c r="MLF4" s="130"/>
      <c r="MLG4" s="130"/>
      <c r="MLH4" s="130"/>
      <c r="MLI4" s="130"/>
      <c r="MLJ4" s="130"/>
      <c r="MLK4" s="130"/>
      <c r="MLL4" s="130"/>
      <c r="MLM4" s="130"/>
      <c r="MLN4" s="130"/>
      <c r="MLO4" s="130"/>
      <c r="MLP4" s="130"/>
      <c r="MLQ4" s="130"/>
      <c r="MLR4" s="130"/>
      <c r="MLS4" s="130"/>
      <c r="MLT4" s="130"/>
      <c r="MLU4" s="130"/>
      <c r="MLV4" s="130"/>
      <c r="MLW4" s="130"/>
      <c r="MLX4" s="130"/>
      <c r="MLY4" s="130"/>
      <c r="MLZ4" s="130"/>
      <c r="MMA4" s="130"/>
      <c r="MMB4" s="130"/>
      <c r="MMC4" s="130"/>
      <c r="MMD4" s="130"/>
      <c r="MME4" s="130"/>
      <c r="MMF4" s="130"/>
      <c r="MMG4" s="130"/>
      <c r="MMH4" s="130"/>
      <c r="MMI4" s="130"/>
      <c r="MMJ4" s="130"/>
      <c r="MMK4" s="130"/>
      <c r="MML4" s="130"/>
      <c r="MMM4" s="130"/>
      <c r="MMN4" s="130"/>
      <c r="MMO4" s="130"/>
      <c r="MMP4" s="130"/>
      <c r="MMQ4" s="130"/>
      <c r="MMR4" s="130"/>
      <c r="MMS4" s="130"/>
      <c r="MMT4" s="130"/>
      <c r="MMU4" s="130"/>
      <c r="MMV4" s="130"/>
      <c r="MMW4" s="130"/>
      <c r="MMX4" s="130"/>
      <c r="MMY4" s="130"/>
      <c r="MMZ4" s="130"/>
      <c r="MNA4" s="130"/>
      <c r="MNB4" s="130"/>
      <c r="MNC4" s="130"/>
      <c r="MND4" s="130"/>
      <c r="MNE4" s="130"/>
      <c r="MNF4" s="130"/>
      <c r="MNG4" s="130"/>
      <c r="MNH4" s="130"/>
      <c r="MNI4" s="130"/>
      <c r="MNJ4" s="130"/>
      <c r="MNK4" s="130"/>
      <c r="MNL4" s="130"/>
      <c r="MNM4" s="130"/>
      <c r="MNN4" s="130"/>
      <c r="MNO4" s="130"/>
      <c r="MNP4" s="130"/>
      <c r="MNQ4" s="130"/>
      <c r="MNR4" s="130"/>
      <c r="MNS4" s="130"/>
      <c r="MNT4" s="130"/>
      <c r="MNU4" s="130"/>
      <c r="MNV4" s="130"/>
      <c r="MNW4" s="130"/>
      <c r="MNX4" s="130"/>
      <c r="MNY4" s="130"/>
      <c r="MNZ4" s="130"/>
      <c r="MOA4" s="130"/>
      <c r="MOB4" s="130"/>
      <c r="MOC4" s="130"/>
      <c r="MOD4" s="130"/>
      <c r="MOE4" s="130"/>
      <c r="MOF4" s="130"/>
      <c r="MOG4" s="130"/>
      <c r="MOH4" s="130"/>
      <c r="MOI4" s="130"/>
      <c r="MOJ4" s="130"/>
      <c r="MOK4" s="130"/>
      <c r="MOL4" s="130"/>
      <c r="MOM4" s="130"/>
      <c r="MON4" s="130"/>
      <c r="MOO4" s="130"/>
      <c r="MOP4" s="130"/>
      <c r="MOQ4" s="130"/>
      <c r="MOR4" s="130"/>
      <c r="MOS4" s="130"/>
      <c r="MOT4" s="130"/>
      <c r="MOU4" s="130"/>
      <c r="MOV4" s="130"/>
      <c r="MOW4" s="130"/>
      <c r="MOX4" s="130"/>
      <c r="MOY4" s="130"/>
      <c r="MOZ4" s="130"/>
      <c r="MPA4" s="130"/>
      <c r="MPB4" s="130"/>
      <c r="MPC4" s="130"/>
      <c r="MPD4" s="130"/>
      <c r="MPE4" s="130"/>
      <c r="MPF4" s="130"/>
      <c r="MPG4" s="130"/>
      <c r="MPH4" s="130"/>
      <c r="MPI4" s="130"/>
      <c r="MPJ4" s="130"/>
      <c r="MPK4" s="130"/>
      <c r="MPL4" s="130"/>
      <c r="MPM4" s="130"/>
      <c r="MPN4" s="130"/>
      <c r="MPO4" s="130"/>
      <c r="MPP4" s="130"/>
      <c r="MPQ4" s="130"/>
      <c r="MPR4" s="130"/>
      <c r="MPS4" s="130"/>
      <c r="MPT4" s="130"/>
      <c r="MPU4" s="130"/>
      <c r="MPV4" s="130"/>
      <c r="MPW4" s="130"/>
      <c r="MPX4" s="130"/>
      <c r="MPY4" s="130"/>
      <c r="MPZ4" s="130"/>
      <c r="MQA4" s="130"/>
      <c r="MQB4" s="130"/>
      <c r="MQC4" s="130"/>
      <c r="MQD4" s="130"/>
      <c r="MQE4" s="130"/>
      <c r="MQF4" s="130"/>
      <c r="MQG4" s="130"/>
      <c r="MQH4" s="130"/>
      <c r="MQI4" s="130"/>
      <c r="MQJ4" s="130"/>
      <c r="MQK4" s="130"/>
      <c r="MQL4" s="130"/>
      <c r="MQM4" s="130"/>
      <c r="MQN4" s="130"/>
      <c r="MQO4" s="130"/>
      <c r="MQP4" s="130"/>
      <c r="MQQ4" s="130"/>
      <c r="MQR4" s="130"/>
      <c r="MQS4" s="130"/>
      <c r="MQT4" s="130"/>
      <c r="MQU4" s="130"/>
      <c r="MQV4" s="130"/>
      <c r="MQW4" s="130"/>
      <c r="MQX4" s="130"/>
      <c r="MQY4" s="130"/>
      <c r="MQZ4" s="130"/>
      <c r="MRA4" s="130"/>
      <c r="MRB4" s="130"/>
      <c r="MRC4" s="130"/>
      <c r="MRD4" s="130"/>
      <c r="MRE4" s="130"/>
      <c r="MRF4" s="130"/>
      <c r="MRG4" s="130"/>
      <c r="MRH4" s="130"/>
      <c r="MRI4" s="130"/>
      <c r="MRJ4" s="130"/>
      <c r="MRK4" s="130"/>
      <c r="MRL4" s="130"/>
      <c r="MRM4" s="130"/>
      <c r="MRN4" s="130"/>
      <c r="MRO4" s="130"/>
      <c r="MRP4" s="130"/>
      <c r="MRQ4" s="130"/>
      <c r="MRR4" s="130"/>
      <c r="MRS4" s="130"/>
      <c r="MRT4" s="130"/>
      <c r="MRU4" s="130"/>
      <c r="MRV4" s="130"/>
      <c r="MRW4" s="130"/>
      <c r="MRX4" s="130"/>
      <c r="MRY4" s="130"/>
      <c r="MRZ4" s="130"/>
      <c r="MSA4" s="130"/>
      <c r="MSB4" s="130"/>
      <c r="MSC4" s="130"/>
      <c r="MSD4" s="130"/>
      <c r="MSE4" s="130"/>
      <c r="MSF4" s="130"/>
      <c r="MSG4" s="130"/>
      <c r="MSH4" s="130"/>
      <c r="MSI4" s="130"/>
      <c r="MSJ4" s="130"/>
      <c r="MSK4" s="130"/>
      <c r="MSL4" s="130"/>
      <c r="MSM4" s="130"/>
      <c r="MSN4" s="130"/>
      <c r="MSO4" s="130"/>
      <c r="MSP4" s="130"/>
      <c r="MSQ4" s="130"/>
      <c r="MSR4" s="130"/>
      <c r="MSS4" s="130"/>
      <c r="MST4" s="130"/>
      <c r="MSU4" s="130"/>
      <c r="MSV4" s="130"/>
      <c r="MSW4" s="130"/>
      <c r="MSX4" s="130"/>
      <c r="MSY4" s="130"/>
      <c r="MSZ4" s="130"/>
      <c r="MTA4" s="130"/>
      <c r="MTB4" s="130"/>
      <c r="MTC4" s="130"/>
      <c r="MTD4" s="130"/>
      <c r="MTE4" s="130"/>
      <c r="MTF4" s="130"/>
      <c r="MTG4" s="130"/>
      <c r="MTH4" s="130"/>
      <c r="MTI4" s="130"/>
      <c r="MTJ4" s="130"/>
      <c r="MTK4" s="130"/>
      <c r="MTL4" s="130"/>
      <c r="MTM4" s="130"/>
      <c r="MTN4" s="130"/>
      <c r="MTO4" s="130"/>
      <c r="MTP4" s="130"/>
      <c r="MTQ4" s="130"/>
      <c r="MTR4" s="130"/>
      <c r="MTS4" s="130"/>
      <c r="MTT4" s="130"/>
      <c r="MTU4" s="130"/>
      <c r="MTV4" s="130"/>
      <c r="MTW4" s="130"/>
      <c r="MTX4" s="130"/>
      <c r="MTY4" s="130"/>
      <c r="MTZ4" s="130"/>
      <c r="MUA4" s="130"/>
      <c r="MUB4" s="130"/>
      <c r="MUC4" s="130"/>
      <c r="MUD4" s="130"/>
      <c r="MUE4" s="130"/>
      <c r="MUF4" s="130"/>
      <c r="MUG4" s="130"/>
      <c r="MUH4" s="130"/>
      <c r="MUI4" s="130"/>
      <c r="MUJ4" s="130"/>
      <c r="MUK4" s="130"/>
      <c r="MUL4" s="130"/>
      <c r="MUM4" s="130"/>
      <c r="MUN4" s="130"/>
      <c r="MUO4" s="130"/>
      <c r="MUP4" s="130"/>
      <c r="MUQ4" s="130"/>
      <c r="MUR4" s="130"/>
      <c r="MUS4" s="130"/>
      <c r="MUT4" s="130"/>
      <c r="MUU4" s="130"/>
      <c r="MUV4" s="130"/>
      <c r="MUW4" s="130"/>
      <c r="MUX4" s="130"/>
      <c r="MUY4" s="130"/>
      <c r="MUZ4" s="130"/>
      <c r="MVA4" s="130"/>
      <c r="MVB4" s="130"/>
      <c r="MVC4" s="130"/>
      <c r="MVD4" s="130"/>
      <c r="MVE4" s="130"/>
      <c r="MVF4" s="130"/>
      <c r="MVG4" s="130"/>
      <c r="MVH4" s="130"/>
      <c r="MVI4" s="130"/>
      <c r="MVJ4" s="130"/>
      <c r="MVK4" s="130"/>
      <c r="MVL4" s="130"/>
      <c r="MVM4" s="130"/>
      <c r="MVN4" s="130"/>
      <c r="MVO4" s="130"/>
      <c r="MVP4" s="130"/>
      <c r="MVQ4" s="130"/>
      <c r="MVR4" s="130"/>
      <c r="MVS4" s="130"/>
      <c r="MVT4" s="130"/>
      <c r="MVU4" s="130"/>
      <c r="MVV4" s="130"/>
      <c r="MVW4" s="130"/>
      <c r="MVX4" s="130"/>
      <c r="MVY4" s="130"/>
      <c r="MVZ4" s="130"/>
      <c r="MWA4" s="130"/>
      <c r="MWB4" s="130"/>
      <c r="MWC4" s="130"/>
      <c r="MWD4" s="130"/>
      <c r="MWE4" s="130"/>
      <c r="MWF4" s="130"/>
      <c r="MWG4" s="130"/>
      <c r="MWH4" s="130"/>
      <c r="MWI4" s="130"/>
      <c r="MWJ4" s="130"/>
      <c r="MWK4" s="130"/>
      <c r="MWL4" s="130"/>
      <c r="MWM4" s="130"/>
      <c r="MWN4" s="130"/>
      <c r="MWO4" s="130"/>
      <c r="MWP4" s="130"/>
      <c r="MWQ4" s="130"/>
      <c r="MWR4" s="130"/>
      <c r="MWS4" s="130"/>
      <c r="MWT4" s="130"/>
      <c r="MWU4" s="130"/>
      <c r="MWV4" s="130"/>
      <c r="MWW4" s="130"/>
      <c r="MWX4" s="130"/>
      <c r="MWY4" s="130"/>
      <c r="MWZ4" s="130"/>
      <c r="MXA4" s="130"/>
      <c r="MXB4" s="130"/>
      <c r="MXC4" s="130"/>
      <c r="MXD4" s="130"/>
      <c r="MXE4" s="130"/>
      <c r="MXF4" s="130"/>
      <c r="MXG4" s="130"/>
      <c r="MXH4" s="130"/>
      <c r="MXI4" s="130"/>
      <c r="MXJ4" s="130"/>
      <c r="MXK4" s="130"/>
      <c r="MXL4" s="130"/>
      <c r="MXM4" s="130"/>
      <c r="MXN4" s="130"/>
      <c r="MXO4" s="130"/>
      <c r="MXP4" s="130"/>
      <c r="MXQ4" s="130"/>
      <c r="MXR4" s="130"/>
      <c r="MXS4" s="130"/>
      <c r="MXT4" s="130"/>
      <c r="MXU4" s="130"/>
      <c r="MXV4" s="130"/>
      <c r="MXW4" s="130"/>
      <c r="MXX4" s="130"/>
      <c r="MXY4" s="130"/>
      <c r="MXZ4" s="130"/>
      <c r="MYA4" s="130"/>
      <c r="MYB4" s="130"/>
      <c r="MYC4" s="130"/>
      <c r="MYD4" s="130"/>
      <c r="MYE4" s="130"/>
      <c r="MYF4" s="130"/>
      <c r="MYG4" s="130"/>
      <c r="MYH4" s="130"/>
      <c r="MYI4" s="130"/>
      <c r="MYJ4" s="130"/>
      <c r="MYK4" s="130"/>
      <c r="MYL4" s="130"/>
      <c r="MYM4" s="130"/>
      <c r="MYN4" s="130"/>
      <c r="MYO4" s="130"/>
      <c r="MYP4" s="130"/>
      <c r="MYQ4" s="130"/>
      <c r="MYR4" s="130"/>
      <c r="MYS4" s="130"/>
      <c r="MYT4" s="130"/>
      <c r="MYU4" s="130"/>
      <c r="MYV4" s="130"/>
      <c r="MYW4" s="130"/>
      <c r="MYX4" s="130"/>
      <c r="MYY4" s="130"/>
      <c r="MYZ4" s="130"/>
      <c r="MZA4" s="130"/>
      <c r="MZB4" s="130"/>
      <c r="MZC4" s="130"/>
      <c r="MZD4" s="130"/>
      <c r="MZE4" s="130"/>
      <c r="MZF4" s="130"/>
      <c r="MZG4" s="130"/>
      <c r="MZH4" s="130"/>
      <c r="MZI4" s="130"/>
      <c r="MZJ4" s="130"/>
      <c r="MZK4" s="130"/>
      <c r="MZL4" s="130"/>
      <c r="MZM4" s="130"/>
      <c r="MZN4" s="130"/>
      <c r="MZO4" s="130"/>
      <c r="MZP4" s="130"/>
      <c r="MZQ4" s="130"/>
      <c r="MZR4" s="130"/>
      <c r="MZS4" s="130"/>
      <c r="MZT4" s="130"/>
      <c r="MZU4" s="130"/>
      <c r="MZV4" s="130"/>
      <c r="MZW4" s="130"/>
      <c r="MZX4" s="130"/>
      <c r="MZY4" s="130"/>
      <c r="MZZ4" s="130"/>
      <c r="NAA4" s="130"/>
      <c r="NAB4" s="130"/>
      <c r="NAC4" s="130"/>
      <c r="NAD4" s="130"/>
      <c r="NAE4" s="130"/>
      <c r="NAF4" s="130"/>
      <c r="NAG4" s="130"/>
      <c r="NAH4" s="130"/>
      <c r="NAI4" s="130"/>
      <c r="NAJ4" s="130"/>
      <c r="NAK4" s="130"/>
      <c r="NAL4" s="130"/>
      <c r="NAM4" s="130"/>
      <c r="NAN4" s="130"/>
      <c r="NAO4" s="130"/>
      <c r="NAP4" s="130"/>
      <c r="NAQ4" s="130"/>
      <c r="NAR4" s="130"/>
      <c r="NAS4" s="130"/>
      <c r="NAT4" s="130"/>
      <c r="NAU4" s="130"/>
      <c r="NAV4" s="130"/>
      <c r="NAW4" s="130"/>
      <c r="NAX4" s="130"/>
      <c r="NAY4" s="130"/>
      <c r="NAZ4" s="130"/>
      <c r="NBA4" s="130"/>
      <c r="NBB4" s="130"/>
      <c r="NBC4" s="130"/>
      <c r="NBD4" s="130"/>
      <c r="NBE4" s="130"/>
      <c r="NBF4" s="130"/>
      <c r="NBG4" s="130"/>
      <c r="NBH4" s="130"/>
      <c r="NBI4" s="130"/>
      <c r="NBJ4" s="130"/>
      <c r="NBK4" s="130"/>
      <c r="NBL4" s="130"/>
      <c r="NBM4" s="130"/>
      <c r="NBN4" s="130"/>
      <c r="NBO4" s="130"/>
      <c r="NBP4" s="130"/>
      <c r="NBQ4" s="130"/>
      <c r="NBR4" s="130"/>
      <c r="NBS4" s="130"/>
      <c r="NBT4" s="130"/>
      <c r="NBU4" s="130"/>
      <c r="NBV4" s="130"/>
      <c r="NBW4" s="130"/>
      <c r="NBX4" s="130"/>
      <c r="NBY4" s="130"/>
      <c r="NBZ4" s="130"/>
      <c r="NCA4" s="130"/>
      <c r="NCB4" s="130"/>
      <c r="NCC4" s="130"/>
      <c r="NCD4" s="130"/>
      <c r="NCE4" s="130"/>
      <c r="NCF4" s="130"/>
      <c r="NCG4" s="130"/>
      <c r="NCH4" s="130"/>
      <c r="NCI4" s="130"/>
      <c r="NCJ4" s="130"/>
      <c r="NCK4" s="130"/>
      <c r="NCL4" s="130"/>
      <c r="NCM4" s="130"/>
      <c r="NCN4" s="130"/>
      <c r="NCO4" s="130"/>
      <c r="NCP4" s="130"/>
      <c r="NCQ4" s="130"/>
      <c r="NCR4" s="130"/>
      <c r="NCS4" s="130"/>
      <c r="NCT4" s="130"/>
      <c r="NCU4" s="130"/>
      <c r="NCV4" s="130"/>
      <c r="NCW4" s="130"/>
      <c r="NCX4" s="130"/>
      <c r="NCY4" s="130"/>
      <c r="NCZ4" s="130"/>
      <c r="NDA4" s="130"/>
      <c r="NDB4" s="130"/>
      <c r="NDC4" s="130"/>
      <c r="NDD4" s="130"/>
      <c r="NDE4" s="130"/>
      <c r="NDF4" s="130"/>
      <c r="NDG4" s="130"/>
      <c r="NDH4" s="130"/>
      <c r="NDI4" s="130"/>
      <c r="NDJ4" s="130"/>
      <c r="NDK4" s="130"/>
      <c r="NDL4" s="130"/>
      <c r="NDM4" s="130"/>
      <c r="NDN4" s="130"/>
      <c r="NDO4" s="130"/>
      <c r="NDP4" s="130"/>
      <c r="NDQ4" s="130"/>
      <c r="NDR4" s="130"/>
      <c r="NDS4" s="130"/>
      <c r="NDT4" s="130"/>
      <c r="NDU4" s="130"/>
      <c r="NDV4" s="130"/>
      <c r="NDW4" s="130"/>
      <c r="NDX4" s="130"/>
      <c r="NDY4" s="130"/>
      <c r="NDZ4" s="130"/>
      <c r="NEA4" s="130"/>
      <c r="NEB4" s="130"/>
      <c r="NEC4" s="130"/>
      <c r="NED4" s="130"/>
      <c r="NEE4" s="130"/>
      <c r="NEF4" s="130"/>
      <c r="NEG4" s="130"/>
      <c r="NEH4" s="130"/>
      <c r="NEI4" s="130"/>
      <c r="NEJ4" s="130"/>
      <c r="NEK4" s="130"/>
      <c r="NEL4" s="130"/>
      <c r="NEM4" s="130"/>
      <c r="NEN4" s="130"/>
      <c r="NEO4" s="130"/>
      <c r="NEP4" s="130"/>
      <c r="NEQ4" s="130"/>
      <c r="NER4" s="130"/>
      <c r="NES4" s="130"/>
      <c r="NET4" s="130"/>
      <c r="NEU4" s="130"/>
      <c r="NEV4" s="130"/>
      <c r="NEW4" s="130"/>
      <c r="NEX4" s="130"/>
      <c r="NEY4" s="130"/>
      <c r="NEZ4" s="130"/>
      <c r="NFA4" s="130"/>
      <c r="NFB4" s="130"/>
      <c r="NFC4" s="130"/>
      <c r="NFD4" s="130"/>
      <c r="NFE4" s="130"/>
      <c r="NFF4" s="130"/>
      <c r="NFG4" s="130"/>
      <c r="NFH4" s="130"/>
      <c r="NFI4" s="130"/>
      <c r="NFJ4" s="130"/>
      <c r="NFK4" s="130"/>
      <c r="NFL4" s="130"/>
      <c r="NFM4" s="130"/>
      <c r="NFN4" s="130"/>
      <c r="NFO4" s="130"/>
      <c r="NFP4" s="130"/>
      <c r="NFQ4" s="130"/>
      <c r="NFR4" s="130"/>
      <c r="NFS4" s="130"/>
      <c r="NFT4" s="130"/>
      <c r="NFU4" s="130"/>
      <c r="NFV4" s="130"/>
      <c r="NFW4" s="130"/>
      <c r="NFX4" s="130"/>
      <c r="NFY4" s="130"/>
      <c r="NFZ4" s="130"/>
      <c r="NGA4" s="130"/>
      <c r="NGB4" s="130"/>
      <c r="NGC4" s="130"/>
      <c r="NGD4" s="130"/>
      <c r="NGE4" s="130"/>
      <c r="NGF4" s="130"/>
      <c r="NGG4" s="130"/>
      <c r="NGH4" s="130"/>
      <c r="NGI4" s="130"/>
      <c r="NGJ4" s="130"/>
      <c r="NGK4" s="130"/>
      <c r="NGL4" s="130"/>
      <c r="NGM4" s="130"/>
      <c r="NGN4" s="130"/>
      <c r="NGO4" s="130"/>
      <c r="NGP4" s="130"/>
      <c r="NGQ4" s="130"/>
      <c r="NGR4" s="130"/>
      <c r="NGS4" s="130"/>
      <c r="NGT4" s="130"/>
      <c r="NGU4" s="130"/>
      <c r="NGV4" s="130"/>
      <c r="NGW4" s="130"/>
      <c r="NGX4" s="130"/>
      <c r="NGY4" s="130"/>
      <c r="NGZ4" s="130"/>
      <c r="NHA4" s="130"/>
      <c r="NHB4" s="130"/>
      <c r="NHC4" s="130"/>
      <c r="NHD4" s="130"/>
      <c r="NHE4" s="130"/>
      <c r="NHF4" s="130"/>
      <c r="NHG4" s="130"/>
      <c r="NHH4" s="130"/>
      <c r="NHI4" s="130"/>
      <c r="NHJ4" s="130"/>
      <c r="NHK4" s="130"/>
      <c r="NHL4" s="130"/>
      <c r="NHM4" s="130"/>
      <c r="NHN4" s="130"/>
      <c r="NHO4" s="130"/>
      <c r="NHP4" s="130"/>
      <c r="NHQ4" s="130"/>
      <c r="NHR4" s="130"/>
      <c r="NHS4" s="130"/>
      <c r="NHT4" s="130"/>
      <c r="NHU4" s="130"/>
      <c r="NHV4" s="130"/>
      <c r="NHW4" s="130"/>
      <c r="NHX4" s="130"/>
      <c r="NHY4" s="130"/>
      <c r="NHZ4" s="130"/>
      <c r="NIA4" s="130"/>
      <c r="NIB4" s="130"/>
      <c r="NIC4" s="130"/>
      <c r="NID4" s="130"/>
      <c r="NIE4" s="130"/>
      <c r="NIF4" s="130"/>
      <c r="NIG4" s="130"/>
      <c r="NIH4" s="130"/>
      <c r="NII4" s="130"/>
      <c r="NIJ4" s="130"/>
      <c r="NIK4" s="130"/>
      <c r="NIL4" s="130"/>
      <c r="NIM4" s="130"/>
      <c r="NIN4" s="130"/>
      <c r="NIO4" s="130"/>
      <c r="NIP4" s="130"/>
      <c r="NIQ4" s="130"/>
      <c r="NIR4" s="130"/>
      <c r="NIS4" s="130"/>
      <c r="NIT4" s="130"/>
      <c r="NIU4" s="130"/>
      <c r="NIV4" s="130"/>
      <c r="NIW4" s="130"/>
      <c r="NIX4" s="130"/>
      <c r="NIY4" s="130"/>
      <c r="NIZ4" s="130"/>
      <c r="NJA4" s="130"/>
      <c r="NJB4" s="130"/>
      <c r="NJC4" s="130"/>
      <c r="NJD4" s="130"/>
      <c r="NJE4" s="130"/>
      <c r="NJF4" s="130"/>
      <c r="NJG4" s="130"/>
      <c r="NJH4" s="130"/>
      <c r="NJI4" s="130"/>
      <c r="NJJ4" s="130"/>
      <c r="NJK4" s="130"/>
      <c r="NJL4" s="130"/>
      <c r="NJM4" s="130"/>
      <c r="NJN4" s="130"/>
      <c r="NJO4" s="130"/>
      <c r="NJP4" s="130"/>
      <c r="NJQ4" s="130"/>
      <c r="NJR4" s="130"/>
      <c r="NJS4" s="130"/>
      <c r="NJT4" s="130"/>
      <c r="NJU4" s="130"/>
      <c r="NJV4" s="130"/>
      <c r="NJW4" s="130"/>
      <c r="NJX4" s="130"/>
      <c r="NJY4" s="130"/>
      <c r="NJZ4" s="130"/>
      <c r="NKA4" s="130"/>
      <c r="NKB4" s="130"/>
      <c r="NKC4" s="130"/>
      <c r="NKD4" s="130"/>
      <c r="NKE4" s="130"/>
      <c r="NKF4" s="130"/>
      <c r="NKG4" s="130"/>
      <c r="NKH4" s="130"/>
      <c r="NKI4" s="130"/>
      <c r="NKJ4" s="130"/>
      <c r="NKK4" s="130"/>
      <c r="NKL4" s="130"/>
      <c r="NKM4" s="130"/>
      <c r="NKN4" s="130"/>
      <c r="NKO4" s="130"/>
      <c r="NKP4" s="130"/>
      <c r="NKQ4" s="130"/>
      <c r="NKR4" s="130"/>
      <c r="NKS4" s="130"/>
      <c r="NKT4" s="130"/>
      <c r="NKU4" s="130"/>
      <c r="NKV4" s="130"/>
      <c r="NKW4" s="130"/>
      <c r="NKX4" s="130"/>
      <c r="NKY4" s="130"/>
      <c r="NKZ4" s="130"/>
      <c r="NLA4" s="130"/>
      <c r="NLB4" s="130"/>
      <c r="NLC4" s="130"/>
      <c r="NLD4" s="130"/>
      <c r="NLE4" s="130"/>
      <c r="NLF4" s="130"/>
      <c r="NLG4" s="130"/>
      <c r="NLH4" s="130"/>
      <c r="NLI4" s="130"/>
      <c r="NLJ4" s="130"/>
      <c r="NLK4" s="130"/>
      <c r="NLL4" s="130"/>
      <c r="NLM4" s="130"/>
      <c r="NLN4" s="130"/>
      <c r="NLO4" s="130"/>
      <c r="NLP4" s="130"/>
      <c r="NLQ4" s="130"/>
      <c r="NLR4" s="130"/>
      <c r="NLS4" s="130"/>
      <c r="NLT4" s="130"/>
      <c r="NLU4" s="130"/>
      <c r="NLV4" s="130"/>
      <c r="NLW4" s="130"/>
      <c r="NLX4" s="130"/>
      <c r="NLY4" s="130"/>
      <c r="NLZ4" s="130"/>
      <c r="NMA4" s="130"/>
      <c r="NMB4" s="130"/>
      <c r="NMC4" s="130"/>
      <c r="NMD4" s="130"/>
      <c r="NME4" s="130"/>
      <c r="NMF4" s="130"/>
      <c r="NMG4" s="130"/>
      <c r="NMH4" s="130"/>
      <c r="NMI4" s="130"/>
      <c r="NMJ4" s="130"/>
      <c r="NMK4" s="130"/>
      <c r="NML4" s="130"/>
      <c r="NMM4" s="130"/>
      <c r="NMN4" s="130"/>
      <c r="NMO4" s="130"/>
      <c r="NMP4" s="130"/>
      <c r="NMQ4" s="130"/>
      <c r="NMR4" s="130"/>
      <c r="NMS4" s="130"/>
      <c r="NMT4" s="130"/>
      <c r="NMU4" s="130"/>
      <c r="NMV4" s="130"/>
      <c r="NMW4" s="130"/>
      <c r="NMX4" s="130"/>
      <c r="NMY4" s="130"/>
      <c r="NMZ4" s="130"/>
      <c r="NNA4" s="130"/>
      <c r="NNB4" s="130"/>
      <c r="NNC4" s="130"/>
      <c r="NND4" s="130"/>
      <c r="NNE4" s="130"/>
      <c r="NNF4" s="130"/>
      <c r="NNG4" s="130"/>
      <c r="NNH4" s="130"/>
      <c r="NNI4" s="130"/>
      <c r="NNJ4" s="130"/>
      <c r="NNK4" s="130"/>
      <c r="NNL4" s="130"/>
      <c r="NNM4" s="130"/>
      <c r="NNN4" s="130"/>
      <c r="NNO4" s="130"/>
      <c r="NNP4" s="130"/>
      <c r="NNQ4" s="130"/>
      <c r="NNR4" s="130"/>
      <c r="NNS4" s="130"/>
      <c r="NNT4" s="130"/>
      <c r="NNU4" s="130"/>
      <c r="NNV4" s="130"/>
      <c r="NNW4" s="130"/>
      <c r="NNX4" s="130"/>
      <c r="NNY4" s="130"/>
      <c r="NNZ4" s="130"/>
      <c r="NOA4" s="130"/>
      <c r="NOB4" s="130"/>
      <c r="NOC4" s="130"/>
      <c r="NOD4" s="130"/>
      <c r="NOE4" s="130"/>
      <c r="NOF4" s="130"/>
      <c r="NOG4" s="130"/>
      <c r="NOH4" s="130"/>
      <c r="NOI4" s="130"/>
      <c r="NOJ4" s="130"/>
      <c r="NOK4" s="130"/>
      <c r="NOL4" s="130"/>
      <c r="NOM4" s="130"/>
      <c r="NON4" s="130"/>
      <c r="NOO4" s="130"/>
      <c r="NOP4" s="130"/>
      <c r="NOQ4" s="130"/>
      <c r="NOR4" s="130"/>
      <c r="NOS4" s="130"/>
      <c r="NOT4" s="130"/>
      <c r="NOU4" s="130"/>
      <c r="NOV4" s="130"/>
      <c r="NOW4" s="130"/>
      <c r="NOX4" s="130"/>
      <c r="NOY4" s="130"/>
      <c r="NOZ4" s="130"/>
      <c r="NPA4" s="130"/>
      <c r="NPB4" s="130"/>
      <c r="NPC4" s="130"/>
      <c r="NPD4" s="130"/>
      <c r="NPE4" s="130"/>
      <c r="NPF4" s="130"/>
      <c r="NPG4" s="130"/>
      <c r="NPH4" s="130"/>
      <c r="NPI4" s="130"/>
      <c r="NPJ4" s="130"/>
      <c r="NPK4" s="130"/>
      <c r="NPL4" s="130"/>
      <c r="NPM4" s="130"/>
      <c r="NPN4" s="130"/>
      <c r="NPO4" s="130"/>
      <c r="NPP4" s="130"/>
      <c r="NPQ4" s="130"/>
      <c r="NPR4" s="130"/>
      <c r="NPS4" s="130"/>
      <c r="NPT4" s="130"/>
      <c r="NPU4" s="130"/>
      <c r="NPV4" s="130"/>
      <c r="NPW4" s="130"/>
      <c r="NPX4" s="130"/>
      <c r="NPY4" s="130"/>
      <c r="NPZ4" s="130"/>
      <c r="NQA4" s="130"/>
      <c r="NQB4" s="130"/>
      <c r="NQC4" s="130"/>
      <c r="NQD4" s="130"/>
      <c r="NQE4" s="130"/>
      <c r="NQF4" s="130"/>
      <c r="NQG4" s="130"/>
      <c r="NQH4" s="130"/>
      <c r="NQI4" s="130"/>
      <c r="NQJ4" s="130"/>
      <c r="NQK4" s="130"/>
      <c r="NQL4" s="130"/>
      <c r="NQM4" s="130"/>
      <c r="NQN4" s="130"/>
      <c r="NQO4" s="130"/>
      <c r="NQP4" s="130"/>
      <c r="NQQ4" s="130"/>
      <c r="NQR4" s="130"/>
      <c r="NQS4" s="130"/>
      <c r="NQT4" s="130"/>
      <c r="NQU4" s="130"/>
      <c r="NQV4" s="130"/>
      <c r="NQW4" s="130"/>
      <c r="NQX4" s="130"/>
      <c r="NQY4" s="130"/>
      <c r="NQZ4" s="130"/>
      <c r="NRA4" s="130"/>
      <c r="NRB4" s="130"/>
      <c r="NRC4" s="130"/>
      <c r="NRD4" s="130"/>
      <c r="NRE4" s="130"/>
      <c r="NRF4" s="130"/>
      <c r="NRG4" s="130"/>
      <c r="NRH4" s="130"/>
      <c r="NRI4" s="130"/>
      <c r="NRJ4" s="130"/>
      <c r="NRK4" s="130"/>
      <c r="NRL4" s="130"/>
      <c r="NRM4" s="130"/>
      <c r="NRN4" s="130"/>
      <c r="NRO4" s="130"/>
      <c r="NRP4" s="130"/>
      <c r="NRQ4" s="130"/>
      <c r="NRR4" s="130"/>
      <c r="NRS4" s="130"/>
      <c r="NRT4" s="130"/>
      <c r="NRU4" s="130"/>
      <c r="NRV4" s="130"/>
      <c r="NRW4" s="130"/>
      <c r="NRX4" s="130"/>
      <c r="NRY4" s="130"/>
      <c r="NRZ4" s="130"/>
      <c r="NSA4" s="130"/>
      <c r="NSB4" s="130"/>
      <c r="NSC4" s="130"/>
      <c r="NSD4" s="130"/>
      <c r="NSE4" s="130"/>
      <c r="NSF4" s="130"/>
      <c r="NSG4" s="130"/>
      <c r="NSH4" s="130"/>
      <c r="NSI4" s="130"/>
      <c r="NSJ4" s="130"/>
      <c r="NSK4" s="130"/>
      <c r="NSL4" s="130"/>
      <c r="NSM4" s="130"/>
      <c r="NSN4" s="130"/>
      <c r="NSO4" s="130"/>
      <c r="NSP4" s="130"/>
      <c r="NSQ4" s="130"/>
      <c r="NSR4" s="130"/>
      <c r="NSS4" s="130"/>
      <c r="NST4" s="130"/>
      <c r="NSU4" s="130"/>
      <c r="NSV4" s="130"/>
      <c r="NSW4" s="130"/>
      <c r="NSX4" s="130"/>
      <c r="NSY4" s="130"/>
      <c r="NSZ4" s="130"/>
      <c r="NTA4" s="130"/>
      <c r="NTB4" s="130"/>
      <c r="NTC4" s="130"/>
      <c r="NTD4" s="130"/>
      <c r="NTE4" s="130"/>
      <c r="NTF4" s="130"/>
      <c r="NTG4" s="130"/>
      <c r="NTH4" s="130"/>
      <c r="NTI4" s="130"/>
      <c r="NTJ4" s="130"/>
      <c r="NTK4" s="130"/>
      <c r="NTL4" s="130"/>
      <c r="NTM4" s="130"/>
      <c r="NTN4" s="130"/>
      <c r="NTO4" s="130"/>
      <c r="NTP4" s="130"/>
      <c r="NTQ4" s="130"/>
      <c r="NTR4" s="130"/>
      <c r="NTS4" s="130"/>
      <c r="NTT4" s="130"/>
      <c r="NTU4" s="130"/>
      <c r="NTV4" s="130"/>
      <c r="NTW4" s="130"/>
      <c r="NTX4" s="130"/>
      <c r="NTY4" s="130"/>
      <c r="NTZ4" s="130"/>
      <c r="NUA4" s="130"/>
      <c r="NUB4" s="130"/>
      <c r="NUC4" s="130"/>
      <c r="NUD4" s="130"/>
      <c r="NUE4" s="130"/>
      <c r="NUF4" s="130"/>
      <c r="NUG4" s="130"/>
      <c r="NUH4" s="130"/>
      <c r="NUI4" s="130"/>
      <c r="NUJ4" s="130"/>
      <c r="NUK4" s="130"/>
      <c r="NUL4" s="130"/>
      <c r="NUM4" s="130"/>
      <c r="NUN4" s="130"/>
      <c r="NUO4" s="130"/>
      <c r="NUP4" s="130"/>
      <c r="NUQ4" s="130"/>
      <c r="NUR4" s="130"/>
      <c r="NUS4" s="130"/>
      <c r="NUT4" s="130"/>
      <c r="NUU4" s="130"/>
      <c r="NUV4" s="130"/>
      <c r="NUW4" s="130"/>
      <c r="NUX4" s="130"/>
      <c r="NUY4" s="130"/>
      <c r="NUZ4" s="130"/>
      <c r="NVA4" s="130"/>
      <c r="NVB4" s="130"/>
      <c r="NVC4" s="130"/>
      <c r="NVD4" s="130"/>
      <c r="NVE4" s="130"/>
      <c r="NVF4" s="130"/>
      <c r="NVG4" s="130"/>
      <c r="NVH4" s="130"/>
      <c r="NVI4" s="130"/>
      <c r="NVJ4" s="130"/>
      <c r="NVK4" s="130"/>
      <c r="NVL4" s="130"/>
      <c r="NVM4" s="130"/>
      <c r="NVN4" s="130"/>
      <c r="NVO4" s="130"/>
      <c r="NVP4" s="130"/>
      <c r="NVQ4" s="130"/>
      <c r="NVR4" s="130"/>
      <c r="NVS4" s="130"/>
      <c r="NVT4" s="130"/>
      <c r="NVU4" s="130"/>
      <c r="NVV4" s="130"/>
      <c r="NVW4" s="130"/>
      <c r="NVX4" s="130"/>
      <c r="NVY4" s="130"/>
      <c r="NVZ4" s="130"/>
      <c r="NWA4" s="130"/>
      <c r="NWB4" s="130"/>
      <c r="NWC4" s="130"/>
      <c r="NWD4" s="130"/>
      <c r="NWE4" s="130"/>
      <c r="NWF4" s="130"/>
      <c r="NWG4" s="130"/>
      <c r="NWH4" s="130"/>
      <c r="NWI4" s="130"/>
      <c r="NWJ4" s="130"/>
      <c r="NWK4" s="130"/>
      <c r="NWL4" s="130"/>
      <c r="NWM4" s="130"/>
      <c r="NWN4" s="130"/>
      <c r="NWO4" s="130"/>
      <c r="NWP4" s="130"/>
      <c r="NWQ4" s="130"/>
      <c r="NWR4" s="130"/>
      <c r="NWS4" s="130"/>
      <c r="NWT4" s="130"/>
      <c r="NWU4" s="130"/>
      <c r="NWV4" s="130"/>
      <c r="NWW4" s="130"/>
      <c r="NWX4" s="130"/>
      <c r="NWY4" s="130"/>
      <c r="NWZ4" s="130"/>
      <c r="NXA4" s="130"/>
      <c r="NXB4" s="130"/>
      <c r="NXC4" s="130"/>
      <c r="NXD4" s="130"/>
      <c r="NXE4" s="130"/>
      <c r="NXF4" s="130"/>
      <c r="NXG4" s="130"/>
      <c r="NXH4" s="130"/>
      <c r="NXI4" s="130"/>
      <c r="NXJ4" s="130"/>
      <c r="NXK4" s="130"/>
      <c r="NXL4" s="130"/>
      <c r="NXM4" s="130"/>
      <c r="NXN4" s="130"/>
      <c r="NXO4" s="130"/>
      <c r="NXP4" s="130"/>
      <c r="NXQ4" s="130"/>
      <c r="NXR4" s="130"/>
      <c r="NXS4" s="130"/>
      <c r="NXT4" s="130"/>
      <c r="NXU4" s="130"/>
      <c r="NXV4" s="130"/>
      <c r="NXW4" s="130"/>
      <c r="NXX4" s="130"/>
      <c r="NXY4" s="130"/>
      <c r="NXZ4" s="130"/>
      <c r="NYA4" s="130"/>
      <c r="NYB4" s="130"/>
      <c r="NYC4" s="130"/>
      <c r="NYD4" s="130"/>
      <c r="NYE4" s="130"/>
      <c r="NYF4" s="130"/>
      <c r="NYG4" s="130"/>
      <c r="NYH4" s="130"/>
      <c r="NYI4" s="130"/>
      <c r="NYJ4" s="130"/>
      <c r="NYK4" s="130"/>
      <c r="NYL4" s="130"/>
      <c r="NYM4" s="130"/>
      <c r="NYN4" s="130"/>
      <c r="NYO4" s="130"/>
      <c r="NYP4" s="130"/>
      <c r="NYQ4" s="130"/>
      <c r="NYR4" s="130"/>
      <c r="NYS4" s="130"/>
      <c r="NYT4" s="130"/>
      <c r="NYU4" s="130"/>
      <c r="NYV4" s="130"/>
      <c r="NYW4" s="130"/>
      <c r="NYX4" s="130"/>
      <c r="NYY4" s="130"/>
      <c r="NYZ4" s="130"/>
      <c r="NZA4" s="130"/>
      <c r="NZB4" s="130"/>
      <c r="NZC4" s="130"/>
      <c r="NZD4" s="130"/>
      <c r="NZE4" s="130"/>
      <c r="NZF4" s="130"/>
      <c r="NZG4" s="130"/>
      <c r="NZH4" s="130"/>
      <c r="NZI4" s="130"/>
      <c r="NZJ4" s="130"/>
      <c r="NZK4" s="130"/>
      <c r="NZL4" s="130"/>
      <c r="NZM4" s="130"/>
      <c r="NZN4" s="130"/>
      <c r="NZO4" s="130"/>
      <c r="NZP4" s="130"/>
      <c r="NZQ4" s="130"/>
      <c r="NZR4" s="130"/>
      <c r="NZS4" s="130"/>
      <c r="NZT4" s="130"/>
      <c r="NZU4" s="130"/>
      <c r="NZV4" s="130"/>
      <c r="NZW4" s="130"/>
      <c r="NZX4" s="130"/>
      <c r="NZY4" s="130"/>
      <c r="NZZ4" s="130"/>
      <c r="OAA4" s="130"/>
      <c r="OAB4" s="130"/>
      <c r="OAC4" s="130"/>
      <c r="OAD4" s="130"/>
      <c r="OAE4" s="130"/>
      <c r="OAF4" s="130"/>
      <c r="OAG4" s="130"/>
      <c r="OAH4" s="130"/>
      <c r="OAI4" s="130"/>
      <c r="OAJ4" s="130"/>
      <c r="OAK4" s="130"/>
      <c r="OAL4" s="130"/>
      <c r="OAM4" s="130"/>
      <c r="OAN4" s="130"/>
      <c r="OAO4" s="130"/>
      <c r="OAP4" s="130"/>
      <c r="OAQ4" s="130"/>
      <c r="OAR4" s="130"/>
      <c r="OAS4" s="130"/>
      <c r="OAT4" s="130"/>
      <c r="OAU4" s="130"/>
      <c r="OAV4" s="130"/>
      <c r="OAW4" s="130"/>
      <c r="OAX4" s="130"/>
      <c r="OAY4" s="130"/>
      <c r="OAZ4" s="130"/>
      <c r="OBA4" s="130"/>
      <c r="OBB4" s="130"/>
      <c r="OBC4" s="130"/>
      <c r="OBD4" s="130"/>
      <c r="OBE4" s="130"/>
      <c r="OBF4" s="130"/>
      <c r="OBG4" s="130"/>
      <c r="OBH4" s="130"/>
      <c r="OBI4" s="130"/>
      <c r="OBJ4" s="130"/>
      <c r="OBK4" s="130"/>
      <c r="OBL4" s="130"/>
      <c r="OBM4" s="130"/>
      <c r="OBN4" s="130"/>
      <c r="OBO4" s="130"/>
      <c r="OBP4" s="130"/>
      <c r="OBQ4" s="130"/>
      <c r="OBR4" s="130"/>
      <c r="OBS4" s="130"/>
      <c r="OBT4" s="130"/>
      <c r="OBU4" s="130"/>
      <c r="OBV4" s="130"/>
      <c r="OBW4" s="130"/>
      <c r="OBX4" s="130"/>
      <c r="OBY4" s="130"/>
      <c r="OBZ4" s="130"/>
      <c r="OCA4" s="130"/>
      <c r="OCB4" s="130"/>
      <c r="OCC4" s="130"/>
      <c r="OCD4" s="130"/>
      <c r="OCE4" s="130"/>
      <c r="OCF4" s="130"/>
      <c r="OCG4" s="130"/>
      <c r="OCH4" s="130"/>
      <c r="OCI4" s="130"/>
      <c r="OCJ4" s="130"/>
      <c r="OCK4" s="130"/>
      <c r="OCL4" s="130"/>
      <c r="OCM4" s="130"/>
      <c r="OCN4" s="130"/>
      <c r="OCO4" s="130"/>
      <c r="OCP4" s="130"/>
      <c r="OCQ4" s="130"/>
      <c r="OCR4" s="130"/>
      <c r="OCS4" s="130"/>
      <c r="OCT4" s="130"/>
      <c r="OCU4" s="130"/>
      <c r="OCV4" s="130"/>
      <c r="OCW4" s="130"/>
      <c r="OCX4" s="130"/>
      <c r="OCY4" s="130"/>
      <c r="OCZ4" s="130"/>
      <c r="ODA4" s="130"/>
      <c r="ODB4" s="130"/>
      <c r="ODC4" s="130"/>
      <c r="ODD4" s="130"/>
      <c r="ODE4" s="130"/>
      <c r="ODF4" s="130"/>
      <c r="ODG4" s="130"/>
      <c r="ODH4" s="130"/>
      <c r="ODI4" s="130"/>
      <c r="ODJ4" s="130"/>
      <c r="ODK4" s="130"/>
      <c r="ODL4" s="130"/>
      <c r="ODM4" s="130"/>
      <c r="ODN4" s="130"/>
      <c r="ODO4" s="130"/>
      <c r="ODP4" s="130"/>
      <c r="ODQ4" s="130"/>
      <c r="ODR4" s="130"/>
      <c r="ODS4" s="130"/>
      <c r="ODT4" s="130"/>
      <c r="ODU4" s="130"/>
      <c r="ODV4" s="130"/>
      <c r="ODW4" s="130"/>
      <c r="ODX4" s="130"/>
      <c r="ODY4" s="130"/>
      <c r="ODZ4" s="130"/>
      <c r="OEA4" s="130"/>
      <c r="OEB4" s="130"/>
      <c r="OEC4" s="130"/>
      <c r="OED4" s="130"/>
      <c r="OEE4" s="130"/>
      <c r="OEF4" s="130"/>
      <c r="OEG4" s="130"/>
      <c r="OEH4" s="130"/>
      <c r="OEI4" s="130"/>
      <c r="OEJ4" s="130"/>
      <c r="OEK4" s="130"/>
      <c r="OEL4" s="130"/>
      <c r="OEM4" s="130"/>
      <c r="OEN4" s="130"/>
      <c r="OEO4" s="130"/>
      <c r="OEP4" s="130"/>
      <c r="OEQ4" s="130"/>
      <c r="OER4" s="130"/>
      <c r="OES4" s="130"/>
      <c r="OET4" s="130"/>
      <c r="OEU4" s="130"/>
      <c r="OEV4" s="130"/>
      <c r="OEW4" s="130"/>
      <c r="OEX4" s="130"/>
      <c r="OEY4" s="130"/>
      <c r="OEZ4" s="130"/>
      <c r="OFA4" s="130"/>
      <c r="OFB4" s="130"/>
      <c r="OFC4" s="130"/>
      <c r="OFD4" s="130"/>
      <c r="OFE4" s="130"/>
      <c r="OFF4" s="130"/>
      <c r="OFG4" s="130"/>
      <c r="OFH4" s="130"/>
      <c r="OFI4" s="130"/>
      <c r="OFJ4" s="130"/>
      <c r="OFK4" s="130"/>
      <c r="OFL4" s="130"/>
      <c r="OFM4" s="130"/>
      <c r="OFN4" s="130"/>
      <c r="OFO4" s="130"/>
      <c r="OFP4" s="130"/>
      <c r="OFQ4" s="130"/>
      <c r="OFR4" s="130"/>
      <c r="OFS4" s="130"/>
      <c r="OFT4" s="130"/>
      <c r="OFU4" s="130"/>
      <c r="OFV4" s="130"/>
      <c r="OFW4" s="130"/>
      <c r="OFX4" s="130"/>
      <c r="OFY4" s="130"/>
      <c r="OFZ4" s="130"/>
      <c r="OGA4" s="130"/>
      <c r="OGB4" s="130"/>
      <c r="OGC4" s="130"/>
      <c r="OGD4" s="130"/>
      <c r="OGE4" s="130"/>
      <c r="OGF4" s="130"/>
      <c r="OGG4" s="130"/>
      <c r="OGH4" s="130"/>
      <c r="OGI4" s="130"/>
      <c r="OGJ4" s="130"/>
      <c r="OGK4" s="130"/>
      <c r="OGL4" s="130"/>
      <c r="OGM4" s="130"/>
      <c r="OGN4" s="130"/>
      <c r="OGO4" s="130"/>
      <c r="OGP4" s="130"/>
      <c r="OGQ4" s="130"/>
      <c r="OGR4" s="130"/>
      <c r="OGS4" s="130"/>
      <c r="OGT4" s="130"/>
      <c r="OGU4" s="130"/>
      <c r="OGV4" s="130"/>
      <c r="OGW4" s="130"/>
      <c r="OGX4" s="130"/>
      <c r="OGY4" s="130"/>
      <c r="OGZ4" s="130"/>
      <c r="OHA4" s="130"/>
      <c r="OHB4" s="130"/>
      <c r="OHC4" s="130"/>
      <c r="OHD4" s="130"/>
      <c r="OHE4" s="130"/>
      <c r="OHF4" s="130"/>
      <c r="OHG4" s="130"/>
      <c r="OHH4" s="130"/>
      <c r="OHI4" s="130"/>
      <c r="OHJ4" s="130"/>
      <c r="OHK4" s="130"/>
      <c r="OHL4" s="130"/>
      <c r="OHM4" s="130"/>
      <c r="OHN4" s="130"/>
      <c r="OHO4" s="130"/>
      <c r="OHP4" s="130"/>
      <c r="OHQ4" s="130"/>
      <c r="OHR4" s="130"/>
      <c r="OHS4" s="130"/>
      <c r="OHT4" s="130"/>
      <c r="OHU4" s="130"/>
      <c r="OHV4" s="130"/>
      <c r="OHW4" s="130"/>
      <c r="OHX4" s="130"/>
      <c r="OHY4" s="130"/>
      <c r="OHZ4" s="130"/>
      <c r="OIA4" s="130"/>
      <c r="OIB4" s="130"/>
      <c r="OIC4" s="130"/>
      <c r="OID4" s="130"/>
      <c r="OIE4" s="130"/>
      <c r="OIF4" s="130"/>
      <c r="OIG4" s="130"/>
      <c r="OIH4" s="130"/>
      <c r="OII4" s="130"/>
      <c r="OIJ4" s="130"/>
      <c r="OIK4" s="130"/>
      <c r="OIL4" s="130"/>
      <c r="OIM4" s="130"/>
      <c r="OIN4" s="130"/>
      <c r="OIO4" s="130"/>
      <c r="OIP4" s="130"/>
      <c r="OIQ4" s="130"/>
      <c r="OIR4" s="130"/>
      <c r="OIS4" s="130"/>
      <c r="OIT4" s="130"/>
      <c r="OIU4" s="130"/>
      <c r="OIV4" s="130"/>
      <c r="OIW4" s="130"/>
      <c r="OIX4" s="130"/>
      <c r="OIY4" s="130"/>
      <c r="OIZ4" s="130"/>
      <c r="OJA4" s="130"/>
      <c r="OJB4" s="130"/>
      <c r="OJC4" s="130"/>
      <c r="OJD4" s="130"/>
      <c r="OJE4" s="130"/>
      <c r="OJF4" s="130"/>
      <c r="OJG4" s="130"/>
      <c r="OJH4" s="130"/>
      <c r="OJI4" s="130"/>
      <c r="OJJ4" s="130"/>
      <c r="OJK4" s="130"/>
      <c r="OJL4" s="130"/>
      <c r="OJM4" s="130"/>
      <c r="OJN4" s="130"/>
      <c r="OJO4" s="130"/>
      <c r="OJP4" s="130"/>
      <c r="OJQ4" s="130"/>
      <c r="OJR4" s="130"/>
      <c r="OJS4" s="130"/>
      <c r="OJT4" s="130"/>
      <c r="OJU4" s="130"/>
      <c r="OJV4" s="130"/>
      <c r="OJW4" s="130"/>
      <c r="OJX4" s="130"/>
      <c r="OJY4" s="130"/>
      <c r="OJZ4" s="130"/>
      <c r="OKA4" s="130"/>
      <c r="OKB4" s="130"/>
      <c r="OKC4" s="130"/>
      <c r="OKD4" s="130"/>
      <c r="OKE4" s="130"/>
      <c r="OKF4" s="130"/>
      <c r="OKG4" s="130"/>
      <c r="OKH4" s="130"/>
      <c r="OKI4" s="130"/>
      <c r="OKJ4" s="130"/>
      <c r="OKK4" s="130"/>
      <c r="OKL4" s="130"/>
      <c r="OKM4" s="130"/>
      <c r="OKN4" s="130"/>
      <c r="OKO4" s="130"/>
      <c r="OKP4" s="130"/>
      <c r="OKQ4" s="130"/>
      <c r="OKR4" s="130"/>
      <c r="OKS4" s="130"/>
      <c r="OKT4" s="130"/>
      <c r="OKU4" s="130"/>
      <c r="OKV4" s="130"/>
      <c r="OKW4" s="130"/>
      <c r="OKX4" s="130"/>
      <c r="OKY4" s="130"/>
      <c r="OKZ4" s="130"/>
      <c r="OLA4" s="130"/>
      <c r="OLB4" s="130"/>
      <c r="OLC4" s="130"/>
      <c r="OLD4" s="130"/>
      <c r="OLE4" s="130"/>
      <c r="OLF4" s="130"/>
      <c r="OLG4" s="130"/>
      <c r="OLH4" s="130"/>
      <c r="OLI4" s="130"/>
      <c r="OLJ4" s="130"/>
      <c r="OLK4" s="130"/>
      <c r="OLL4" s="130"/>
      <c r="OLM4" s="130"/>
      <c r="OLN4" s="130"/>
      <c r="OLO4" s="130"/>
      <c r="OLP4" s="130"/>
      <c r="OLQ4" s="130"/>
      <c r="OLR4" s="130"/>
      <c r="OLS4" s="130"/>
      <c r="OLT4" s="130"/>
      <c r="OLU4" s="130"/>
      <c r="OLV4" s="130"/>
      <c r="OLW4" s="130"/>
      <c r="OLX4" s="130"/>
      <c r="OLY4" s="130"/>
      <c r="OLZ4" s="130"/>
      <c r="OMA4" s="130"/>
      <c r="OMB4" s="130"/>
      <c r="OMC4" s="130"/>
      <c r="OMD4" s="130"/>
      <c r="OME4" s="130"/>
      <c r="OMF4" s="130"/>
      <c r="OMG4" s="130"/>
      <c r="OMH4" s="130"/>
      <c r="OMI4" s="130"/>
      <c r="OMJ4" s="130"/>
      <c r="OMK4" s="130"/>
      <c r="OML4" s="130"/>
      <c r="OMM4" s="130"/>
      <c r="OMN4" s="130"/>
      <c r="OMO4" s="130"/>
      <c r="OMP4" s="130"/>
      <c r="OMQ4" s="130"/>
      <c r="OMR4" s="130"/>
      <c r="OMS4" s="130"/>
      <c r="OMT4" s="130"/>
      <c r="OMU4" s="130"/>
      <c r="OMV4" s="130"/>
      <c r="OMW4" s="130"/>
      <c r="OMX4" s="130"/>
      <c r="OMY4" s="130"/>
      <c r="OMZ4" s="130"/>
      <c r="ONA4" s="130"/>
      <c r="ONB4" s="130"/>
      <c r="ONC4" s="130"/>
      <c r="OND4" s="130"/>
      <c r="ONE4" s="130"/>
      <c r="ONF4" s="130"/>
      <c r="ONG4" s="130"/>
      <c r="ONH4" s="130"/>
      <c r="ONI4" s="130"/>
      <c r="ONJ4" s="130"/>
      <c r="ONK4" s="130"/>
      <c r="ONL4" s="130"/>
      <c r="ONM4" s="130"/>
      <c r="ONN4" s="130"/>
      <c r="ONO4" s="130"/>
      <c r="ONP4" s="130"/>
      <c r="ONQ4" s="130"/>
      <c r="ONR4" s="130"/>
      <c r="ONS4" s="130"/>
      <c r="ONT4" s="130"/>
      <c r="ONU4" s="130"/>
      <c r="ONV4" s="130"/>
      <c r="ONW4" s="130"/>
      <c r="ONX4" s="130"/>
      <c r="ONY4" s="130"/>
      <c r="ONZ4" s="130"/>
      <c r="OOA4" s="130"/>
      <c r="OOB4" s="130"/>
      <c r="OOC4" s="130"/>
      <c r="OOD4" s="130"/>
      <c r="OOE4" s="130"/>
      <c r="OOF4" s="130"/>
      <c r="OOG4" s="130"/>
      <c r="OOH4" s="130"/>
      <c r="OOI4" s="130"/>
      <c r="OOJ4" s="130"/>
      <c r="OOK4" s="130"/>
      <c r="OOL4" s="130"/>
      <c r="OOM4" s="130"/>
      <c r="OON4" s="130"/>
      <c r="OOO4" s="130"/>
      <c r="OOP4" s="130"/>
      <c r="OOQ4" s="130"/>
      <c r="OOR4" s="130"/>
      <c r="OOS4" s="130"/>
      <c r="OOT4" s="130"/>
      <c r="OOU4" s="130"/>
      <c r="OOV4" s="130"/>
      <c r="OOW4" s="130"/>
      <c r="OOX4" s="130"/>
      <c r="OOY4" s="130"/>
      <c r="OOZ4" s="130"/>
      <c r="OPA4" s="130"/>
      <c r="OPB4" s="130"/>
      <c r="OPC4" s="130"/>
      <c r="OPD4" s="130"/>
      <c r="OPE4" s="130"/>
      <c r="OPF4" s="130"/>
      <c r="OPG4" s="130"/>
      <c r="OPH4" s="130"/>
      <c r="OPI4" s="130"/>
      <c r="OPJ4" s="130"/>
      <c r="OPK4" s="130"/>
      <c r="OPL4" s="130"/>
      <c r="OPM4" s="130"/>
      <c r="OPN4" s="130"/>
      <c r="OPO4" s="130"/>
      <c r="OPP4" s="130"/>
      <c r="OPQ4" s="130"/>
      <c r="OPR4" s="130"/>
      <c r="OPS4" s="130"/>
      <c r="OPT4" s="130"/>
      <c r="OPU4" s="130"/>
      <c r="OPV4" s="130"/>
      <c r="OPW4" s="130"/>
      <c r="OPX4" s="130"/>
      <c r="OPY4" s="130"/>
      <c r="OPZ4" s="130"/>
      <c r="OQA4" s="130"/>
      <c r="OQB4" s="130"/>
      <c r="OQC4" s="130"/>
      <c r="OQD4" s="130"/>
      <c r="OQE4" s="130"/>
      <c r="OQF4" s="130"/>
      <c r="OQG4" s="130"/>
      <c r="OQH4" s="130"/>
      <c r="OQI4" s="130"/>
      <c r="OQJ4" s="130"/>
      <c r="OQK4" s="130"/>
      <c r="OQL4" s="130"/>
      <c r="OQM4" s="130"/>
      <c r="OQN4" s="130"/>
      <c r="OQO4" s="130"/>
      <c r="OQP4" s="130"/>
      <c r="OQQ4" s="130"/>
      <c r="OQR4" s="130"/>
      <c r="OQS4" s="130"/>
      <c r="OQT4" s="130"/>
      <c r="OQU4" s="130"/>
      <c r="OQV4" s="130"/>
      <c r="OQW4" s="130"/>
      <c r="OQX4" s="130"/>
      <c r="OQY4" s="130"/>
      <c r="OQZ4" s="130"/>
      <c r="ORA4" s="130"/>
      <c r="ORB4" s="130"/>
      <c r="ORC4" s="130"/>
      <c r="ORD4" s="130"/>
      <c r="ORE4" s="130"/>
      <c r="ORF4" s="130"/>
      <c r="ORG4" s="130"/>
      <c r="ORH4" s="130"/>
      <c r="ORI4" s="130"/>
      <c r="ORJ4" s="130"/>
      <c r="ORK4" s="130"/>
      <c r="ORL4" s="130"/>
      <c r="ORM4" s="130"/>
      <c r="ORN4" s="130"/>
      <c r="ORO4" s="130"/>
      <c r="ORP4" s="130"/>
      <c r="ORQ4" s="130"/>
      <c r="ORR4" s="130"/>
      <c r="ORS4" s="130"/>
      <c r="ORT4" s="130"/>
      <c r="ORU4" s="130"/>
      <c r="ORV4" s="130"/>
      <c r="ORW4" s="130"/>
      <c r="ORX4" s="130"/>
      <c r="ORY4" s="130"/>
      <c r="ORZ4" s="130"/>
      <c r="OSA4" s="130"/>
      <c r="OSB4" s="130"/>
      <c r="OSC4" s="130"/>
      <c r="OSD4" s="130"/>
      <c r="OSE4" s="130"/>
      <c r="OSF4" s="130"/>
      <c r="OSG4" s="130"/>
      <c r="OSH4" s="130"/>
      <c r="OSI4" s="130"/>
      <c r="OSJ4" s="130"/>
      <c r="OSK4" s="130"/>
      <c r="OSL4" s="130"/>
      <c r="OSM4" s="130"/>
      <c r="OSN4" s="130"/>
      <c r="OSO4" s="130"/>
      <c r="OSP4" s="130"/>
      <c r="OSQ4" s="130"/>
      <c r="OSR4" s="130"/>
      <c r="OSS4" s="130"/>
      <c r="OST4" s="130"/>
      <c r="OSU4" s="130"/>
      <c r="OSV4" s="130"/>
      <c r="OSW4" s="130"/>
      <c r="OSX4" s="130"/>
      <c r="OSY4" s="130"/>
      <c r="OSZ4" s="130"/>
      <c r="OTA4" s="130"/>
      <c r="OTB4" s="130"/>
      <c r="OTC4" s="130"/>
      <c r="OTD4" s="130"/>
      <c r="OTE4" s="130"/>
      <c r="OTF4" s="130"/>
      <c r="OTG4" s="130"/>
      <c r="OTH4" s="130"/>
      <c r="OTI4" s="130"/>
      <c r="OTJ4" s="130"/>
      <c r="OTK4" s="130"/>
      <c r="OTL4" s="130"/>
      <c r="OTM4" s="130"/>
      <c r="OTN4" s="130"/>
      <c r="OTO4" s="130"/>
      <c r="OTP4" s="130"/>
      <c r="OTQ4" s="130"/>
      <c r="OTR4" s="130"/>
      <c r="OTS4" s="130"/>
      <c r="OTT4" s="130"/>
      <c r="OTU4" s="130"/>
      <c r="OTV4" s="130"/>
      <c r="OTW4" s="130"/>
      <c r="OTX4" s="130"/>
      <c r="OTY4" s="130"/>
      <c r="OTZ4" s="130"/>
      <c r="OUA4" s="130"/>
      <c r="OUB4" s="130"/>
      <c r="OUC4" s="130"/>
      <c r="OUD4" s="130"/>
      <c r="OUE4" s="130"/>
      <c r="OUF4" s="130"/>
      <c r="OUG4" s="130"/>
      <c r="OUH4" s="130"/>
      <c r="OUI4" s="130"/>
      <c r="OUJ4" s="130"/>
      <c r="OUK4" s="130"/>
      <c r="OUL4" s="130"/>
      <c r="OUM4" s="130"/>
      <c r="OUN4" s="130"/>
      <c r="OUO4" s="130"/>
      <c r="OUP4" s="130"/>
      <c r="OUQ4" s="130"/>
      <c r="OUR4" s="130"/>
      <c r="OUS4" s="130"/>
      <c r="OUT4" s="130"/>
      <c r="OUU4" s="130"/>
      <c r="OUV4" s="130"/>
      <c r="OUW4" s="130"/>
      <c r="OUX4" s="130"/>
      <c r="OUY4" s="130"/>
      <c r="OUZ4" s="130"/>
      <c r="OVA4" s="130"/>
      <c r="OVB4" s="130"/>
      <c r="OVC4" s="130"/>
      <c r="OVD4" s="130"/>
      <c r="OVE4" s="130"/>
      <c r="OVF4" s="130"/>
      <c r="OVG4" s="130"/>
      <c r="OVH4" s="130"/>
      <c r="OVI4" s="130"/>
      <c r="OVJ4" s="130"/>
      <c r="OVK4" s="130"/>
      <c r="OVL4" s="130"/>
      <c r="OVM4" s="130"/>
      <c r="OVN4" s="130"/>
      <c r="OVO4" s="130"/>
      <c r="OVP4" s="130"/>
      <c r="OVQ4" s="130"/>
      <c r="OVR4" s="130"/>
      <c r="OVS4" s="130"/>
      <c r="OVT4" s="130"/>
      <c r="OVU4" s="130"/>
      <c r="OVV4" s="130"/>
      <c r="OVW4" s="130"/>
      <c r="OVX4" s="130"/>
      <c r="OVY4" s="130"/>
      <c r="OVZ4" s="130"/>
      <c r="OWA4" s="130"/>
      <c r="OWB4" s="130"/>
      <c r="OWC4" s="130"/>
      <c r="OWD4" s="130"/>
      <c r="OWE4" s="130"/>
      <c r="OWF4" s="130"/>
      <c r="OWG4" s="130"/>
      <c r="OWH4" s="130"/>
      <c r="OWI4" s="130"/>
      <c r="OWJ4" s="130"/>
      <c r="OWK4" s="130"/>
      <c r="OWL4" s="130"/>
      <c r="OWM4" s="130"/>
      <c r="OWN4" s="130"/>
      <c r="OWO4" s="130"/>
      <c r="OWP4" s="130"/>
      <c r="OWQ4" s="130"/>
      <c r="OWR4" s="130"/>
      <c r="OWS4" s="130"/>
      <c r="OWT4" s="130"/>
      <c r="OWU4" s="130"/>
      <c r="OWV4" s="130"/>
      <c r="OWW4" s="130"/>
      <c r="OWX4" s="130"/>
      <c r="OWY4" s="130"/>
      <c r="OWZ4" s="130"/>
      <c r="OXA4" s="130"/>
      <c r="OXB4" s="130"/>
      <c r="OXC4" s="130"/>
      <c r="OXD4" s="130"/>
      <c r="OXE4" s="130"/>
      <c r="OXF4" s="130"/>
      <c r="OXG4" s="130"/>
      <c r="OXH4" s="130"/>
      <c r="OXI4" s="130"/>
      <c r="OXJ4" s="130"/>
      <c r="OXK4" s="130"/>
      <c r="OXL4" s="130"/>
      <c r="OXM4" s="130"/>
      <c r="OXN4" s="130"/>
      <c r="OXO4" s="130"/>
      <c r="OXP4" s="130"/>
      <c r="OXQ4" s="130"/>
      <c r="OXR4" s="130"/>
      <c r="OXS4" s="130"/>
      <c r="OXT4" s="130"/>
      <c r="OXU4" s="130"/>
      <c r="OXV4" s="130"/>
      <c r="OXW4" s="130"/>
      <c r="OXX4" s="130"/>
      <c r="OXY4" s="130"/>
      <c r="OXZ4" s="130"/>
      <c r="OYA4" s="130"/>
      <c r="OYB4" s="130"/>
      <c r="OYC4" s="130"/>
      <c r="OYD4" s="130"/>
      <c r="OYE4" s="130"/>
      <c r="OYF4" s="130"/>
      <c r="OYG4" s="130"/>
      <c r="OYH4" s="130"/>
      <c r="OYI4" s="130"/>
      <c r="OYJ4" s="130"/>
      <c r="OYK4" s="130"/>
      <c r="OYL4" s="130"/>
      <c r="OYM4" s="130"/>
      <c r="OYN4" s="130"/>
      <c r="OYO4" s="130"/>
      <c r="OYP4" s="130"/>
      <c r="OYQ4" s="130"/>
      <c r="OYR4" s="130"/>
      <c r="OYS4" s="130"/>
      <c r="OYT4" s="130"/>
      <c r="OYU4" s="130"/>
      <c r="OYV4" s="130"/>
      <c r="OYW4" s="130"/>
      <c r="OYX4" s="130"/>
      <c r="OYY4" s="130"/>
      <c r="OYZ4" s="130"/>
      <c r="OZA4" s="130"/>
      <c r="OZB4" s="130"/>
      <c r="OZC4" s="130"/>
      <c r="OZD4" s="130"/>
      <c r="OZE4" s="130"/>
      <c r="OZF4" s="130"/>
      <c r="OZG4" s="130"/>
      <c r="OZH4" s="130"/>
      <c r="OZI4" s="130"/>
      <c r="OZJ4" s="130"/>
      <c r="OZK4" s="130"/>
      <c r="OZL4" s="130"/>
      <c r="OZM4" s="130"/>
      <c r="OZN4" s="130"/>
      <c r="OZO4" s="130"/>
      <c r="OZP4" s="130"/>
      <c r="OZQ4" s="130"/>
      <c r="OZR4" s="130"/>
      <c r="OZS4" s="130"/>
      <c r="OZT4" s="130"/>
      <c r="OZU4" s="130"/>
      <c r="OZV4" s="130"/>
      <c r="OZW4" s="130"/>
      <c r="OZX4" s="130"/>
      <c r="OZY4" s="130"/>
      <c r="OZZ4" s="130"/>
      <c r="PAA4" s="130"/>
      <c r="PAB4" s="130"/>
      <c r="PAC4" s="130"/>
      <c r="PAD4" s="130"/>
      <c r="PAE4" s="130"/>
      <c r="PAF4" s="130"/>
      <c r="PAG4" s="130"/>
      <c r="PAH4" s="130"/>
      <c r="PAI4" s="130"/>
      <c r="PAJ4" s="130"/>
      <c r="PAK4" s="130"/>
      <c r="PAL4" s="130"/>
      <c r="PAM4" s="130"/>
      <c r="PAN4" s="130"/>
      <c r="PAO4" s="130"/>
      <c r="PAP4" s="130"/>
      <c r="PAQ4" s="130"/>
      <c r="PAR4" s="130"/>
      <c r="PAS4" s="130"/>
      <c r="PAT4" s="130"/>
      <c r="PAU4" s="130"/>
      <c r="PAV4" s="130"/>
      <c r="PAW4" s="130"/>
      <c r="PAX4" s="130"/>
      <c r="PAY4" s="130"/>
      <c r="PAZ4" s="130"/>
      <c r="PBA4" s="130"/>
      <c r="PBB4" s="130"/>
      <c r="PBC4" s="130"/>
      <c r="PBD4" s="130"/>
      <c r="PBE4" s="130"/>
      <c r="PBF4" s="130"/>
      <c r="PBG4" s="130"/>
      <c r="PBH4" s="130"/>
      <c r="PBI4" s="130"/>
      <c r="PBJ4" s="130"/>
      <c r="PBK4" s="130"/>
      <c r="PBL4" s="130"/>
      <c r="PBM4" s="130"/>
      <c r="PBN4" s="130"/>
      <c r="PBO4" s="130"/>
      <c r="PBP4" s="130"/>
      <c r="PBQ4" s="130"/>
      <c r="PBR4" s="130"/>
      <c r="PBS4" s="130"/>
      <c r="PBT4" s="130"/>
      <c r="PBU4" s="130"/>
      <c r="PBV4" s="130"/>
      <c r="PBW4" s="130"/>
      <c r="PBX4" s="130"/>
      <c r="PBY4" s="130"/>
      <c r="PBZ4" s="130"/>
      <c r="PCA4" s="130"/>
      <c r="PCB4" s="130"/>
      <c r="PCC4" s="130"/>
      <c r="PCD4" s="130"/>
      <c r="PCE4" s="130"/>
      <c r="PCF4" s="130"/>
      <c r="PCG4" s="130"/>
      <c r="PCH4" s="130"/>
      <c r="PCI4" s="130"/>
      <c r="PCJ4" s="130"/>
      <c r="PCK4" s="130"/>
      <c r="PCL4" s="130"/>
      <c r="PCM4" s="130"/>
      <c r="PCN4" s="130"/>
      <c r="PCO4" s="130"/>
      <c r="PCP4" s="130"/>
      <c r="PCQ4" s="130"/>
      <c r="PCR4" s="130"/>
      <c r="PCS4" s="130"/>
      <c r="PCT4" s="130"/>
      <c r="PCU4" s="130"/>
      <c r="PCV4" s="130"/>
      <c r="PCW4" s="130"/>
      <c r="PCX4" s="130"/>
      <c r="PCY4" s="130"/>
      <c r="PCZ4" s="130"/>
      <c r="PDA4" s="130"/>
      <c r="PDB4" s="130"/>
      <c r="PDC4" s="130"/>
      <c r="PDD4" s="130"/>
      <c r="PDE4" s="130"/>
      <c r="PDF4" s="130"/>
      <c r="PDG4" s="130"/>
      <c r="PDH4" s="130"/>
      <c r="PDI4" s="130"/>
      <c r="PDJ4" s="130"/>
      <c r="PDK4" s="130"/>
      <c r="PDL4" s="130"/>
      <c r="PDM4" s="130"/>
      <c r="PDN4" s="130"/>
      <c r="PDO4" s="130"/>
      <c r="PDP4" s="130"/>
      <c r="PDQ4" s="130"/>
      <c r="PDR4" s="130"/>
      <c r="PDS4" s="130"/>
      <c r="PDT4" s="130"/>
      <c r="PDU4" s="130"/>
      <c r="PDV4" s="130"/>
      <c r="PDW4" s="130"/>
      <c r="PDX4" s="130"/>
      <c r="PDY4" s="130"/>
      <c r="PDZ4" s="130"/>
      <c r="PEA4" s="130"/>
      <c r="PEB4" s="130"/>
      <c r="PEC4" s="130"/>
      <c r="PED4" s="130"/>
      <c r="PEE4" s="130"/>
      <c r="PEF4" s="130"/>
      <c r="PEG4" s="130"/>
      <c r="PEH4" s="130"/>
      <c r="PEI4" s="130"/>
      <c r="PEJ4" s="130"/>
      <c r="PEK4" s="130"/>
      <c r="PEL4" s="130"/>
      <c r="PEM4" s="130"/>
      <c r="PEN4" s="130"/>
      <c r="PEO4" s="130"/>
      <c r="PEP4" s="130"/>
      <c r="PEQ4" s="130"/>
      <c r="PER4" s="130"/>
      <c r="PES4" s="130"/>
      <c r="PET4" s="130"/>
      <c r="PEU4" s="130"/>
      <c r="PEV4" s="130"/>
      <c r="PEW4" s="130"/>
      <c r="PEX4" s="130"/>
      <c r="PEY4" s="130"/>
      <c r="PEZ4" s="130"/>
      <c r="PFA4" s="130"/>
      <c r="PFB4" s="130"/>
      <c r="PFC4" s="130"/>
      <c r="PFD4" s="130"/>
      <c r="PFE4" s="130"/>
      <c r="PFF4" s="130"/>
      <c r="PFG4" s="130"/>
      <c r="PFH4" s="130"/>
      <c r="PFI4" s="130"/>
      <c r="PFJ4" s="130"/>
      <c r="PFK4" s="130"/>
      <c r="PFL4" s="130"/>
      <c r="PFM4" s="130"/>
      <c r="PFN4" s="130"/>
      <c r="PFO4" s="130"/>
      <c r="PFP4" s="130"/>
      <c r="PFQ4" s="130"/>
      <c r="PFR4" s="130"/>
      <c r="PFS4" s="130"/>
      <c r="PFT4" s="130"/>
      <c r="PFU4" s="130"/>
      <c r="PFV4" s="130"/>
      <c r="PFW4" s="130"/>
      <c r="PFX4" s="130"/>
      <c r="PFY4" s="130"/>
      <c r="PFZ4" s="130"/>
      <c r="PGA4" s="130"/>
      <c r="PGB4" s="130"/>
      <c r="PGC4" s="130"/>
      <c r="PGD4" s="130"/>
      <c r="PGE4" s="130"/>
      <c r="PGF4" s="130"/>
      <c r="PGG4" s="130"/>
      <c r="PGH4" s="130"/>
      <c r="PGI4" s="130"/>
      <c r="PGJ4" s="130"/>
      <c r="PGK4" s="130"/>
      <c r="PGL4" s="130"/>
      <c r="PGM4" s="130"/>
      <c r="PGN4" s="130"/>
      <c r="PGO4" s="130"/>
      <c r="PGP4" s="130"/>
      <c r="PGQ4" s="130"/>
      <c r="PGR4" s="130"/>
      <c r="PGS4" s="130"/>
      <c r="PGT4" s="130"/>
      <c r="PGU4" s="130"/>
      <c r="PGV4" s="130"/>
      <c r="PGW4" s="130"/>
      <c r="PGX4" s="130"/>
      <c r="PGY4" s="130"/>
      <c r="PGZ4" s="130"/>
      <c r="PHA4" s="130"/>
      <c r="PHB4" s="130"/>
      <c r="PHC4" s="130"/>
      <c r="PHD4" s="130"/>
      <c r="PHE4" s="130"/>
      <c r="PHF4" s="130"/>
      <c r="PHG4" s="130"/>
      <c r="PHH4" s="130"/>
      <c r="PHI4" s="130"/>
      <c r="PHJ4" s="130"/>
      <c r="PHK4" s="130"/>
      <c r="PHL4" s="130"/>
      <c r="PHM4" s="130"/>
      <c r="PHN4" s="130"/>
      <c r="PHO4" s="130"/>
      <c r="PHP4" s="130"/>
      <c r="PHQ4" s="130"/>
      <c r="PHR4" s="130"/>
      <c r="PHS4" s="130"/>
      <c r="PHT4" s="130"/>
      <c r="PHU4" s="130"/>
      <c r="PHV4" s="130"/>
      <c r="PHW4" s="130"/>
      <c r="PHX4" s="130"/>
      <c r="PHY4" s="130"/>
      <c r="PHZ4" s="130"/>
      <c r="PIA4" s="130"/>
      <c r="PIB4" s="130"/>
      <c r="PIC4" s="130"/>
      <c r="PID4" s="130"/>
      <c r="PIE4" s="130"/>
      <c r="PIF4" s="130"/>
      <c r="PIG4" s="130"/>
      <c r="PIH4" s="130"/>
      <c r="PII4" s="130"/>
      <c r="PIJ4" s="130"/>
      <c r="PIK4" s="130"/>
      <c r="PIL4" s="130"/>
      <c r="PIM4" s="130"/>
      <c r="PIN4" s="130"/>
      <c r="PIO4" s="130"/>
      <c r="PIP4" s="130"/>
      <c r="PIQ4" s="130"/>
      <c r="PIR4" s="130"/>
      <c r="PIS4" s="130"/>
      <c r="PIT4" s="130"/>
      <c r="PIU4" s="130"/>
      <c r="PIV4" s="130"/>
      <c r="PIW4" s="130"/>
      <c r="PIX4" s="130"/>
      <c r="PIY4" s="130"/>
      <c r="PIZ4" s="130"/>
      <c r="PJA4" s="130"/>
      <c r="PJB4" s="130"/>
      <c r="PJC4" s="130"/>
      <c r="PJD4" s="130"/>
      <c r="PJE4" s="130"/>
      <c r="PJF4" s="130"/>
      <c r="PJG4" s="130"/>
      <c r="PJH4" s="130"/>
      <c r="PJI4" s="130"/>
      <c r="PJJ4" s="130"/>
      <c r="PJK4" s="130"/>
      <c r="PJL4" s="130"/>
      <c r="PJM4" s="130"/>
      <c r="PJN4" s="130"/>
      <c r="PJO4" s="130"/>
      <c r="PJP4" s="130"/>
      <c r="PJQ4" s="130"/>
      <c r="PJR4" s="130"/>
      <c r="PJS4" s="130"/>
      <c r="PJT4" s="130"/>
      <c r="PJU4" s="130"/>
      <c r="PJV4" s="130"/>
      <c r="PJW4" s="130"/>
      <c r="PJX4" s="130"/>
      <c r="PJY4" s="130"/>
      <c r="PJZ4" s="130"/>
      <c r="PKA4" s="130"/>
      <c r="PKB4" s="130"/>
      <c r="PKC4" s="130"/>
      <c r="PKD4" s="130"/>
      <c r="PKE4" s="130"/>
      <c r="PKF4" s="130"/>
      <c r="PKG4" s="130"/>
      <c r="PKH4" s="130"/>
      <c r="PKI4" s="130"/>
      <c r="PKJ4" s="130"/>
      <c r="PKK4" s="130"/>
      <c r="PKL4" s="130"/>
      <c r="PKM4" s="130"/>
      <c r="PKN4" s="130"/>
      <c r="PKO4" s="130"/>
      <c r="PKP4" s="130"/>
      <c r="PKQ4" s="130"/>
      <c r="PKR4" s="130"/>
      <c r="PKS4" s="130"/>
      <c r="PKT4" s="130"/>
      <c r="PKU4" s="130"/>
      <c r="PKV4" s="130"/>
      <c r="PKW4" s="130"/>
      <c r="PKX4" s="130"/>
      <c r="PKY4" s="130"/>
      <c r="PKZ4" s="130"/>
      <c r="PLA4" s="130"/>
      <c r="PLB4" s="130"/>
      <c r="PLC4" s="130"/>
      <c r="PLD4" s="130"/>
      <c r="PLE4" s="130"/>
      <c r="PLF4" s="130"/>
      <c r="PLG4" s="130"/>
      <c r="PLH4" s="130"/>
      <c r="PLI4" s="130"/>
      <c r="PLJ4" s="130"/>
      <c r="PLK4" s="130"/>
      <c r="PLL4" s="130"/>
      <c r="PLM4" s="130"/>
      <c r="PLN4" s="130"/>
      <c r="PLO4" s="130"/>
      <c r="PLP4" s="130"/>
      <c r="PLQ4" s="130"/>
      <c r="PLR4" s="130"/>
      <c r="PLS4" s="130"/>
      <c r="PLT4" s="130"/>
      <c r="PLU4" s="130"/>
      <c r="PLV4" s="130"/>
      <c r="PLW4" s="130"/>
      <c r="PLX4" s="130"/>
      <c r="PLY4" s="130"/>
      <c r="PLZ4" s="130"/>
      <c r="PMA4" s="130"/>
      <c r="PMB4" s="130"/>
      <c r="PMC4" s="130"/>
      <c r="PMD4" s="130"/>
      <c r="PME4" s="130"/>
      <c r="PMF4" s="130"/>
      <c r="PMG4" s="130"/>
      <c r="PMH4" s="130"/>
      <c r="PMI4" s="130"/>
      <c r="PMJ4" s="130"/>
      <c r="PMK4" s="130"/>
      <c r="PML4" s="130"/>
      <c r="PMM4" s="130"/>
      <c r="PMN4" s="130"/>
      <c r="PMO4" s="130"/>
      <c r="PMP4" s="130"/>
      <c r="PMQ4" s="130"/>
      <c r="PMR4" s="130"/>
      <c r="PMS4" s="130"/>
      <c r="PMT4" s="130"/>
      <c r="PMU4" s="130"/>
      <c r="PMV4" s="130"/>
      <c r="PMW4" s="130"/>
      <c r="PMX4" s="130"/>
      <c r="PMY4" s="130"/>
      <c r="PMZ4" s="130"/>
      <c r="PNA4" s="130"/>
      <c r="PNB4" s="130"/>
      <c r="PNC4" s="130"/>
      <c r="PND4" s="130"/>
      <c r="PNE4" s="130"/>
      <c r="PNF4" s="130"/>
      <c r="PNG4" s="130"/>
      <c r="PNH4" s="130"/>
      <c r="PNI4" s="130"/>
      <c r="PNJ4" s="130"/>
      <c r="PNK4" s="130"/>
      <c r="PNL4" s="130"/>
      <c r="PNM4" s="130"/>
      <c r="PNN4" s="130"/>
      <c r="PNO4" s="130"/>
      <c r="PNP4" s="130"/>
      <c r="PNQ4" s="130"/>
      <c r="PNR4" s="130"/>
      <c r="PNS4" s="130"/>
      <c r="PNT4" s="130"/>
      <c r="PNU4" s="130"/>
      <c r="PNV4" s="130"/>
      <c r="PNW4" s="130"/>
      <c r="PNX4" s="130"/>
      <c r="PNY4" s="130"/>
      <c r="PNZ4" s="130"/>
      <c r="POA4" s="130"/>
      <c r="POB4" s="130"/>
      <c r="POC4" s="130"/>
      <c r="POD4" s="130"/>
      <c r="POE4" s="130"/>
      <c r="POF4" s="130"/>
      <c r="POG4" s="130"/>
      <c r="POH4" s="130"/>
      <c r="POI4" s="130"/>
      <c r="POJ4" s="130"/>
      <c r="POK4" s="130"/>
      <c r="POL4" s="130"/>
      <c r="POM4" s="130"/>
      <c r="PON4" s="130"/>
      <c r="POO4" s="130"/>
      <c r="POP4" s="130"/>
      <c r="POQ4" s="130"/>
      <c r="POR4" s="130"/>
      <c r="POS4" s="130"/>
      <c r="POT4" s="130"/>
      <c r="POU4" s="130"/>
      <c r="POV4" s="130"/>
      <c r="POW4" s="130"/>
      <c r="POX4" s="130"/>
      <c r="POY4" s="130"/>
      <c r="POZ4" s="130"/>
      <c r="PPA4" s="130"/>
      <c r="PPB4" s="130"/>
      <c r="PPC4" s="130"/>
      <c r="PPD4" s="130"/>
      <c r="PPE4" s="130"/>
      <c r="PPF4" s="130"/>
      <c r="PPG4" s="130"/>
      <c r="PPH4" s="130"/>
      <c r="PPI4" s="130"/>
      <c r="PPJ4" s="130"/>
      <c r="PPK4" s="130"/>
      <c r="PPL4" s="130"/>
      <c r="PPM4" s="130"/>
      <c r="PPN4" s="130"/>
      <c r="PPO4" s="130"/>
      <c r="PPP4" s="130"/>
      <c r="PPQ4" s="130"/>
      <c r="PPR4" s="130"/>
      <c r="PPS4" s="130"/>
      <c r="PPT4" s="130"/>
      <c r="PPU4" s="130"/>
      <c r="PPV4" s="130"/>
      <c r="PPW4" s="130"/>
      <c r="PPX4" s="130"/>
      <c r="PPY4" s="130"/>
      <c r="PPZ4" s="130"/>
      <c r="PQA4" s="130"/>
      <c r="PQB4" s="130"/>
      <c r="PQC4" s="130"/>
      <c r="PQD4" s="130"/>
      <c r="PQE4" s="130"/>
      <c r="PQF4" s="130"/>
      <c r="PQG4" s="130"/>
      <c r="PQH4" s="130"/>
      <c r="PQI4" s="130"/>
      <c r="PQJ4" s="130"/>
      <c r="PQK4" s="130"/>
      <c r="PQL4" s="130"/>
      <c r="PQM4" s="130"/>
      <c r="PQN4" s="130"/>
      <c r="PQO4" s="130"/>
      <c r="PQP4" s="130"/>
      <c r="PQQ4" s="130"/>
      <c r="PQR4" s="130"/>
      <c r="PQS4" s="130"/>
      <c r="PQT4" s="130"/>
      <c r="PQU4" s="130"/>
      <c r="PQV4" s="130"/>
      <c r="PQW4" s="130"/>
      <c r="PQX4" s="130"/>
      <c r="PQY4" s="130"/>
      <c r="PQZ4" s="130"/>
      <c r="PRA4" s="130"/>
      <c r="PRB4" s="130"/>
      <c r="PRC4" s="130"/>
      <c r="PRD4" s="130"/>
      <c r="PRE4" s="130"/>
      <c r="PRF4" s="130"/>
      <c r="PRG4" s="130"/>
      <c r="PRH4" s="130"/>
      <c r="PRI4" s="130"/>
      <c r="PRJ4" s="130"/>
      <c r="PRK4" s="130"/>
      <c r="PRL4" s="130"/>
      <c r="PRM4" s="130"/>
      <c r="PRN4" s="130"/>
      <c r="PRO4" s="130"/>
      <c r="PRP4" s="130"/>
      <c r="PRQ4" s="130"/>
      <c r="PRR4" s="130"/>
      <c r="PRS4" s="130"/>
      <c r="PRT4" s="130"/>
      <c r="PRU4" s="130"/>
      <c r="PRV4" s="130"/>
      <c r="PRW4" s="130"/>
      <c r="PRX4" s="130"/>
      <c r="PRY4" s="130"/>
      <c r="PRZ4" s="130"/>
      <c r="PSA4" s="130"/>
      <c r="PSB4" s="130"/>
      <c r="PSC4" s="130"/>
      <c r="PSD4" s="130"/>
      <c r="PSE4" s="130"/>
      <c r="PSF4" s="130"/>
      <c r="PSG4" s="130"/>
      <c r="PSH4" s="130"/>
      <c r="PSI4" s="130"/>
      <c r="PSJ4" s="130"/>
      <c r="PSK4" s="130"/>
      <c r="PSL4" s="130"/>
      <c r="PSM4" s="130"/>
      <c r="PSN4" s="130"/>
      <c r="PSO4" s="130"/>
      <c r="PSP4" s="130"/>
      <c r="PSQ4" s="130"/>
      <c r="PSR4" s="130"/>
      <c r="PSS4" s="130"/>
      <c r="PST4" s="130"/>
      <c r="PSU4" s="130"/>
      <c r="PSV4" s="130"/>
      <c r="PSW4" s="130"/>
      <c r="PSX4" s="130"/>
      <c r="PSY4" s="130"/>
      <c r="PSZ4" s="130"/>
      <c r="PTA4" s="130"/>
      <c r="PTB4" s="130"/>
      <c r="PTC4" s="130"/>
      <c r="PTD4" s="130"/>
      <c r="PTE4" s="130"/>
      <c r="PTF4" s="130"/>
      <c r="PTG4" s="130"/>
      <c r="PTH4" s="130"/>
      <c r="PTI4" s="130"/>
      <c r="PTJ4" s="130"/>
      <c r="PTK4" s="130"/>
      <c r="PTL4" s="130"/>
      <c r="PTM4" s="130"/>
      <c r="PTN4" s="130"/>
      <c r="PTO4" s="130"/>
      <c r="PTP4" s="130"/>
      <c r="PTQ4" s="130"/>
      <c r="PTR4" s="130"/>
      <c r="PTS4" s="130"/>
      <c r="PTT4" s="130"/>
      <c r="PTU4" s="130"/>
      <c r="PTV4" s="130"/>
      <c r="PTW4" s="130"/>
      <c r="PTX4" s="130"/>
      <c r="PTY4" s="130"/>
      <c r="PTZ4" s="130"/>
      <c r="PUA4" s="130"/>
      <c r="PUB4" s="130"/>
      <c r="PUC4" s="130"/>
      <c r="PUD4" s="130"/>
      <c r="PUE4" s="130"/>
      <c r="PUF4" s="130"/>
      <c r="PUG4" s="130"/>
      <c r="PUH4" s="130"/>
      <c r="PUI4" s="130"/>
      <c r="PUJ4" s="130"/>
      <c r="PUK4" s="130"/>
      <c r="PUL4" s="130"/>
      <c r="PUM4" s="130"/>
      <c r="PUN4" s="130"/>
      <c r="PUO4" s="130"/>
      <c r="PUP4" s="130"/>
      <c r="PUQ4" s="130"/>
      <c r="PUR4" s="130"/>
      <c r="PUS4" s="130"/>
      <c r="PUT4" s="130"/>
      <c r="PUU4" s="130"/>
      <c r="PUV4" s="130"/>
      <c r="PUW4" s="130"/>
      <c r="PUX4" s="130"/>
      <c r="PUY4" s="130"/>
      <c r="PUZ4" s="130"/>
      <c r="PVA4" s="130"/>
      <c r="PVB4" s="130"/>
      <c r="PVC4" s="130"/>
      <c r="PVD4" s="130"/>
      <c r="PVE4" s="130"/>
      <c r="PVF4" s="130"/>
      <c r="PVG4" s="130"/>
      <c r="PVH4" s="130"/>
      <c r="PVI4" s="130"/>
      <c r="PVJ4" s="130"/>
      <c r="PVK4" s="130"/>
      <c r="PVL4" s="130"/>
      <c r="PVM4" s="130"/>
      <c r="PVN4" s="130"/>
      <c r="PVO4" s="130"/>
      <c r="PVP4" s="130"/>
      <c r="PVQ4" s="130"/>
      <c r="PVR4" s="130"/>
      <c r="PVS4" s="130"/>
      <c r="PVT4" s="130"/>
      <c r="PVU4" s="130"/>
      <c r="PVV4" s="130"/>
      <c r="PVW4" s="130"/>
      <c r="PVX4" s="130"/>
      <c r="PVY4" s="130"/>
      <c r="PVZ4" s="130"/>
      <c r="PWA4" s="130"/>
      <c r="PWB4" s="130"/>
      <c r="PWC4" s="130"/>
      <c r="PWD4" s="130"/>
      <c r="PWE4" s="130"/>
      <c r="PWF4" s="130"/>
      <c r="PWG4" s="130"/>
      <c r="PWH4" s="130"/>
      <c r="PWI4" s="130"/>
      <c r="PWJ4" s="130"/>
      <c r="PWK4" s="130"/>
      <c r="PWL4" s="130"/>
      <c r="PWM4" s="130"/>
      <c r="PWN4" s="130"/>
      <c r="PWO4" s="130"/>
      <c r="PWP4" s="130"/>
      <c r="PWQ4" s="130"/>
      <c r="PWR4" s="130"/>
      <c r="PWS4" s="130"/>
      <c r="PWT4" s="130"/>
      <c r="PWU4" s="130"/>
      <c r="PWV4" s="130"/>
      <c r="PWW4" s="130"/>
      <c r="PWX4" s="130"/>
      <c r="PWY4" s="130"/>
      <c r="PWZ4" s="130"/>
      <c r="PXA4" s="130"/>
      <c r="PXB4" s="130"/>
      <c r="PXC4" s="130"/>
      <c r="PXD4" s="130"/>
      <c r="PXE4" s="130"/>
      <c r="PXF4" s="130"/>
      <c r="PXG4" s="130"/>
      <c r="PXH4" s="130"/>
      <c r="PXI4" s="130"/>
      <c r="PXJ4" s="130"/>
      <c r="PXK4" s="130"/>
      <c r="PXL4" s="130"/>
      <c r="PXM4" s="130"/>
      <c r="PXN4" s="130"/>
      <c r="PXO4" s="130"/>
      <c r="PXP4" s="130"/>
      <c r="PXQ4" s="130"/>
      <c r="PXR4" s="130"/>
      <c r="PXS4" s="130"/>
      <c r="PXT4" s="130"/>
      <c r="PXU4" s="130"/>
      <c r="PXV4" s="130"/>
      <c r="PXW4" s="130"/>
      <c r="PXX4" s="130"/>
      <c r="PXY4" s="130"/>
      <c r="PXZ4" s="130"/>
      <c r="PYA4" s="130"/>
      <c r="PYB4" s="130"/>
      <c r="PYC4" s="130"/>
      <c r="PYD4" s="130"/>
      <c r="PYE4" s="130"/>
      <c r="PYF4" s="130"/>
      <c r="PYG4" s="130"/>
      <c r="PYH4" s="130"/>
      <c r="PYI4" s="130"/>
      <c r="PYJ4" s="130"/>
      <c r="PYK4" s="130"/>
      <c r="PYL4" s="130"/>
      <c r="PYM4" s="130"/>
      <c r="PYN4" s="130"/>
      <c r="PYO4" s="130"/>
      <c r="PYP4" s="130"/>
      <c r="PYQ4" s="130"/>
      <c r="PYR4" s="130"/>
      <c r="PYS4" s="130"/>
      <c r="PYT4" s="130"/>
      <c r="PYU4" s="130"/>
      <c r="PYV4" s="130"/>
      <c r="PYW4" s="130"/>
      <c r="PYX4" s="130"/>
      <c r="PYY4" s="130"/>
      <c r="PYZ4" s="130"/>
      <c r="PZA4" s="130"/>
      <c r="PZB4" s="130"/>
      <c r="PZC4" s="130"/>
      <c r="PZD4" s="130"/>
      <c r="PZE4" s="130"/>
      <c r="PZF4" s="130"/>
      <c r="PZG4" s="130"/>
      <c r="PZH4" s="130"/>
      <c r="PZI4" s="130"/>
      <c r="PZJ4" s="130"/>
      <c r="PZK4" s="130"/>
      <c r="PZL4" s="130"/>
      <c r="PZM4" s="130"/>
      <c r="PZN4" s="130"/>
      <c r="PZO4" s="130"/>
      <c r="PZP4" s="130"/>
      <c r="PZQ4" s="130"/>
      <c r="PZR4" s="130"/>
      <c r="PZS4" s="130"/>
      <c r="PZT4" s="130"/>
      <c r="PZU4" s="130"/>
      <c r="PZV4" s="130"/>
      <c r="PZW4" s="130"/>
      <c r="PZX4" s="130"/>
      <c r="PZY4" s="130"/>
      <c r="PZZ4" s="130"/>
      <c r="QAA4" s="130"/>
      <c r="QAB4" s="130"/>
      <c r="QAC4" s="130"/>
      <c r="QAD4" s="130"/>
      <c r="QAE4" s="130"/>
      <c r="QAF4" s="130"/>
      <c r="QAG4" s="130"/>
      <c r="QAH4" s="130"/>
      <c r="QAI4" s="130"/>
      <c r="QAJ4" s="130"/>
      <c r="QAK4" s="130"/>
      <c r="QAL4" s="130"/>
      <c r="QAM4" s="130"/>
      <c r="QAN4" s="130"/>
      <c r="QAO4" s="130"/>
      <c r="QAP4" s="130"/>
      <c r="QAQ4" s="130"/>
      <c r="QAR4" s="130"/>
      <c r="QAS4" s="130"/>
      <c r="QAT4" s="130"/>
      <c r="QAU4" s="130"/>
      <c r="QAV4" s="130"/>
      <c r="QAW4" s="130"/>
      <c r="QAX4" s="130"/>
      <c r="QAY4" s="130"/>
      <c r="QAZ4" s="130"/>
      <c r="QBA4" s="130"/>
      <c r="QBB4" s="130"/>
      <c r="QBC4" s="130"/>
      <c r="QBD4" s="130"/>
      <c r="QBE4" s="130"/>
      <c r="QBF4" s="130"/>
      <c r="QBG4" s="130"/>
      <c r="QBH4" s="130"/>
      <c r="QBI4" s="130"/>
      <c r="QBJ4" s="130"/>
      <c r="QBK4" s="130"/>
      <c r="QBL4" s="130"/>
      <c r="QBM4" s="130"/>
      <c r="QBN4" s="130"/>
      <c r="QBO4" s="130"/>
      <c r="QBP4" s="130"/>
      <c r="QBQ4" s="130"/>
      <c r="QBR4" s="130"/>
      <c r="QBS4" s="130"/>
      <c r="QBT4" s="130"/>
      <c r="QBU4" s="130"/>
      <c r="QBV4" s="130"/>
      <c r="QBW4" s="130"/>
      <c r="QBX4" s="130"/>
      <c r="QBY4" s="130"/>
      <c r="QBZ4" s="130"/>
      <c r="QCA4" s="130"/>
      <c r="QCB4" s="130"/>
      <c r="QCC4" s="130"/>
      <c r="QCD4" s="130"/>
      <c r="QCE4" s="130"/>
      <c r="QCF4" s="130"/>
      <c r="QCG4" s="130"/>
      <c r="QCH4" s="130"/>
      <c r="QCI4" s="130"/>
      <c r="QCJ4" s="130"/>
      <c r="QCK4" s="130"/>
      <c r="QCL4" s="130"/>
      <c r="QCM4" s="130"/>
      <c r="QCN4" s="130"/>
      <c r="QCO4" s="130"/>
      <c r="QCP4" s="130"/>
      <c r="QCQ4" s="130"/>
      <c r="QCR4" s="130"/>
      <c r="QCS4" s="130"/>
      <c r="QCT4" s="130"/>
      <c r="QCU4" s="130"/>
      <c r="QCV4" s="130"/>
      <c r="QCW4" s="130"/>
      <c r="QCX4" s="130"/>
      <c r="QCY4" s="130"/>
      <c r="QCZ4" s="130"/>
      <c r="QDA4" s="130"/>
      <c r="QDB4" s="130"/>
      <c r="QDC4" s="130"/>
      <c r="QDD4" s="130"/>
      <c r="QDE4" s="130"/>
      <c r="QDF4" s="130"/>
      <c r="QDG4" s="130"/>
      <c r="QDH4" s="130"/>
      <c r="QDI4" s="130"/>
      <c r="QDJ4" s="130"/>
      <c r="QDK4" s="130"/>
      <c r="QDL4" s="130"/>
      <c r="QDM4" s="130"/>
      <c r="QDN4" s="130"/>
      <c r="QDO4" s="130"/>
      <c r="QDP4" s="130"/>
      <c r="QDQ4" s="130"/>
      <c r="QDR4" s="130"/>
      <c r="QDS4" s="130"/>
      <c r="QDT4" s="130"/>
      <c r="QDU4" s="130"/>
      <c r="QDV4" s="130"/>
      <c r="QDW4" s="130"/>
      <c r="QDX4" s="130"/>
      <c r="QDY4" s="130"/>
      <c r="QDZ4" s="130"/>
      <c r="QEA4" s="130"/>
      <c r="QEB4" s="130"/>
      <c r="QEC4" s="130"/>
      <c r="QED4" s="130"/>
      <c r="QEE4" s="130"/>
      <c r="QEF4" s="130"/>
      <c r="QEG4" s="130"/>
      <c r="QEH4" s="130"/>
      <c r="QEI4" s="130"/>
      <c r="QEJ4" s="130"/>
      <c r="QEK4" s="130"/>
      <c r="QEL4" s="130"/>
      <c r="QEM4" s="130"/>
      <c r="QEN4" s="130"/>
      <c r="QEO4" s="130"/>
      <c r="QEP4" s="130"/>
      <c r="QEQ4" s="130"/>
      <c r="QER4" s="130"/>
      <c r="QES4" s="130"/>
      <c r="QET4" s="130"/>
      <c r="QEU4" s="130"/>
      <c r="QEV4" s="130"/>
      <c r="QEW4" s="130"/>
      <c r="QEX4" s="130"/>
      <c r="QEY4" s="130"/>
      <c r="QEZ4" s="130"/>
      <c r="QFA4" s="130"/>
      <c r="QFB4" s="130"/>
      <c r="QFC4" s="130"/>
      <c r="QFD4" s="130"/>
      <c r="QFE4" s="130"/>
      <c r="QFF4" s="130"/>
      <c r="QFG4" s="130"/>
      <c r="QFH4" s="130"/>
      <c r="QFI4" s="130"/>
      <c r="QFJ4" s="130"/>
      <c r="QFK4" s="130"/>
      <c r="QFL4" s="130"/>
      <c r="QFM4" s="130"/>
      <c r="QFN4" s="130"/>
      <c r="QFO4" s="130"/>
      <c r="QFP4" s="130"/>
      <c r="QFQ4" s="130"/>
      <c r="QFR4" s="130"/>
      <c r="QFS4" s="130"/>
      <c r="QFT4" s="130"/>
      <c r="QFU4" s="130"/>
      <c r="QFV4" s="130"/>
      <c r="QFW4" s="130"/>
      <c r="QFX4" s="130"/>
      <c r="QFY4" s="130"/>
      <c r="QFZ4" s="130"/>
      <c r="QGA4" s="130"/>
      <c r="QGB4" s="130"/>
      <c r="QGC4" s="130"/>
      <c r="QGD4" s="130"/>
      <c r="QGE4" s="130"/>
      <c r="QGF4" s="130"/>
      <c r="QGG4" s="130"/>
      <c r="QGH4" s="130"/>
      <c r="QGI4" s="130"/>
      <c r="QGJ4" s="130"/>
      <c r="QGK4" s="130"/>
      <c r="QGL4" s="130"/>
      <c r="QGM4" s="130"/>
      <c r="QGN4" s="130"/>
      <c r="QGO4" s="130"/>
      <c r="QGP4" s="130"/>
      <c r="QGQ4" s="130"/>
      <c r="QGR4" s="130"/>
      <c r="QGS4" s="130"/>
      <c r="QGT4" s="130"/>
      <c r="QGU4" s="130"/>
      <c r="QGV4" s="130"/>
      <c r="QGW4" s="130"/>
      <c r="QGX4" s="130"/>
      <c r="QGY4" s="130"/>
      <c r="QGZ4" s="130"/>
      <c r="QHA4" s="130"/>
      <c r="QHB4" s="130"/>
      <c r="QHC4" s="130"/>
      <c r="QHD4" s="130"/>
      <c r="QHE4" s="130"/>
      <c r="QHF4" s="130"/>
      <c r="QHG4" s="130"/>
      <c r="QHH4" s="130"/>
      <c r="QHI4" s="130"/>
      <c r="QHJ4" s="130"/>
      <c r="QHK4" s="130"/>
      <c r="QHL4" s="130"/>
      <c r="QHM4" s="130"/>
      <c r="QHN4" s="130"/>
      <c r="QHO4" s="130"/>
      <c r="QHP4" s="130"/>
      <c r="QHQ4" s="130"/>
      <c r="QHR4" s="130"/>
      <c r="QHS4" s="130"/>
      <c r="QHT4" s="130"/>
      <c r="QHU4" s="130"/>
      <c r="QHV4" s="130"/>
      <c r="QHW4" s="130"/>
      <c r="QHX4" s="130"/>
      <c r="QHY4" s="130"/>
      <c r="QHZ4" s="130"/>
      <c r="QIA4" s="130"/>
      <c r="QIB4" s="130"/>
      <c r="QIC4" s="130"/>
      <c r="QID4" s="130"/>
      <c r="QIE4" s="130"/>
      <c r="QIF4" s="130"/>
      <c r="QIG4" s="130"/>
      <c r="QIH4" s="130"/>
      <c r="QII4" s="130"/>
      <c r="QIJ4" s="130"/>
      <c r="QIK4" s="130"/>
      <c r="QIL4" s="130"/>
      <c r="QIM4" s="130"/>
      <c r="QIN4" s="130"/>
      <c r="QIO4" s="130"/>
      <c r="QIP4" s="130"/>
      <c r="QIQ4" s="130"/>
      <c r="QIR4" s="130"/>
      <c r="QIS4" s="130"/>
      <c r="QIT4" s="130"/>
      <c r="QIU4" s="130"/>
      <c r="QIV4" s="130"/>
      <c r="QIW4" s="130"/>
      <c r="QIX4" s="130"/>
      <c r="QIY4" s="130"/>
      <c r="QIZ4" s="130"/>
      <c r="QJA4" s="130"/>
      <c r="QJB4" s="130"/>
      <c r="QJC4" s="130"/>
      <c r="QJD4" s="130"/>
      <c r="QJE4" s="130"/>
      <c r="QJF4" s="130"/>
      <c r="QJG4" s="130"/>
      <c r="QJH4" s="130"/>
      <c r="QJI4" s="130"/>
      <c r="QJJ4" s="130"/>
      <c r="QJK4" s="130"/>
      <c r="QJL4" s="130"/>
      <c r="QJM4" s="130"/>
      <c r="QJN4" s="130"/>
      <c r="QJO4" s="130"/>
      <c r="QJP4" s="130"/>
      <c r="QJQ4" s="130"/>
      <c r="QJR4" s="130"/>
      <c r="QJS4" s="130"/>
      <c r="QJT4" s="130"/>
      <c r="QJU4" s="130"/>
      <c r="QJV4" s="130"/>
      <c r="QJW4" s="130"/>
      <c r="QJX4" s="130"/>
      <c r="QJY4" s="130"/>
      <c r="QJZ4" s="130"/>
      <c r="QKA4" s="130"/>
      <c r="QKB4" s="130"/>
      <c r="QKC4" s="130"/>
      <c r="QKD4" s="130"/>
      <c r="QKE4" s="130"/>
      <c r="QKF4" s="130"/>
      <c r="QKG4" s="130"/>
      <c r="QKH4" s="130"/>
      <c r="QKI4" s="130"/>
      <c r="QKJ4" s="130"/>
      <c r="QKK4" s="130"/>
      <c r="QKL4" s="130"/>
      <c r="QKM4" s="130"/>
      <c r="QKN4" s="130"/>
      <c r="QKO4" s="130"/>
      <c r="QKP4" s="130"/>
      <c r="QKQ4" s="130"/>
      <c r="QKR4" s="130"/>
      <c r="QKS4" s="130"/>
      <c r="QKT4" s="130"/>
      <c r="QKU4" s="130"/>
      <c r="QKV4" s="130"/>
      <c r="QKW4" s="130"/>
      <c r="QKX4" s="130"/>
      <c r="QKY4" s="130"/>
      <c r="QKZ4" s="130"/>
      <c r="QLA4" s="130"/>
      <c r="QLB4" s="130"/>
      <c r="QLC4" s="130"/>
      <c r="QLD4" s="130"/>
      <c r="QLE4" s="130"/>
      <c r="QLF4" s="130"/>
      <c r="QLG4" s="130"/>
      <c r="QLH4" s="130"/>
      <c r="QLI4" s="130"/>
      <c r="QLJ4" s="130"/>
      <c r="QLK4" s="130"/>
      <c r="QLL4" s="130"/>
      <c r="QLM4" s="130"/>
      <c r="QLN4" s="130"/>
      <c r="QLO4" s="130"/>
      <c r="QLP4" s="130"/>
      <c r="QLQ4" s="130"/>
      <c r="QLR4" s="130"/>
      <c r="QLS4" s="130"/>
      <c r="QLT4" s="130"/>
      <c r="QLU4" s="130"/>
      <c r="QLV4" s="130"/>
      <c r="QLW4" s="130"/>
      <c r="QLX4" s="130"/>
      <c r="QLY4" s="130"/>
      <c r="QLZ4" s="130"/>
      <c r="QMA4" s="130"/>
      <c r="QMB4" s="130"/>
      <c r="QMC4" s="130"/>
      <c r="QMD4" s="130"/>
      <c r="QME4" s="130"/>
      <c r="QMF4" s="130"/>
      <c r="QMG4" s="130"/>
      <c r="QMH4" s="130"/>
      <c r="QMI4" s="130"/>
      <c r="QMJ4" s="130"/>
      <c r="QMK4" s="130"/>
      <c r="QML4" s="130"/>
      <c r="QMM4" s="130"/>
      <c r="QMN4" s="130"/>
      <c r="QMO4" s="130"/>
      <c r="QMP4" s="130"/>
      <c r="QMQ4" s="130"/>
      <c r="QMR4" s="130"/>
      <c r="QMS4" s="130"/>
      <c r="QMT4" s="130"/>
      <c r="QMU4" s="130"/>
      <c r="QMV4" s="130"/>
      <c r="QMW4" s="130"/>
      <c r="QMX4" s="130"/>
      <c r="QMY4" s="130"/>
      <c r="QMZ4" s="130"/>
      <c r="QNA4" s="130"/>
      <c r="QNB4" s="130"/>
      <c r="QNC4" s="130"/>
      <c r="QND4" s="130"/>
      <c r="QNE4" s="130"/>
      <c r="QNF4" s="130"/>
      <c r="QNG4" s="130"/>
      <c r="QNH4" s="130"/>
      <c r="QNI4" s="130"/>
      <c r="QNJ4" s="130"/>
      <c r="QNK4" s="130"/>
      <c r="QNL4" s="130"/>
      <c r="QNM4" s="130"/>
      <c r="QNN4" s="130"/>
      <c r="QNO4" s="130"/>
      <c r="QNP4" s="130"/>
      <c r="QNQ4" s="130"/>
      <c r="QNR4" s="130"/>
      <c r="QNS4" s="130"/>
      <c r="QNT4" s="130"/>
      <c r="QNU4" s="130"/>
      <c r="QNV4" s="130"/>
      <c r="QNW4" s="130"/>
      <c r="QNX4" s="130"/>
      <c r="QNY4" s="130"/>
      <c r="QNZ4" s="130"/>
      <c r="QOA4" s="130"/>
      <c r="QOB4" s="130"/>
      <c r="QOC4" s="130"/>
      <c r="QOD4" s="130"/>
      <c r="QOE4" s="130"/>
      <c r="QOF4" s="130"/>
      <c r="QOG4" s="130"/>
      <c r="QOH4" s="130"/>
      <c r="QOI4" s="130"/>
      <c r="QOJ4" s="130"/>
      <c r="QOK4" s="130"/>
      <c r="QOL4" s="130"/>
      <c r="QOM4" s="130"/>
      <c r="QON4" s="130"/>
      <c r="QOO4" s="130"/>
      <c r="QOP4" s="130"/>
      <c r="QOQ4" s="130"/>
      <c r="QOR4" s="130"/>
      <c r="QOS4" s="130"/>
      <c r="QOT4" s="130"/>
      <c r="QOU4" s="130"/>
      <c r="QOV4" s="130"/>
      <c r="QOW4" s="130"/>
      <c r="QOX4" s="130"/>
      <c r="QOY4" s="130"/>
      <c r="QOZ4" s="130"/>
      <c r="QPA4" s="130"/>
      <c r="QPB4" s="130"/>
      <c r="QPC4" s="130"/>
      <c r="QPD4" s="130"/>
      <c r="QPE4" s="130"/>
      <c r="QPF4" s="130"/>
      <c r="QPG4" s="130"/>
      <c r="QPH4" s="130"/>
      <c r="QPI4" s="130"/>
      <c r="QPJ4" s="130"/>
      <c r="QPK4" s="130"/>
      <c r="QPL4" s="130"/>
      <c r="QPM4" s="130"/>
      <c r="QPN4" s="130"/>
      <c r="QPO4" s="130"/>
      <c r="QPP4" s="130"/>
      <c r="QPQ4" s="130"/>
      <c r="QPR4" s="130"/>
      <c r="QPS4" s="130"/>
      <c r="QPT4" s="130"/>
      <c r="QPU4" s="130"/>
      <c r="QPV4" s="130"/>
      <c r="QPW4" s="130"/>
      <c r="QPX4" s="130"/>
      <c r="QPY4" s="130"/>
      <c r="QPZ4" s="130"/>
      <c r="QQA4" s="130"/>
      <c r="QQB4" s="130"/>
      <c r="QQC4" s="130"/>
      <c r="QQD4" s="130"/>
      <c r="QQE4" s="130"/>
      <c r="QQF4" s="130"/>
      <c r="QQG4" s="130"/>
      <c r="QQH4" s="130"/>
      <c r="QQI4" s="130"/>
      <c r="QQJ4" s="130"/>
      <c r="QQK4" s="130"/>
      <c r="QQL4" s="130"/>
      <c r="QQM4" s="130"/>
      <c r="QQN4" s="130"/>
      <c r="QQO4" s="130"/>
      <c r="QQP4" s="130"/>
      <c r="QQQ4" s="130"/>
      <c r="QQR4" s="130"/>
      <c r="QQS4" s="130"/>
      <c r="QQT4" s="130"/>
      <c r="QQU4" s="130"/>
      <c r="QQV4" s="130"/>
      <c r="QQW4" s="130"/>
      <c r="QQX4" s="130"/>
      <c r="QQY4" s="130"/>
      <c r="QQZ4" s="130"/>
      <c r="QRA4" s="130"/>
      <c r="QRB4" s="130"/>
      <c r="QRC4" s="130"/>
      <c r="QRD4" s="130"/>
      <c r="QRE4" s="130"/>
      <c r="QRF4" s="130"/>
      <c r="QRG4" s="130"/>
      <c r="QRH4" s="130"/>
      <c r="QRI4" s="130"/>
      <c r="QRJ4" s="130"/>
      <c r="QRK4" s="130"/>
      <c r="QRL4" s="130"/>
      <c r="QRM4" s="130"/>
      <c r="QRN4" s="130"/>
      <c r="QRO4" s="130"/>
      <c r="QRP4" s="130"/>
      <c r="QRQ4" s="130"/>
      <c r="QRR4" s="130"/>
      <c r="QRS4" s="130"/>
      <c r="QRT4" s="130"/>
      <c r="QRU4" s="130"/>
      <c r="QRV4" s="130"/>
      <c r="QRW4" s="130"/>
      <c r="QRX4" s="130"/>
      <c r="QRY4" s="130"/>
      <c r="QRZ4" s="130"/>
      <c r="QSA4" s="130"/>
      <c r="QSB4" s="130"/>
      <c r="QSC4" s="130"/>
      <c r="QSD4" s="130"/>
      <c r="QSE4" s="130"/>
      <c r="QSF4" s="130"/>
      <c r="QSG4" s="130"/>
      <c r="QSH4" s="130"/>
      <c r="QSI4" s="130"/>
      <c r="QSJ4" s="130"/>
      <c r="QSK4" s="130"/>
      <c r="QSL4" s="130"/>
      <c r="QSM4" s="130"/>
      <c r="QSN4" s="130"/>
      <c r="QSO4" s="130"/>
      <c r="QSP4" s="130"/>
      <c r="QSQ4" s="130"/>
      <c r="QSR4" s="130"/>
      <c r="QSS4" s="130"/>
      <c r="QST4" s="130"/>
      <c r="QSU4" s="130"/>
      <c r="QSV4" s="130"/>
      <c r="QSW4" s="130"/>
      <c r="QSX4" s="130"/>
      <c r="QSY4" s="130"/>
      <c r="QSZ4" s="130"/>
      <c r="QTA4" s="130"/>
      <c r="QTB4" s="130"/>
      <c r="QTC4" s="130"/>
      <c r="QTD4" s="130"/>
      <c r="QTE4" s="130"/>
      <c r="QTF4" s="130"/>
      <c r="QTG4" s="130"/>
      <c r="QTH4" s="130"/>
      <c r="QTI4" s="130"/>
      <c r="QTJ4" s="130"/>
      <c r="QTK4" s="130"/>
      <c r="QTL4" s="130"/>
      <c r="QTM4" s="130"/>
      <c r="QTN4" s="130"/>
      <c r="QTO4" s="130"/>
      <c r="QTP4" s="130"/>
      <c r="QTQ4" s="130"/>
      <c r="QTR4" s="130"/>
      <c r="QTS4" s="130"/>
      <c r="QTT4" s="130"/>
      <c r="QTU4" s="130"/>
      <c r="QTV4" s="130"/>
      <c r="QTW4" s="130"/>
      <c r="QTX4" s="130"/>
      <c r="QTY4" s="130"/>
      <c r="QTZ4" s="130"/>
      <c r="QUA4" s="130"/>
      <c r="QUB4" s="130"/>
      <c r="QUC4" s="130"/>
      <c r="QUD4" s="130"/>
      <c r="QUE4" s="130"/>
      <c r="QUF4" s="130"/>
      <c r="QUG4" s="130"/>
      <c r="QUH4" s="130"/>
      <c r="QUI4" s="130"/>
      <c r="QUJ4" s="130"/>
      <c r="QUK4" s="130"/>
      <c r="QUL4" s="130"/>
      <c r="QUM4" s="130"/>
      <c r="QUN4" s="130"/>
      <c r="QUO4" s="130"/>
      <c r="QUP4" s="130"/>
      <c r="QUQ4" s="130"/>
      <c r="QUR4" s="130"/>
      <c r="QUS4" s="130"/>
      <c r="QUT4" s="130"/>
      <c r="QUU4" s="130"/>
      <c r="QUV4" s="130"/>
      <c r="QUW4" s="130"/>
      <c r="QUX4" s="130"/>
      <c r="QUY4" s="130"/>
      <c r="QUZ4" s="130"/>
      <c r="QVA4" s="130"/>
      <c r="QVB4" s="130"/>
      <c r="QVC4" s="130"/>
      <c r="QVD4" s="130"/>
      <c r="QVE4" s="130"/>
      <c r="QVF4" s="130"/>
      <c r="QVG4" s="130"/>
      <c r="QVH4" s="130"/>
      <c r="QVI4" s="130"/>
      <c r="QVJ4" s="130"/>
      <c r="QVK4" s="130"/>
      <c r="QVL4" s="130"/>
      <c r="QVM4" s="130"/>
      <c r="QVN4" s="130"/>
      <c r="QVO4" s="130"/>
      <c r="QVP4" s="130"/>
      <c r="QVQ4" s="130"/>
      <c r="QVR4" s="130"/>
      <c r="QVS4" s="130"/>
      <c r="QVT4" s="130"/>
      <c r="QVU4" s="130"/>
      <c r="QVV4" s="130"/>
      <c r="QVW4" s="130"/>
      <c r="QVX4" s="130"/>
      <c r="QVY4" s="130"/>
      <c r="QVZ4" s="130"/>
      <c r="QWA4" s="130"/>
      <c r="QWB4" s="130"/>
      <c r="QWC4" s="130"/>
      <c r="QWD4" s="130"/>
      <c r="QWE4" s="130"/>
      <c r="QWF4" s="130"/>
      <c r="QWG4" s="130"/>
      <c r="QWH4" s="130"/>
      <c r="QWI4" s="130"/>
      <c r="QWJ4" s="130"/>
      <c r="QWK4" s="130"/>
      <c r="QWL4" s="130"/>
      <c r="QWM4" s="130"/>
      <c r="QWN4" s="130"/>
      <c r="QWO4" s="130"/>
      <c r="QWP4" s="130"/>
      <c r="QWQ4" s="130"/>
      <c r="QWR4" s="130"/>
      <c r="QWS4" s="130"/>
      <c r="QWT4" s="130"/>
      <c r="QWU4" s="130"/>
      <c r="QWV4" s="130"/>
      <c r="QWW4" s="130"/>
      <c r="QWX4" s="130"/>
      <c r="QWY4" s="130"/>
      <c r="QWZ4" s="130"/>
      <c r="QXA4" s="130"/>
      <c r="QXB4" s="130"/>
      <c r="QXC4" s="130"/>
      <c r="QXD4" s="130"/>
      <c r="QXE4" s="130"/>
      <c r="QXF4" s="130"/>
      <c r="QXG4" s="130"/>
      <c r="QXH4" s="130"/>
      <c r="QXI4" s="130"/>
      <c r="QXJ4" s="130"/>
      <c r="QXK4" s="130"/>
      <c r="QXL4" s="130"/>
      <c r="QXM4" s="130"/>
      <c r="QXN4" s="130"/>
      <c r="QXO4" s="130"/>
      <c r="QXP4" s="130"/>
      <c r="QXQ4" s="130"/>
      <c r="QXR4" s="130"/>
      <c r="QXS4" s="130"/>
      <c r="QXT4" s="130"/>
      <c r="QXU4" s="130"/>
      <c r="QXV4" s="130"/>
      <c r="QXW4" s="130"/>
      <c r="QXX4" s="130"/>
      <c r="QXY4" s="130"/>
      <c r="QXZ4" s="130"/>
      <c r="QYA4" s="130"/>
      <c r="QYB4" s="130"/>
      <c r="QYC4" s="130"/>
      <c r="QYD4" s="130"/>
      <c r="QYE4" s="130"/>
      <c r="QYF4" s="130"/>
      <c r="QYG4" s="130"/>
      <c r="QYH4" s="130"/>
      <c r="QYI4" s="130"/>
      <c r="QYJ4" s="130"/>
      <c r="QYK4" s="130"/>
      <c r="QYL4" s="130"/>
      <c r="QYM4" s="130"/>
      <c r="QYN4" s="130"/>
      <c r="QYO4" s="130"/>
      <c r="QYP4" s="130"/>
      <c r="QYQ4" s="130"/>
      <c r="QYR4" s="130"/>
      <c r="QYS4" s="130"/>
      <c r="QYT4" s="130"/>
      <c r="QYU4" s="130"/>
      <c r="QYV4" s="130"/>
      <c r="QYW4" s="130"/>
      <c r="QYX4" s="130"/>
      <c r="QYY4" s="130"/>
      <c r="QYZ4" s="130"/>
      <c r="QZA4" s="130"/>
      <c r="QZB4" s="130"/>
      <c r="QZC4" s="130"/>
      <c r="QZD4" s="130"/>
      <c r="QZE4" s="130"/>
      <c r="QZF4" s="130"/>
      <c r="QZG4" s="130"/>
      <c r="QZH4" s="130"/>
      <c r="QZI4" s="130"/>
      <c r="QZJ4" s="130"/>
      <c r="QZK4" s="130"/>
      <c r="QZL4" s="130"/>
      <c r="QZM4" s="130"/>
      <c r="QZN4" s="130"/>
      <c r="QZO4" s="130"/>
      <c r="QZP4" s="130"/>
      <c r="QZQ4" s="130"/>
      <c r="QZR4" s="130"/>
      <c r="QZS4" s="130"/>
      <c r="QZT4" s="130"/>
      <c r="QZU4" s="130"/>
      <c r="QZV4" s="130"/>
      <c r="QZW4" s="130"/>
      <c r="QZX4" s="130"/>
      <c r="QZY4" s="130"/>
      <c r="QZZ4" s="130"/>
      <c r="RAA4" s="130"/>
      <c r="RAB4" s="130"/>
      <c r="RAC4" s="130"/>
      <c r="RAD4" s="130"/>
      <c r="RAE4" s="130"/>
      <c r="RAF4" s="130"/>
      <c r="RAG4" s="130"/>
      <c r="RAH4" s="130"/>
      <c r="RAI4" s="130"/>
      <c r="RAJ4" s="130"/>
      <c r="RAK4" s="130"/>
      <c r="RAL4" s="130"/>
      <c r="RAM4" s="130"/>
      <c r="RAN4" s="130"/>
      <c r="RAO4" s="130"/>
      <c r="RAP4" s="130"/>
      <c r="RAQ4" s="130"/>
      <c r="RAR4" s="130"/>
      <c r="RAS4" s="130"/>
      <c r="RAT4" s="130"/>
      <c r="RAU4" s="130"/>
      <c r="RAV4" s="130"/>
      <c r="RAW4" s="130"/>
      <c r="RAX4" s="130"/>
      <c r="RAY4" s="130"/>
      <c r="RAZ4" s="130"/>
      <c r="RBA4" s="130"/>
      <c r="RBB4" s="130"/>
      <c r="RBC4" s="130"/>
      <c r="RBD4" s="130"/>
      <c r="RBE4" s="130"/>
      <c r="RBF4" s="130"/>
      <c r="RBG4" s="130"/>
      <c r="RBH4" s="130"/>
      <c r="RBI4" s="130"/>
      <c r="RBJ4" s="130"/>
      <c r="RBK4" s="130"/>
      <c r="RBL4" s="130"/>
      <c r="RBM4" s="130"/>
      <c r="RBN4" s="130"/>
      <c r="RBO4" s="130"/>
      <c r="RBP4" s="130"/>
      <c r="RBQ4" s="130"/>
      <c r="RBR4" s="130"/>
      <c r="RBS4" s="130"/>
      <c r="RBT4" s="130"/>
      <c r="RBU4" s="130"/>
      <c r="RBV4" s="130"/>
      <c r="RBW4" s="130"/>
      <c r="RBX4" s="130"/>
      <c r="RBY4" s="130"/>
      <c r="RBZ4" s="130"/>
      <c r="RCA4" s="130"/>
      <c r="RCB4" s="130"/>
      <c r="RCC4" s="130"/>
      <c r="RCD4" s="130"/>
      <c r="RCE4" s="130"/>
      <c r="RCF4" s="130"/>
      <c r="RCG4" s="130"/>
      <c r="RCH4" s="130"/>
      <c r="RCI4" s="130"/>
      <c r="RCJ4" s="130"/>
      <c r="RCK4" s="130"/>
      <c r="RCL4" s="130"/>
      <c r="RCM4" s="130"/>
      <c r="RCN4" s="130"/>
      <c r="RCO4" s="130"/>
      <c r="RCP4" s="130"/>
      <c r="RCQ4" s="130"/>
      <c r="RCR4" s="130"/>
      <c r="RCS4" s="130"/>
      <c r="RCT4" s="130"/>
      <c r="RCU4" s="130"/>
      <c r="RCV4" s="130"/>
      <c r="RCW4" s="130"/>
      <c r="RCX4" s="130"/>
      <c r="RCY4" s="130"/>
      <c r="RCZ4" s="130"/>
      <c r="RDA4" s="130"/>
      <c r="RDB4" s="130"/>
      <c r="RDC4" s="130"/>
      <c r="RDD4" s="130"/>
      <c r="RDE4" s="130"/>
      <c r="RDF4" s="130"/>
      <c r="RDG4" s="130"/>
      <c r="RDH4" s="130"/>
      <c r="RDI4" s="130"/>
      <c r="RDJ4" s="130"/>
      <c r="RDK4" s="130"/>
      <c r="RDL4" s="130"/>
      <c r="RDM4" s="130"/>
      <c r="RDN4" s="130"/>
      <c r="RDO4" s="130"/>
      <c r="RDP4" s="130"/>
      <c r="RDQ4" s="130"/>
      <c r="RDR4" s="130"/>
      <c r="RDS4" s="130"/>
      <c r="RDT4" s="130"/>
      <c r="RDU4" s="130"/>
      <c r="RDV4" s="130"/>
      <c r="RDW4" s="130"/>
      <c r="RDX4" s="130"/>
      <c r="RDY4" s="130"/>
      <c r="RDZ4" s="130"/>
      <c r="REA4" s="130"/>
      <c r="REB4" s="130"/>
      <c r="REC4" s="130"/>
      <c r="RED4" s="130"/>
      <c r="REE4" s="130"/>
      <c r="REF4" s="130"/>
      <c r="REG4" s="130"/>
      <c r="REH4" s="130"/>
      <c r="REI4" s="130"/>
      <c r="REJ4" s="130"/>
      <c r="REK4" s="130"/>
      <c r="REL4" s="130"/>
      <c r="REM4" s="130"/>
      <c r="REN4" s="130"/>
      <c r="REO4" s="130"/>
      <c r="REP4" s="130"/>
      <c r="REQ4" s="130"/>
      <c r="RER4" s="130"/>
      <c r="RES4" s="130"/>
      <c r="RET4" s="130"/>
      <c r="REU4" s="130"/>
      <c r="REV4" s="130"/>
      <c r="REW4" s="130"/>
      <c r="REX4" s="130"/>
      <c r="REY4" s="130"/>
      <c r="REZ4" s="130"/>
      <c r="RFA4" s="130"/>
      <c r="RFB4" s="130"/>
      <c r="RFC4" s="130"/>
      <c r="RFD4" s="130"/>
      <c r="RFE4" s="130"/>
      <c r="RFF4" s="130"/>
      <c r="RFG4" s="130"/>
      <c r="RFH4" s="130"/>
      <c r="RFI4" s="130"/>
      <c r="RFJ4" s="130"/>
      <c r="RFK4" s="130"/>
      <c r="RFL4" s="130"/>
      <c r="RFM4" s="130"/>
      <c r="RFN4" s="130"/>
      <c r="RFO4" s="130"/>
      <c r="RFP4" s="130"/>
      <c r="RFQ4" s="130"/>
      <c r="RFR4" s="130"/>
      <c r="RFS4" s="130"/>
      <c r="RFT4" s="130"/>
      <c r="RFU4" s="130"/>
      <c r="RFV4" s="130"/>
      <c r="RFW4" s="130"/>
      <c r="RFX4" s="130"/>
      <c r="RFY4" s="130"/>
      <c r="RFZ4" s="130"/>
      <c r="RGA4" s="130"/>
      <c r="RGB4" s="130"/>
      <c r="RGC4" s="130"/>
      <c r="RGD4" s="130"/>
      <c r="RGE4" s="130"/>
      <c r="RGF4" s="130"/>
      <c r="RGG4" s="130"/>
      <c r="RGH4" s="130"/>
      <c r="RGI4" s="130"/>
      <c r="RGJ4" s="130"/>
      <c r="RGK4" s="130"/>
      <c r="RGL4" s="130"/>
      <c r="RGM4" s="130"/>
      <c r="RGN4" s="130"/>
      <c r="RGO4" s="130"/>
      <c r="RGP4" s="130"/>
      <c r="RGQ4" s="130"/>
      <c r="RGR4" s="130"/>
      <c r="RGS4" s="130"/>
      <c r="RGT4" s="130"/>
      <c r="RGU4" s="130"/>
      <c r="RGV4" s="130"/>
      <c r="RGW4" s="130"/>
      <c r="RGX4" s="130"/>
      <c r="RGY4" s="130"/>
      <c r="RGZ4" s="130"/>
      <c r="RHA4" s="130"/>
      <c r="RHB4" s="130"/>
      <c r="RHC4" s="130"/>
      <c r="RHD4" s="130"/>
      <c r="RHE4" s="130"/>
      <c r="RHF4" s="130"/>
      <c r="RHG4" s="130"/>
      <c r="RHH4" s="130"/>
      <c r="RHI4" s="130"/>
      <c r="RHJ4" s="130"/>
      <c r="RHK4" s="130"/>
      <c r="RHL4" s="130"/>
      <c r="RHM4" s="130"/>
      <c r="RHN4" s="130"/>
      <c r="RHO4" s="130"/>
      <c r="RHP4" s="130"/>
      <c r="RHQ4" s="130"/>
      <c r="RHR4" s="130"/>
      <c r="RHS4" s="130"/>
      <c r="RHT4" s="130"/>
      <c r="RHU4" s="130"/>
      <c r="RHV4" s="130"/>
      <c r="RHW4" s="130"/>
      <c r="RHX4" s="130"/>
      <c r="RHY4" s="130"/>
      <c r="RHZ4" s="130"/>
      <c r="RIA4" s="130"/>
      <c r="RIB4" s="130"/>
      <c r="RIC4" s="130"/>
      <c r="RID4" s="130"/>
      <c r="RIE4" s="130"/>
      <c r="RIF4" s="130"/>
      <c r="RIG4" s="130"/>
      <c r="RIH4" s="130"/>
      <c r="RII4" s="130"/>
      <c r="RIJ4" s="130"/>
      <c r="RIK4" s="130"/>
      <c r="RIL4" s="130"/>
      <c r="RIM4" s="130"/>
      <c r="RIN4" s="130"/>
      <c r="RIO4" s="130"/>
      <c r="RIP4" s="130"/>
      <c r="RIQ4" s="130"/>
      <c r="RIR4" s="130"/>
      <c r="RIS4" s="130"/>
      <c r="RIT4" s="130"/>
      <c r="RIU4" s="130"/>
      <c r="RIV4" s="130"/>
      <c r="RIW4" s="130"/>
      <c r="RIX4" s="130"/>
      <c r="RIY4" s="130"/>
      <c r="RIZ4" s="130"/>
      <c r="RJA4" s="130"/>
      <c r="RJB4" s="130"/>
      <c r="RJC4" s="130"/>
      <c r="RJD4" s="130"/>
      <c r="RJE4" s="130"/>
      <c r="RJF4" s="130"/>
      <c r="RJG4" s="130"/>
      <c r="RJH4" s="130"/>
      <c r="RJI4" s="130"/>
      <c r="RJJ4" s="130"/>
      <c r="RJK4" s="130"/>
      <c r="RJL4" s="130"/>
      <c r="RJM4" s="130"/>
      <c r="RJN4" s="130"/>
      <c r="RJO4" s="130"/>
      <c r="RJP4" s="130"/>
      <c r="RJQ4" s="130"/>
      <c r="RJR4" s="130"/>
      <c r="RJS4" s="130"/>
      <c r="RJT4" s="130"/>
      <c r="RJU4" s="130"/>
      <c r="RJV4" s="130"/>
      <c r="RJW4" s="130"/>
      <c r="RJX4" s="130"/>
      <c r="RJY4" s="130"/>
      <c r="RJZ4" s="130"/>
      <c r="RKA4" s="130"/>
      <c r="RKB4" s="130"/>
      <c r="RKC4" s="130"/>
      <c r="RKD4" s="130"/>
      <c r="RKE4" s="130"/>
      <c r="RKF4" s="130"/>
      <c r="RKG4" s="130"/>
      <c r="RKH4" s="130"/>
      <c r="RKI4" s="130"/>
      <c r="RKJ4" s="130"/>
      <c r="RKK4" s="130"/>
      <c r="RKL4" s="130"/>
      <c r="RKM4" s="130"/>
      <c r="RKN4" s="130"/>
      <c r="RKO4" s="130"/>
      <c r="RKP4" s="130"/>
      <c r="RKQ4" s="130"/>
      <c r="RKR4" s="130"/>
      <c r="RKS4" s="130"/>
      <c r="RKT4" s="130"/>
      <c r="RKU4" s="130"/>
      <c r="RKV4" s="130"/>
      <c r="RKW4" s="130"/>
      <c r="RKX4" s="130"/>
      <c r="RKY4" s="130"/>
      <c r="RKZ4" s="130"/>
      <c r="RLA4" s="130"/>
      <c r="RLB4" s="130"/>
      <c r="RLC4" s="130"/>
      <c r="RLD4" s="130"/>
      <c r="RLE4" s="130"/>
      <c r="RLF4" s="130"/>
      <c r="RLG4" s="130"/>
      <c r="RLH4" s="130"/>
      <c r="RLI4" s="130"/>
      <c r="RLJ4" s="130"/>
      <c r="RLK4" s="130"/>
      <c r="RLL4" s="130"/>
      <c r="RLM4" s="130"/>
      <c r="RLN4" s="130"/>
      <c r="RLO4" s="130"/>
      <c r="RLP4" s="130"/>
      <c r="RLQ4" s="130"/>
      <c r="RLR4" s="130"/>
      <c r="RLS4" s="130"/>
      <c r="RLT4" s="130"/>
      <c r="RLU4" s="130"/>
      <c r="RLV4" s="130"/>
      <c r="RLW4" s="130"/>
      <c r="RLX4" s="130"/>
      <c r="RLY4" s="130"/>
      <c r="RLZ4" s="130"/>
      <c r="RMA4" s="130"/>
      <c r="RMB4" s="130"/>
      <c r="RMC4" s="130"/>
      <c r="RMD4" s="130"/>
      <c r="RME4" s="130"/>
      <c r="RMF4" s="130"/>
      <c r="RMG4" s="130"/>
      <c r="RMH4" s="130"/>
      <c r="RMI4" s="130"/>
      <c r="RMJ4" s="130"/>
      <c r="RMK4" s="130"/>
      <c r="RML4" s="130"/>
      <c r="RMM4" s="130"/>
      <c r="RMN4" s="130"/>
      <c r="RMO4" s="130"/>
      <c r="RMP4" s="130"/>
      <c r="RMQ4" s="130"/>
      <c r="RMR4" s="130"/>
      <c r="RMS4" s="130"/>
      <c r="RMT4" s="130"/>
      <c r="RMU4" s="130"/>
      <c r="RMV4" s="130"/>
      <c r="RMW4" s="130"/>
      <c r="RMX4" s="130"/>
      <c r="RMY4" s="130"/>
      <c r="RMZ4" s="130"/>
      <c r="RNA4" s="130"/>
      <c r="RNB4" s="130"/>
      <c r="RNC4" s="130"/>
      <c r="RND4" s="130"/>
      <c r="RNE4" s="130"/>
      <c r="RNF4" s="130"/>
      <c r="RNG4" s="130"/>
      <c r="RNH4" s="130"/>
      <c r="RNI4" s="130"/>
      <c r="RNJ4" s="130"/>
      <c r="RNK4" s="130"/>
      <c r="RNL4" s="130"/>
      <c r="RNM4" s="130"/>
      <c r="RNN4" s="130"/>
      <c r="RNO4" s="130"/>
      <c r="RNP4" s="130"/>
      <c r="RNQ4" s="130"/>
      <c r="RNR4" s="130"/>
      <c r="RNS4" s="130"/>
      <c r="RNT4" s="130"/>
      <c r="RNU4" s="130"/>
      <c r="RNV4" s="130"/>
      <c r="RNW4" s="130"/>
      <c r="RNX4" s="130"/>
      <c r="RNY4" s="130"/>
      <c r="RNZ4" s="130"/>
      <c r="ROA4" s="130"/>
      <c r="ROB4" s="130"/>
      <c r="ROC4" s="130"/>
      <c r="ROD4" s="130"/>
      <c r="ROE4" s="130"/>
      <c r="ROF4" s="130"/>
      <c r="ROG4" s="130"/>
      <c r="ROH4" s="130"/>
      <c r="ROI4" s="130"/>
      <c r="ROJ4" s="130"/>
      <c r="ROK4" s="130"/>
      <c r="ROL4" s="130"/>
      <c r="ROM4" s="130"/>
      <c r="RON4" s="130"/>
      <c r="ROO4" s="130"/>
      <c r="ROP4" s="130"/>
      <c r="ROQ4" s="130"/>
      <c r="ROR4" s="130"/>
      <c r="ROS4" s="130"/>
      <c r="ROT4" s="130"/>
      <c r="ROU4" s="130"/>
      <c r="ROV4" s="130"/>
      <c r="ROW4" s="130"/>
      <c r="ROX4" s="130"/>
      <c r="ROY4" s="130"/>
      <c r="ROZ4" s="130"/>
      <c r="RPA4" s="130"/>
      <c r="RPB4" s="130"/>
      <c r="RPC4" s="130"/>
      <c r="RPD4" s="130"/>
      <c r="RPE4" s="130"/>
      <c r="RPF4" s="130"/>
      <c r="RPG4" s="130"/>
      <c r="RPH4" s="130"/>
      <c r="RPI4" s="130"/>
      <c r="RPJ4" s="130"/>
      <c r="RPK4" s="130"/>
      <c r="RPL4" s="130"/>
      <c r="RPM4" s="130"/>
      <c r="RPN4" s="130"/>
      <c r="RPO4" s="130"/>
      <c r="RPP4" s="130"/>
      <c r="RPQ4" s="130"/>
      <c r="RPR4" s="130"/>
      <c r="RPS4" s="130"/>
      <c r="RPT4" s="130"/>
      <c r="RPU4" s="130"/>
      <c r="RPV4" s="130"/>
      <c r="RPW4" s="130"/>
      <c r="RPX4" s="130"/>
      <c r="RPY4" s="130"/>
      <c r="RPZ4" s="130"/>
      <c r="RQA4" s="130"/>
      <c r="RQB4" s="130"/>
      <c r="RQC4" s="130"/>
      <c r="RQD4" s="130"/>
      <c r="RQE4" s="130"/>
      <c r="RQF4" s="130"/>
      <c r="RQG4" s="130"/>
      <c r="RQH4" s="130"/>
      <c r="RQI4" s="130"/>
      <c r="RQJ4" s="130"/>
      <c r="RQK4" s="130"/>
      <c r="RQL4" s="130"/>
      <c r="RQM4" s="130"/>
      <c r="RQN4" s="130"/>
      <c r="RQO4" s="130"/>
      <c r="RQP4" s="130"/>
      <c r="RQQ4" s="130"/>
      <c r="RQR4" s="130"/>
      <c r="RQS4" s="130"/>
      <c r="RQT4" s="130"/>
      <c r="RQU4" s="130"/>
      <c r="RQV4" s="130"/>
      <c r="RQW4" s="130"/>
      <c r="RQX4" s="130"/>
      <c r="RQY4" s="130"/>
      <c r="RQZ4" s="130"/>
      <c r="RRA4" s="130"/>
      <c r="RRB4" s="130"/>
      <c r="RRC4" s="130"/>
      <c r="RRD4" s="130"/>
      <c r="RRE4" s="130"/>
      <c r="RRF4" s="130"/>
      <c r="RRG4" s="130"/>
      <c r="RRH4" s="130"/>
      <c r="RRI4" s="130"/>
      <c r="RRJ4" s="130"/>
      <c r="RRK4" s="130"/>
      <c r="RRL4" s="130"/>
      <c r="RRM4" s="130"/>
      <c r="RRN4" s="130"/>
      <c r="RRO4" s="130"/>
      <c r="RRP4" s="130"/>
      <c r="RRQ4" s="130"/>
      <c r="RRR4" s="130"/>
      <c r="RRS4" s="130"/>
      <c r="RRT4" s="130"/>
      <c r="RRU4" s="130"/>
      <c r="RRV4" s="130"/>
      <c r="RRW4" s="130"/>
      <c r="RRX4" s="130"/>
      <c r="RRY4" s="130"/>
      <c r="RRZ4" s="130"/>
      <c r="RSA4" s="130"/>
      <c r="RSB4" s="130"/>
      <c r="RSC4" s="130"/>
      <c r="RSD4" s="130"/>
      <c r="RSE4" s="130"/>
      <c r="RSF4" s="130"/>
      <c r="RSG4" s="130"/>
      <c r="RSH4" s="130"/>
      <c r="RSI4" s="130"/>
      <c r="RSJ4" s="130"/>
      <c r="RSK4" s="130"/>
      <c r="RSL4" s="130"/>
      <c r="RSM4" s="130"/>
      <c r="RSN4" s="130"/>
      <c r="RSO4" s="130"/>
      <c r="RSP4" s="130"/>
      <c r="RSQ4" s="130"/>
      <c r="RSR4" s="130"/>
      <c r="RSS4" s="130"/>
      <c r="RST4" s="130"/>
      <c r="RSU4" s="130"/>
      <c r="RSV4" s="130"/>
      <c r="RSW4" s="130"/>
      <c r="RSX4" s="130"/>
      <c r="RSY4" s="130"/>
      <c r="RSZ4" s="130"/>
      <c r="RTA4" s="130"/>
      <c r="RTB4" s="130"/>
      <c r="RTC4" s="130"/>
      <c r="RTD4" s="130"/>
      <c r="RTE4" s="130"/>
      <c r="RTF4" s="130"/>
      <c r="RTG4" s="130"/>
      <c r="RTH4" s="130"/>
      <c r="RTI4" s="130"/>
      <c r="RTJ4" s="130"/>
      <c r="RTK4" s="130"/>
      <c r="RTL4" s="130"/>
      <c r="RTM4" s="130"/>
      <c r="RTN4" s="130"/>
      <c r="RTO4" s="130"/>
      <c r="RTP4" s="130"/>
      <c r="RTQ4" s="130"/>
      <c r="RTR4" s="130"/>
      <c r="RTS4" s="130"/>
      <c r="RTT4" s="130"/>
      <c r="RTU4" s="130"/>
      <c r="RTV4" s="130"/>
      <c r="RTW4" s="130"/>
      <c r="RTX4" s="130"/>
      <c r="RTY4" s="130"/>
      <c r="RTZ4" s="130"/>
      <c r="RUA4" s="130"/>
      <c r="RUB4" s="130"/>
      <c r="RUC4" s="130"/>
      <c r="RUD4" s="130"/>
      <c r="RUE4" s="130"/>
      <c r="RUF4" s="130"/>
      <c r="RUG4" s="130"/>
      <c r="RUH4" s="130"/>
      <c r="RUI4" s="130"/>
      <c r="RUJ4" s="130"/>
      <c r="RUK4" s="130"/>
      <c r="RUL4" s="130"/>
      <c r="RUM4" s="130"/>
      <c r="RUN4" s="130"/>
      <c r="RUO4" s="130"/>
      <c r="RUP4" s="130"/>
      <c r="RUQ4" s="130"/>
      <c r="RUR4" s="130"/>
      <c r="RUS4" s="130"/>
      <c r="RUT4" s="130"/>
      <c r="RUU4" s="130"/>
      <c r="RUV4" s="130"/>
      <c r="RUW4" s="130"/>
      <c r="RUX4" s="130"/>
      <c r="RUY4" s="130"/>
      <c r="RUZ4" s="130"/>
      <c r="RVA4" s="130"/>
      <c r="RVB4" s="130"/>
      <c r="RVC4" s="130"/>
      <c r="RVD4" s="130"/>
      <c r="RVE4" s="130"/>
      <c r="RVF4" s="130"/>
      <c r="RVG4" s="130"/>
      <c r="RVH4" s="130"/>
      <c r="RVI4" s="130"/>
      <c r="RVJ4" s="130"/>
      <c r="RVK4" s="130"/>
      <c r="RVL4" s="130"/>
      <c r="RVM4" s="130"/>
      <c r="RVN4" s="130"/>
      <c r="RVO4" s="130"/>
      <c r="RVP4" s="130"/>
      <c r="RVQ4" s="130"/>
      <c r="RVR4" s="130"/>
      <c r="RVS4" s="130"/>
      <c r="RVT4" s="130"/>
      <c r="RVU4" s="130"/>
      <c r="RVV4" s="130"/>
      <c r="RVW4" s="130"/>
      <c r="RVX4" s="130"/>
      <c r="RVY4" s="130"/>
      <c r="RVZ4" s="130"/>
      <c r="RWA4" s="130"/>
      <c r="RWB4" s="130"/>
      <c r="RWC4" s="130"/>
      <c r="RWD4" s="130"/>
      <c r="RWE4" s="130"/>
      <c r="RWF4" s="130"/>
      <c r="RWG4" s="130"/>
      <c r="RWH4" s="130"/>
      <c r="RWI4" s="130"/>
      <c r="RWJ4" s="130"/>
      <c r="RWK4" s="130"/>
      <c r="RWL4" s="130"/>
      <c r="RWM4" s="130"/>
      <c r="RWN4" s="130"/>
      <c r="RWO4" s="130"/>
      <c r="RWP4" s="130"/>
      <c r="RWQ4" s="130"/>
      <c r="RWR4" s="130"/>
      <c r="RWS4" s="130"/>
      <c r="RWT4" s="130"/>
      <c r="RWU4" s="130"/>
      <c r="RWV4" s="130"/>
      <c r="RWW4" s="130"/>
      <c r="RWX4" s="130"/>
      <c r="RWY4" s="130"/>
      <c r="RWZ4" s="130"/>
      <c r="RXA4" s="130"/>
      <c r="RXB4" s="130"/>
      <c r="RXC4" s="130"/>
      <c r="RXD4" s="130"/>
      <c r="RXE4" s="130"/>
      <c r="RXF4" s="130"/>
      <c r="RXG4" s="130"/>
      <c r="RXH4" s="130"/>
      <c r="RXI4" s="130"/>
      <c r="RXJ4" s="130"/>
      <c r="RXK4" s="130"/>
      <c r="RXL4" s="130"/>
      <c r="RXM4" s="130"/>
      <c r="RXN4" s="130"/>
      <c r="RXO4" s="130"/>
      <c r="RXP4" s="130"/>
      <c r="RXQ4" s="130"/>
      <c r="RXR4" s="130"/>
      <c r="RXS4" s="130"/>
      <c r="RXT4" s="130"/>
      <c r="RXU4" s="130"/>
      <c r="RXV4" s="130"/>
      <c r="RXW4" s="130"/>
      <c r="RXX4" s="130"/>
      <c r="RXY4" s="130"/>
      <c r="RXZ4" s="130"/>
      <c r="RYA4" s="130"/>
      <c r="RYB4" s="130"/>
      <c r="RYC4" s="130"/>
      <c r="RYD4" s="130"/>
      <c r="RYE4" s="130"/>
      <c r="RYF4" s="130"/>
      <c r="RYG4" s="130"/>
      <c r="RYH4" s="130"/>
      <c r="RYI4" s="130"/>
      <c r="RYJ4" s="130"/>
      <c r="RYK4" s="130"/>
      <c r="RYL4" s="130"/>
      <c r="RYM4" s="130"/>
      <c r="RYN4" s="130"/>
      <c r="RYO4" s="130"/>
      <c r="RYP4" s="130"/>
      <c r="RYQ4" s="130"/>
      <c r="RYR4" s="130"/>
      <c r="RYS4" s="130"/>
      <c r="RYT4" s="130"/>
      <c r="RYU4" s="130"/>
      <c r="RYV4" s="130"/>
      <c r="RYW4" s="130"/>
      <c r="RYX4" s="130"/>
      <c r="RYY4" s="130"/>
      <c r="RYZ4" s="130"/>
      <c r="RZA4" s="130"/>
      <c r="RZB4" s="130"/>
      <c r="RZC4" s="130"/>
      <c r="RZD4" s="130"/>
      <c r="RZE4" s="130"/>
      <c r="RZF4" s="130"/>
      <c r="RZG4" s="130"/>
      <c r="RZH4" s="130"/>
      <c r="RZI4" s="130"/>
      <c r="RZJ4" s="130"/>
      <c r="RZK4" s="130"/>
      <c r="RZL4" s="130"/>
      <c r="RZM4" s="130"/>
      <c r="RZN4" s="130"/>
      <c r="RZO4" s="130"/>
      <c r="RZP4" s="130"/>
      <c r="RZQ4" s="130"/>
      <c r="RZR4" s="130"/>
      <c r="RZS4" s="130"/>
      <c r="RZT4" s="130"/>
      <c r="RZU4" s="130"/>
      <c r="RZV4" s="130"/>
      <c r="RZW4" s="130"/>
      <c r="RZX4" s="130"/>
      <c r="RZY4" s="130"/>
      <c r="RZZ4" s="130"/>
      <c r="SAA4" s="130"/>
      <c r="SAB4" s="130"/>
      <c r="SAC4" s="130"/>
      <c r="SAD4" s="130"/>
      <c r="SAE4" s="130"/>
      <c r="SAF4" s="130"/>
      <c r="SAG4" s="130"/>
      <c r="SAH4" s="130"/>
      <c r="SAI4" s="130"/>
      <c r="SAJ4" s="130"/>
      <c r="SAK4" s="130"/>
      <c r="SAL4" s="130"/>
      <c r="SAM4" s="130"/>
      <c r="SAN4" s="130"/>
      <c r="SAO4" s="130"/>
      <c r="SAP4" s="130"/>
      <c r="SAQ4" s="130"/>
      <c r="SAR4" s="130"/>
      <c r="SAS4" s="130"/>
      <c r="SAT4" s="130"/>
      <c r="SAU4" s="130"/>
      <c r="SAV4" s="130"/>
      <c r="SAW4" s="130"/>
      <c r="SAX4" s="130"/>
      <c r="SAY4" s="130"/>
      <c r="SAZ4" s="130"/>
      <c r="SBA4" s="130"/>
      <c r="SBB4" s="130"/>
      <c r="SBC4" s="130"/>
      <c r="SBD4" s="130"/>
      <c r="SBE4" s="130"/>
      <c r="SBF4" s="130"/>
      <c r="SBG4" s="130"/>
      <c r="SBH4" s="130"/>
      <c r="SBI4" s="130"/>
      <c r="SBJ4" s="130"/>
      <c r="SBK4" s="130"/>
      <c r="SBL4" s="130"/>
      <c r="SBM4" s="130"/>
      <c r="SBN4" s="130"/>
      <c r="SBO4" s="130"/>
      <c r="SBP4" s="130"/>
      <c r="SBQ4" s="130"/>
      <c r="SBR4" s="130"/>
      <c r="SBS4" s="130"/>
      <c r="SBT4" s="130"/>
      <c r="SBU4" s="130"/>
      <c r="SBV4" s="130"/>
      <c r="SBW4" s="130"/>
      <c r="SBX4" s="130"/>
      <c r="SBY4" s="130"/>
      <c r="SBZ4" s="130"/>
      <c r="SCA4" s="130"/>
      <c r="SCB4" s="130"/>
      <c r="SCC4" s="130"/>
      <c r="SCD4" s="130"/>
      <c r="SCE4" s="130"/>
      <c r="SCF4" s="130"/>
      <c r="SCG4" s="130"/>
      <c r="SCH4" s="130"/>
      <c r="SCI4" s="130"/>
      <c r="SCJ4" s="130"/>
      <c r="SCK4" s="130"/>
      <c r="SCL4" s="130"/>
      <c r="SCM4" s="130"/>
      <c r="SCN4" s="130"/>
      <c r="SCO4" s="130"/>
      <c r="SCP4" s="130"/>
      <c r="SCQ4" s="130"/>
      <c r="SCR4" s="130"/>
      <c r="SCS4" s="130"/>
      <c r="SCT4" s="130"/>
      <c r="SCU4" s="130"/>
      <c r="SCV4" s="130"/>
      <c r="SCW4" s="130"/>
      <c r="SCX4" s="130"/>
      <c r="SCY4" s="130"/>
      <c r="SCZ4" s="130"/>
      <c r="SDA4" s="130"/>
      <c r="SDB4" s="130"/>
      <c r="SDC4" s="130"/>
      <c r="SDD4" s="130"/>
      <c r="SDE4" s="130"/>
      <c r="SDF4" s="130"/>
      <c r="SDG4" s="130"/>
      <c r="SDH4" s="130"/>
      <c r="SDI4" s="130"/>
      <c r="SDJ4" s="130"/>
      <c r="SDK4" s="130"/>
      <c r="SDL4" s="130"/>
      <c r="SDM4" s="130"/>
      <c r="SDN4" s="130"/>
      <c r="SDO4" s="130"/>
      <c r="SDP4" s="130"/>
      <c r="SDQ4" s="130"/>
      <c r="SDR4" s="130"/>
      <c r="SDS4" s="130"/>
      <c r="SDT4" s="130"/>
      <c r="SDU4" s="130"/>
      <c r="SDV4" s="130"/>
      <c r="SDW4" s="130"/>
      <c r="SDX4" s="130"/>
      <c r="SDY4" s="130"/>
      <c r="SDZ4" s="130"/>
      <c r="SEA4" s="130"/>
      <c r="SEB4" s="130"/>
      <c r="SEC4" s="130"/>
      <c r="SED4" s="130"/>
      <c r="SEE4" s="130"/>
      <c r="SEF4" s="130"/>
      <c r="SEG4" s="130"/>
      <c r="SEH4" s="130"/>
      <c r="SEI4" s="130"/>
      <c r="SEJ4" s="130"/>
      <c r="SEK4" s="130"/>
      <c r="SEL4" s="130"/>
      <c r="SEM4" s="130"/>
      <c r="SEN4" s="130"/>
      <c r="SEO4" s="130"/>
      <c r="SEP4" s="130"/>
      <c r="SEQ4" s="130"/>
      <c r="SER4" s="130"/>
      <c r="SES4" s="130"/>
      <c r="SET4" s="130"/>
      <c r="SEU4" s="130"/>
      <c r="SEV4" s="130"/>
      <c r="SEW4" s="130"/>
      <c r="SEX4" s="130"/>
      <c r="SEY4" s="130"/>
      <c r="SEZ4" s="130"/>
      <c r="SFA4" s="130"/>
      <c r="SFB4" s="130"/>
      <c r="SFC4" s="130"/>
      <c r="SFD4" s="130"/>
      <c r="SFE4" s="130"/>
      <c r="SFF4" s="130"/>
      <c r="SFG4" s="130"/>
      <c r="SFH4" s="130"/>
      <c r="SFI4" s="130"/>
      <c r="SFJ4" s="130"/>
      <c r="SFK4" s="130"/>
      <c r="SFL4" s="130"/>
      <c r="SFM4" s="130"/>
      <c r="SFN4" s="130"/>
      <c r="SFO4" s="130"/>
      <c r="SFP4" s="130"/>
      <c r="SFQ4" s="130"/>
      <c r="SFR4" s="130"/>
      <c r="SFS4" s="130"/>
      <c r="SFT4" s="130"/>
      <c r="SFU4" s="130"/>
      <c r="SFV4" s="130"/>
      <c r="SFW4" s="130"/>
      <c r="SFX4" s="130"/>
      <c r="SFY4" s="130"/>
      <c r="SFZ4" s="130"/>
      <c r="SGA4" s="130"/>
      <c r="SGB4" s="130"/>
      <c r="SGC4" s="130"/>
      <c r="SGD4" s="130"/>
      <c r="SGE4" s="130"/>
      <c r="SGF4" s="130"/>
      <c r="SGG4" s="130"/>
      <c r="SGH4" s="130"/>
      <c r="SGI4" s="130"/>
      <c r="SGJ4" s="130"/>
      <c r="SGK4" s="130"/>
      <c r="SGL4" s="130"/>
      <c r="SGM4" s="130"/>
      <c r="SGN4" s="130"/>
      <c r="SGO4" s="130"/>
      <c r="SGP4" s="130"/>
      <c r="SGQ4" s="130"/>
      <c r="SGR4" s="130"/>
      <c r="SGS4" s="130"/>
      <c r="SGT4" s="130"/>
      <c r="SGU4" s="130"/>
      <c r="SGV4" s="130"/>
      <c r="SGW4" s="130"/>
      <c r="SGX4" s="130"/>
      <c r="SGY4" s="130"/>
      <c r="SGZ4" s="130"/>
      <c r="SHA4" s="130"/>
      <c r="SHB4" s="130"/>
      <c r="SHC4" s="130"/>
      <c r="SHD4" s="130"/>
      <c r="SHE4" s="130"/>
      <c r="SHF4" s="130"/>
      <c r="SHG4" s="130"/>
      <c r="SHH4" s="130"/>
      <c r="SHI4" s="130"/>
      <c r="SHJ4" s="130"/>
      <c r="SHK4" s="130"/>
      <c r="SHL4" s="130"/>
      <c r="SHM4" s="130"/>
      <c r="SHN4" s="130"/>
      <c r="SHO4" s="130"/>
      <c r="SHP4" s="130"/>
      <c r="SHQ4" s="130"/>
      <c r="SHR4" s="130"/>
      <c r="SHS4" s="130"/>
      <c r="SHT4" s="130"/>
      <c r="SHU4" s="130"/>
      <c r="SHV4" s="130"/>
      <c r="SHW4" s="130"/>
      <c r="SHX4" s="130"/>
      <c r="SHY4" s="130"/>
      <c r="SHZ4" s="130"/>
      <c r="SIA4" s="130"/>
      <c r="SIB4" s="130"/>
      <c r="SIC4" s="130"/>
      <c r="SID4" s="130"/>
      <c r="SIE4" s="130"/>
      <c r="SIF4" s="130"/>
      <c r="SIG4" s="130"/>
      <c r="SIH4" s="130"/>
      <c r="SII4" s="130"/>
      <c r="SIJ4" s="130"/>
      <c r="SIK4" s="130"/>
      <c r="SIL4" s="130"/>
      <c r="SIM4" s="130"/>
      <c r="SIN4" s="130"/>
      <c r="SIO4" s="130"/>
      <c r="SIP4" s="130"/>
      <c r="SIQ4" s="130"/>
      <c r="SIR4" s="130"/>
      <c r="SIS4" s="130"/>
      <c r="SIT4" s="130"/>
      <c r="SIU4" s="130"/>
      <c r="SIV4" s="130"/>
      <c r="SIW4" s="130"/>
      <c r="SIX4" s="130"/>
      <c r="SIY4" s="130"/>
      <c r="SIZ4" s="130"/>
      <c r="SJA4" s="130"/>
      <c r="SJB4" s="130"/>
      <c r="SJC4" s="130"/>
      <c r="SJD4" s="130"/>
      <c r="SJE4" s="130"/>
      <c r="SJF4" s="130"/>
      <c r="SJG4" s="130"/>
      <c r="SJH4" s="130"/>
      <c r="SJI4" s="130"/>
      <c r="SJJ4" s="130"/>
      <c r="SJK4" s="130"/>
      <c r="SJL4" s="130"/>
      <c r="SJM4" s="130"/>
      <c r="SJN4" s="130"/>
      <c r="SJO4" s="130"/>
      <c r="SJP4" s="130"/>
      <c r="SJQ4" s="130"/>
      <c r="SJR4" s="130"/>
      <c r="SJS4" s="130"/>
      <c r="SJT4" s="130"/>
      <c r="SJU4" s="130"/>
      <c r="SJV4" s="130"/>
      <c r="SJW4" s="130"/>
      <c r="SJX4" s="130"/>
      <c r="SJY4" s="130"/>
      <c r="SJZ4" s="130"/>
      <c r="SKA4" s="130"/>
      <c r="SKB4" s="130"/>
      <c r="SKC4" s="130"/>
      <c r="SKD4" s="130"/>
      <c r="SKE4" s="130"/>
      <c r="SKF4" s="130"/>
      <c r="SKG4" s="130"/>
      <c r="SKH4" s="130"/>
      <c r="SKI4" s="130"/>
      <c r="SKJ4" s="130"/>
      <c r="SKK4" s="130"/>
      <c r="SKL4" s="130"/>
      <c r="SKM4" s="130"/>
      <c r="SKN4" s="130"/>
      <c r="SKO4" s="130"/>
      <c r="SKP4" s="130"/>
      <c r="SKQ4" s="130"/>
      <c r="SKR4" s="130"/>
      <c r="SKS4" s="130"/>
      <c r="SKT4" s="130"/>
      <c r="SKU4" s="130"/>
      <c r="SKV4" s="130"/>
      <c r="SKW4" s="130"/>
      <c r="SKX4" s="130"/>
      <c r="SKY4" s="130"/>
      <c r="SKZ4" s="130"/>
      <c r="SLA4" s="130"/>
      <c r="SLB4" s="130"/>
      <c r="SLC4" s="130"/>
      <c r="SLD4" s="130"/>
      <c r="SLE4" s="130"/>
      <c r="SLF4" s="130"/>
      <c r="SLG4" s="130"/>
      <c r="SLH4" s="130"/>
      <c r="SLI4" s="130"/>
      <c r="SLJ4" s="130"/>
      <c r="SLK4" s="130"/>
      <c r="SLL4" s="130"/>
      <c r="SLM4" s="130"/>
      <c r="SLN4" s="130"/>
      <c r="SLO4" s="130"/>
      <c r="SLP4" s="130"/>
      <c r="SLQ4" s="130"/>
      <c r="SLR4" s="130"/>
      <c r="SLS4" s="130"/>
      <c r="SLT4" s="130"/>
      <c r="SLU4" s="130"/>
      <c r="SLV4" s="130"/>
      <c r="SLW4" s="130"/>
      <c r="SLX4" s="130"/>
      <c r="SLY4" s="130"/>
      <c r="SLZ4" s="130"/>
      <c r="SMA4" s="130"/>
      <c r="SMB4" s="130"/>
      <c r="SMC4" s="130"/>
      <c r="SMD4" s="130"/>
      <c r="SME4" s="130"/>
      <c r="SMF4" s="130"/>
      <c r="SMG4" s="130"/>
      <c r="SMH4" s="130"/>
      <c r="SMI4" s="130"/>
      <c r="SMJ4" s="130"/>
      <c r="SMK4" s="130"/>
      <c r="SML4" s="130"/>
      <c r="SMM4" s="130"/>
      <c r="SMN4" s="130"/>
      <c r="SMO4" s="130"/>
      <c r="SMP4" s="130"/>
      <c r="SMQ4" s="130"/>
      <c r="SMR4" s="130"/>
      <c r="SMS4" s="130"/>
      <c r="SMT4" s="130"/>
      <c r="SMU4" s="130"/>
      <c r="SMV4" s="130"/>
      <c r="SMW4" s="130"/>
      <c r="SMX4" s="130"/>
      <c r="SMY4" s="130"/>
      <c r="SMZ4" s="130"/>
      <c r="SNA4" s="130"/>
      <c r="SNB4" s="130"/>
      <c r="SNC4" s="130"/>
      <c r="SND4" s="130"/>
      <c r="SNE4" s="130"/>
      <c r="SNF4" s="130"/>
      <c r="SNG4" s="130"/>
      <c r="SNH4" s="130"/>
      <c r="SNI4" s="130"/>
      <c r="SNJ4" s="130"/>
      <c r="SNK4" s="130"/>
      <c r="SNL4" s="130"/>
      <c r="SNM4" s="130"/>
      <c r="SNN4" s="130"/>
      <c r="SNO4" s="130"/>
      <c r="SNP4" s="130"/>
      <c r="SNQ4" s="130"/>
      <c r="SNR4" s="130"/>
      <c r="SNS4" s="130"/>
      <c r="SNT4" s="130"/>
      <c r="SNU4" s="130"/>
      <c r="SNV4" s="130"/>
      <c r="SNW4" s="130"/>
      <c r="SNX4" s="130"/>
      <c r="SNY4" s="130"/>
      <c r="SNZ4" s="130"/>
      <c r="SOA4" s="130"/>
      <c r="SOB4" s="130"/>
      <c r="SOC4" s="130"/>
      <c r="SOD4" s="130"/>
      <c r="SOE4" s="130"/>
      <c r="SOF4" s="130"/>
      <c r="SOG4" s="130"/>
      <c r="SOH4" s="130"/>
      <c r="SOI4" s="130"/>
      <c r="SOJ4" s="130"/>
      <c r="SOK4" s="130"/>
      <c r="SOL4" s="130"/>
      <c r="SOM4" s="130"/>
      <c r="SON4" s="130"/>
      <c r="SOO4" s="130"/>
      <c r="SOP4" s="130"/>
      <c r="SOQ4" s="130"/>
      <c r="SOR4" s="130"/>
      <c r="SOS4" s="130"/>
      <c r="SOT4" s="130"/>
      <c r="SOU4" s="130"/>
      <c r="SOV4" s="130"/>
      <c r="SOW4" s="130"/>
      <c r="SOX4" s="130"/>
      <c r="SOY4" s="130"/>
      <c r="SOZ4" s="130"/>
      <c r="SPA4" s="130"/>
      <c r="SPB4" s="130"/>
      <c r="SPC4" s="130"/>
      <c r="SPD4" s="130"/>
      <c r="SPE4" s="130"/>
      <c r="SPF4" s="130"/>
      <c r="SPG4" s="130"/>
      <c r="SPH4" s="130"/>
      <c r="SPI4" s="130"/>
      <c r="SPJ4" s="130"/>
      <c r="SPK4" s="130"/>
      <c r="SPL4" s="130"/>
      <c r="SPM4" s="130"/>
      <c r="SPN4" s="130"/>
      <c r="SPO4" s="130"/>
      <c r="SPP4" s="130"/>
      <c r="SPQ4" s="130"/>
      <c r="SPR4" s="130"/>
      <c r="SPS4" s="130"/>
      <c r="SPT4" s="130"/>
      <c r="SPU4" s="130"/>
      <c r="SPV4" s="130"/>
      <c r="SPW4" s="130"/>
      <c r="SPX4" s="130"/>
      <c r="SPY4" s="130"/>
      <c r="SPZ4" s="130"/>
      <c r="SQA4" s="130"/>
      <c r="SQB4" s="130"/>
      <c r="SQC4" s="130"/>
      <c r="SQD4" s="130"/>
      <c r="SQE4" s="130"/>
      <c r="SQF4" s="130"/>
      <c r="SQG4" s="130"/>
      <c r="SQH4" s="130"/>
      <c r="SQI4" s="130"/>
      <c r="SQJ4" s="130"/>
      <c r="SQK4" s="130"/>
      <c r="SQL4" s="130"/>
      <c r="SQM4" s="130"/>
      <c r="SQN4" s="130"/>
      <c r="SQO4" s="130"/>
      <c r="SQP4" s="130"/>
      <c r="SQQ4" s="130"/>
      <c r="SQR4" s="130"/>
      <c r="SQS4" s="130"/>
      <c r="SQT4" s="130"/>
      <c r="SQU4" s="130"/>
      <c r="SQV4" s="130"/>
      <c r="SQW4" s="130"/>
      <c r="SQX4" s="130"/>
      <c r="SQY4" s="130"/>
      <c r="SQZ4" s="130"/>
      <c r="SRA4" s="130"/>
      <c r="SRB4" s="130"/>
      <c r="SRC4" s="130"/>
      <c r="SRD4" s="130"/>
      <c r="SRE4" s="130"/>
      <c r="SRF4" s="130"/>
      <c r="SRG4" s="130"/>
      <c r="SRH4" s="130"/>
      <c r="SRI4" s="130"/>
      <c r="SRJ4" s="130"/>
      <c r="SRK4" s="130"/>
      <c r="SRL4" s="130"/>
      <c r="SRM4" s="130"/>
      <c r="SRN4" s="130"/>
      <c r="SRO4" s="130"/>
      <c r="SRP4" s="130"/>
      <c r="SRQ4" s="130"/>
      <c r="SRR4" s="130"/>
      <c r="SRS4" s="130"/>
      <c r="SRT4" s="130"/>
      <c r="SRU4" s="130"/>
      <c r="SRV4" s="130"/>
      <c r="SRW4" s="130"/>
      <c r="SRX4" s="130"/>
      <c r="SRY4" s="130"/>
      <c r="SRZ4" s="130"/>
      <c r="SSA4" s="130"/>
      <c r="SSB4" s="130"/>
      <c r="SSC4" s="130"/>
      <c r="SSD4" s="130"/>
      <c r="SSE4" s="130"/>
      <c r="SSF4" s="130"/>
      <c r="SSG4" s="130"/>
      <c r="SSH4" s="130"/>
      <c r="SSI4" s="130"/>
      <c r="SSJ4" s="130"/>
      <c r="SSK4" s="130"/>
      <c r="SSL4" s="130"/>
      <c r="SSM4" s="130"/>
      <c r="SSN4" s="130"/>
      <c r="SSO4" s="130"/>
      <c r="SSP4" s="130"/>
      <c r="SSQ4" s="130"/>
      <c r="SSR4" s="130"/>
      <c r="SSS4" s="130"/>
      <c r="SST4" s="130"/>
      <c r="SSU4" s="130"/>
      <c r="SSV4" s="130"/>
      <c r="SSW4" s="130"/>
      <c r="SSX4" s="130"/>
      <c r="SSY4" s="130"/>
      <c r="SSZ4" s="130"/>
      <c r="STA4" s="130"/>
      <c r="STB4" s="130"/>
      <c r="STC4" s="130"/>
      <c r="STD4" s="130"/>
      <c r="STE4" s="130"/>
      <c r="STF4" s="130"/>
      <c r="STG4" s="130"/>
      <c r="STH4" s="130"/>
      <c r="STI4" s="130"/>
      <c r="STJ4" s="130"/>
      <c r="STK4" s="130"/>
      <c r="STL4" s="130"/>
      <c r="STM4" s="130"/>
      <c r="STN4" s="130"/>
      <c r="STO4" s="130"/>
      <c r="STP4" s="130"/>
      <c r="STQ4" s="130"/>
      <c r="STR4" s="130"/>
      <c r="STS4" s="130"/>
      <c r="STT4" s="130"/>
      <c r="STU4" s="130"/>
      <c r="STV4" s="130"/>
      <c r="STW4" s="130"/>
      <c r="STX4" s="130"/>
      <c r="STY4" s="130"/>
      <c r="STZ4" s="130"/>
      <c r="SUA4" s="130"/>
      <c r="SUB4" s="130"/>
      <c r="SUC4" s="130"/>
      <c r="SUD4" s="130"/>
      <c r="SUE4" s="130"/>
      <c r="SUF4" s="130"/>
      <c r="SUG4" s="130"/>
      <c r="SUH4" s="130"/>
      <c r="SUI4" s="130"/>
      <c r="SUJ4" s="130"/>
      <c r="SUK4" s="130"/>
      <c r="SUL4" s="130"/>
      <c r="SUM4" s="130"/>
      <c r="SUN4" s="130"/>
      <c r="SUO4" s="130"/>
      <c r="SUP4" s="130"/>
      <c r="SUQ4" s="130"/>
      <c r="SUR4" s="130"/>
      <c r="SUS4" s="130"/>
      <c r="SUT4" s="130"/>
      <c r="SUU4" s="130"/>
      <c r="SUV4" s="130"/>
      <c r="SUW4" s="130"/>
      <c r="SUX4" s="130"/>
      <c r="SUY4" s="130"/>
      <c r="SUZ4" s="130"/>
      <c r="SVA4" s="130"/>
      <c r="SVB4" s="130"/>
      <c r="SVC4" s="130"/>
      <c r="SVD4" s="130"/>
      <c r="SVE4" s="130"/>
      <c r="SVF4" s="130"/>
      <c r="SVG4" s="130"/>
      <c r="SVH4" s="130"/>
      <c r="SVI4" s="130"/>
      <c r="SVJ4" s="130"/>
      <c r="SVK4" s="130"/>
      <c r="SVL4" s="130"/>
      <c r="SVM4" s="130"/>
      <c r="SVN4" s="130"/>
      <c r="SVO4" s="130"/>
      <c r="SVP4" s="130"/>
      <c r="SVQ4" s="130"/>
      <c r="SVR4" s="130"/>
      <c r="SVS4" s="130"/>
      <c r="SVT4" s="130"/>
      <c r="SVU4" s="130"/>
      <c r="SVV4" s="130"/>
      <c r="SVW4" s="130"/>
      <c r="SVX4" s="130"/>
      <c r="SVY4" s="130"/>
      <c r="SVZ4" s="130"/>
      <c r="SWA4" s="130"/>
      <c r="SWB4" s="130"/>
      <c r="SWC4" s="130"/>
      <c r="SWD4" s="130"/>
      <c r="SWE4" s="130"/>
      <c r="SWF4" s="130"/>
      <c r="SWG4" s="130"/>
      <c r="SWH4" s="130"/>
      <c r="SWI4" s="130"/>
      <c r="SWJ4" s="130"/>
      <c r="SWK4" s="130"/>
      <c r="SWL4" s="130"/>
      <c r="SWM4" s="130"/>
      <c r="SWN4" s="130"/>
      <c r="SWO4" s="130"/>
      <c r="SWP4" s="130"/>
      <c r="SWQ4" s="130"/>
      <c r="SWR4" s="130"/>
      <c r="SWS4" s="130"/>
      <c r="SWT4" s="130"/>
      <c r="SWU4" s="130"/>
      <c r="SWV4" s="130"/>
      <c r="SWW4" s="130"/>
      <c r="SWX4" s="130"/>
      <c r="SWY4" s="130"/>
      <c r="SWZ4" s="130"/>
      <c r="SXA4" s="130"/>
      <c r="SXB4" s="130"/>
      <c r="SXC4" s="130"/>
      <c r="SXD4" s="130"/>
      <c r="SXE4" s="130"/>
      <c r="SXF4" s="130"/>
      <c r="SXG4" s="130"/>
      <c r="SXH4" s="130"/>
      <c r="SXI4" s="130"/>
      <c r="SXJ4" s="130"/>
      <c r="SXK4" s="130"/>
      <c r="SXL4" s="130"/>
      <c r="SXM4" s="130"/>
      <c r="SXN4" s="130"/>
      <c r="SXO4" s="130"/>
      <c r="SXP4" s="130"/>
      <c r="SXQ4" s="130"/>
      <c r="SXR4" s="130"/>
      <c r="SXS4" s="130"/>
      <c r="SXT4" s="130"/>
      <c r="SXU4" s="130"/>
      <c r="SXV4" s="130"/>
      <c r="SXW4" s="130"/>
      <c r="SXX4" s="130"/>
      <c r="SXY4" s="130"/>
      <c r="SXZ4" s="130"/>
      <c r="SYA4" s="130"/>
      <c r="SYB4" s="130"/>
      <c r="SYC4" s="130"/>
      <c r="SYD4" s="130"/>
      <c r="SYE4" s="130"/>
      <c r="SYF4" s="130"/>
      <c r="SYG4" s="130"/>
      <c r="SYH4" s="130"/>
      <c r="SYI4" s="130"/>
      <c r="SYJ4" s="130"/>
      <c r="SYK4" s="130"/>
      <c r="SYL4" s="130"/>
      <c r="SYM4" s="130"/>
      <c r="SYN4" s="130"/>
      <c r="SYO4" s="130"/>
      <c r="SYP4" s="130"/>
      <c r="SYQ4" s="130"/>
      <c r="SYR4" s="130"/>
      <c r="SYS4" s="130"/>
      <c r="SYT4" s="130"/>
      <c r="SYU4" s="130"/>
      <c r="SYV4" s="130"/>
      <c r="SYW4" s="130"/>
      <c r="SYX4" s="130"/>
      <c r="SYY4" s="130"/>
      <c r="SYZ4" s="130"/>
      <c r="SZA4" s="130"/>
      <c r="SZB4" s="130"/>
      <c r="SZC4" s="130"/>
      <c r="SZD4" s="130"/>
      <c r="SZE4" s="130"/>
      <c r="SZF4" s="130"/>
      <c r="SZG4" s="130"/>
      <c r="SZH4" s="130"/>
      <c r="SZI4" s="130"/>
      <c r="SZJ4" s="130"/>
      <c r="SZK4" s="130"/>
      <c r="SZL4" s="130"/>
      <c r="SZM4" s="130"/>
      <c r="SZN4" s="130"/>
      <c r="SZO4" s="130"/>
      <c r="SZP4" s="130"/>
      <c r="SZQ4" s="130"/>
      <c r="SZR4" s="130"/>
      <c r="SZS4" s="130"/>
      <c r="SZT4" s="130"/>
      <c r="SZU4" s="130"/>
      <c r="SZV4" s="130"/>
      <c r="SZW4" s="130"/>
      <c r="SZX4" s="130"/>
      <c r="SZY4" s="130"/>
      <c r="SZZ4" s="130"/>
      <c r="TAA4" s="130"/>
      <c r="TAB4" s="130"/>
      <c r="TAC4" s="130"/>
      <c r="TAD4" s="130"/>
      <c r="TAE4" s="130"/>
      <c r="TAF4" s="130"/>
      <c r="TAG4" s="130"/>
      <c r="TAH4" s="130"/>
      <c r="TAI4" s="130"/>
      <c r="TAJ4" s="130"/>
      <c r="TAK4" s="130"/>
      <c r="TAL4" s="130"/>
      <c r="TAM4" s="130"/>
      <c r="TAN4" s="130"/>
      <c r="TAO4" s="130"/>
      <c r="TAP4" s="130"/>
      <c r="TAQ4" s="130"/>
      <c r="TAR4" s="130"/>
      <c r="TAS4" s="130"/>
      <c r="TAT4" s="130"/>
      <c r="TAU4" s="130"/>
      <c r="TAV4" s="130"/>
      <c r="TAW4" s="130"/>
      <c r="TAX4" s="130"/>
      <c r="TAY4" s="130"/>
      <c r="TAZ4" s="130"/>
      <c r="TBA4" s="130"/>
      <c r="TBB4" s="130"/>
      <c r="TBC4" s="130"/>
      <c r="TBD4" s="130"/>
      <c r="TBE4" s="130"/>
      <c r="TBF4" s="130"/>
      <c r="TBG4" s="130"/>
      <c r="TBH4" s="130"/>
      <c r="TBI4" s="130"/>
      <c r="TBJ4" s="130"/>
      <c r="TBK4" s="130"/>
      <c r="TBL4" s="130"/>
      <c r="TBM4" s="130"/>
      <c r="TBN4" s="130"/>
      <c r="TBO4" s="130"/>
      <c r="TBP4" s="130"/>
      <c r="TBQ4" s="130"/>
      <c r="TBR4" s="130"/>
      <c r="TBS4" s="130"/>
      <c r="TBT4" s="130"/>
      <c r="TBU4" s="130"/>
      <c r="TBV4" s="130"/>
      <c r="TBW4" s="130"/>
      <c r="TBX4" s="130"/>
      <c r="TBY4" s="130"/>
      <c r="TBZ4" s="130"/>
      <c r="TCA4" s="130"/>
      <c r="TCB4" s="130"/>
      <c r="TCC4" s="130"/>
      <c r="TCD4" s="130"/>
      <c r="TCE4" s="130"/>
      <c r="TCF4" s="130"/>
      <c r="TCG4" s="130"/>
      <c r="TCH4" s="130"/>
      <c r="TCI4" s="130"/>
      <c r="TCJ4" s="130"/>
      <c r="TCK4" s="130"/>
      <c r="TCL4" s="130"/>
      <c r="TCM4" s="130"/>
      <c r="TCN4" s="130"/>
      <c r="TCO4" s="130"/>
      <c r="TCP4" s="130"/>
      <c r="TCQ4" s="130"/>
      <c r="TCR4" s="130"/>
      <c r="TCS4" s="130"/>
      <c r="TCT4" s="130"/>
      <c r="TCU4" s="130"/>
      <c r="TCV4" s="130"/>
      <c r="TCW4" s="130"/>
      <c r="TCX4" s="130"/>
      <c r="TCY4" s="130"/>
      <c r="TCZ4" s="130"/>
      <c r="TDA4" s="130"/>
      <c r="TDB4" s="130"/>
      <c r="TDC4" s="130"/>
      <c r="TDD4" s="130"/>
      <c r="TDE4" s="130"/>
      <c r="TDF4" s="130"/>
      <c r="TDG4" s="130"/>
      <c r="TDH4" s="130"/>
      <c r="TDI4" s="130"/>
      <c r="TDJ4" s="130"/>
      <c r="TDK4" s="130"/>
      <c r="TDL4" s="130"/>
      <c r="TDM4" s="130"/>
      <c r="TDN4" s="130"/>
      <c r="TDO4" s="130"/>
      <c r="TDP4" s="130"/>
      <c r="TDQ4" s="130"/>
      <c r="TDR4" s="130"/>
      <c r="TDS4" s="130"/>
      <c r="TDT4" s="130"/>
      <c r="TDU4" s="130"/>
      <c r="TDV4" s="130"/>
      <c r="TDW4" s="130"/>
      <c r="TDX4" s="130"/>
      <c r="TDY4" s="130"/>
      <c r="TDZ4" s="130"/>
      <c r="TEA4" s="130"/>
      <c r="TEB4" s="130"/>
      <c r="TEC4" s="130"/>
      <c r="TED4" s="130"/>
      <c r="TEE4" s="130"/>
      <c r="TEF4" s="130"/>
      <c r="TEG4" s="130"/>
      <c r="TEH4" s="130"/>
      <c r="TEI4" s="130"/>
      <c r="TEJ4" s="130"/>
      <c r="TEK4" s="130"/>
      <c r="TEL4" s="130"/>
      <c r="TEM4" s="130"/>
      <c r="TEN4" s="130"/>
      <c r="TEO4" s="130"/>
      <c r="TEP4" s="130"/>
      <c r="TEQ4" s="130"/>
      <c r="TER4" s="130"/>
      <c r="TES4" s="130"/>
      <c r="TET4" s="130"/>
      <c r="TEU4" s="130"/>
      <c r="TEV4" s="130"/>
      <c r="TEW4" s="130"/>
      <c r="TEX4" s="130"/>
      <c r="TEY4" s="130"/>
      <c r="TEZ4" s="130"/>
      <c r="TFA4" s="130"/>
      <c r="TFB4" s="130"/>
      <c r="TFC4" s="130"/>
      <c r="TFD4" s="130"/>
      <c r="TFE4" s="130"/>
      <c r="TFF4" s="130"/>
      <c r="TFG4" s="130"/>
      <c r="TFH4" s="130"/>
      <c r="TFI4" s="130"/>
      <c r="TFJ4" s="130"/>
      <c r="TFK4" s="130"/>
      <c r="TFL4" s="130"/>
      <c r="TFM4" s="130"/>
      <c r="TFN4" s="130"/>
      <c r="TFO4" s="130"/>
      <c r="TFP4" s="130"/>
      <c r="TFQ4" s="130"/>
      <c r="TFR4" s="130"/>
      <c r="TFS4" s="130"/>
      <c r="TFT4" s="130"/>
      <c r="TFU4" s="130"/>
      <c r="TFV4" s="130"/>
      <c r="TFW4" s="130"/>
      <c r="TFX4" s="130"/>
      <c r="TFY4" s="130"/>
      <c r="TFZ4" s="130"/>
      <c r="TGA4" s="130"/>
      <c r="TGB4" s="130"/>
      <c r="TGC4" s="130"/>
      <c r="TGD4" s="130"/>
      <c r="TGE4" s="130"/>
      <c r="TGF4" s="130"/>
      <c r="TGG4" s="130"/>
      <c r="TGH4" s="130"/>
      <c r="TGI4" s="130"/>
      <c r="TGJ4" s="130"/>
      <c r="TGK4" s="130"/>
      <c r="TGL4" s="130"/>
      <c r="TGM4" s="130"/>
      <c r="TGN4" s="130"/>
      <c r="TGO4" s="130"/>
      <c r="TGP4" s="130"/>
      <c r="TGQ4" s="130"/>
      <c r="TGR4" s="130"/>
      <c r="TGS4" s="130"/>
      <c r="TGT4" s="130"/>
      <c r="TGU4" s="130"/>
      <c r="TGV4" s="130"/>
      <c r="TGW4" s="130"/>
      <c r="TGX4" s="130"/>
      <c r="TGY4" s="130"/>
      <c r="TGZ4" s="130"/>
      <c r="THA4" s="130"/>
      <c r="THB4" s="130"/>
      <c r="THC4" s="130"/>
      <c r="THD4" s="130"/>
      <c r="THE4" s="130"/>
      <c r="THF4" s="130"/>
      <c r="THG4" s="130"/>
      <c r="THH4" s="130"/>
      <c r="THI4" s="130"/>
      <c r="THJ4" s="130"/>
      <c r="THK4" s="130"/>
      <c r="THL4" s="130"/>
      <c r="THM4" s="130"/>
      <c r="THN4" s="130"/>
      <c r="THO4" s="130"/>
      <c r="THP4" s="130"/>
      <c r="THQ4" s="130"/>
      <c r="THR4" s="130"/>
      <c r="THS4" s="130"/>
      <c r="THT4" s="130"/>
      <c r="THU4" s="130"/>
      <c r="THV4" s="130"/>
      <c r="THW4" s="130"/>
      <c r="THX4" s="130"/>
      <c r="THY4" s="130"/>
      <c r="THZ4" s="130"/>
      <c r="TIA4" s="130"/>
      <c r="TIB4" s="130"/>
      <c r="TIC4" s="130"/>
      <c r="TID4" s="130"/>
      <c r="TIE4" s="130"/>
      <c r="TIF4" s="130"/>
      <c r="TIG4" s="130"/>
      <c r="TIH4" s="130"/>
      <c r="TII4" s="130"/>
      <c r="TIJ4" s="130"/>
      <c r="TIK4" s="130"/>
      <c r="TIL4" s="130"/>
      <c r="TIM4" s="130"/>
      <c r="TIN4" s="130"/>
      <c r="TIO4" s="130"/>
      <c r="TIP4" s="130"/>
      <c r="TIQ4" s="130"/>
      <c r="TIR4" s="130"/>
      <c r="TIS4" s="130"/>
      <c r="TIT4" s="130"/>
      <c r="TIU4" s="130"/>
      <c r="TIV4" s="130"/>
      <c r="TIW4" s="130"/>
      <c r="TIX4" s="130"/>
      <c r="TIY4" s="130"/>
      <c r="TIZ4" s="130"/>
      <c r="TJA4" s="130"/>
      <c r="TJB4" s="130"/>
      <c r="TJC4" s="130"/>
      <c r="TJD4" s="130"/>
      <c r="TJE4" s="130"/>
      <c r="TJF4" s="130"/>
      <c r="TJG4" s="130"/>
      <c r="TJH4" s="130"/>
      <c r="TJI4" s="130"/>
      <c r="TJJ4" s="130"/>
      <c r="TJK4" s="130"/>
      <c r="TJL4" s="130"/>
      <c r="TJM4" s="130"/>
      <c r="TJN4" s="130"/>
      <c r="TJO4" s="130"/>
      <c r="TJP4" s="130"/>
      <c r="TJQ4" s="130"/>
      <c r="TJR4" s="130"/>
      <c r="TJS4" s="130"/>
      <c r="TJT4" s="130"/>
      <c r="TJU4" s="130"/>
      <c r="TJV4" s="130"/>
      <c r="TJW4" s="130"/>
      <c r="TJX4" s="130"/>
      <c r="TJY4" s="130"/>
      <c r="TJZ4" s="130"/>
      <c r="TKA4" s="130"/>
      <c r="TKB4" s="130"/>
      <c r="TKC4" s="130"/>
      <c r="TKD4" s="130"/>
      <c r="TKE4" s="130"/>
      <c r="TKF4" s="130"/>
      <c r="TKG4" s="130"/>
      <c r="TKH4" s="130"/>
      <c r="TKI4" s="130"/>
      <c r="TKJ4" s="130"/>
      <c r="TKK4" s="130"/>
      <c r="TKL4" s="130"/>
      <c r="TKM4" s="130"/>
      <c r="TKN4" s="130"/>
      <c r="TKO4" s="130"/>
      <c r="TKP4" s="130"/>
      <c r="TKQ4" s="130"/>
      <c r="TKR4" s="130"/>
      <c r="TKS4" s="130"/>
      <c r="TKT4" s="130"/>
      <c r="TKU4" s="130"/>
      <c r="TKV4" s="130"/>
      <c r="TKW4" s="130"/>
      <c r="TKX4" s="130"/>
      <c r="TKY4" s="130"/>
      <c r="TKZ4" s="130"/>
      <c r="TLA4" s="130"/>
      <c r="TLB4" s="130"/>
      <c r="TLC4" s="130"/>
      <c r="TLD4" s="130"/>
      <c r="TLE4" s="130"/>
      <c r="TLF4" s="130"/>
      <c r="TLG4" s="130"/>
      <c r="TLH4" s="130"/>
      <c r="TLI4" s="130"/>
      <c r="TLJ4" s="130"/>
      <c r="TLK4" s="130"/>
      <c r="TLL4" s="130"/>
      <c r="TLM4" s="130"/>
      <c r="TLN4" s="130"/>
      <c r="TLO4" s="130"/>
      <c r="TLP4" s="130"/>
      <c r="TLQ4" s="130"/>
      <c r="TLR4" s="130"/>
      <c r="TLS4" s="130"/>
      <c r="TLT4" s="130"/>
      <c r="TLU4" s="130"/>
      <c r="TLV4" s="130"/>
      <c r="TLW4" s="130"/>
      <c r="TLX4" s="130"/>
      <c r="TLY4" s="130"/>
      <c r="TLZ4" s="130"/>
      <c r="TMA4" s="130"/>
      <c r="TMB4" s="130"/>
      <c r="TMC4" s="130"/>
      <c r="TMD4" s="130"/>
      <c r="TME4" s="130"/>
      <c r="TMF4" s="130"/>
      <c r="TMG4" s="130"/>
      <c r="TMH4" s="130"/>
      <c r="TMI4" s="130"/>
      <c r="TMJ4" s="130"/>
      <c r="TMK4" s="130"/>
      <c r="TML4" s="130"/>
      <c r="TMM4" s="130"/>
      <c r="TMN4" s="130"/>
      <c r="TMO4" s="130"/>
      <c r="TMP4" s="130"/>
      <c r="TMQ4" s="130"/>
      <c r="TMR4" s="130"/>
      <c r="TMS4" s="130"/>
      <c r="TMT4" s="130"/>
      <c r="TMU4" s="130"/>
      <c r="TMV4" s="130"/>
      <c r="TMW4" s="130"/>
      <c r="TMX4" s="130"/>
      <c r="TMY4" s="130"/>
      <c r="TMZ4" s="130"/>
      <c r="TNA4" s="130"/>
      <c r="TNB4" s="130"/>
      <c r="TNC4" s="130"/>
      <c r="TND4" s="130"/>
      <c r="TNE4" s="130"/>
      <c r="TNF4" s="130"/>
      <c r="TNG4" s="130"/>
      <c r="TNH4" s="130"/>
      <c r="TNI4" s="130"/>
      <c r="TNJ4" s="130"/>
      <c r="TNK4" s="130"/>
      <c r="TNL4" s="130"/>
      <c r="TNM4" s="130"/>
      <c r="TNN4" s="130"/>
      <c r="TNO4" s="130"/>
      <c r="TNP4" s="130"/>
      <c r="TNQ4" s="130"/>
      <c r="TNR4" s="130"/>
      <c r="TNS4" s="130"/>
      <c r="TNT4" s="130"/>
      <c r="TNU4" s="130"/>
      <c r="TNV4" s="130"/>
      <c r="TNW4" s="130"/>
      <c r="TNX4" s="130"/>
      <c r="TNY4" s="130"/>
      <c r="TNZ4" s="130"/>
      <c r="TOA4" s="130"/>
      <c r="TOB4" s="130"/>
      <c r="TOC4" s="130"/>
      <c r="TOD4" s="130"/>
      <c r="TOE4" s="130"/>
      <c r="TOF4" s="130"/>
      <c r="TOG4" s="130"/>
      <c r="TOH4" s="130"/>
      <c r="TOI4" s="130"/>
      <c r="TOJ4" s="130"/>
      <c r="TOK4" s="130"/>
      <c r="TOL4" s="130"/>
      <c r="TOM4" s="130"/>
      <c r="TON4" s="130"/>
      <c r="TOO4" s="130"/>
      <c r="TOP4" s="130"/>
      <c r="TOQ4" s="130"/>
      <c r="TOR4" s="130"/>
      <c r="TOS4" s="130"/>
      <c r="TOT4" s="130"/>
      <c r="TOU4" s="130"/>
      <c r="TOV4" s="130"/>
      <c r="TOW4" s="130"/>
      <c r="TOX4" s="130"/>
      <c r="TOY4" s="130"/>
      <c r="TOZ4" s="130"/>
      <c r="TPA4" s="130"/>
      <c r="TPB4" s="130"/>
      <c r="TPC4" s="130"/>
      <c r="TPD4" s="130"/>
      <c r="TPE4" s="130"/>
      <c r="TPF4" s="130"/>
      <c r="TPG4" s="130"/>
      <c r="TPH4" s="130"/>
      <c r="TPI4" s="130"/>
      <c r="TPJ4" s="130"/>
      <c r="TPK4" s="130"/>
      <c r="TPL4" s="130"/>
      <c r="TPM4" s="130"/>
      <c r="TPN4" s="130"/>
      <c r="TPO4" s="130"/>
      <c r="TPP4" s="130"/>
      <c r="TPQ4" s="130"/>
      <c r="TPR4" s="130"/>
      <c r="TPS4" s="130"/>
      <c r="TPT4" s="130"/>
      <c r="TPU4" s="130"/>
      <c r="TPV4" s="130"/>
      <c r="TPW4" s="130"/>
      <c r="TPX4" s="130"/>
      <c r="TPY4" s="130"/>
      <c r="TPZ4" s="130"/>
      <c r="TQA4" s="130"/>
      <c r="TQB4" s="130"/>
      <c r="TQC4" s="130"/>
      <c r="TQD4" s="130"/>
      <c r="TQE4" s="130"/>
      <c r="TQF4" s="130"/>
      <c r="TQG4" s="130"/>
      <c r="TQH4" s="130"/>
      <c r="TQI4" s="130"/>
      <c r="TQJ4" s="130"/>
      <c r="TQK4" s="130"/>
      <c r="TQL4" s="130"/>
      <c r="TQM4" s="130"/>
      <c r="TQN4" s="130"/>
      <c r="TQO4" s="130"/>
      <c r="TQP4" s="130"/>
      <c r="TQQ4" s="130"/>
      <c r="TQR4" s="130"/>
      <c r="TQS4" s="130"/>
      <c r="TQT4" s="130"/>
      <c r="TQU4" s="130"/>
      <c r="TQV4" s="130"/>
      <c r="TQW4" s="130"/>
      <c r="TQX4" s="130"/>
      <c r="TQY4" s="130"/>
      <c r="TQZ4" s="130"/>
      <c r="TRA4" s="130"/>
      <c r="TRB4" s="130"/>
      <c r="TRC4" s="130"/>
      <c r="TRD4" s="130"/>
      <c r="TRE4" s="130"/>
      <c r="TRF4" s="130"/>
      <c r="TRG4" s="130"/>
      <c r="TRH4" s="130"/>
      <c r="TRI4" s="130"/>
      <c r="TRJ4" s="130"/>
      <c r="TRK4" s="130"/>
      <c r="TRL4" s="130"/>
      <c r="TRM4" s="130"/>
      <c r="TRN4" s="130"/>
      <c r="TRO4" s="130"/>
      <c r="TRP4" s="130"/>
      <c r="TRQ4" s="130"/>
      <c r="TRR4" s="130"/>
      <c r="TRS4" s="130"/>
      <c r="TRT4" s="130"/>
      <c r="TRU4" s="130"/>
      <c r="TRV4" s="130"/>
      <c r="TRW4" s="130"/>
      <c r="TRX4" s="130"/>
      <c r="TRY4" s="130"/>
      <c r="TRZ4" s="130"/>
      <c r="TSA4" s="130"/>
      <c r="TSB4" s="130"/>
      <c r="TSC4" s="130"/>
      <c r="TSD4" s="130"/>
      <c r="TSE4" s="130"/>
      <c r="TSF4" s="130"/>
      <c r="TSG4" s="130"/>
      <c r="TSH4" s="130"/>
      <c r="TSI4" s="130"/>
      <c r="TSJ4" s="130"/>
      <c r="TSK4" s="130"/>
      <c r="TSL4" s="130"/>
      <c r="TSM4" s="130"/>
      <c r="TSN4" s="130"/>
      <c r="TSO4" s="130"/>
      <c r="TSP4" s="130"/>
      <c r="TSQ4" s="130"/>
      <c r="TSR4" s="130"/>
      <c r="TSS4" s="130"/>
      <c r="TST4" s="130"/>
      <c r="TSU4" s="130"/>
      <c r="TSV4" s="130"/>
      <c r="TSW4" s="130"/>
      <c r="TSX4" s="130"/>
      <c r="TSY4" s="130"/>
      <c r="TSZ4" s="130"/>
      <c r="TTA4" s="130"/>
      <c r="TTB4" s="130"/>
      <c r="TTC4" s="130"/>
      <c r="TTD4" s="130"/>
      <c r="TTE4" s="130"/>
      <c r="TTF4" s="130"/>
      <c r="TTG4" s="130"/>
      <c r="TTH4" s="130"/>
      <c r="TTI4" s="130"/>
      <c r="TTJ4" s="130"/>
      <c r="TTK4" s="130"/>
      <c r="TTL4" s="130"/>
      <c r="TTM4" s="130"/>
      <c r="TTN4" s="130"/>
      <c r="TTO4" s="130"/>
      <c r="TTP4" s="130"/>
      <c r="TTQ4" s="130"/>
      <c r="TTR4" s="130"/>
      <c r="TTS4" s="130"/>
      <c r="TTT4" s="130"/>
      <c r="TTU4" s="130"/>
      <c r="TTV4" s="130"/>
      <c r="TTW4" s="130"/>
      <c r="TTX4" s="130"/>
      <c r="TTY4" s="130"/>
      <c r="TTZ4" s="130"/>
      <c r="TUA4" s="130"/>
      <c r="TUB4" s="130"/>
      <c r="TUC4" s="130"/>
      <c r="TUD4" s="130"/>
      <c r="TUE4" s="130"/>
      <c r="TUF4" s="130"/>
      <c r="TUG4" s="130"/>
      <c r="TUH4" s="130"/>
      <c r="TUI4" s="130"/>
      <c r="TUJ4" s="130"/>
      <c r="TUK4" s="130"/>
      <c r="TUL4" s="130"/>
      <c r="TUM4" s="130"/>
      <c r="TUN4" s="130"/>
      <c r="TUO4" s="130"/>
      <c r="TUP4" s="130"/>
      <c r="TUQ4" s="130"/>
      <c r="TUR4" s="130"/>
      <c r="TUS4" s="130"/>
      <c r="TUT4" s="130"/>
      <c r="TUU4" s="130"/>
      <c r="TUV4" s="130"/>
      <c r="TUW4" s="130"/>
      <c r="TUX4" s="130"/>
      <c r="TUY4" s="130"/>
      <c r="TUZ4" s="130"/>
      <c r="TVA4" s="130"/>
      <c r="TVB4" s="130"/>
      <c r="TVC4" s="130"/>
      <c r="TVD4" s="130"/>
      <c r="TVE4" s="130"/>
      <c r="TVF4" s="130"/>
      <c r="TVG4" s="130"/>
      <c r="TVH4" s="130"/>
      <c r="TVI4" s="130"/>
      <c r="TVJ4" s="130"/>
      <c r="TVK4" s="130"/>
      <c r="TVL4" s="130"/>
      <c r="TVM4" s="130"/>
      <c r="TVN4" s="130"/>
      <c r="TVO4" s="130"/>
      <c r="TVP4" s="130"/>
      <c r="TVQ4" s="130"/>
      <c r="TVR4" s="130"/>
      <c r="TVS4" s="130"/>
      <c r="TVT4" s="130"/>
      <c r="TVU4" s="130"/>
      <c r="TVV4" s="130"/>
      <c r="TVW4" s="130"/>
      <c r="TVX4" s="130"/>
      <c r="TVY4" s="130"/>
      <c r="TVZ4" s="130"/>
      <c r="TWA4" s="130"/>
      <c r="TWB4" s="130"/>
      <c r="TWC4" s="130"/>
      <c r="TWD4" s="130"/>
      <c r="TWE4" s="130"/>
      <c r="TWF4" s="130"/>
      <c r="TWG4" s="130"/>
      <c r="TWH4" s="130"/>
      <c r="TWI4" s="130"/>
      <c r="TWJ4" s="130"/>
      <c r="TWK4" s="130"/>
      <c r="TWL4" s="130"/>
      <c r="TWM4" s="130"/>
      <c r="TWN4" s="130"/>
      <c r="TWO4" s="130"/>
      <c r="TWP4" s="130"/>
      <c r="TWQ4" s="130"/>
      <c r="TWR4" s="130"/>
      <c r="TWS4" s="130"/>
      <c r="TWT4" s="130"/>
      <c r="TWU4" s="130"/>
      <c r="TWV4" s="130"/>
      <c r="TWW4" s="130"/>
      <c r="TWX4" s="130"/>
      <c r="TWY4" s="130"/>
      <c r="TWZ4" s="130"/>
      <c r="TXA4" s="130"/>
      <c r="TXB4" s="130"/>
      <c r="TXC4" s="130"/>
      <c r="TXD4" s="130"/>
      <c r="TXE4" s="130"/>
      <c r="TXF4" s="130"/>
      <c r="TXG4" s="130"/>
      <c r="TXH4" s="130"/>
      <c r="TXI4" s="130"/>
      <c r="TXJ4" s="130"/>
      <c r="TXK4" s="130"/>
      <c r="TXL4" s="130"/>
      <c r="TXM4" s="130"/>
      <c r="TXN4" s="130"/>
      <c r="TXO4" s="130"/>
      <c r="TXP4" s="130"/>
      <c r="TXQ4" s="130"/>
      <c r="TXR4" s="130"/>
      <c r="TXS4" s="130"/>
      <c r="TXT4" s="130"/>
      <c r="TXU4" s="130"/>
      <c r="TXV4" s="130"/>
      <c r="TXW4" s="130"/>
      <c r="TXX4" s="130"/>
      <c r="TXY4" s="130"/>
      <c r="TXZ4" s="130"/>
      <c r="TYA4" s="130"/>
      <c r="TYB4" s="130"/>
      <c r="TYC4" s="130"/>
      <c r="TYD4" s="130"/>
      <c r="TYE4" s="130"/>
      <c r="TYF4" s="130"/>
      <c r="TYG4" s="130"/>
      <c r="TYH4" s="130"/>
      <c r="TYI4" s="130"/>
      <c r="TYJ4" s="130"/>
      <c r="TYK4" s="130"/>
      <c r="TYL4" s="130"/>
      <c r="TYM4" s="130"/>
      <c r="TYN4" s="130"/>
      <c r="TYO4" s="130"/>
      <c r="TYP4" s="130"/>
      <c r="TYQ4" s="130"/>
      <c r="TYR4" s="130"/>
      <c r="TYS4" s="130"/>
      <c r="TYT4" s="130"/>
      <c r="TYU4" s="130"/>
      <c r="TYV4" s="130"/>
      <c r="TYW4" s="130"/>
      <c r="TYX4" s="130"/>
      <c r="TYY4" s="130"/>
      <c r="TYZ4" s="130"/>
      <c r="TZA4" s="130"/>
      <c r="TZB4" s="130"/>
      <c r="TZC4" s="130"/>
      <c r="TZD4" s="130"/>
      <c r="TZE4" s="130"/>
      <c r="TZF4" s="130"/>
      <c r="TZG4" s="130"/>
      <c r="TZH4" s="130"/>
      <c r="TZI4" s="130"/>
      <c r="TZJ4" s="130"/>
      <c r="TZK4" s="130"/>
      <c r="TZL4" s="130"/>
      <c r="TZM4" s="130"/>
      <c r="TZN4" s="130"/>
      <c r="TZO4" s="130"/>
      <c r="TZP4" s="130"/>
      <c r="TZQ4" s="130"/>
      <c r="TZR4" s="130"/>
      <c r="TZS4" s="130"/>
      <c r="TZT4" s="130"/>
      <c r="TZU4" s="130"/>
      <c r="TZV4" s="130"/>
      <c r="TZW4" s="130"/>
      <c r="TZX4" s="130"/>
      <c r="TZY4" s="130"/>
      <c r="TZZ4" s="130"/>
      <c r="UAA4" s="130"/>
      <c r="UAB4" s="130"/>
      <c r="UAC4" s="130"/>
      <c r="UAD4" s="130"/>
      <c r="UAE4" s="130"/>
      <c r="UAF4" s="130"/>
      <c r="UAG4" s="130"/>
      <c r="UAH4" s="130"/>
      <c r="UAI4" s="130"/>
      <c r="UAJ4" s="130"/>
      <c r="UAK4" s="130"/>
      <c r="UAL4" s="130"/>
      <c r="UAM4" s="130"/>
      <c r="UAN4" s="130"/>
      <c r="UAO4" s="130"/>
      <c r="UAP4" s="130"/>
      <c r="UAQ4" s="130"/>
      <c r="UAR4" s="130"/>
      <c r="UAS4" s="130"/>
      <c r="UAT4" s="130"/>
      <c r="UAU4" s="130"/>
      <c r="UAV4" s="130"/>
      <c r="UAW4" s="130"/>
      <c r="UAX4" s="130"/>
      <c r="UAY4" s="130"/>
      <c r="UAZ4" s="130"/>
      <c r="UBA4" s="130"/>
      <c r="UBB4" s="130"/>
      <c r="UBC4" s="130"/>
      <c r="UBD4" s="130"/>
      <c r="UBE4" s="130"/>
      <c r="UBF4" s="130"/>
      <c r="UBG4" s="130"/>
      <c r="UBH4" s="130"/>
      <c r="UBI4" s="130"/>
      <c r="UBJ4" s="130"/>
      <c r="UBK4" s="130"/>
      <c r="UBL4" s="130"/>
      <c r="UBM4" s="130"/>
      <c r="UBN4" s="130"/>
      <c r="UBO4" s="130"/>
      <c r="UBP4" s="130"/>
      <c r="UBQ4" s="130"/>
      <c r="UBR4" s="130"/>
      <c r="UBS4" s="130"/>
      <c r="UBT4" s="130"/>
      <c r="UBU4" s="130"/>
      <c r="UBV4" s="130"/>
      <c r="UBW4" s="130"/>
      <c r="UBX4" s="130"/>
      <c r="UBY4" s="130"/>
      <c r="UBZ4" s="130"/>
      <c r="UCA4" s="130"/>
      <c r="UCB4" s="130"/>
      <c r="UCC4" s="130"/>
      <c r="UCD4" s="130"/>
      <c r="UCE4" s="130"/>
      <c r="UCF4" s="130"/>
      <c r="UCG4" s="130"/>
      <c r="UCH4" s="130"/>
      <c r="UCI4" s="130"/>
      <c r="UCJ4" s="130"/>
      <c r="UCK4" s="130"/>
      <c r="UCL4" s="130"/>
      <c r="UCM4" s="130"/>
      <c r="UCN4" s="130"/>
      <c r="UCO4" s="130"/>
      <c r="UCP4" s="130"/>
      <c r="UCQ4" s="130"/>
      <c r="UCR4" s="130"/>
      <c r="UCS4" s="130"/>
      <c r="UCT4" s="130"/>
      <c r="UCU4" s="130"/>
      <c r="UCV4" s="130"/>
      <c r="UCW4" s="130"/>
      <c r="UCX4" s="130"/>
      <c r="UCY4" s="130"/>
      <c r="UCZ4" s="130"/>
      <c r="UDA4" s="130"/>
      <c r="UDB4" s="130"/>
      <c r="UDC4" s="130"/>
      <c r="UDD4" s="130"/>
      <c r="UDE4" s="130"/>
      <c r="UDF4" s="130"/>
      <c r="UDG4" s="130"/>
      <c r="UDH4" s="130"/>
      <c r="UDI4" s="130"/>
      <c r="UDJ4" s="130"/>
      <c r="UDK4" s="130"/>
      <c r="UDL4" s="130"/>
      <c r="UDM4" s="130"/>
      <c r="UDN4" s="130"/>
      <c r="UDO4" s="130"/>
      <c r="UDP4" s="130"/>
      <c r="UDQ4" s="130"/>
      <c r="UDR4" s="130"/>
      <c r="UDS4" s="130"/>
      <c r="UDT4" s="130"/>
      <c r="UDU4" s="130"/>
      <c r="UDV4" s="130"/>
      <c r="UDW4" s="130"/>
      <c r="UDX4" s="130"/>
      <c r="UDY4" s="130"/>
      <c r="UDZ4" s="130"/>
      <c r="UEA4" s="130"/>
      <c r="UEB4" s="130"/>
      <c r="UEC4" s="130"/>
      <c r="UED4" s="130"/>
      <c r="UEE4" s="130"/>
      <c r="UEF4" s="130"/>
      <c r="UEG4" s="130"/>
      <c r="UEH4" s="130"/>
      <c r="UEI4" s="130"/>
      <c r="UEJ4" s="130"/>
      <c r="UEK4" s="130"/>
      <c r="UEL4" s="130"/>
      <c r="UEM4" s="130"/>
      <c r="UEN4" s="130"/>
      <c r="UEO4" s="130"/>
      <c r="UEP4" s="130"/>
      <c r="UEQ4" s="130"/>
      <c r="UER4" s="130"/>
      <c r="UES4" s="130"/>
      <c r="UET4" s="130"/>
      <c r="UEU4" s="130"/>
      <c r="UEV4" s="130"/>
      <c r="UEW4" s="130"/>
      <c r="UEX4" s="130"/>
      <c r="UEY4" s="130"/>
      <c r="UEZ4" s="130"/>
      <c r="UFA4" s="130"/>
      <c r="UFB4" s="130"/>
      <c r="UFC4" s="130"/>
      <c r="UFD4" s="130"/>
      <c r="UFE4" s="130"/>
      <c r="UFF4" s="130"/>
      <c r="UFG4" s="130"/>
      <c r="UFH4" s="130"/>
      <c r="UFI4" s="130"/>
      <c r="UFJ4" s="130"/>
      <c r="UFK4" s="130"/>
      <c r="UFL4" s="130"/>
      <c r="UFM4" s="130"/>
      <c r="UFN4" s="130"/>
      <c r="UFO4" s="130"/>
      <c r="UFP4" s="130"/>
      <c r="UFQ4" s="130"/>
      <c r="UFR4" s="130"/>
      <c r="UFS4" s="130"/>
      <c r="UFT4" s="130"/>
      <c r="UFU4" s="130"/>
      <c r="UFV4" s="130"/>
      <c r="UFW4" s="130"/>
      <c r="UFX4" s="130"/>
      <c r="UFY4" s="130"/>
      <c r="UFZ4" s="130"/>
      <c r="UGA4" s="130"/>
      <c r="UGB4" s="130"/>
      <c r="UGC4" s="130"/>
      <c r="UGD4" s="130"/>
      <c r="UGE4" s="130"/>
      <c r="UGF4" s="130"/>
      <c r="UGG4" s="130"/>
      <c r="UGH4" s="130"/>
      <c r="UGI4" s="130"/>
      <c r="UGJ4" s="130"/>
      <c r="UGK4" s="130"/>
      <c r="UGL4" s="130"/>
      <c r="UGM4" s="130"/>
      <c r="UGN4" s="130"/>
      <c r="UGO4" s="130"/>
      <c r="UGP4" s="130"/>
      <c r="UGQ4" s="130"/>
      <c r="UGR4" s="130"/>
      <c r="UGS4" s="130"/>
      <c r="UGT4" s="130"/>
      <c r="UGU4" s="130"/>
      <c r="UGV4" s="130"/>
      <c r="UGW4" s="130"/>
      <c r="UGX4" s="130"/>
      <c r="UGY4" s="130"/>
      <c r="UGZ4" s="130"/>
      <c r="UHA4" s="130"/>
      <c r="UHB4" s="130"/>
      <c r="UHC4" s="130"/>
      <c r="UHD4" s="130"/>
      <c r="UHE4" s="130"/>
      <c r="UHF4" s="130"/>
      <c r="UHG4" s="130"/>
      <c r="UHH4" s="130"/>
      <c r="UHI4" s="130"/>
      <c r="UHJ4" s="130"/>
      <c r="UHK4" s="130"/>
      <c r="UHL4" s="130"/>
      <c r="UHM4" s="130"/>
      <c r="UHN4" s="130"/>
      <c r="UHO4" s="130"/>
      <c r="UHP4" s="130"/>
      <c r="UHQ4" s="130"/>
      <c r="UHR4" s="130"/>
      <c r="UHS4" s="130"/>
      <c r="UHT4" s="130"/>
      <c r="UHU4" s="130"/>
      <c r="UHV4" s="130"/>
      <c r="UHW4" s="130"/>
      <c r="UHX4" s="130"/>
      <c r="UHY4" s="130"/>
      <c r="UHZ4" s="130"/>
      <c r="UIA4" s="130"/>
      <c r="UIB4" s="130"/>
      <c r="UIC4" s="130"/>
      <c r="UID4" s="130"/>
      <c r="UIE4" s="130"/>
      <c r="UIF4" s="130"/>
      <c r="UIG4" s="130"/>
      <c r="UIH4" s="130"/>
      <c r="UII4" s="130"/>
      <c r="UIJ4" s="130"/>
      <c r="UIK4" s="130"/>
      <c r="UIL4" s="130"/>
      <c r="UIM4" s="130"/>
      <c r="UIN4" s="130"/>
      <c r="UIO4" s="130"/>
      <c r="UIP4" s="130"/>
      <c r="UIQ4" s="130"/>
      <c r="UIR4" s="130"/>
      <c r="UIS4" s="130"/>
      <c r="UIT4" s="130"/>
      <c r="UIU4" s="130"/>
      <c r="UIV4" s="130"/>
      <c r="UIW4" s="130"/>
      <c r="UIX4" s="130"/>
      <c r="UIY4" s="130"/>
      <c r="UIZ4" s="130"/>
      <c r="UJA4" s="130"/>
      <c r="UJB4" s="130"/>
      <c r="UJC4" s="130"/>
      <c r="UJD4" s="130"/>
      <c r="UJE4" s="130"/>
      <c r="UJF4" s="130"/>
      <c r="UJG4" s="130"/>
      <c r="UJH4" s="130"/>
      <c r="UJI4" s="130"/>
      <c r="UJJ4" s="130"/>
      <c r="UJK4" s="130"/>
      <c r="UJL4" s="130"/>
      <c r="UJM4" s="130"/>
      <c r="UJN4" s="130"/>
      <c r="UJO4" s="130"/>
      <c r="UJP4" s="130"/>
      <c r="UJQ4" s="130"/>
      <c r="UJR4" s="130"/>
      <c r="UJS4" s="130"/>
      <c r="UJT4" s="130"/>
      <c r="UJU4" s="130"/>
      <c r="UJV4" s="130"/>
      <c r="UJW4" s="130"/>
      <c r="UJX4" s="130"/>
      <c r="UJY4" s="130"/>
      <c r="UJZ4" s="130"/>
      <c r="UKA4" s="130"/>
      <c r="UKB4" s="130"/>
      <c r="UKC4" s="130"/>
      <c r="UKD4" s="130"/>
      <c r="UKE4" s="130"/>
      <c r="UKF4" s="130"/>
      <c r="UKG4" s="130"/>
      <c r="UKH4" s="130"/>
      <c r="UKI4" s="130"/>
      <c r="UKJ4" s="130"/>
      <c r="UKK4" s="130"/>
      <c r="UKL4" s="130"/>
      <c r="UKM4" s="130"/>
      <c r="UKN4" s="130"/>
      <c r="UKO4" s="130"/>
      <c r="UKP4" s="130"/>
      <c r="UKQ4" s="130"/>
      <c r="UKR4" s="130"/>
      <c r="UKS4" s="130"/>
      <c r="UKT4" s="130"/>
      <c r="UKU4" s="130"/>
      <c r="UKV4" s="130"/>
      <c r="UKW4" s="130"/>
      <c r="UKX4" s="130"/>
      <c r="UKY4" s="130"/>
      <c r="UKZ4" s="130"/>
      <c r="ULA4" s="130"/>
      <c r="ULB4" s="130"/>
      <c r="ULC4" s="130"/>
      <c r="ULD4" s="130"/>
      <c r="ULE4" s="130"/>
      <c r="ULF4" s="130"/>
      <c r="ULG4" s="130"/>
      <c r="ULH4" s="130"/>
      <c r="ULI4" s="130"/>
      <c r="ULJ4" s="130"/>
      <c r="ULK4" s="130"/>
      <c r="ULL4" s="130"/>
      <c r="ULM4" s="130"/>
      <c r="ULN4" s="130"/>
      <c r="ULO4" s="130"/>
      <c r="ULP4" s="130"/>
      <c r="ULQ4" s="130"/>
      <c r="ULR4" s="130"/>
      <c r="ULS4" s="130"/>
      <c r="ULT4" s="130"/>
      <c r="ULU4" s="130"/>
      <c r="ULV4" s="130"/>
      <c r="ULW4" s="130"/>
      <c r="ULX4" s="130"/>
      <c r="ULY4" s="130"/>
      <c r="ULZ4" s="130"/>
      <c r="UMA4" s="130"/>
      <c r="UMB4" s="130"/>
      <c r="UMC4" s="130"/>
      <c r="UMD4" s="130"/>
      <c r="UME4" s="130"/>
      <c r="UMF4" s="130"/>
      <c r="UMG4" s="130"/>
      <c r="UMH4" s="130"/>
      <c r="UMI4" s="130"/>
      <c r="UMJ4" s="130"/>
      <c r="UMK4" s="130"/>
      <c r="UML4" s="130"/>
      <c r="UMM4" s="130"/>
      <c r="UMN4" s="130"/>
      <c r="UMO4" s="130"/>
      <c r="UMP4" s="130"/>
      <c r="UMQ4" s="130"/>
      <c r="UMR4" s="130"/>
      <c r="UMS4" s="130"/>
      <c r="UMT4" s="130"/>
      <c r="UMU4" s="130"/>
      <c r="UMV4" s="130"/>
      <c r="UMW4" s="130"/>
      <c r="UMX4" s="130"/>
      <c r="UMY4" s="130"/>
      <c r="UMZ4" s="130"/>
      <c r="UNA4" s="130"/>
      <c r="UNB4" s="130"/>
      <c r="UNC4" s="130"/>
      <c r="UND4" s="130"/>
      <c r="UNE4" s="130"/>
      <c r="UNF4" s="130"/>
      <c r="UNG4" s="130"/>
      <c r="UNH4" s="130"/>
      <c r="UNI4" s="130"/>
      <c r="UNJ4" s="130"/>
      <c r="UNK4" s="130"/>
      <c r="UNL4" s="130"/>
      <c r="UNM4" s="130"/>
      <c r="UNN4" s="130"/>
      <c r="UNO4" s="130"/>
      <c r="UNP4" s="130"/>
      <c r="UNQ4" s="130"/>
      <c r="UNR4" s="130"/>
      <c r="UNS4" s="130"/>
      <c r="UNT4" s="130"/>
      <c r="UNU4" s="130"/>
      <c r="UNV4" s="130"/>
      <c r="UNW4" s="130"/>
      <c r="UNX4" s="130"/>
      <c r="UNY4" s="130"/>
      <c r="UNZ4" s="130"/>
      <c r="UOA4" s="130"/>
      <c r="UOB4" s="130"/>
      <c r="UOC4" s="130"/>
      <c r="UOD4" s="130"/>
      <c r="UOE4" s="130"/>
      <c r="UOF4" s="130"/>
      <c r="UOG4" s="130"/>
      <c r="UOH4" s="130"/>
      <c r="UOI4" s="130"/>
      <c r="UOJ4" s="130"/>
      <c r="UOK4" s="130"/>
      <c r="UOL4" s="130"/>
      <c r="UOM4" s="130"/>
      <c r="UON4" s="130"/>
      <c r="UOO4" s="130"/>
      <c r="UOP4" s="130"/>
      <c r="UOQ4" s="130"/>
      <c r="UOR4" s="130"/>
      <c r="UOS4" s="130"/>
      <c r="UOT4" s="130"/>
      <c r="UOU4" s="130"/>
      <c r="UOV4" s="130"/>
      <c r="UOW4" s="130"/>
      <c r="UOX4" s="130"/>
      <c r="UOY4" s="130"/>
      <c r="UOZ4" s="130"/>
      <c r="UPA4" s="130"/>
      <c r="UPB4" s="130"/>
      <c r="UPC4" s="130"/>
      <c r="UPD4" s="130"/>
      <c r="UPE4" s="130"/>
      <c r="UPF4" s="130"/>
      <c r="UPG4" s="130"/>
      <c r="UPH4" s="130"/>
      <c r="UPI4" s="130"/>
      <c r="UPJ4" s="130"/>
      <c r="UPK4" s="130"/>
      <c r="UPL4" s="130"/>
      <c r="UPM4" s="130"/>
      <c r="UPN4" s="130"/>
      <c r="UPO4" s="130"/>
      <c r="UPP4" s="130"/>
      <c r="UPQ4" s="130"/>
      <c r="UPR4" s="130"/>
      <c r="UPS4" s="130"/>
      <c r="UPT4" s="130"/>
      <c r="UPU4" s="130"/>
      <c r="UPV4" s="130"/>
      <c r="UPW4" s="130"/>
      <c r="UPX4" s="130"/>
      <c r="UPY4" s="130"/>
      <c r="UPZ4" s="130"/>
      <c r="UQA4" s="130"/>
      <c r="UQB4" s="130"/>
      <c r="UQC4" s="130"/>
      <c r="UQD4" s="130"/>
      <c r="UQE4" s="130"/>
      <c r="UQF4" s="130"/>
      <c r="UQG4" s="130"/>
      <c r="UQH4" s="130"/>
      <c r="UQI4" s="130"/>
      <c r="UQJ4" s="130"/>
      <c r="UQK4" s="130"/>
      <c r="UQL4" s="130"/>
      <c r="UQM4" s="130"/>
      <c r="UQN4" s="130"/>
      <c r="UQO4" s="130"/>
      <c r="UQP4" s="130"/>
      <c r="UQQ4" s="130"/>
      <c r="UQR4" s="130"/>
      <c r="UQS4" s="130"/>
      <c r="UQT4" s="130"/>
      <c r="UQU4" s="130"/>
      <c r="UQV4" s="130"/>
      <c r="UQW4" s="130"/>
      <c r="UQX4" s="130"/>
      <c r="UQY4" s="130"/>
      <c r="UQZ4" s="130"/>
      <c r="URA4" s="130"/>
      <c r="URB4" s="130"/>
      <c r="URC4" s="130"/>
      <c r="URD4" s="130"/>
      <c r="URE4" s="130"/>
      <c r="URF4" s="130"/>
      <c r="URG4" s="130"/>
      <c r="URH4" s="130"/>
      <c r="URI4" s="130"/>
      <c r="URJ4" s="130"/>
      <c r="URK4" s="130"/>
      <c r="URL4" s="130"/>
      <c r="URM4" s="130"/>
      <c r="URN4" s="130"/>
      <c r="URO4" s="130"/>
      <c r="URP4" s="130"/>
      <c r="URQ4" s="130"/>
      <c r="URR4" s="130"/>
      <c r="URS4" s="130"/>
      <c r="URT4" s="130"/>
      <c r="URU4" s="130"/>
      <c r="URV4" s="130"/>
      <c r="URW4" s="130"/>
      <c r="URX4" s="130"/>
      <c r="URY4" s="130"/>
      <c r="URZ4" s="130"/>
      <c r="USA4" s="130"/>
      <c r="USB4" s="130"/>
      <c r="USC4" s="130"/>
      <c r="USD4" s="130"/>
      <c r="USE4" s="130"/>
      <c r="USF4" s="130"/>
      <c r="USG4" s="130"/>
      <c r="USH4" s="130"/>
      <c r="USI4" s="130"/>
      <c r="USJ4" s="130"/>
      <c r="USK4" s="130"/>
      <c r="USL4" s="130"/>
      <c r="USM4" s="130"/>
      <c r="USN4" s="130"/>
      <c r="USO4" s="130"/>
      <c r="USP4" s="130"/>
      <c r="USQ4" s="130"/>
      <c r="USR4" s="130"/>
      <c r="USS4" s="130"/>
      <c r="UST4" s="130"/>
      <c r="USU4" s="130"/>
      <c r="USV4" s="130"/>
      <c r="USW4" s="130"/>
      <c r="USX4" s="130"/>
      <c r="USY4" s="130"/>
      <c r="USZ4" s="130"/>
      <c r="UTA4" s="130"/>
      <c r="UTB4" s="130"/>
      <c r="UTC4" s="130"/>
      <c r="UTD4" s="130"/>
      <c r="UTE4" s="130"/>
      <c r="UTF4" s="130"/>
      <c r="UTG4" s="130"/>
      <c r="UTH4" s="130"/>
      <c r="UTI4" s="130"/>
      <c r="UTJ4" s="130"/>
      <c r="UTK4" s="130"/>
      <c r="UTL4" s="130"/>
      <c r="UTM4" s="130"/>
      <c r="UTN4" s="130"/>
      <c r="UTO4" s="130"/>
      <c r="UTP4" s="130"/>
      <c r="UTQ4" s="130"/>
      <c r="UTR4" s="130"/>
      <c r="UTS4" s="130"/>
      <c r="UTT4" s="130"/>
      <c r="UTU4" s="130"/>
      <c r="UTV4" s="130"/>
      <c r="UTW4" s="130"/>
      <c r="UTX4" s="130"/>
      <c r="UTY4" s="130"/>
      <c r="UTZ4" s="130"/>
      <c r="UUA4" s="130"/>
      <c r="UUB4" s="130"/>
      <c r="UUC4" s="130"/>
      <c r="UUD4" s="130"/>
      <c r="UUE4" s="130"/>
      <c r="UUF4" s="130"/>
      <c r="UUG4" s="130"/>
      <c r="UUH4" s="130"/>
      <c r="UUI4" s="130"/>
      <c r="UUJ4" s="130"/>
      <c r="UUK4" s="130"/>
      <c r="UUL4" s="130"/>
      <c r="UUM4" s="130"/>
      <c r="UUN4" s="130"/>
      <c r="UUO4" s="130"/>
      <c r="UUP4" s="130"/>
      <c r="UUQ4" s="130"/>
      <c r="UUR4" s="130"/>
      <c r="UUS4" s="130"/>
      <c r="UUT4" s="130"/>
      <c r="UUU4" s="130"/>
      <c r="UUV4" s="130"/>
      <c r="UUW4" s="130"/>
      <c r="UUX4" s="130"/>
      <c r="UUY4" s="130"/>
      <c r="UUZ4" s="130"/>
      <c r="UVA4" s="130"/>
      <c r="UVB4" s="130"/>
      <c r="UVC4" s="130"/>
      <c r="UVD4" s="130"/>
      <c r="UVE4" s="130"/>
      <c r="UVF4" s="130"/>
      <c r="UVG4" s="130"/>
      <c r="UVH4" s="130"/>
      <c r="UVI4" s="130"/>
      <c r="UVJ4" s="130"/>
      <c r="UVK4" s="130"/>
      <c r="UVL4" s="130"/>
      <c r="UVM4" s="130"/>
      <c r="UVN4" s="130"/>
      <c r="UVO4" s="130"/>
      <c r="UVP4" s="130"/>
      <c r="UVQ4" s="130"/>
      <c r="UVR4" s="130"/>
      <c r="UVS4" s="130"/>
      <c r="UVT4" s="130"/>
      <c r="UVU4" s="130"/>
      <c r="UVV4" s="130"/>
      <c r="UVW4" s="130"/>
      <c r="UVX4" s="130"/>
      <c r="UVY4" s="130"/>
      <c r="UVZ4" s="130"/>
      <c r="UWA4" s="130"/>
      <c r="UWB4" s="130"/>
      <c r="UWC4" s="130"/>
      <c r="UWD4" s="130"/>
      <c r="UWE4" s="130"/>
      <c r="UWF4" s="130"/>
      <c r="UWG4" s="130"/>
      <c r="UWH4" s="130"/>
      <c r="UWI4" s="130"/>
      <c r="UWJ4" s="130"/>
      <c r="UWK4" s="130"/>
      <c r="UWL4" s="130"/>
      <c r="UWM4" s="130"/>
      <c r="UWN4" s="130"/>
      <c r="UWO4" s="130"/>
      <c r="UWP4" s="130"/>
      <c r="UWQ4" s="130"/>
      <c r="UWR4" s="130"/>
      <c r="UWS4" s="130"/>
      <c r="UWT4" s="130"/>
      <c r="UWU4" s="130"/>
      <c r="UWV4" s="130"/>
      <c r="UWW4" s="130"/>
      <c r="UWX4" s="130"/>
      <c r="UWY4" s="130"/>
      <c r="UWZ4" s="130"/>
      <c r="UXA4" s="130"/>
      <c r="UXB4" s="130"/>
      <c r="UXC4" s="130"/>
      <c r="UXD4" s="130"/>
      <c r="UXE4" s="130"/>
      <c r="UXF4" s="130"/>
      <c r="UXG4" s="130"/>
      <c r="UXH4" s="130"/>
      <c r="UXI4" s="130"/>
      <c r="UXJ4" s="130"/>
      <c r="UXK4" s="130"/>
      <c r="UXL4" s="130"/>
      <c r="UXM4" s="130"/>
      <c r="UXN4" s="130"/>
      <c r="UXO4" s="130"/>
      <c r="UXP4" s="130"/>
      <c r="UXQ4" s="130"/>
      <c r="UXR4" s="130"/>
      <c r="UXS4" s="130"/>
      <c r="UXT4" s="130"/>
      <c r="UXU4" s="130"/>
      <c r="UXV4" s="130"/>
      <c r="UXW4" s="130"/>
      <c r="UXX4" s="130"/>
      <c r="UXY4" s="130"/>
      <c r="UXZ4" s="130"/>
      <c r="UYA4" s="130"/>
      <c r="UYB4" s="130"/>
      <c r="UYC4" s="130"/>
      <c r="UYD4" s="130"/>
      <c r="UYE4" s="130"/>
      <c r="UYF4" s="130"/>
      <c r="UYG4" s="130"/>
      <c r="UYH4" s="130"/>
      <c r="UYI4" s="130"/>
      <c r="UYJ4" s="130"/>
      <c r="UYK4" s="130"/>
      <c r="UYL4" s="130"/>
      <c r="UYM4" s="130"/>
      <c r="UYN4" s="130"/>
      <c r="UYO4" s="130"/>
      <c r="UYP4" s="130"/>
      <c r="UYQ4" s="130"/>
      <c r="UYR4" s="130"/>
      <c r="UYS4" s="130"/>
      <c r="UYT4" s="130"/>
      <c r="UYU4" s="130"/>
      <c r="UYV4" s="130"/>
      <c r="UYW4" s="130"/>
      <c r="UYX4" s="130"/>
      <c r="UYY4" s="130"/>
      <c r="UYZ4" s="130"/>
      <c r="UZA4" s="130"/>
      <c r="UZB4" s="130"/>
      <c r="UZC4" s="130"/>
      <c r="UZD4" s="130"/>
      <c r="UZE4" s="130"/>
      <c r="UZF4" s="130"/>
      <c r="UZG4" s="130"/>
      <c r="UZH4" s="130"/>
      <c r="UZI4" s="130"/>
      <c r="UZJ4" s="130"/>
      <c r="UZK4" s="130"/>
      <c r="UZL4" s="130"/>
      <c r="UZM4" s="130"/>
      <c r="UZN4" s="130"/>
      <c r="UZO4" s="130"/>
      <c r="UZP4" s="130"/>
      <c r="UZQ4" s="130"/>
      <c r="UZR4" s="130"/>
      <c r="UZS4" s="130"/>
      <c r="UZT4" s="130"/>
      <c r="UZU4" s="130"/>
      <c r="UZV4" s="130"/>
      <c r="UZW4" s="130"/>
      <c r="UZX4" s="130"/>
      <c r="UZY4" s="130"/>
      <c r="UZZ4" s="130"/>
      <c r="VAA4" s="130"/>
      <c r="VAB4" s="130"/>
      <c r="VAC4" s="130"/>
      <c r="VAD4" s="130"/>
      <c r="VAE4" s="130"/>
      <c r="VAF4" s="130"/>
      <c r="VAG4" s="130"/>
      <c r="VAH4" s="130"/>
      <c r="VAI4" s="130"/>
      <c r="VAJ4" s="130"/>
      <c r="VAK4" s="130"/>
      <c r="VAL4" s="130"/>
      <c r="VAM4" s="130"/>
      <c r="VAN4" s="130"/>
      <c r="VAO4" s="130"/>
      <c r="VAP4" s="130"/>
      <c r="VAQ4" s="130"/>
      <c r="VAR4" s="130"/>
      <c r="VAS4" s="130"/>
      <c r="VAT4" s="130"/>
      <c r="VAU4" s="130"/>
      <c r="VAV4" s="130"/>
      <c r="VAW4" s="130"/>
      <c r="VAX4" s="130"/>
      <c r="VAY4" s="130"/>
      <c r="VAZ4" s="130"/>
      <c r="VBA4" s="130"/>
      <c r="VBB4" s="130"/>
      <c r="VBC4" s="130"/>
      <c r="VBD4" s="130"/>
      <c r="VBE4" s="130"/>
      <c r="VBF4" s="130"/>
      <c r="VBG4" s="130"/>
      <c r="VBH4" s="130"/>
      <c r="VBI4" s="130"/>
      <c r="VBJ4" s="130"/>
      <c r="VBK4" s="130"/>
      <c r="VBL4" s="130"/>
      <c r="VBM4" s="130"/>
      <c r="VBN4" s="130"/>
      <c r="VBO4" s="130"/>
      <c r="VBP4" s="130"/>
      <c r="VBQ4" s="130"/>
      <c r="VBR4" s="130"/>
      <c r="VBS4" s="130"/>
      <c r="VBT4" s="130"/>
      <c r="VBU4" s="130"/>
      <c r="VBV4" s="130"/>
      <c r="VBW4" s="130"/>
      <c r="VBX4" s="130"/>
      <c r="VBY4" s="130"/>
      <c r="VBZ4" s="130"/>
      <c r="VCA4" s="130"/>
      <c r="VCB4" s="130"/>
      <c r="VCC4" s="130"/>
      <c r="VCD4" s="130"/>
      <c r="VCE4" s="130"/>
      <c r="VCF4" s="130"/>
      <c r="VCG4" s="130"/>
      <c r="VCH4" s="130"/>
      <c r="VCI4" s="130"/>
      <c r="VCJ4" s="130"/>
      <c r="VCK4" s="130"/>
      <c r="VCL4" s="130"/>
      <c r="VCM4" s="130"/>
      <c r="VCN4" s="130"/>
      <c r="VCO4" s="130"/>
      <c r="VCP4" s="130"/>
      <c r="VCQ4" s="130"/>
      <c r="VCR4" s="130"/>
      <c r="VCS4" s="130"/>
      <c r="VCT4" s="130"/>
      <c r="VCU4" s="130"/>
      <c r="VCV4" s="130"/>
      <c r="VCW4" s="130"/>
      <c r="VCX4" s="130"/>
      <c r="VCY4" s="130"/>
      <c r="VCZ4" s="130"/>
      <c r="VDA4" s="130"/>
      <c r="VDB4" s="130"/>
      <c r="VDC4" s="130"/>
      <c r="VDD4" s="130"/>
      <c r="VDE4" s="130"/>
      <c r="VDF4" s="130"/>
      <c r="VDG4" s="130"/>
      <c r="VDH4" s="130"/>
      <c r="VDI4" s="130"/>
      <c r="VDJ4" s="130"/>
      <c r="VDK4" s="130"/>
      <c r="VDL4" s="130"/>
      <c r="VDM4" s="130"/>
      <c r="VDN4" s="130"/>
      <c r="VDO4" s="130"/>
      <c r="VDP4" s="130"/>
      <c r="VDQ4" s="130"/>
      <c r="VDR4" s="130"/>
      <c r="VDS4" s="130"/>
      <c r="VDT4" s="130"/>
      <c r="VDU4" s="130"/>
      <c r="VDV4" s="130"/>
      <c r="VDW4" s="130"/>
      <c r="VDX4" s="130"/>
      <c r="VDY4" s="130"/>
      <c r="VDZ4" s="130"/>
      <c r="VEA4" s="130"/>
      <c r="VEB4" s="130"/>
      <c r="VEC4" s="130"/>
      <c r="VED4" s="130"/>
      <c r="VEE4" s="130"/>
      <c r="VEF4" s="130"/>
      <c r="VEG4" s="130"/>
      <c r="VEH4" s="130"/>
      <c r="VEI4" s="130"/>
      <c r="VEJ4" s="130"/>
      <c r="VEK4" s="130"/>
      <c r="VEL4" s="130"/>
      <c r="VEM4" s="130"/>
      <c r="VEN4" s="130"/>
      <c r="VEO4" s="130"/>
      <c r="VEP4" s="130"/>
      <c r="VEQ4" s="130"/>
      <c r="VER4" s="130"/>
      <c r="VES4" s="130"/>
      <c r="VET4" s="130"/>
      <c r="VEU4" s="130"/>
      <c r="VEV4" s="130"/>
      <c r="VEW4" s="130"/>
      <c r="VEX4" s="130"/>
      <c r="VEY4" s="130"/>
      <c r="VEZ4" s="130"/>
      <c r="VFA4" s="130"/>
      <c r="VFB4" s="130"/>
      <c r="VFC4" s="130"/>
      <c r="VFD4" s="130"/>
      <c r="VFE4" s="130"/>
      <c r="VFF4" s="130"/>
      <c r="VFG4" s="130"/>
      <c r="VFH4" s="130"/>
      <c r="VFI4" s="130"/>
      <c r="VFJ4" s="130"/>
      <c r="VFK4" s="130"/>
      <c r="VFL4" s="130"/>
      <c r="VFM4" s="130"/>
      <c r="VFN4" s="130"/>
      <c r="VFO4" s="130"/>
      <c r="VFP4" s="130"/>
      <c r="VFQ4" s="130"/>
      <c r="VFR4" s="130"/>
      <c r="VFS4" s="130"/>
      <c r="VFT4" s="130"/>
      <c r="VFU4" s="130"/>
      <c r="VFV4" s="130"/>
      <c r="VFW4" s="130"/>
      <c r="VFX4" s="130"/>
      <c r="VFY4" s="130"/>
      <c r="VFZ4" s="130"/>
      <c r="VGA4" s="130"/>
      <c r="VGB4" s="130"/>
      <c r="VGC4" s="130"/>
      <c r="VGD4" s="130"/>
      <c r="VGE4" s="130"/>
      <c r="VGF4" s="130"/>
      <c r="VGG4" s="130"/>
      <c r="VGH4" s="130"/>
      <c r="VGI4" s="130"/>
      <c r="VGJ4" s="130"/>
      <c r="VGK4" s="130"/>
      <c r="VGL4" s="130"/>
      <c r="VGM4" s="130"/>
      <c r="VGN4" s="130"/>
      <c r="VGO4" s="130"/>
      <c r="VGP4" s="130"/>
      <c r="VGQ4" s="130"/>
      <c r="VGR4" s="130"/>
      <c r="VGS4" s="130"/>
      <c r="VGT4" s="130"/>
      <c r="VGU4" s="130"/>
      <c r="VGV4" s="130"/>
      <c r="VGW4" s="130"/>
      <c r="VGX4" s="130"/>
      <c r="VGY4" s="130"/>
      <c r="VGZ4" s="130"/>
      <c r="VHA4" s="130"/>
      <c r="VHB4" s="130"/>
      <c r="VHC4" s="130"/>
      <c r="VHD4" s="130"/>
      <c r="VHE4" s="130"/>
      <c r="VHF4" s="130"/>
      <c r="VHG4" s="130"/>
      <c r="VHH4" s="130"/>
      <c r="VHI4" s="130"/>
      <c r="VHJ4" s="130"/>
      <c r="VHK4" s="130"/>
      <c r="VHL4" s="130"/>
      <c r="VHM4" s="130"/>
      <c r="VHN4" s="130"/>
      <c r="VHO4" s="130"/>
      <c r="VHP4" s="130"/>
      <c r="VHQ4" s="130"/>
      <c r="VHR4" s="130"/>
      <c r="VHS4" s="130"/>
      <c r="VHT4" s="130"/>
      <c r="VHU4" s="130"/>
      <c r="VHV4" s="130"/>
      <c r="VHW4" s="130"/>
      <c r="VHX4" s="130"/>
      <c r="VHY4" s="130"/>
      <c r="VHZ4" s="130"/>
      <c r="VIA4" s="130"/>
      <c r="VIB4" s="130"/>
      <c r="VIC4" s="130"/>
      <c r="VID4" s="130"/>
      <c r="VIE4" s="130"/>
      <c r="VIF4" s="130"/>
      <c r="VIG4" s="130"/>
      <c r="VIH4" s="130"/>
      <c r="VII4" s="130"/>
      <c r="VIJ4" s="130"/>
      <c r="VIK4" s="130"/>
      <c r="VIL4" s="130"/>
      <c r="VIM4" s="130"/>
      <c r="VIN4" s="130"/>
      <c r="VIO4" s="130"/>
      <c r="VIP4" s="130"/>
      <c r="VIQ4" s="130"/>
      <c r="VIR4" s="130"/>
      <c r="VIS4" s="130"/>
      <c r="VIT4" s="130"/>
      <c r="VIU4" s="130"/>
      <c r="VIV4" s="130"/>
      <c r="VIW4" s="130"/>
      <c r="VIX4" s="130"/>
      <c r="VIY4" s="130"/>
      <c r="VIZ4" s="130"/>
      <c r="VJA4" s="130"/>
      <c r="VJB4" s="130"/>
      <c r="VJC4" s="130"/>
      <c r="VJD4" s="130"/>
      <c r="VJE4" s="130"/>
      <c r="VJF4" s="130"/>
      <c r="VJG4" s="130"/>
      <c r="VJH4" s="130"/>
      <c r="VJI4" s="130"/>
      <c r="VJJ4" s="130"/>
      <c r="VJK4" s="130"/>
      <c r="VJL4" s="130"/>
      <c r="VJM4" s="130"/>
      <c r="VJN4" s="130"/>
      <c r="VJO4" s="130"/>
      <c r="VJP4" s="130"/>
      <c r="VJQ4" s="130"/>
      <c r="VJR4" s="130"/>
      <c r="VJS4" s="130"/>
      <c r="VJT4" s="130"/>
      <c r="VJU4" s="130"/>
      <c r="VJV4" s="130"/>
      <c r="VJW4" s="130"/>
      <c r="VJX4" s="130"/>
      <c r="VJY4" s="130"/>
      <c r="VJZ4" s="130"/>
      <c r="VKA4" s="130"/>
      <c r="VKB4" s="130"/>
      <c r="VKC4" s="130"/>
      <c r="VKD4" s="130"/>
      <c r="VKE4" s="130"/>
      <c r="VKF4" s="130"/>
      <c r="VKG4" s="130"/>
      <c r="VKH4" s="130"/>
      <c r="VKI4" s="130"/>
      <c r="VKJ4" s="130"/>
      <c r="VKK4" s="130"/>
      <c r="VKL4" s="130"/>
      <c r="VKM4" s="130"/>
      <c r="VKN4" s="130"/>
      <c r="VKO4" s="130"/>
      <c r="VKP4" s="130"/>
      <c r="VKQ4" s="130"/>
      <c r="VKR4" s="130"/>
      <c r="VKS4" s="130"/>
      <c r="VKT4" s="130"/>
      <c r="VKU4" s="130"/>
      <c r="VKV4" s="130"/>
      <c r="VKW4" s="130"/>
      <c r="VKX4" s="130"/>
      <c r="VKY4" s="130"/>
      <c r="VKZ4" s="130"/>
      <c r="VLA4" s="130"/>
      <c r="VLB4" s="130"/>
      <c r="VLC4" s="130"/>
      <c r="VLD4" s="130"/>
      <c r="VLE4" s="130"/>
      <c r="VLF4" s="130"/>
      <c r="VLG4" s="130"/>
      <c r="VLH4" s="130"/>
      <c r="VLI4" s="130"/>
      <c r="VLJ4" s="130"/>
      <c r="VLK4" s="130"/>
      <c r="VLL4" s="130"/>
      <c r="VLM4" s="130"/>
      <c r="VLN4" s="130"/>
      <c r="VLO4" s="130"/>
      <c r="VLP4" s="130"/>
      <c r="VLQ4" s="130"/>
      <c r="VLR4" s="130"/>
      <c r="VLS4" s="130"/>
      <c r="VLT4" s="130"/>
      <c r="VLU4" s="130"/>
      <c r="VLV4" s="130"/>
      <c r="VLW4" s="130"/>
      <c r="VLX4" s="130"/>
      <c r="VLY4" s="130"/>
      <c r="VLZ4" s="130"/>
      <c r="VMA4" s="130"/>
      <c r="VMB4" s="130"/>
      <c r="VMC4" s="130"/>
      <c r="VMD4" s="130"/>
      <c r="VME4" s="130"/>
      <c r="VMF4" s="130"/>
      <c r="VMG4" s="130"/>
      <c r="VMH4" s="130"/>
      <c r="VMI4" s="130"/>
      <c r="VMJ4" s="130"/>
      <c r="VMK4" s="130"/>
      <c r="VML4" s="130"/>
      <c r="VMM4" s="130"/>
      <c r="VMN4" s="130"/>
      <c r="VMO4" s="130"/>
      <c r="VMP4" s="130"/>
      <c r="VMQ4" s="130"/>
      <c r="VMR4" s="130"/>
      <c r="VMS4" s="130"/>
      <c r="VMT4" s="130"/>
      <c r="VMU4" s="130"/>
      <c r="VMV4" s="130"/>
      <c r="VMW4" s="130"/>
      <c r="VMX4" s="130"/>
      <c r="VMY4" s="130"/>
      <c r="VMZ4" s="130"/>
      <c r="VNA4" s="130"/>
      <c r="VNB4" s="130"/>
      <c r="VNC4" s="130"/>
      <c r="VND4" s="130"/>
      <c r="VNE4" s="130"/>
      <c r="VNF4" s="130"/>
      <c r="VNG4" s="130"/>
      <c r="VNH4" s="130"/>
      <c r="VNI4" s="130"/>
      <c r="VNJ4" s="130"/>
      <c r="VNK4" s="130"/>
      <c r="VNL4" s="130"/>
      <c r="VNM4" s="130"/>
      <c r="VNN4" s="130"/>
      <c r="VNO4" s="130"/>
      <c r="VNP4" s="130"/>
      <c r="VNQ4" s="130"/>
      <c r="VNR4" s="130"/>
      <c r="VNS4" s="130"/>
      <c r="VNT4" s="130"/>
      <c r="VNU4" s="130"/>
      <c r="VNV4" s="130"/>
      <c r="VNW4" s="130"/>
      <c r="VNX4" s="130"/>
      <c r="VNY4" s="130"/>
      <c r="VNZ4" s="130"/>
      <c r="VOA4" s="130"/>
      <c r="VOB4" s="130"/>
      <c r="VOC4" s="130"/>
      <c r="VOD4" s="130"/>
      <c r="VOE4" s="130"/>
      <c r="VOF4" s="130"/>
      <c r="VOG4" s="130"/>
      <c r="VOH4" s="130"/>
      <c r="VOI4" s="130"/>
      <c r="VOJ4" s="130"/>
      <c r="VOK4" s="130"/>
      <c r="VOL4" s="130"/>
      <c r="VOM4" s="130"/>
      <c r="VON4" s="130"/>
      <c r="VOO4" s="130"/>
      <c r="VOP4" s="130"/>
      <c r="VOQ4" s="130"/>
      <c r="VOR4" s="130"/>
      <c r="VOS4" s="130"/>
      <c r="VOT4" s="130"/>
      <c r="VOU4" s="130"/>
      <c r="VOV4" s="130"/>
      <c r="VOW4" s="130"/>
      <c r="VOX4" s="130"/>
      <c r="VOY4" s="130"/>
      <c r="VOZ4" s="130"/>
      <c r="VPA4" s="130"/>
      <c r="VPB4" s="130"/>
      <c r="VPC4" s="130"/>
      <c r="VPD4" s="130"/>
      <c r="VPE4" s="130"/>
      <c r="VPF4" s="130"/>
      <c r="VPG4" s="130"/>
      <c r="VPH4" s="130"/>
      <c r="VPI4" s="130"/>
      <c r="VPJ4" s="130"/>
      <c r="VPK4" s="130"/>
      <c r="VPL4" s="130"/>
      <c r="VPM4" s="130"/>
      <c r="VPN4" s="130"/>
      <c r="VPO4" s="130"/>
      <c r="VPP4" s="130"/>
      <c r="VPQ4" s="130"/>
      <c r="VPR4" s="130"/>
      <c r="VPS4" s="130"/>
      <c r="VPT4" s="130"/>
      <c r="VPU4" s="130"/>
      <c r="VPV4" s="130"/>
      <c r="VPW4" s="130"/>
      <c r="VPX4" s="130"/>
      <c r="VPY4" s="130"/>
      <c r="VPZ4" s="130"/>
      <c r="VQA4" s="130"/>
      <c r="VQB4" s="130"/>
      <c r="VQC4" s="130"/>
      <c r="VQD4" s="130"/>
      <c r="VQE4" s="130"/>
      <c r="VQF4" s="130"/>
      <c r="VQG4" s="130"/>
      <c r="VQH4" s="130"/>
      <c r="VQI4" s="130"/>
      <c r="VQJ4" s="130"/>
      <c r="VQK4" s="130"/>
      <c r="VQL4" s="130"/>
      <c r="VQM4" s="130"/>
      <c r="VQN4" s="130"/>
      <c r="VQO4" s="130"/>
      <c r="VQP4" s="130"/>
      <c r="VQQ4" s="130"/>
      <c r="VQR4" s="130"/>
      <c r="VQS4" s="130"/>
      <c r="VQT4" s="130"/>
      <c r="VQU4" s="130"/>
      <c r="VQV4" s="130"/>
      <c r="VQW4" s="130"/>
      <c r="VQX4" s="130"/>
      <c r="VQY4" s="130"/>
      <c r="VQZ4" s="130"/>
      <c r="VRA4" s="130"/>
      <c r="VRB4" s="130"/>
      <c r="VRC4" s="130"/>
      <c r="VRD4" s="130"/>
      <c r="VRE4" s="130"/>
      <c r="VRF4" s="130"/>
      <c r="VRG4" s="130"/>
      <c r="VRH4" s="130"/>
      <c r="VRI4" s="130"/>
      <c r="VRJ4" s="130"/>
      <c r="VRK4" s="130"/>
      <c r="VRL4" s="130"/>
      <c r="VRM4" s="130"/>
      <c r="VRN4" s="130"/>
      <c r="VRO4" s="130"/>
      <c r="VRP4" s="130"/>
      <c r="VRQ4" s="130"/>
      <c r="VRR4" s="130"/>
      <c r="VRS4" s="130"/>
      <c r="VRT4" s="130"/>
      <c r="VRU4" s="130"/>
      <c r="VRV4" s="130"/>
      <c r="VRW4" s="130"/>
      <c r="VRX4" s="130"/>
      <c r="VRY4" s="130"/>
      <c r="VRZ4" s="130"/>
      <c r="VSA4" s="130"/>
      <c r="VSB4" s="130"/>
      <c r="VSC4" s="130"/>
      <c r="VSD4" s="130"/>
      <c r="VSE4" s="130"/>
      <c r="VSF4" s="130"/>
      <c r="VSG4" s="130"/>
      <c r="VSH4" s="130"/>
      <c r="VSI4" s="130"/>
      <c r="VSJ4" s="130"/>
      <c r="VSK4" s="130"/>
      <c r="VSL4" s="130"/>
      <c r="VSM4" s="130"/>
      <c r="VSN4" s="130"/>
      <c r="VSO4" s="130"/>
      <c r="VSP4" s="130"/>
      <c r="VSQ4" s="130"/>
      <c r="VSR4" s="130"/>
      <c r="VSS4" s="130"/>
      <c r="VST4" s="130"/>
      <c r="VSU4" s="130"/>
      <c r="VSV4" s="130"/>
      <c r="VSW4" s="130"/>
      <c r="VSX4" s="130"/>
      <c r="VSY4" s="130"/>
      <c r="VSZ4" s="130"/>
      <c r="VTA4" s="130"/>
      <c r="VTB4" s="130"/>
      <c r="VTC4" s="130"/>
      <c r="VTD4" s="130"/>
      <c r="VTE4" s="130"/>
      <c r="VTF4" s="130"/>
      <c r="VTG4" s="130"/>
      <c r="VTH4" s="130"/>
      <c r="VTI4" s="130"/>
      <c r="VTJ4" s="130"/>
      <c r="VTK4" s="130"/>
      <c r="VTL4" s="130"/>
      <c r="VTM4" s="130"/>
      <c r="VTN4" s="130"/>
      <c r="VTO4" s="130"/>
      <c r="VTP4" s="130"/>
      <c r="VTQ4" s="130"/>
      <c r="VTR4" s="130"/>
      <c r="VTS4" s="130"/>
      <c r="VTT4" s="130"/>
      <c r="VTU4" s="130"/>
      <c r="VTV4" s="130"/>
      <c r="VTW4" s="130"/>
      <c r="VTX4" s="130"/>
      <c r="VTY4" s="130"/>
      <c r="VTZ4" s="130"/>
      <c r="VUA4" s="130"/>
      <c r="VUB4" s="130"/>
      <c r="VUC4" s="130"/>
      <c r="VUD4" s="130"/>
      <c r="VUE4" s="130"/>
      <c r="VUF4" s="130"/>
      <c r="VUG4" s="130"/>
      <c r="VUH4" s="130"/>
      <c r="VUI4" s="130"/>
      <c r="VUJ4" s="130"/>
      <c r="VUK4" s="130"/>
      <c r="VUL4" s="130"/>
      <c r="VUM4" s="130"/>
      <c r="VUN4" s="130"/>
      <c r="VUO4" s="130"/>
      <c r="VUP4" s="130"/>
      <c r="VUQ4" s="130"/>
      <c r="VUR4" s="130"/>
      <c r="VUS4" s="130"/>
      <c r="VUT4" s="130"/>
      <c r="VUU4" s="130"/>
      <c r="VUV4" s="130"/>
      <c r="VUW4" s="130"/>
      <c r="VUX4" s="130"/>
      <c r="VUY4" s="130"/>
      <c r="VUZ4" s="130"/>
      <c r="VVA4" s="130"/>
      <c r="VVB4" s="130"/>
      <c r="VVC4" s="130"/>
      <c r="VVD4" s="130"/>
      <c r="VVE4" s="130"/>
      <c r="VVF4" s="130"/>
      <c r="VVG4" s="130"/>
      <c r="VVH4" s="130"/>
      <c r="VVI4" s="130"/>
      <c r="VVJ4" s="130"/>
      <c r="VVK4" s="130"/>
      <c r="VVL4" s="130"/>
      <c r="VVM4" s="130"/>
      <c r="VVN4" s="130"/>
      <c r="VVO4" s="130"/>
      <c r="VVP4" s="130"/>
      <c r="VVQ4" s="130"/>
      <c r="VVR4" s="130"/>
      <c r="VVS4" s="130"/>
      <c r="VVT4" s="130"/>
      <c r="VVU4" s="130"/>
      <c r="VVV4" s="130"/>
      <c r="VVW4" s="130"/>
      <c r="VVX4" s="130"/>
      <c r="VVY4" s="130"/>
      <c r="VVZ4" s="130"/>
      <c r="VWA4" s="130"/>
      <c r="VWB4" s="130"/>
      <c r="VWC4" s="130"/>
      <c r="VWD4" s="130"/>
      <c r="VWE4" s="130"/>
      <c r="VWF4" s="130"/>
      <c r="VWG4" s="130"/>
      <c r="VWH4" s="130"/>
      <c r="VWI4" s="130"/>
      <c r="VWJ4" s="130"/>
      <c r="VWK4" s="130"/>
      <c r="VWL4" s="130"/>
      <c r="VWM4" s="130"/>
      <c r="VWN4" s="130"/>
      <c r="VWO4" s="130"/>
      <c r="VWP4" s="130"/>
      <c r="VWQ4" s="130"/>
      <c r="VWR4" s="130"/>
      <c r="VWS4" s="130"/>
      <c r="VWT4" s="130"/>
      <c r="VWU4" s="130"/>
      <c r="VWV4" s="130"/>
      <c r="VWW4" s="130"/>
      <c r="VWX4" s="130"/>
      <c r="VWY4" s="130"/>
      <c r="VWZ4" s="130"/>
      <c r="VXA4" s="130"/>
      <c r="VXB4" s="130"/>
      <c r="VXC4" s="130"/>
      <c r="VXD4" s="130"/>
      <c r="VXE4" s="130"/>
      <c r="VXF4" s="130"/>
      <c r="VXG4" s="130"/>
      <c r="VXH4" s="130"/>
      <c r="VXI4" s="130"/>
      <c r="VXJ4" s="130"/>
      <c r="VXK4" s="130"/>
      <c r="VXL4" s="130"/>
      <c r="VXM4" s="130"/>
      <c r="VXN4" s="130"/>
      <c r="VXO4" s="130"/>
      <c r="VXP4" s="130"/>
      <c r="VXQ4" s="130"/>
      <c r="VXR4" s="130"/>
      <c r="VXS4" s="130"/>
      <c r="VXT4" s="130"/>
      <c r="VXU4" s="130"/>
      <c r="VXV4" s="130"/>
      <c r="VXW4" s="130"/>
      <c r="VXX4" s="130"/>
      <c r="VXY4" s="130"/>
      <c r="VXZ4" s="130"/>
      <c r="VYA4" s="130"/>
      <c r="VYB4" s="130"/>
      <c r="VYC4" s="130"/>
      <c r="VYD4" s="130"/>
      <c r="VYE4" s="130"/>
      <c r="VYF4" s="130"/>
      <c r="VYG4" s="130"/>
      <c r="VYH4" s="130"/>
      <c r="VYI4" s="130"/>
      <c r="VYJ4" s="130"/>
      <c r="VYK4" s="130"/>
      <c r="VYL4" s="130"/>
      <c r="VYM4" s="130"/>
      <c r="VYN4" s="130"/>
      <c r="VYO4" s="130"/>
      <c r="VYP4" s="130"/>
      <c r="VYQ4" s="130"/>
      <c r="VYR4" s="130"/>
      <c r="VYS4" s="130"/>
      <c r="VYT4" s="130"/>
      <c r="VYU4" s="130"/>
      <c r="VYV4" s="130"/>
      <c r="VYW4" s="130"/>
      <c r="VYX4" s="130"/>
      <c r="VYY4" s="130"/>
      <c r="VYZ4" s="130"/>
      <c r="VZA4" s="130"/>
      <c r="VZB4" s="130"/>
      <c r="VZC4" s="130"/>
      <c r="VZD4" s="130"/>
      <c r="VZE4" s="130"/>
      <c r="VZF4" s="130"/>
      <c r="VZG4" s="130"/>
      <c r="VZH4" s="130"/>
      <c r="VZI4" s="130"/>
      <c r="VZJ4" s="130"/>
      <c r="VZK4" s="130"/>
      <c r="VZL4" s="130"/>
      <c r="VZM4" s="130"/>
      <c r="VZN4" s="130"/>
      <c r="VZO4" s="130"/>
      <c r="VZP4" s="130"/>
      <c r="VZQ4" s="130"/>
      <c r="VZR4" s="130"/>
      <c r="VZS4" s="130"/>
      <c r="VZT4" s="130"/>
      <c r="VZU4" s="130"/>
      <c r="VZV4" s="130"/>
      <c r="VZW4" s="130"/>
      <c r="VZX4" s="130"/>
      <c r="VZY4" s="130"/>
      <c r="VZZ4" s="130"/>
      <c r="WAA4" s="130"/>
      <c r="WAB4" s="130"/>
      <c r="WAC4" s="130"/>
      <c r="WAD4" s="130"/>
      <c r="WAE4" s="130"/>
      <c r="WAF4" s="130"/>
      <c r="WAG4" s="130"/>
      <c r="WAH4" s="130"/>
      <c r="WAI4" s="130"/>
      <c r="WAJ4" s="130"/>
      <c r="WAK4" s="130"/>
      <c r="WAL4" s="130"/>
      <c r="WAM4" s="130"/>
      <c r="WAN4" s="130"/>
      <c r="WAO4" s="130"/>
      <c r="WAP4" s="130"/>
      <c r="WAQ4" s="130"/>
      <c r="WAR4" s="130"/>
      <c r="WAS4" s="130"/>
      <c r="WAT4" s="130"/>
      <c r="WAU4" s="130"/>
      <c r="WAV4" s="130"/>
      <c r="WAW4" s="130"/>
      <c r="WAX4" s="130"/>
      <c r="WAY4" s="130"/>
      <c r="WAZ4" s="130"/>
      <c r="WBA4" s="130"/>
      <c r="WBB4" s="130"/>
      <c r="WBC4" s="130"/>
      <c r="WBD4" s="130"/>
      <c r="WBE4" s="130"/>
      <c r="WBF4" s="130"/>
      <c r="WBG4" s="130"/>
      <c r="WBH4" s="130"/>
      <c r="WBI4" s="130"/>
      <c r="WBJ4" s="130"/>
      <c r="WBK4" s="130"/>
      <c r="WBL4" s="130"/>
      <c r="WBM4" s="130"/>
      <c r="WBN4" s="130"/>
      <c r="WBO4" s="130"/>
      <c r="WBP4" s="130"/>
      <c r="WBQ4" s="130"/>
      <c r="WBR4" s="130"/>
      <c r="WBS4" s="130"/>
      <c r="WBT4" s="130"/>
      <c r="WBU4" s="130"/>
      <c r="WBV4" s="130"/>
      <c r="WBW4" s="130"/>
      <c r="WBX4" s="130"/>
      <c r="WBY4" s="130"/>
      <c r="WBZ4" s="130"/>
      <c r="WCA4" s="130"/>
      <c r="WCB4" s="130"/>
      <c r="WCC4" s="130"/>
      <c r="WCD4" s="130"/>
      <c r="WCE4" s="130"/>
      <c r="WCF4" s="130"/>
      <c r="WCG4" s="130"/>
      <c r="WCH4" s="130"/>
      <c r="WCI4" s="130"/>
      <c r="WCJ4" s="130"/>
      <c r="WCK4" s="130"/>
      <c r="WCL4" s="130"/>
      <c r="WCM4" s="130"/>
      <c r="WCN4" s="130"/>
      <c r="WCO4" s="130"/>
      <c r="WCP4" s="130"/>
      <c r="WCQ4" s="130"/>
      <c r="WCR4" s="130"/>
      <c r="WCS4" s="130"/>
      <c r="WCT4" s="130"/>
      <c r="WCU4" s="130"/>
      <c r="WCV4" s="130"/>
      <c r="WCW4" s="130"/>
      <c r="WCX4" s="130"/>
      <c r="WCY4" s="130"/>
      <c r="WCZ4" s="130"/>
      <c r="WDA4" s="130"/>
      <c r="WDB4" s="130"/>
      <c r="WDC4" s="130"/>
      <c r="WDD4" s="130"/>
      <c r="WDE4" s="130"/>
      <c r="WDF4" s="130"/>
      <c r="WDG4" s="130"/>
      <c r="WDH4" s="130"/>
      <c r="WDI4" s="130"/>
      <c r="WDJ4" s="130"/>
      <c r="WDK4" s="130"/>
      <c r="WDL4" s="130"/>
      <c r="WDM4" s="130"/>
      <c r="WDN4" s="130"/>
      <c r="WDO4" s="130"/>
      <c r="WDP4" s="130"/>
      <c r="WDQ4" s="130"/>
      <c r="WDR4" s="130"/>
      <c r="WDS4" s="130"/>
      <c r="WDT4" s="130"/>
      <c r="WDU4" s="130"/>
      <c r="WDV4" s="130"/>
      <c r="WDW4" s="130"/>
      <c r="WDX4" s="130"/>
      <c r="WDY4" s="130"/>
      <c r="WDZ4" s="130"/>
      <c r="WEA4" s="130"/>
      <c r="WEB4" s="130"/>
      <c r="WEC4" s="130"/>
      <c r="WED4" s="130"/>
      <c r="WEE4" s="130"/>
      <c r="WEF4" s="130"/>
      <c r="WEG4" s="130"/>
      <c r="WEH4" s="130"/>
      <c r="WEI4" s="130"/>
      <c r="WEJ4" s="130"/>
      <c r="WEK4" s="130"/>
      <c r="WEL4" s="130"/>
      <c r="WEM4" s="130"/>
      <c r="WEN4" s="130"/>
      <c r="WEO4" s="130"/>
      <c r="WEP4" s="130"/>
      <c r="WEQ4" s="130"/>
      <c r="WER4" s="130"/>
      <c r="WES4" s="130"/>
      <c r="WET4" s="130"/>
      <c r="WEU4" s="130"/>
      <c r="WEV4" s="130"/>
      <c r="WEW4" s="130"/>
      <c r="WEX4" s="130"/>
      <c r="WEY4" s="130"/>
      <c r="WEZ4" s="130"/>
      <c r="WFA4" s="130"/>
      <c r="WFB4" s="130"/>
      <c r="WFC4" s="130"/>
      <c r="WFD4" s="130"/>
      <c r="WFE4" s="130"/>
      <c r="WFF4" s="130"/>
      <c r="WFG4" s="130"/>
      <c r="WFH4" s="130"/>
      <c r="WFI4" s="130"/>
      <c r="WFJ4" s="130"/>
      <c r="WFK4" s="130"/>
      <c r="WFL4" s="130"/>
      <c r="WFM4" s="130"/>
      <c r="WFN4" s="130"/>
      <c r="WFO4" s="130"/>
      <c r="WFP4" s="130"/>
      <c r="WFQ4" s="130"/>
      <c r="WFR4" s="130"/>
      <c r="WFS4" s="130"/>
      <c r="WFT4" s="130"/>
      <c r="WFU4" s="130"/>
      <c r="WFV4" s="130"/>
      <c r="WFW4" s="130"/>
      <c r="WFX4" s="130"/>
      <c r="WFY4" s="130"/>
      <c r="WFZ4" s="130"/>
      <c r="WGA4" s="130"/>
      <c r="WGB4" s="130"/>
      <c r="WGC4" s="130"/>
      <c r="WGD4" s="130"/>
      <c r="WGE4" s="130"/>
      <c r="WGF4" s="130"/>
      <c r="WGG4" s="130"/>
      <c r="WGH4" s="130"/>
      <c r="WGI4" s="130"/>
      <c r="WGJ4" s="130"/>
      <c r="WGK4" s="130"/>
      <c r="WGL4" s="130"/>
      <c r="WGM4" s="130"/>
      <c r="WGN4" s="130"/>
      <c r="WGO4" s="130"/>
      <c r="WGP4" s="130"/>
      <c r="WGQ4" s="130"/>
      <c r="WGR4" s="130"/>
      <c r="WGS4" s="130"/>
      <c r="WGT4" s="130"/>
      <c r="WGU4" s="130"/>
      <c r="WGV4" s="130"/>
      <c r="WGW4" s="130"/>
      <c r="WGX4" s="130"/>
      <c r="WGY4" s="130"/>
      <c r="WGZ4" s="130"/>
      <c r="WHA4" s="130"/>
      <c r="WHB4" s="130"/>
      <c r="WHC4" s="130"/>
      <c r="WHD4" s="130"/>
      <c r="WHE4" s="130"/>
      <c r="WHF4" s="130"/>
      <c r="WHG4" s="130"/>
      <c r="WHH4" s="130"/>
      <c r="WHI4" s="130"/>
      <c r="WHJ4" s="130"/>
      <c r="WHK4" s="130"/>
      <c r="WHL4" s="130"/>
      <c r="WHM4" s="130"/>
      <c r="WHN4" s="130"/>
      <c r="WHO4" s="130"/>
      <c r="WHP4" s="130"/>
      <c r="WHQ4" s="130"/>
      <c r="WHR4" s="130"/>
      <c r="WHS4" s="130"/>
      <c r="WHT4" s="130"/>
      <c r="WHU4" s="130"/>
      <c r="WHV4" s="130"/>
      <c r="WHW4" s="130"/>
      <c r="WHX4" s="130"/>
      <c r="WHY4" s="130"/>
      <c r="WHZ4" s="130"/>
      <c r="WIA4" s="130"/>
      <c r="WIB4" s="130"/>
      <c r="WIC4" s="130"/>
      <c r="WID4" s="130"/>
      <c r="WIE4" s="130"/>
      <c r="WIF4" s="130"/>
      <c r="WIG4" s="130"/>
      <c r="WIH4" s="130"/>
      <c r="WII4" s="130"/>
      <c r="WIJ4" s="130"/>
      <c r="WIK4" s="130"/>
      <c r="WIL4" s="130"/>
      <c r="WIM4" s="130"/>
      <c r="WIN4" s="130"/>
      <c r="WIO4" s="130"/>
      <c r="WIP4" s="130"/>
      <c r="WIQ4" s="130"/>
      <c r="WIR4" s="130"/>
      <c r="WIS4" s="130"/>
      <c r="WIT4" s="130"/>
      <c r="WIU4" s="130"/>
      <c r="WIV4" s="130"/>
      <c r="WIW4" s="130"/>
      <c r="WIX4" s="130"/>
      <c r="WIY4" s="130"/>
      <c r="WIZ4" s="130"/>
      <c r="WJA4" s="130"/>
      <c r="WJB4" s="130"/>
      <c r="WJC4" s="130"/>
      <c r="WJD4" s="130"/>
      <c r="WJE4" s="130"/>
      <c r="WJF4" s="130"/>
      <c r="WJG4" s="130"/>
      <c r="WJH4" s="130"/>
      <c r="WJI4" s="130"/>
      <c r="WJJ4" s="130"/>
      <c r="WJK4" s="130"/>
      <c r="WJL4" s="130"/>
      <c r="WJM4" s="130"/>
      <c r="WJN4" s="130"/>
      <c r="WJO4" s="130"/>
      <c r="WJP4" s="130"/>
      <c r="WJQ4" s="130"/>
      <c r="WJR4" s="130"/>
      <c r="WJS4" s="130"/>
      <c r="WJT4" s="130"/>
      <c r="WJU4" s="130"/>
      <c r="WJV4" s="130"/>
      <c r="WJW4" s="130"/>
      <c r="WJX4" s="130"/>
      <c r="WJY4" s="130"/>
      <c r="WJZ4" s="130"/>
      <c r="WKA4" s="130"/>
      <c r="WKB4" s="130"/>
      <c r="WKC4" s="130"/>
      <c r="WKD4" s="130"/>
      <c r="WKE4" s="130"/>
      <c r="WKF4" s="130"/>
      <c r="WKG4" s="130"/>
      <c r="WKH4" s="130"/>
      <c r="WKI4" s="130"/>
      <c r="WKJ4" s="130"/>
      <c r="WKK4" s="130"/>
      <c r="WKL4" s="130"/>
      <c r="WKM4" s="130"/>
      <c r="WKN4" s="130"/>
      <c r="WKO4" s="130"/>
      <c r="WKP4" s="130"/>
      <c r="WKQ4" s="130"/>
      <c r="WKR4" s="130"/>
      <c r="WKS4" s="130"/>
      <c r="WKT4" s="130"/>
      <c r="WKU4" s="130"/>
      <c r="WKV4" s="130"/>
      <c r="WKW4" s="130"/>
      <c r="WKX4" s="130"/>
      <c r="WKY4" s="130"/>
      <c r="WKZ4" s="130"/>
      <c r="WLA4" s="130"/>
      <c r="WLB4" s="130"/>
      <c r="WLC4" s="130"/>
      <c r="WLD4" s="130"/>
      <c r="WLE4" s="130"/>
      <c r="WLF4" s="130"/>
      <c r="WLG4" s="130"/>
      <c r="WLH4" s="130"/>
      <c r="WLI4" s="130"/>
      <c r="WLJ4" s="130"/>
      <c r="WLK4" s="130"/>
      <c r="WLL4" s="130"/>
      <c r="WLM4" s="130"/>
      <c r="WLN4" s="130"/>
      <c r="WLO4" s="130"/>
      <c r="WLP4" s="130"/>
      <c r="WLQ4" s="130"/>
      <c r="WLR4" s="130"/>
      <c r="WLS4" s="130"/>
      <c r="WLT4" s="130"/>
      <c r="WLU4" s="130"/>
      <c r="WLV4" s="130"/>
      <c r="WLW4" s="130"/>
      <c r="WLX4" s="130"/>
      <c r="WLY4" s="130"/>
      <c r="WLZ4" s="130"/>
      <c r="WMA4" s="130"/>
      <c r="WMB4" s="130"/>
      <c r="WMC4" s="130"/>
      <c r="WMD4" s="130"/>
      <c r="WME4" s="130"/>
      <c r="WMF4" s="130"/>
      <c r="WMG4" s="130"/>
      <c r="WMH4" s="130"/>
      <c r="WMI4" s="130"/>
      <c r="WMJ4" s="130"/>
      <c r="WMK4" s="130"/>
      <c r="WML4" s="130"/>
      <c r="WMM4" s="130"/>
      <c r="WMN4" s="130"/>
      <c r="WMO4" s="130"/>
      <c r="WMP4" s="130"/>
      <c r="WMQ4" s="130"/>
      <c r="WMR4" s="130"/>
      <c r="WMS4" s="130"/>
      <c r="WMT4" s="130"/>
      <c r="WMU4" s="130"/>
      <c r="WMV4" s="130"/>
      <c r="WMW4" s="130"/>
      <c r="WMX4" s="130"/>
      <c r="WMY4" s="130"/>
      <c r="WMZ4" s="130"/>
      <c r="WNA4" s="130"/>
      <c r="WNB4" s="130"/>
      <c r="WNC4" s="130"/>
      <c r="WND4" s="130"/>
      <c r="WNE4" s="130"/>
      <c r="WNF4" s="130"/>
      <c r="WNG4" s="130"/>
      <c r="WNH4" s="130"/>
      <c r="WNI4" s="130"/>
      <c r="WNJ4" s="130"/>
      <c r="WNK4" s="130"/>
      <c r="WNL4" s="130"/>
      <c r="WNM4" s="130"/>
      <c r="WNN4" s="130"/>
      <c r="WNO4" s="130"/>
      <c r="WNP4" s="130"/>
      <c r="WNQ4" s="130"/>
      <c r="WNR4" s="130"/>
      <c r="WNS4" s="130"/>
      <c r="WNT4" s="130"/>
      <c r="WNU4" s="130"/>
      <c r="WNV4" s="130"/>
      <c r="WNW4" s="130"/>
      <c r="WNX4" s="130"/>
      <c r="WNY4" s="130"/>
      <c r="WNZ4" s="130"/>
      <c r="WOA4" s="130"/>
      <c r="WOB4" s="130"/>
      <c r="WOC4" s="130"/>
      <c r="WOD4" s="130"/>
      <c r="WOE4" s="130"/>
      <c r="WOF4" s="130"/>
      <c r="WOG4" s="130"/>
      <c r="WOH4" s="130"/>
      <c r="WOI4" s="130"/>
      <c r="WOJ4" s="130"/>
      <c r="WOK4" s="130"/>
      <c r="WOL4" s="130"/>
      <c r="WOM4" s="130"/>
      <c r="WON4" s="130"/>
      <c r="WOO4" s="130"/>
      <c r="WOP4" s="130"/>
      <c r="WOQ4" s="130"/>
      <c r="WOR4" s="130"/>
      <c r="WOS4" s="130"/>
      <c r="WOT4" s="130"/>
      <c r="WOU4" s="130"/>
      <c r="WOV4" s="130"/>
      <c r="WOW4" s="130"/>
      <c r="WOX4" s="130"/>
      <c r="WOY4" s="130"/>
      <c r="WOZ4" s="130"/>
      <c r="WPA4" s="130"/>
      <c r="WPB4" s="130"/>
      <c r="WPC4" s="130"/>
      <c r="WPD4" s="130"/>
      <c r="WPE4" s="130"/>
      <c r="WPF4" s="130"/>
      <c r="WPG4" s="130"/>
      <c r="WPH4" s="130"/>
      <c r="WPI4" s="130"/>
      <c r="WPJ4" s="130"/>
      <c r="WPK4" s="130"/>
      <c r="WPL4" s="130"/>
      <c r="WPM4" s="130"/>
      <c r="WPN4" s="130"/>
      <c r="WPO4" s="130"/>
      <c r="WPP4" s="130"/>
      <c r="WPQ4" s="130"/>
      <c r="WPR4" s="130"/>
      <c r="WPS4" s="130"/>
      <c r="WPT4" s="130"/>
      <c r="WPU4" s="130"/>
      <c r="WPV4" s="130"/>
      <c r="WPW4" s="130"/>
      <c r="WPX4" s="130"/>
      <c r="WPY4" s="130"/>
      <c r="WPZ4" s="130"/>
      <c r="WQA4" s="130"/>
      <c r="WQB4" s="130"/>
      <c r="WQC4" s="130"/>
      <c r="WQD4" s="130"/>
      <c r="WQE4" s="130"/>
      <c r="WQF4" s="130"/>
      <c r="WQG4" s="130"/>
      <c r="WQH4" s="130"/>
      <c r="WQI4" s="130"/>
      <c r="WQJ4" s="130"/>
      <c r="WQK4" s="130"/>
      <c r="WQL4" s="130"/>
      <c r="WQM4" s="130"/>
      <c r="WQN4" s="130"/>
      <c r="WQO4" s="130"/>
      <c r="WQP4" s="130"/>
      <c r="WQQ4" s="130"/>
      <c r="WQR4" s="130"/>
      <c r="WQS4" s="130"/>
      <c r="WQT4" s="130"/>
      <c r="WQU4" s="130"/>
      <c r="WQV4" s="130"/>
      <c r="WQW4" s="130"/>
      <c r="WQX4" s="130"/>
      <c r="WQY4" s="130"/>
      <c r="WQZ4" s="130"/>
      <c r="WRA4" s="130"/>
      <c r="WRB4" s="130"/>
      <c r="WRC4" s="130"/>
      <c r="WRD4" s="130"/>
      <c r="WRE4" s="130"/>
      <c r="WRF4" s="130"/>
      <c r="WRG4" s="130"/>
      <c r="WRH4" s="130"/>
      <c r="WRI4" s="130"/>
      <c r="WRJ4" s="130"/>
      <c r="WRK4" s="130"/>
      <c r="WRL4" s="130"/>
      <c r="WRM4" s="130"/>
      <c r="WRN4" s="130"/>
      <c r="WRO4" s="130"/>
      <c r="WRP4" s="130"/>
      <c r="WRQ4" s="130"/>
      <c r="WRR4" s="130"/>
      <c r="WRS4" s="130"/>
      <c r="WRT4" s="130"/>
      <c r="WRU4" s="130"/>
      <c r="WRV4" s="130"/>
      <c r="WRW4" s="130"/>
      <c r="WRX4" s="130"/>
      <c r="WRY4" s="130"/>
      <c r="WRZ4" s="130"/>
      <c r="WSA4" s="130"/>
      <c r="WSB4" s="130"/>
      <c r="WSC4" s="130"/>
      <c r="WSD4" s="130"/>
      <c r="WSE4" s="130"/>
      <c r="WSF4" s="130"/>
      <c r="WSG4" s="130"/>
      <c r="WSH4" s="130"/>
      <c r="WSI4" s="130"/>
      <c r="WSJ4" s="130"/>
      <c r="WSK4" s="130"/>
      <c r="WSL4" s="130"/>
      <c r="WSM4" s="130"/>
      <c r="WSN4" s="130"/>
      <c r="WSO4" s="130"/>
      <c r="WSP4" s="130"/>
      <c r="WSQ4" s="130"/>
      <c r="WSR4" s="130"/>
      <c r="WSS4" s="130"/>
      <c r="WST4" s="130"/>
      <c r="WSU4" s="130"/>
      <c r="WSV4" s="130"/>
      <c r="WSW4" s="130"/>
      <c r="WSX4" s="130"/>
      <c r="WSY4" s="130"/>
      <c r="WSZ4" s="130"/>
      <c r="WTA4" s="130"/>
      <c r="WTB4" s="130"/>
      <c r="WTC4" s="130"/>
      <c r="WTD4" s="130"/>
      <c r="WTE4" s="130"/>
      <c r="WTF4" s="130"/>
      <c r="WTG4" s="130"/>
      <c r="WTH4" s="130"/>
      <c r="WTI4" s="130"/>
      <c r="WTJ4" s="130"/>
      <c r="WTK4" s="130"/>
      <c r="WTL4" s="130"/>
      <c r="WTM4" s="130"/>
      <c r="WTN4" s="130"/>
      <c r="WTO4" s="130"/>
      <c r="WTP4" s="130"/>
      <c r="WTQ4" s="130"/>
      <c r="WTR4" s="130"/>
      <c r="WTS4" s="130"/>
      <c r="WTT4" s="130"/>
      <c r="WTU4" s="130"/>
      <c r="WTV4" s="130"/>
      <c r="WTW4" s="130"/>
      <c r="WTX4" s="130"/>
      <c r="WTY4" s="130"/>
      <c r="WTZ4" s="130"/>
      <c r="WUA4" s="130"/>
      <c r="WUB4" s="130"/>
      <c r="WUC4" s="130"/>
      <c r="WUD4" s="130"/>
      <c r="WUE4" s="130"/>
      <c r="WUF4" s="130"/>
      <c r="WUG4" s="130"/>
      <c r="WUH4" s="130"/>
      <c r="WUI4" s="130"/>
      <c r="WUJ4" s="130"/>
      <c r="WUK4" s="130"/>
      <c r="WUL4" s="130"/>
      <c r="WUM4" s="130"/>
      <c r="WUN4" s="130"/>
      <c r="WUO4" s="130"/>
      <c r="WUP4" s="130"/>
      <c r="WUQ4" s="130"/>
      <c r="WUR4" s="130"/>
      <c r="WUS4" s="130"/>
      <c r="WUT4" s="130"/>
      <c r="WUU4" s="130"/>
      <c r="WUV4" s="130"/>
      <c r="WUW4" s="130"/>
      <c r="WUX4" s="130"/>
      <c r="WUY4" s="130"/>
      <c r="WUZ4" s="130"/>
      <c r="WVA4" s="130"/>
      <c r="WVB4" s="130"/>
      <c r="WVC4" s="130"/>
      <c r="WVD4" s="130"/>
      <c r="WVE4" s="130"/>
      <c r="WVF4" s="130"/>
      <c r="WVG4" s="130"/>
      <c r="WVH4" s="130"/>
      <c r="WVI4" s="130"/>
      <c r="WVJ4" s="130"/>
      <c r="WVK4" s="130"/>
      <c r="WVL4" s="130"/>
      <c r="WVM4" s="130"/>
      <c r="WVN4" s="130"/>
      <c r="WVO4" s="130"/>
      <c r="WVP4" s="130"/>
      <c r="WVQ4" s="130"/>
      <c r="WVR4" s="130"/>
      <c r="WVS4" s="130"/>
      <c r="WVT4" s="130"/>
      <c r="WVU4" s="130"/>
      <c r="WVV4" s="130"/>
      <c r="WVW4" s="130"/>
      <c r="WVX4" s="130"/>
      <c r="WVY4" s="130"/>
      <c r="WVZ4" s="130"/>
      <c r="WWA4" s="130"/>
      <c r="WWB4" s="130"/>
      <c r="WWC4" s="130"/>
      <c r="WWD4" s="130"/>
      <c r="WWE4" s="130"/>
      <c r="WWF4" s="130"/>
      <c r="WWG4" s="130"/>
      <c r="WWH4" s="130"/>
      <c r="WWI4" s="130"/>
      <c r="WWJ4" s="130"/>
      <c r="WWK4" s="130"/>
      <c r="WWL4" s="130"/>
      <c r="WWM4" s="130"/>
      <c r="WWN4" s="130"/>
      <c r="WWO4" s="130"/>
      <c r="WWP4" s="130"/>
      <c r="WWQ4" s="130"/>
      <c r="WWR4" s="130"/>
      <c r="WWS4" s="130"/>
      <c r="WWT4" s="130"/>
      <c r="WWU4" s="130"/>
      <c r="WWV4" s="130"/>
      <c r="WWW4" s="130"/>
      <c r="WWX4" s="130"/>
      <c r="WWY4" s="130"/>
      <c r="WWZ4" s="130"/>
      <c r="WXA4" s="130"/>
      <c r="WXB4" s="130"/>
      <c r="WXC4" s="130"/>
      <c r="WXD4" s="130"/>
      <c r="WXE4" s="130"/>
      <c r="WXF4" s="130"/>
      <c r="WXG4" s="130"/>
      <c r="WXH4" s="130"/>
      <c r="WXI4" s="130"/>
      <c r="WXJ4" s="130"/>
      <c r="WXK4" s="130"/>
      <c r="WXL4" s="130"/>
      <c r="WXM4" s="130"/>
      <c r="WXN4" s="130"/>
      <c r="WXO4" s="130"/>
      <c r="WXP4" s="130"/>
      <c r="WXQ4" s="130"/>
      <c r="WXR4" s="130"/>
      <c r="WXS4" s="130"/>
      <c r="WXT4" s="130"/>
      <c r="WXU4" s="130"/>
      <c r="WXV4" s="130"/>
      <c r="WXW4" s="130"/>
      <c r="WXX4" s="130"/>
      <c r="WXY4" s="130"/>
      <c r="WXZ4" s="130"/>
      <c r="WYA4" s="130"/>
      <c r="WYB4" s="130"/>
      <c r="WYC4" s="130"/>
      <c r="WYD4" s="130"/>
      <c r="WYE4" s="130"/>
      <c r="WYF4" s="130"/>
      <c r="WYG4" s="130"/>
      <c r="WYH4" s="130"/>
      <c r="WYI4" s="130"/>
      <c r="WYJ4" s="130"/>
      <c r="WYK4" s="130"/>
      <c r="WYL4" s="130"/>
      <c r="WYM4" s="130"/>
      <c r="WYN4" s="130"/>
      <c r="WYO4" s="130"/>
      <c r="WYP4" s="130"/>
      <c r="WYQ4" s="130"/>
      <c r="WYR4" s="130"/>
      <c r="WYS4" s="130"/>
      <c r="WYT4" s="130"/>
      <c r="WYU4" s="130"/>
      <c r="WYV4" s="130"/>
      <c r="WYW4" s="130"/>
      <c r="WYX4" s="130"/>
      <c r="WYY4" s="130"/>
      <c r="WYZ4" s="130"/>
      <c r="WZA4" s="130"/>
      <c r="WZB4" s="130"/>
      <c r="WZC4" s="130"/>
      <c r="WZD4" s="130"/>
      <c r="WZE4" s="130"/>
      <c r="WZF4" s="130"/>
      <c r="WZG4" s="130"/>
      <c r="WZH4" s="130"/>
      <c r="WZI4" s="130"/>
      <c r="WZJ4" s="130"/>
      <c r="WZK4" s="130"/>
      <c r="WZL4" s="130"/>
      <c r="WZM4" s="130"/>
      <c r="WZN4" s="130"/>
      <c r="WZO4" s="130"/>
      <c r="WZP4" s="130"/>
      <c r="WZQ4" s="130"/>
      <c r="WZR4" s="130"/>
      <c r="WZS4" s="130"/>
      <c r="WZT4" s="130"/>
      <c r="WZU4" s="130"/>
      <c r="WZV4" s="130"/>
      <c r="WZW4" s="130"/>
      <c r="WZX4" s="130"/>
      <c r="WZY4" s="130"/>
      <c r="WZZ4" s="130"/>
      <c r="XAA4" s="130"/>
      <c r="XAB4" s="130"/>
      <c r="XAC4" s="130"/>
      <c r="XAD4" s="130"/>
      <c r="XAE4" s="130"/>
      <c r="XAF4" s="130"/>
      <c r="XAG4" s="130"/>
      <c r="XAH4" s="130"/>
      <c r="XAI4" s="130"/>
      <c r="XAJ4" s="130"/>
      <c r="XAK4" s="130"/>
      <c r="XAL4" s="130"/>
      <c r="XAM4" s="130"/>
      <c r="XAN4" s="130"/>
      <c r="XAO4" s="130"/>
      <c r="XAP4" s="130"/>
      <c r="XAQ4" s="130"/>
      <c r="XAR4" s="130"/>
      <c r="XAS4" s="130"/>
      <c r="XAT4" s="130"/>
      <c r="XAU4" s="130"/>
      <c r="XAV4" s="130"/>
      <c r="XAW4" s="130"/>
      <c r="XAX4" s="130"/>
      <c r="XAY4" s="130"/>
      <c r="XAZ4" s="130"/>
      <c r="XBA4" s="130"/>
      <c r="XBB4" s="130"/>
      <c r="XBC4" s="130"/>
      <c r="XBD4" s="130"/>
      <c r="XBE4" s="130"/>
      <c r="XBF4" s="130"/>
      <c r="XBG4" s="130"/>
      <c r="XBH4" s="130"/>
      <c r="XBI4" s="130"/>
      <c r="XBJ4" s="130"/>
      <c r="XBK4" s="130"/>
      <c r="XBL4" s="130"/>
      <c r="XBM4" s="130"/>
      <c r="XBN4" s="130"/>
      <c r="XBO4" s="130"/>
      <c r="XBP4" s="130"/>
      <c r="XBQ4" s="130"/>
      <c r="XBR4" s="130"/>
      <c r="XBS4" s="130"/>
      <c r="XBT4" s="130"/>
      <c r="XBU4" s="130"/>
      <c r="XBV4" s="130"/>
      <c r="XBW4" s="130"/>
      <c r="XBX4" s="130"/>
      <c r="XBY4" s="130"/>
      <c r="XBZ4" s="130"/>
      <c r="XCA4" s="130"/>
      <c r="XCB4" s="130"/>
      <c r="XCC4" s="130"/>
      <c r="XCD4" s="130"/>
      <c r="XCE4" s="130"/>
      <c r="XCF4" s="130"/>
      <c r="XCG4" s="130"/>
      <c r="XCH4" s="130"/>
      <c r="XCI4" s="130"/>
      <c r="XCJ4" s="130"/>
      <c r="XCK4" s="130"/>
      <c r="XCL4" s="130"/>
      <c r="XCM4" s="130"/>
      <c r="XCN4" s="130"/>
      <c r="XCO4" s="130"/>
      <c r="XCP4" s="130"/>
      <c r="XCQ4" s="130"/>
      <c r="XCR4" s="130"/>
      <c r="XCS4" s="130"/>
      <c r="XCT4" s="130"/>
      <c r="XCU4" s="130"/>
      <c r="XCV4" s="130"/>
      <c r="XCW4" s="130"/>
      <c r="XCX4" s="130"/>
      <c r="XCY4" s="130"/>
      <c r="XCZ4" s="130"/>
      <c r="XDA4" s="130"/>
      <c r="XDB4" s="130"/>
      <c r="XDC4" s="130"/>
      <c r="XDD4" s="130"/>
      <c r="XDE4" s="130"/>
      <c r="XDF4" s="130"/>
      <c r="XDG4" s="130"/>
      <c r="XDH4" s="130"/>
      <c r="XDI4" s="130"/>
      <c r="XDJ4" s="130"/>
      <c r="XDK4" s="130"/>
      <c r="XDL4" s="130"/>
      <c r="XDM4" s="130"/>
      <c r="XDN4" s="130"/>
      <c r="XDO4" s="130"/>
      <c r="XDP4" s="130"/>
      <c r="XDQ4" s="130"/>
      <c r="XDR4" s="130"/>
      <c r="XDS4" s="130"/>
      <c r="XDT4" s="130"/>
      <c r="XDU4" s="130"/>
      <c r="XDV4" s="130"/>
      <c r="XDW4" s="130"/>
      <c r="XDX4" s="130"/>
      <c r="XDY4" s="130"/>
      <c r="XDZ4" s="130"/>
      <c r="XEA4" s="130"/>
      <c r="XEB4" s="130"/>
      <c r="XEC4" s="130"/>
      <c r="XED4" s="130"/>
      <c r="XEE4" s="130"/>
      <c r="XEF4" s="130"/>
      <c r="XEG4" s="130"/>
      <c r="XEH4" s="130"/>
      <c r="XEI4" s="130"/>
      <c r="XEJ4" s="130"/>
      <c r="XEK4" s="130"/>
      <c r="XEL4" s="130"/>
      <c r="XEM4" s="130"/>
      <c r="XEN4" s="130"/>
      <c r="XEO4" s="130"/>
      <c r="XEP4" s="130"/>
      <c r="XEQ4" s="130"/>
      <c r="XER4" s="130"/>
      <c r="XES4" s="130"/>
      <c r="XET4" s="130"/>
      <c r="XEU4" s="130"/>
      <c r="XEV4" s="130"/>
      <c r="XEW4" s="130"/>
    </row>
    <row r="5" spans="1:16377" ht="27" customHeight="1">
      <c r="A5" s="670"/>
      <c r="B5" s="578"/>
      <c r="C5" s="53" t="s">
        <v>48</v>
      </c>
      <c r="D5" s="52"/>
      <c r="E5" s="42"/>
      <c r="F5" s="37"/>
      <c r="G5" s="37"/>
      <c r="H5" s="37"/>
      <c r="I5" s="37"/>
      <c r="J5" s="40"/>
      <c r="K5" s="40"/>
      <c r="L5" s="40"/>
      <c r="M5" s="40"/>
      <c r="N5" s="40"/>
      <c r="O5" s="40"/>
      <c r="P5" s="40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24">
        <f>SUM(D5:P5)</f>
        <v>0</v>
      </c>
      <c r="AD5" s="575"/>
    </row>
    <row r="6" spans="1:16377">
      <c r="A6" s="670"/>
      <c r="B6" s="578"/>
      <c r="C6" s="65" t="s">
        <v>53</v>
      </c>
      <c r="D6" s="9">
        <v>2855</v>
      </c>
      <c r="E6" s="18"/>
      <c r="F6" s="17"/>
      <c r="G6" s="17"/>
      <c r="H6" s="17"/>
      <c r="I6" s="17"/>
      <c r="J6" s="15"/>
      <c r="K6" s="15"/>
      <c r="L6" s="15"/>
      <c r="M6" s="15"/>
      <c r="N6" s="15"/>
      <c r="O6" s="15"/>
      <c r="P6" s="15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4">
        <f>SUM(D6:P6)</f>
        <v>2855</v>
      </c>
      <c r="AD6" s="17"/>
    </row>
    <row r="7" spans="1:16377">
      <c r="A7" s="670"/>
      <c r="B7" s="578"/>
      <c r="C7" s="65" t="s">
        <v>56</v>
      </c>
      <c r="D7" s="9"/>
      <c r="E7" s="18"/>
      <c r="F7" s="17"/>
      <c r="G7" s="17"/>
      <c r="H7" s="17"/>
      <c r="I7" s="17"/>
      <c r="J7" s="15"/>
      <c r="K7" s="15"/>
      <c r="L7" s="15"/>
      <c r="M7" s="15"/>
      <c r="N7" s="15"/>
      <c r="O7" s="15"/>
      <c r="P7" s="15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4">
        <f>SUM(D7:AB7)</f>
        <v>0</v>
      </c>
      <c r="AD7" s="17"/>
    </row>
    <row r="8" spans="1:16377" s="131" customFormat="1">
      <c r="A8" s="670"/>
      <c r="B8" s="578"/>
      <c r="C8" s="129" t="s">
        <v>57</v>
      </c>
      <c r="D8" s="9"/>
      <c r="E8" s="333"/>
      <c r="F8" s="21"/>
      <c r="G8" s="21"/>
      <c r="H8" s="354"/>
      <c r="I8" s="21"/>
      <c r="J8" s="21"/>
      <c r="K8" s="21"/>
      <c r="L8" s="21"/>
      <c r="M8" s="21"/>
      <c r="N8" s="21"/>
      <c r="O8" s="21"/>
      <c r="P8" s="21"/>
      <c r="Q8" s="9"/>
      <c r="R8" s="9"/>
      <c r="S8" s="30"/>
      <c r="T8" s="9"/>
      <c r="U8" s="9"/>
      <c r="V8" s="9"/>
      <c r="W8" s="9"/>
      <c r="X8" s="9"/>
      <c r="Y8" s="9"/>
      <c r="Z8" s="9"/>
      <c r="AA8" s="9"/>
      <c r="AB8" s="414"/>
      <c r="AC8" s="24">
        <f>SUM(D8:AB8)</f>
        <v>0</v>
      </c>
      <c r="AD8" s="9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30"/>
      <c r="OZ8" s="130"/>
      <c r="PA8" s="130"/>
      <c r="PB8" s="130"/>
      <c r="PC8" s="130"/>
      <c r="PD8" s="130"/>
      <c r="PE8" s="130"/>
      <c r="PF8" s="130"/>
      <c r="PG8" s="130"/>
      <c r="PH8" s="130"/>
      <c r="PI8" s="130"/>
      <c r="PJ8" s="130"/>
      <c r="PK8" s="130"/>
      <c r="PL8" s="130"/>
      <c r="PM8" s="130"/>
      <c r="PN8" s="130"/>
      <c r="PO8" s="130"/>
      <c r="PP8" s="130"/>
      <c r="PQ8" s="130"/>
      <c r="PR8" s="130"/>
      <c r="PS8" s="130"/>
      <c r="PT8" s="130"/>
      <c r="PU8" s="130"/>
      <c r="PV8" s="130"/>
      <c r="PW8" s="130"/>
      <c r="PX8" s="130"/>
      <c r="PY8" s="130"/>
      <c r="PZ8" s="130"/>
      <c r="QA8" s="130"/>
      <c r="QB8" s="130"/>
      <c r="QC8" s="130"/>
      <c r="QD8" s="130"/>
      <c r="QE8" s="130"/>
      <c r="QF8" s="130"/>
      <c r="QG8" s="130"/>
      <c r="QH8" s="130"/>
      <c r="QI8" s="130"/>
      <c r="QJ8" s="130"/>
      <c r="QK8" s="130"/>
      <c r="QL8" s="130"/>
      <c r="QM8" s="130"/>
      <c r="QN8" s="130"/>
      <c r="QO8" s="130"/>
      <c r="QP8" s="130"/>
      <c r="QQ8" s="130"/>
      <c r="QR8" s="130"/>
      <c r="QS8" s="130"/>
      <c r="QT8" s="130"/>
      <c r="QU8" s="130"/>
      <c r="QV8" s="130"/>
      <c r="QW8" s="130"/>
      <c r="QX8" s="130"/>
      <c r="QY8" s="130"/>
      <c r="QZ8" s="130"/>
      <c r="RA8" s="130"/>
      <c r="RB8" s="130"/>
      <c r="RC8" s="130"/>
      <c r="RD8" s="130"/>
      <c r="RE8" s="130"/>
      <c r="RF8" s="130"/>
      <c r="RG8" s="130"/>
      <c r="RH8" s="130"/>
      <c r="RI8" s="130"/>
      <c r="RJ8" s="130"/>
      <c r="RK8" s="130"/>
      <c r="RL8" s="130"/>
      <c r="RM8" s="130"/>
      <c r="RN8" s="130"/>
      <c r="RO8" s="130"/>
      <c r="RP8" s="130"/>
      <c r="RQ8" s="130"/>
      <c r="RR8" s="130"/>
      <c r="RS8" s="130"/>
      <c r="RT8" s="130"/>
      <c r="RU8" s="130"/>
      <c r="RV8" s="130"/>
      <c r="RW8" s="130"/>
      <c r="RX8" s="130"/>
      <c r="RY8" s="130"/>
      <c r="RZ8" s="130"/>
      <c r="SA8" s="130"/>
      <c r="SB8" s="130"/>
      <c r="SC8" s="130"/>
      <c r="SD8" s="130"/>
      <c r="SE8" s="130"/>
      <c r="SF8" s="130"/>
      <c r="SG8" s="130"/>
      <c r="SH8" s="130"/>
      <c r="SI8" s="130"/>
      <c r="SJ8" s="130"/>
      <c r="SK8" s="130"/>
      <c r="SL8" s="130"/>
      <c r="SM8" s="130"/>
      <c r="SN8" s="130"/>
      <c r="SO8" s="130"/>
      <c r="SP8" s="130"/>
      <c r="SQ8" s="130"/>
      <c r="SR8" s="130"/>
      <c r="SS8" s="130"/>
      <c r="ST8" s="130"/>
      <c r="SU8" s="130"/>
      <c r="SV8" s="130"/>
      <c r="SW8" s="130"/>
      <c r="SX8" s="130"/>
      <c r="SY8" s="130"/>
      <c r="SZ8" s="130"/>
      <c r="TA8" s="130"/>
      <c r="TB8" s="130"/>
      <c r="TC8" s="130"/>
      <c r="TD8" s="130"/>
      <c r="TE8" s="130"/>
      <c r="TF8" s="130"/>
      <c r="TG8" s="130"/>
      <c r="TH8" s="130"/>
      <c r="TI8" s="130"/>
      <c r="TJ8" s="130"/>
      <c r="TK8" s="130"/>
      <c r="TL8" s="130"/>
      <c r="TM8" s="130"/>
      <c r="TN8" s="130"/>
      <c r="TO8" s="130"/>
      <c r="TP8" s="130"/>
      <c r="TQ8" s="130"/>
      <c r="TR8" s="130"/>
      <c r="TS8" s="130"/>
      <c r="TT8" s="130"/>
      <c r="TU8" s="130"/>
      <c r="TV8" s="130"/>
      <c r="TW8" s="130"/>
      <c r="TX8" s="130"/>
      <c r="TY8" s="130"/>
      <c r="TZ8" s="130"/>
      <c r="UA8" s="130"/>
      <c r="UB8" s="130"/>
      <c r="UC8" s="130"/>
      <c r="UD8" s="130"/>
      <c r="UE8" s="130"/>
      <c r="UF8" s="130"/>
      <c r="UG8" s="130"/>
      <c r="UH8" s="130"/>
      <c r="UI8" s="130"/>
      <c r="UJ8" s="130"/>
      <c r="UK8" s="130"/>
      <c r="UL8" s="130"/>
      <c r="UM8" s="130"/>
      <c r="UN8" s="130"/>
      <c r="UO8" s="130"/>
      <c r="UP8" s="130"/>
      <c r="UQ8" s="130"/>
      <c r="UR8" s="130"/>
      <c r="US8" s="130"/>
      <c r="UT8" s="130"/>
      <c r="UU8" s="130"/>
      <c r="UV8" s="130"/>
      <c r="UW8" s="130"/>
      <c r="UX8" s="130"/>
      <c r="UY8" s="130"/>
      <c r="UZ8" s="130"/>
      <c r="VA8" s="130"/>
      <c r="VB8" s="130"/>
      <c r="VC8" s="130"/>
      <c r="VD8" s="130"/>
      <c r="VE8" s="130"/>
      <c r="VF8" s="130"/>
      <c r="VG8" s="130"/>
      <c r="VH8" s="130"/>
      <c r="VI8" s="130"/>
      <c r="VJ8" s="130"/>
      <c r="VK8" s="130"/>
      <c r="VL8" s="130"/>
      <c r="VM8" s="130"/>
      <c r="VN8" s="130"/>
      <c r="VO8" s="130"/>
      <c r="VP8" s="130"/>
      <c r="VQ8" s="130"/>
      <c r="VR8" s="130"/>
      <c r="VS8" s="130"/>
      <c r="VT8" s="130"/>
      <c r="VU8" s="130"/>
      <c r="VV8" s="130"/>
      <c r="VW8" s="130"/>
      <c r="VX8" s="130"/>
      <c r="VY8" s="130"/>
      <c r="VZ8" s="130"/>
      <c r="WA8" s="130"/>
      <c r="WB8" s="130"/>
      <c r="WC8" s="130"/>
      <c r="WD8" s="130"/>
      <c r="WE8" s="130"/>
      <c r="WF8" s="130"/>
      <c r="WG8" s="130"/>
      <c r="WH8" s="130"/>
      <c r="WI8" s="130"/>
      <c r="WJ8" s="130"/>
      <c r="WK8" s="130"/>
      <c r="WL8" s="130"/>
      <c r="WM8" s="130"/>
      <c r="WN8" s="130"/>
      <c r="WO8" s="130"/>
      <c r="WP8" s="130"/>
      <c r="WQ8" s="130"/>
      <c r="WR8" s="130"/>
      <c r="WS8" s="130"/>
      <c r="WT8" s="130"/>
      <c r="WU8" s="130"/>
      <c r="WV8" s="130"/>
      <c r="WW8" s="130"/>
      <c r="WX8" s="130"/>
      <c r="WY8" s="130"/>
      <c r="WZ8" s="130"/>
      <c r="XA8" s="130"/>
      <c r="XB8" s="130"/>
      <c r="XC8" s="130"/>
      <c r="XD8" s="130"/>
      <c r="XE8" s="130"/>
      <c r="XF8" s="130"/>
      <c r="XG8" s="130"/>
      <c r="XH8" s="130"/>
      <c r="XI8" s="130"/>
      <c r="XJ8" s="130"/>
      <c r="XK8" s="130"/>
      <c r="XL8" s="130"/>
      <c r="XM8" s="130"/>
      <c r="XN8" s="130"/>
      <c r="XO8" s="130"/>
      <c r="XP8" s="130"/>
      <c r="XQ8" s="130"/>
      <c r="XR8" s="130"/>
      <c r="XS8" s="130"/>
      <c r="XT8" s="130"/>
      <c r="XU8" s="130"/>
      <c r="XV8" s="130"/>
      <c r="XW8" s="130"/>
      <c r="XX8" s="130"/>
      <c r="XY8" s="130"/>
      <c r="XZ8" s="130"/>
      <c r="YA8" s="130"/>
      <c r="YB8" s="130"/>
      <c r="YC8" s="130"/>
      <c r="YD8" s="130"/>
      <c r="YE8" s="130"/>
      <c r="YF8" s="130"/>
      <c r="YG8" s="130"/>
      <c r="YH8" s="130"/>
      <c r="YI8" s="130"/>
      <c r="YJ8" s="130"/>
      <c r="YK8" s="130"/>
      <c r="YL8" s="130"/>
      <c r="YM8" s="130"/>
      <c r="YN8" s="130"/>
      <c r="YO8" s="130"/>
      <c r="YP8" s="130"/>
      <c r="YQ8" s="130"/>
      <c r="YR8" s="130"/>
      <c r="YS8" s="130"/>
      <c r="YT8" s="130"/>
      <c r="YU8" s="130"/>
      <c r="YV8" s="130"/>
      <c r="YW8" s="130"/>
      <c r="YX8" s="130"/>
      <c r="YY8" s="130"/>
      <c r="YZ8" s="130"/>
      <c r="ZA8" s="130"/>
      <c r="ZB8" s="130"/>
      <c r="ZC8" s="130"/>
      <c r="ZD8" s="130"/>
      <c r="ZE8" s="130"/>
      <c r="ZF8" s="130"/>
      <c r="ZG8" s="130"/>
      <c r="ZH8" s="130"/>
      <c r="ZI8" s="130"/>
      <c r="ZJ8" s="130"/>
      <c r="ZK8" s="130"/>
      <c r="ZL8" s="130"/>
      <c r="ZM8" s="130"/>
      <c r="ZN8" s="130"/>
      <c r="ZO8" s="130"/>
      <c r="ZP8" s="130"/>
      <c r="ZQ8" s="130"/>
      <c r="ZR8" s="130"/>
      <c r="ZS8" s="130"/>
      <c r="ZT8" s="130"/>
      <c r="ZU8" s="130"/>
      <c r="ZV8" s="130"/>
      <c r="ZW8" s="130"/>
      <c r="ZX8" s="130"/>
      <c r="ZY8" s="130"/>
      <c r="ZZ8" s="130"/>
      <c r="AAA8" s="130"/>
      <c r="AAB8" s="130"/>
      <c r="AAC8" s="130"/>
      <c r="AAD8" s="130"/>
      <c r="AAE8" s="130"/>
      <c r="AAF8" s="130"/>
      <c r="AAG8" s="130"/>
      <c r="AAH8" s="130"/>
      <c r="AAI8" s="130"/>
      <c r="AAJ8" s="130"/>
      <c r="AAK8" s="130"/>
      <c r="AAL8" s="130"/>
      <c r="AAM8" s="130"/>
      <c r="AAN8" s="130"/>
      <c r="AAO8" s="130"/>
      <c r="AAP8" s="130"/>
      <c r="AAQ8" s="130"/>
      <c r="AAR8" s="130"/>
      <c r="AAS8" s="130"/>
      <c r="AAT8" s="130"/>
      <c r="AAU8" s="130"/>
      <c r="AAV8" s="130"/>
      <c r="AAW8" s="130"/>
      <c r="AAX8" s="130"/>
      <c r="AAY8" s="130"/>
      <c r="AAZ8" s="130"/>
      <c r="ABA8" s="130"/>
      <c r="ABB8" s="130"/>
      <c r="ABC8" s="130"/>
      <c r="ABD8" s="130"/>
      <c r="ABE8" s="130"/>
      <c r="ABF8" s="130"/>
      <c r="ABG8" s="130"/>
      <c r="ABH8" s="130"/>
      <c r="ABI8" s="130"/>
      <c r="ABJ8" s="130"/>
      <c r="ABK8" s="130"/>
      <c r="ABL8" s="130"/>
      <c r="ABM8" s="130"/>
      <c r="ABN8" s="130"/>
      <c r="ABO8" s="130"/>
      <c r="ABP8" s="130"/>
      <c r="ABQ8" s="130"/>
      <c r="ABR8" s="130"/>
      <c r="ABS8" s="130"/>
      <c r="ABT8" s="130"/>
      <c r="ABU8" s="130"/>
      <c r="ABV8" s="130"/>
      <c r="ABW8" s="130"/>
      <c r="ABX8" s="130"/>
      <c r="ABY8" s="130"/>
      <c r="ABZ8" s="130"/>
      <c r="ACA8" s="130"/>
      <c r="ACB8" s="130"/>
      <c r="ACC8" s="130"/>
      <c r="ACD8" s="130"/>
      <c r="ACE8" s="130"/>
      <c r="ACF8" s="130"/>
      <c r="ACG8" s="130"/>
      <c r="ACH8" s="130"/>
      <c r="ACI8" s="130"/>
      <c r="ACJ8" s="130"/>
      <c r="ACK8" s="130"/>
      <c r="ACL8" s="130"/>
      <c r="ACM8" s="130"/>
      <c r="ACN8" s="130"/>
      <c r="ACO8" s="130"/>
      <c r="ACP8" s="130"/>
      <c r="ACQ8" s="130"/>
      <c r="ACR8" s="130"/>
      <c r="ACS8" s="130"/>
      <c r="ACT8" s="130"/>
      <c r="ACU8" s="130"/>
      <c r="ACV8" s="130"/>
      <c r="ACW8" s="130"/>
      <c r="ACX8" s="130"/>
      <c r="ACY8" s="130"/>
      <c r="ACZ8" s="130"/>
      <c r="ADA8" s="130"/>
      <c r="ADB8" s="130"/>
      <c r="ADC8" s="130"/>
      <c r="ADD8" s="130"/>
      <c r="ADE8" s="130"/>
      <c r="ADF8" s="130"/>
      <c r="ADG8" s="130"/>
      <c r="ADH8" s="130"/>
      <c r="ADI8" s="130"/>
      <c r="ADJ8" s="130"/>
      <c r="ADK8" s="130"/>
      <c r="ADL8" s="130"/>
      <c r="ADM8" s="130"/>
      <c r="ADN8" s="130"/>
      <c r="ADO8" s="130"/>
      <c r="ADP8" s="130"/>
      <c r="ADQ8" s="130"/>
      <c r="ADR8" s="130"/>
      <c r="ADS8" s="130"/>
      <c r="ADT8" s="130"/>
      <c r="ADU8" s="130"/>
      <c r="ADV8" s="130"/>
      <c r="ADW8" s="130"/>
      <c r="ADX8" s="130"/>
      <c r="ADY8" s="130"/>
      <c r="ADZ8" s="130"/>
      <c r="AEA8" s="130"/>
      <c r="AEB8" s="130"/>
      <c r="AEC8" s="130"/>
      <c r="AED8" s="130"/>
      <c r="AEE8" s="130"/>
      <c r="AEF8" s="130"/>
      <c r="AEG8" s="130"/>
      <c r="AEH8" s="130"/>
      <c r="AEI8" s="130"/>
      <c r="AEJ8" s="130"/>
      <c r="AEK8" s="130"/>
      <c r="AEL8" s="130"/>
      <c r="AEM8" s="130"/>
      <c r="AEN8" s="130"/>
      <c r="AEO8" s="130"/>
      <c r="AEP8" s="130"/>
      <c r="AEQ8" s="130"/>
      <c r="AER8" s="130"/>
      <c r="AES8" s="130"/>
      <c r="AET8" s="130"/>
      <c r="AEU8" s="130"/>
      <c r="AEV8" s="130"/>
      <c r="AEW8" s="130"/>
      <c r="AEX8" s="130"/>
      <c r="AEY8" s="130"/>
      <c r="AEZ8" s="130"/>
      <c r="AFA8" s="130"/>
      <c r="AFB8" s="130"/>
      <c r="AFC8" s="130"/>
      <c r="AFD8" s="130"/>
      <c r="AFE8" s="130"/>
      <c r="AFF8" s="130"/>
      <c r="AFG8" s="130"/>
      <c r="AFH8" s="130"/>
      <c r="AFI8" s="130"/>
      <c r="AFJ8" s="130"/>
      <c r="AFK8" s="130"/>
      <c r="AFL8" s="130"/>
      <c r="AFM8" s="130"/>
      <c r="AFN8" s="130"/>
      <c r="AFO8" s="130"/>
      <c r="AFP8" s="130"/>
      <c r="AFQ8" s="130"/>
      <c r="AFR8" s="130"/>
      <c r="AFS8" s="130"/>
      <c r="AFT8" s="130"/>
      <c r="AFU8" s="130"/>
      <c r="AFV8" s="130"/>
      <c r="AFW8" s="130"/>
      <c r="AFX8" s="130"/>
      <c r="AFY8" s="130"/>
      <c r="AFZ8" s="130"/>
      <c r="AGA8" s="130"/>
      <c r="AGB8" s="130"/>
      <c r="AGC8" s="130"/>
      <c r="AGD8" s="130"/>
      <c r="AGE8" s="130"/>
      <c r="AGF8" s="130"/>
      <c r="AGG8" s="130"/>
      <c r="AGH8" s="130"/>
      <c r="AGI8" s="130"/>
      <c r="AGJ8" s="130"/>
      <c r="AGK8" s="130"/>
      <c r="AGL8" s="130"/>
      <c r="AGM8" s="130"/>
      <c r="AGN8" s="130"/>
      <c r="AGO8" s="130"/>
      <c r="AGP8" s="130"/>
      <c r="AGQ8" s="130"/>
      <c r="AGR8" s="130"/>
      <c r="AGS8" s="130"/>
      <c r="AGT8" s="130"/>
      <c r="AGU8" s="130"/>
      <c r="AGV8" s="130"/>
      <c r="AGW8" s="130"/>
      <c r="AGX8" s="130"/>
      <c r="AGY8" s="130"/>
      <c r="AGZ8" s="130"/>
      <c r="AHA8" s="130"/>
      <c r="AHB8" s="130"/>
      <c r="AHC8" s="130"/>
      <c r="AHD8" s="130"/>
      <c r="AHE8" s="130"/>
      <c r="AHF8" s="130"/>
      <c r="AHG8" s="130"/>
      <c r="AHH8" s="130"/>
      <c r="AHI8" s="130"/>
      <c r="AHJ8" s="130"/>
      <c r="AHK8" s="130"/>
      <c r="AHL8" s="130"/>
      <c r="AHM8" s="130"/>
      <c r="AHN8" s="130"/>
      <c r="AHO8" s="130"/>
      <c r="AHP8" s="130"/>
      <c r="AHQ8" s="130"/>
      <c r="AHR8" s="130"/>
      <c r="AHS8" s="130"/>
      <c r="AHT8" s="130"/>
      <c r="AHU8" s="130"/>
      <c r="AHV8" s="130"/>
      <c r="AHW8" s="130"/>
      <c r="AHX8" s="130"/>
      <c r="AHY8" s="130"/>
      <c r="AHZ8" s="130"/>
      <c r="AIA8" s="130"/>
      <c r="AIB8" s="130"/>
      <c r="AIC8" s="130"/>
      <c r="AID8" s="130"/>
      <c r="AIE8" s="130"/>
      <c r="AIF8" s="130"/>
      <c r="AIG8" s="130"/>
      <c r="AIH8" s="130"/>
      <c r="AII8" s="130"/>
      <c r="AIJ8" s="130"/>
      <c r="AIK8" s="130"/>
      <c r="AIL8" s="130"/>
      <c r="AIM8" s="130"/>
      <c r="AIN8" s="130"/>
      <c r="AIO8" s="130"/>
      <c r="AIP8" s="130"/>
      <c r="AIQ8" s="130"/>
      <c r="AIR8" s="130"/>
      <c r="AIS8" s="130"/>
      <c r="AIT8" s="130"/>
      <c r="AIU8" s="130"/>
      <c r="AIV8" s="130"/>
      <c r="AIW8" s="130"/>
      <c r="AIX8" s="130"/>
      <c r="AIY8" s="130"/>
      <c r="AIZ8" s="130"/>
      <c r="AJA8" s="130"/>
      <c r="AJB8" s="130"/>
      <c r="AJC8" s="130"/>
      <c r="AJD8" s="130"/>
      <c r="AJE8" s="130"/>
      <c r="AJF8" s="130"/>
      <c r="AJG8" s="130"/>
      <c r="AJH8" s="130"/>
      <c r="AJI8" s="130"/>
      <c r="AJJ8" s="130"/>
      <c r="AJK8" s="130"/>
      <c r="AJL8" s="130"/>
      <c r="AJM8" s="130"/>
      <c r="AJN8" s="130"/>
      <c r="AJO8" s="130"/>
      <c r="AJP8" s="130"/>
      <c r="AJQ8" s="130"/>
      <c r="AJR8" s="130"/>
      <c r="AJS8" s="130"/>
      <c r="AJT8" s="130"/>
      <c r="AJU8" s="130"/>
      <c r="AJV8" s="130"/>
      <c r="AJW8" s="130"/>
      <c r="AJX8" s="130"/>
      <c r="AJY8" s="130"/>
      <c r="AJZ8" s="130"/>
      <c r="AKA8" s="130"/>
      <c r="AKB8" s="130"/>
      <c r="AKC8" s="130"/>
      <c r="AKD8" s="130"/>
      <c r="AKE8" s="130"/>
      <c r="AKF8" s="130"/>
      <c r="AKG8" s="130"/>
      <c r="AKH8" s="130"/>
      <c r="AKI8" s="130"/>
      <c r="AKJ8" s="130"/>
      <c r="AKK8" s="130"/>
      <c r="AKL8" s="130"/>
      <c r="AKM8" s="130"/>
      <c r="AKN8" s="130"/>
      <c r="AKO8" s="130"/>
      <c r="AKP8" s="130"/>
      <c r="AKQ8" s="130"/>
      <c r="AKR8" s="130"/>
      <c r="AKS8" s="130"/>
      <c r="AKT8" s="130"/>
      <c r="AKU8" s="130"/>
      <c r="AKV8" s="130"/>
      <c r="AKW8" s="130"/>
      <c r="AKX8" s="130"/>
      <c r="AKY8" s="130"/>
      <c r="AKZ8" s="130"/>
      <c r="ALA8" s="130"/>
      <c r="ALB8" s="130"/>
      <c r="ALC8" s="130"/>
      <c r="ALD8" s="130"/>
      <c r="ALE8" s="130"/>
      <c r="ALF8" s="130"/>
      <c r="ALG8" s="130"/>
      <c r="ALH8" s="130"/>
      <c r="ALI8" s="130"/>
      <c r="ALJ8" s="130"/>
      <c r="ALK8" s="130"/>
      <c r="ALL8" s="130"/>
      <c r="ALM8" s="130"/>
      <c r="ALN8" s="130"/>
      <c r="ALO8" s="130"/>
      <c r="ALP8" s="130"/>
      <c r="ALQ8" s="130"/>
      <c r="ALR8" s="130"/>
      <c r="ALS8" s="130"/>
      <c r="ALT8" s="130"/>
      <c r="ALU8" s="130"/>
      <c r="ALV8" s="130"/>
      <c r="ALW8" s="130"/>
      <c r="ALX8" s="130"/>
      <c r="ALY8" s="130"/>
      <c r="ALZ8" s="130"/>
      <c r="AMA8" s="130"/>
      <c r="AMB8" s="130"/>
      <c r="AMC8" s="130"/>
      <c r="AMD8" s="130"/>
      <c r="AME8" s="130"/>
      <c r="AMF8" s="130"/>
      <c r="AMG8" s="130"/>
      <c r="AMH8" s="130"/>
      <c r="AMI8" s="130"/>
      <c r="AMJ8" s="130"/>
      <c r="AMK8" s="130"/>
      <c r="AML8" s="130"/>
      <c r="AMM8" s="130"/>
      <c r="AMN8" s="130"/>
      <c r="AMO8" s="130"/>
      <c r="AMP8" s="130"/>
      <c r="AMQ8" s="130"/>
      <c r="AMR8" s="130"/>
      <c r="AMS8" s="130"/>
      <c r="AMT8" s="130"/>
      <c r="AMU8" s="130"/>
      <c r="AMV8" s="130"/>
      <c r="AMW8" s="130"/>
      <c r="AMX8" s="130"/>
      <c r="AMY8" s="130"/>
      <c r="AMZ8" s="130"/>
      <c r="ANA8" s="130"/>
      <c r="ANB8" s="130"/>
      <c r="ANC8" s="130"/>
      <c r="AND8" s="130"/>
      <c r="ANE8" s="130"/>
      <c r="ANF8" s="130"/>
      <c r="ANG8" s="130"/>
      <c r="ANH8" s="130"/>
      <c r="ANI8" s="130"/>
      <c r="ANJ8" s="130"/>
      <c r="ANK8" s="130"/>
      <c r="ANL8" s="130"/>
      <c r="ANM8" s="130"/>
      <c r="ANN8" s="130"/>
      <c r="ANO8" s="130"/>
      <c r="ANP8" s="130"/>
      <c r="ANQ8" s="130"/>
      <c r="ANR8" s="130"/>
      <c r="ANS8" s="130"/>
      <c r="ANT8" s="130"/>
      <c r="ANU8" s="130"/>
      <c r="ANV8" s="130"/>
      <c r="ANW8" s="130"/>
      <c r="ANX8" s="130"/>
      <c r="ANY8" s="130"/>
      <c r="ANZ8" s="130"/>
      <c r="AOA8" s="130"/>
      <c r="AOB8" s="130"/>
      <c r="AOC8" s="130"/>
      <c r="AOD8" s="130"/>
      <c r="AOE8" s="130"/>
      <c r="AOF8" s="130"/>
      <c r="AOG8" s="130"/>
      <c r="AOH8" s="130"/>
      <c r="AOI8" s="130"/>
      <c r="AOJ8" s="130"/>
      <c r="AOK8" s="130"/>
      <c r="AOL8" s="130"/>
      <c r="AOM8" s="130"/>
      <c r="AON8" s="130"/>
      <c r="AOO8" s="130"/>
      <c r="AOP8" s="130"/>
      <c r="AOQ8" s="130"/>
      <c r="AOR8" s="130"/>
      <c r="AOS8" s="130"/>
      <c r="AOT8" s="130"/>
      <c r="AOU8" s="130"/>
      <c r="AOV8" s="130"/>
      <c r="AOW8" s="130"/>
      <c r="AOX8" s="130"/>
      <c r="AOY8" s="130"/>
      <c r="AOZ8" s="130"/>
      <c r="APA8" s="130"/>
      <c r="APB8" s="130"/>
      <c r="APC8" s="130"/>
      <c r="APD8" s="130"/>
      <c r="APE8" s="130"/>
      <c r="APF8" s="130"/>
      <c r="APG8" s="130"/>
      <c r="APH8" s="130"/>
      <c r="API8" s="130"/>
      <c r="APJ8" s="130"/>
      <c r="APK8" s="130"/>
      <c r="APL8" s="130"/>
      <c r="APM8" s="130"/>
      <c r="APN8" s="130"/>
      <c r="APO8" s="130"/>
      <c r="APP8" s="130"/>
      <c r="APQ8" s="130"/>
      <c r="APR8" s="130"/>
      <c r="APS8" s="130"/>
      <c r="APT8" s="130"/>
      <c r="APU8" s="130"/>
      <c r="APV8" s="130"/>
      <c r="APW8" s="130"/>
      <c r="APX8" s="130"/>
      <c r="APY8" s="130"/>
      <c r="APZ8" s="130"/>
      <c r="AQA8" s="130"/>
      <c r="AQB8" s="130"/>
      <c r="AQC8" s="130"/>
      <c r="AQD8" s="130"/>
      <c r="AQE8" s="130"/>
      <c r="AQF8" s="130"/>
      <c r="AQG8" s="130"/>
      <c r="AQH8" s="130"/>
      <c r="AQI8" s="130"/>
      <c r="AQJ8" s="130"/>
      <c r="AQK8" s="130"/>
      <c r="AQL8" s="130"/>
      <c r="AQM8" s="130"/>
      <c r="AQN8" s="130"/>
      <c r="AQO8" s="130"/>
      <c r="AQP8" s="130"/>
      <c r="AQQ8" s="130"/>
      <c r="AQR8" s="130"/>
      <c r="AQS8" s="130"/>
      <c r="AQT8" s="130"/>
      <c r="AQU8" s="130"/>
      <c r="AQV8" s="130"/>
      <c r="AQW8" s="130"/>
      <c r="AQX8" s="130"/>
      <c r="AQY8" s="130"/>
      <c r="AQZ8" s="130"/>
      <c r="ARA8" s="130"/>
      <c r="ARB8" s="130"/>
      <c r="ARC8" s="130"/>
      <c r="ARD8" s="130"/>
      <c r="ARE8" s="130"/>
      <c r="ARF8" s="130"/>
      <c r="ARG8" s="130"/>
      <c r="ARH8" s="130"/>
      <c r="ARI8" s="130"/>
      <c r="ARJ8" s="130"/>
      <c r="ARK8" s="130"/>
      <c r="ARL8" s="130"/>
      <c r="ARM8" s="130"/>
      <c r="ARN8" s="130"/>
      <c r="ARO8" s="130"/>
      <c r="ARP8" s="130"/>
      <c r="ARQ8" s="130"/>
      <c r="ARR8" s="130"/>
      <c r="ARS8" s="130"/>
      <c r="ART8" s="130"/>
      <c r="ARU8" s="130"/>
      <c r="ARV8" s="130"/>
      <c r="ARW8" s="130"/>
      <c r="ARX8" s="130"/>
      <c r="ARY8" s="130"/>
      <c r="ARZ8" s="130"/>
      <c r="ASA8" s="130"/>
      <c r="ASB8" s="130"/>
      <c r="ASC8" s="130"/>
      <c r="ASD8" s="130"/>
      <c r="ASE8" s="130"/>
      <c r="ASF8" s="130"/>
      <c r="ASG8" s="130"/>
      <c r="ASH8" s="130"/>
      <c r="ASI8" s="130"/>
      <c r="ASJ8" s="130"/>
      <c r="ASK8" s="130"/>
      <c r="ASL8" s="130"/>
      <c r="ASM8" s="130"/>
      <c r="ASN8" s="130"/>
      <c r="ASO8" s="130"/>
      <c r="ASP8" s="130"/>
      <c r="ASQ8" s="130"/>
      <c r="ASR8" s="130"/>
      <c r="ASS8" s="130"/>
      <c r="AST8" s="130"/>
      <c r="ASU8" s="130"/>
      <c r="ASV8" s="130"/>
      <c r="ASW8" s="130"/>
      <c r="ASX8" s="130"/>
      <c r="ASY8" s="130"/>
      <c r="ASZ8" s="130"/>
      <c r="ATA8" s="130"/>
      <c r="ATB8" s="130"/>
      <c r="ATC8" s="130"/>
      <c r="ATD8" s="130"/>
      <c r="ATE8" s="130"/>
      <c r="ATF8" s="130"/>
      <c r="ATG8" s="130"/>
      <c r="ATH8" s="130"/>
      <c r="ATI8" s="130"/>
      <c r="ATJ8" s="130"/>
      <c r="ATK8" s="130"/>
      <c r="ATL8" s="130"/>
      <c r="ATM8" s="130"/>
      <c r="ATN8" s="130"/>
      <c r="ATO8" s="130"/>
      <c r="ATP8" s="130"/>
      <c r="ATQ8" s="130"/>
      <c r="ATR8" s="130"/>
      <c r="ATS8" s="130"/>
      <c r="ATT8" s="130"/>
      <c r="ATU8" s="130"/>
      <c r="ATV8" s="130"/>
      <c r="ATW8" s="130"/>
      <c r="ATX8" s="130"/>
      <c r="ATY8" s="130"/>
      <c r="ATZ8" s="130"/>
      <c r="AUA8" s="130"/>
      <c r="AUB8" s="130"/>
      <c r="AUC8" s="130"/>
      <c r="AUD8" s="130"/>
      <c r="AUE8" s="130"/>
      <c r="AUF8" s="130"/>
      <c r="AUG8" s="130"/>
      <c r="AUH8" s="130"/>
      <c r="AUI8" s="130"/>
      <c r="AUJ8" s="130"/>
      <c r="AUK8" s="130"/>
      <c r="AUL8" s="130"/>
      <c r="AUM8" s="130"/>
      <c r="AUN8" s="130"/>
      <c r="AUO8" s="130"/>
      <c r="AUP8" s="130"/>
      <c r="AUQ8" s="130"/>
      <c r="AUR8" s="130"/>
      <c r="AUS8" s="130"/>
      <c r="AUT8" s="130"/>
      <c r="AUU8" s="130"/>
      <c r="AUV8" s="130"/>
      <c r="AUW8" s="130"/>
      <c r="AUX8" s="130"/>
      <c r="AUY8" s="130"/>
      <c r="AUZ8" s="130"/>
      <c r="AVA8" s="130"/>
      <c r="AVB8" s="130"/>
      <c r="AVC8" s="130"/>
      <c r="AVD8" s="130"/>
      <c r="AVE8" s="130"/>
      <c r="AVF8" s="130"/>
      <c r="AVG8" s="130"/>
      <c r="AVH8" s="130"/>
      <c r="AVI8" s="130"/>
      <c r="AVJ8" s="130"/>
      <c r="AVK8" s="130"/>
      <c r="AVL8" s="130"/>
      <c r="AVM8" s="130"/>
      <c r="AVN8" s="130"/>
      <c r="AVO8" s="130"/>
      <c r="AVP8" s="130"/>
      <c r="AVQ8" s="130"/>
      <c r="AVR8" s="130"/>
      <c r="AVS8" s="130"/>
      <c r="AVT8" s="130"/>
      <c r="AVU8" s="130"/>
      <c r="AVV8" s="130"/>
      <c r="AVW8" s="130"/>
      <c r="AVX8" s="130"/>
      <c r="AVY8" s="130"/>
      <c r="AVZ8" s="130"/>
      <c r="AWA8" s="130"/>
      <c r="AWB8" s="130"/>
      <c r="AWC8" s="130"/>
      <c r="AWD8" s="130"/>
      <c r="AWE8" s="130"/>
      <c r="AWF8" s="130"/>
      <c r="AWG8" s="130"/>
      <c r="AWH8" s="130"/>
      <c r="AWI8" s="130"/>
      <c r="AWJ8" s="130"/>
      <c r="AWK8" s="130"/>
      <c r="AWL8" s="130"/>
      <c r="AWM8" s="130"/>
      <c r="AWN8" s="130"/>
      <c r="AWO8" s="130"/>
      <c r="AWP8" s="130"/>
      <c r="AWQ8" s="130"/>
      <c r="AWR8" s="130"/>
      <c r="AWS8" s="130"/>
      <c r="AWT8" s="130"/>
      <c r="AWU8" s="130"/>
      <c r="AWV8" s="130"/>
      <c r="AWW8" s="130"/>
      <c r="AWX8" s="130"/>
      <c r="AWY8" s="130"/>
      <c r="AWZ8" s="130"/>
      <c r="AXA8" s="130"/>
      <c r="AXB8" s="130"/>
      <c r="AXC8" s="130"/>
      <c r="AXD8" s="130"/>
      <c r="AXE8" s="130"/>
      <c r="AXF8" s="130"/>
      <c r="AXG8" s="130"/>
      <c r="AXH8" s="130"/>
      <c r="AXI8" s="130"/>
      <c r="AXJ8" s="130"/>
      <c r="AXK8" s="130"/>
      <c r="AXL8" s="130"/>
      <c r="AXM8" s="130"/>
      <c r="AXN8" s="130"/>
      <c r="AXO8" s="130"/>
      <c r="AXP8" s="130"/>
      <c r="AXQ8" s="130"/>
      <c r="AXR8" s="130"/>
      <c r="AXS8" s="130"/>
      <c r="AXT8" s="130"/>
      <c r="AXU8" s="130"/>
      <c r="AXV8" s="130"/>
      <c r="AXW8" s="130"/>
      <c r="AXX8" s="130"/>
      <c r="AXY8" s="130"/>
      <c r="AXZ8" s="130"/>
      <c r="AYA8" s="130"/>
      <c r="AYB8" s="130"/>
      <c r="AYC8" s="130"/>
      <c r="AYD8" s="130"/>
      <c r="AYE8" s="130"/>
      <c r="AYF8" s="130"/>
      <c r="AYG8" s="130"/>
      <c r="AYH8" s="130"/>
      <c r="AYI8" s="130"/>
      <c r="AYJ8" s="130"/>
      <c r="AYK8" s="130"/>
      <c r="AYL8" s="130"/>
      <c r="AYM8" s="130"/>
      <c r="AYN8" s="130"/>
      <c r="AYO8" s="130"/>
      <c r="AYP8" s="130"/>
      <c r="AYQ8" s="130"/>
      <c r="AYR8" s="130"/>
      <c r="AYS8" s="130"/>
      <c r="AYT8" s="130"/>
      <c r="AYU8" s="130"/>
      <c r="AYV8" s="130"/>
      <c r="AYW8" s="130"/>
      <c r="AYX8" s="130"/>
      <c r="AYY8" s="130"/>
      <c r="AYZ8" s="130"/>
      <c r="AZA8" s="130"/>
      <c r="AZB8" s="130"/>
      <c r="AZC8" s="130"/>
      <c r="AZD8" s="130"/>
      <c r="AZE8" s="130"/>
      <c r="AZF8" s="130"/>
      <c r="AZG8" s="130"/>
      <c r="AZH8" s="130"/>
      <c r="AZI8" s="130"/>
      <c r="AZJ8" s="130"/>
      <c r="AZK8" s="130"/>
      <c r="AZL8" s="130"/>
      <c r="AZM8" s="130"/>
      <c r="AZN8" s="130"/>
      <c r="AZO8" s="130"/>
      <c r="AZP8" s="130"/>
      <c r="AZQ8" s="130"/>
      <c r="AZR8" s="130"/>
      <c r="AZS8" s="130"/>
      <c r="AZT8" s="130"/>
      <c r="AZU8" s="130"/>
      <c r="AZV8" s="130"/>
      <c r="AZW8" s="130"/>
      <c r="AZX8" s="130"/>
      <c r="AZY8" s="130"/>
      <c r="AZZ8" s="130"/>
      <c r="BAA8" s="130"/>
      <c r="BAB8" s="130"/>
      <c r="BAC8" s="130"/>
      <c r="BAD8" s="130"/>
      <c r="BAE8" s="130"/>
      <c r="BAF8" s="130"/>
      <c r="BAG8" s="130"/>
      <c r="BAH8" s="130"/>
      <c r="BAI8" s="130"/>
      <c r="BAJ8" s="130"/>
      <c r="BAK8" s="130"/>
      <c r="BAL8" s="130"/>
      <c r="BAM8" s="130"/>
      <c r="BAN8" s="130"/>
      <c r="BAO8" s="130"/>
      <c r="BAP8" s="130"/>
      <c r="BAQ8" s="130"/>
      <c r="BAR8" s="130"/>
      <c r="BAS8" s="130"/>
      <c r="BAT8" s="130"/>
      <c r="BAU8" s="130"/>
      <c r="BAV8" s="130"/>
      <c r="BAW8" s="130"/>
      <c r="BAX8" s="130"/>
      <c r="BAY8" s="130"/>
      <c r="BAZ8" s="130"/>
      <c r="BBA8" s="130"/>
      <c r="BBB8" s="130"/>
      <c r="BBC8" s="130"/>
      <c r="BBD8" s="130"/>
      <c r="BBE8" s="130"/>
      <c r="BBF8" s="130"/>
      <c r="BBG8" s="130"/>
      <c r="BBH8" s="130"/>
      <c r="BBI8" s="130"/>
      <c r="BBJ8" s="130"/>
      <c r="BBK8" s="130"/>
      <c r="BBL8" s="130"/>
      <c r="BBM8" s="130"/>
      <c r="BBN8" s="130"/>
      <c r="BBO8" s="130"/>
      <c r="BBP8" s="130"/>
      <c r="BBQ8" s="130"/>
      <c r="BBR8" s="130"/>
      <c r="BBS8" s="130"/>
      <c r="BBT8" s="130"/>
      <c r="BBU8" s="130"/>
      <c r="BBV8" s="130"/>
      <c r="BBW8" s="130"/>
      <c r="BBX8" s="130"/>
      <c r="BBY8" s="130"/>
      <c r="BBZ8" s="130"/>
      <c r="BCA8" s="130"/>
      <c r="BCB8" s="130"/>
      <c r="BCC8" s="130"/>
      <c r="BCD8" s="130"/>
      <c r="BCE8" s="130"/>
      <c r="BCF8" s="130"/>
      <c r="BCG8" s="130"/>
      <c r="BCH8" s="130"/>
      <c r="BCI8" s="130"/>
      <c r="BCJ8" s="130"/>
      <c r="BCK8" s="130"/>
      <c r="BCL8" s="130"/>
      <c r="BCM8" s="130"/>
      <c r="BCN8" s="130"/>
      <c r="BCO8" s="130"/>
      <c r="BCP8" s="130"/>
      <c r="BCQ8" s="130"/>
      <c r="BCR8" s="130"/>
      <c r="BCS8" s="130"/>
      <c r="BCT8" s="130"/>
      <c r="BCU8" s="130"/>
      <c r="BCV8" s="130"/>
      <c r="BCW8" s="130"/>
      <c r="BCX8" s="130"/>
      <c r="BCY8" s="130"/>
      <c r="BCZ8" s="130"/>
      <c r="BDA8" s="130"/>
      <c r="BDB8" s="130"/>
      <c r="BDC8" s="130"/>
      <c r="BDD8" s="130"/>
      <c r="BDE8" s="130"/>
      <c r="BDF8" s="130"/>
      <c r="BDG8" s="130"/>
      <c r="BDH8" s="130"/>
      <c r="BDI8" s="130"/>
      <c r="BDJ8" s="130"/>
      <c r="BDK8" s="130"/>
      <c r="BDL8" s="130"/>
      <c r="BDM8" s="130"/>
      <c r="BDN8" s="130"/>
      <c r="BDO8" s="130"/>
      <c r="BDP8" s="130"/>
      <c r="BDQ8" s="130"/>
      <c r="BDR8" s="130"/>
      <c r="BDS8" s="130"/>
      <c r="BDT8" s="130"/>
      <c r="BDU8" s="130"/>
      <c r="BDV8" s="130"/>
      <c r="BDW8" s="130"/>
      <c r="BDX8" s="130"/>
      <c r="BDY8" s="130"/>
      <c r="BDZ8" s="130"/>
      <c r="BEA8" s="130"/>
      <c r="BEB8" s="130"/>
      <c r="BEC8" s="130"/>
      <c r="BED8" s="130"/>
      <c r="BEE8" s="130"/>
      <c r="BEF8" s="130"/>
      <c r="BEG8" s="130"/>
      <c r="BEH8" s="130"/>
      <c r="BEI8" s="130"/>
      <c r="BEJ8" s="130"/>
      <c r="BEK8" s="130"/>
      <c r="BEL8" s="130"/>
      <c r="BEM8" s="130"/>
      <c r="BEN8" s="130"/>
      <c r="BEO8" s="130"/>
      <c r="BEP8" s="130"/>
      <c r="BEQ8" s="130"/>
      <c r="BER8" s="130"/>
      <c r="BES8" s="130"/>
      <c r="BET8" s="130"/>
      <c r="BEU8" s="130"/>
      <c r="BEV8" s="130"/>
      <c r="BEW8" s="130"/>
      <c r="BEX8" s="130"/>
      <c r="BEY8" s="130"/>
      <c r="BEZ8" s="130"/>
      <c r="BFA8" s="130"/>
      <c r="BFB8" s="130"/>
      <c r="BFC8" s="130"/>
      <c r="BFD8" s="130"/>
      <c r="BFE8" s="130"/>
      <c r="BFF8" s="130"/>
      <c r="BFG8" s="130"/>
      <c r="BFH8" s="130"/>
      <c r="BFI8" s="130"/>
      <c r="BFJ8" s="130"/>
      <c r="BFK8" s="130"/>
      <c r="BFL8" s="130"/>
      <c r="BFM8" s="130"/>
      <c r="BFN8" s="130"/>
      <c r="BFO8" s="130"/>
      <c r="BFP8" s="130"/>
      <c r="BFQ8" s="130"/>
      <c r="BFR8" s="130"/>
      <c r="BFS8" s="130"/>
      <c r="BFT8" s="130"/>
      <c r="BFU8" s="130"/>
      <c r="BFV8" s="130"/>
      <c r="BFW8" s="130"/>
      <c r="BFX8" s="130"/>
      <c r="BFY8" s="130"/>
      <c r="BFZ8" s="130"/>
      <c r="BGA8" s="130"/>
      <c r="BGB8" s="130"/>
      <c r="BGC8" s="130"/>
      <c r="BGD8" s="130"/>
      <c r="BGE8" s="130"/>
      <c r="BGF8" s="130"/>
      <c r="BGG8" s="130"/>
      <c r="BGH8" s="130"/>
      <c r="BGI8" s="130"/>
      <c r="BGJ8" s="130"/>
      <c r="BGK8" s="130"/>
      <c r="BGL8" s="130"/>
      <c r="BGM8" s="130"/>
      <c r="BGN8" s="130"/>
      <c r="BGO8" s="130"/>
      <c r="BGP8" s="130"/>
      <c r="BGQ8" s="130"/>
      <c r="BGR8" s="130"/>
      <c r="BGS8" s="130"/>
      <c r="BGT8" s="130"/>
      <c r="BGU8" s="130"/>
      <c r="BGV8" s="130"/>
      <c r="BGW8" s="130"/>
      <c r="BGX8" s="130"/>
      <c r="BGY8" s="130"/>
      <c r="BGZ8" s="130"/>
      <c r="BHA8" s="130"/>
      <c r="BHB8" s="130"/>
      <c r="BHC8" s="130"/>
      <c r="BHD8" s="130"/>
      <c r="BHE8" s="130"/>
      <c r="BHF8" s="130"/>
      <c r="BHG8" s="130"/>
      <c r="BHH8" s="130"/>
      <c r="BHI8" s="130"/>
      <c r="BHJ8" s="130"/>
      <c r="BHK8" s="130"/>
      <c r="BHL8" s="130"/>
      <c r="BHM8" s="130"/>
      <c r="BHN8" s="130"/>
      <c r="BHO8" s="130"/>
      <c r="BHP8" s="130"/>
      <c r="BHQ8" s="130"/>
      <c r="BHR8" s="130"/>
      <c r="BHS8" s="130"/>
      <c r="BHT8" s="130"/>
      <c r="BHU8" s="130"/>
      <c r="BHV8" s="130"/>
      <c r="BHW8" s="130"/>
      <c r="BHX8" s="130"/>
      <c r="BHY8" s="130"/>
      <c r="BHZ8" s="130"/>
      <c r="BIA8" s="130"/>
      <c r="BIB8" s="130"/>
      <c r="BIC8" s="130"/>
      <c r="BID8" s="130"/>
      <c r="BIE8" s="130"/>
      <c r="BIF8" s="130"/>
      <c r="BIG8" s="130"/>
      <c r="BIH8" s="130"/>
      <c r="BII8" s="130"/>
      <c r="BIJ8" s="130"/>
      <c r="BIK8" s="130"/>
      <c r="BIL8" s="130"/>
      <c r="BIM8" s="130"/>
      <c r="BIN8" s="130"/>
      <c r="BIO8" s="130"/>
      <c r="BIP8" s="130"/>
      <c r="BIQ8" s="130"/>
      <c r="BIR8" s="130"/>
      <c r="BIS8" s="130"/>
      <c r="BIT8" s="130"/>
      <c r="BIU8" s="130"/>
      <c r="BIV8" s="130"/>
      <c r="BIW8" s="130"/>
      <c r="BIX8" s="130"/>
      <c r="BIY8" s="130"/>
      <c r="BIZ8" s="130"/>
      <c r="BJA8" s="130"/>
      <c r="BJB8" s="130"/>
      <c r="BJC8" s="130"/>
      <c r="BJD8" s="130"/>
      <c r="BJE8" s="130"/>
      <c r="BJF8" s="130"/>
      <c r="BJG8" s="130"/>
      <c r="BJH8" s="130"/>
      <c r="BJI8" s="130"/>
      <c r="BJJ8" s="130"/>
      <c r="BJK8" s="130"/>
      <c r="BJL8" s="130"/>
      <c r="BJM8" s="130"/>
      <c r="BJN8" s="130"/>
      <c r="BJO8" s="130"/>
      <c r="BJP8" s="130"/>
      <c r="BJQ8" s="130"/>
      <c r="BJR8" s="130"/>
      <c r="BJS8" s="130"/>
      <c r="BJT8" s="130"/>
      <c r="BJU8" s="130"/>
      <c r="BJV8" s="130"/>
      <c r="BJW8" s="130"/>
      <c r="BJX8" s="130"/>
      <c r="BJY8" s="130"/>
      <c r="BJZ8" s="130"/>
      <c r="BKA8" s="130"/>
      <c r="BKB8" s="130"/>
      <c r="BKC8" s="130"/>
      <c r="BKD8" s="130"/>
      <c r="BKE8" s="130"/>
      <c r="BKF8" s="130"/>
      <c r="BKG8" s="130"/>
      <c r="BKH8" s="130"/>
      <c r="BKI8" s="130"/>
      <c r="BKJ8" s="130"/>
      <c r="BKK8" s="130"/>
      <c r="BKL8" s="130"/>
      <c r="BKM8" s="130"/>
      <c r="BKN8" s="130"/>
      <c r="BKO8" s="130"/>
      <c r="BKP8" s="130"/>
      <c r="BKQ8" s="130"/>
      <c r="BKR8" s="130"/>
      <c r="BKS8" s="130"/>
      <c r="BKT8" s="130"/>
      <c r="BKU8" s="130"/>
      <c r="BKV8" s="130"/>
      <c r="BKW8" s="130"/>
      <c r="BKX8" s="130"/>
      <c r="BKY8" s="130"/>
      <c r="BKZ8" s="130"/>
      <c r="BLA8" s="130"/>
      <c r="BLB8" s="130"/>
      <c r="BLC8" s="130"/>
      <c r="BLD8" s="130"/>
      <c r="BLE8" s="130"/>
      <c r="BLF8" s="130"/>
      <c r="BLG8" s="130"/>
      <c r="BLH8" s="130"/>
      <c r="BLI8" s="130"/>
      <c r="BLJ8" s="130"/>
      <c r="BLK8" s="130"/>
      <c r="BLL8" s="130"/>
      <c r="BLM8" s="130"/>
      <c r="BLN8" s="130"/>
      <c r="BLO8" s="130"/>
      <c r="BLP8" s="130"/>
      <c r="BLQ8" s="130"/>
      <c r="BLR8" s="130"/>
      <c r="BLS8" s="130"/>
      <c r="BLT8" s="130"/>
      <c r="BLU8" s="130"/>
      <c r="BLV8" s="130"/>
      <c r="BLW8" s="130"/>
      <c r="BLX8" s="130"/>
      <c r="BLY8" s="130"/>
      <c r="BLZ8" s="130"/>
      <c r="BMA8" s="130"/>
      <c r="BMB8" s="130"/>
      <c r="BMC8" s="130"/>
      <c r="BMD8" s="130"/>
      <c r="BME8" s="130"/>
      <c r="BMF8" s="130"/>
      <c r="BMG8" s="130"/>
      <c r="BMH8" s="130"/>
      <c r="BMI8" s="130"/>
      <c r="BMJ8" s="130"/>
      <c r="BMK8" s="130"/>
      <c r="BML8" s="130"/>
      <c r="BMM8" s="130"/>
      <c r="BMN8" s="130"/>
      <c r="BMO8" s="130"/>
      <c r="BMP8" s="130"/>
      <c r="BMQ8" s="130"/>
      <c r="BMR8" s="130"/>
      <c r="BMS8" s="130"/>
      <c r="BMT8" s="130"/>
      <c r="BMU8" s="130"/>
      <c r="BMV8" s="130"/>
      <c r="BMW8" s="130"/>
      <c r="BMX8" s="130"/>
      <c r="BMY8" s="130"/>
      <c r="BMZ8" s="130"/>
      <c r="BNA8" s="130"/>
      <c r="BNB8" s="130"/>
      <c r="BNC8" s="130"/>
      <c r="BND8" s="130"/>
      <c r="BNE8" s="130"/>
      <c r="BNF8" s="130"/>
      <c r="BNG8" s="130"/>
      <c r="BNH8" s="130"/>
      <c r="BNI8" s="130"/>
      <c r="BNJ8" s="130"/>
      <c r="BNK8" s="130"/>
      <c r="BNL8" s="130"/>
      <c r="BNM8" s="130"/>
      <c r="BNN8" s="130"/>
      <c r="BNO8" s="130"/>
      <c r="BNP8" s="130"/>
      <c r="BNQ8" s="130"/>
      <c r="BNR8" s="130"/>
      <c r="BNS8" s="130"/>
      <c r="BNT8" s="130"/>
      <c r="BNU8" s="130"/>
      <c r="BNV8" s="130"/>
      <c r="BNW8" s="130"/>
      <c r="BNX8" s="130"/>
      <c r="BNY8" s="130"/>
      <c r="BNZ8" s="130"/>
      <c r="BOA8" s="130"/>
      <c r="BOB8" s="130"/>
      <c r="BOC8" s="130"/>
      <c r="BOD8" s="130"/>
      <c r="BOE8" s="130"/>
      <c r="BOF8" s="130"/>
      <c r="BOG8" s="130"/>
      <c r="BOH8" s="130"/>
      <c r="BOI8" s="130"/>
      <c r="BOJ8" s="130"/>
      <c r="BOK8" s="130"/>
      <c r="BOL8" s="130"/>
      <c r="BOM8" s="130"/>
      <c r="BON8" s="130"/>
      <c r="BOO8" s="130"/>
      <c r="BOP8" s="130"/>
      <c r="BOQ8" s="130"/>
      <c r="BOR8" s="130"/>
      <c r="BOS8" s="130"/>
      <c r="BOT8" s="130"/>
      <c r="BOU8" s="130"/>
      <c r="BOV8" s="130"/>
      <c r="BOW8" s="130"/>
      <c r="BOX8" s="130"/>
      <c r="BOY8" s="130"/>
      <c r="BOZ8" s="130"/>
      <c r="BPA8" s="130"/>
      <c r="BPB8" s="130"/>
      <c r="BPC8" s="130"/>
      <c r="BPD8" s="130"/>
      <c r="BPE8" s="130"/>
      <c r="BPF8" s="130"/>
      <c r="BPG8" s="130"/>
      <c r="BPH8" s="130"/>
      <c r="BPI8" s="130"/>
      <c r="BPJ8" s="130"/>
      <c r="BPK8" s="130"/>
      <c r="BPL8" s="130"/>
      <c r="BPM8" s="130"/>
      <c r="BPN8" s="130"/>
      <c r="BPO8" s="130"/>
      <c r="BPP8" s="130"/>
      <c r="BPQ8" s="130"/>
      <c r="BPR8" s="130"/>
      <c r="BPS8" s="130"/>
      <c r="BPT8" s="130"/>
      <c r="BPU8" s="130"/>
      <c r="BPV8" s="130"/>
      <c r="BPW8" s="130"/>
      <c r="BPX8" s="130"/>
      <c r="BPY8" s="130"/>
      <c r="BPZ8" s="130"/>
      <c r="BQA8" s="130"/>
      <c r="BQB8" s="130"/>
      <c r="BQC8" s="130"/>
      <c r="BQD8" s="130"/>
      <c r="BQE8" s="130"/>
      <c r="BQF8" s="130"/>
      <c r="BQG8" s="130"/>
      <c r="BQH8" s="130"/>
      <c r="BQI8" s="130"/>
      <c r="BQJ8" s="130"/>
      <c r="BQK8" s="130"/>
      <c r="BQL8" s="130"/>
      <c r="BQM8" s="130"/>
      <c r="BQN8" s="130"/>
      <c r="BQO8" s="130"/>
      <c r="BQP8" s="130"/>
      <c r="BQQ8" s="130"/>
      <c r="BQR8" s="130"/>
      <c r="BQS8" s="130"/>
      <c r="BQT8" s="130"/>
      <c r="BQU8" s="130"/>
      <c r="BQV8" s="130"/>
      <c r="BQW8" s="130"/>
      <c r="BQX8" s="130"/>
      <c r="BQY8" s="130"/>
      <c r="BQZ8" s="130"/>
      <c r="BRA8" s="130"/>
      <c r="BRB8" s="130"/>
      <c r="BRC8" s="130"/>
      <c r="BRD8" s="130"/>
      <c r="BRE8" s="130"/>
      <c r="BRF8" s="130"/>
      <c r="BRG8" s="130"/>
      <c r="BRH8" s="130"/>
      <c r="BRI8" s="130"/>
      <c r="BRJ8" s="130"/>
      <c r="BRK8" s="130"/>
      <c r="BRL8" s="130"/>
      <c r="BRM8" s="130"/>
      <c r="BRN8" s="130"/>
      <c r="BRO8" s="130"/>
      <c r="BRP8" s="130"/>
      <c r="BRQ8" s="130"/>
      <c r="BRR8" s="130"/>
      <c r="BRS8" s="130"/>
      <c r="BRT8" s="130"/>
      <c r="BRU8" s="130"/>
      <c r="BRV8" s="130"/>
      <c r="BRW8" s="130"/>
      <c r="BRX8" s="130"/>
      <c r="BRY8" s="130"/>
      <c r="BRZ8" s="130"/>
      <c r="BSA8" s="130"/>
      <c r="BSB8" s="130"/>
      <c r="BSC8" s="130"/>
      <c r="BSD8" s="130"/>
      <c r="BSE8" s="130"/>
      <c r="BSF8" s="130"/>
      <c r="BSG8" s="130"/>
      <c r="BSH8" s="130"/>
      <c r="BSI8" s="130"/>
      <c r="BSJ8" s="130"/>
      <c r="BSK8" s="130"/>
      <c r="BSL8" s="130"/>
      <c r="BSM8" s="130"/>
      <c r="BSN8" s="130"/>
      <c r="BSO8" s="130"/>
      <c r="BSP8" s="130"/>
      <c r="BSQ8" s="130"/>
      <c r="BSR8" s="130"/>
      <c r="BSS8" s="130"/>
      <c r="BST8" s="130"/>
      <c r="BSU8" s="130"/>
      <c r="BSV8" s="130"/>
      <c r="BSW8" s="130"/>
      <c r="BSX8" s="130"/>
      <c r="BSY8" s="130"/>
      <c r="BSZ8" s="130"/>
      <c r="BTA8" s="130"/>
      <c r="BTB8" s="130"/>
      <c r="BTC8" s="130"/>
      <c r="BTD8" s="130"/>
      <c r="BTE8" s="130"/>
      <c r="BTF8" s="130"/>
      <c r="BTG8" s="130"/>
      <c r="BTH8" s="130"/>
      <c r="BTI8" s="130"/>
      <c r="BTJ8" s="130"/>
      <c r="BTK8" s="130"/>
      <c r="BTL8" s="130"/>
      <c r="BTM8" s="130"/>
      <c r="BTN8" s="130"/>
      <c r="BTO8" s="130"/>
      <c r="BTP8" s="130"/>
      <c r="BTQ8" s="130"/>
      <c r="BTR8" s="130"/>
      <c r="BTS8" s="130"/>
      <c r="BTT8" s="130"/>
      <c r="BTU8" s="130"/>
      <c r="BTV8" s="130"/>
      <c r="BTW8" s="130"/>
      <c r="BTX8" s="130"/>
      <c r="BTY8" s="130"/>
      <c r="BTZ8" s="130"/>
      <c r="BUA8" s="130"/>
      <c r="BUB8" s="130"/>
      <c r="BUC8" s="130"/>
      <c r="BUD8" s="130"/>
      <c r="BUE8" s="130"/>
      <c r="BUF8" s="130"/>
      <c r="BUG8" s="130"/>
      <c r="BUH8" s="130"/>
      <c r="BUI8" s="130"/>
      <c r="BUJ8" s="130"/>
      <c r="BUK8" s="130"/>
      <c r="BUL8" s="130"/>
      <c r="BUM8" s="130"/>
      <c r="BUN8" s="130"/>
      <c r="BUO8" s="130"/>
      <c r="BUP8" s="130"/>
      <c r="BUQ8" s="130"/>
      <c r="BUR8" s="130"/>
      <c r="BUS8" s="130"/>
      <c r="BUT8" s="130"/>
      <c r="BUU8" s="130"/>
      <c r="BUV8" s="130"/>
      <c r="BUW8" s="130"/>
      <c r="BUX8" s="130"/>
      <c r="BUY8" s="130"/>
      <c r="BUZ8" s="130"/>
      <c r="BVA8" s="130"/>
      <c r="BVB8" s="130"/>
      <c r="BVC8" s="130"/>
      <c r="BVD8" s="130"/>
      <c r="BVE8" s="130"/>
      <c r="BVF8" s="130"/>
      <c r="BVG8" s="130"/>
      <c r="BVH8" s="130"/>
      <c r="BVI8" s="130"/>
      <c r="BVJ8" s="130"/>
      <c r="BVK8" s="130"/>
      <c r="BVL8" s="130"/>
      <c r="BVM8" s="130"/>
      <c r="BVN8" s="130"/>
      <c r="BVO8" s="130"/>
      <c r="BVP8" s="130"/>
      <c r="BVQ8" s="130"/>
      <c r="BVR8" s="130"/>
      <c r="BVS8" s="130"/>
      <c r="BVT8" s="130"/>
      <c r="BVU8" s="130"/>
      <c r="BVV8" s="130"/>
      <c r="BVW8" s="130"/>
      <c r="BVX8" s="130"/>
      <c r="BVY8" s="130"/>
      <c r="BVZ8" s="130"/>
      <c r="BWA8" s="130"/>
      <c r="BWB8" s="130"/>
      <c r="BWC8" s="130"/>
      <c r="BWD8" s="130"/>
      <c r="BWE8" s="130"/>
      <c r="BWF8" s="130"/>
      <c r="BWG8" s="130"/>
      <c r="BWH8" s="130"/>
      <c r="BWI8" s="130"/>
      <c r="BWJ8" s="130"/>
      <c r="BWK8" s="130"/>
      <c r="BWL8" s="130"/>
      <c r="BWM8" s="130"/>
      <c r="BWN8" s="130"/>
      <c r="BWO8" s="130"/>
      <c r="BWP8" s="130"/>
      <c r="BWQ8" s="130"/>
      <c r="BWR8" s="130"/>
      <c r="BWS8" s="130"/>
      <c r="BWT8" s="130"/>
      <c r="BWU8" s="130"/>
      <c r="BWV8" s="130"/>
      <c r="BWW8" s="130"/>
      <c r="BWX8" s="130"/>
      <c r="BWY8" s="130"/>
      <c r="BWZ8" s="130"/>
      <c r="BXA8" s="130"/>
      <c r="BXB8" s="130"/>
      <c r="BXC8" s="130"/>
      <c r="BXD8" s="130"/>
      <c r="BXE8" s="130"/>
      <c r="BXF8" s="130"/>
      <c r="BXG8" s="130"/>
      <c r="BXH8" s="130"/>
      <c r="BXI8" s="130"/>
      <c r="BXJ8" s="130"/>
      <c r="BXK8" s="130"/>
      <c r="BXL8" s="130"/>
      <c r="BXM8" s="130"/>
      <c r="BXN8" s="130"/>
      <c r="BXO8" s="130"/>
      <c r="BXP8" s="130"/>
      <c r="BXQ8" s="130"/>
      <c r="BXR8" s="130"/>
      <c r="BXS8" s="130"/>
      <c r="BXT8" s="130"/>
      <c r="BXU8" s="130"/>
      <c r="BXV8" s="130"/>
      <c r="BXW8" s="130"/>
      <c r="BXX8" s="130"/>
      <c r="BXY8" s="130"/>
      <c r="BXZ8" s="130"/>
      <c r="BYA8" s="130"/>
      <c r="BYB8" s="130"/>
      <c r="BYC8" s="130"/>
      <c r="BYD8" s="130"/>
      <c r="BYE8" s="130"/>
      <c r="BYF8" s="130"/>
      <c r="BYG8" s="130"/>
      <c r="BYH8" s="130"/>
      <c r="BYI8" s="130"/>
      <c r="BYJ8" s="130"/>
      <c r="BYK8" s="130"/>
      <c r="BYL8" s="130"/>
      <c r="BYM8" s="130"/>
      <c r="BYN8" s="130"/>
      <c r="BYO8" s="130"/>
      <c r="BYP8" s="130"/>
      <c r="BYQ8" s="130"/>
      <c r="BYR8" s="130"/>
      <c r="BYS8" s="130"/>
      <c r="BYT8" s="130"/>
      <c r="BYU8" s="130"/>
      <c r="BYV8" s="130"/>
      <c r="BYW8" s="130"/>
      <c r="BYX8" s="130"/>
      <c r="BYY8" s="130"/>
      <c r="BYZ8" s="130"/>
      <c r="BZA8" s="130"/>
      <c r="BZB8" s="130"/>
      <c r="BZC8" s="130"/>
      <c r="BZD8" s="130"/>
      <c r="BZE8" s="130"/>
      <c r="BZF8" s="130"/>
      <c r="BZG8" s="130"/>
      <c r="BZH8" s="130"/>
      <c r="BZI8" s="130"/>
      <c r="BZJ8" s="130"/>
      <c r="BZK8" s="130"/>
      <c r="BZL8" s="130"/>
      <c r="BZM8" s="130"/>
      <c r="BZN8" s="130"/>
      <c r="BZO8" s="130"/>
      <c r="BZP8" s="130"/>
      <c r="BZQ8" s="130"/>
      <c r="BZR8" s="130"/>
      <c r="BZS8" s="130"/>
      <c r="BZT8" s="130"/>
      <c r="BZU8" s="130"/>
      <c r="BZV8" s="130"/>
      <c r="BZW8" s="130"/>
      <c r="BZX8" s="130"/>
      <c r="BZY8" s="130"/>
      <c r="BZZ8" s="130"/>
      <c r="CAA8" s="130"/>
      <c r="CAB8" s="130"/>
      <c r="CAC8" s="130"/>
      <c r="CAD8" s="130"/>
      <c r="CAE8" s="130"/>
      <c r="CAF8" s="130"/>
      <c r="CAG8" s="130"/>
      <c r="CAH8" s="130"/>
      <c r="CAI8" s="130"/>
      <c r="CAJ8" s="130"/>
      <c r="CAK8" s="130"/>
      <c r="CAL8" s="130"/>
      <c r="CAM8" s="130"/>
      <c r="CAN8" s="130"/>
      <c r="CAO8" s="130"/>
      <c r="CAP8" s="130"/>
      <c r="CAQ8" s="130"/>
      <c r="CAR8" s="130"/>
      <c r="CAS8" s="130"/>
      <c r="CAT8" s="130"/>
      <c r="CAU8" s="130"/>
      <c r="CAV8" s="130"/>
      <c r="CAW8" s="130"/>
      <c r="CAX8" s="130"/>
      <c r="CAY8" s="130"/>
      <c r="CAZ8" s="130"/>
      <c r="CBA8" s="130"/>
      <c r="CBB8" s="130"/>
      <c r="CBC8" s="130"/>
      <c r="CBD8" s="130"/>
      <c r="CBE8" s="130"/>
      <c r="CBF8" s="130"/>
      <c r="CBG8" s="130"/>
      <c r="CBH8" s="130"/>
      <c r="CBI8" s="130"/>
      <c r="CBJ8" s="130"/>
      <c r="CBK8" s="130"/>
      <c r="CBL8" s="130"/>
      <c r="CBM8" s="130"/>
      <c r="CBN8" s="130"/>
      <c r="CBO8" s="130"/>
      <c r="CBP8" s="130"/>
      <c r="CBQ8" s="130"/>
      <c r="CBR8" s="130"/>
      <c r="CBS8" s="130"/>
      <c r="CBT8" s="130"/>
      <c r="CBU8" s="130"/>
      <c r="CBV8" s="130"/>
      <c r="CBW8" s="130"/>
      <c r="CBX8" s="130"/>
      <c r="CBY8" s="130"/>
      <c r="CBZ8" s="130"/>
      <c r="CCA8" s="130"/>
      <c r="CCB8" s="130"/>
      <c r="CCC8" s="130"/>
      <c r="CCD8" s="130"/>
      <c r="CCE8" s="130"/>
      <c r="CCF8" s="130"/>
      <c r="CCG8" s="130"/>
      <c r="CCH8" s="130"/>
      <c r="CCI8" s="130"/>
      <c r="CCJ8" s="130"/>
      <c r="CCK8" s="130"/>
      <c r="CCL8" s="130"/>
      <c r="CCM8" s="130"/>
      <c r="CCN8" s="130"/>
      <c r="CCO8" s="130"/>
      <c r="CCP8" s="130"/>
      <c r="CCQ8" s="130"/>
      <c r="CCR8" s="130"/>
      <c r="CCS8" s="130"/>
      <c r="CCT8" s="130"/>
      <c r="CCU8" s="130"/>
      <c r="CCV8" s="130"/>
      <c r="CCW8" s="130"/>
      <c r="CCX8" s="130"/>
      <c r="CCY8" s="130"/>
      <c r="CCZ8" s="130"/>
      <c r="CDA8" s="130"/>
      <c r="CDB8" s="130"/>
      <c r="CDC8" s="130"/>
      <c r="CDD8" s="130"/>
      <c r="CDE8" s="130"/>
      <c r="CDF8" s="130"/>
      <c r="CDG8" s="130"/>
      <c r="CDH8" s="130"/>
      <c r="CDI8" s="130"/>
      <c r="CDJ8" s="130"/>
      <c r="CDK8" s="130"/>
      <c r="CDL8" s="130"/>
      <c r="CDM8" s="130"/>
      <c r="CDN8" s="130"/>
      <c r="CDO8" s="130"/>
      <c r="CDP8" s="130"/>
      <c r="CDQ8" s="130"/>
      <c r="CDR8" s="130"/>
      <c r="CDS8" s="130"/>
      <c r="CDT8" s="130"/>
      <c r="CDU8" s="130"/>
      <c r="CDV8" s="130"/>
      <c r="CDW8" s="130"/>
      <c r="CDX8" s="130"/>
      <c r="CDY8" s="130"/>
      <c r="CDZ8" s="130"/>
      <c r="CEA8" s="130"/>
      <c r="CEB8" s="130"/>
      <c r="CEC8" s="130"/>
      <c r="CED8" s="130"/>
      <c r="CEE8" s="130"/>
      <c r="CEF8" s="130"/>
      <c r="CEG8" s="130"/>
      <c r="CEH8" s="130"/>
      <c r="CEI8" s="130"/>
      <c r="CEJ8" s="130"/>
      <c r="CEK8" s="130"/>
      <c r="CEL8" s="130"/>
      <c r="CEM8" s="130"/>
      <c r="CEN8" s="130"/>
      <c r="CEO8" s="130"/>
      <c r="CEP8" s="130"/>
      <c r="CEQ8" s="130"/>
      <c r="CER8" s="130"/>
      <c r="CES8" s="130"/>
      <c r="CET8" s="130"/>
      <c r="CEU8" s="130"/>
      <c r="CEV8" s="130"/>
      <c r="CEW8" s="130"/>
      <c r="CEX8" s="130"/>
      <c r="CEY8" s="130"/>
      <c r="CEZ8" s="130"/>
      <c r="CFA8" s="130"/>
      <c r="CFB8" s="130"/>
      <c r="CFC8" s="130"/>
      <c r="CFD8" s="130"/>
      <c r="CFE8" s="130"/>
      <c r="CFF8" s="130"/>
      <c r="CFG8" s="130"/>
      <c r="CFH8" s="130"/>
      <c r="CFI8" s="130"/>
      <c r="CFJ8" s="130"/>
      <c r="CFK8" s="130"/>
      <c r="CFL8" s="130"/>
      <c r="CFM8" s="130"/>
      <c r="CFN8" s="130"/>
      <c r="CFO8" s="130"/>
      <c r="CFP8" s="130"/>
      <c r="CFQ8" s="130"/>
      <c r="CFR8" s="130"/>
      <c r="CFS8" s="130"/>
      <c r="CFT8" s="130"/>
      <c r="CFU8" s="130"/>
      <c r="CFV8" s="130"/>
      <c r="CFW8" s="130"/>
      <c r="CFX8" s="130"/>
      <c r="CFY8" s="130"/>
      <c r="CFZ8" s="130"/>
      <c r="CGA8" s="130"/>
      <c r="CGB8" s="130"/>
      <c r="CGC8" s="130"/>
      <c r="CGD8" s="130"/>
      <c r="CGE8" s="130"/>
      <c r="CGF8" s="130"/>
      <c r="CGG8" s="130"/>
      <c r="CGH8" s="130"/>
      <c r="CGI8" s="130"/>
      <c r="CGJ8" s="130"/>
      <c r="CGK8" s="130"/>
      <c r="CGL8" s="130"/>
      <c r="CGM8" s="130"/>
      <c r="CGN8" s="130"/>
      <c r="CGO8" s="130"/>
      <c r="CGP8" s="130"/>
      <c r="CGQ8" s="130"/>
      <c r="CGR8" s="130"/>
      <c r="CGS8" s="130"/>
      <c r="CGT8" s="130"/>
      <c r="CGU8" s="130"/>
      <c r="CGV8" s="130"/>
      <c r="CGW8" s="130"/>
      <c r="CGX8" s="130"/>
      <c r="CGY8" s="130"/>
      <c r="CGZ8" s="130"/>
      <c r="CHA8" s="130"/>
      <c r="CHB8" s="130"/>
      <c r="CHC8" s="130"/>
      <c r="CHD8" s="130"/>
      <c r="CHE8" s="130"/>
      <c r="CHF8" s="130"/>
      <c r="CHG8" s="130"/>
      <c r="CHH8" s="130"/>
      <c r="CHI8" s="130"/>
      <c r="CHJ8" s="130"/>
      <c r="CHK8" s="130"/>
      <c r="CHL8" s="130"/>
      <c r="CHM8" s="130"/>
      <c r="CHN8" s="130"/>
      <c r="CHO8" s="130"/>
      <c r="CHP8" s="130"/>
      <c r="CHQ8" s="130"/>
      <c r="CHR8" s="130"/>
      <c r="CHS8" s="130"/>
      <c r="CHT8" s="130"/>
      <c r="CHU8" s="130"/>
      <c r="CHV8" s="130"/>
      <c r="CHW8" s="130"/>
      <c r="CHX8" s="130"/>
      <c r="CHY8" s="130"/>
      <c r="CHZ8" s="130"/>
      <c r="CIA8" s="130"/>
      <c r="CIB8" s="130"/>
      <c r="CIC8" s="130"/>
      <c r="CID8" s="130"/>
      <c r="CIE8" s="130"/>
      <c r="CIF8" s="130"/>
      <c r="CIG8" s="130"/>
      <c r="CIH8" s="130"/>
      <c r="CII8" s="130"/>
      <c r="CIJ8" s="130"/>
      <c r="CIK8" s="130"/>
      <c r="CIL8" s="130"/>
      <c r="CIM8" s="130"/>
      <c r="CIN8" s="130"/>
      <c r="CIO8" s="130"/>
      <c r="CIP8" s="130"/>
      <c r="CIQ8" s="130"/>
      <c r="CIR8" s="130"/>
      <c r="CIS8" s="130"/>
      <c r="CIT8" s="130"/>
      <c r="CIU8" s="130"/>
      <c r="CIV8" s="130"/>
      <c r="CIW8" s="130"/>
      <c r="CIX8" s="130"/>
      <c r="CIY8" s="130"/>
      <c r="CIZ8" s="130"/>
      <c r="CJA8" s="130"/>
      <c r="CJB8" s="130"/>
      <c r="CJC8" s="130"/>
      <c r="CJD8" s="130"/>
      <c r="CJE8" s="130"/>
      <c r="CJF8" s="130"/>
      <c r="CJG8" s="130"/>
      <c r="CJH8" s="130"/>
      <c r="CJI8" s="130"/>
      <c r="CJJ8" s="130"/>
      <c r="CJK8" s="130"/>
      <c r="CJL8" s="130"/>
      <c r="CJM8" s="130"/>
      <c r="CJN8" s="130"/>
      <c r="CJO8" s="130"/>
      <c r="CJP8" s="130"/>
      <c r="CJQ8" s="130"/>
      <c r="CJR8" s="130"/>
      <c r="CJS8" s="130"/>
      <c r="CJT8" s="130"/>
      <c r="CJU8" s="130"/>
      <c r="CJV8" s="130"/>
      <c r="CJW8" s="130"/>
      <c r="CJX8" s="130"/>
      <c r="CJY8" s="130"/>
      <c r="CJZ8" s="130"/>
      <c r="CKA8" s="130"/>
      <c r="CKB8" s="130"/>
      <c r="CKC8" s="130"/>
      <c r="CKD8" s="130"/>
      <c r="CKE8" s="130"/>
      <c r="CKF8" s="130"/>
      <c r="CKG8" s="130"/>
      <c r="CKH8" s="130"/>
      <c r="CKI8" s="130"/>
      <c r="CKJ8" s="130"/>
      <c r="CKK8" s="130"/>
      <c r="CKL8" s="130"/>
      <c r="CKM8" s="130"/>
      <c r="CKN8" s="130"/>
      <c r="CKO8" s="130"/>
      <c r="CKP8" s="130"/>
      <c r="CKQ8" s="130"/>
      <c r="CKR8" s="130"/>
      <c r="CKS8" s="130"/>
      <c r="CKT8" s="130"/>
      <c r="CKU8" s="130"/>
      <c r="CKV8" s="130"/>
      <c r="CKW8" s="130"/>
      <c r="CKX8" s="130"/>
      <c r="CKY8" s="130"/>
      <c r="CKZ8" s="130"/>
      <c r="CLA8" s="130"/>
      <c r="CLB8" s="130"/>
      <c r="CLC8" s="130"/>
      <c r="CLD8" s="130"/>
      <c r="CLE8" s="130"/>
      <c r="CLF8" s="130"/>
      <c r="CLG8" s="130"/>
      <c r="CLH8" s="130"/>
      <c r="CLI8" s="130"/>
      <c r="CLJ8" s="130"/>
      <c r="CLK8" s="130"/>
      <c r="CLL8" s="130"/>
      <c r="CLM8" s="130"/>
      <c r="CLN8" s="130"/>
      <c r="CLO8" s="130"/>
      <c r="CLP8" s="130"/>
      <c r="CLQ8" s="130"/>
      <c r="CLR8" s="130"/>
      <c r="CLS8" s="130"/>
      <c r="CLT8" s="130"/>
      <c r="CLU8" s="130"/>
      <c r="CLV8" s="130"/>
      <c r="CLW8" s="130"/>
      <c r="CLX8" s="130"/>
      <c r="CLY8" s="130"/>
      <c r="CLZ8" s="130"/>
      <c r="CMA8" s="130"/>
      <c r="CMB8" s="130"/>
      <c r="CMC8" s="130"/>
      <c r="CMD8" s="130"/>
      <c r="CME8" s="130"/>
      <c r="CMF8" s="130"/>
      <c r="CMG8" s="130"/>
      <c r="CMH8" s="130"/>
      <c r="CMI8" s="130"/>
      <c r="CMJ8" s="130"/>
      <c r="CMK8" s="130"/>
      <c r="CML8" s="130"/>
      <c r="CMM8" s="130"/>
      <c r="CMN8" s="130"/>
      <c r="CMO8" s="130"/>
      <c r="CMP8" s="130"/>
      <c r="CMQ8" s="130"/>
      <c r="CMR8" s="130"/>
      <c r="CMS8" s="130"/>
      <c r="CMT8" s="130"/>
      <c r="CMU8" s="130"/>
      <c r="CMV8" s="130"/>
      <c r="CMW8" s="130"/>
      <c r="CMX8" s="130"/>
      <c r="CMY8" s="130"/>
      <c r="CMZ8" s="130"/>
      <c r="CNA8" s="130"/>
      <c r="CNB8" s="130"/>
      <c r="CNC8" s="130"/>
      <c r="CND8" s="130"/>
      <c r="CNE8" s="130"/>
      <c r="CNF8" s="130"/>
      <c r="CNG8" s="130"/>
      <c r="CNH8" s="130"/>
      <c r="CNI8" s="130"/>
      <c r="CNJ8" s="130"/>
      <c r="CNK8" s="130"/>
      <c r="CNL8" s="130"/>
      <c r="CNM8" s="130"/>
      <c r="CNN8" s="130"/>
      <c r="CNO8" s="130"/>
      <c r="CNP8" s="130"/>
      <c r="CNQ8" s="130"/>
      <c r="CNR8" s="130"/>
      <c r="CNS8" s="130"/>
      <c r="CNT8" s="130"/>
      <c r="CNU8" s="130"/>
      <c r="CNV8" s="130"/>
      <c r="CNW8" s="130"/>
      <c r="CNX8" s="130"/>
      <c r="CNY8" s="130"/>
      <c r="CNZ8" s="130"/>
      <c r="COA8" s="130"/>
      <c r="COB8" s="130"/>
      <c r="COC8" s="130"/>
      <c r="COD8" s="130"/>
      <c r="COE8" s="130"/>
      <c r="COF8" s="130"/>
      <c r="COG8" s="130"/>
      <c r="COH8" s="130"/>
      <c r="COI8" s="130"/>
      <c r="COJ8" s="130"/>
      <c r="COK8" s="130"/>
      <c r="COL8" s="130"/>
      <c r="COM8" s="130"/>
      <c r="CON8" s="130"/>
      <c r="COO8" s="130"/>
      <c r="COP8" s="130"/>
      <c r="COQ8" s="130"/>
      <c r="COR8" s="130"/>
      <c r="COS8" s="130"/>
      <c r="COT8" s="130"/>
      <c r="COU8" s="130"/>
      <c r="COV8" s="130"/>
      <c r="COW8" s="130"/>
      <c r="COX8" s="130"/>
      <c r="COY8" s="130"/>
      <c r="COZ8" s="130"/>
      <c r="CPA8" s="130"/>
      <c r="CPB8" s="130"/>
      <c r="CPC8" s="130"/>
      <c r="CPD8" s="130"/>
      <c r="CPE8" s="130"/>
      <c r="CPF8" s="130"/>
      <c r="CPG8" s="130"/>
      <c r="CPH8" s="130"/>
      <c r="CPI8" s="130"/>
      <c r="CPJ8" s="130"/>
      <c r="CPK8" s="130"/>
      <c r="CPL8" s="130"/>
      <c r="CPM8" s="130"/>
      <c r="CPN8" s="130"/>
      <c r="CPO8" s="130"/>
      <c r="CPP8" s="130"/>
      <c r="CPQ8" s="130"/>
      <c r="CPR8" s="130"/>
      <c r="CPS8" s="130"/>
      <c r="CPT8" s="130"/>
      <c r="CPU8" s="130"/>
      <c r="CPV8" s="130"/>
      <c r="CPW8" s="130"/>
      <c r="CPX8" s="130"/>
      <c r="CPY8" s="130"/>
      <c r="CPZ8" s="130"/>
      <c r="CQA8" s="130"/>
      <c r="CQB8" s="130"/>
      <c r="CQC8" s="130"/>
      <c r="CQD8" s="130"/>
      <c r="CQE8" s="130"/>
      <c r="CQF8" s="130"/>
      <c r="CQG8" s="130"/>
      <c r="CQH8" s="130"/>
      <c r="CQI8" s="130"/>
      <c r="CQJ8" s="130"/>
      <c r="CQK8" s="130"/>
      <c r="CQL8" s="130"/>
      <c r="CQM8" s="130"/>
      <c r="CQN8" s="130"/>
      <c r="CQO8" s="130"/>
      <c r="CQP8" s="130"/>
      <c r="CQQ8" s="130"/>
      <c r="CQR8" s="130"/>
      <c r="CQS8" s="130"/>
      <c r="CQT8" s="130"/>
      <c r="CQU8" s="130"/>
      <c r="CQV8" s="130"/>
      <c r="CQW8" s="130"/>
      <c r="CQX8" s="130"/>
      <c r="CQY8" s="130"/>
      <c r="CQZ8" s="130"/>
      <c r="CRA8" s="130"/>
      <c r="CRB8" s="130"/>
      <c r="CRC8" s="130"/>
      <c r="CRD8" s="130"/>
      <c r="CRE8" s="130"/>
      <c r="CRF8" s="130"/>
      <c r="CRG8" s="130"/>
      <c r="CRH8" s="130"/>
      <c r="CRI8" s="130"/>
      <c r="CRJ8" s="130"/>
      <c r="CRK8" s="130"/>
      <c r="CRL8" s="130"/>
      <c r="CRM8" s="130"/>
      <c r="CRN8" s="130"/>
      <c r="CRO8" s="130"/>
      <c r="CRP8" s="130"/>
      <c r="CRQ8" s="130"/>
      <c r="CRR8" s="130"/>
      <c r="CRS8" s="130"/>
      <c r="CRT8" s="130"/>
      <c r="CRU8" s="130"/>
      <c r="CRV8" s="130"/>
      <c r="CRW8" s="130"/>
      <c r="CRX8" s="130"/>
      <c r="CRY8" s="130"/>
      <c r="CRZ8" s="130"/>
      <c r="CSA8" s="130"/>
      <c r="CSB8" s="130"/>
      <c r="CSC8" s="130"/>
      <c r="CSD8" s="130"/>
      <c r="CSE8" s="130"/>
      <c r="CSF8" s="130"/>
      <c r="CSG8" s="130"/>
      <c r="CSH8" s="130"/>
      <c r="CSI8" s="130"/>
      <c r="CSJ8" s="130"/>
      <c r="CSK8" s="130"/>
      <c r="CSL8" s="130"/>
      <c r="CSM8" s="130"/>
      <c r="CSN8" s="130"/>
      <c r="CSO8" s="130"/>
      <c r="CSP8" s="130"/>
      <c r="CSQ8" s="130"/>
      <c r="CSR8" s="130"/>
      <c r="CSS8" s="130"/>
      <c r="CST8" s="130"/>
      <c r="CSU8" s="130"/>
      <c r="CSV8" s="130"/>
      <c r="CSW8" s="130"/>
      <c r="CSX8" s="130"/>
      <c r="CSY8" s="130"/>
      <c r="CSZ8" s="130"/>
      <c r="CTA8" s="130"/>
      <c r="CTB8" s="130"/>
      <c r="CTC8" s="130"/>
      <c r="CTD8" s="130"/>
      <c r="CTE8" s="130"/>
      <c r="CTF8" s="130"/>
      <c r="CTG8" s="130"/>
      <c r="CTH8" s="130"/>
      <c r="CTI8" s="130"/>
      <c r="CTJ8" s="130"/>
      <c r="CTK8" s="130"/>
      <c r="CTL8" s="130"/>
      <c r="CTM8" s="130"/>
      <c r="CTN8" s="130"/>
      <c r="CTO8" s="130"/>
      <c r="CTP8" s="130"/>
      <c r="CTQ8" s="130"/>
      <c r="CTR8" s="130"/>
      <c r="CTS8" s="130"/>
      <c r="CTT8" s="130"/>
      <c r="CTU8" s="130"/>
      <c r="CTV8" s="130"/>
      <c r="CTW8" s="130"/>
      <c r="CTX8" s="130"/>
      <c r="CTY8" s="130"/>
      <c r="CTZ8" s="130"/>
      <c r="CUA8" s="130"/>
      <c r="CUB8" s="130"/>
      <c r="CUC8" s="130"/>
      <c r="CUD8" s="130"/>
      <c r="CUE8" s="130"/>
      <c r="CUF8" s="130"/>
      <c r="CUG8" s="130"/>
      <c r="CUH8" s="130"/>
      <c r="CUI8" s="130"/>
      <c r="CUJ8" s="130"/>
      <c r="CUK8" s="130"/>
      <c r="CUL8" s="130"/>
      <c r="CUM8" s="130"/>
      <c r="CUN8" s="130"/>
      <c r="CUO8" s="130"/>
      <c r="CUP8" s="130"/>
      <c r="CUQ8" s="130"/>
      <c r="CUR8" s="130"/>
      <c r="CUS8" s="130"/>
      <c r="CUT8" s="130"/>
      <c r="CUU8" s="130"/>
      <c r="CUV8" s="130"/>
      <c r="CUW8" s="130"/>
      <c r="CUX8" s="130"/>
      <c r="CUY8" s="130"/>
      <c r="CUZ8" s="130"/>
      <c r="CVA8" s="130"/>
      <c r="CVB8" s="130"/>
      <c r="CVC8" s="130"/>
      <c r="CVD8" s="130"/>
      <c r="CVE8" s="130"/>
      <c r="CVF8" s="130"/>
      <c r="CVG8" s="130"/>
      <c r="CVH8" s="130"/>
      <c r="CVI8" s="130"/>
      <c r="CVJ8" s="130"/>
      <c r="CVK8" s="130"/>
      <c r="CVL8" s="130"/>
      <c r="CVM8" s="130"/>
      <c r="CVN8" s="130"/>
      <c r="CVO8" s="130"/>
      <c r="CVP8" s="130"/>
      <c r="CVQ8" s="130"/>
      <c r="CVR8" s="130"/>
      <c r="CVS8" s="130"/>
      <c r="CVT8" s="130"/>
      <c r="CVU8" s="130"/>
      <c r="CVV8" s="130"/>
      <c r="CVW8" s="130"/>
      <c r="CVX8" s="130"/>
      <c r="CVY8" s="130"/>
      <c r="CVZ8" s="130"/>
      <c r="CWA8" s="130"/>
      <c r="CWB8" s="130"/>
      <c r="CWC8" s="130"/>
      <c r="CWD8" s="130"/>
      <c r="CWE8" s="130"/>
      <c r="CWF8" s="130"/>
      <c r="CWG8" s="130"/>
      <c r="CWH8" s="130"/>
      <c r="CWI8" s="130"/>
      <c r="CWJ8" s="130"/>
      <c r="CWK8" s="130"/>
      <c r="CWL8" s="130"/>
      <c r="CWM8" s="130"/>
      <c r="CWN8" s="130"/>
      <c r="CWO8" s="130"/>
      <c r="CWP8" s="130"/>
      <c r="CWQ8" s="130"/>
      <c r="CWR8" s="130"/>
      <c r="CWS8" s="130"/>
      <c r="CWT8" s="130"/>
      <c r="CWU8" s="130"/>
      <c r="CWV8" s="130"/>
      <c r="CWW8" s="130"/>
      <c r="CWX8" s="130"/>
      <c r="CWY8" s="130"/>
      <c r="CWZ8" s="130"/>
      <c r="CXA8" s="130"/>
      <c r="CXB8" s="130"/>
      <c r="CXC8" s="130"/>
      <c r="CXD8" s="130"/>
      <c r="CXE8" s="130"/>
      <c r="CXF8" s="130"/>
      <c r="CXG8" s="130"/>
      <c r="CXH8" s="130"/>
      <c r="CXI8" s="130"/>
      <c r="CXJ8" s="130"/>
      <c r="CXK8" s="130"/>
      <c r="CXL8" s="130"/>
      <c r="CXM8" s="130"/>
      <c r="CXN8" s="130"/>
      <c r="CXO8" s="130"/>
      <c r="CXP8" s="130"/>
      <c r="CXQ8" s="130"/>
      <c r="CXR8" s="130"/>
      <c r="CXS8" s="130"/>
      <c r="CXT8" s="130"/>
      <c r="CXU8" s="130"/>
      <c r="CXV8" s="130"/>
      <c r="CXW8" s="130"/>
      <c r="CXX8" s="130"/>
      <c r="CXY8" s="130"/>
      <c r="CXZ8" s="130"/>
      <c r="CYA8" s="130"/>
      <c r="CYB8" s="130"/>
      <c r="CYC8" s="130"/>
      <c r="CYD8" s="130"/>
      <c r="CYE8" s="130"/>
      <c r="CYF8" s="130"/>
      <c r="CYG8" s="130"/>
      <c r="CYH8" s="130"/>
      <c r="CYI8" s="130"/>
      <c r="CYJ8" s="130"/>
      <c r="CYK8" s="130"/>
      <c r="CYL8" s="130"/>
      <c r="CYM8" s="130"/>
      <c r="CYN8" s="130"/>
      <c r="CYO8" s="130"/>
      <c r="CYP8" s="130"/>
      <c r="CYQ8" s="130"/>
      <c r="CYR8" s="130"/>
      <c r="CYS8" s="130"/>
      <c r="CYT8" s="130"/>
      <c r="CYU8" s="130"/>
      <c r="CYV8" s="130"/>
      <c r="CYW8" s="130"/>
      <c r="CYX8" s="130"/>
      <c r="CYY8" s="130"/>
      <c r="CYZ8" s="130"/>
      <c r="CZA8" s="130"/>
      <c r="CZB8" s="130"/>
      <c r="CZC8" s="130"/>
      <c r="CZD8" s="130"/>
      <c r="CZE8" s="130"/>
      <c r="CZF8" s="130"/>
      <c r="CZG8" s="130"/>
      <c r="CZH8" s="130"/>
      <c r="CZI8" s="130"/>
      <c r="CZJ8" s="130"/>
      <c r="CZK8" s="130"/>
      <c r="CZL8" s="130"/>
      <c r="CZM8" s="130"/>
      <c r="CZN8" s="130"/>
      <c r="CZO8" s="130"/>
      <c r="CZP8" s="130"/>
      <c r="CZQ8" s="130"/>
      <c r="CZR8" s="130"/>
      <c r="CZS8" s="130"/>
      <c r="CZT8" s="130"/>
      <c r="CZU8" s="130"/>
      <c r="CZV8" s="130"/>
      <c r="CZW8" s="130"/>
      <c r="CZX8" s="130"/>
      <c r="CZY8" s="130"/>
      <c r="CZZ8" s="130"/>
      <c r="DAA8" s="130"/>
      <c r="DAB8" s="130"/>
      <c r="DAC8" s="130"/>
      <c r="DAD8" s="130"/>
      <c r="DAE8" s="130"/>
      <c r="DAF8" s="130"/>
      <c r="DAG8" s="130"/>
      <c r="DAH8" s="130"/>
      <c r="DAI8" s="130"/>
      <c r="DAJ8" s="130"/>
      <c r="DAK8" s="130"/>
      <c r="DAL8" s="130"/>
      <c r="DAM8" s="130"/>
      <c r="DAN8" s="130"/>
      <c r="DAO8" s="130"/>
      <c r="DAP8" s="130"/>
      <c r="DAQ8" s="130"/>
      <c r="DAR8" s="130"/>
      <c r="DAS8" s="130"/>
      <c r="DAT8" s="130"/>
      <c r="DAU8" s="130"/>
      <c r="DAV8" s="130"/>
      <c r="DAW8" s="130"/>
      <c r="DAX8" s="130"/>
      <c r="DAY8" s="130"/>
      <c r="DAZ8" s="130"/>
      <c r="DBA8" s="130"/>
      <c r="DBB8" s="130"/>
      <c r="DBC8" s="130"/>
      <c r="DBD8" s="130"/>
      <c r="DBE8" s="130"/>
      <c r="DBF8" s="130"/>
      <c r="DBG8" s="130"/>
      <c r="DBH8" s="130"/>
      <c r="DBI8" s="130"/>
      <c r="DBJ8" s="130"/>
      <c r="DBK8" s="130"/>
      <c r="DBL8" s="130"/>
      <c r="DBM8" s="130"/>
      <c r="DBN8" s="130"/>
      <c r="DBO8" s="130"/>
      <c r="DBP8" s="130"/>
      <c r="DBQ8" s="130"/>
      <c r="DBR8" s="130"/>
      <c r="DBS8" s="130"/>
      <c r="DBT8" s="130"/>
      <c r="DBU8" s="130"/>
      <c r="DBV8" s="130"/>
      <c r="DBW8" s="130"/>
      <c r="DBX8" s="130"/>
      <c r="DBY8" s="130"/>
      <c r="DBZ8" s="130"/>
      <c r="DCA8" s="130"/>
      <c r="DCB8" s="130"/>
      <c r="DCC8" s="130"/>
      <c r="DCD8" s="130"/>
      <c r="DCE8" s="130"/>
      <c r="DCF8" s="130"/>
      <c r="DCG8" s="130"/>
      <c r="DCH8" s="130"/>
      <c r="DCI8" s="130"/>
      <c r="DCJ8" s="130"/>
      <c r="DCK8" s="130"/>
      <c r="DCL8" s="130"/>
      <c r="DCM8" s="130"/>
      <c r="DCN8" s="130"/>
      <c r="DCO8" s="130"/>
      <c r="DCP8" s="130"/>
      <c r="DCQ8" s="130"/>
      <c r="DCR8" s="130"/>
      <c r="DCS8" s="130"/>
      <c r="DCT8" s="130"/>
      <c r="DCU8" s="130"/>
      <c r="DCV8" s="130"/>
      <c r="DCW8" s="130"/>
      <c r="DCX8" s="130"/>
      <c r="DCY8" s="130"/>
      <c r="DCZ8" s="130"/>
      <c r="DDA8" s="130"/>
      <c r="DDB8" s="130"/>
      <c r="DDC8" s="130"/>
      <c r="DDD8" s="130"/>
      <c r="DDE8" s="130"/>
      <c r="DDF8" s="130"/>
      <c r="DDG8" s="130"/>
      <c r="DDH8" s="130"/>
      <c r="DDI8" s="130"/>
      <c r="DDJ8" s="130"/>
      <c r="DDK8" s="130"/>
      <c r="DDL8" s="130"/>
      <c r="DDM8" s="130"/>
      <c r="DDN8" s="130"/>
      <c r="DDO8" s="130"/>
      <c r="DDP8" s="130"/>
      <c r="DDQ8" s="130"/>
      <c r="DDR8" s="130"/>
      <c r="DDS8" s="130"/>
      <c r="DDT8" s="130"/>
      <c r="DDU8" s="130"/>
      <c r="DDV8" s="130"/>
      <c r="DDW8" s="130"/>
      <c r="DDX8" s="130"/>
      <c r="DDY8" s="130"/>
      <c r="DDZ8" s="130"/>
      <c r="DEA8" s="130"/>
      <c r="DEB8" s="130"/>
      <c r="DEC8" s="130"/>
      <c r="DED8" s="130"/>
      <c r="DEE8" s="130"/>
      <c r="DEF8" s="130"/>
      <c r="DEG8" s="130"/>
      <c r="DEH8" s="130"/>
      <c r="DEI8" s="130"/>
      <c r="DEJ8" s="130"/>
      <c r="DEK8" s="130"/>
      <c r="DEL8" s="130"/>
      <c r="DEM8" s="130"/>
      <c r="DEN8" s="130"/>
      <c r="DEO8" s="130"/>
      <c r="DEP8" s="130"/>
      <c r="DEQ8" s="130"/>
      <c r="DER8" s="130"/>
      <c r="DES8" s="130"/>
      <c r="DET8" s="130"/>
      <c r="DEU8" s="130"/>
      <c r="DEV8" s="130"/>
      <c r="DEW8" s="130"/>
      <c r="DEX8" s="130"/>
      <c r="DEY8" s="130"/>
      <c r="DEZ8" s="130"/>
      <c r="DFA8" s="130"/>
      <c r="DFB8" s="130"/>
      <c r="DFC8" s="130"/>
      <c r="DFD8" s="130"/>
      <c r="DFE8" s="130"/>
      <c r="DFF8" s="130"/>
      <c r="DFG8" s="130"/>
      <c r="DFH8" s="130"/>
      <c r="DFI8" s="130"/>
      <c r="DFJ8" s="130"/>
      <c r="DFK8" s="130"/>
      <c r="DFL8" s="130"/>
      <c r="DFM8" s="130"/>
      <c r="DFN8" s="130"/>
      <c r="DFO8" s="130"/>
      <c r="DFP8" s="130"/>
      <c r="DFQ8" s="130"/>
      <c r="DFR8" s="130"/>
      <c r="DFS8" s="130"/>
      <c r="DFT8" s="130"/>
      <c r="DFU8" s="130"/>
      <c r="DFV8" s="130"/>
      <c r="DFW8" s="130"/>
      <c r="DFX8" s="130"/>
      <c r="DFY8" s="130"/>
      <c r="DFZ8" s="130"/>
      <c r="DGA8" s="130"/>
      <c r="DGB8" s="130"/>
      <c r="DGC8" s="130"/>
      <c r="DGD8" s="130"/>
      <c r="DGE8" s="130"/>
      <c r="DGF8" s="130"/>
      <c r="DGG8" s="130"/>
      <c r="DGH8" s="130"/>
      <c r="DGI8" s="130"/>
      <c r="DGJ8" s="130"/>
      <c r="DGK8" s="130"/>
      <c r="DGL8" s="130"/>
      <c r="DGM8" s="130"/>
      <c r="DGN8" s="130"/>
      <c r="DGO8" s="130"/>
      <c r="DGP8" s="130"/>
      <c r="DGQ8" s="130"/>
      <c r="DGR8" s="130"/>
      <c r="DGS8" s="130"/>
      <c r="DGT8" s="130"/>
      <c r="DGU8" s="130"/>
      <c r="DGV8" s="130"/>
      <c r="DGW8" s="130"/>
      <c r="DGX8" s="130"/>
      <c r="DGY8" s="130"/>
      <c r="DGZ8" s="130"/>
      <c r="DHA8" s="130"/>
      <c r="DHB8" s="130"/>
      <c r="DHC8" s="130"/>
      <c r="DHD8" s="130"/>
      <c r="DHE8" s="130"/>
      <c r="DHF8" s="130"/>
      <c r="DHG8" s="130"/>
      <c r="DHH8" s="130"/>
      <c r="DHI8" s="130"/>
      <c r="DHJ8" s="130"/>
      <c r="DHK8" s="130"/>
      <c r="DHL8" s="130"/>
      <c r="DHM8" s="130"/>
      <c r="DHN8" s="130"/>
      <c r="DHO8" s="130"/>
      <c r="DHP8" s="130"/>
      <c r="DHQ8" s="130"/>
      <c r="DHR8" s="130"/>
      <c r="DHS8" s="130"/>
      <c r="DHT8" s="130"/>
      <c r="DHU8" s="130"/>
      <c r="DHV8" s="130"/>
      <c r="DHW8" s="130"/>
      <c r="DHX8" s="130"/>
      <c r="DHY8" s="130"/>
      <c r="DHZ8" s="130"/>
      <c r="DIA8" s="130"/>
      <c r="DIB8" s="130"/>
      <c r="DIC8" s="130"/>
      <c r="DID8" s="130"/>
      <c r="DIE8" s="130"/>
      <c r="DIF8" s="130"/>
      <c r="DIG8" s="130"/>
      <c r="DIH8" s="130"/>
      <c r="DII8" s="130"/>
      <c r="DIJ8" s="130"/>
      <c r="DIK8" s="130"/>
      <c r="DIL8" s="130"/>
      <c r="DIM8" s="130"/>
      <c r="DIN8" s="130"/>
      <c r="DIO8" s="130"/>
      <c r="DIP8" s="130"/>
      <c r="DIQ8" s="130"/>
      <c r="DIR8" s="130"/>
      <c r="DIS8" s="130"/>
      <c r="DIT8" s="130"/>
      <c r="DIU8" s="130"/>
      <c r="DIV8" s="130"/>
      <c r="DIW8" s="130"/>
      <c r="DIX8" s="130"/>
      <c r="DIY8" s="130"/>
      <c r="DIZ8" s="130"/>
      <c r="DJA8" s="130"/>
      <c r="DJB8" s="130"/>
      <c r="DJC8" s="130"/>
      <c r="DJD8" s="130"/>
      <c r="DJE8" s="130"/>
      <c r="DJF8" s="130"/>
      <c r="DJG8" s="130"/>
      <c r="DJH8" s="130"/>
      <c r="DJI8" s="130"/>
      <c r="DJJ8" s="130"/>
      <c r="DJK8" s="130"/>
      <c r="DJL8" s="130"/>
      <c r="DJM8" s="130"/>
      <c r="DJN8" s="130"/>
      <c r="DJO8" s="130"/>
      <c r="DJP8" s="130"/>
      <c r="DJQ8" s="130"/>
      <c r="DJR8" s="130"/>
      <c r="DJS8" s="130"/>
      <c r="DJT8" s="130"/>
      <c r="DJU8" s="130"/>
      <c r="DJV8" s="130"/>
      <c r="DJW8" s="130"/>
      <c r="DJX8" s="130"/>
      <c r="DJY8" s="130"/>
      <c r="DJZ8" s="130"/>
      <c r="DKA8" s="130"/>
      <c r="DKB8" s="130"/>
      <c r="DKC8" s="130"/>
      <c r="DKD8" s="130"/>
      <c r="DKE8" s="130"/>
      <c r="DKF8" s="130"/>
      <c r="DKG8" s="130"/>
      <c r="DKH8" s="130"/>
      <c r="DKI8" s="130"/>
      <c r="DKJ8" s="130"/>
      <c r="DKK8" s="130"/>
      <c r="DKL8" s="130"/>
      <c r="DKM8" s="130"/>
      <c r="DKN8" s="130"/>
      <c r="DKO8" s="130"/>
      <c r="DKP8" s="130"/>
      <c r="DKQ8" s="130"/>
      <c r="DKR8" s="130"/>
      <c r="DKS8" s="130"/>
      <c r="DKT8" s="130"/>
      <c r="DKU8" s="130"/>
      <c r="DKV8" s="130"/>
      <c r="DKW8" s="130"/>
      <c r="DKX8" s="130"/>
      <c r="DKY8" s="130"/>
      <c r="DKZ8" s="130"/>
      <c r="DLA8" s="130"/>
      <c r="DLB8" s="130"/>
      <c r="DLC8" s="130"/>
      <c r="DLD8" s="130"/>
      <c r="DLE8" s="130"/>
      <c r="DLF8" s="130"/>
      <c r="DLG8" s="130"/>
      <c r="DLH8" s="130"/>
      <c r="DLI8" s="130"/>
      <c r="DLJ8" s="130"/>
      <c r="DLK8" s="130"/>
      <c r="DLL8" s="130"/>
      <c r="DLM8" s="130"/>
      <c r="DLN8" s="130"/>
      <c r="DLO8" s="130"/>
      <c r="DLP8" s="130"/>
      <c r="DLQ8" s="130"/>
      <c r="DLR8" s="130"/>
      <c r="DLS8" s="130"/>
      <c r="DLT8" s="130"/>
      <c r="DLU8" s="130"/>
      <c r="DLV8" s="130"/>
      <c r="DLW8" s="130"/>
      <c r="DLX8" s="130"/>
      <c r="DLY8" s="130"/>
      <c r="DLZ8" s="130"/>
      <c r="DMA8" s="130"/>
      <c r="DMB8" s="130"/>
      <c r="DMC8" s="130"/>
      <c r="DMD8" s="130"/>
      <c r="DME8" s="130"/>
      <c r="DMF8" s="130"/>
      <c r="DMG8" s="130"/>
      <c r="DMH8" s="130"/>
      <c r="DMI8" s="130"/>
      <c r="DMJ8" s="130"/>
      <c r="DMK8" s="130"/>
      <c r="DML8" s="130"/>
      <c r="DMM8" s="130"/>
      <c r="DMN8" s="130"/>
      <c r="DMO8" s="130"/>
      <c r="DMP8" s="130"/>
      <c r="DMQ8" s="130"/>
      <c r="DMR8" s="130"/>
      <c r="DMS8" s="130"/>
      <c r="DMT8" s="130"/>
      <c r="DMU8" s="130"/>
      <c r="DMV8" s="130"/>
      <c r="DMW8" s="130"/>
      <c r="DMX8" s="130"/>
      <c r="DMY8" s="130"/>
      <c r="DMZ8" s="130"/>
      <c r="DNA8" s="130"/>
      <c r="DNB8" s="130"/>
      <c r="DNC8" s="130"/>
      <c r="DND8" s="130"/>
      <c r="DNE8" s="130"/>
      <c r="DNF8" s="130"/>
      <c r="DNG8" s="130"/>
      <c r="DNH8" s="130"/>
      <c r="DNI8" s="130"/>
      <c r="DNJ8" s="130"/>
      <c r="DNK8" s="130"/>
      <c r="DNL8" s="130"/>
      <c r="DNM8" s="130"/>
      <c r="DNN8" s="130"/>
      <c r="DNO8" s="130"/>
      <c r="DNP8" s="130"/>
      <c r="DNQ8" s="130"/>
      <c r="DNR8" s="130"/>
      <c r="DNS8" s="130"/>
      <c r="DNT8" s="130"/>
      <c r="DNU8" s="130"/>
      <c r="DNV8" s="130"/>
      <c r="DNW8" s="130"/>
      <c r="DNX8" s="130"/>
      <c r="DNY8" s="130"/>
      <c r="DNZ8" s="130"/>
      <c r="DOA8" s="130"/>
      <c r="DOB8" s="130"/>
      <c r="DOC8" s="130"/>
      <c r="DOD8" s="130"/>
      <c r="DOE8" s="130"/>
      <c r="DOF8" s="130"/>
      <c r="DOG8" s="130"/>
      <c r="DOH8" s="130"/>
      <c r="DOI8" s="130"/>
      <c r="DOJ8" s="130"/>
      <c r="DOK8" s="130"/>
      <c r="DOL8" s="130"/>
      <c r="DOM8" s="130"/>
      <c r="DON8" s="130"/>
      <c r="DOO8" s="130"/>
      <c r="DOP8" s="130"/>
      <c r="DOQ8" s="130"/>
      <c r="DOR8" s="130"/>
      <c r="DOS8" s="130"/>
      <c r="DOT8" s="130"/>
      <c r="DOU8" s="130"/>
      <c r="DOV8" s="130"/>
      <c r="DOW8" s="130"/>
      <c r="DOX8" s="130"/>
      <c r="DOY8" s="130"/>
      <c r="DOZ8" s="130"/>
      <c r="DPA8" s="130"/>
      <c r="DPB8" s="130"/>
      <c r="DPC8" s="130"/>
      <c r="DPD8" s="130"/>
      <c r="DPE8" s="130"/>
      <c r="DPF8" s="130"/>
      <c r="DPG8" s="130"/>
      <c r="DPH8" s="130"/>
      <c r="DPI8" s="130"/>
      <c r="DPJ8" s="130"/>
      <c r="DPK8" s="130"/>
      <c r="DPL8" s="130"/>
      <c r="DPM8" s="130"/>
      <c r="DPN8" s="130"/>
      <c r="DPO8" s="130"/>
      <c r="DPP8" s="130"/>
      <c r="DPQ8" s="130"/>
      <c r="DPR8" s="130"/>
      <c r="DPS8" s="130"/>
      <c r="DPT8" s="130"/>
      <c r="DPU8" s="130"/>
      <c r="DPV8" s="130"/>
      <c r="DPW8" s="130"/>
      <c r="DPX8" s="130"/>
      <c r="DPY8" s="130"/>
      <c r="DPZ8" s="130"/>
      <c r="DQA8" s="130"/>
      <c r="DQB8" s="130"/>
      <c r="DQC8" s="130"/>
      <c r="DQD8" s="130"/>
      <c r="DQE8" s="130"/>
      <c r="DQF8" s="130"/>
      <c r="DQG8" s="130"/>
      <c r="DQH8" s="130"/>
      <c r="DQI8" s="130"/>
      <c r="DQJ8" s="130"/>
      <c r="DQK8" s="130"/>
      <c r="DQL8" s="130"/>
      <c r="DQM8" s="130"/>
      <c r="DQN8" s="130"/>
      <c r="DQO8" s="130"/>
      <c r="DQP8" s="130"/>
      <c r="DQQ8" s="130"/>
      <c r="DQR8" s="130"/>
      <c r="DQS8" s="130"/>
      <c r="DQT8" s="130"/>
      <c r="DQU8" s="130"/>
      <c r="DQV8" s="130"/>
      <c r="DQW8" s="130"/>
      <c r="DQX8" s="130"/>
      <c r="DQY8" s="130"/>
      <c r="DQZ8" s="130"/>
      <c r="DRA8" s="130"/>
      <c r="DRB8" s="130"/>
      <c r="DRC8" s="130"/>
      <c r="DRD8" s="130"/>
      <c r="DRE8" s="130"/>
      <c r="DRF8" s="130"/>
      <c r="DRG8" s="130"/>
      <c r="DRH8" s="130"/>
      <c r="DRI8" s="130"/>
      <c r="DRJ8" s="130"/>
      <c r="DRK8" s="130"/>
      <c r="DRL8" s="130"/>
      <c r="DRM8" s="130"/>
      <c r="DRN8" s="130"/>
      <c r="DRO8" s="130"/>
      <c r="DRP8" s="130"/>
      <c r="DRQ8" s="130"/>
      <c r="DRR8" s="130"/>
      <c r="DRS8" s="130"/>
      <c r="DRT8" s="130"/>
      <c r="DRU8" s="130"/>
      <c r="DRV8" s="130"/>
      <c r="DRW8" s="130"/>
      <c r="DRX8" s="130"/>
      <c r="DRY8" s="130"/>
      <c r="DRZ8" s="130"/>
      <c r="DSA8" s="130"/>
      <c r="DSB8" s="130"/>
      <c r="DSC8" s="130"/>
      <c r="DSD8" s="130"/>
      <c r="DSE8" s="130"/>
      <c r="DSF8" s="130"/>
      <c r="DSG8" s="130"/>
      <c r="DSH8" s="130"/>
      <c r="DSI8" s="130"/>
      <c r="DSJ8" s="130"/>
      <c r="DSK8" s="130"/>
      <c r="DSL8" s="130"/>
      <c r="DSM8" s="130"/>
      <c r="DSN8" s="130"/>
      <c r="DSO8" s="130"/>
      <c r="DSP8" s="130"/>
      <c r="DSQ8" s="130"/>
      <c r="DSR8" s="130"/>
      <c r="DSS8" s="130"/>
      <c r="DST8" s="130"/>
      <c r="DSU8" s="130"/>
      <c r="DSV8" s="130"/>
      <c r="DSW8" s="130"/>
      <c r="DSX8" s="130"/>
      <c r="DSY8" s="130"/>
      <c r="DSZ8" s="130"/>
      <c r="DTA8" s="130"/>
      <c r="DTB8" s="130"/>
      <c r="DTC8" s="130"/>
      <c r="DTD8" s="130"/>
      <c r="DTE8" s="130"/>
      <c r="DTF8" s="130"/>
      <c r="DTG8" s="130"/>
      <c r="DTH8" s="130"/>
      <c r="DTI8" s="130"/>
      <c r="DTJ8" s="130"/>
      <c r="DTK8" s="130"/>
      <c r="DTL8" s="130"/>
      <c r="DTM8" s="130"/>
      <c r="DTN8" s="130"/>
      <c r="DTO8" s="130"/>
      <c r="DTP8" s="130"/>
      <c r="DTQ8" s="130"/>
      <c r="DTR8" s="130"/>
      <c r="DTS8" s="130"/>
      <c r="DTT8" s="130"/>
      <c r="DTU8" s="130"/>
      <c r="DTV8" s="130"/>
      <c r="DTW8" s="130"/>
      <c r="DTX8" s="130"/>
      <c r="DTY8" s="130"/>
      <c r="DTZ8" s="130"/>
      <c r="DUA8" s="130"/>
      <c r="DUB8" s="130"/>
      <c r="DUC8" s="130"/>
      <c r="DUD8" s="130"/>
      <c r="DUE8" s="130"/>
      <c r="DUF8" s="130"/>
      <c r="DUG8" s="130"/>
      <c r="DUH8" s="130"/>
      <c r="DUI8" s="130"/>
      <c r="DUJ8" s="130"/>
      <c r="DUK8" s="130"/>
      <c r="DUL8" s="130"/>
      <c r="DUM8" s="130"/>
      <c r="DUN8" s="130"/>
      <c r="DUO8" s="130"/>
      <c r="DUP8" s="130"/>
      <c r="DUQ8" s="130"/>
      <c r="DUR8" s="130"/>
      <c r="DUS8" s="130"/>
      <c r="DUT8" s="130"/>
      <c r="DUU8" s="130"/>
      <c r="DUV8" s="130"/>
      <c r="DUW8" s="130"/>
      <c r="DUX8" s="130"/>
      <c r="DUY8" s="130"/>
      <c r="DUZ8" s="130"/>
      <c r="DVA8" s="130"/>
      <c r="DVB8" s="130"/>
      <c r="DVC8" s="130"/>
      <c r="DVD8" s="130"/>
      <c r="DVE8" s="130"/>
      <c r="DVF8" s="130"/>
      <c r="DVG8" s="130"/>
      <c r="DVH8" s="130"/>
      <c r="DVI8" s="130"/>
      <c r="DVJ8" s="130"/>
      <c r="DVK8" s="130"/>
      <c r="DVL8" s="130"/>
      <c r="DVM8" s="130"/>
      <c r="DVN8" s="130"/>
      <c r="DVO8" s="130"/>
      <c r="DVP8" s="130"/>
      <c r="DVQ8" s="130"/>
      <c r="DVR8" s="130"/>
      <c r="DVS8" s="130"/>
      <c r="DVT8" s="130"/>
      <c r="DVU8" s="130"/>
      <c r="DVV8" s="130"/>
      <c r="DVW8" s="130"/>
      <c r="DVX8" s="130"/>
      <c r="DVY8" s="130"/>
      <c r="DVZ8" s="130"/>
      <c r="DWA8" s="130"/>
      <c r="DWB8" s="130"/>
      <c r="DWC8" s="130"/>
      <c r="DWD8" s="130"/>
      <c r="DWE8" s="130"/>
      <c r="DWF8" s="130"/>
      <c r="DWG8" s="130"/>
      <c r="DWH8" s="130"/>
      <c r="DWI8" s="130"/>
      <c r="DWJ8" s="130"/>
      <c r="DWK8" s="130"/>
      <c r="DWL8" s="130"/>
      <c r="DWM8" s="130"/>
      <c r="DWN8" s="130"/>
      <c r="DWO8" s="130"/>
      <c r="DWP8" s="130"/>
      <c r="DWQ8" s="130"/>
      <c r="DWR8" s="130"/>
      <c r="DWS8" s="130"/>
      <c r="DWT8" s="130"/>
      <c r="DWU8" s="130"/>
      <c r="DWV8" s="130"/>
      <c r="DWW8" s="130"/>
      <c r="DWX8" s="130"/>
      <c r="DWY8" s="130"/>
      <c r="DWZ8" s="130"/>
      <c r="DXA8" s="130"/>
      <c r="DXB8" s="130"/>
      <c r="DXC8" s="130"/>
      <c r="DXD8" s="130"/>
      <c r="DXE8" s="130"/>
      <c r="DXF8" s="130"/>
      <c r="DXG8" s="130"/>
      <c r="DXH8" s="130"/>
      <c r="DXI8" s="130"/>
      <c r="DXJ8" s="130"/>
      <c r="DXK8" s="130"/>
      <c r="DXL8" s="130"/>
      <c r="DXM8" s="130"/>
      <c r="DXN8" s="130"/>
      <c r="DXO8" s="130"/>
      <c r="DXP8" s="130"/>
      <c r="DXQ8" s="130"/>
      <c r="DXR8" s="130"/>
      <c r="DXS8" s="130"/>
      <c r="DXT8" s="130"/>
      <c r="DXU8" s="130"/>
      <c r="DXV8" s="130"/>
      <c r="DXW8" s="130"/>
      <c r="DXX8" s="130"/>
      <c r="DXY8" s="130"/>
      <c r="DXZ8" s="130"/>
      <c r="DYA8" s="130"/>
      <c r="DYB8" s="130"/>
      <c r="DYC8" s="130"/>
      <c r="DYD8" s="130"/>
      <c r="DYE8" s="130"/>
      <c r="DYF8" s="130"/>
      <c r="DYG8" s="130"/>
      <c r="DYH8" s="130"/>
      <c r="DYI8" s="130"/>
      <c r="DYJ8" s="130"/>
      <c r="DYK8" s="130"/>
      <c r="DYL8" s="130"/>
      <c r="DYM8" s="130"/>
      <c r="DYN8" s="130"/>
      <c r="DYO8" s="130"/>
      <c r="DYP8" s="130"/>
      <c r="DYQ8" s="130"/>
      <c r="DYR8" s="130"/>
      <c r="DYS8" s="130"/>
      <c r="DYT8" s="130"/>
      <c r="DYU8" s="130"/>
      <c r="DYV8" s="130"/>
      <c r="DYW8" s="130"/>
      <c r="DYX8" s="130"/>
      <c r="DYY8" s="130"/>
      <c r="DYZ8" s="130"/>
      <c r="DZA8" s="130"/>
      <c r="DZB8" s="130"/>
      <c r="DZC8" s="130"/>
      <c r="DZD8" s="130"/>
      <c r="DZE8" s="130"/>
      <c r="DZF8" s="130"/>
      <c r="DZG8" s="130"/>
      <c r="DZH8" s="130"/>
      <c r="DZI8" s="130"/>
      <c r="DZJ8" s="130"/>
      <c r="DZK8" s="130"/>
      <c r="DZL8" s="130"/>
      <c r="DZM8" s="130"/>
      <c r="DZN8" s="130"/>
      <c r="DZO8" s="130"/>
      <c r="DZP8" s="130"/>
      <c r="DZQ8" s="130"/>
      <c r="DZR8" s="130"/>
      <c r="DZS8" s="130"/>
      <c r="DZT8" s="130"/>
      <c r="DZU8" s="130"/>
      <c r="DZV8" s="130"/>
      <c r="DZW8" s="130"/>
      <c r="DZX8" s="130"/>
      <c r="DZY8" s="130"/>
      <c r="DZZ8" s="130"/>
      <c r="EAA8" s="130"/>
      <c r="EAB8" s="130"/>
      <c r="EAC8" s="130"/>
      <c r="EAD8" s="130"/>
      <c r="EAE8" s="130"/>
      <c r="EAF8" s="130"/>
      <c r="EAG8" s="130"/>
      <c r="EAH8" s="130"/>
      <c r="EAI8" s="130"/>
      <c r="EAJ8" s="130"/>
      <c r="EAK8" s="130"/>
      <c r="EAL8" s="130"/>
      <c r="EAM8" s="130"/>
      <c r="EAN8" s="130"/>
      <c r="EAO8" s="130"/>
      <c r="EAP8" s="130"/>
      <c r="EAQ8" s="130"/>
      <c r="EAR8" s="130"/>
      <c r="EAS8" s="130"/>
      <c r="EAT8" s="130"/>
      <c r="EAU8" s="130"/>
      <c r="EAV8" s="130"/>
      <c r="EAW8" s="130"/>
      <c r="EAX8" s="130"/>
      <c r="EAY8" s="130"/>
      <c r="EAZ8" s="130"/>
      <c r="EBA8" s="130"/>
      <c r="EBB8" s="130"/>
      <c r="EBC8" s="130"/>
      <c r="EBD8" s="130"/>
      <c r="EBE8" s="130"/>
      <c r="EBF8" s="130"/>
      <c r="EBG8" s="130"/>
      <c r="EBH8" s="130"/>
      <c r="EBI8" s="130"/>
      <c r="EBJ8" s="130"/>
      <c r="EBK8" s="130"/>
      <c r="EBL8" s="130"/>
      <c r="EBM8" s="130"/>
      <c r="EBN8" s="130"/>
      <c r="EBO8" s="130"/>
      <c r="EBP8" s="130"/>
      <c r="EBQ8" s="130"/>
      <c r="EBR8" s="130"/>
      <c r="EBS8" s="130"/>
      <c r="EBT8" s="130"/>
      <c r="EBU8" s="130"/>
      <c r="EBV8" s="130"/>
      <c r="EBW8" s="130"/>
      <c r="EBX8" s="130"/>
      <c r="EBY8" s="130"/>
      <c r="EBZ8" s="130"/>
      <c r="ECA8" s="130"/>
      <c r="ECB8" s="130"/>
      <c r="ECC8" s="130"/>
      <c r="ECD8" s="130"/>
      <c r="ECE8" s="130"/>
      <c r="ECF8" s="130"/>
      <c r="ECG8" s="130"/>
      <c r="ECH8" s="130"/>
      <c r="ECI8" s="130"/>
      <c r="ECJ8" s="130"/>
      <c r="ECK8" s="130"/>
      <c r="ECL8" s="130"/>
      <c r="ECM8" s="130"/>
      <c r="ECN8" s="130"/>
      <c r="ECO8" s="130"/>
      <c r="ECP8" s="130"/>
      <c r="ECQ8" s="130"/>
      <c r="ECR8" s="130"/>
      <c r="ECS8" s="130"/>
      <c r="ECT8" s="130"/>
      <c r="ECU8" s="130"/>
      <c r="ECV8" s="130"/>
      <c r="ECW8" s="130"/>
      <c r="ECX8" s="130"/>
      <c r="ECY8" s="130"/>
      <c r="ECZ8" s="130"/>
      <c r="EDA8" s="130"/>
      <c r="EDB8" s="130"/>
      <c r="EDC8" s="130"/>
      <c r="EDD8" s="130"/>
      <c r="EDE8" s="130"/>
      <c r="EDF8" s="130"/>
      <c r="EDG8" s="130"/>
      <c r="EDH8" s="130"/>
      <c r="EDI8" s="130"/>
      <c r="EDJ8" s="130"/>
      <c r="EDK8" s="130"/>
      <c r="EDL8" s="130"/>
      <c r="EDM8" s="130"/>
      <c r="EDN8" s="130"/>
      <c r="EDO8" s="130"/>
      <c r="EDP8" s="130"/>
      <c r="EDQ8" s="130"/>
      <c r="EDR8" s="130"/>
      <c r="EDS8" s="130"/>
      <c r="EDT8" s="130"/>
      <c r="EDU8" s="130"/>
      <c r="EDV8" s="130"/>
      <c r="EDW8" s="130"/>
      <c r="EDX8" s="130"/>
      <c r="EDY8" s="130"/>
      <c r="EDZ8" s="130"/>
      <c r="EEA8" s="130"/>
      <c r="EEB8" s="130"/>
      <c r="EEC8" s="130"/>
      <c r="EED8" s="130"/>
      <c r="EEE8" s="130"/>
      <c r="EEF8" s="130"/>
      <c r="EEG8" s="130"/>
      <c r="EEH8" s="130"/>
      <c r="EEI8" s="130"/>
      <c r="EEJ8" s="130"/>
      <c r="EEK8" s="130"/>
      <c r="EEL8" s="130"/>
      <c r="EEM8" s="130"/>
      <c r="EEN8" s="130"/>
      <c r="EEO8" s="130"/>
      <c r="EEP8" s="130"/>
      <c r="EEQ8" s="130"/>
      <c r="EER8" s="130"/>
      <c r="EES8" s="130"/>
      <c r="EET8" s="130"/>
      <c r="EEU8" s="130"/>
      <c r="EEV8" s="130"/>
      <c r="EEW8" s="130"/>
      <c r="EEX8" s="130"/>
      <c r="EEY8" s="130"/>
      <c r="EEZ8" s="130"/>
      <c r="EFA8" s="130"/>
      <c r="EFB8" s="130"/>
      <c r="EFC8" s="130"/>
      <c r="EFD8" s="130"/>
      <c r="EFE8" s="130"/>
      <c r="EFF8" s="130"/>
      <c r="EFG8" s="130"/>
      <c r="EFH8" s="130"/>
      <c r="EFI8" s="130"/>
      <c r="EFJ8" s="130"/>
      <c r="EFK8" s="130"/>
      <c r="EFL8" s="130"/>
      <c r="EFM8" s="130"/>
      <c r="EFN8" s="130"/>
      <c r="EFO8" s="130"/>
      <c r="EFP8" s="130"/>
      <c r="EFQ8" s="130"/>
      <c r="EFR8" s="130"/>
      <c r="EFS8" s="130"/>
      <c r="EFT8" s="130"/>
      <c r="EFU8" s="130"/>
      <c r="EFV8" s="130"/>
      <c r="EFW8" s="130"/>
      <c r="EFX8" s="130"/>
      <c r="EFY8" s="130"/>
      <c r="EFZ8" s="130"/>
      <c r="EGA8" s="130"/>
      <c r="EGB8" s="130"/>
      <c r="EGC8" s="130"/>
      <c r="EGD8" s="130"/>
      <c r="EGE8" s="130"/>
      <c r="EGF8" s="130"/>
      <c r="EGG8" s="130"/>
      <c r="EGH8" s="130"/>
      <c r="EGI8" s="130"/>
      <c r="EGJ8" s="130"/>
      <c r="EGK8" s="130"/>
      <c r="EGL8" s="130"/>
      <c r="EGM8" s="130"/>
      <c r="EGN8" s="130"/>
      <c r="EGO8" s="130"/>
      <c r="EGP8" s="130"/>
      <c r="EGQ8" s="130"/>
      <c r="EGR8" s="130"/>
      <c r="EGS8" s="130"/>
      <c r="EGT8" s="130"/>
      <c r="EGU8" s="130"/>
      <c r="EGV8" s="130"/>
      <c r="EGW8" s="130"/>
      <c r="EGX8" s="130"/>
      <c r="EGY8" s="130"/>
      <c r="EGZ8" s="130"/>
      <c r="EHA8" s="130"/>
      <c r="EHB8" s="130"/>
      <c r="EHC8" s="130"/>
      <c r="EHD8" s="130"/>
      <c r="EHE8" s="130"/>
      <c r="EHF8" s="130"/>
      <c r="EHG8" s="130"/>
      <c r="EHH8" s="130"/>
      <c r="EHI8" s="130"/>
      <c r="EHJ8" s="130"/>
      <c r="EHK8" s="130"/>
      <c r="EHL8" s="130"/>
      <c r="EHM8" s="130"/>
      <c r="EHN8" s="130"/>
      <c r="EHO8" s="130"/>
      <c r="EHP8" s="130"/>
      <c r="EHQ8" s="130"/>
      <c r="EHR8" s="130"/>
      <c r="EHS8" s="130"/>
      <c r="EHT8" s="130"/>
      <c r="EHU8" s="130"/>
      <c r="EHV8" s="130"/>
      <c r="EHW8" s="130"/>
      <c r="EHX8" s="130"/>
      <c r="EHY8" s="130"/>
      <c r="EHZ8" s="130"/>
      <c r="EIA8" s="130"/>
      <c r="EIB8" s="130"/>
      <c r="EIC8" s="130"/>
      <c r="EID8" s="130"/>
      <c r="EIE8" s="130"/>
      <c r="EIF8" s="130"/>
      <c r="EIG8" s="130"/>
      <c r="EIH8" s="130"/>
      <c r="EII8" s="130"/>
      <c r="EIJ8" s="130"/>
      <c r="EIK8" s="130"/>
      <c r="EIL8" s="130"/>
      <c r="EIM8" s="130"/>
      <c r="EIN8" s="130"/>
      <c r="EIO8" s="130"/>
      <c r="EIP8" s="130"/>
      <c r="EIQ8" s="130"/>
      <c r="EIR8" s="130"/>
      <c r="EIS8" s="130"/>
      <c r="EIT8" s="130"/>
      <c r="EIU8" s="130"/>
      <c r="EIV8" s="130"/>
      <c r="EIW8" s="130"/>
      <c r="EIX8" s="130"/>
      <c r="EIY8" s="130"/>
      <c r="EIZ8" s="130"/>
      <c r="EJA8" s="130"/>
      <c r="EJB8" s="130"/>
      <c r="EJC8" s="130"/>
      <c r="EJD8" s="130"/>
      <c r="EJE8" s="130"/>
      <c r="EJF8" s="130"/>
      <c r="EJG8" s="130"/>
      <c r="EJH8" s="130"/>
      <c r="EJI8" s="130"/>
      <c r="EJJ8" s="130"/>
      <c r="EJK8" s="130"/>
      <c r="EJL8" s="130"/>
      <c r="EJM8" s="130"/>
      <c r="EJN8" s="130"/>
      <c r="EJO8" s="130"/>
      <c r="EJP8" s="130"/>
      <c r="EJQ8" s="130"/>
      <c r="EJR8" s="130"/>
      <c r="EJS8" s="130"/>
      <c r="EJT8" s="130"/>
      <c r="EJU8" s="130"/>
      <c r="EJV8" s="130"/>
      <c r="EJW8" s="130"/>
      <c r="EJX8" s="130"/>
      <c r="EJY8" s="130"/>
      <c r="EJZ8" s="130"/>
      <c r="EKA8" s="130"/>
      <c r="EKB8" s="130"/>
      <c r="EKC8" s="130"/>
      <c r="EKD8" s="130"/>
      <c r="EKE8" s="130"/>
      <c r="EKF8" s="130"/>
      <c r="EKG8" s="130"/>
      <c r="EKH8" s="130"/>
      <c r="EKI8" s="130"/>
      <c r="EKJ8" s="130"/>
      <c r="EKK8" s="130"/>
      <c r="EKL8" s="130"/>
      <c r="EKM8" s="130"/>
      <c r="EKN8" s="130"/>
      <c r="EKO8" s="130"/>
      <c r="EKP8" s="130"/>
      <c r="EKQ8" s="130"/>
      <c r="EKR8" s="130"/>
      <c r="EKS8" s="130"/>
      <c r="EKT8" s="130"/>
      <c r="EKU8" s="130"/>
      <c r="EKV8" s="130"/>
      <c r="EKW8" s="130"/>
      <c r="EKX8" s="130"/>
      <c r="EKY8" s="130"/>
      <c r="EKZ8" s="130"/>
      <c r="ELA8" s="130"/>
      <c r="ELB8" s="130"/>
      <c r="ELC8" s="130"/>
      <c r="ELD8" s="130"/>
      <c r="ELE8" s="130"/>
      <c r="ELF8" s="130"/>
      <c r="ELG8" s="130"/>
      <c r="ELH8" s="130"/>
      <c r="ELI8" s="130"/>
      <c r="ELJ8" s="130"/>
      <c r="ELK8" s="130"/>
      <c r="ELL8" s="130"/>
      <c r="ELM8" s="130"/>
      <c r="ELN8" s="130"/>
      <c r="ELO8" s="130"/>
      <c r="ELP8" s="130"/>
      <c r="ELQ8" s="130"/>
      <c r="ELR8" s="130"/>
      <c r="ELS8" s="130"/>
      <c r="ELT8" s="130"/>
      <c r="ELU8" s="130"/>
      <c r="ELV8" s="130"/>
      <c r="ELW8" s="130"/>
      <c r="ELX8" s="130"/>
      <c r="ELY8" s="130"/>
      <c r="ELZ8" s="130"/>
      <c r="EMA8" s="130"/>
      <c r="EMB8" s="130"/>
      <c r="EMC8" s="130"/>
      <c r="EMD8" s="130"/>
      <c r="EME8" s="130"/>
      <c r="EMF8" s="130"/>
      <c r="EMG8" s="130"/>
      <c r="EMH8" s="130"/>
      <c r="EMI8" s="130"/>
      <c r="EMJ8" s="130"/>
      <c r="EMK8" s="130"/>
      <c r="EML8" s="130"/>
      <c r="EMM8" s="130"/>
      <c r="EMN8" s="130"/>
      <c r="EMO8" s="130"/>
      <c r="EMP8" s="130"/>
      <c r="EMQ8" s="130"/>
      <c r="EMR8" s="130"/>
      <c r="EMS8" s="130"/>
      <c r="EMT8" s="130"/>
      <c r="EMU8" s="130"/>
      <c r="EMV8" s="130"/>
      <c r="EMW8" s="130"/>
      <c r="EMX8" s="130"/>
      <c r="EMY8" s="130"/>
      <c r="EMZ8" s="130"/>
      <c r="ENA8" s="130"/>
      <c r="ENB8" s="130"/>
      <c r="ENC8" s="130"/>
      <c r="END8" s="130"/>
      <c r="ENE8" s="130"/>
      <c r="ENF8" s="130"/>
      <c r="ENG8" s="130"/>
      <c r="ENH8" s="130"/>
      <c r="ENI8" s="130"/>
      <c r="ENJ8" s="130"/>
      <c r="ENK8" s="130"/>
      <c r="ENL8" s="130"/>
      <c r="ENM8" s="130"/>
      <c r="ENN8" s="130"/>
      <c r="ENO8" s="130"/>
      <c r="ENP8" s="130"/>
      <c r="ENQ8" s="130"/>
      <c r="ENR8" s="130"/>
      <c r="ENS8" s="130"/>
      <c r="ENT8" s="130"/>
      <c r="ENU8" s="130"/>
      <c r="ENV8" s="130"/>
      <c r="ENW8" s="130"/>
      <c r="ENX8" s="130"/>
      <c r="ENY8" s="130"/>
      <c r="ENZ8" s="130"/>
      <c r="EOA8" s="130"/>
      <c r="EOB8" s="130"/>
      <c r="EOC8" s="130"/>
      <c r="EOD8" s="130"/>
      <c r="EOE8" s="130"/>
      <c r="EOF8" s="130"/>
      <c r="EOG8" s="130"/>
      <c r="EOH8" s="130"/>
      <c r="EOI8" s="130"/>
      <c r="EOJ8" s="130"/>
      <c r="EOK8" s="130"/>
      <c r="EOL8" s="130"/>
      <c r="EOM8" s="130"/>
      <c r="EON8" s="130"/>
      <c r="EOO8" s="130"/>
      <c r="EOP8" s="130"/>
      <c r="EOQ8" s="130"/>
      <c r="EOR8" s="130"/>
      <c r="EOS8" s="130"/>
      <c r="EOT8" s="130"/>
      <c r="EOU8" s="130"/>
      <c r="EOV8" s="130"/>
      <c r="EOW8" s="130"/>
      <c r="EOX8" s="130"/>
      <c r="EOY8" s="130"/>
      <c r="EOZ8" s="130"/>
      <c r="EPA8" s="130"/>
      <c r="EPB8" s="130"/>
      <c r="EPC8" s="130"/>
      <c r="EPD8" s="130"/>
      <c r="EPE8" s="130"/>
      <c r="EPF8" s="130"/>
      <c r="EPG8" s="130"/>
      <c r="EPH8" s="130"/>
      <c r="EPI8" s="130"/>
      <c r="EPJ8" s="130"/>
      <c r="EPK8" s="130"/>
      <c r="EPL8" s="130"/>
      <c r="EPM8" s="130"/>
      <c r="EPN8" s="130"/>
      <c r="EPO8" s="130"/>
      <c r="EPP8" s="130"/>
      <c r="EPQ8" s="130"/>
      <c r="EPR8" s="130"/>
      <c r="EPS8" s="130"/>
      <c r="EPT8" s="130"/>
      <c r="EPU8" s="130"/>
      <c r="EPV8" s="130"/>
      <c r="EPW8" s="130"/>
      <c r="EPX8" s="130"/>
      <c r="EPY8" s="130"/>
      <c r="EPZ8" s="130"/>
      <c r="EQA8" s="130"/>
      <c r="EQB8" s="130"/>
      <c r="EQC8" s="130"/>
      <c r="EQD8" s="130"/>
      <c r="EQE8" s="130"/>
      <c r="EQF8" s="130"/>
      <c r="EQG8" s="130"/>
      <c r="EQH8" s="130"/>
      <c r="EQI8" s="130"/>
      <c r="EQJ8" s="130"/>
      <c r="EQK8" s="130"/>
      <c r="EQL8" s="130"/>
      <c r="EQM8" s="130"/>
      <c r="EQN8" s="130"/>
      <c r="EQO8" s="130"/>
      <c r="EQP8" s="130"/>
      <c r="EQQ8" s="130"/>
      <c r="EQR8" s="130"/>
      <c r="EQS8" s="130"/>
      <c r="EQT8" s="130"/>
      <c r="EQU8" s="130"/>
      <c r="EQV8" s="130"/>
      <c r="EQW8" s="130"/>
      <c r="EQX8" s="130"/>
      <c r="EQY8" s="130"/>
      <c r="EQZ8" s="130"/>
      <c r="ERA8" s="130"/>
      <c r="ERB8" s="130"/>
      <c r="ERC8" s="130"/>
      <c r="ERD8" s="130"/>
      <c r="ERE8" s="130"/>
      <c r="ERF8" s="130"/>
      <c r="ERG8" s="130"/>
      <c r="ERH8" s="130"/>
      <c r="ERI8" s="130"/>
      <c r="ERJ8" s="130"/>
      <c r="ERK8" s="130"/>
      <c r="ERL8" s="130"/>
      <c r="ERM8" s="130"/>
      <c r="ERN8" s="130"/>
      <c r="ERO8" s="130"/>
      <c r="ERP8" s="130"/>
      <c r="ERQ8" s="130"/>
      <c r="ERR8" s="130"/>
      <c r="ERS8" s="130"/>
      <c r="ERT8" s="130"/>
      <c r="ERU8" s="130"/>
      <c r="ERV8" s="130"/>
      <c r="ERW8" s="130"/>
      <c r="ERX8" s="130"/>
      <c r="ERY8" s="130"/>
      <c r="ERZ8" s="130"/>
      <c r="ESA8" s="130"/>
      <c r="ESB8" s="130"/>
      <c r="ESC8" s="130"/>
      <c r="ESD8" s="130"/>
      <c r="ESE8" s="130"/>
      <c r="ESF8" s="130"/>
      <c r="ESG8" s="130"/>
      <c r="ESH8" s="130"/>
      <c r="ESI8" s="130"/>
      <c r="ESJ8" s="130"/>
      <c r="ESK8" s="130"/>
      <c r="ESL8" s="130"/>
      <c r="ESM8" s="130"/>
      <c r="ESN8" s="130"/>
      <c r="ESO8" s="130"/>
      <c r="ESP8" s="130"/>
      <c r="ESQ8" s="130"/>
      <c r="ESR8" s="130"/>
      <c r="ESS8" s="130"/>
      <c r="EST8" s="130"/>
      <c r="ESU8" s="130"/>
      <c r="ESV8" s="130"/>
      <c r="ESW8" s="130"/>
      <c r="ESX8" s="130"/>
      <c r="ESY8" s="130"/>
      <c r="ESZ8" s="130"/>
      <c r="ETA8" s="130"/>
      <c r="ETB8" s="130"/>
      <c r="ETC8" s="130"/>
      <c r="ETD8" s="130"/>
      <c r="ETE8" s="130"/>
      <c r="ETF8" s="130"/>
      <c r="ETG8" s="130"/>
      <c r="ETH8" s="130"/>
      <c r="ETI8" s="130"/>
      <c r="ETJ8" s="130"/>
      <c r="ETK8" s="130"/>
      <c r="ETL8" s="130"/>
      <c r="ETM8" s="130"/>
      <c r="ETN8" s="130"/>
      <c r="ETO8" s="130"/>
      <c r="ETP8" s="130"/>
      <c r="ETQ8" s="130"/>
      <c r="ETR8" s="130"/>
      <c r="ETS8" s="130"/>
      <c r="ETT8" s="130"/>
      <c r="ETU8" s="130"/>
      <c r="ETV8" s="130"/>
      <c r="ETW8" s="130"/>
      <c r="ETX8" s="130"/>
      <c r="ETY8" s="130"/>
      <c r="ETZ8" s="130"/>
      <c r="EUA8" s="130"/>
      <c r="EUB8" s="130"/>
      <c r="EUC8" s="130"/>
      <c r="EUD8" s="130"/>
      <c r="EUE8" s="130"/>
      <c r="EUF8" s="130"/>
      <c r="EUG8" s="130"/>
      <c r="EUH8" s="130"/>
      <c r="EUI8" s="130"/>
      <c r="EUJ8" s="130"/>
      <c r="EUK8" s="130"/>
      <c r="EUL8" s="130"/>
      <c r="EUM8" s="130"/>
      <c r="EUN8" s="130"/>
      <c r="EUO8" s="130"/>
      <c r="EUP8" s="130"/>
      <c r="EUQ8" s="130"/>
      <c r="EUR8" s="130"/>
      <c r="EUS8" s="130"/>
      <c r="EUT8" s="130"/>
      <c r="EUU8" s="130"/>
      <c r="EUV8" s="130"/>
      <c r="EUW8" s="130"/>
      <c r="EUX8" s="130"/>
      <c r="EUY8" s="130"/>
      <c r="EUZ8" s="130"/>
      <c r="EVA8" s="130"/>
      <c r="EVB8" s="130"/>
      <c r="EVC8" s="130"/>
      <c r="EVD8" s="130"/>
      <c r="EVE8" s="130"/>
      <c r="EVF8" s="130"/>
      <c r="EVG8" s="130"/>
      <c r="EVH8" s="130"/>
      <c r="EVI8" s="130"/>
      <c r="EVJ8" s="130"/>
      <c r="EVK8" s="130"/>
      <c r="EVL8" s="130"/>
      <c r="EVM8" s="130"/>
      <c r="EVN8" s="130"/>
      <c r="EVO8" s="130"/>
      <c r="EVP8" s="130"/>
      <c r="EVQ8" s="130"/>
      <c r="EVR8" s="130"/>
      <c r="EVS8" s="130"/>
      <c r="EVT8" s="130"/>
      <c r="EVU8" s="130"/>
      <c r="EVV8" s="130"/>
      <c r="EVW8" s="130"/>
      <c r="EVX8" s="130"/>
      <c r="EVY8" s="130"/>
      <c r="EVZ8" s="130"/>
      <c r="EWA8" s="130"/>
      <c r="EWB8" s="130"/>
      <c r="EWC8" s="130"/>
      <c r="EWD8" s="130"/>
      <c r="EWE8" s="130"/>
      <c r="EWF8" s="130"/>
      <c r="EWG8" s="130"/>
      <c r="EWH8" s="130"/>
      <c r="EWI8" s="130"/>
      <c r="EWJ8" s="130"/>
      <c r="EWK8" s="130"/>
      <c r="EWL8" s="130"/>
      <c r="EWM8" s="130"/>
      <c r="EWN8" s="130"/>
      <c r="EWO8" s="130"/>
      <c r="EWP8" s="130"/>
      <c r="EWQ8" s="130"/>
      <c r="EWR8" s="130"/>
      <c r="EWS8" s="130"/>
      <c r="EWT8" s="130"/>
      <c r="EWU8" s="130"/>
      <c r="EWV8" s="130"/>
      <c r="EWW8" s="130"/>
      <c r="EWX8" s="130"/>
      <c r="EWY8" s="130"/>
      <c r="EWZ8" s="130"/>
      <c r="EXA8" s="130"/>
      <c r="EXB8" s="130"/>
      <c r="EXC8" s="130"/>
      <c r="EXD8" s="130"/>
      <c r="EXE8" s="130"/>
      <c r="EXF8" s="130"/>
      <c r="EXG8" s="130"/>
      <c r="EXH8" s="130"/>
      <c r="EXI8" s="130"/>
      <c r="EXJ8" s="130"/>
      <c r="EXK8" s="130"/>
      <c r="EXL8" s="130"/>
      <c r="EXM8" s="130"/>
      <c r="EXN8" s="130"/>
      <c r="EXO8" s="130"/>
      <c r="EXP8" s="130"/>
      <c r="EXQ8" s="130"/>
      <c r="EXR8" s="130"/>
      <c r="EXS8" s="130"/>
      <c r="EXT8" s="130"/>
      <c r="EXU8" s="130"/>
      <c r="EXV8" s="130"/>
      <c r="EXW8" s="130"/>
      <c r="EXX8" s="130"/>
      <c r="EXY8" s="130"/>
      <c r="EXZ8" s="130"/>
      <c r="EYA8" s="130"/>
      <c r="EYB8" s="130"/>
      <c r="EYC8" s="130"/>
      <c r="EYD8" s="130"/>
      <c r="EYE8" s="130"/>
      <c r="EYF8" s="130"/>
      <c r="EYG8" s="130"/>
      <c r="EYH8" s="130"/>
      <c r="EYI8" s="130"/>
      <c r="EYJ8" s="130"/>
      <c r="EYK8" s="130"/>
      <c r="EYL8" s="130"/>
      <c r="EYM8" s="130"/>
      <c r="EYN8" s="130"/>
      <c r="EYO8" s="130"/>
      <c r="EYP8" s="130"/>
      <c r="EYQ8" s="130"/>
      <c r="EYR8" s="130"/>
      <c r="EYS8" s="130"/>
      <c r="EYT8" s="130"/>
      <c r="EYU8" s="130"/>
      <c r="EYV8" s="130"/>
      <c r="EYW8" s="130"/>
      <c r="EYX8" s="130"/>
      <c r="EYY8" s="130"/>
      <c r="EYZ8" s="130"/>
      <c r="EZA8" s="130"/>
      <c r="EZB8" s="130"/>
      <c r="EZC8" s="130"/>
      <c r="EZD8" s="130"/>
      <c r="EZE8" s="130"/>
      <c r="EZF8" s="130"/>
      <c r="EZG8" s="130"/>
      <c r="EZH8" s="130"/>
      <c r="EZI8" s="130"/>
      <c r="EZJ8" s="130"/>
      <c r="EZK8" s="130"/>
      <c r="EZL8" s="130"/>
      <c r="EZM8" s="130"/>
      <c r="EZN8" s="130"/>
      <c r="EZO8" s="130"/>
      <c r="EZP8" s="130"/>
      <c r="EZQ8" s="130"/>
      <c r="EZR8" s="130"/>
      <c r="EZS8" s="130"/>
      <c r="EZT8" s="130"/>
      <c r="EZU8" s="130"/>
      <c r="EZV8" s="130"/>
      <c r="EZW8" s="130"/>
      <c r="EZX8" s="130"/>
      <c r="EZY8" s="130"/>
      <c r="EZZ8" s="130"/>
      <c r="FAA8" s="130"/>
      <c r="FAB8" s="130"/>
      <c r="FAC8" s="130"/>
      <c r="FAD8" s="130"/>
      <c r="FAE8" s="130"/>
      <c r="FAF8" s="130"/>
      <c r="FAG8" s="130"/>
      <c r="FAH8" s="130"/>
      <c r="FAI8" s="130"/>
      <c r="FAJ8" s="130"/>
      <c r="FAK8" s="130"/>
      <c r="FAL8" s="130"/>
      <c r="FAM8" s="130"/>
      <c r="FAN8" s="130"/>
      <c r="FAO8" s="130"/>
      <c r="FAP8" s="130"/>
      <c r="FAQ8" s="130"/>
      <c r="FAR8" s="130"/>
      <c r="FAS8" s="130"/>
      <c r="FAT8" s="130"/>
      <c r="FAU8" s="130"/>
      <c r="FAV8" s="130"/>
      <c r="FAW8" s="130"/>
      <c r="FAX8" s="130"/>
      <c r="FAY8" s="130"/>
      <c r="FAZ8" s="130"/>
      <c r="FBA8" s="130"/>
      <c r="FBB8" s="130"/>
      <c r="FBC8" s="130"/>
      <c r="FBD8" s="130"/>
      <c r="FBE8" s="130"/>
      <c r="FBF8" s="130"/>
      <c r="FBG8" s="130"/>
      <c r="FBH8" s="130"/>
      <c r="FBI8" s="130"/>
      <c r="FBJ8" s="130"/>
      <c r="FBK8" s="130"/>
      <c r="FBL8" s="130"/>
      <c r="FBM8" s="130"/>
      <c r="FBN8" s="130"/>
      <c r="FBO8" s="130"/>
      <c r="FBP8" s="130"/>
      <c r="FBQ8" s="130"/>
      <c r="FBR8" s="130"/>
      <c r="FBS8" s="130"/>
      <c r="FBT8" s="130"/>
      <c r="FBU8" s="130"/>
      <c r="FBV8" s="130"/>
      <c r="FBW8" s="130"/>
      <c r="FBX8" s="130"/>
      <c r="FBY8" s="130"/>
      <c r="FBZ8" s="130"/>
      <c r="FCA8" s="130"/>
      <c r="FCB8" s="130"/>
      <c r="FCC8" s="130"/>
      <c r="FCD8" s="130"/>
      <c r="FCE8" s="130"/>
      <c r="FCF8" s="130"/>
      <c r="FCG8" s="130"/>
      <c r="FCH8" s="130"/>
      <c r="FCI8" s="130"/>
      <c r="FCJ8" s="130"/>
      <c r="FCK8" s="130"/>
      <c r="FCL8" s="130"/>
      <c r="FCM8" s="130"/>
      <c r="FCN8" s="130"/>
      <c r="FCO8" s="130"/>
      <c r="FCP8" s="130"/>
      <c r="FCQ8" s="130"/>
      <c r="FCR8" s="130"/>
      <c r="FCS8" s="130"/>
      <c r="FCT8" s="130"/>
      <c r="FCU8" s="130"/>
      <c r="FCV8" s="130"/>
      <c r="FCW8" s="130"/>
      <c r="FCX8" s="130"/>
      <c r="FCY8" s="130"/>
      <c r="FCZ8" s="130"/>
      <c r="FDA8" s="130"/>
      <c r="FDB8" s="130"/>
      <c r="FDC8" s="130"/>
      <c r="FDD8" s="130"/>
      <c r="FDE8" s="130"/>
      <c r="FDF8" s="130"/>
      <c r="FDG8" s="130"/>
      <c r="FDH8" s="130"/>
      <c r="FDI8" s="130"/>
      <c r="FDJ8" s="130"/>
      <c r="FDK8" s="130"/>
      <c r="FDL8" s="130"/>
      <c r="FDM8" s="130"/>
      <c r="FDN8" s="130"/>
      <c r="FDO8" s="130"/>
      <c r="FDP8" s="130"/>
      <c r="FDQ8" s="130"/>
      <c r="FDR8" s="130"/>
      <c r="FDS8" s="130"/>
      <c r="FDT8" s="130"/>
      <c r="FDU8" s="130"/>
      <c r="FDV8" s="130"/>
      <c r="FDW8" s="130"/>
      <c r="FDX8" s="130"/>
      <c r="FDY8" s="130"/>
      <c r="FDZ8" s="130"/>
      <c r="FEA8" s="130"/>
      <c r="FEB8" s="130"/>
      <c r="FEC8" s="130"/>
      <c r="FED8" s="130"/>
      <c r="FEE8" s="130"/>
      <c r="FEF8" s="130"/>
      <c r="FEG8" s="130"/>
      <c r="FEH8" s="130"/>
      <c r="FEI8" s="130"/>
      <c r="FEJ8" s="130"/>
      <c r="FEK8" s="130"/>
      <c r="FEL8" s="130"/>
      <c r="FEM8" s="130"/>
      <c r="FEN8" s="130"/>
      <c r="FEO8" s="130"/>
      <c r="FEP8" s="130"/>
      <c r="FEQ8" s="130"/>
      <c r="FER8" s="130"/>
      <c r="FES8" s="130"/>
      <c r="FET8" s="130"/>
      <c r="FEU8" s="130"/>
      <c r="FEV8" s="130"/>
      <c r="FEW8" s="130"/>
      <c r="FEX8" s="130"/>
      <c r="FEY8" s="130"/>
      <c r="FEZ8" s="130"/>
      <c r="FFA8" s="130"/>
      <c r="FFB8" s="130"/>
      <c r="FFC8" s="130"/>
      <c r="FFD8" s="130"/>
      <c r="FFE8" s="130"/>
      <c r="FFF8" s="130"/>
      <c r="FFG8" s="130"/>
      <c r="FFH8" s="130"/>
      <c r="FFI8" s="130"/>
      <c r="FFJ8" s="130"/>
      <c r="FFK8" s="130"/>
      <c r="FFL8" s="130"/>
      <c r="FFM8" s="130"/>
      <c r="FFN8" s="130"/>
      <c r="FFO8" s="130"/>
      <c r="FFP8" s="130"/>
      <c r="FFQ8" s="130"/>
      <c r="FFR8" s="130"/>
      <c r="FFS8" s="130"/>
      <c r="FFT8" s="130"/>
      <c r="FFU8" s="130"/>
      <c r="FFV8" s="130"/>
      <c r="FFW8" s="130"/>
      <c r="FFX8" s="130"/>
      <c r="FFY8" s="130"/>
      <c r="FFZ8" s="130"/>
      <c r="FGA8" s="130"/>
      <c r="FGB8" s="130"/>
      <c r="FGC8" s="130"/>
      <c r="FGD8" s="130"/>
      <c r="FGE8" s="130"/>
      <c r="FGF8" s="130"/>
      <c r="FGG8" s="130"/>
      <c r="FGH8" s="130"/>
      <c r="FGI8" s="130"/>
      <c r="FGJ8" s="130"/>
      <c r="FGK8" s="130"/>
      <c r="FGL8" s="130"/>
      <c r="FGM8" s="130"/>
      <c r="FGN8" s="130"/>
      <c r="FGO8" s="130"/>
      <c r="FGP8" s="130"/>
      <c r="FGQ8" s="130"/>
      <c r="FGR8" s="130"/>
      <c r="FGS8" s="130"/>
      <c r="FGT8" s="130"/>
      <c r="FGU8" s="130"/>
      <c r="FGV8" s="130"/>
      <c r="FGW8" s="130"/>
      <c r="FGX8" s="130"/>
      <c r="FGY8" s="130"/>
      <c r="FGZ8" s="130"/>
      <c r="FHA8" s="130"/>
      <c r="FHB8" s="130"/>
      <c r="FHC8" s="130"/>
      <c r="FHD8" s="130"/>
      <c r="FHE8" s="130"/>
      <c r="FHF8" s="130"/>
      <c r="FHG8" s="130"/>
      <c r="FHH8" s="130"/>
      <c r="FHI8" s="130"/>
      <c r="FHJ8" s="130"/>
      <c r="FHK8" s="130"/>
      <c r="FHL8" s="130"/>
      <c r="FHM8" s="130"/>
      <c r="FHN8" s="130"/>
      <c r="FHO8" s="130"/>
      <c r="FHP8" s="130"/>
      <c r="FHQ8" s="130"/>
      <c r="FHR8" s="130"/>
      <c r="FHS8" s="130"/>
      <c r="FHT8" s="130"/>
      <c r="FHU8" s="130"/>
      <c r="FHV8" s="130"/>
      <c r="FHW8" s="130"/>
      <c r="FHX8" s="130"/>
      <c r="FHY8" s="130"/>
      <c r="FHZ8" s="130"/>
      <c r="FIA8" s="130"/>
      <c r="FIB8" s="130"/>
      <c r="FIC8" s="130"/>
      <c r="FID8" s="130"/>
      <c r="FIE8" s="130"/>
      <c r="FIF8" s="130"/>
      <c r="FIG8" s="130"/>
      <c r="FIH8" s="130"/>
      <c r="FII8" s="130"/>
      <c r="FIJ8" s="130"/>
      <c r="FIK8" s="130"/>
      <c r="FIL8" s="130"/>
      <c r="FIM8" s="130"/>
      <c r="FIN8" s="130"/>
      <c r="FIO8" s="130"/>
      <c r="FIP8" s="130"/>
      <c r="FIQ8" s="130"/>
      <c r="FIR8" s="130"/>
      <c r="FIS8" s="130"/>
      <c r="FIT8" s="130"/>
      <c r="FIU8" s="130"/>
      <c r="FIV8" s="130"/>
      <c r="FIW8" s="130"/>
      <c r="FIX8" s="130"/>
      <c r="FIY8" s="130"/>
      <c r="FIZ8" s="130"/>
      <c r="FJA8" s="130"/>
      <c r="FJB8" s="130"/>
      <c r="FJC8" s="130"/>
      <c r="FJD8" s="130"/>
      <c r="FJE8" s="130"/>
      <c r="FJF8" s="130"/>
      <c r="FJG8" s="130"/>
      <c r="FJH8" s="130"/>
      <c r="FJI8" s="130"/>
      <c r="FJJ8" s="130"/>
      <c r="FJK8" s="130"/>
      <c r="FJL8" s="130"/>
      <c r="FJM8" s="130"/>
      <c r="FJN8" s="130"/>
      <c r="FJO8" s="130"/>
      <c r="FJP8" s="130"/>
      <c r="FJQ8" s="130"/>
      <c r="FJR8" s="130"/>
      <c r="FJS8" s="130"/>
      <c r="FJT8" s="130"/>
      <c r="FJU8" s="130"/>
      <c r="FJV8" s="130"/>
      <c r="FJW8" s="130"/>
      <c r="FJX8" s="130"/>
      <c r="FJY8" s="130"/>
      <c r="FJZ8" s="130"/>
      <c r="FKA8" s="130"/>
      <c r="FKB8" s="130"/>
      <c r="FKC8" s="130"/>
      <c r="FKD8" s="130"/>
      <c r="FKE8" s="130"/>
      <c r="FKF8" s="130"/>
      <c r="FKG8" s="130"/>
      <c r="FKH8" s="130"/>
      <c r="FKI8" s="130"/>
      <c r="FKJ8" s="130"/>
      <c r="FKK8" s="130"/>
      <c r="FKL8" s="130"/>
      <c r="FKM8" s="130"/>
      <c r="FKN8" s="130"/>
      <c r="FKO8" s="130"/>
      <c r="FKP8" s="130"/>
      <c r="FKQ8" s="130"/>
      <c r="FKR8" s="130"/>
      <c r="FKS8" s="130"/>
      <c r="FKT8" s="130"/>
      <c r="FKU8" s="130"/>
      <c r="FKV8" s="130"/>
      <c r="FKW8" s="130"/>
      <c r="FKX8" s="130"/>
      <c r="FKY8" s="130"/>
      <c r="FKZ8" s="130"/>
      <c r="FLA8" s="130"/>
      <c r="FLB8" s="130"/>
      <c r="FLC8" s="130"/>
      <c r="FLD8" s="130"/>
      <c r="FLE8" s="130"/>
      <c r="FLF8" s="130"/>
      <c r="FLG8" s="130"/>
      <c r="FLH8" s="130"/>
      <c r="FLI8" s="130"/>
      <c r="FLJ8" s="130"/>
      <c r="FLK8" s="130"/>
      <c r="FLL8" s="130"/>
      <c r="FLM8" s="130"/>
      <c r="FLN8" s="130"/>
      <c r="FLO8" s="130"/>
      <c r="FLP8" s="130"/>
      <c r="FLQ8" s="130"/>
      <c r="FLR8" s="130"/>
      <c r="FLS8" s="130"/>
      <c r="FLT8" s="130"/>
      <c r="FLU8" s="130"/>
      <c r="FLV8" s="130"/>
      <c r="FLW8" s="130"/>
      <c r="FLX8" s="130"/>
      <c r="FLY8" s="130"/>
      <c r="FLZ8" s="130"/>
      <c r="FMA8" s="130"/>
      <c r="FMB8" s="130"/>
      <c r="FMC8" s="130"/>
      <c r="FMD8" s="130"/>
      <c r="FME8" s="130"/>
      <c r="FMF8" s="130"/>
      <c r="FMG8" s="130"/>
      <c r="FMH8" s="130"/>
      <c r="FMI8" s="130"/>
      <c r="FMJ8" s="130"/>
      <c r="FMK8" s="130"/>
      <c r="FML8" s="130"/>
      <c r="FMM8" s="130"/>
      <c r="FMN8" s="130"/>
      <c r="FMO8" s="130"/>
      <c r="FMP8" s="130"/>
      <c r="FMQ8" s="130"/>
      <c r="FMR8" s="130"/>
      <c r="FMS8" s="130"/>
      <c r="FMT8" s="130"/>
      <c r="FMU8" s="130"/>
      <c r="FMV8" s="130"/>
      <c r="FMW8" s="130"/>
      <c r="FMX8" s="130"/>
      <c r="FMY8" s="130"/>
      <c r="FMZ8" s="130"/>
      <c r="FNA8" s="130"/>
      <c r="FNB8" s="130"/>
      <c r="FNC8" s="130"/>
      <c r="FND8" s="130"/>
      <c r="FNE8" s="130"/>
      <c r="FNF8" s="130"/>
      <c r="FNG8" s="130"/>
      <c r="FNH8" s="130"/>
      <c r="FNI8" s="130"/>
      <c r="FNJ8" s="130"/>
      <c r="FNK8" s="130"/>
      <c r="FNL8" s="130"/>
      <c r="FNM8" s="130"/>
      <c r="FNN8" s="130"/>
      <c r="FNO8" s="130"/>
      <c r="FNP8" s="130"/>
      <c r="FNQ8" s="130"/>
      <c r="FNR8" s="130"/>
      <c r="FNS8" s="130"/>
      <c r="FNT8" s="130"/>
      <c r="FNU8" s="130"/>
      <c r="FNV8" s="130"/>
      <c r="FNW8" s="130"/>
      <c r="FNX8" s="130"/>
      <c r="FNY8" s="130"/>
      <c r="FNZ8" s="130"/>
      <c r="FOA8" s="130"/>
      <c r="FOB8" s="130"/>
      <c r="FOC8" s="130"/>
      <c r="FOD8" s="130"/>
      <c r="FOE8" s="130"/>
      <c r="FOF8" s="130"/>
      <c r="FOG8" s="130"/>
      <c r="FOH8" s="130"/>
      <c r="FOI8" s="130"/>
      <c r="FOJ8" s="130"/>
      <c r="FOK8" s="130"/>
      <c r="FOL8" s="130"/>
      <c r="FOM8" s="130"/>
      <c r="FON8" s="130"/>
      <c r="FOO8" s="130"/>
      <c r="FOP8" s="130"/>
      <c r="FOQ8" s="130"/>
      <c r="FOR8" s="130"/>
      <c r="FOS8" s="130"/>
      <c r="FOT8" s="130"/>
      <c r="FOU8" s="130"/>
      <c r="FOV8" s="130"/>
      <c r="FOW8" s="130"/>
      <c r="FOX8" s="130"/>
      <c r="FOY8" s="130"/>
      <c r="FOZ8" s="130"/>
      <c r="FPA8" s="130"/>
      <c r="FPB8" s="130"/>
      <c r="FPC8" s="130"/>
      <c r="FPD8" s="130"/>
      <c r="FPE8" s="130"/>
      <c r="FPF8" s="130"/>
      <c r="FPG8" s="130"/>
      <c r="FPH8" s="130"/>
      <c r="FPI8" s="130"/>
      <c r="FPJ8" s="130"/>
      <c r="FPK8" s="130"/>
      <c r="FPL8" s="130"/>
      <c r="FPM8" s="130"/>
      <c r="FPN8" s="130"/>
      <c r="FPO8" s="130"/>
      <c r="FPP8" s="130"/>
      <c r="FPQ8" s="130"/>
      <c r="FPR8" s="130"/>
      <c r="FPS8" s="130"/>
      <c r="FPT8" s="130"/>
      <c r="FPU8" s="130"/>
      <c r="FPV8" s="130"/>
      <c r="FPW8" s="130"/>
      <c r="FPX8" s="130"/>
      <c r="FPY8" s="130"/>
      <c r="FPZ8" s="130"/>
      <c r="FQA8" s="130"/>
      <c r="FQB8" s="130"/>
      <c r="FQC8" s="130"/>
      <c r="FQD8" s="130"/>
      <c r="FQE8" s="130"/>
      <c r="FQF8" s="130"/>
      <c r="FQG8" s="130"/>
      <c r="FQH8" s="130"/>
      <c r="FQI8" s="130"/>
      <c r="FQJ8" s="130"/>
      <c r="FQK8" s="130"/>
      <c r="FQL8" s="130"/>
      <c r="FQM8" s="130"/>
      <c r="FQN8" s="130"/>
      <c r="FQO8" s="130"/>
      <c r="FQP8" s="130"/>
      <c r="FQQ8" s="130"/>
      <c r="FQR8" s="130"/>
      <c r="FQS8" s="130"/>
      <c r="FQT8" s="130"/>
      <c r="FQU8" s="130"/>
      <c r="FQV8" s="130"/>
      <c r="FQW8" s="130"/>
      <c r="FQX8" s="130"/>
      <c r="FQY8" s="130"/>
      <c r="FQZ8" s="130"/>
      <c r="FRA8" s="130"/>
      <c r="FRB8" s="130"/>
      <c r="FRC8" s="130"/>
      <c r="FRD8" s="130"/>
      <c r="FRE8" s="130"/>
      <c r="FRF8" s="130"/>
      <c r="FRG8" s="130"/>
      <c r="FRH8" s="130"/>
      <c r="FRI8" s="130"/>
      <c r="FRJ8" s="130"/>
      <c r="FRK8" s="130"/>
      <c r="FRL8" s="130"/>
      <c r="FRM8" s="130"/>
      <c r="FRN8" s="130"/>
      <c r="FRO8" s="130"/>
      <c r="FRP8" s="130"/>
      <c r="FRQ8" s="130"/>
      <c r="FRR8" s="130"/>
      <c r="FRS8" s="130"/>
      <c r="FRT8" s="130"/>
      <c r="FRU8" s="130"/>
      <c r="FRV8" s="130"/>
      <c r="FRW8" s="130"/>
      <c r="FRX8" s="130"/>
      <c r="FRY8" s="130"/>
      <c r="FRZ8" s="130"/>
      <c r="FSA8" s="130"/>
      <c r="FSB8" s="130"/>
      <c r="FSC8" s="130"/>
      <c r="FSD8" s="130"/>
      <c r="FSE8" s="130"/>
      <c r="FSF8" s="130"/>
      <c r="FSG8" s="130"/>
      <c r="FSH8" s="130"/>
      <c r="FSI8" s="130"/>
      <c r="FSJ8" s="130"/>
      <c r="FSK8" s="130"/>
      <c r="FSL8" s="130"/>
      <c r="FSM8" s="130"/>
      <c r="FSN8" s="130"/>
      <c r="FSO8" s="130"/>
      <c r="FSP8" s="130"/>
      <c r="FSQ8" s="130"/>
      <c r="FSR8" s="130"/>
      <c r="FSS8" s="130"/>
      <c r="FST8" s="130"/>
      <c r="FSU8" s="130"/>
      <c r="FSV8" s="130"/>
      <c r="FSW8" s="130"/>
      <c r="FSX8" s="130"/>
      <c r="FSY8" s="130"/>
      <c r="FSZ8" s="130"/>
      <c r="FTA8" s="130"/>
      <c r="FTB8" s="130"/>
      <c r="FTC8" s="130"/>
      <c r="FTD8" s="130"/>
      <c r="FTE8" s="130"/>
      <c r="FTF8" s="130"/>
      <c r="FTG8" s="130"/>
      <c r="FTH8" s="130"/>
      <c r="FTI8" s="130"/>
      <c r="FTJ8" s="130"/>
      <c r="FTK8" s="130"/>
      <c r="FTL8" s="130"/>
      <c r="FTM8" s="130"/>
      <c r="FTN8" s="130"/>
      <c r="FTO8" s="130"/>
      <c r="FTP8" s="130"/>
      <c r="FTQ8" s="130"/>
      <c r="FTR8" s="130"/>
      <c r="FTS8" s="130"/>
      <c r="FTT8" s="130"/>
      <c r="FTU8" s="130"/>
      <c r="FTV8" s="130"/>
      <c r="FTW8" s="130"/>
      <c r="FTX8" s="130"/>
      <c r="FTY8" s="130"/>
      <c r="FTZ8" s="130"/>
      <c r="FUA8" s="130"/>
      <c r="FUB8" s="130"/>
      <c r="FUC8" s="130"/>
      <c r="FUD8" s="130"/>
      <c r="FUE8" s="130"/>
      <c r="FUF8" s="130"/>
      <c r="FUG8" s="130"/>
      <c r="FUH8" s="130"/>
      <c r="FUI8" s="130"/>
      <c r="FUJ8" s="130"/>
      <c r="FUK8" s="130"/>
      <c r="FUL8" s="130"/>
      <c r="FUM8" s="130"/>
      <c r="FUN8" s="130"/>
      <c r="FUO8" s="130"/>
      <c r="FUP8" s="130"/>
      <c r="FUQ8" s="130"/>
      <c r="FUR8" s="130"/>
      <c r="FUS8" s="130"/>
      <c r="FUT8" s="130"/>
      <c r="FUU8" s="130"/>
      <c r="FUV8" s="130"/>
      <c r="FUW8" s="130"/>
      <c r="FUX8" s="130"/>
      <c r="FUY8" s="130"/>
      <c r="FUZ8" s="130"/>
      <c r="FVA8" s="130"/>
      <c r="FVB8" s="130"/>
      <c r="FVC8" s="130"/>
      <c r="FVD8" s="130"/>
      <c r="FVE8" s="130"/>
      <c r="FVF8" s="130"/>
      <c r="FVG8" s="130"/>
      <c r="FVH8" s="130"/>
      <c r="FVI8" s="130"/>
      <c r="FVJ8" s="130"/>
      <c r="FVK8" s="130"/>
      <c r="FVL8" s="130"/>
      <c r="FVM8" s="130"/>
      <c r="FVN8" s="130"/>
      <c r="FVO8" s="130"/>
      <c r="FVP8" s="130"/>
      <c r="FVQ8" s="130"/>
      <c r="FVR8" s="130"/>
      <c r="FVS8" s="130"/>
      <c r="FVT8" s="130"/>
      <c r="FVU8" s="130"/>
      <c r="FVV8" s="130"/>
      <c r="FVW8" s="130"/>
      <c r="FVX8" s="130"/>
      <c r="FVY8" s="130"/>
      <c r="FVZ8" s="130"/>
      <c r="FWA8" s="130"/>
      <c r="FWB8" s="130"/>
      <c r="FWC8" s="130"/>
      <c r="FWD8" s="130"/>
      <c r="FWE8" s="130"/>
      <c r="FWF8" s="130"/>
      <c r="FWG8" s="130"/>
      <c r="FWH8" s="130"/>
      <c r="FWI8" s="130"/>
      <c r="FWJ8" s="130"/>
      <c r="FWK8" s="130"/>
      <c r="FWL8" s="130"/>
      <c r="FWM8" s="130"/>
      <c r="FWN8" s="130"/>
      <c r="FWO8" s="130"/>
      <c r="FWP8" s="130"/>
      <c r="FWQ8" s="130"/>
      <c r="FWR8" s="130"/>
      <c r="FWS8" s="130"/>
      <c r="FWT8" s="130"/>
      <c r="FWU8" s="130"/>
      <c r="FWV8" s="130"/>
      <c r="FWW8" s="130"/>
      <c r="FWX8" s="130"/>
      <c r="FWY8" s="130"/>
      <c r="FWZ8" s="130"/>
      <c r="FXA8" s="130"/>
      <c r="FXB8" s="130"/>
      <c r="FXC8" s="130"/>
      <c r="FXD8" s="130"/>
      <c r="FXE8" s="130"/>
      <c r="FXF8" s="130"/>
      <c r="FXG8" s="130"/>
      <c r="FXH8" s="130"/>
      <c r="FXI8" s="130"/>
      <c r="FXJ8" s="130"/>
      <c r="FXK8" s="130"/>
      <c r="FXL8" s="130"/>
      <c r="FXM8" s="130"/>
      <c r="FXN8" s="130"/>
      <c r="FXO8" s="130"/>
      <c r="FXP8" s="130"/>
      <c r="FXQ8" s="130"/>
      <c r="FXR8" s="130"/>
      <c r="FXS8" s="130"/>
      <c r="FXT8" s="130"/>
      <c r="FXU8" s="130"/>
      <c r="FXV8" s="130"/>
      <c r="FXW8" s="130"/>
      <c r="FXX8" s="130"/>
      <c r="FXY8" s="130"/>
      <c r="FXZ8" s="130"/>
      <c r="FYA8" s="130"/>
      <c r="FYB8" s="130"/>
      <c r="FYC8" s="130"/>
      <c r="FYD8" s="130"/>
      <c r="FYE8" s="130"/>
      <c r="FYF8" s="130"/>
      <c r="FYG8" s="130"/>
      <c r="FYH8" s="130"/>
      <c r="FYI8" s="130"/>
      <c r="FYJ8" s="130"/>
      <c r="FYK8" s="130"/>
      <c r="FYL8" s="130"/>
      <c r="FYM8" s="130"/>
      <c r="FYN8" s="130"/>
      <c r="FYO8" s="130"/>
      <c r="FYP8" s="130"/>
      <c r="FYQ8" s="130"/>
      <c r="FYR8" s="130"/>
      <c r="FYS8" s="130"/>
      <c r="FYT8" s="130"/>
      <c r="FYU8" s="130"/>
      <c r="FYV8" s="130"/>
      <c r="FYW8" s="130"/>
      <c r="FYX8" s="130"/>
      <c r="FYY8" s="130"/>
      <c r="FYZ8" s="130"/>
      <c r="FZA8" s="130"/>
      <c r="FZB8" s="130"/>
      <c r="FZC8" s="130"/>
      <c r="FZD8" s="130"/>
      <c r="FZE8" s="130"/>
      <c r="FZF8" s="130"/>
      <c r="FZG8" s="130"/>
      <c r="FZH8" s="130"/>
      <c r="FZI8" s="130"/>
      <c r="FZJ8" s="130"/>
      <c r="FZK8" s="130"/>
      <c r="FZL8" s="130"/>
      <c r="FZM8" s="130"/>
      <c r="FZN8" s="130"/>
      <c r="FZO8" s="130"/>
      <c r="FZP8" s="130"/>
      <c r="FZQ8" s="130"/>
      <c r="FZR8" s="130"/>
      <c r="FZS8" s="130"/>
      <c r="FZT8" s="130"/>
      <c r="FZU8" s="130"/>
      <c r="FZV8" s="130"/>
      <c r="FZW8" s="130"/>
      <c r="FZX8" s="130"/>
      <c r="FZY8" s="130"/>
      <c r="FZZ8" s="130"/>
      <c r="GAA8" s="130"/>
      <c r="GAB8" s="130"/>
      <c r="GAC8" s="130"/>
      <c r="GAD8" s="130"/>
      <c r="GAE8" s="130"/>
      <c r="GAF8" s="130"/>
      <c r="GAG8" s="130"/>
      <c r="GAH8" s="130"/>
      <c r="GAI8" s="130"/>
      <c r="GAJ8" s="130"/>
      <c r="GAK8" s="130"/>
      <c r="GAL8" s="130"/>
      <c r="GAM8" s="130"/>
      <c r="GAN8" s="130"/>
      <c r="GAO8" s="130"/>
      <c r="GAP8" s="130"/>
      <c r="GAQ8" s="130"/>
      <c r="GAR8" s="130"/>
      <c r="GAS8" s="130"/>
      <c r="GAT8" s="130"/>
      <c r="GAU8" s="130"/>
      <c r="GAV8" s="130"/>
      <c r="GAW8" s="130"/>
      <c r="GAX8" s="130"/>
      <c r="GAY8" s="130"/>
      <c r="GAZ8" s="130"/>
      <c r="GBA8" s="130"/>
      <c r="GBB8" s="130"/>
      <c r="GBC8" s="130"/>
      <c r="GBD8" s="130"/>
      <c r="GBE8" s="130"/>
      <c r="GBF8" s="130"/>
      <c r="GBG8" s="130"/>
      <c r="GBH8" s="130"/>
      <c r="GBI8" s="130"/>
      <c r="GBJ8" s="130"/>
      <c r="GBK8" s="130"/>
      <c r="GBL8" s="130"/>
      <c r="GBM8" s="130"/>
      <c r="GBN8" s="130"/>
      <c r="GBO8" s="130"/>
      <c r="GBP8" s="130"/>
      <c r="GBQ8" s="130"/>
      <c r="GBR8" s="130"/>
      <c r="GBS8" s="130"/>
      <c r="GBT8" s="130"/>
      <c r="GBU8" s="130"/>
      <c r="GBV8" s="130"/>
      <c r="GBW8" s="130"/>
      <c r="GBX8" s="130"/>
      <c r="GBY8" s="130"/>
      <c r="GBZ8" s="130"/>
      <c r="GCA8" s="130"/>
      <c r="GCB8" s="130"/>
      <c r="GCC8" s="130"/>
      <c r="GCD8" s="130"/>
      <c r="GCE8" s="130"/>
      <c r="GCF8" s="130"/>
      <c r="GCG8" s="130"/>
      <c r="GCH8" s="130"/>
      <c r="GCI8" s="130"/>
      <c r="GCJ8" s="130"/>
      <c r="GCK8" s="130"/>
      <c r="GCL8" s="130"/>
      <c r="GCM8" s="130"/>
      <c r="GCN8" s="130"/>
      <c r="GCO8" s="130"/>
      <c r="GCP8" s="130"/>
      <c r="GCQ8" s="130"/>
      <c r="GCR8" s="130"/>
      <c r="GCS8" s="130"/>
      <c r="GCT8" s="130"/>
      <c r="GCU8" s="130"/>
      <c r="GCV8" s="130"/>
      <c r="GCW8" s="130"/>
      <c r="GCX8" s="130"/>
      <c r="GCY8" s="130"/>
      <c r="GCZ8" s="130"/>
      <c r="GDA8" s="130"/>
      <c r="GDB8" s="130"/>
      <c r="GDC8" s="130"/>
      <c r="GDD8" s="130"/>
      <c r="GDE8" s="130"/>
      <c r="GDF8" s="130"/>
      <c r="GDG8" s="130"/>
      <c r="GDH8" s="130"/>
      <c r="GDI8" s="130"/>
      <c r="GDJ8" s="130"/>
      <c r="GDK8" s="130"/>
      <c r="GDL8" s="130"/>
      <c r="GDM8" s="130"/>
      <c r="GDN8" s="130"/>
      <c r="GDO8" s="130"/>
      <c r="GDP8" s="130"/>
      <c r="GDQ8" s="130"/>
      <c r="GDR8" s="130"/>
      <c r="GDS8" s="130"/>
      <c r="GDT8" s="130"/>
      <c r="GDU8" s="130"/>
      <c r="GDV8" s="130"/>
      <c r="GDW8" s="130"/>
      <c r="GDX8" s="130"/>
      <c r="GDY8" s="130"/>
      <c r="GDZ8" s="130"/>
      <c r="GEA8" s="130"/>
      <c r="GEB8" s="130"/>
      <c r="GEC8" s="130"/>
      <c r="GED8" s="130"/>
      <c r="GEE8" s="130"/>
      <c r="GEF8" s="130"/>
      <c r="GEG8" s="130"/>
      <c r="GEH8" s="130"/>
      <c r="GEI8" s="130"/>
      <c r="GEJ8" s="130"/>
      <c r="GEK8" s="130"/>
      <c r="GEL8" s="130"/>
      <c r="GEM8" s="130"/>
      <c r="GEN8" s="130"/>
      <c r="GEO8" s="130"/>
      <c r="GEP8" s="130"/>
      <c r="GEQ8" s="130"/>
      <c r="GER8" s="130"/>
      <c r="GES8" s="130"/>
      <c r="GET8" s="130"/>
      <c r="GEU8" s="130"/>
      <c r="GEV8" s="130"/>
      <c r="GEW8" s="130"/>
      <c r="GEX8" s="130"/>
      <c r="GEY8" s="130"/>
      <c r="GEZ8" s="130"/>
      <c r="GFA8" s="130"/>
      <c r="GFB8" s="130"/>
      <c r="GFC8" s="130"/>
      <c r="GFD8" s="130"/>
      <c r="GFE8" s="130"/>
      <c r="GFF8" s="130"/>
      <c r="GFG8" s="130"/>
      <c r="GFH8" s="130"/>
      <c r="GFI8" s="130"/>
      <c r="GFJ8" s="130"/>
      <c r="GFK8" s="130"/>
      <c r="GFL8" s="130"/>
      <c r="GFM8" s="130"/>
      <c r="GFN8" s="130"/>
      <c r="GFO8" s="130"/>
      <c r="GFP8" s="130"/>
      <c r="GFQ8" s="130"/>
      <c r="GFR8" s="130"/>
      <c r="GFS8" s="130"/>
      <c r="GFT8" s="130"/>
      <c r="GFU8" s="130"/>
      <c r="GFV8" s="130"/>
      <c r="GFW8" s="130"/>
      <c r="GFX8" s="130"/>
      <c r="GFY8" s="130"/>
      <c r="GFZ8" s="130"/>
      <c r="GGA8" s="130"/>
      <c r="GGB8" s="130"/>
      <c r="GGC8" s="130"/>
      <c r="GGD8" s="130"/>
      <c r="GGE8" s="130"/>
      <c r="GGF8" s="130"/>
      <c r="GGG8" s="130"/>
      <c r="GGH8" s="130"/>
      <c r="GGI8" s="130"/>
      <c r="GGJ8" s="130"/>
      <c r="GGK8" s="130"/>
      <c r="GGL8" s="130"/>
      <c r="GGM8" s="130"/>
      <c r="GGN8" s="130"/>
      <c r="GGO8" s="130"/>
      <c r="GGP8" s="130"/>
      <c r="GGQ8" s="130"/>
      <c r="GGR8" s="130"/>
      <c r="GGS8" s="130"/>
      <c r="GGT8" s="130"/>
      <c r="GGU8" s="130"/>
      <c r="GGV8" s="130"/>
      <c r="GGW8" s="130"/>
      <c r="GGX8" s="130"/>
      <c r="GGY8" s="130"/>
      <c r="GGZ8" s="130"/>
      <c r="GHA8" s="130"/>
      <c r="GHB8" s="130"/>
      <c r="GHC8" s="130"/>
      <c r="GHD8" s="130"/>
      <c r="GHE8" s="130"/>
      <c r="GHF8" s="130"/>
      <c r="GHG8" s="130"/>
      <c r="GHH8" s="130"/>
      <c r="GHI8" s="130"/>
      <c r="GHJ8" s="130"/>
      <c r="GHK8" s="130"/>
      <c r="GHL8" s="130"/>
      <c r="GHM8" s="130"/>
      <c r="GHN8" s="130"/>
      <c r="GHO8" s="130"/>
      <c r="GHP8" s="130"/>
      <c r="GHQ8" s="130"/>
      <c r="GHR8" s="130"/>
      <c r="GHS8" s="130"/>
      <c r="GHT8" s="130"/>
      <c r="GHU8" s="130"/>
      <c r="GHV8" s="130"/>
      <c r="GHW8" s="130"/>
      <c r="GHX8" s="130"/>
      <c r="GHY8" s="130"/>
      <c r="GHZ8" s="130"/>
      <c r="GIA8" s="130"/>
      <c r="GIB8" s="130"/>
      <c r="GIC8" s="130"/>
      <c r="GID8" s="130"/>
      <c r="GIE8" s="130"/>
      <c r="GIF8" s="130"/>
      <c r="GIG8" s="130"/>
      <c r="GIH8" s="130"/>
      <c r="GII8" s="130"/>
      <c r="GIJ8" s="130"/>
      <c r="GIK8" s="130"/>
      <c r="GIL8" s="130"/>
      <c r="GIM8" s="130"/>
      <c r="GIN8" s="130"/>
      <c r="GIO8" s="130"/>
      <c r="GIP8" s="130"/>
      <c r="GIQ8" s="130"/>
      <c r="GIR8" s="130"/>
      <c r="GIS8" s="130"/>
      <c r="GIT8" s="130"/>
      <c r="GIU8" s="130"/>
      <c r="GIV8" s="130"/>
      <c r="GIW8" s="130"/>
      <c r="GIX8" s="130"/>
      <c r="GIY8" s="130"/>
      <c r="GIZ8" s="130"/>
      <c r="GJA8" s="130"/>
      <c r="GJB8" s="130"/>
      <c r="GJC8" s="130"/>
      <c r="GJD8" s="130"/>
      <c r="GJE8" s="130"/>
      <c r="GJF8" s="130"/>
      <c r="GJG8" s="130"/>
      <c r="GJH8" s="130"/>
      <c r="GJI8" s="130"/>
      <c r="GJJ8" s="130"/>
      <c r="GJK8" s="130"/>
      <c r="GJL8" s="130"/>
      <c r="GJM8" s="130"/>
      <c r="GJN8" s="130"/>
      <c r="GJO8" s="130"/>
      <c r="GJP8" s="130"/>
      <c r="GJQ8" s="130"/>
      <c r="GJR8" s="130"/>
      <c r="GJS8" s="130"/>
      <c r="GJT8" s="130"/>
      <c r="GJU8" s="130"/>
      <c r="GJV8" s="130"/>
      <c r="GJW8" s="130"/>
      <c r="GJX8" s="130"/>
      <c r="GJY8" s="130"/>
      <c r="GJZ8" s="130"/>
      <c r="GKA8" s="130"/>
      <c r="GKB8" s="130"/>
      <c r="GKC8" s="130"/>
      <c r="GKD8" s="130"/>
      <c r="GKE8" s="130"/>
      <c r="GKF8" s="130"/>
      <c r="GKG8" s="130"/>
      <c r="GKH8" s="130"/>
      <c r="GKI8" s="130"/>
      <c r="GKJ8" s="130"/>
      <c r="GKK8" s="130"/>
      <c r="GKL8" s="130"/>
      <c r="GKM8" s="130"/>
      <c r="GKN8" s="130"/>
      <c r="GKO8" s="130"/>
      <c r="GKP8" s="130"/>
      <c r="GKQ8" s="130"/>
      <c r="GKR8" s="130"/>
      <c r="GKS8" s="130"/>
      <c r="GKT8" s="130"/>
      <c r="GKU8" s="130"/>
      <c r="GKV8" s="130"/>
      <c r="GKW8" s="130"/>
      <c r="GKX8" s="130"/>
      <c r="GKY8" s="130"/>
      <c r="GKZ8" s="130"/>
      <c r="GLA8" s="130"/>
      <c r="GLB8" s="130"/>
      <c r="GLC8" s="130"/>
      <c r="GLD8" s="130"/>
      <c r="GLE8" s="130"/>
      <c r="GLF8" s="130"/>
      <c r="GLG8" s="130"/>
      <c r="GLH8" s="130"/>
      <c r="GLI8" s="130"/>
      <c r="GLJ8" s="130"/>
      <c r="GLK8" s="130"/>
      <c r="GLL8" s="130"/>
      <c r="GLM8" s="130"/>
      <c r="GLN8" s="130"/>
      <c r="GLO8" s="130"/>
      <c r="GLP8" s="130"/>
      <c r="GLQ8" s="130"/>
      <c r="GLR8" s="130"/>
      <c r="GLS8" s="130"/>
      <c r="GLT8" s="130"/>
      <c r="GLU8" s="130"/>
      <c r="GLV8" s="130"/>
      <c r="GLW8" s="130"/>
      <c r="GLX8" s="130"/>
      <c r="GLY8" s="130"/>
      <c r="GLZ8" s="130"/>
      <c r="GMA8" s="130"/>
      <c r="GMB8" s="130"/>
      <c r="GMC8" s="130"/>
      <c r="GMD8" s="130"/>
      <c r="GME8" s="130"/>
      <c r="GMF8" s="130"/>
      <c r="GMG8" s="130"/>
      <c r="GMH8" s="130"/>
      <c r="GMI8" s="130"/>
      <c r="GMJ8" s="130"/>
      <c r="GMK8" s="130"/>
      <c r="GML8" s="130"/>
      <c r="GMM8" s="130"/>
      <c r="GMN8" s="130"/>
      <c r="GMO8" s="130"/>
      <c r="GMP8" s="130"/>
      <c r="GMQ8" s="130"/>
      <c r="GMR8" s="130"/>
      <c r="GMS8" s="130"/>
      <c r="GMT8" s="130"/>
      <c r="GMU8" s="130"/>
      <c r="GMV8" s="130"/>
      <c r="GMW8" s="130"/>
      <c r="GMX8" s="130"/>
      <c r="GMY8" s="130"/>
      <c r="GMZ8" s="130"/>
      <c r="GNA8" s="130"/>
      <c r="GNB8" s="130"/>
      <c r="GNC8" s="130"/>
      <c r="GND8" s="130"/>
      <c r="GNE8" s="130"/>
      <c r="GNF8" s="130"/>
      <c r="GNG8" s="130"/>
      <c r="GNH8" s="130"/>
      <c r="GNI8" s="130"/>
      <c r="GNJ8" s="130"/>
      <c r="GNK8" s="130"/>
      <c r="GNL8" s="130"/>
      <c r="GNM8" s="130"/>
      <c r="GNN8" s="130"/>
      <c r="GNO8" s="130"/>
      <c r="GNP8" s="130"/>
      <c r="GNQ8" s="130"/>
      <c r="GNR8" s="130"/>
      <c r="GNS8" s="130"/>
      <c r="GNT8" s="130"/>
      <c r="GNU8" s="130"/>
      <c r="GNV8" s="130"/>
      <c r="GNW8" s="130"/>
      <c r="GNX8" s="130"/>
      <c r="GNY8" s="130"/>
      <c r="GNZ8" s="130"/>
      <c r="GOA8" s="130"/>
      <c r="GOB8" s="130"/>
      <c r="GOC8" s="130"/>
      <c r="GOD8" s="130"/>
      <c r="GOE8" s="130"/>
      <c r="GOF8" s="130"/>
      <c r="GOG8" s="130"/>
      <c r="GOH8" s="130"/>
      <c r="GOI8" s="130"/>
      <c r="GOJ8" s="130"/>
      <c r="GOK8" s="130"/>
      <c r="GOL8" s="130"/>
      <c r="GOM8" s="130"/>
      <c r="GON8" s="130"/>
      <c r="GOO8" s="130"/>
      <c r="GOP8" s="130"/>
      <c r="GOQ8" s="130"/>
      <c r="GOR8" s="130"/>
      <c r="GOS8" s="130"/>
      <c r="GOT8" s="130"/>
      <c r="GOU8" s="130"/>
      <c r="GOV8" s="130"/>
      <c r="GOW8" s="130"/>
      <c r="GOX8" s="130"/>
      <c r="GOY8" s="130"/>
      <c r="GOZ8" s="130"/>
      <c r="GPA8" s="130"/>
      <c r="GPB8" s="130"/>
      <c r="GPC8" s="130"/>
      <c r="GPD8" s="130"/>
      <c r="GPE8" s="130"/>
      <c r="GPF8" s="130"/>
      <c r="GPG8" s="130"/>
      <c r="GPH8" s="130"/>
      <c r="GPI8" s="130"/>
      <c r="GPJ8" s="130"/>
      <c r="GPK8" s="130"/>
      <c r="GPL8" s="130"/>
      <c r="GPM8" s="130"/>
      <c r="GPN8" s="130"/>
      <c r="GPO8" s="130"/>
      <c r="GPP8" s="130"/>
      <c r="GPQ8" s="130"/>
      <c r="GPR8" s="130"/>
      <c r="GPS8" s="130"/>
      <c r="GPT8" s="130"/>
      <c r="GPU8" s="130"/>
      <c r="GPV8" s="130"/>
      <c r="GPW8" s="130"/>
      <c r="GPX8" s="130"/>
      <c r="GPY8" s="130"/>
      <c r="GPZ8" s="130"/>
      <c r="GQA8" s="130"/>
      <c r="GQB8" s="130"/>
      <c r="GQC8" s="130"/>
      <c r="GQD8" s="130"/>
      <c r="GQE8" s="130"/>
      <c r="GQF8" s="130"/>
      <c r="GQG8" s="130"/>
      <c r="GQH8" s="130"/>
      <c r="GQI8" s="130"/>
      <c r="GQJ8" s="130"/>
      <c r="GQK8" s="130"/>
      <c r="GQL8" s="130"/>
      <c r="GQM8" s="130"/>
      <c r="GQN8" s="130"/>
      <c r="GQO8" s="130"/>
      <c r="GQP8" s="130"/>
      <c r="GQQ8" s="130"/>
      <c r="GQR8" s="130"/>
      <c r="GQS8" s="130"/>
      <c r="GQT8" s="130"/>
      <c r="GQU8" s="130"/>
      <c r="GQV8" s="130"/>
      <c r="GQW8" s="130"/>
      <c r="GQX8" s="130"/>
      <c r="GQY8" s="130"/>
      <c r="GQZ8" s="130"/>
      <c r="GRA8" s="130"/>
      <c r="GRB8" s="130"/>
      <c r="GRC8" s="130"/>
      <c r="GRD8" s="130"/>
      <c r="GRE8" s="130"/>
      <c r="GRF8" s="130"/>
      <c r="GRG8" s="130"/>
      <c r="GRH8" s="130"/>
      <c r="GRI8" s="130"/>
      <c r="GRJ8" s="130"/>
      <c r="GRK8" s="130"/>
      <c r="GRL8" s="130"/>
      <c r="GRM8" s="130"/>
      <c r="GRN8" s="130"/>
      <c r="GRO8" s="130"/>
      <c r="GRP8" s="130"/>
      <c r="GRQ8" s="130"/>
      <c r="GRR8" s="130"/>
      <c r="GRS8" s="130"/>
      <c r="GRT8" s="130"/>
      <c r="GRU8" s="130"/>
      <c r="GRV8" s="130"/>
      <c r="GRW8" s="130"/>
      <c r="GRX8" s="130"/>
      <c r="GRY8" s="130"/>
      <c r="GRZ8" s="130"/>
      <c r="GSA8" s="130"/>
      <c r="GSB8" s="130"/>
      <c r="GSC8" s="130"/>
      <c r="GSD8" s="130"/>
      <c r="GSE8" s="130"/>
      <c r="GSF8" s="130"/>
      <c r="GSG8" s="130"/>
      <c r="GSH8" s="130"/>
      <c r="GSI8" s="130"/>
      <c r="GSJ8" s="130"/>
      <c r="GSK8" s="130"/>
      <c r="GSL8" s="130"/>
      <c r="GSM8" s="130"/>
      <c r="GSN8" s="130"/>
      <c r="GSO8" s="130"/>
      <c r="GSP8" s="130"/>
      <c r="GSQ8" s="130"/>
      <c r="GSR8" s="130"/>
      <c r="GSS8" s="130"/>
      <c r="GST8" s="130"/>
      <c r="GSU8" s="130"/>
      <c r="GSV8" s="130"/>
      <c r="GSW8" s="130"/>
      <c r="GSX8" s="130"/>
      <c r="GSY8" s="130"/>
      <c r="GSZ8" s="130"/>
      <c r="GTA8" s="130"/>
      <c r="GTB8" s="130"/>
      <c r="GTC8" s="130"/>
      <c r="GTD8" s="130"/>
      <c r="GTE8" s="130"/>
      <c r="GTF8" s="130"/>
      <c r="GTG8" s="130"/>
      <c r="GTH8" s="130"/>
      <c r="GTI8" s="130"/>
      <c r="GTJ8" s="130"/>
      <c r="GTK8" s="130"/>
      <c r="GTL8" s="130"/>
      <c r="GTM8" s="130"/>
      <c r="GTN8" s="130"/>
      <c r="GTO8" s="130"/>
      <c r="GTP8" s="130"/>
      <c r="GTQ8" s="130"/>
      <c r="GTR8" s="130"/>
      <c r="GTS8" s="130"/>
      <c r="GTT8" s="130"/>
      <c r="GTU8" s="130"/>
      <c r="GTV8" s="130"/>
      <c r="GTW8" s="130"/>
      <c r="GTX8" s="130"/>
      <c r="GTY8" s="130"/>
      <c r="GTZ8" s="130"/>
      <c r="GUA8" s="130"/>
      <c r="GUB8" s="130"/>
      <c r="GUC8" s="130"/>
      <c r="GUD8" s="130"/>
      <c r="GUE8" s="130"/>
      <c r="GUF8" s="130"/>
      <c r="GUG8" s="130"/>
      <c r="GUH8" s="130"/>
      <c r="GUI8" s="130"/>
      <c r="GUJ8" s="130"/>
      <c r="GUK8" s="130"/>
      <c r="GUL8" s="130"/>
      <c r="GUM8" s="130"/>
      <c r="GUN8" s="130"/>
      <c r="GUO8" s="130"/>
      <c r="GUP8" s="130"/>
      <c r="GUQ8" s="130"/>
      <c r="GUR8" s="130"/>
      <c r="GUS8" s="130"/>
      <c r="GUT8" s="130"/>
      <c r="GUU8" s="130"/>
      <c r="GUV8" s="130"/>
      <c r="GUW8" s="130"/>
      <c r="GUX8" s="130"/>
      <c r="GUY8" s="130"/>
      <c r="GUZ8" s="130"/>
      <c r="GVA8" s="130"/>
      <c r="GVB8" s="130"/>
      <c r="GVC8" s="130"/>
      <c r="GVD8" s="130"/>
      <c r="GVE8" s="130"/>
      <c r="GVF8" s="130"/>
      <c r="GVG8" s="130"/>
      <c r="GVH8" s="130"/>
      <c r="GVI8" s="130"/>
      <c r="GVJ8" s="130"/>
      <c r="GVK8" s="130"/>
      <c r="GVL8" s="130"/>
      <c r="GVM8" s="130"/>
      <c r="GVN8" s="130"/>
      <c r="GVO8" s="130"/>
      <c r="GVP8" s="130"/>
      <c r="GVQ8" s="130"/>
      <c r="GVR8" s="130"/>
      <c r="GVS8" s="130"/>
      <c r="GVT8" s="130"/>
      <c r="GVU8" s="130"/>
      <c r="GVV8" s="130"/>
      <c r="GVW8" s="130"/>
      <c r="GVX8" s="130"/>
      <c r="GVY8" s="130"/>
      <c r="GVZ8" s="130"/>
      <c r="GWA8" s="130"/>
      <c r="GWB8" s="130"/>
      <c r="GWC8" s="130"/>
      <c r="GWD8" s="130"/>
      <c r="GWE8" s="130"/>
      <c r="GWF8" s="130"/>
      <c r="GWG8" s="130"/>
      <c r="GWH8" s="130"/>
      <c r="GWI8" s="130"/>
      <c r="GWJ8" s="130"/>
      <c r="GWK8" s="130"/>
      <c r="GWL8" s="130"/>
      <c r="GWM8" s="130"/>
      <c r="GWN8" s="130"/>
      <c r="GWO8" s="130"/>
      <c r="GWP8" s="130"/>
      <c r="GWQ8" s="130"/>
      <c r="GWR8" s="130"/>
      <c r="GWS8" s="130"/>
      <c r="GWT8" s="130"/>
      <c r="GWU8" s="130"/>
      <c r="GWV8" s="130"/>
      <c r="GWW8" s="130"/>
      <c r="GWX8" s="130"/>
      <c r="GWY8" s="130"/>
      <c r="GWZ8" s="130"/>
      <c r="GXA8" s="130"/>
      <c r="GXB8" s="130"/>
      <c r="GXC8" s="130"/>
      <c r="GXD8" s="130"/>
      <c r="GXE8" s="130"/>
      <c r="GXF8" s="130"/>
      <c r="GXG8" s="130"/>
      <c r="GXH8" s="130"/>
      <c r="GXI8" s="130"/>
      <c r="GXJ8" s="130"/>
      <c r="GXK8" s="130"/>
      <c r="GXL8" s="130"/>
      <c r="GXM8" s="130"/>
      <c r="GXN8" s="130"/>
      <c r="GXO8" s="130"/>
      <c r="GXP8" s="130"/>
      <c r="GXQ8" s="130"/>
      <c r="GXR8" s="130"/>
      <c r="GXS8" s="130"/>
      <c r="GXT8" s="130"/>
      <c r="GXU8" s="130"/>
      <c r="GXV8" s="130"/>
      <c r="GXW8" s="130"/>
      <c r="GXX8" s="130"/>
      <c r="GXY8" s="130"/>
      <c r="GXZ8" s="130"/>
      <c r="GYA8" s="130"/>
      <c r="GYB8" s="130"/>
      <c r="GYC8" s="130"/>
      <c r="GYD8" s="130"/>
      <c r="GYE8" s="130"/>
      <c r="GYF8" s="130"/>
      <c r="GYG8" s="130"/>
      <c r="GYH8" s="130"/>
      <c r="GYI8" s="130"/>
      <c r="GYJ8" s="130"/>
      <c r="GYK8" s="130"/>
      <c r="GYL8" s="130"/>
      <c r="GYM8" s="130"/>
      <c r="GYN8" s="130"/>
      <c r="GYO8" s="130"/>
      <c r="GYP8" s="130"/>
      <c r="GYQ8" s="130"/>
      <c r="GYR8" s="130"/>
      <c r="GYS8" s="130"/>
      <c r="GYT8" s="130"/>
      <c r="GYU8" s="130"/>
      <c r="GYV8" s="130"/>
      <c r="GYW8" s="130"/>
      <c r="GYX8" s="130"/>
      <c r="GYY8" s="130"/>
      <c r="GYZ8" s="130"/>
      <c r="GZA8" s="130"/>
      <c r="GZB8" s="130"/>
      <c r="GZC8" s="130"/>
      <c r="GZD8" s="130"/>
      <c r="GZE8" s="130"/>
      <c r="GZF8" s="130"/>
      <c r="GZG8" s="130"/>
      <c r="GZH8" s="130"/>
      <c r="GZI8" s="130"/>
      <c r="GZJ8" s="130"/>
      <c r="GZK8" s="130"/>
      <c r="GZL8" s="130"/>
      <c r="GZM8" s="130"/>
      <c r="GZN8" s="130"/>
      <c r="GZO8" s="130"/>
      <c r="GZP8" s="130"/>
      <c r="GZQ8" s="130"/>
      <c r="GZR8" s="130"/>
      <c r="GZS8" s="130"/>
      <c r="GZT8" s="130"/>
      <c r="GZU8" s="130"/>
      <c r="GZV8" s="130"/>
      <c r="GZW8" s="130"/>
      <c r="GZX8" s="130"/>
      <c r="GZY8" s="130"/>
      <c r="GZZ8" s="130"/>
      <c r="HAA8" s="130"/>
      <c r="HAB8" s="130"/>
      <c r="HAC8" s="130"/>
      <c r="HAD8" s="130"/>
      <c r="HAE8" s="130"/>
      <c r="HAF8" s="130"/>
      <c r="HAG8" s="130"/>
      <c r="HAH8" s="130"/>
      <c r="HAI8" s="130"/>
      <c r="HAJ8" s="130"/>
      <c r="HAK8" s="130"/>
      <c r="HAL8" s="130"/>
      <c r="HAM8" s="130"/>
      <c r="HAN8" s="130"/>
      <c r="HAO8" s="130"/>
      <c r="HAP8" s="130"/>
      <c r="HAQ8" s="130"/>
      <c r="HAR8" s="130"/>
      <c r="HAS8" s="130"/>
      <c r="HAT8" s="130"/>
      <c r="HAU8" s="130"/>
      <c r="HAV8" s="130"/>
      <c r="HAW8" s="130"/>
      <c r="HAX8" s="130"/>
      <c r="HAY8" s="130"/>
      <c r="HAZ8" s="130"/>
      <c r="HBA8" s="130"/>
      <c r="HBB8" s="130"/>
      <c r="HBC8" s="130"/>
      <c r="HBD8" s="130"/>
      <c r="HBE8" s="130"/>
      <c r="HBF8" s="130"/>
      <c r="HBG8" s="130"/>
      <c r="HBH8" s="130"/>
      <c r="HBI8" s="130"/>
      <c r="HBJ8" s="130"/>
      <c r="HBK8" s="130"/>
      <c r="HBL8" s="130"/>
      <c r="HBM8" s="130"/>
      <c r="HBN8" s="130"/>
      <c r="HBO8" s="130"/>
      <c r="HBP8" s="130"/>
      <c r="HBQ8" s="130"/>
      <c r="HBR8" s="130"/>
      <c r="HBS8" s="130"/>
      <c r="HBT8" s="130"/>
      <c r="HBU8" s="130"/>
      <c r="HBV8" s="130"/>
      <c r="HBW8" s="130"/>
      <c r="HBX8" s="130"/>
      <c r="HBY8" s="130"/>
      <c r="HBZ8" s="130"/>
      <c r="HCA8" s="130"/>
      <c r="HCB8" s="130"/>
      <c r="HCC8" s="130"/>
      <c r="HCD8" s="130"/>
      <c r="HCE8" s="130"/>
      <c r="HCF8" s="130"/>
      <c r="HCG8" s="130"/>
      <c r="HCH8" s="130"/>
      <c r="HCI8" s="130"/>
      <c r="HCJ8" s="130"/>
      <c r="HCK8" s="130"/>
      <c r="HCL8" s="130"/>
      <c r="HCM8" s="130"/>
      <c r="HCN8" s="130"/>
      <c r="HCO8" s="130"/>
      <c r="HCP8" s="130"/>
      <c r="HCQ8" s="130"/>
      <c r="HCR8" s="130"/>
      <c r="HCS8" s="130"/>
      <c r="HCT8" s="130"/>
      <c r="HCU8" s="130"/>
      <c r="HCV8" s="130"/>
      <c r="HCW8" s="130"/>
      <c r="HCX8" s="130"/>
      <c r="HCY8" s="130"/>
      <c r="HCZ8" s="130"/>
      <c r="HDA8" s="130"/>
      <c r="HDB8" s="130"/>
      <c r="HDC8" s="130"/>
      <c r="HDD8" s="130"/>
      <c r="HDE8" s="130"/>
      <c r="HDF8" s="130"/>
      <c r="HDG8" s="130"/>
      <c r="HDH8" s="130"/>
      <c r="HDI8" s="130"/>
      <c r="HDJ8" s="130"/>
      <c r="HDK8" s="130"/>
      <c r="HDL8" s="130"/>
      <c r="HDM8" s="130"/>
      <c r="HDN8" s="130"/>
      <c r="HDO8" s="130"/>
      <c r="HDP8" s="130"/>
      <c r="HDQ8" s="130"/>
      <c r="HDR8" s="130"/>
      <c r="HDS8" s="130"/>
      <c r="HDT8" s="130"/>
      <c r="HDU8" s="130"/>
      <c r="HDV8" s="130"/>
      <c r="HDW8" s="130"/>
      <c r="HDX8" s="130"/>
      <c r="HDY8" s="130"/>
      <c r="HDZ8" s="130"/>
      <c r="HEA8" s="130"/>
      <c r="HEB8" s="130"/>
      <c r="HEC8" s="130"/>
      <c r="HED8" s="130"/>
      <c r="HEE8" s="130"/>
      <c r="HEF8" s="130"/>
      <c r="HEG8" s="130"/>
      <c r="HEH8" s="130"/>
      <c r="HEI8" s="130"/>
      <c r="HEJ8" s="130"/>
      <c r="HEK8" s="130"/>
      <c r="HEL8" s="130"/>
      <c r="HEM8" s="130"/>
      <c r="HEN8" s="130"/>
      <c r="HEO8" s="130"/>
      <c r="HEP8" s="130"/>
      <c r="HEQ8" s="130"/>
      <c r="HER8" s="130"/>
      <c r="HES8" s="130"/>
      <c r="HET8" s="130"/>
      <c r="HEU8" s="130"/>
      <c r="HEV8" s="130"/>
      <c r="HEW8" s="130"/>
      <c r="HEX8" s="130"/>
      <c r="HEY8" s="130"/>
      <c r="HEZ8" s="130"/>
      <c r="HFA8" s="130"/>
      <c r="HFB8" s="130"/>
      <c r="HFC8" s="130"/>
      <c r="HFD8" s="130"/>
      <c r="HFE8" s="130"/>
      <c r="HFF8" s="130"/>
      <c r="HFG8" s="130"/>
      <c r="HFH8" s="130"/>
      <c r="HFI8" s="130"/>
      <c r="HFJ8" s="130"/>
      <c r="HFK8" s="130"/>
      <c r="HFL8" s="130"/>
      <c r="HFM8" s="130"/>
      <c r="HFN8" s="130"/>
      <c r="HFO8" s="130"/>
      <c r="HFP8" s="130"/>
      <c r="HFQ8" s="130"/>
      <c r="HFR8" s="130"/>
      <c r="HFS8" s="130"/>
      <c r="HFT8" s="130"/>
      <c r="HFU8" s="130"/>
      <c r="HFV8" s="130"/>
      <c r="HFW8" s="130"/>
      <c r="HFX8" s="130"/>
      <c r="HFY8" s="130"/>
      <c r="HFZ8" s="130"/>
      <c r="HGA8" s="130"/>
      <c r="HGB8" s="130"/>
      <c r="HGC8" s="130"/>
      <c r="HGD8" s="130"/>
      <c r="HGE8" s="130"/>
      <c r="HGF8" s="130"/>
      <c r="HGG8" s="130"/>
      <c r="HGH8" s="130"/>
      <c r="HGI8" s="130"/>
      <c r="HGJ8" s="130"/>
      <c r="HGK8" s="130"/>
      <c r="HGL8" s="130"/>
      <c r="HGM8" s="130"/>
      <c r="HGN8" s="130"/>
      <c r="HGO8" s="130"/>
      <c r="HGP8" s="130"/>
      <c r="HGQ8" s="130"/>
      <c r="HGR8" s="130"/>
      <c r="HGS8" s="130"/>
      <c r="HGT8" s="130"/>
      <c r="HGU8" s="130"/>
      <c r="HGV8" s="130"/>
      <c r="HGW8" s="130"/>
      <c r="HGX8" s="130"/>
      <c r="HGY8" s="130"/>
      <c r="HGZ8" s="130"/>
      <c r="HHA8" s="130"/>
      <c r="HHB8" s="130"/>
      <c r="HHC8" s="130"/>
      <c r="HHD8" s="130"/>
      <c r="HHE8" s="130"/>
      <c r="HHF8" s="130"/>
      <c r="HHG8" s="130"/>
      <c r="HHH8" s="130"/>
      <c r="HHI8" s="130"/>
      <c r="HHJ8" s="130"/>
      <c r="HHK8" s="130"/>
      <c r="HHL8" s="130"/>
      <c r="HHM8" s="130"/>
      <c r="HHN8" s="130"/>
      <c r="HHO8" s="130"/>
      <c r="HHP8" s="130"/>
      <c r="HHQ8" s="130"/>
      <c r="HHR8" s="130"/>
      <c r="HHS8" s="130"/>
      <c r="HHT8" s="130"/>
      <c r="HHU8" s="130"/>
      <c r="HHV8" s="130"/>
      <c r="HHW8" s="130"/>
      <c r="HHX8" s="130"/>
      <c r="HHY8" s="130"/>
      <c r="HHZ8" s="130"/>
      <c r="HIA8" s="130"/>
      <c r="HIB8" s="130"/>
      <c r="HIC8" s="130"/>
      <c r="HID8" s="130"/>
      <c r="HIE8" s="130"/>
      <c r="HIF8" s="130"/>
      <c r="HIG8" s="130"/>
      <c r="HIH8" s="130"/>
      <c r="HII8" s="130"/>
      <c r="HIJ8" s="130"/>
      <c r="HIK8" s="130"/>
      <c r="HIL8" s="130"/>
      <c r="HIM8" s="130"/>
      <c r="HIN8" s="130"/>
      <c r="HIO8" s="130"/>
      <c r="HIP8" s="130"/>
      <c r="HIQ8" s="130"/>
      <c r="HIR8" s="130"/>
      <c r="HIS8" s="130"/>
      <c r="HIT8" s="130"/>
      <c r="HIU8" s="130"/>
      <c r="HIV8" s="130"/>
      <c r="HIW8" s="130"/>
      <c r="HIX8" s="130"/>
      <c r="HIY8" s="130"/>
      <c r="HIZ8" s="130"/>
      <c r="HJA8" s="130"/>
      <c r="HJB8" s="130"/>
      <c r="HJC8" s="130"/>
      <c r="HJD8" s="130"/>
      <c r="HJE8" s="130"/>
      <c r="HJF8" s="130"/>
      <c r="HJG8" s="130"/>
      <c r="HJH8" s="130"/>
      <c r="HJI8" s="130"/>
      <c r="HJJ8" s="130"/>
      <c r="HJK8" s="130"/>
      <c r="HJL8" s="130"/>
      <c r="HJM8" s="130"/>
      <c r="HJN8" s="130"/>
      <c r="HJO8" s="130"/>
      <c r="HJP8" s="130"/>
      <c r="HJQ8" s="130"/>
      <c r="HJR8" s="130"/>
      <c r="HJS8" s="130"/>
      <c r="HJT8" s="130"/>
      <c r="HJU8" s="130"/>
      <c r="HJV8" s="130"/>
      <c r="HJW8" s="130"/>
      <c r="HJX8" s="130"/>
      <c r="HJY8" s="130"/>
      <c r="HJZ8" s="130"/>
      <c r="HKA8" s="130"/>
      <c r="HKB8" s="130"/>
      <c r="HKC8" s="130"/>
      <c r="HKD8" s="130"/>
      <c r="HKE8" s="130"/>
      <c r="HKF8" s="130"/>
      <c r="HKG8" s="130"/>
      <c r="HKH8" s="130"/>
      <c r="HKI8" s="130"/>
      <c r="HKJ8" s="130"/>
      <c r="HKK8" s="130"/>
      <c r="HKL8" s="130"/>
      <c r="HKM8" s="130"/>
      <c r="HKN8" s="130"/>
      <c r="HKO8" s="130"/>
      <c r="HKP8" s="130"/>
      <c r="HKQ8" s="130"/>
      <c r="HKR8" s="130"/>
      <c r="HKS8" s="130"/>
      <c r="HKT8" s="130"/>
      <c r="HKU8" s="130"/>
      <c r="HKV8" s="130"/>
      <c r="HKW8" s="130"/>
      <c r="HKX8" s="130"/>
      <c r="HKY8" s="130"/>
      <c r="HKZ8" s="130"/>
      <c r="HLA8" s="130"/>
      <c r="HLB8" s="130"/>
      <c r="HLC8" s="130"/>
      <c r="HLD8" s="130"/>
      <c r="HLE8" s="130"/>
      <c r="HLF8" s="130"/>
      <c r="HLG8" s="130"/>
      <c r="HLH8" s="130"/>
      <c r="HLI8" s="130"/>
      <c r="HLJ8" s="130"/>
      <c r="HLK8" s="130"/>
      <c r="HLL8" s="130"/>
      <c r="HLM8" s="130"/>
      <c r="HLN8" s="130"/>
      <c r="HLO8" s="130"/>
      <c r="HLP8" s="130"/>
      <c r="HLQ8" s="130"/>
      <c r="HLR8" s="130"/>
      <c r="HLS8" s="130"/>
      <c r="HLT8" s="130"/>
      <c r="HLU8" s="130"/>
      <c r="HLV8" s="130"/>
      <c r="HLW8" s="130"/>
      <c r="HLX8" s="130"/>
      <c r="HLY8" s="130"/>
      <c r="HLZ8" s="130"/>
      <c r="HMA8" s="130"/>
      <c r="HMB8" s="130"/>
      <c r="HMC8" s="130"/>
      <c r="HMD8" s="130"/>
      <c r="HME8" s="130"/>
      <c r="HMF8" s="130"/>
      <c r="HMG8" s="130"/>
      <c r="HMH8" s="130"/>
      <c r="HMI8" s="130"/>
      <c r="HMJ8" s="130"/>
      <c r="HMK8" s="130"/>
      <c r="HML8" s="130"/>
      <c r="HMM8" s="130"/>
      <c r="HMN8" s="130"/>
      <c r="HMO8" s="130"/>
      <c r="HMP8" s="130"/>
      <c r="HMQ8" s="130"/>
      <c r="HMR8" s="130"/>
      <c r="HMS8" s="130"/>
      <c r="HMT8" s="130"/>
      <c r="HMU8" s="130"/>
      <c r="HMV8" s="130"/>
      <c r="HMW8" s="130"/>
      <c r="HMX8" s="130"/>
      <c r="HMY8" s="130"/>
      <c r="HMZ8" s="130"/>
      <c r="HNA8" s="130"/>
      <c r="HNB8" s="130"/>
      <c r="HNC8" s="130"/>
      <c r="HND8" s="130"/>
      <c r="HNE8" s="130"/>
      <c r="HNF8" s="130"/>
      <c r="HNG8" s="130"/>
      <c r="HNH8" s="130"/>
      <c r="HNI8" s="130"/>
      <c r="HNJ8" s="130"/>
      <c r="HNK8" s="130"/>
      <c r="HNL8" s="130"/>
      <c r="HNM8" s="130"/>
      <c r="HNN8" s="130"/>
      <c r="HNO8" s="130"/>
      <c r="HNP8" s="130"/>
      <c r="HNQ8" s="130"/>
      <c r="HNR8" s="130"/>
      <c r="HNS8" s="130"/>
      <c r="HNT8" s="130"/>
      <c r="HNU8" s="130"/>
      <c r="HNV8" s="130"/>
      <c r="HNW8" s="130"/>
      <c r="HNX8" s="130"/>
      <c r="HNY8" s="130"/>
      <c r="HNZ8" s="130"/>
      <c r="HOA8" s="130"/>
      <c r="HOB8" s="130"/>
      <c r="HOC8" s="130"/>
      <c r="HOD8" s="130"/>
      <c r="HOE8" s="130"/>
      <c r="HOF8" s="130"/>
      <c r="HOG8" s="130"/>
      <c r="HOH8" s="130"/>
      <c r="HOI8" s="130"/>
      <c r="HOJ8" s="130"/>
      <c r="HOK8" s="130"/>
      <c r="HOL8" s="130"/>
      <c r="HOM8" s="130"/>
      <c r="HON8" s="130"/>
      <c r="HOO8" s="130"/>
      <c r="HOP8" s="130"/>
      <c r="HOQ8" s="130"/>
      <c r="HOR8" s="130"/>
      <c r="HOS8" s="130"/>
      <c r="HOT8" s="130"/>
      <c r="HOU8" s="130"/>
      <c r="HOV8" s="130"/>
      <c r="HOW8" s="130"/>
      <c r="HOX8" s="130"/>
      <c r="HOY8" s="130"/>
      <c r="HOZ8" s="130"/>
      <c r="HPA8" s="130"/>
      <c r="HPB8" s="130"/>
      <c r="HPC8" s="130"/>
      <c r="HPD8" s="130"/>
      <c r="HPE8" s="130"/>
      <c r="HPF8" s="130"/>
      <c r="HPG8" s="130"/>
      <c r="HPH8" s="130"/>
      <c r="HPI8" s="130"/>
      <c r="HPJ8" s="130"/>
      <c r="HPK8" s="130"/>
      <c r="HPL8" s="130"/>
      <c r="HPM8" s="130"/>
      <c r="HPN8" s="130"/>
      <c r="HPO8" s="130"/>
      <c r="HPP8" s="130"/>
      <c r="HPQ8" s="130"/>
      <c r="HPR8" s="130"/>
      <c r="HPS8" s="130"/>
      <c r="HPT8" s="130"/>
      <c r="HPU8" s="130"/>
      <c r="HPV8" s="130"/>
      <c r="HPW8" s="130"/>
      <c r="HPX8" s="130"/>
      <c r="HPY8" s="130"/>
      <c r="HPZ8" s="130"/>
      <c r="HQA8" s="130"/>
      <c r="HQB8" s="130"/>
      <c r="HQC8" s="130"/>
      <c r="HQD8" s="130"/>
      <c r="HQE8" s="130"/>
      <c r="HQF8" s="130"/>
      <c r="HQG8" s="130"/>
      <c r="HQH8" s="130"/>
      <c r="HQI8" s="130"/>
      <c r="HQJ8" s="130"/>
      <c r="HQK8" s="130"/>
      <c r="HQL8" s="130"/>
      <c r="HQM8" s="130"/>
      <c r="HQN8" s="130"/>
      <c r="HQO8" s="130"/>
      <c r="HQP8" s="130"/>
      <c r="HQQ8" s="130"/>
      <c r="HQR8" s="130"/>
      <c r="HQS8" s="130"/>
      <c r="HQT8" s="130"/>
      <c r="HQU8" s="130"/>
      <c r="HQV8" s="130"/>
      <c r="HQW8" s="130"/>
      <c r="HQX8" s="130"/>
      <c r="HQY8" s="130"/>
      <c r="HQZ8" s="130"/>
      <c r="HRA8" s="130"/>
      <c r="HRB8" s="130"/>
      <c r="HRC8" s="130"/>
      <c r="HRD8" s="130"/>
      <c r="HRE8" s="130"/>
      <c r="HRF8" s="130"/>
      <c r="HRG8" s="130"/>
      <c r="HRH8" s="130"/>
      <c r="HRI8" s="130"/>
      <c r="HRJ8" s="130"/>
      <c r="HRK8" s="130"/>
      <c r="HRL8" s="130"/>
      <c r="HRM8" s="130"/>
      <c r="HRN8" s="130"/>
      <c r="HRO8" s="130"/>
      <c r="HRP8" s="130"/>
      <c r="HRQ8" s="130"/>
      <c r="HRR8" s="130"/>
      <c r="HRS8" s="130"/>
      <c r="HRT8" s="130"/>
      <c r="HRU8" s="130"/>
      <c r="HRV8" s="130"/>
      <c r="HRW8" s="130"/>
      <c r="HRX8" s="130"/>
      <c r="HRY8" s="130"/>
      <c r="HRZ8" s="130"/>
      <c r="HSA8" s="130"/>
      <c r="HSB8" s="130"/>
      <c r="HSC8" s="130"/>
      <c r="HSD8" s="130"/>
      <c r="HSE8" s="130"/>
      <c r="HSF8" s="130"/>
      <c r="HSG8" s="130"/>
      <c r="HSH8" s="130"/>
      <c r="HSI8" s="130"/>
      <c r="HSJ8" s="130"/>
      <c r="HSK8" s="130"/>
      <c r="HSL8" s="130"/>
      <c r="HSM8" s="130"/>
      <c r="HSN8" s="130"/>
      <c r="HSO8" s="130"/>
      <c r="HSP8" s="130"/>
      <c r="HSQ8" s="130"/>
      <c r="HSR8" s="130"/>
      <c r="HSS8" s="130"/>
      <c r="HST8" s="130"/>
      <c r="HSU8" s="130"/>
      <c r="HSV8" s="130"/>
      <c r="HSW8" s="130"/>
      <c r="HSX8" s="130"/>
      <c r="HSY8" s="130"/>
      <c r="HSZ8" s="130"/>
      <c r="HTA8" s="130"/>
      <c r="HTB8" s="130"/>
      <c r="HTC8" s="130"/>
      <c r="HTD8" s="130"/>
      <c r="HTE8" s="130"/>
      <c r="HTF8" s="130"/>
      <c r="HTG8" s="130"/>
      <c r="HTH8" s="130"/>
      <c r="HTI8" s="130"/>
      <c r="HTJ8" s="130"/>
      <c r="HTK8" s="130"/>
      <c r="HTL8" s="130"/>
      <c r="HTM8" s="130"/>
      <c r="HTN8" s="130"/>
      <c r="HTO8" s="130"/>
      <c r="HTP8" s="130"/>
      <c r="HTQ8" s="130"/>
      <c r="HTR8" s="130"/>
      <c r="HTS8" s="130"/>
      <c r="HTT8" s="130"/>
      <c r="HTU8" s="130"/>
      <c r="HTV8" s="130"/>
      <c r="HTW8" s="130"/>
      <c r="HTX8" s="130"/>
      <c r="HTY8" s="130"/>
      <c r="HTZ8" s="130"/>
      <c r="HUA8" s="130"/>
      <c r="HUB8" s="130"/>
      <c r="HUC8" s="130"/>
      <c r="HUD8" s="130"/>
      <c r="HUE8" s="130"/>
      <c r="HUF8" s="130"/>
      <c r="HUG8" s="130"/>
      <c r="HUH8" s="130"/>
      <c r="HUI8" s="130"/>
      <c r="HUJ8" s="130"/>
      <c r="HUK8" s="130"/>
      <c r="HUL8" s="130"/>
      <c r="HUM8" s="130"/>
      <c r="HUN8" s="130"/>
      <c r="HUO8" s="130"/>
      <c r="HUP8" s="130"/>
      <c r="HUQ8" s="130"/>
      <c r="HUR8" s="130"/>
      <c r="HUS8" s="130"/>
      <c r="HUT8" s="130"/>
      <c r="HUU8" s="130"/>
      <c r="HUV8" s="130"/>
      <c r="HUW8" s="130"/>
      <c r="HUX8" s="130"/>
      <c r="HUY8" s="130"/>
      <c r="HUZ8" s="130"/>
      <c r="HVA8" s="130"/>
      <c r="HVB8" s="130"/>
      <c r="HVC8" s="130"/>
      <c r="HVD8" s="130"/>
      <c r="HVE8" s="130"/>
      <c r="HVF8" s="130"/>
      <c r="HVG8" s="130"/>
      <c r="HVH8" s="130"/>
      <c r="HVI8" s="130"/>
      <c r="HVJ8" s="130"/>
      <c r="HVK8" s="130"/>
      <c r="HVL8" s="130"/>
      <c r="HVM8" s="130"/>
      <c r="HVN8" s="130"/>
      <c r="HVO8" s="130"/>
      <c r="HVP8" s="130"/>
      <c r="HVQ8" s="130"/>
      <c r="HVR8" s="130"/>
      <c r="HVS8" s="130"/>
      <c r="HVT8" s="130"/>
      <c r="HVU8" s="130"/>
      <c r="HVV8" s="130"/>
      <c r="HVW8" s="130"/>
      <c r="HVX8" s="130"/>
      <c r="HVY8" s="130"/>
      <c r="HVZ8" s="130"/>
      <c r="HWA8" s="130"/>
      <c r="HWB8" s="130"/>
      <c r="HWC8" s="130"/>
      <c r="HWD8" s="130"/>
      <c r="HWE8" s="130"/>
      <c r="HWF8" s="130"/>
      <c r="HWG8" s="130"/>
      <c r="HWH8" s="130"/>
      <c r="HWI8" s="130"/>
      <c r="HWJ8" s="130"/>
      <c r="HWK8" s="130"/>
      <c r="HWL8" s="130"/>
      <c r="HWM8" s="130"/>
      <c r="HWN8" s="130"/>
      <c r="HWO8" s="130"/>
      <c r="HWP8" s="130"/>
      <c r="HWQ8" s="130"/>
      <c r="HWR8" s="130"/>
      <c r="HWS8" s="130"/>
      <c r="HWT8" s="130"/>
      <c r="HWU8" s="130"/>
      <c r="HWV8" s="130"/>
      <c r="HWW8" s="130"/>
      <c r="HWX8" s="130"/>
      <c r="HWY8" s="130"/>
      <c r="HWZ8" s="130"/>
      <c r="HXA8" s="130"/>
      <c r="HXB8" s="130"/>
      <c r="HXC8" s="130"/>
      <c r="HXD8" s="130"/>
      <c r="HXE8" s="130"/>
      <c r="HXF8" s="130"/>
      <c r="HXG8" s="130"/>
      <c r="HXH8" s="130"/>
      <c r="HXI8" s="130"/>
      <c r="HXJ8" s="130"/>
      <c r="HXK8" s="130"/>
      <c r="HXL8" s="130"/>
      <c r="HXM8" s="130"/>
      <c r="HXN8" s="130"/>
      <c r="HXO8" s="130"/>
      <c r="HXP8" s="130"/>
      <c r="HXQ8" s="130"/>
      <c r="HXR8" s="130"/>
      <c r="HXS8" s="130"/>
      <c r="HXT8" s="130"/>
      <c r="HXU8" s="130"/>
      <c r="HXV8" s="130"/>
      <c r="HXW8" s="130"/>
      <c r="HXX8" s="130"/>
      <c r="HXY8" s="130"/>
      <c r="HXZ8" s="130"/>
      <c r="HYA8" s="130"/>
      <c r="HYB8" s="130"/>
      <c r="HYC8" s="130"/>
      <c r="HYD8" s="130"/>
      <c r="HYE8" s="130"/>
      <c r="HYF8" s="130"/>
      <c r="HYG8" s="130"/>
      <c r="HYH8" s="130"/>
      <c r="HYI8" s="130"/>
      <c r="HYJ8" s="130"/>
      <c r="HYK8" s="130"/>
      <c r="HYL8" s="130"/>
      <c r="HYM8" s="130"/>
      <c r="HYN8" s="130"/>
      <c r="HYO8" s="130"/>
      <c r="HYP8" s="130"/>
      <c r="HYQ8" s="130"/>
      <c r="HYR8" s="130"/>
      <c r="HYS8" s="130"/>
      <c r="HYT8" s="130"/>
      <c r="HYU8" s="130"/>
      <c r="HYV8" s="130"/>
      <c r="HYW8" s="130"/>
      <c r="HYX8" s="130"/>
      <c r="HYY8" s="130"/>
      <c r="HYZ8" s="130"/>
      <c r="HZA8" s="130"/>
      <c r="HZB8" s="130"/>
      <c r="HZC8" s="130"/>
      <c r="HZD8" s="130"/>
      <c r="HZE8" s="130"/>
      <c r="HZF8" s="130"/>
      <c r="HZG8" s="130"/>
      <c r="HZH8" s="130"/>
      <c r="HZI8" s="130"/>
      <c r="HZJ8" s="130"/>
      <c r="HZK8" s="130"/>
      <c r="HZL8" s="130"/>
      <c r="HZM8" s="130"/>
      <c r="HZN8" s="130"/>
      <c r="HZO8" s="130"/>
      <c r="HZP8" s="130"/>
      <c r="HZQ8" s="130"/>
      <c r="HZR8" s="130"/>
      <c r="HZS8" s="130"/>
      <c r="HZT8" s="130"/>
      <c r="HZU8" s="130"/>
      <c r="HZV8" s="130"/>
      <c r="HZW8" s="130"/>
      <c r="HZX8" s="130"/>
      <c r="HZY8" s="130"/>
      <c r="HZZ8" s="130"/>
      <c r="IAA8" s="130"/>
      <c r="IAB8" s="130"/>
      <c r="IAC8" s="130"/>
      <c r="IAD8" s="130"/>
      <c r="IAE8" s="130"/>
      <c r="IAF8" s="130"/>
      <c r="IAG8" s="130"/>
      <c r="IAH8" s="130"/>
      <c r="IAI8" s="130"/>
      <c r="IAJ8" s="130"/>
      <c r="IAK8" s="130"/>
      <c r="IAL8" s="130"/>
      <c r="IAM8" s="130"/>
      <c r="IAN8" s="130"/>
      <c r="IAO8" s="130"/>
      <c r="IAP8" s="130"/>
      <c r="IAQ8" s="130"/>
      <c r="IAR8" s="130"/>
      <c r="IAS8" s="130"/>
      <c r="IAT8" s="130"/>
      <c r="IAU8" s="130"/>
      <c r="IAV8" s="130"/>
      <c r="IAW8" s="130"/>
      <c r="IAX8" s="130"/>
      <c r="IAY8" s="130"/>
      <c r="IAZ8" s="130"/>
      <c r="IBA8" s="130"/>
      <c r="IBB8" s="130"/>
      <c r="IBC8" s="130"/>
      <c r="IBD8" s="130"/>
      <c r="IBE8" s="130"/>
      <c r="IBF8" s="130"/>
      <c r="IBG8" s="130"/>
      <c r="IBH8" s="130"/>
      <c r="IBI8" s="130"/>
      <c r="IBJ8" s="130"/>
      <c r="IBK8" s="130"/>
      <c r="IBL8" s="130"/>
      <c r="IBM8" s="130"/>
      <c r="IBN8" s="130"/>
      <c r="IBO8" s="130"/>
      <c r="IBP8" s="130"/>
      <c r="IBQ8" s="130"/>
      <c r="IBR8" s="130"/>
      <c r="IBS8" s="130"/>
      <c r="IBT8" s="130"/>
      <c r="IBU8" s="130"/>
      <c r="IBV8" s="130"/>
      <c r="IBW8" s="130"/>
      <c r="IBX8" s="130"/>
      <c r="IBY8" s="130"/>
      <c r="IBZ8" s="130"/>
      <c r="ICA8" s="130"/>
      <c r="ICB8" s="130"/>
      <c r="ICC8" s="130"/>
      <c r="ICD8" s="130"/>
      <c r="ICE8" s="130"/>
      <c r="ICF8" s="130"/>
      <c r="ICG8" s="130"/>
      <c r="ICH8" s="130"/>
      <c r="ICI8" s="130"/>
      <c r="ICJ8" s="130"/>
      <c r="ICK8" s="130"/>
      <c r="ICL8" s="130"/>
      <c r="ICM8" s="130"/>
      <c r="ICN8" s="130"/>
      <c r="ICO8" s="130"/>
      <c r="ICP8" s="130"/>
      <c r="ICQ8" s="130"/>
      <c r="ICR8" s="130"/>
      <c r="ICS8" s="130"/>
      <c r="ICT8" s="130"/>
      <c r="ICU8" s="130"/>
      <c r="ICV8" s="130"/>
      <c r="ICW8" s="130"/>
      <c r="ICX8" s="130"/>
      <c r="ICY8" s="130"/>
      <c r="ICZ8" s="130"/>
      <c r="IDA8" s="130"/>
      <c r="IDB8" s="130"/>
      <c r="IDC8" s="130"/>
      <c r="IDD8" s="130"/>
      <c r="IDE8" s="130"/>
      <c r="IDF8" s="130"/>
      <c r="IDG8" s="130"/>
      <c r="IDH8" s="130"/>
      <c r="IDI8" s="130"/>
      <c r="IDJ8" s="130"/>
      <c r="IDK8" s="130"/>
      <c r="IDL8" s="130"/>
      <c r="IDM8" s="130"/>
      <c r="IDN8" s="130"/>
      <c r="IDO8" s="130"/>
      <c r="IDP8" s="130"/>
      <c r="IDQ8" s="130"/>
      <c r="IDR8" s="130"/>
      <c r="IDS8" s="130"/>
      <c r="IDT8" s="130"/>
      <c r="IDU8" s="130"/>
      <c r="IDV8" s="130"/>
      <c r="IDW8" s="130"/>
      <c r="IDX8" s="130"/>
      <c r="IDY8" s="130"/>
      <c r="IDZ8" s="130"/>
      <c r="IEA8" s="130"/>
      <c r="IEB8" s="130"/>
      <c r="IEC8" s="130"/>
      <c r="IED8" s="130"/>
      <c r="IEE8" s="130"/>
      <c r="IEF8" s="130"/>
      <c r="IEG8" s="130"/>
      <c r="IEH8" s="130"/>
      <c r="IEI8" s="130"/>
      <c r="IEJ8" s="130"/>
      <c r="IEK8" s="130"/>
      <c r="IEL8" s="130"/>
      <c r="IEM8" s="130"/>
      <c r="IEN8" s="130"/>
      <c r="IEO8" s="130"/>
      <c r="IEP8" s="130"/>
      <c r="IEQ8" s="130"/>
      <c r="IER8" s="130"/>
      <c r="IES8" s="130"/>
      <c r="IET8" s="130"/>
      <c r="IEU8" s="130"/>
      <c r="IEV8" s="130"/>
      <c r="IEW8" s="130"/>
      <c r="IEX8" s="130"/>
      <c r="IEY8" s="130"/>
      <c r="IEZ8" s="130"/>
      <c r="IFA8" s="130"/>
      <c r="IFB8" s="130"/>
      <c r="IFC8" s="130"/>
      <c r="IFD8" s="130"/>
      <c r="IFE8" s="130"/>
      <c r="IFF8" s="130"/>
      <c r="IFG8" s="130"/>
      <c r="IFH8" s="130"/>
      <c r="IFI8" s="130"/>
      <c r="IFJ8" s="130"/>
      <c r="IFK8" s="130"/>
      <c r="IFL8" s="130"/>
      <c r="IFM8" s="130"/>
      <c r="IFN8" s="130"/>
      <c r="IFO8" s="130"/>
      <c r="IFP8" s="130"/>
      <c r="IFQ8" s="130"/>
      <c r="IFR8" s="130"/>
      <c r="IFS8" s="130"/>
      <c r="IFT8" s="130"/>
      <c r="IFU8" s="130"/>
      <c r="IFV8" s="130"/>
      <c r="IFW8" s="130"/>
      <c r="IFX8" s="130"/>
      <c r="IFY8" s="130"/>
      <c r="IFZ8" s="130"/>
      <c r="IGA8" s="130"/>
      <c r="IGB8" s="130"/>
      <c r="IGC8" s="130"/>
      <c r="IGD8" s="130"/>
      <c r="IGE8" s="130"/>
      <c r="IGF8" s="130"/>
      <c r="IGG8" s="130"/>
      <c r="IGH8" s="130"/>
      <c r="IGI8" s="130"/>
      <c r="IGJ8" s="130"/>
      <c r="IGK8" s="130"/>
      <c r="IGL8" s="130"/>
      <c r="IGM8" s="130"/>
      <c r="IGN8" s="130"/>
      <c r="IGO8" s="130"/>
      <c r="IGP8" s="130"/>
      <c r="IGQ8" s="130"/>
      <c r="IGR8" s="130"/>
      <c r="IGS8" s="130"/>
      <c r="IGT8" s="130"/>
      <c r="IGU8" s="130"/>
      <c r="IGV8" s="130"/>
      <c r="IGW8" s="130"/>
      <c r="IGX8" s="130"/>
      <c r="IGY8" s="130"/>
      <c r="IGZ8" s="130"/>
      <c r="IHA8" s="130"/>
      <c r="IHB8" s="130"/>
      <c r="IHC8" s="130"/>
      <c r="IHD8" s="130"/>
      <c r="IHE8" s="130"/>
      <c r="IHF8" s="130"/>
      <c r="IHG8" s="130"/>
      <c r="IHH8" s="130"/>
      <c r="IHI8" s="130"/>
      <c r="IHJ8" s="130"/>
      <c r="IHK8" s="130"/>
      <c r="IHL8" s="130"/>
      <c r="IHM8" s="130"/>
      <c r="IHN8" s="130"/>
      <c r="IHO8" s="130"/>
      <c r="IHP8" s="130"/>
      <c r="IHQ8" s="130"/>
      <c r="IHR8" s="130"/>
      <c r="IHS8" s="130"/>
      <c r="IHT8" s="130"/>
      <c r="IHU8" s="130"/>
      <c r="IHV8" s="130"/>
      <c r="IHW8" s="130"/>
      <c r="IHX8" s="130"/>
      <c r="IHY8" s="130"/>
      <c r="IHZ8" s="130"/>
      <c r="IIA8" s="130"/>
      <c r="IIB8" s="130"/>
      <c r="IIC8" s="130"/>
      <c r="IID8" s="130"/>
      <c r="IIE8" s="130"/>
      <c r="IIF8" s="130"/>
      <c r="IIG8" s="130"/>
      <c r="IIH8" s="130"/>
      <c r="III8" s="130"/>
      <c r="IIJ8" s="130"/>
      <c r="IIK8" s="130"/>
      <c r="IIL8" s="130"/>
      <c r="IIM8" s="130"/>
      <c r="IIN8" s="130"/>
      <c r="IIO8" s="130"/>
      <c r="IIP8" s="130"/>
      <c r="IIQ8" s="130"/>
      <c r="IIR8" s="130"/>
      <c r="IIS8" s="130"/>
      <c r="IIT8" s="130"/>
      <c r="IIU8" s="130"/>
      <c r="IIV8" s="130"/>
      <c r="IIW8" s="130"/>
      <c r="IIX8" s="130"/>
      <c r="IIY8" s="130"/>
      <c r="IIZ8" s="130"/>
      <c r="IJA8" s="130"/>
      <c r="IJB8" s="130"/>
      <c r="IJC8" s="130"/>
      <c r="IJD8" s="130"/>
      <c r="IJE8" s="130"/>
      <c r="IJF8" s="130"/>
      <c r="IJG8" s="130"/>
      <c r="IJH8" s="130"/>
      <c r="IJI8" s="130"/>
      <c r="IJJ8" s="130"/>
      <c r="IJK8" s="130"/>
      <c r="IJL8" s="130"/>
      <c r="IJM8" s="130"/>
      <c r="IJN8" s="130"/>
      <c r="IJO8" s="130"/>
      <c r="IJP8" s="130"/>
      <c r="IJQ8" s="130"/>
      <c r="IJR8" s="130"/>
      <c r="IJS8" s="130"/>
      <c r="IJT8" s="130"/>
      <c r="IJU8" s="130"/>
      <c r="IJV8" s="130"/>
      <c r="IJW8" s="130"/>
      <c r="IJX8" s="130"/>
      <c r="IJY8" s="130"/>
      <c r="IJZ8" s="130"/>
      <c r="IKA8" s="130"/>
      <c r="IKB8" s="130"/>
      <c r="IKC8" s="130"/>
      <c r="IKD8" s="130"/>
      <c r="IKE8" s="130"/>
      <c r="IKF8" s="130"/>
      <c r="IKG8" s="130"/>
      <c r="IKH8" s="130"/>
      <c r="IKI8" s="130"/>
      <c r="IKJ8" s="130"/>
      <c r="IKK8" s="130"/>
      <c r="IKL8" s="130"/>
      <c r="IKM8" s="130"/>
      <c r="IKN8" s="130"/>
      <c r="IKO8" s="130"/>
      <c r="IKP8" s="130"/>
      <c r="IKQ8" s="130"/>
      <c r="IKR8" s="130"/>
      <c r="IKS8" s="130"/>
      <c r="IKT8" s="130"/>
      <c r="IKU8" s="130"/>
      <c r="IKV8" s="130"/>
      <c r="IKW8" s="130"/>
      <c r="IKX8" s="130"/>
      <c r="IKY8" s="130"/>
      <c r="IKZ8" s="130"/>
      <c r="ILA8" s="130"/>
      <c r="ILB8" s="130"/>
      <c r="ILC8" s="130"/>
      <c r="ILD8" s="130"/>
      <c r="ILE8" s="130"/>
      <c r="ILF8" s="130"/>
      <c r="ILG8" s="130"/>
      <c r="ILH8" s="130"/>
      <c r="ILI8" s="130"/>
      <c r="ILJ8" s="130"/>
      <c r="ILK8" s="130"/>
      <c r="ILL8" s="130"/>
      <c r="ILM8" s="130"/>
      <c r="ILN8" s="130"/>
      <c r="ILO8" s="130"/>
      <c r="ILP8" s="130"/>
      <c r="ILQ8" s="130"/>
      <c r="ILR8" s="130"/>
      <c r="ILS8" s="130"/>
      <c r="ILT8" s="130"/>
      <c r="ILU8" s="130"/>
      <c r="ILV8" s="130"/>
      <c r="ILW8" s="130"/>
      <c r="ILX8" s="130"/>
      <c r="ILY8" s="130"/>
      <c r="ILZ8" s="130"/>
      <c r="IMA8" s="130"/>
      <c r="IMB8" s="130"/>
      <c r="IMC8" s="130"/>
      <c r="IMD8" s="130"/>
      <c r="IME8" s="130"/>
      <c r="IMF8" s="130"/>
      <c r="IMG8" s="130"/>
      <c r="IMH8" s="130"/>
      <c r="IMI8" s="130"/>
      <c r="IMJ8" s="130"/>
      <c r="IMK8" s="130"/>
      <c r="IML8" s="130"/>
      <c r="IMM8" s="130"/>
      <c r="IMN8" s="130"/>
      <c r="IMO8" s="130"/>
      <c r="IMP8" s="130"/>
      <c r="IMQ8" s="130"/>
      <c r="IMR8" s="130"/>
      <c r="IMS8" s="130"/>
      <c r="IMT8" s="130"/>
      <c r="IMU8" s="130"/>
      <c r="IMV8" s="130"/>
      <c r="IMW8" s="130"/>
      <c r="IMX8" s="130"/>
      <c r="IMY8" s="130"/>
      <c r="IMZ8" s="130"/>
      <c r="INA8" s="130"/>
      <c r="INB8" s="130"/>
      <c r="INC8" s="130"/>
      <c r="IND8" s="130"/>
      <c r="INE8" s="130"/>
      <c r="INF8" s="130"/>
      <c r="ING8" s="130"/>
      <c r="INH8" s="130"/>
      <c r="INI8" s="130"/>
      <c r="INJ8" s="130"/>
      <c r="INK8" s="130"/>
      <c r="INL8" s="130"/>
      <c r="INM8" s="130"/>
      <c r="INN8" s="130"/>
      <c r="INO8" s="130"/>
      <c r="INP8" s="130"/>
      <c r="INQ8" s="130"/>
      <c r="INR8" s="130"/>
      <c r="INS8" s="130"/>
      <c r="INT8" s="130"/>
      <c r="INU8" s="130"/>
      <c r="INV8" s="130"/>
      <c r="INW8" s="130"/>
      <c r="INX8" s="130"/>
      <c r="INY8" s="130"/>
      <c r="INZ8" s="130"/>
      <c r="IOA8" s="130"/>
      <c r="IOB8" s="130"/>
      <c r="IOC8" s="130"/>
      <c r="IOD8" s="130"/>
      <c r="IOE8" s="130"/>
      <c r="IOF8" s="130"/>
      <c r="IOG8" s="130"/>
      <c r="IOH8" s="130"/>
      <c r="IOI8" s="130"/>
      <c r="IOJ8" s="130"/>
      <c r="IOK8" s="130"/>
      <c r="IOL8" s="130"/>
      <c r="IOM8" s="130"/>
      <c r="ION8" s="130"/>
      <c r="IOO8" s="130"/>
      <c r="IOP8" s="130"/>
      <c r="IOQ8" s="130"/>
      <c r="IOR8" s="130"/>
      <c r="IOS8" s="130"/>
      <c r="IOT8" s="130"/>
      <c r="IOU8" s="130"/>
      <c r="IOV8" s="130"/>
      <c r="IOW8" s="130"/>
      <c r="IOX8" s="130"/>
      <c r="IOY8" s="130"/>
      <c r="IOZ8" s="130"/>
      <c r="IPA8" s="130"/>
      <c r="IPB8" s="130"/>
      <c r="IPC8" s="130"/>
      <c r="IPD8" s="130"/>
      <c r="IPE8" s="130"/>
      <c r="IPF8" s="130"/>
      <c r="IPG8" s="130"/>
      <c r="IPH8" s="130"/>
      <c r="IPI8" s="130"/>
      <c r="IPJ8" s="130"/>
      <c r="IPK8" s="130"/>
      <c r="IPL8" s="130"/>
      <c r="IPM8" s="130"/>
      <c r="IPN8" s="130"/>
      <c r="IPO8" s="130"/>
      <c r="IPP8" s="130"/>
      <c r="IPQ8" s="130"/>
      <c r="IPR8" s="130"/>
      <c r="IPS8" s="130"/>
      <c r="IPT8" s="130"/>
      <c r="IPU8" s="130"/>
      <c r="IPV8" s="130"/>
      <c r="IPW8" s="130"/>
      <c r="IPX8" s="130"/>
      <c r="IPY8" s="130"/>
      <c r="IPZ8" s="130"/>
      <c r="IQA8" s="130"/>
      <c r="IQB8" s="130"/>
      <c r="IQC8" s="130"/>
      <c r="IQD8" s="130"/>
      <c r="IQE8" s="130"/>
      <c r="IQF8" s="130"/>
      <c r="IQG8" s="130"/>
      <c r="IQH8" s="130"/>
      <c r="IQI8" s="130"/>
      <c r="IQJ8" s="130"/>
      <c r="IQK8" s="130"/>
      <c r="IQL8" s="130"/>
      <c r="IQM8" s="130"/>
      <c r="IQN8" s="130"/>
      <c r="IQO8" s="130"/>
      <c r="IQP8" s="130"/>
      <c r="IQQ8" s="130"/>
      <c r="IQR8" s="130"/>
      <c r="IQS8" s="130"/>
      <c r="IQT8" s="130"/>
      <c r="IQU8" s="130"/>
      <c r="IQV8" s="130"/>
      <c r="IQW8" s="130"/>
      <c r="IQX8" s="130"/>
      <c r="IQY8" s="130"/>
      <c r="IQZ8" s="130"/>
      <c r="IRA8" s="130"/>
      <c r="IRB8" s="130"/>
      <c r="IRC8" s="130"/>
      <c r="IRD8" s="130"/>
      <c r="IRE8" s="130"/>
      <c r="IRF8" s="130"/>
      <c r="IRG8" s="130"/>
      <c r="IRH8" s="130"/>
      <c r="IRI8" s="130"/>
      <c r="IRJ8" s="130"/>
      <c r="IRK8" s="130"/>
      <c r="IRL8" s="130"/>
      <c r="IRM8" s="130"/>
      <c r="IRN8" s="130"/>
      <c r="IRO8" s="130"/>
      <c r="IRP8" s="130"/>
      <c r="IRQ8" s="130"/>
      <c r="IRR8" s="130"/>
      <c r="IRS8" s="130"/>
      <c r="IRT8" s="130"/>
      <c r="IRU8" s="130"/>
      <c r="IRV8" s="130"/>
      <c r="IRW8" s="130"/>
      <c r="IRX8" s="130"/>
      <c r="IRY8" s="130"/>
      <c r="IRZ8" s="130"/>
      <c r="ISA8" s="130"/>
      <c r="ISB8" s="130"/>
      <c r="ISC8" s="130"/>
      <c r="ISD8" s="130"/>
      <c r="ISE8" s="130"/>
      <c r="ISF8" s="130"/>
      <c r="ISG8" s="130"/>
      <c r="ISH8" s="130"/>
      <c r="ISI8" s="130"/>
      <c r="ISJ8" s="130"/>
      <c r="ISK8" s="130"/>
      <c r="ISL8" s="130"/>
      <c r="ISM8" s="130"/>
      <c r="ISN8" s="130"/>
      <c r="ISO8" s="130"/>
      <c r="ISP8" s="130"/>
      <c r="ISQ8" s="130"/>
      <c r="ISR8" s="130"/>
      <c r="ISS8" s="130"/>
      <c r="IST8" s="130"/>
      <c r="ISU8" s="130"/>
      <c r="ISV8" s="130"/>
      <c r="ISW8" s="130"/>
      <c r="ISX8" s="130"/>
      <c r="ISY8" s="130"/>
      <c r="ISZ8" s="130"/>
      <c r="ITA8" s="130"/>
      <c r="ITB8" s="130"/>
      <c r="ITC8" s="130"/>
      <c r="ITD8" s="130"/>
      <c r="ITE8" s="130"/>
      <c r="ITF8" s="130"/>
      <c r="ITG8" s="130"/>
      <c r="ITH8" s="130"/>
      <c r="ITI8" s="130"/>
      <c r="ITJ8" s="130"/>
      <c r="ITK8" s="130"/>
      <c r="ITL8" s="130"/>
      <c r="ITM8" s="130"/>
      <c r="ITN8" s="130"/>
      <c r="ITO8" s="130"/>
      <c r="ITP8" s="130"/>
      <c r="ITQ8" s="130"/>
      <c r="ITR8" s="130"/>
      <c r="ITS8" s="130"/>
      <c r="ITT8" s="130"/>
      <c r="ITU8" s="130"/>
      <c r="ITV8" s="130"/>
      <c r="ITW8" s="130"/>
      <c r="ITX8" s="130"/>
      <c r="ITY8" s="130"/>
      <c r="ITZ8" s="130"/>
      <c r="IUA8" s="130"/>
      <c r="IUB8" s="130"/>
      <c r="IUC8" s="130"/>
      <c r="IUD8" s="130"/>
      <c r="IUE8" s="130"/>
      <c r="IUF8" s="130"/>
      <c r="IUG8" s="130"/>
      <c r="IUH8" s="130"/>
      <c r="IUI8" s="130"/>
      <c r="IUJ8" s="130"/>
      <c r="IUK8" s="130"/>
      <c r="IUL8" s="130"/>
      <c r="IUM8" s="130"/>
      <c r="IUN8" s="130"/>
      <c r="IUO8" s="130"/>
      <c r="IUP8" s="130"/>
      <c r="IUQ8" s="130"/>
      <c r="IUR8" s="130"/>
      <c r="IUS8" s="130"/>
      <c r="IUT8" s="130"/>
      <c r="IUU8" s="130"/>
      <c r="IUV8" s="130"/>
      <c r="IUW8" s="130"/>
      <c r="IUX8" s="130"/>
      <c r="IUY8" s="130"/>
      <c r="IUZ8" s="130"/>
      <c r="IVA8" s="130"/>
      <c r="IVB8" s="130"/>
      <c r="IVC8" s="130"/>
      <c r="IVD8" s="130"/>
      <c r="IVE8" s="130"/>
      <c r="IVF8" s="130"/>
      <c r="IVG8" s="130"/>
      <c r="IVH8" s="130"/>
      <c r="IVI8" s="130"/>
      <c r="IVJ8" s="130"/>
      <c r="IVK8" s="130"/>
      <c r="IVL8" s="130"/>
      <c r="IVM8" s="130"/>
      <c r="IVN8" s="130"/>
      <c r="IVO8" s="130"/>
      <c r="IVP8" s="130"/>
      <c r="IVQ8" s="130"/>
      <c r="IVR8" s="130"/>
      <c r="IVS8" s="130"/>
      <c r="IVT8" s="130"/>
      <c r="IVU8" s="130"/>
      <c r="IVV8" s="130"/>
      <c r="IVW8" s="130"/>
      <c r="IVX8" s="130"/>
      <c r="IVY8" s="130"/>
      <c r="IVZ8" s="130"/>
      <c r="IWA8" s="130"/>
      <c r="IWB8" s="130"/>
      <c r="IWC8" s="130"/>
      <c r="IWD8" s="130"/>
      <c r="IWE8" s="130"/>
      <c r="IWF8" s="130"/>
      <c r="IWG8" s="130"/>
      <c r="IWH8" s="130"/>
      <c r="IWI8" s="130"/>
      <c r="IWJ8" s="130"/>
      <c r="IWK8" s="130"/>
      <c r="IWL8" s="130"/>
      <c r="IWM8" s="130"/>
      <c r="IWN8" s="130"/>
      <c r="IWO8" s="130"/>
      <c r="IWP8" s="130"/>
      <c r="IWQ8" s="130"/>
      <c r="IWR8" s="130"/>
      <c r="IWS8" s="130"/>
      <c r="IWT8" s="130"/>
      <c r="IWU8" s="130"/>
      <c r="IWV8" s="130"/>
      <c r="IWW8" s="130"/>
      <c r="IWX8" s="130"/>
      <c r="IWY8" s="130"/>
      <c r="IWZ8" s="130"/>
      <c r="IXA8" s="130"/>
      <c r="IXB8" s="130"/>
      <c r="IXC8" s="130"/>
      <c r="IXD8" s="130"/>
      <c r="IXE8" s="130"/>
      <c r="IXF8" s="130"/>
      <c r="IXG8" s="130"/>
      <c r="IXH8" s="130"/>
      <c r="IXI8" s="130"/>
      <c r="IXJ8" s="130"/>
      <c r="IXK8" s="130"/>
      <c r="IXL8" s="130"/>
      <c r="IXM8" s="130"/>
      <c r="IXN8" s="130"/>
      <c r="IXO8" s="130"/>
      <c r="IXP8" s="130"/>
      <c r="IXQ8" s="130"/>
      <c r="IXR8" s="130"/>
      <c r="IXS8" s="130"/>
      <c r="IXT8" s="130"/>
      <c r="IXU8" s="130"/>
      <c r="IXV8" s="130"/>
      <c r="IXW8" s="130"/>
      <c r="IXX8" s="130"/>
      <c r="IXY8" s="130"/>
      <c r="IXZ8" s="130"/>
      <c r="IYA8" s="130"/>
      <c r="IYB8" s="130"/>
      <c r="IYC8" s="130"/>
      <c r="IYD8" s="130"/>
      <c r="IYE8" s="130"/>
      <c r="IYF8" s="130"/>
      <c r="IYG8" s="130"/>
      <c r="IYH8" s="130"/>
      <c r="IYI8" s="130"/>
      <c r="IYJ8" s="130"/>
      <c r="IYK8" s="130"/>
      <c r="IYL8" s="130"/>
      <c r="IYM8" s="130"/>
      <c r="IYN8" s="130"/>
      <c r="IYO8" s="130"/>
      <c r="IYP8" s="130"/>
      <c r="IYQ8" s="130"/>
      <c r="IYR8" s="130"/>
      <c r="IYS8" s="130"/>
      <c r="IYT8" s="130"/>
      <c r="IYU8" s="130"/>
      <c r="IYV8" s="130"/>
      <c r="IYW8" s="130"/>
      <c r="IYX8" s="130"/>
      <c r="IYY8" s="130"/>
      <c r="IYZ8" s="130"/>
      <c r="IZA8" s="130"/>
      <c r="IZB8" s="130"/>
      <c r="IZC8" s="130"/>
      <c r="IZD8" s="130"/>
      <c r="IZE8" s="130"/>
      <c r="IZF8" s="130"/>
      <c r="IZG8" s="130"/>
      <c r="IZH8" s="130"/>
      <c r="IZI8" s="130"/>
      <c r="IZJ8" s="130"/>
      <c r="IZK8" s="130"/>
      <c r="IZL8" s="130"/>
      <c r="IZM8" s="130"/>
      <c r="IZN8" s="130"/>
      <c r="IZO8" s="130"/>
      <c r="IZP8" s="130"/>
      <c r="IZQ8" s="130"/>
      <c r="IZR8" s="130"/>
      <c r="IZS8" s="130"/>
      <c r="IZT8" s="130"/>
      <c r="IZU8" s="130"/>
      <c r="IZV8" s="130"/>
      <c r="IZW8" s="130"/>
      <c r="IZX8" s="130"/>
      <c r="IZY8" s="130"/>
      <c r="IZZ8" s="130"/>
      <c r="JAA8" s="130"/>
      <c r="JAB8" s="130"/>
      <c r="JAC8" s="130"/>
      <c r="JAD8" s="130"/>
      <c r="JAE8" s="130"/>
      <c r="JAF8" s="130"/>
      <c r="JAG8" s="130"/>
      <c r="JAH8" s="130"/>
      <c r="JAI8" s="130"/>
      <c r="JAJ8" s="130"/>
      <c r="JAK8" s="130"/>
      <c r="JAL8" s="130"/>
      <c r="JAM8" s="130"/>
      <c r="JAN8" s="130"/>
      <c r="JAO8" s="130"/>
      <c r="JAP8" s="130"/>
      <c r="JAQ8" s="130"/>
      <c r="JAR8" s="130"/>
      <c r="JAS8" s="130"/>
      <c r="JAT8" s="130"/>
      <c r="JAU8" s="130"/>
      <c r="JAV8" s="130"/>
      <c r="JAW8" s="130"/>
      <c r="JAX8" s="130"/>
      <c r="JAY8" s="130"/>
      <c r="JAZ8" s="130"/>
      <c r="JBA8" s="130"/>
      <c r="JBB8" s="130"/>
      <c r="JBC8" s="130"/>
      <c r="JBD8" s="130"/>
      <c r="JBE8" s="130"/>
      <c r="JBF8" s="130"/>
      <c r="JBG8" s="130"/>
      <c r="JBH8" s="130"/>
      <c r="JBI8" s="130"/>
      <c r="JBJ8" s="130"/>
      <c r="JBK8" s="130"/>
      <c r="JBL8" s="130"/>
      <c r="JBM8" s="130"/>
      <c r="JBN8" s="130"/>
      <c r="JBO8" s="130"/>
      <c r="JBP8" s="130"/>
      <c r="JBQ8" s="130"/>
      <c r="JBR8" s="130"/>
      <c r="JBS8" s="130"/>
      <c r="JBT8" s="130"/>
      <c r="JBU8" s="130"/>
      <c r="JBV8" s="130"/>
      <c r="JBW8" s="130"/>
      <c r="JBX8" s="130"/>
      <c r="JBY8" s="130"/>
      <c r="JBZ8" s="130"/>
      <c r="JCA8" s="130"/>
      <c r="JCB8" s="130"/>
      <c r="JCC8" s="130"/>
      <c r="JCD8" s="130"/>
      <c r="JCE8" s="130"/>
      <c r="JCF8" s="130"/>
      <c r="JCG8" s="130"/>
      <c r="JCH8" s="130"/>
      <c r="JCI8" s="130"/>
      <c r="JCJ8" s="130"/>
      <c r="JCK8" s="130"/>
      <c r="JCL8" s="130"/>
      <c r="JCM8" s="130"/>
      <c r="JCN8" s="130"/>
      <c r="JCO8" s="130"/>
      <c r="JCP8" s="130"/>
      <c r="JCQ8" s="130"/>
      <c r="JCR8" s="130"/>
      <c r="JCS8" s="130"/>
      <c r="JCT8" s="130"/>
      <c r="JCU8" s="130"/>
      <c r="JCV8" s="130"/>
      <c r="JCW8" s="130"/>
      <c r="JCX8" s="130"/>
      <c r="JCY8" s="130"/>
      <c r="JCZ8" s="130"/>
      <c r="JDA8" s="130"/>
      <c r="JDB8" s="130"/>
      <c r="JDC8" s="130"/>
      <c r="JDD8" s="130"/>
      <c r="JDE8" s="130"/>
      <c r="JDF8" s="130"/>
      <c r="JDG8" s="130"/>
      <c r="JDH8" s="130"/>
      <c r="JDI8" s="130"/>
      <c r="JDJ8" s="130"/>
      <c r="JDK8" s="130"/>
      <c r="JDL8" s="130"/>
      <c r="JDM8" s="130"/>
      <c r="JDN8" s="130"/>
      <c r="JDO8" s="130"/>
      <c r="JDP8" s="130"/>
      <c r="JDQ8" s="130"/>
      <c r="JDR8" s="130"/>
      <c r="JDS8" s="130"/>
      <c r="JDT8" s="130"/>
      <c r="JDU8" s="130"/>
      <c r="JDV8" s="130"/>
      <c r="JDW8" s="130"/>
      <c r="JDX8" s="130"/>
      <c r="JDY8" s="130"/>
      <c r="JDZ8" s="130"/>
      <c r="JEA8" s="130"/>
      <c r="JEB8" s="130"/>
      <c r="JEC8" s="130"/>
      <c r="JED8" s="130"/>
      <c r="JEE8" s="130"/>
      <c r="JEF8" s="130"/>
      <c r="JEG8" s="130"/>
      <c r="JEH8" s="130"/>
      <c r="JEI8" s="130"/>
      <c r="JEJ8" s="130"/>
      <c r="JEK8" s="130"/>
      <c r="JEL8" s="130"/>
      <c r="JEM8" s="130"/>
      <c r="JEN8" s="130"/>
      <c r="JEO8" s="130"/>
      <c r="JEP8" s="130"/>
      <c r="JEQ8" s="130"/>
      <c r="JER8" s="130"/>
      <c r="JES8" s="130"/>
      <c r="JET8" s="130"/>
      <c r="JEU8" s="130"/>
      <c r="JEV8" s="130"/>
      <c r="JEW8" s="130"/>
      <c r="JEX8" s="130"/>
      <c r="JEY8" s="130"/>
      <c r="JEZ8" s="130"/>
      <c r="JFA8" s="130"/>
      <c r="JFB8" s="130"/>
      <c r="JFC8" s="130"/>
      <c r="JFD8" s="130"/>
      <c r="JFE8" s="130"/>
      <c r="JFF8" s="130"/>
      <c r="JFG8" s="130"/>
      <c r="JFH8" s="130"/>
      <c r="JFI8" s="130"/>
      <c r="JFJ8" s="130"/>
      <c r="JFK8" s="130"/>
      <c r="JFL8" s="130"/>
      <c r="JFM8" s="130"/>
      <c r="JFN8" s="130"/>
      <c r="JFO8" s="130"/>
      <c r="JFP8" s="130"/>
      <c r="JFQ8" s="130"/>
      <c r="JFR8" s="130"/>
      <c r="JFS8" s="130"/>
      <c r="JFT8" s="130"/>
      <c r="JFU8" s="130"/>
      <c r="JFV8" s="130"/>
      <c r="JFW8" s="130"/>
      <c r="JFX8" s="130"/>
      <c r="JFY8" s="130"/>
      <c r="JFZ8" s="130"/>
      <c r="JGA8" s="130"/>
      <c r="JGB8" s="130"/>
      <c r="JGC8" s="130"/>
      <c r="JGD8" s="130"/>
      <c r="JGE8" s="130"/>
      <c r="JGF8" s="130"/>
      <c r="JGG8" s="130"/>
      <c r="JGH8" s="130"/>
      <c r="JGI8" s="130"/>
      <c r="JGJ8" s="130"/>
      <c r="JGK8" s="130"/>
      <c r="JGL8" s="130"/>
      <c r="JGM8" s="130"/>
      <c r="JGN8" s="130"/>
      <c r="JGO8" s="130"/>
      <c r="JGP8" s="130"/>
      <c r="JGQ8" s="130"/>
      <c r="JGR8" s="130"/>
      <c r="JGS8" s="130"/>
      <c r="JGT8" s="130"/>
      <c r="JGU8" s="130"/>
      <c r="JGV8" s="130"/>
      <c r="JGW8" s="130"/>
      <c r="JGX8" s="130"/>
      <c r="JGY8" s="130"/>
      <c r="JGZ8" s="130"/>
      <c r="JHA8" s="130"/>
      <c r="JHB8" s="130"/>
      <c r="JHC8" s="130"/>
      <c r="JHD8" s="130"/>
      <c r="JHE8" s="130"/>
      <c r="JHF8" s="130"/>
      <c r="JHG8" s="130"/>
      <c r="JHH8" s="130"/>
      <c r="JHI8" s="130"/>
      <c r="JHJ8" s="130"/>
      <c r="JHK8" s="130"/>
      <c r="JHL8" s="130"/>
      <c r="JHM8" s="130"/>
      <c r="JHN8" s="130"/>
      <c r="JHO8" s="130"/>
      <c r="JHP8" s="130"/>
      <c r="JHQ8" s="130"/>
      <c r="JHR8" s="130"/>
      <c r="JHS8" s="130"/>
      <c r="JHT8" s="130"/>
      <c r="JHU8" s="130"/>
      <c r="JHV8" s="130"/>
      <c r="JHW8" s="130"/>
      <c r="JHX8" s="130"/>
      <c r="JHY8" s="130"/>
      <c r="JHZ8" s="130"/>
      <c r="JIA8" s="130"/>
      <c r="JIB8" s="130"/>
      <c r="JIC8" s="130"/>
      <c r="JID8" s="130"/>
      <c r="JIE8" s="130"/>
      <c r="JIF8" s="130"/>
      <c r="JIG8" s="130"/>
      <c r="JIH8" s="130"/>
      <c r="JII8" s="130"/>
      <c r="JIJ8" s="130"/>
      <c r="JIK8" s="130"/>
      <c r="JIL8" s="130"/>
      <c r="JIM8" s="130"/>
      <c r="JIN8" s="130"/>
      <c r="JIO8" s="130"/>
      <c r="JIP8" s="130"/>
      <c r="JIQ8" s="130"/>
      <c r="JIR8" s="130"/>
      <c r="JIS8" s="130"/>
      <c r="JIT8" s="130"/>
      <c r="JIU8" s="130"/>
      <c r="JIV8" s="130"/>
      <c r="JIW8" s="130"/>
      <c r="JIX8" s="130"/>
      <c r="JIY8" s="130"/>
      <c r="JIZ8" s="130"/>
      <c r="JJA8" s="130"/>
      <c r="JJB8" s="130"/>
      <c r="JJC8" s="130"/>
      <c r="JJD8" s="130"/>
      <c r="JJE8" s="130"/>
      <c r="JJF8" s="130"/>
      <c r="JJG8" s="130"/>
      <c r="JJH8" s="130"/>
      <c r="JJI8" s="130"/>
      <c r="JJJ8" s="130"/>
      <c r="JJK8" s="130"/>
      <c r="JJL8" s="130"/>
      <c r="JJM8" s="130"/>
      <c r="JJN8" s="130"/>
      <c r="JJO8" s="130"/>
      <c r="JJP8" s="130"/>
      <c r="JJQ8" s="130"/>
      <c r="JJR8" s="130"/>
      <c r="JJS8" s="130"/>
      <c r="JJT8" s="130"/>
      <c r="JJU8" s="130"/>
      <c r="JJV8" s="130"/>
      <c r="JJW8" s="130"/>
      <c r="JJX8" s="130"/>
      <c r="JJY8" s="130"/>
      <c r="JJZ8" s="130"/>
      <c r="JKA8" s="130"/>
      <c r="JKB8" s="130"/>
      <c r="JKC8" s="130"/>
      <c r="JKD8" s="130"/>
      <c r="JKE8" s="130"/>
      <c r="JKF8" s="130"/>
      <c r="JKG8" s="130"/>
      <c r="JKH8" s="130"/>
      <c r="JKI8" s="130"/>
      <c r="JKJ8" s="130"/>
      <c r="JKK8" s="130"/>
      <c r="JKL8" s="130"/>
      <c r="JKM8" s="130"/>
      <c r="JKN8" s="130"/>
      <c r="JKO8" s="130"/>
      <c r="JKP8" s="130"/>
      <c r="JKQ8" s="130"/>
      <c r="JKR8" s="130"/>
      <c r="JKS8" s="130"/>
      <c r="JKT8" s="130"/>
      <c r="JKU8" s="130"/>
      <c r="JKV8" s="130"/>
      <c r="JKW8" s="130"/>
      <c r="JKX8" s="130"/>
      <c r="JKY8" s="130"/>
      <c r="JKZ8" s="130"/>
      <c r="JLA8" s="130"/>
      <c r="JLB8" s="130"/>
      <c r="JLC8" s="130"/>
      <c r="JLD8" s="130"/>
      <c r="JLE8" s="130"/>
      <c r="JLF8" s="130"/>
      <c r="JLG8" s="130"/>
      <c r="JLH8" s="130"/>
      <c r="JLI8" s="130"/>
      <c r="JLJ8" s="130"/>
      <c r="JLK8" s="130"/>
      <c r="JLL8" s="130"/>
      <c r="JLM8" s="130"/>
      <c r="JLN8" s="130"/>
      <c r="JLO8" s="130"/>
      <c r="JLP8" s="130"/>
      <c r="JLQ8" s="130"/>
      <c r="JLR8" s="130"/>
      <c r="JLS8" s="130"/>
      <c r="JLT8" s="130"/>
      <c r="JLU8" s="130"/>
      <c r="JLV8" s="130"/>
      <c r="JLW8" s="130"/>
      <c r="JLX8" s="130"/>
      <c r="JLY8" s="130"/>
      <c r="JLZ8" s="130"/>
      <c r="JMA8" s="130"/>
      <c r="JMB8" s="130"/>
      <c r="JMC8" s="130"/>
      <c r="JMD8" s="130"/>
      <c r="JME8" s="130"/>
      <c r="JMF8" s="130"/>
      <c r="JMG8" s="130"/>
      <c r="JMH8" s="130"/>
      <c r="JMI8" s="130"/>
      <c r="JMJ8" s="130"/>
      <c r="JMK8" s="130"/>
      <c r="JML8" s="130"/>
      <c r="JMM8" s="130"/>
      <c r="JMN8" s="130"/>
      <c r="JMO8" s="130"/>
      <c r="JMP8" s="130"/>
      <c r="JMQ8" s="130"/>
      <c r="JMR8" s="130"/>
      <c r="JMS8" s="130"/>
      <c r="JMT8" s="130"/>
      <c r="JMU8" s="130"/>
      <c r="JMV8" s="130"/>
      <c r="JMW8" s="130"/>
      <c r="JMX8" s="130"/>
      <c r="JMY8" s="130"/>
      <c r="JMZ8" s="130"/>
      <c r="JNA8" s="130"/>
      <c r="JNB8" s="130"/>
      <c r="JNC8" s="130"/>
      <c r="JND8" s="130"/>
      <c r="JNE8" s="130"/>
      <c r="JNF8" s="130"/>
      <c r="JNG8" s="130"/>
      <c r="JNH8" s="130"/>
      <c r="JNI8" s="130"/>
      <c r="JNJ8" s="130"/>
      <c r="JNK8" s="130"/>
      <c r="JNL8" s="130"/>
      <c r="JNM8" s="130"/>
      <c r="JNN8" s="130"/>
      <c r="JNO8" s="130"/>
      <c r="JNP8" s="130"/>
      <c r="JNQ8" s="130"/>
      <c r="JNR8" s="130"/>
      <c r="JNS8" s="130"/>
      <c r="JNT8" s="130"/>
      <c r="JNU8" s="130"/>
      <c r="JNV8" s="130"/>
      <c r="JNW8" s="130"/>
      <c r="JNX8" s="130"/>
      <c r="JNY8" s="130"/>
      <c r="JNZ8" s="130"/>
      <c r="JOA8" s="130"/>
      <c r="JOB8" s="130"/>
      <c r="JOC8" s="130"/>
      <c r="JOD8" s="130"/>
      <c r="JOE8" s="130"/>
      <c r="JOF8" s="130"/>
      <c r="JOG8" s="130"/>
      <c r="JOH8" s="130"/>
      <c r="JOI8" s="130"/>
      <c r="JOJ8" s="130"/>
      <c r="JOK8" s="130"/>
      <c r="JOL8" s="130"/>
      <c r="JOM8" s="130"/>
      <c r="JON8" s="130"/>
      <c r="JOO8" s="130"/>
      <c r="JOP8" s="130"/>
      <c r="JOQ8" s="130"/>
      <c r="JOR8" s="130"/>
      <c r="JOS8" s="130"/>
      <c r="JOT8" s="130"/>
      <c r="JOU8" s="130"/>
      <c r="JOV8" s="130"/>
      <c r="JOW8" s="130"/>
      <c r="JOX8" s="130"/>
      <c r="JOY8" s="130"/>
      <c r="JOZ8" s="130"/>
      <c r="JPA8" s="130"/>
      <c r="JPB8" s="130"/>
      <c r="JPC8" s="130"/>
      <c r="JPD8" s="130"/>
      <c r="JPE8" s="130"/>
      <c r="JPF8" s="130"/>
      <c r="JPG8" s="130"/>
      <c r="JPH8" s="130"/>
      <c r="JPI8" s="130"/>
      <c r="JPJ8" s="130"/>
      <c r="JPK8" s="130"/>
      <c r="JPL8" s="130"/>
      <c r="JPM8" s="130"/>
      <c r="JPN8" s="130"/>
      <c r="JPO8" s="130"/>
      <c r="JPP8" s="130"/>
      <c r="JPQ8" s="130"/>
      <c r="JPR8" s="130"/>
      <c r="JPS8" s="130"/>
      <c r="JPT8" s="130"/>
      <c r="JPU8" s="130"/>
      <c r="JPV8" s="130"/>
      <c r="JPW8" s="130"/>
      <c r="JPX8" s="130"/>
      <c r="JPY8" s="130"/>
      <c r="JPZ8" s="130"/>
      <c r="JQA8" s="130"/>
      <c r="JQB8" s="130"/>
      <c r="JQC8" s="130"/>
      <c r="JQD8" s="130"/>
      <c r="JQE8" s="130"/>
      <c r="JQF8" s="130"/>
      <c r="JQG8" s="130"/>
      <c r="JQH8" s="130"/>
      <c r="JQI8" s="130"/>
      <c r="JQJ8" s="130"/>
      <c r="JQK8" s="130"/>
      <c r="JQL8" s="130"/>
      <c r="JQM8" s="130"/>
      <c r="JQN8" s="130"/>
      <c r="JQO8" s="130"/>
      <c r="JQP8" s="130"/>
      <c r="JQQ8" s="130"/>
      <c r="JQR8" s="130"/>
      <c r="JQS8" s="130"/>
      <c r="JQT8" s="130"/>
      <c r="JQU8" s="130"/>
      <c r="JQV8" s="130"/>
      <c r="JQW8" s="130"/>
      <c r="JQX8" s="130"/>
      <c r="JQY8" s="130"/>
      <c r="JQZ8" s="130"/>
      <c r="JRA8" s="130"/>
      <c r="JRB8" s="130"/>
      <c r="JRC8" s="130"/>
      <c r="JRD8" s="130"/>
      <c r="JRE8" s="130"/>
      <c r="JRF8" s="130"/>
      <c r="JRG8" s="130"/>
      <c r="JRH8" s="130"/>
      <c r="JRI8" s="130"/>
      <c r="JRJ8" s="130"/>
      <c r="JRK8" s="130"/>
      <c r="JRL8" s="130"/>
      <c r="JRM8" s="130"/>
      <c r="JRN8" s="130"/>
      <c r="JRO8" s="130"/>
      <c r="JRP8" s="130"/>
      <c r="JRQ8" s="130"/>
      <c r="JRR8" s="130"/>
      <c r="JRS8" s="130"/>
      <c r="JRT8" s="130"/>
      <c r="JRU8" s="130"/>
      <c r="JRV8" s="130"/>
      <c r="JRW8" s="130"/>
      <c r="JRX8" s="130"/>
      <c r="JRY8" s="130"/>
      <c r="JRZ8" s="130"/>
      <c r="JSA8" s="130"/>
      <c r="JSB8" s="130"/>
      <c r="JSC8" s="130"/>
      <c r="JSD8" s="130"/>
      <c r="JSE8" s="130"/>
      <c r="JSF8" s="130"/>
      <c r="JSG8" s="130"/>
      <c r="JSH8" s="130"/>
      <c r="JSI8" s="130"/>
      <c r="JSJ8" s="130"/>
      <c r="JSK8" s="130"/>
      <c r="JSL8" s="130"/>
      <c r="JSM8" s="130"/>
      <c r="JSN8" s="130"/>
      <c r="JSO8" s="130"/>
      <c r="JSP8" s="130"/>
      <c r="JSQ8" s="130"/>
      <c r="JSR8" s="130"/>
      <c r="JSS8" s="130"/>
      <c r="JST8" s="130"/>
      <c r="JSU8" s="130"/>
      <c r="JSV8" s="130"/>
      <c r="JSW8" s="130"/>
      <c r="JSX8" s="130"/>
      <c r="JSY8" s="130"/>
      <c r="JSZ8" s="130"/>
      <c r="JTA8" s="130"/>
      <c r="JTB8" s="130"/>
      <c r="JTC8" s="130"/>
      <c r="JTD8" s="130"/>
      <c r="JTE8" s="130"/>
      <c r="JTF8" s="130"/>
      <c r="JTG8" s="130"/>
      <c r="JTH8" s="130"/>
      <c r="JTI8" s="130"/>
      <c r="JTJ8" s="130"/>
      <c r="JTK8" s="130"/>
      <c r="JTL8" s="130"/>
      <c r="JTM8" s="130"/>
      <c r="JTN8" s="130"/>
      <c r="JTO8" s="130"/>
      <c r="JTP8" s="130"/>
      <c r="JTQ8" s="130"/>
      <c r="JTR8" s="130"/>
      <c r="JTS8" s="130"/>
      <c r="JTT8" s="130"/>
      <c r="JTU8" s="130"/>
      <c r="JTV8" s="130"/>
      <c r="JTW8" s="130"/>
      <c r="JTX8" s="130"/>
      <c r="JTY8" s="130"/>
      <c r="JTZ8" s="130"/>
      <c r="JUA8" s="130"/>
      <c r="JUB8" s="130"/>
      <c r="JUC8" s="130"/>
      <c r="JUD8" s="130"/>
      <c r="JUE8" s="130"/>
      <c r="JUF8" s="130"/>
      <c r="JUG8" s="130"/>
      <c r="JUH8" s="130"/>
      <c r="JUI8" s="130"/>
      <c r="JUJ8" s="130"/>
      <c r="JUK8" s="130"/>
      <c r="JUL8" s="130"/>
      <c r="JUM8" s="130"/>
      <c r="JUN8" s="130"/>
      <c r="JUO8" s="130"/>
      <c r="JUP8" s="130"/>
      <c r="JUQ8" s="130"/>
      <c r="JUR8" s="130"/>
      <c r="JUS8" s="130"/>
      <c r="JUT8" s="130"/>
      <c r="JUU8" s="130"/>
      <c r="JUV8" s="130"/>
      <c r="JUW8" s="130"/>
      <c r="JUX8" s="130"/>
      <c r="JUY8" s="130"/>
      <c r="JUZ8" s="130"/>
      <c r="JVA8" s="130"/>
      <c r="JVB8" s="130"/>
      <c r="JVC8" s="130"/>
      <c r="JVD8" s="130"/>
      <c r="JVE8" s="130"/>
      <c r="JVF8" s="130"/>
      <c r="JVG8" s="130"/>
      <c r="JVH8" s="130"/>
      <c r="JVI8" s="130"/>
      <c r="JVJ8" s="130"/>
      <c r="JVK8" s="130"/>
      <c r="JVL8" s="130"/>
      <c r="JVM8" s="130"/>
      <c r="JVN8" s="130"/>
      <c r="JVO8" s="130"/>
      <c r="JVP8" s="130"/>
      <c r="JVQ8" s="130"/>
      <c r="JVR8" s="130"/>
      <c r="JVS8" s="130"/>
      <c r="JVT8" s="130"/>
      <c r="JVU8" s="130"/>
      <c r="JVV8" s="130"/>
      <c r="JVW8" s="130"/>
      <c r="JVX8" s="130"/>
      <c r="JVY8" s="130"/>
      <c r="JVZ8" s="130"/>
      <c r="JWA8" s="130"/>
      <c r="JWB8" s="130"/>
      <c r="JWC8" s="130"/>
      <c r="JWD8" s="130"/>
      <c r="JWE8" s="130"/>
      <c r="JWF8" s="130"/>
      <c r="JWG8" s="130"/>
      <c r="JWH8" s="130"/>
      <c r="JWI8" s="130"/>
      <c r="JWJ8" s="130"/>
      <c r="JWK8" s="130"/>
      <c r="JWL8" s="130"/>
      <c r="JWM8" s="130"/>
      <c r="JWN8" s="130"/>
      <c r="JWO8" s="130"/>
      <c r="JWP8" s="130"/>
      <c r="JWQ8" s="130"/>
      <c r="JWR8" s="130"/>
      <c r="JWS8" s="130"/>
      <c r="JWT8" s="130"/>
      <c r="JWU8" s="130"/>
      <c r="JWV8" s="130"/>
      <c r="JWW8" s="130"/>
      <c r="JWX8" s="130"/>
      <c r="JWY8" s="130"/>
      <c r="JWZ8" s="130"/>
      <c r="JXA8" s="130"/>
      <c r="JXB8" s="130"/>
      <c r="JXC8" s="130"/>
      <c r="JXD8" s="130"/>
      <c r="JXE8" s="130"/>
      <c r="JXF8" s="130"/>
      <c r="JXG8" s="130"/>
      <c r="JXH8" s="130"/>
      <c r="JXI8" s="130"/>
      <c r="JXJ8" s="130"/>
      <c r="JXK8" s="130"/>
      <c r="JXL8" s="130"/>
      <c r="JXM8" s="130"/>
      <c r="JXN8" s="130"/>
      <c r="JXO8" s="130"/>
      <c r="JXP8" s="130"/>
      <c r="JXQ8" s="130"/>
      <c r="JXR8" s="130"/>
      <c r="JXS8" s="130"/>
      <c r="JXT8" s="130"/>
      <c r="JXU8" s="130"/>
      <c r="JXV8" s="130"/>
      <c r="JXW8" s="130"/>
      <c r="JXX8" s="130"/>
      <c r="JXY8" s="130"/>
      <c r="JXZ8" s="130"/>
      <c r="JYA8" s="130"/>
      <c r="JYB8" s="130"/>
      <c r="JYC8" s="130"/>
      <c r="JYD8" s="130"/>
      <c r="JYE8" s="130"/>
      <c r="JYF8" s="130"/>
      <c r="JYG8" s="130"/>
      <c r="JYH8" s="130"/>
      <c r="JYI8" s="130"/>
      <c r="JYJ8" s="130"/>
      <c r="JYK8" s="130"/>
      <c r="JYL8" s="130"/>
      <c r="JYM8" s="130"/>
      <c r="JYN8" s="130"/>
      <c r="JYO8" s="130"/>
      <c r="JYP8" s="130"/>
      <c r="JYQ8" s="130"/>
      <c r="JYR8" s="130"/>
      <c r="JYS8" s="130"/>
      <c r="JYT8" s="130"/>
      <c r="JYU8" s="130"/>
      <c r="JYV8" s="130"/>
      <c r="JYW8" s="130"/>
      <c r="JYX8" s="130"/>
      <c r="JYY8" s="130"/>
      <c r="JYZ8" s="130"/>
      <c r="JZA8" s="130"/>
      <c r="JZB8" s="130"/>
      <c r="JZC8" s="130"/>
      <c r="JZD8" s="130"/>
      <c r="JZE8" s="130"/>
      <c r="JZF8" s="130"/>
      <c r="JZG8" s="130"/>
      <c r="JZH8" s="130"/>
      <c r="JZI8" s="130"/>
      <c r="JZJ8" s="130"/>
      <c r="JZK8" s="130"/>
      <c r="JZL8" s="130"/>
      <c r="JZM8" s="130"/>
      <c r="JZN8" s="130"/>
      <c r="JZO8" s="130"/>
      <c r="JZP8" s="130"/>
      <c r="JZQ8" s="130"/>
      <c r="JZR8" s="130"/>
      <c r="JZS8" s="130"/>
      <c r="JZT8" s="130"/>
      <c r="JZU8" s="130"/>
      <c r="JZV8" s="130"/>
      <c r="JZW8" s="130"/>
      <c r="JZX8" s="130"/>
      <c r="JZY8" s="130"/>
      <c r="JZZ8" s="130"/>
      <c r="KAA8" s="130"/>
      <c r="KAB8" s="130"/>
      <c r="KAC8" s="130"/>
      <c r="KAD8" s="130"/>
      <c r="KAE8" s="130"/>
      <c r="KAF8" s="130"/>
      <c r="KAG8" s="130"/>
      <c r="KAH8" s="130"/>
      <c r="KAI8" s="130"/>
      <c r="KAJ8" s="130"/>
      <c r="KAK8" s="130"/>
      <c r="KAL8" s="130"/>
      <c r="KAM8" s="130"/>
      <c r="KAN8" s="130"/>
      <c r="KAO8" s="130"/>
      <c r="KAP8" s="130"/>
      <c r="KAQ8" s="130"/>
      <c r="KAR8" s="130"/>
      <c r="KAS8" s="130"/>
      <c r="KAT8" s="130"/>
      <c r="KAU8" s="130"/>
      <c r="KAV8" s="130"/>
      <c r="KAW8" s="130"/>
      <c r="KAX8" s="130"/>
      <c r="KAY8" s="130"/>
      <c r="KAZ8" s="130"/>
      <c r="KBA8" s="130"/>
      <c r="KBB8" s="130"/>
      <c r="KBC8" s="130"/>
      <c r="KBD8" s="130"/>
      <c r="KBE8" s="130"/>
      <c r="KBF8" s="130"/>
      <c r="KBG8" s="130"/>
      <c r="KBH8" s="130"/>
      <c r="KBI8" s="130"/>
      <c r="KBJ8" s="130"/>
      <c r="KBK8" s="130"/>
      <c r="KBL8" s="130"/>
      <c r="KBM8" s="130"/>
      <c r="KBN8" s="130"/>
      <c r="KBO8" s="130"/>
      <c r="KBP8" s="130"/>
      <c r="KBQ8" s="130"/>
      <c r="KBR8" s="130"/>
      <c r="KBS8" s="130"/>
      <c r="KBT8" s="130"/>
      <c r="KBU8" s="130"/>
      <c r="KBV8" s="130"/>
      <c r="KBW8" s="130"/>
      <c r="KBX8" s="130"/>
      <c r="KBY8" s="130"/>
      <c r="KBZ8" s="130"/>
      <c r="KCA8" s="130"/>
      <c r="KCB8" s="130"/>
      <c r="KCC8" s="130"/>
      <c r="KCD8" s="130"/>
      <c r="KCE8" s="130"/>
      <c r="KCF8" s="130"/>
      <c r="KCG8" s="130"/>
      <c r="KCH8" s="130"/>
      <c r="KCI8" s="130"/>
      <c r="KCJ8" s="130"/>
      <c r="KCK8" s="130"/>
      <c r="KCL8" s="130"/>
      <c r="KCM8" s="130"/>
      <c r="KCN8" s="130"/>
      <c r="KCO8" s="130"/>
      <c r="KCP8" s="130"/>
      <c r="KCQ8" s="130"/>
      <c r="KCR8" s="130"/>
      <c r="KCS8" s="130"/>
      <c r="KCT8" s="130"/>
      <c r="KCU8" s="130"/>
      <c r="KCV8" s="130"/>
      <c r="KCW8" s="130"/>
      <c r="KCX8" s="130"/>
      <c r="KCY8" s="130"/>
      <c r="KCZ8" s="130"/>
      <c r="KDA8" s="130"/>
      <c r="KDB8" s="130"/>
      <c r="KDC8" s="130"/>
      <c r="KDD8" s="130"/>
      <c r="KDE8" s="130"/>
      <c r="KDF8" s="130"/>
      <c r="KDG8" s="130"/>
      <c r="KDH8" s="130"/>
      <c r="KDI8" s="130"/>
      <c r="KDJ8" s="130"/>
      <c r="KDK8" s="130"/>
      <c r="KDL8" s="130"/>
      <c r="KDM8" s="130"/>
      <c r="KDN8" s="130"/>
      <c r="KDO8" s="130"/>
      <c r="KDP8" s="130"/>
      <c r="KDQ8" s="130"/>
      <c r="KDR8" s="130"/>
      <c r="KDS8" s="130"/>
      <c r="KDT8" s="130"/>
      <c r="KDU8" s="130"/>
      <c r="KDV8" s="130"/>
      <c r="KDW8" s="130"/>
      <c r="KDX8" s="130"/>
      <c r="KDY8" s="130"/>
      <c r="KDZ8" s="130"/>
      <c r="KEA8" s="130"/>
      <c r="KEB8" s="130"/>
      <c r="KEC8" s="130"/>
      <c r="KED8" s="130"/>
      <c r="KEE8" s="130"/>
      <c r="KEF8" s="130"/>
      <c r="KEG8" s="130"/>
      <c r="KEH8" s="130"/>
      <c r="KEI8" s="130"/>
      <c r="KEJ8" s="130"/>
      <c r="KEK8" s="130"/>
      <c r="KEL8" s="130"/>
      <c r="KEM8" s="130"/>
      <c r="KEN8" s="130"/>
      <c r="KEO8" s="130"/>
      <c r="KEP8" s="130"/>
      <c r="KEQ8" s="130"/>
      <c r="KER8" s="130"/>
      <c r="KES8" s="130"/>
      <c r="KET8" s="130"/>
      <c r="KEU8" s="130"/>
      <c r="KEV8" s="130"/>
      <c r="KEW8" s="130"/>
      <c r="KEX8" s="130"/>
      <c r="KEY8" s="130"/>
      <c r="KEZ8" s="130"/>
      <c r="KFA8" s="130"/>
      <c r="KFB8" s="130"/>
      <c r="KFC8" s="130"/>
      <c r="KFD8" s="130"/>
      <c r="KFE8" s="130"/>
      <c r="KFF8" s="130"/>
      <c r="KFG8" s="130"/>
      <c r="KFH8" s="130"/>
      <c r="KFI8" s="130"/>
      <c r="KFJ8" s="130"/>
      <c r="KFK8" s="130"/>
      <c r="KFL8" s="130"/>
      <c r="KFM8" s="130"/>
      <c r="KFN8" s="130"/>
      <c r="KFO8" s="130"/>
      <c r="KFP8" s="130"/>
      <c r="KFQ8" s="130"/>
      <c r="KFR8" s="130"/>
      <c r="KFS8" s="130"/>
      <c r="KFT8" s="130"/>
      <c r="KFU8" s="130"/>
      <c r="KFV8" s="130"/>
      <c r="KFW8" s="130"/>
      <c r="KFX8" s="130"/>
      <c r="KFY8" s="130"/>
      <c r="KFZ8" s="130"/>
      <c r="KGA8" s="130"/>
      <c r="KGB8" s="130"/>
      <c r="KGC8" s="130"/>
      <c r="KGD8" s="130"/>
      <c r="KGE8" s="130"/>
      <c r="KGF8" s="130"/>
      <c r="KGG8" s="130"/>
      <c r="KGH8" s="130"/>
      <c r="KGI8" s="130"/>
      <c r="KGJ8" s="130"/>
      <c r="KGK8" s="130"/>
      <c r="KGL8" s="130"/>
      <c r="KGM8" s="130"/>
      <c r="KGN8" s="130"/>
      <c r="KGO8" s="130"/>
      <c r="KGP8" s="130"/>
      <c r="KGQ8" s="130"/>
      <c r="KGR8" s="130"/>
      <c r="KGS8" s="130"/>
      <c r="KGT8" s="130"/>
      <c r="KGU8" s="130"/>
      <c r="KGV8" s="130"/>
      <c r="KGW8" s="130"/>
      <c r="KGX8" s="130"/>
      <c r="KGY8" s="130"/>
      <c r="KGZ8" s="130"/>
      <c r="KHA8" s="130"/>
      <c r="KHB8" s="130"/>
      <c r="KHC8" s="130"/>
      <c r="KHD8" s="130"/>
      <c r="KHE8" s="130"/>
      <c r="KHF8" s="130"/>
      <c r="KHG8" s="130"/>
      <c r="KHH8" s="130"/>
      <c r="KHI8" s="130"/>
      <c r="KHJ8" s="130"/>
      <c r="KHK8" s="130"/>
      <c r="KHL8" s="130"/>
      <c r="KHM8" s="130"/>
      <c r="KHN8" s="130"/>
      <c r="KHO8" s="130"/>
      <c r="KHP8" s="130"/>
      <c r="KHQ8" s="130"/>
      <c r="KHR8" s="130"/>
      <c r="KHS8" s="130"/>
      <c r="KHT8" s="130"/>
      <c r="KHU8" s="130"/>
      <c r="KHV8" s="130"/>
      <c r="KHW8" s="130"/>
      <c r="KHX8" s="130"/>
      <c r="KHY8" s="130"/>
      <c r="KHZ8" s="130"/>
      <c r="KIA8" s="130"/>
      <c r="KIB8" s="130"/>
      <c r="KIC8" s="130"/>
      <c r="KID8" s="130"/>
      <c r="KIE8" s="130"/>
      <c r="KIF8" s="130"/>
      <c r="KIG8" s="130"/>
      <c r="KIH8" s="130"/>
      <c r="KII8" s="130"/>
      <c r="KIJ8" s="130"/>
      <c r="KIK8" s="130"/>
      <c r="KIL8" s="130"/>
      <c r="KIM8" s="130"/>
      <c r="KIN8" s="130"/>
      <c r="KIO8" s="130"/>
      <c r="KIP8" s="130"/>
      <c r="KIQ8" s="130"/>
      <c r="KIR8" s="130"/>
      <c r="KIS8" s="130"/>
      <c r="KIT8" s="130"/>
      <c r="KIU8" s="130"/>
      <c r="KIV8" s="130"/>
      <c r="KIW8" s="130"/>
      <c r="KIX8" s="130"/>
      <c r="KIY8" s="130"/>
      <c r="KIZ8" s="130"/>
      <c r="KJA8" s="130"/>
      <c r="KJB8" s="130"/>
      <c r="KJC8" s="130"/>
      <c r="KJD8" s="130"/>
      <c r="KJE8" s="130"/>
      <c r="KJF8" s="130"/>
      <c r="KJG8" s="130"/>
      <c r="KJH8" s="130"/>
      <c r="KJI8" s="130"/>
      <c r="KJJ8" s="130"/>
      <c r="KJK8" s="130"/>
      <c r="KJL8" s="130"/>
      <c r="KJM8" s="130"/>
      <c r="KJN8" s="130"/>
      <c r="KJO8" s="130"/>
      <c r="KJP8" s="130"/>
      <c r="KJQ8" s="130"/>
      <c r="KJR8" s="130"/>
      <c r="KJS8" s="130"/>
      <c r="KJT8" s="130"/>
      <c r="KJU8" s="130"/>
      <c r="KJV8" s="130"/>
      <c r="KJW8" s="130"/>
      <c r="KJX8" s="130"/>
      <c r="KJY8" s="130"/>
      <c r="KJZ8" s="130"/>
      <c r="KKA8" s="130"/>
      <c r="KKB8" s="130"/>
      <c r="KKC8" s="130"/>
      <c r="KKD8" s="130"/>
      <c r="KKE8" s="130"/>
      <c r="KKF8" s="130"/>
      <c r="KKG8" s="130"/>
      <c r="KKH8" s="130"/>
      <c r="KKI8" s="130"/>
      <c r="KKJ8" s="130"/>
      <c r="KKK8" s="130"/>
      <c r="KKL8" s="130"/>
      <c r="KKM8" s="130"/>
      <c r="KKN8" s="130"/>
      <c r="KKO8" s="130"/>
      <c r="KKP8" s="130"/>
      <c r="KKQ8" s="130"/>
      <c r="KKR8" s="130"/>
      <c r="KKS8" s="130"/>
      <c r="KKT8" s="130"/>
      <c r="KKU8" s="130"/>
      <c r="KKV8" s="130"/>
      <c r="KKW8" s="130"/>
      <c r="KKX8" s="130"/>
      <c r="KKY8" s="130"/>
      <c r="KKZ8" s="130"/>
      <c r="KLA8" s="130"/>
      <c r="KLB8" s="130"/>
      <c r="KLC8" s="130"/>
      <c r="KLD8" s="130"/>
      <c r="KLE8" s="130"/>
      <c r="KLF8" s="130"/>
      <c r="KLG8" s="130"/>
      <c r="KLH8" s="130"/>
      <c r="KLI8" s="130"/>
      <c r="KLJ8" s="130"/>
      <c r="KLK8" s="130"/>
      <c r="KLL8" s="130"/>
      <c r="KLM8" s="130"/>
      <c r="KLN8" s="130"/>
      <c r="KLO8" s="130"/>
      <c r="KLP8" s="130"/>
      <c r="KLQ8" s="130"/>
      <c r="KLR8" s="130"/>
      <c r="KLS8" s="130"/>
      <c r="KLT8" s="130"/>
      <c r="KLU8" s="130"/>
      <c r="KLV8" s="130"/>
      <c r="KLW8" s="130"/>
      <c r="KLX8" s="130"/>
      <c r="KLY8" s="130"/>
      <c r="KLZ8" s="130"/>
      <c r="KMA8" s="130"/>
      <c r="KMB8" s="130"/>
      <c r="KMC8" s="130"/>
      <c r="KMD8" s="130"/>
      <c r="KME8" s="130"/>
      <c r="KMF8" s="130"/>
      <c r="KMG8" s="130"/>
      <c r="KMH8" s="130"/>
      <c r="KMI8" s="130"/>
      <c r="KMJ8" s="130"/>
      <c r="KMK8" s="130"/>
      <c r="KML8" s="130"/>
      <c r="KMM8" s="130"/>
      <c r="KMN8" s="130"/>
      <c r="KMO8" s="130"/>
      <c r="KMP8" s="130"/>
      <c r="KMQ8" s="130"/>
      <c r="KMR8" s="130"/>
      <c r="KMS8" s="130"/>
      <c r="KMT8" s="130"/>
      <c r="KMU8" s="130"/>
      <c r="KMV8" s="130"/>
      <c r="KMW8" s="130"/>
      <c r="KMX8" s="130"/>
      <c r="KMY8" s="130"/>
      <c r="KMZ8" s="130"/>
      <c r="KNA8" s="130"/>
      <c r="KNB8" s="130"/>
      <c r="KNC8" s="130"/>
      <c r="KND8" s="130"/>
      <c r="KNE8" s="130"/>
      <c r="KNF8" s="130"/>
      <c r="KNG8" s="130"/>
      <c r="KNH8" s="130"/>
      <c r="KNI8" s="130"/>
      <c r="KNJ8" s="130"/>
      <c r="KNK8" s="130"/>
      <c r="KNL8" s="130"/>
      <c r="KNM8" s="130"/>
      <c r="KNN8" s="130"/>
      <c r="KNO8" s="130"/>
      <c r="KNP8" s="130"/>
      <c r="KNQ8" s="130"/>
      <c r="KNR8" s="130"/>
      <c r="KNS8" s="130"/>
      <c r="KNT8" s="130"/>
      <c r="KNU8" s="130"/>
      <c r="KNV8" s="130"/>
      <c r="KNW8" s="130"/>
      <c r="KNX8" s="130"/>
      <c r="KNY8" s="130"/>
      <c r="KNZ8" s="130"/>
      <c r="KOA8" s="130"/>
      <c r="KOB8" s="130"/>
      <c r="KOC8" s="130"/>
      <c r="KOD8" s="130"/>
      <c r="KOE8" s="130"/>
      <c r="KOF8" s="130"/>
      <c r="KOG8" s="130"/>
      <c r="KOH8" s="130"/>
      <c r="KOI8" s="130"/>
      <c r="KOJ8" s="130"/>
      <c r="KOK8" s="130"/>
      <c r="KOL8" s="130"/>
      <c r="KOM8" s="130"/>
      <c r="KON8" s="130"/>
      <c r="KOO8" s="130"/>
      <c r="KOP8" s="130"/>
      <c r="KOQ8" s="130"/>
      <c r="KOR8" s="130"/>
      <c r="KOS8" s="130"/>
      <c r="KOT8" s="130"/>
      <c r="KOU8" s="130"/>
      <c r="KOV8" s="130"/>
      <c r="KOW8" s="130"/>
      <c r="KOX8" s="130"/>
      <c r="KOY8" s="130"/>
      <c r="KOZ8" s="130"/>
      <c r="KPA8" s="130"/>
      <c r="KPB8" s="130"/>
      <c r="KPC8" s="130"/>
      <c r="KPD8" s="130"/>
      <c r="KPE8" s="130"/>
      <c r="KPF8" s="130"/>
      <c r="KPG8" s="130"/>
      <c r="KPH8" s="130"/>
      <c r="KPI8" s="130"/>
      <c r="KPJ8" s="130"/>
      <c r="KPK8" s="130"/>
      <c r="KPL8" s="130"/>
      <c r="KPM8" s="130"/>
      <c r="KPN8" s="130"/>
      <c r="KPO8" s="130"/>
      <c r="KPP8" s="130"/>
      <c r="KPQ8" s="130"/>
      <c r="KPR8" s="130"/>
      <c r="KPS8" s="130"/>
      <c r="KPT8" s="130"/>
      <c r="KPU8" s="130"/>
      <c r="KPV8" s="130"/>
      <c r="KPW8" s="130"/>
      <c r="KPX8" s="130"/>
      <c r="KPY8" s="130"/>
      <c r="KPZ8" s="130"/>
      <c r="KQA8" s="130"/>
      <c r="KQB8" s="130"/>
      <c r="KQC8" s="130"/>
      <c r="KQD8" s="130"/>
      <c r="KQE8" s="130"/>
      <c r="KQF8" s="130"/>
      <c r="KQG8" s="130"/>
      <c r="KQH8" s="130"/>
      <c r="KQI8" s="130"/>
      <c r="KQJ8" s="130"/>
      <c r="KQK8" s="130"/>
      <c r="KQL8" s="130"/>
      <c r="KQM8" s="130"/>
      <c r="KQN8" s="130"/>
      <c r="KQO8" s="130"/>
      <c r="KQP8" s="130"/>
      <c r="KQQ8" s="130"/>
      <c r="KQR8" s="130"/>
      <c r="KQS8" s="130"/>
      <c r="KQT8" s="130"/>
      <c r="KQU8" s="130"/>
      <c r="KQV8" s="130"/>
      <c r="KQW8" s="130"/>
      <c r="KQX8" s="130"/>
      <c r="KQY8" s="130"/>
      <c r="KQZ8" s="130"/>
      <c r="KRA8" s="130"/>
      <c r="KRB8" s="130"/>
      <c r="KRC8" s="130"/>
      <c r="KRD8" s="130"/>
      <c r="KRE8" s="130"/>
      <c r="KRF8" s="130"/>
      <c r="KRG8" s="130"/>
      <c r="KRH8" s="130"/>
      <c r="KRI8" s="130"/>
      <c r="KRJ8" s="130"/>
      <c r="KRK8" s="130"/>
      <c r="KRL8" s="130"/>
      <c r="KRM8" s="130"/>
      <c r="KRN8" s="130"/>
      <c r="KRO8" s="130"/>
      <c r="KRP8" s="130"/>
      <c r="KRQ8" s="130"/>
      <c r="KRR8" s="130"/>
      <c r="KRS8" s="130"/>
      <c r="KRT8" s="130"/>
      <c r="KRU8" s="130"/>
      <c r="KRV8" s="130"/>
      <c r="KRW8" s="130"/>
      <c r="KRX8" s="130"/>
      <c r="KRY8" s="130"/>
      <c r="KRZ8" s="130"/>
      <c r="KSA8" s="130"/>
      <c r="KSB8" s="130"/>
      <c r="KSC8" s="130"/>
      <c r="KSD8" s="130"/>
      <c r="KSE8" s="130"/>
      <c r="KSF8" s="130"/>
      <c r="KSG8" s="130"/>
      <c r="KSH8" s="130"/>
      <c r="KSI8" s="130"/>
      <c r="KSJ8" s="130"/>
      <c r="KSK8" s="130"/>
      <c r="KSL8" s="130"/>
      <c r="KSM8" s="130"/>
      <c r="KSN8" s="130"/>
      <c r="KSO8" s="130"/>
      <c r="KSP8" s="130"/>
      <c r="KSQ8" s="130"/>
      <c r="KSR8" s="130"/>
      <c r="KSS8" s="130"/>
      <c r="KST8" s="130"/>
      <c r="KSU8" s="130"/>
      <c r="KSV8" s="130"/>
      <c r="KSW8" s="130"/>
      <c r="KSX8" s="130"/>
      <c r="KSY8" s="130"/>
      <c r="KSZ8" s="130"/>
      <c r="KTA8" s="130"/>
      <c r="KTB8" s="130"/>
      <c r="KTC8" s="130"/>
      <c r="KTD8" s="130"/>
      <c r="KTE8" s="130"/>
      <c r="KTF8" s="130"/>
      <c r="KTG8" s="130"/>
      <c r="KTH8" s="130"/>
      <c r="KTI8" s="130"/>
      <c r="KTJ8" s="130"/>
      <c r="KTK8" s="130"/>
      <c r="KTL8" s="130"/>
      <c r="KTM8" s="130"/>
      <c r="KTN8" s="130"/>
      <c r="KTO8" s="130"/>
      <c r="KTP8" s="130"/>
      <c r="KTQ8" s="130"/>
      <c r="KTR8" s="130"/>
      <c r="KTS8" s="130"/>
      <c r="KTT8" s="130"/>
      <c r="KTU8" s="130"/>
      <c r="KTV8" s="130"/>
      <c r="KTW8" s="130"/>
      <c r="KTX8" s="130"/>
      <c r="KTY8" s="130"/>
      <c r="KTZ8" s="130"/>
      <c r="KUA8" s="130"/>
      <c r="KUB8" s="130"/>
      <c r="KUC8" s="130"/>
      <c r="KUD8" s="130"/>
      <c r="KUE8" s="130"/>
      <c r="KUF8" s="130"/>
      <c r="KUG8" s="130"/>
      <c r="KUH8" s="130"/>
      <c r="KUI8" s="130"/>
      <c r="KUJ8" s="130"/>
      <c r="KUK8" s="130"/>
      <c r="KUL8" s="130"/>
      <c r="KUM8" s="130"/>
      <c r="KUN8" s="130"/>
      <c r="KUO8" s="130"/>
      <c r="KUP8" s="130"/>
      <c r="KUQ8" s="130"/>
      <c r="KUR8" s="130"/>
      <c r="KUS8" s="130"/>
      <c r="KUT8" s="130"/>
      <c r="KUU8" s="130"/>
      <c r="KUV8" s="130"/>
      <c r="KUW8" s="130"/>
      <c r="KUX8" s="130"/>
      <c r="KUY8" s="130"/>
      <c r="KUZ8" s="130"/>
      <c r="KVA8" s="130"/>
      <c r="KVB8" s="130"/>
      <c r="KVC8" s="130"/>
      <c r="KVD8" s="130"/>
      <c r="KVE8" s="130"/>
      <c r="KVF8" s="130"/>
      <c r="KVG8" s="130"/>
      <c r="KVH8" s="130"/>
      <c r="KVI8" s="130"/>
      <c r="KVJ8" s="130"/>
      <c r="KVK8" s="130"/>
      <c r="KVL8" s="130"/>
      <c r="KVM8" s="130"/>
      <c r="KVN8" s="130"/>
      <c r="KVO8" s="130"/>
      <c r="KVP8" s="130"/>
      <c r="KVQ8" s="130"/>
      <c r="KVR8" s="130"/>
      <c r="KVS8" s="130"/>
      <c r="KVT8" s="130"/>
      <c r="KVU8" s="130"/>
      <c r="KVV8" s="130"/>
      <c r="KVW8" s="130"/>
      <c r="KVX8" s="130"/>
      <c r="KVY8" s="130"/>
      <c r="KVZ8" s="130"/>
      <c r="KWA8" s="130"/>
      <c r="KWB8" s="130"/>
      <c r="KWC8" s="130"/>
      <c r="KWD8" s="130"/>
      <c r="KWE8" s="130"/>
      <c r="KWF8" s="130"/>
      <c r="KWG8" s="130"/>
      <c r="KWH8" s="130"/>
      <c r="KWI8" s="130"/>
      <c r="KWJ8" s="130"/>
      <c r="KWK8" s="130"/>
      <c r="KWL8" s="130"/>
      <c r="KWM8" s="130"/>
      <c r="KWN8" s="130"/>
      <c r="KWO8" s="130"/>
      <c r="KWP8" s="130"/>
      <c r="KWQ8" s="130"/>
      <c r="KWR8" s="130"/>
      <c r="KWS8" s="130"/>
      <c r="KWT8" s="130"/>
      <c r="KWU8" s="130"/>
      <c r="KWV8" s="130"/>
      <c r="KWW8" s="130"/>
      <c r="KWX8" s="130"/>
      <c r="KWY8" s="130"/>
      <c r="KWZ8" s="130"/>
      <c r="KXA8" s="130"/>
      <c r="KXB8" s="130"/>
      <c r="KXC8" s="130"/>
      <c r="KXD8" s="130"/>
      <c r="KXE8" s="130"/>
      <c r="KXF8" s="130"/>
      <c r="KXG8" s="130"/>
      <c r="KXH8" s="130"/>
      <c r="KXI8" s="130"/>
      <c r="KXJ8" s="130"/>
      <c r="KXK8" s="130"/>
      <c r="KXL8" s="130"/>
      <c r="KXM8" s="130"/>
      <c r="KXN8" s="130"/>
      <c r="KXO8" s="130"/>
      <c r="KXP8" s="130"/>
      <c r="KXQ8" s="130"/>
      <c r="KXR8" s="130"/>
      <c r="KXS8" s="130"/>
      <c r="KXT8" s="130"/>
      <c r="KXU8" s="130"/>
      <c r="KXV8" s="130"/>
      <c r="KXW8" s="130"/>
      <c r="KXX8" s="130"/>
      <c r="KXY8" s="130"/>
      <c r="KXZ8" s="130"/>
      <c r="KYA8" s="130"/>
      <c r="KYB8" s="130"/>
      <c r="KYC8" s="130"/>
      <c r="KYD8" s="130"/>
      <c r="KYE8" s="130"/>
      <c r="KYF8" s="130"/>
      <c r="KYG8" s="130"/>
      <c r="KYH8" s="130"/>
      <c r="KYI8" s="130"/>
      <c r="KYJ8" s="130"/>
      <c r="KYK8" s="130"/>
      <c r="KYL8" s="130"/>
      <c r="KYM8" s="130"/>
      <c r="KYN8" s="130"/>
      <c r="KYO8" s="130"/>
      <c r="KYP8" s="130"/>
      <c r="KYQ8" s="130"/>
      <c r="KYR8" s="130"/>
      <c r="KYS8" s="130"/>
      <c r="KYT8" s="130"/>
      <c r="KYU8" s="130"/>
      <c r="KYV8" s="130"/>
      <c r="KYW8" s="130"/>
      <c r="KYX8" s="130"/>
      <c r="KYY8" s="130"/>
      <c r="KYZ8" s="130"/>
      <c r="KZA8" s="130"/>
      <c r="KZB8" s="130"/>
      <c r="KZC8" s="130"/>
      <c r="KZD8" s="130"/>
      <c r="KZE8" s="130"/>
      <c r="KZF8" s="130"/>
      <c r="KZG8" s="130"/>
      <c r="KZH8" s="130"/>
      <c r="KZI8" s="130"/>
      <c r="KZJ8" s="130"/>
      <c r="KZK8" s="130"/>
      <c r="KZL8" s="130"/>
      <c r="KZM8" s="130"/>
      <c r="KZN8" s="130"/>
      <c r="KZO8" s="130"/>
      <c r="KZP8" s="130"/>
      <c r="KZQ8" s="130"/>
      <c r="KZR8" s="130"/>
      <c r="KZS8" s="130"/>
      <c r="KZT8" s="130"/>
      <c r="KZU8" s="130"/>
      <c r="KZV8" s="130"/>
      <c r="KZW8" s="130"/>
      <c r="KZX8" s="130"/>
      <c r="KZY8" s="130"/>
      <c r="KZZ8" s="130"/>
      <c r="LAA8" s="130"/>
      <c r="LAB8" s="130"/>
      <c r="LAC8" s="130"/>
      <c r="LAD8" s="130"/>
      <c r="LAE8" s="130"/>
      <c r="LAF8" s="130"/>
      <c r="LAG8" s="130"/>
      <c r="LAH8" s="130"/>
      <c r="LAI8" s="130"/>
      <c r="LAJ8" s="130"/>
      <c r="LAK8" s="130"/>
      <c r="LAL8" s="130"/>
      <c r="LAM8" s="130"/>
      <c r="LAN8" s="130"/>
      <c r="LAO8" s="130"/>
      <c r="LAP8" s="130"/>
      <c r="LAQ8" s="130"/>
      <c r="LAR8" s="130"/>
      <c r="LAS8" s="130"/>
      <c r="LAT8" s="130"/>
      <c r="LAU8" s="130"/>
      <c r="LAV8" s="130"/>
      <c r="LAW8" s="130"/>
      <c r="LAX8" s="130"/>
      <c r="LAY8" s="130"/>
      <c r="LAZ8" s="130"/>
      <c r="LBA8" s="130"/>
      <c r="LBB8" s="130"/>
      <c r="LBC8" s="130"/>
      <c r="LBD8" s="130"/>
      <c r="LBE8" s="130"/>
      <c r="LBF8" s="130"/>
      <c r="LBG8" s="130"/>
      <c r="LBH8" s="130"/>
      <c r="LBI8" s="130"/>
      <c r="LBJ8" s="130"/>
      <c r="LBK8" s="130"/>
      <c r="LBL8" s="130"/>
      <c r="LBM8" s="130"/>
      <c r="LBN8" s="130"/>
      <c r="LBO8" s="130"/>
      <c r="LBP8" s="130"/>
      <c r="LBQ8" s="130"/>
      <c r="LBR8" s="130"/>
      <c r="LBS8" s="130"/>
      <c r="LBT8" s="130"/>
      <c r="LBU8" s="130"/>
      <c r="LBV8" s="130"/>
      <c r="LBW8" s="130"/>
      <c r="LBX8" s="130"/>
      <c r="LBY8" s="130"/>
      <c r="LBZ8" s="130"/>
      <c r="LCA8" s="130"/>
      <c r="LCB8" s="130"/>
      <c r="LCC8" s="130"/>
      <c r="LCD8" s="130"/>
      <c r="LCE8" s="130"/>
      <c r="LCF8" s="130"/>
      <c r="LCG8" s="130"/>
      <c r="LCH8" s="130"/>
      <c r="LCI8" s="130"/>
      <c r="LCJ8" s="130"/>
      <c r="LCK8" s="130"/>
      <c r="LCL8" s="130"/>
      <c r="LCM8" s="130"/>
      <c r="LCN8" s="130"/>
      <c r="LCO8" s="130"/>
      <c r="LCP8" s="130"/>
      <c r="LCQ8" s="130"/>
      <c r="LCR8" s="130"/>
      <c r="LCS8" s="130"/>
      <c r="LCT8" s="130"/>
      <c r="LCU8" s="130"/>
      <c r="LCV8" s="130"/>
      <c r="LCW8" s="130"/>
      <c r="LCX8" s="130"/>
      <c r="LCY8" s="130"/>
      <c r="LCZ8" s="130"/>
      <c r="LDA8" s="130"/>
      <c r="LDB8" s="130"/>
      <c r="LDC8" s="130"/>
      <c r="LDD8" s="130"/>
      <c r="LDE8" s="130"/>
      <c r="LDF8" s="130"/>
      <c r="LDG8" s="130"/>
      <c r="LDH8" s="130"/>
      <c r="LDI8" s="130"/>
      <c r="LDJ8" s="130"/>
      <c r="LDK8" s="130"/>
      <c r="LDL8" s="130"/>
      <c r="LDM8" s="130"/>
      <c r="LDN8" s="130"/>
      <c r="LDO8" s="130"/>
      <c r="LDP8" s="130"/>
      <c r="LDQ8" s="130"/>
      <c r="LDR8" s="130"/>
      <c r="LDS8" s="130"/>
      <c r="LDT8" s="130"/>
      <c r="LDU8" s="130"/>
      <c r="LDV8" s="130"/>
      <c r="LDW8" s="130"/>
      <c r="LDX8" s="130"/>
      <c r="LDY8" s="130"/>
      <c r="LDZ8" s="130"/>
      <c r="LEA8" s="130"/>
      <c r="LEB8" s="130"/>
      <c r="LEC8" s="130"/>
      <c r="LED8" s="130"/>
      <c r="LEE8" s="130"/>
      <c r="LEF8" s="130"/>
      <c r="LEG8" s="130"/>
      <c r="LEH8" s="130"/>
      <c r="LEI8" s="130"/>
      <c r="LEJ8" s="130"/>
      <c r="LEK8" s="130"/>
      <c r="LEL8" s="130"/>
      <c r="LEM8" s="130"/>
      <c r="LEN8" s="130"/>
      <c r="LEO8" s="130"/>
      <c r="LEP8" s="130"/>
      <c r="LEQ8" s="130"/>
      <c r="LER8" s="130"/>
      <c r="LES8" s="130"/>
      <c r="LET8" s="130"/>
      <c r="LEU8" s="130"/>
      <c r="LEV8" s="130"/>
      <c r="LEW8" s="130"/>
      <c r="LEX8" s="130"/>
      <c r="LEY8" s="130"/>
      <c r="LEZ8" s="130"/>
      <c r="LFA8" s="130"/>
      <c r="LFB8" s="130"/>
      <c r="LFC8" s="130"/>
      <c r="LFD8" s="130"/>
      <c r="LFE8" s="130"/>
      <c r="LFF8" s="130"/>
      <c r="LFG8" s="130"/>
      <c r="LFH8" s="130"/>
      <c r="LFI8" s="130"/>
      <c r="LFJ8" s="130"/>
      <c r="LFK8" s="130"/>
      <c r="LFL8" s="130"/>
      <c r="LFM8" s="130"/>
      <c r="LFN8" s="130"/>
      <c r="LFO8" s="130"/>
      <c r="LFP8" s="130"/>
      <c r="LFQ8" s="130"/>
      <c r="LFR8" s="130"/>
      <c r="LFS8" s="130"/>
      <c r="LFT8" s="130"/>
      <c r="LFU8" s="130"/>
      <c r="LFV8" s="130"/>
      <c r="LFW8" s="130"/>
      <c r="LFX8" s="130"/>
      <c r="LFY8" s="130"/>
      <c r="LFZ8" s="130"/>
      <c r="LGA8" s="130"/>
      <c r="LGB8" s="130"/>
      <c r="LGC8" s="130"/>
      <c r="LGD8" s="130"/>
      <c r="LGE8" s="130"/>
      <c r="LGF8" s="130"/>
      <c r="LGG8" s="130"/>
      <c r="LGH8" s="130"/>
      <c r="LGI8" s="130"/>
      <c r="LGJ8" s="130"/>
      <c r="LGK8" s="130"/>
      <c r="LGL8" s="130"/>
      <c r="LGM8" s="130"/>
      <c r="LGN8" s="130"/>
      <c r="LGO8" s="130"/>
      <c r="LGP8" s="130"/>
      <c r="LGQ8" s="130"/>
      <c r="LGR8" s="130"/>
      <c r="LGS8" s="130"/>
      <c r="LGT8" s="130"/>
      <c r="LGU8" s="130"/>
      <c r="LGV8" s="130"/>
      <c r="LGW8" s="130"/>
      <c r="LGX8" s="130"/>
      <c r="LGY8" s="130"/>
      <c r="LGZ8" s="130"/>
      <c r="LHA8" s="130"/>
      <c r="LHB8" s="130"/>
      <c r="LHC8" s="130"/>
      <c r="LHD8" s="130"/>
      <c r="LHE8" s="130"/>
      <c r="LHF8" s="130"/>
      <c r="LHG8" s="130"/>
      <c r="LHH8" s="130"/>
      <c r="LHI8" s="130"/>
      <c r="LHJ8" s="130"/>
      <c r="LHK8" s="130"/>
      <c r="LHL8" s="130"/>
      <c r="LHM8" s="130"/>
      <c r="LHN8" s="130"/>
      <c r="LHO8" s="130"/>
      <c r="LHP8" s="130"/>
      <c r="LHQ8" s="130"/>
      <c r="LHR8" s="130"/>
      <c r="LHS8" s="130"/>
      <c r="LHT8" s="130"/>
      <c r="LHU8" s="130"/>
      <c r="LHV8" s="130"/>
      <c r="LHW8" s="130"/>
      <c r="LHX8" s="130"/>
      <c r="LHY8" s="130"/>
      <c r="LHZ8" s="130"/>
      <c r="LIA8" s="130"/>
      <c r="LIB8" s="130"/>
      <c r="LIC8" s="130"/>
      <c r="LID8" s="130"/>
      <c r="LIE8" s="130"/>
      <c r="LIF8" s="130"/>
      <c r="LIG8" s="130"/>
      <c r="LIH8" s="130"/>
      <c r="LII8" s="130"/>
      <c r="LIJ8" s="130"/>
      <c r="LIK8" s="130"/>
      <c r="LIL8" s="130"/>
      <c r="LIM8" s="130"/>
      <c r="LIN8" s="130"/>
      <c r="LIO8" s="130"/>
      <c r="LIP8" s="130"/>
      <c r="LIQ8" s="130"/>
      <c r="LIR8" s="130"/>
      <c r="LIS8" s="130"/>
      <c r="LIT8" s="130"/>
      <c r="LIU8" s="130"/>
      <c r="LIV8" s="130"/>
      <c r="LIW8" s="130"/>
      <c r="LIX8" s="130"/>
      <c r="LIY8" s="130"/>
      <c r="LIZ8" s="130"/>
      <c r="LJA8" s="130"/>
      <c r="LJB8" s="130"/>
      <c r="LJC8" s="130"/>
      <c r="LJD8" s="130"/>
      <c r="LJE8" s="130"/>
      <c r="LJF8" s="130"/>
      <c r="LJG8" s="130"/>
      <c r="LJH8" s="130"/>
      <c r="LJI8" s="130"/>
      <c r="LJJ8" s="130"/>
      <c r="LJK8" s="130"/>
      <c r="LJL8" s="130"/>
      <c r="LJM8" s="130"/>
      <c r="LJN8" s="130"/>
      <c r="LJO8" s="130"/>
      <c r="LJP8" s="130"/>
      <c r="LJQ8" s="130"/>
      <c r="LJR8" s="130"/>
      <c r="LJS8" s="130"/>
      <c r="LJT8" s="130"/>
      <c r="LJU8" s="130"/>
      <c r="LJV8" s="130"/>
      <c r="LJW8" s="130"/>
      <c r="LJX8" s="130"/>
      <c r="LJY8" s="130"/>
      <c r="LJZ8" s="130"/>
      <c r="LKA8" s="130"/>
      <c r="LKB8" s="130"/>
      <c r="LKC8" s="130"/>
      <c r="LKD8" s="130"/>
      <c r="LKE8" s="130"/>
      <c r="LKF8" s="130"/>
      <c r="LKG8" s="130"/>
      <c r="LKH8" s="130"/>
      <c r="LKI8" s="130"/>
      <c r="LKJ8" s="130"/>
      <c r="LKK8" s="130"/>
      <c r="LKL8" s="130"/>
      <c r="LKM8" s="130"/>
      <c r="LKN8" s="130"/>
      <c r="LKO8" s="130"/>
      <c r="LKP8" s="130"/>
      <c r="LKQ8" s="130"/>
      <c r="LKR8" s="130"/>
      <c r="LKS8" s="130"/>
      <c r="LKT8" s="130"/>
      <c r="LKU8" s="130"/>
      <c r="LKV8" s="130"/>
      <c r="LKW8" s="130"/>
      <c r="LKX8" s="130"/>
      <c r="LKY8" s="130"/>
      <c r="LKZ8" s="130"/>
      <c r="LLA8" s="130"/>
      <c r="LLB8" s="130"/>
      <c r="LLC8" s="130"/>
      <c r="LLD8" s="130"/>
      <c r="LLE8" s="130"/>
      <c r="LLF8" s="130"/>
      <c r="LLG8" s="130"/>
      <c r="LLH8" s="130"/>
      <c r="LLI8" s="130"/>
      <c r="LLJ8" s="130"/>
      <c r="LLK8" s="130"/>
      <c r="LLL8" s="130"/>
      <c r="LLM8" s="130"/>
      <c r="LLN8" s="130"/>
      <c r="LLO8" s="130"/>
      <c r="LLP8" s="130"/>
      <c r="LLQ8" s="130"/>
      <c r="LLR8" s="130"/>
      <c r="LLS8" s="130"/>
      <c r="LLT8" s="130"/>
      <c r="LLU8" s="130"/>
      <c r="LLV8" s="130"/>
      <c r="LLW8" s="130"/>
      <c r="LLX8" s="130"/>
      <c r="LLY8" s="130"/>
      <c r="LLZ8" s="130"/>
      <c r="LMA8" s="130"/>
      <c r="LMB8" s="130"/>
      <c r="LMC8" s="130"/>
      <c r="LMD8" s="130"/>
      <c r="LME8" s="130"/>
      <c r="LMF8" s="130"/>
      <c r="LMG8" s="130"/>
      <c r="LMH8" s="130"/>
      <c r="LMI8" s="130"/>
      <c r="LMJ8" s="130"/>
      <c r="LMK8" s="130"/>
      <c r="LML8" s="130"/>
      <c r="LMM8" s="130"/>
      <c r="LMN8" s="130"/>
      <c r="LMO8" s="130"/>
      <c r="LMP8" s="130"/>
      <c r="LMQ8" s="130"/>
      <c r="LMR8" s="130"/>
      <c r="LMS8" s="130"/>
      <c r="LMT8" s="130"/>
      <c r="LMU8" s="130"/>
      <c r="LMV8" s="130"/>
      <c r="LMW8" s="130"/>
      <c r="LMX8" s="130"/>
      <c r="LMY8" s="130"/>
      <c r="LMZ8" s="130"/>
      <c r="LNA8" s="130"/>
      <c r="LNB8" s="130"/>
      <c r="LNC8" s="130"/>
      <c r="LND8" s="130"/>
      <c r="LNE8" s="130"/>
      <c r="LNF8" s="130"/>
      <c r="LNG8" s="130"/>
      <c r="LNH8" s="130"/>
      <c r="LNI8" s="130"/>
      <c r="LNJ8" s="130"/>
      <c r="LNK8" s="130"/>
      <c r="LNL8" s="130"/>
      <c r="LNM8" s="130"/>
      <c r="LNN8" s="130"/>
      <c r="LNO8" s="130"/>
      <c r="LNP8" s="130"/>
      <c r="LNQ8" s="130"/>
      <c r="LNR8" s="130"/>
      <c r="LNS8" s="130"/>
      <c r="LNT8" s="130"/>
      <c r="LNU8" s="130"/>
      <c r="LNV8" s="130"/>
      <c r="LNW8" s="130"/>
      <c r="LNX8" s="130"/>
      <c r="LNY8" s="130"/>
      <c r="LNZ8" s="130"/>
      <c r="LOA8" s="130"/>
      <c r="LOB8" s="130"/>
      <c r="LOC8" s="130"/>
      <c r="LOD8" s="130"/>
      <c r="LOE8" s="130"/>
      <c r="LOF8" s="130"/>
      <c r="LOG8" s="130"/>
      <c r="LOH8" s="130"/>
      <c r="LOI8" s="130"/>
      <c r="LOJ8" s="130"/>
      <c r="LOK8" s="130"/>
      <c r="LOL8" s="130"/>
      <c r="LOM8" s="130"/>
      <c r="LON8" s="130"/>
      <c r="LOO8" s="130"/>
      <c r="LOP8" s="130"/>
      <c r="LOQ8" s="130"/>
      <c r="LOR8" s="130"/>
      <c r="LOS8" s="130"/>
      <c r="LOT8" s="130"/>
      <c r="LOU8" s="130"/>
      <c r="LOV8" s="130"/>
      <c r="LOW8" s="130"/>
      <c r="LOX8" s="130"/>
      <c r="LOY8" s="130"/>
      <c r="LOZ8" s="130"/>
      <c r="LPA8" s="130"/>
      <c r="LPB8" s="130"/>
      <c r="LPC8" s="130"/>
      <c r="LPD8" s="130"/>
      <c r="LPE8" s="130"/>
      <c r="LPF8" s="130"/>
      <c r="LPG8" s="130"/>
      <c r="LPH8" s="130"/>
      <c r="LPI8" s="130"/>
      <c r="LPJ8" s="130"/>
      <c r="LPK8" s="130"/>
      <c r="LPL8" s="130"/>
      <c r="LPM8" s="130"/>
      <c r="LPN8" s="130"/>
      <c r="LPO8" s="130"/>
      <c r="LPP8" s="130"/>
      <c r="LPQ8" s="130"/>
      <c r="LPR8" s="130"/>
      <c r="LPS8" s="130"/>
      <c r="LPT8" s="130"/>
      <c r="LPU8" s="130"/>
      <c r="LPV8" s="130"/>
      <c r="LPW8" s="130"/>
      <c r="LPX8" s="130"/>
      <c r="LPY8" s="130"/>
      <c r="LPZ8" s="130"/>
      <c r="LQA8" s="130"/>
      <c r="LQB8" s="130"/>
      <c r="LQC8" s="130"/>
      <c r="LQD8" s="130"/>
      <c r="LQE8" s="130"/>
      <c r="LQF8" s="130"/>
      <c r="LQG8" s="130"/>
      <c r="LQH8" s="130"/>
      <c r="LQI8" s="130"/>
      <c r="LQJ8" s="130"/>
      <c r="LQK8" s="130"/>
      <c r="LQL8" s="130"/>
      <c r="LQM8" s="130"/>
      <c r="LQN8" s="130"/>
      <c r="LQO8" s="130"/>
      <c r="LQP8" s="130"/>
      <c r="LQQ8" s="130"/>
      <c r="LQR8" s="130"/>
      <c r="LQS8" s="130"/>
      <c r="LQT8" s="130"/>
      <c r="LQU8" s="130"/>
      <c r="LQV8" s="130"/>
      <c r="LQW8" s="130"/>
      <c r="LQX8" s="130"/>
      <c r="LQY8" s="130"/>
      <c r="LQZ8" s="130"/>
      <c r="LRA8" s="130"/>
      <c r="LRB8" s="130"/>
      <c r="LRC8" s="130"/>
      <c r="LRD8" s="130"/>
      <c r="LRE8" s="130"/>
      <c r="LRF8" s="130"/>
      <c r="LRG8" s="130"/>
      <c r="LRH8" s="130"/>
      <c r="LRI8" s="130"/>
      <c r="LRJ8" s="130"/>
      <c r="LRK8" s="130"/>
      <c r="LRL8" s="130"/>
      <c r="LRM8" s="130"/>
      <c r="LRN8" s="130"/>
      <c r="LRO8" s="130"/>
      <c r="LRP8" s="130"/>
      <c r="LRQ8" s="130"/>
      <c r="LRR8" s="130"/>
      <c r="LRS8" s="130"/>
      <c r="LRT8" s="130"/>
      <c r="LRU8" s="130"/>
      <c r="LRV8" s="130"/>
      <c r="LRW8" s="130"/>
      <c r="LRX8" s="130"/>
      <c r="LRY8" s="130"/>
      <c r="LRZ8" s="130"/>
      <c r="LSA8" s="130"/>
      <c r="LSB8" s="130"/>
      <c r="LSC8" s="130"/>
      <c r="LSD8" s="130"/>
      <c r="LSE8" s="130"/>
      <c r="LSF8" s="130"/>
      <c r="LSG8" s="130"/>
      <c r="LSH8" s="130"/>
      <c r="LSI8" s="130"/>
      <c r="LSJ8" s="130"/>
      <c r="LSK8" s="130"/>
      <c r="LSL8" s="130"/>
      <c r="LSM8" s="130"/>
      <c r="LSN8" s="130"/>
      <c r="LSO8" s="130"/>
      <c r="LSP8" s="130"/>
      <c r="LSQ8" s="130"/>
      <c r="LSR8" s="130"/>
      <c r="LSS8" s="130"/>
      <c r="LST8" s="130"/>
      <c r="LSU8" s="130"/>
      <c r="LSV8" s="130"/>
      <c r="LSW8" s="130"/>
      <c r="LSX8" s="130"/>
      <c r="LSY8" s="130"/>
      <c r="LSZ8" s="130"/>
      <c r="LTA8" s="130"/>
      <c r="LTB8" s="130"/>
      <c r="LTC8" s="130"/>
      <c r="LTD8" s="130"/>
      <c r="LTE8" s="130"/>
      <c r="LTF8" s="130"/>
      <c r="LTG8" s="130"/>
      <c r="LTH8" s="130"/>
      <c r="LTI8" s="130"/>
      <c r="LTJ8" s="130"/>
      <c r="LTK8" s="130"/>
      <c r="LTL8" s="130"/>
      <c r="LTM8" s="130"/>
      <c r="LTN8" s="130"/>
      <c r="LTO8" s="130"/>
      <c r="LTP8" s="130"/>
      <c r="LTQ8" s="130"/>
      <c r="LTR8" s="130"/>
      <c r="LTS8" s="130"/>
      <c r="LTT8" s="130"/>
      <c r="LTU8" s="130"/>
      <c r="LTV8" s="130"/>
      <c r="LTW8" s="130"/>
      <c r="LTX8" s="130"/>
      <c r="LTY8" s="130"/>
      <c r="LTZ8" s="130"/>
      <c r="LUA8" s="130"/>
      <c r="LUB8" s="130"/>
      <c r="LUC8" s="130"/>
      <c r="LUD8" s="130"/>
      <c r="LUE8" s="130"/>
      <c r="LUF8" s="130"/>
      <c r="LUG8" s="130"/>
      <c r="LUH8" s="130"/>
      <c r="LUI8" s="130"/>
      <c r="LUJ8" s="130"/>
      <c r="LUK8" s="130"/>
      <c r="LUL8" s="130"/>
      <c r="LUM8" s="130"/>
      <c r="LUN8" s="130"/>
      <c r="LUO8" s="130"/>
      <c r="LUP8" s="130"/>
      <c r="LUQ8" s="130"/>
      <c r="LUR8" s="130"/>
      <c r="LUS8" s="130"/>
      <c r="LUT8" s="130"/>
      <c r="LUU8" s="130"/>
      <c r="LUV8" s="130"/>
      <c r="LUW8" s="130"/>
      <c r="LUX8" s="130"/>
      <c r="LUY8" s="130"/>
      <c r="LUZ8" s="130"/>
      <c r="LVA8" s="130"/>
      <c r="LVB8" s="130"/>
      <c r="LVC8" s="130"/>
      <c r="LVD8" s="130"/>
      <c r="LVE8" s="130"/>
      <c r="LVF8" s="130"/>
      <c r="LVG8" s="130"/>
      <c r="LVH8" s="130"/>
      <c r="LVI8" s="130"/>
      <c r="LVJ8" s="130"/>
      <c r="LVK8" s="130"/>
      <c r="LVL8" s="130"/>
      <c r="LVM8" s="130"/>
      <c r="LVN8" s="130"/>
      <c r="LVO8" s="130"/>
      <c r="LVP8" s="130"/>
      <c r="LVQ8" s="130"/>
      <c r="LVR8" s="130"/>
      <c r="LVS8" s="130"/>
      <c r="LVT8" s="130"/>
      <c r="LVU8" s="130"/>
      <c r="LVV8" s="130"/>
      <c r="LVW8" s="130"/>
      <c r="LVX8" s="130"/>
      <c r="LVY8" s="130"/>
      <c r="LVZ8" s="130"/>
      <c r="LWA8" s="130"/>
      <c r="LWB8" s="130"/>
      <c r="LWC8" s="130"/>
      <c r="LWD8" s="130"/>
      <c r="LWE8" s="130"/>
      <c r="LWF8" s="130"/>
      <c r="LWG8" s="130"/>
      <c r="LWH8" s="130"/>
      <c r="LWI8" s="130"/>
      <c r="LWJ8" s="130"/>
      <c r="LWK8" s="130"/>
      <c r="LWL8" s="130"/>
      <c r="LWM8" s="130"/>
      <c r="LWN8" s="130"/>
      <c r="LWO8" s="130"/>
      <c r="LWP8" s="130"/>
      <c r="LWQ8" s="130"/>
      <c r="LWR8" s="130"/>
      <c r="LWS8" s="130"/>
      <c r="LWT8" s="130"/>
      <c r="LWU8" s="130"/>
      <c r="LWV8" s="130"/>
      <c r="LWW8" s="130"/>
      <c r="LWX8" s="130"/>
      <c r="LWY8" s="130"/>
      <c r="LWZ8" s="130"/>
      <c r="LXA8" s="130"/>
      <c r="LXB8" s="130"/>
      <c r="LXC8" s="130"/>
      <c r="LXD8" s="130"/>
      <c r="LXE8" s="130"/>
      <c r="LXF8" s="130"/>
      <c r="LXG8" s="130"/>
      <c r="LXH8" s="130"/>
      <c r="LXI8" s="130"/>
      <c r="LXJ8" s="130"/>
      <c r="LXK8" s="130"/>
      <c r="LXL8" s="130"/>
      <c r="LXM8" s="130"/>
      <c r="LXN8" s="130"/>
      <c r="LXO8" s="130"/>
      <c r="LXP8" s="130"/>
      <c r="LXQ8" s="130"/>
      <c r="LXR8" s="130"/>
      <c r="LXS8" s="130"/>
      <c r="LXT8" s="130"/>
      <c r="LXU8" s="130"/>
      <c r="LXV8" s="130"/>
      <c r="LXW8" s="130"/>
      <c r="LXX8" s="130"/>
      <c r="LXY8" s="130"/>
      <c r="LXZ8" s="130"/>
      <c r="LYA8" s="130"/>
      <c r="LYB8" s="130"/>
      <c r="LYC8" s="130"/>
      <c r="LYD8" s="130"/>
      <c r="LYE8" s="130"/>
      <c r="LYF8" s="130"/>
      <c r="LYG8" s="130"/>
      <c r="LYH8" s="130"/>
      <c r="LYI8" s="130"/>
      <c r="LYJ8" s="130"/>
      <c r="LYK8" s="130"/>
      <c r="LYL8" s="130"/>
      <c r="LYM8" s="130"/>
      <c r="LYN8" s="130"/>
      <c r="LYO8" s="130"/>
      <c r="LYP8" s="130"/>
      <c r="LYQ8" s="130"/>
      <c r="LYR8" s="130"/>
      <c r="LYS8" s="130"/>
      <c r="LYT8" s="130"/>
      <c r="LYU8" s="130"/>
      <c r="LYV8" s="130"/>
      <c r="LYW8" s="130"/>
      <c r="LYX8" s="130"/>
      <c r="LYY8" s="130"/>
      <c r="LYZ8" s="130"/>
      <c r="LZA8" s="130"/>
      <c r="LZB8" s="130"/>
      <c r="LZC8" s="130"/>
      <c r="LZD8" s="130"/>
      <c r="LZE8" s="130"/>
      <c r="LZF8" s="130"/>
      <c r="LZG8" s="130"/>
      <c r="LZH8" s="130"/>
      <c r="LZI8" s="130"/>
      <c r="LZJ8" s="130"/>
      <c r="LZK8" s="130"/>
      <c r="LZL8" s="130"/>
      <c r="LZM8" s="130"/>
      <c r="LZN8" s="130"/>
      <c r="LZO8" s="130"/>
      <c r="LZP8" s="130"/>
      <c r="LZQ8" s="130"/>
      <c r="LZR8" s="130"/>
      <c r="LZS8" s="130"/>
      <c r="LZT8" s="130"/>
      <c r="LZU8" s="130"/>
      <c r="LZV8" s="130"/>
      <c r="LZW8" s="130"/>
      <c r="LZX8" s="130"/>
      <c r="LZY8" s="130"/>
      <c r="LZZ8" s="130"/>
      <c r="MAA8" s="130"/>
      <c r="MAB8" s="130"/>
      <c r="MAC8" s="130"/>
      <c r="MAD8" s="130"/>
      <c r="MAE8" s="130"/>
      <c r="MAF8" s="130"/>
      <c r="MAG8" s="130"/>
      <c r="MAH8" s="130"/>
      <c r="MAI8" s="130"/>
      <c r="MAJ8" s="130"/>
      <c r="MAK8" s="130"/>
      <c r="MAL8" s="130"/>
      <c r="MAM8" s="130"/>
      <c r="MAN8" s="130"/>
      <c r="MAO8" s="130"/>
      <c r="MAP8" s="130"/>
      <c r="MAQ8" s="130"/>
      <c r="MAR8" s="130"/>
      <c r="MAS8" s="130"/>
      <c r="MAT8" s="130"/>
      <c r="MAU8" s="130"/>
      <c r="MAV8" s="130"/>
      <c r="MAW8" s="130"/>
      <c r="MAX8" s="130"/>
      <c r="MAY8" s="130"/>
      <c r="MAZ8" s="130"/>
      <c r="MBA8" s="130"/>
      <c r="MBB8" s="130"/>
      <c r="MBC8" s="130"/>
      <c r="MBD8" s="130"/>
      <c r="MBE8" s="130"/>
      <c r="MBF8" s="130"/>
      <c r="MBG8" s="130"/>
      <c r="MBH8" s="130"/>
      <c r="MBI8" s="130"/>
      <c r="MBJ8" s="130"/>
      <c r="MBK8" s="130"/>
      <c r="MBL8" s="130"/>
      <c r="MBM8" s="130"/>
      <c r="MBN8" s="130"/>
      <c r="MBO8" s="130"/>
      <c r="MBP8" s="130"/>
      <c r="MBQ8" s="130"/>
      <c r="MBR8" s="130"/>
      <c r="MBS8" s="130"/>
      <c r="MBT8" s="130"/>
      <c r="MBU8" s="130"/>
      <c r="MBV8" s="130"/>
      <c r="MBW8" s="130"/>
      <c r="MBX8" s="130"/>
      <c r="MBY8" s="130"/>
      <c r="MBZ8" s="130"/>
      <c r="MCA8" s="130"/>
      <c r="MCB8" s="130"/>
      <c r="MCC8" s="130"/>
      <c r="MCD8" s="130"/>
      <c r="MCE8" s="130"/>
      <c r="MCF8" s="130"/>
      <c r="MCG8" s="130"/>
      <c r="MCH8" s="130"/>
      <c r="MCI8" s="130"/>
      <c r="MCJ8" s="130"/>
      <c r="MCK8" s="130"/>
      <c r="MCL8" s="130"/>
      <c r="MCM8" s="130"/>
      <c r="MCN8" s="130"/>
      <c r="MCO8" s="130"/>
      <c r="MCP8" s="130"/>
      <c r="MCQ8" s="130"/>
      <c r="MCR8" s="130"/>
      <c r="MCS8" s="130"/>
      <c r="MCT8" s="130"/>
      <c r="MCU8" s="130"/>
      <c r="MCV8" s="130"/>
      <c r="MCW8" s="130"/>
      <c r="MCX8" s="130"/>
      <c r="MCY8" s="130"/>
      <c r="MCZ8" s="130"/>
      <c r="MDA8" s="130"/>
      <c r="MDB8" s="130"/>
      <c r="MDC8" s="130"/>
      <c r="MDD8" s="130"/>
      <c r="MDE8" s="130"/>
      <c r="MDF8" s="130"/>
      <c r="MDG8" s="130"/>
      <c r="MDH8" s="130"/>
      <c r="MDI8" s="130"/>
      <c r="MDJ8" s="130"/>
      <c r="MDK8" s="130"/>
      <c r="MDL8" s="130"/>
      <c r="MDM8" s="130"/>
      <c r="MDN8" s="130"/>
      <c r="MDO8" s="130"/>
      <c r="MDP8" s="130"/>
      <c r="MDQ8" s="130"/>
      <c r="MDR8" s="130"/>
      <c r="MDS8" s="130"/>
      <c r="MDT8" s="130"/>
      <c r="MDU8" s="130"/>
      <c r="MDV8" s="130"/>
      <c r="MDW8" s="130"/>
      <c r="MDX8" s="130"/>
      <c r="MDY8" s="130"/>
      <c r="MDZ8" s="130"/>
      <c r="MEA8" s="130"/>
      <c r="MEB8" s="130"/>
      <c r="MEC8" s="130"/>
      <c r="MED8" s="130"/>
      <c r="MEE8" s="130"/>
      <c r="MEF8" s="130"/>
      <c r="MEG8" s="130"/>
      <c r="MEH8" s="130"/>
      <c r="MEI8" s="130"/>
      <c r="MEJ8" s="130"/>
      <c r="MEK8" s="130"/>
      <c r="MEL8" s="130"/>
      <c r="MEM8" s="130"/>
      <c r="MEN8" s="130"/>
      <c r="MEO8" s="130"/>
      <c r="MEP8" s="130"/>
      <c r="MEQ8" s="130"/>
      <c r="MER8" s="130"/>
      <c r="MES8" s="130"/>
      <c r="MET8" s="130"/>
      <c r="MEU8" s="130"/>
      <c r="MEV8" s="130"/>
      <c r="MEW8" s="130"/>
      <c r="MEX8" s="130"/>
      <c r="MEY8" s="130"/>
      <c r="MEZ8" s="130"/>
      <c r="MFA8" s="130"/>
      <c r="MFB8" s="130"/>
      <c r="MFC8" s="130"/>
      <c r="MFD8" s="130"/>
      <c r="MFE8" s="130"/>
      <c r="MFF8" s="130"/>
      <c r="MFG8" s="130"/>
      <c r="MFH8" s="130"/>
      <c r="MFI8" s="130"/>
      <c r="MFJ8" s="130"/>
      <c r="MFK8" s="130"/>
      <c r="MFL8" s="130"/>
      <c r="MFM8" s="130"/>
      <c r="MFN8" s="130"/>
      <c r="MFO8" s="130"/>
      <c r="MFP8" s="130"/>
      <c r="MFQ8" s="130"/>
      <c r="MFR8" s="130"/>
      <c r="MFS8" s="130"/>
      <c r="MFT8" s="130"/>
      <c r="MFU8" s="130"/>
      <c r="MFV8" s="130"/>
      <c r="MFW8" s="130"/>
      <c r="MFX8" s="130"/>
      <c r="MFY8" s="130"/>
      <c r="MFZ8" s="130"/>
      <c r="MGA8" s="130"/>
      <c r="MGB8" s="130"/>
      <c r="MGC8" s="130"/>
      <c r="MGD8" s="130"/>
      <c r="MGE8" s="130"/>
      <c r="MGF8" s="130"/>
      <c r="MGG8" s="130"/>
      <c r="MGH8" s="130"/>
      <c r="MGI8" s="130"/>
      <c r="MGJ8" s="130"/>
      <c r="MGK8" s="130"/>
      <c r="MGL8" s="130"/>
      <c r="MGM8" s="130"/>
      <c r="MGN8" s="130"/>
      <c r="MGO8" s="130"/>
      <c r="MGP8" s="130"/>
      <c r="MGQ8" s="130"/>
      <c r="MGR8" s="130"/>
      <c r="MGS8" s="130"/>
      <c r="MGT8" s="130"/>
      <c r="MGU8" s="130"/>
      <c r="MGV8" s="130"/>
      <c r="MGW8" s="130"/>
      <c r="MGX8" s="130"/>
      <c r="MGY8" s="130"/>
      <c r="MGZ8" s="130"/>
      <c r="MHA8" s="130"/>
      <c r="MHB8" s="130"/>
      <c r="MHC8" s="130"/>
      <c r="MHD8" s="130"/>
      <c r="MHE8" s="130"/>
      <c r="MHF8" s="130"/>
      <c r="MHG8" s="130"/>
      <c r="MHH8" s="130"/>
      <c r="MHI8" s="130"/>
      <c r="MHJ8" s="130"/>
      <c r="MHK8" s="130"/>
      <c r="MHL8" s="130"/>
      <c r="MHM8" s="130"/>
      <c r="MHN8" s="130"/>
      <c r="MHO8" s="130"/>
      <c r="MHP8" s="130"/>
      <c r="MHQ8" s="130"/>
      <c r="MHR8" s="130"/>
      <c r="MHS8" s="130"/>
      <c r="MHT8" s="130"/>
      <c r="MHU8" s="130"/>
      <c r="MHV8" s="130"/>
      <c r="MHW8" s="130"/>
      <c r="MHX8" s="130"/>
      <c r="MHY8" s="130"/>
      <c r="MHZ8" s="130"/>
      <c r="MIA8" s="130"/>
      <c r="MIB8" s="130"/>
      <c r="MIC8" s="130"/>
      <c r="MID8" s="130"/>
      <c r="MIE8" s="130"/>
      <c r="MIF8" s="130"/>
      <c r="MIG8" s="130"/>
      <c r="MIH8" s="130"/>
      <c r="MII8" s="130"/>
      <c r="MIJ8" s="130"/>
      <c r="MIK8" s="130"/>
      <c r="MIL8" s="130"/>
      <c r="MIM8" s="130"/>
      <c r="MIN8" s="130"/>
      <c r="MIO8" s="130"/>
      <c r="MIP8" s="130"/>
      <c r="MIQ8" s="130"/>
      <c r="MIR8" s="130"/>
      <c r="MIS8" s="130"/>
      <c r="MIT8" s="130"/>
      <c r="MIU8" s="130"/>
      <c r="MIV8" s="130"/>
      <c r="MIW8" s="130"/>
      <c r="MIX8" s="130"/>
      <c r="MIY8" s="130"/>
      <c r="MIZ8" s="130"/>
      <c r="MJA8" s="130"/>
      <c r="MJB8" s="130"/>
      <c r="MJC8" s="130"/>
      <c r="MJD8" s="130"/>
      <c r="MJE8" s="130"/>
      <c r="MJF8" s="130"/>
      <c r="MJG8" s="130"/>
      <c r="MJH8" s="130"/>
      <c r="MJI8" s="130"/>
      <c r="MJJ8" s="130"/>
      <c r="MJK8" s="130"/>
      <c r="MJL8" s="130"/>
      <c r="MJM8" s="130"/>
      <c r="MJN8" s="130"/>
      <c r="MJO8" s="130"/>
      <c r="MJP8" s="130"/>
      <c r="MJQ8" s="130"/>
      <c r="MJR8" s="130"/>
      <c r="MJS8" s="130"/>
      <c r="MJT8" s="130"/>
      <c r="MJU8" s="130"/>
      <c r="MJV8" s="130"/>
      <c r="MJW8" s="130"/>
      <c r="MJX8" s="130"/>
      <c r="MJY8" s="130"/>
      <c r="MJZ8" s="130"/>
      <c r="MKA8" s="130"/>
      <c r="MKB8" s="130"/>
      <c r="MKC8" s="130"/>
      <c r="MKD8" s="130"/>
      <c r="MKE8" s="130"/>
      <c r="MKF8" s="130"/>
      <c r="MKG8" s="130"/>
      <c r="MKH8" s="130"/>
      <c r="MKI8" s="130"/>
      <c r="MKJ8" s="130"/>
      <c r="MKK8" s="130"/>
      <c r="MKL8" s="130"/>
      <c r="MKM8" s="130"/>
      <c r="MKN8" s="130"/>
      <c r="MKO8" s="130"/>
      <c r="MKP8" s="130"/>
      <c r="MKQ8" s="130"/>
      <c r="MKR8" s="130"/>
      <c r="MKS8" s="130"/>
      <c r="MKT8" s="130"/>
      <c r="MKU8" s="130"/>
      <c r="MKV8" s="130"/>
      <c r="MKW8" s="130"/>
      <c r="MKX8" s="130"/>
      <c r="MKY8" s="130"/>
      <c r="MKZ8" s="130"/>
      <c r="MLA8" s="130"/>
      <c r="MLB8" s="130"/>
      <c r="MLC8" s="130"/>
      <c r="MLD8" s="130"/>
      <c r="MLE8" s="130"/>
      <c r="MLF8" s="130"/>
      <c r="MLG8" s="130"/>
      <c r="MLH8" s="130"/>
      <c r="MLI8" s="130"/>
      <c r="MLJ8" s="130"/>
      <c r="MLK8" s="130"/>
      <c r="MLL8" s="130"/>
      <c r="MLM8" s="130"/>
      <c r="MLN8" s="130"/>
      <c r="MLO8" s="130"/>
      <c r="MLP8" s="130"/>
      <c r="MLQ8" s="130"/>
      <c r="MLR8" s="130"/>
      <c r="MLS8" s="130"/>
      <c r="MLT8" s="130"/>
      <c r="MLU8" s="130"/>
      <c r="MLV8" s="130"/>
      <c r="MLW8" s="130"/>
      <c r="MLX8" s="130"/>
      <c r="MLY8" s="130"/>
      <c r="MLZ8" s="130"/>
      <c r="MMA8" s="130"/>
      <c r="MMB8" s="130"/>
      <c r="MMC8" s="130"/>
      <c r="MMD8" s="130"/>
      <c r="MME8" s="130"/>
      <c r="MMF8" s="130"/>
      <c r="MMG8" s="130"/>
      <c r="MMH8" s="130"/>
      <c r="MMI8" s="130"/>
      <c r="MMJ8" s="130"/>
      <c r="MMK8" s="130"/>
      <c r="MML8" s="130"/>
      <c r="MMM8" s="130"/>
      <c r="MMN8" s="130"/>
      <c r="MMO8" s="130"/>
      <c r="MMP8" s="130"/>
      <c r="MMQ8" s="130"/>
      <c r="MMR8" s="130"/>
      <c r="MMS8" s="130"/>
      <c r="MMT8" s="130"/>
      <c r="MMU8" s="130"/>
      <c r="MMV8" s="130"/>
      <c r="MMW8" s="130"/>
      <c r="MMX8" s="130"/>
      <c r="MMY8" s="130"/>
      <c r="MMZ8" s="130"/>
      <c r="MNA8" s="130"/>
      <c r="MNB8" s="130"/>
      <c r="MNC8" s="130"/>
      <c r="MND8" s="130"/>
      <c r="MNE8" s="130"/>
      <c r="MNF8" s="130"/>
      <c r="MNG8" s="130"/>
      <c r="MNH8" s="130"/>
      <c r="MNI8" s="130"/>
      <c r="MNJ8" s="130"/>
      <c r="MNK8" s="130"/>
      <c r="MNL8" s="130"/>
      <c r="MNM8" s="130"/>
      <c r="MNN8" s="130"/>
      <c r="MNO8" s="130"/>
      <c r="MNP8" s="130"/>
      <c r="MNQ8" s="130"/>
      <c r="MNR8" s="130"/>
      <c r="MNS8" s="130"/>
      <c r="MNT8" s="130"/>
      <c r="MNU8" s="130"/>
      <c r="MNV8" s="130"/>
      <c r="MNW8" s="130"/>
      <c r="MNX8" s="130"/>
      <c r="MNY8" s="130"/>
      <c r="MNZ8" s="130"/>
      <c r="MOA8" s="130"/>
      <c r="MOB8" s="130"/>
      <c r="MOC8" s="130"/>
      <c r="MOD8" s="130"/>
      <c r="MOE8" s="130"/>
      <c r="MOF8" s="130"/>
      <c r="MOG8" s="130"/>
      <c r="MOH8" s="130"/>
      <c r="MOI8" s="130"/>
      <c r="MOJ8" s="130"/>
      <c r="MOK8" s="130"/>
      <c r="MOL8" s="130"/>
      <c r="MOM8" s="130"/>
      <c r="MON8" s="130"/>
      <c r="MOO8" s="130"/>
      <c r="MOP8" s="130"/>
      <c r="MOQ8" s="130"/>
      <c r="MOR8" s="130"/>
      <c r="MOS8" s="130"/>
      <c r="MOT8" s="130"/>
      <c r="MOU8" s="130"/>
      <c r="MOV8" s="130"/>
      <c r="MOW8" s="130"/>
      <c r="MOX8" s="130"/>
      <c r="MOY8" s="130"/>
      <c r="MOZ8" s="130"/>
      <c r="MPA8" s="130"/>
      <c r="MPB8" s="130"/>
      <c r="MPC8" s="130"/>
      <c r="MPD8" s="130"/>
      <c r="MPE8" s="130"/>
      <c r="MPF8" s="130"/>
      <c r="MPG8" s="130"/>
      <c r="MPH8" s="130"/>
      <c r="MPI8" s="130"/>
      <c r="MPJ8" s="130"/>
      <c r="MPK8" s="130"/>
      <c r="MPL8" s="130"/>
      <c r="MPM8" s="130"/>
      <c r="MPN8" s="130"/>
      <c r="MPO8" s="130"/>
      <c r="MPP8" s="130"/>
      <c r="MPQ8" s="130"/>
      <c r="MPR8" s="130"/>
      <c r="MPS8" s="130"/>
      <c r="MPT8" s="130"/>
      <c r="MPU8" s="130"/>
      <c r="MPV8" s="130"/>
      <c r="MPW8" s="130"/>
      <c r="MPX8" s="130"/>
      <c r="MPY8" s="130"/>
      <c r="MPZ8" s="130"/>
      <c r="MQA8" s="130"/>
      <c r="MQB8" s="130"/>
      <c r="MQC8" s="130"/>
      <c r="MQD8" s="130"/>
      <c r="MQE8" s="130"/>
      <c r="MQF8" s="130"/>
      <c r="MQG8" s="130"/>
      <c r="MQH8" s="130"/>
      <c r="MQI8" s="130"/>
      <c r="MQJ8" s="130"/>
      <c r="MQK8" s="130"/>
      <c r="MQL8" s="130"/>
      <c r="MQM8" s="130"/>
      <c r="MQN8" s="130"/>
      <c r="MQO8" s="130"/>
      <c r="MQP8" s="130"/>
      <c r="MQQ8" s="130"/>
      <c r="MQR8" s="130"/>
      <c r="MQS8" s="130"/>
      <c r="MQT8" s="130"/>
      <c r="MQU8" s="130"/>
      <c r="MQV8" s="130"/>
      <c r="MQW8" s="130"/>
      <c r="MQX8" s="130"/>
      <c r="MQY8" s="130"/>
      <c r="MQZ8" s="130"/>
      <c r="MRA8" s="130"/>
      <c r="MRB8" s="130"/>
      <c r="MRC8" s="130"/>
      <c r="MRD8" s="130"/>
      <c r="MRE8" s="130"/>
      <c r="MRF8" s="130"/>
      <c r="MRG8" s="130"/>
      <c r="MRH8" s="130"/>
      <c r="MRI8" s="130"/>
      <c r="MRJ8" s="130"/>
      <c r="MRK8" s="130"/>
      <c r="MRL8" s="130"/>
      <c r="MRM8" s="130"/>
      <c r="MRN8" s="130"/>
      <c r="MRO8" s="130"/>
      <c r="MRP8" s="130"/>
      <c r="MRQ8" s="130"/>
      <c r="MRR8" s="130"/>
      <c r="MRS8" s="130"/>
      <c r="MRT8" s="130"/>
      <c r="MRU8" s="130"/>
      <c r="MRV8" s="130"/>
      <c r="MRW8" s="130"/>
      <c r="MRX8" s="130"/>
      <c r="MRY8" s="130"/>
      <c r="MRZ8" s="130"/>
      <c r="MSA8" s="130"/>
      <c r="MSB8" s="130"/>
      <c r="MSC8" s="130"/>
      <c r="MSD8" s="130"/>
      <c r="MSE8" s="130"/>
      <c r="MSF8" s="130"/>
      <c r="MSG8" s="130"/>
      <c r="MSH8" s="130"/>
      <c r="MSI8" s="130"/>
      <c r="MSJ8" s="130"/>
      <c r="MSK8" s="130"/>
      <c r="MSL8" s="130"/>
      <c r="MSM8" s="130"/>
      <c r="MSN8" s="130"/>
      <c r="MSO8" s="130"/>
      <c r="MSP8" s="130"/>
      <c r="MSQ8" s="130"/>
      <c r="MSR8" s="130"/>
      <c r="MSS8" s="130"/>
      <c r="MST8" s="130"/>
      <c r="MSU8" s="130"/>
      <c r="MSV8" s="130"/>
      <c r="MSW8" s="130"/>
      <c r="MSX8" s="130"/>
      <c r="MSY8" s="130"/>
      <c r="MSZ8" s="130"/>
      <c r="MTA8" s="130"/>
      <c r="MTB8" s="130"/>
      <c r="MTC8" s="130"/>
      <c r="MTD8" s="130"/>
      <c r="MTE8" s="130"/>
      <c r="MTF8" s="130"/>
      <c r="MTG8" s="130"/>
      <c r="MTH8" s="130"/>
      <c r="MTI8" s="130"/>
      <c r="MTJ8" s="130"/>
      <c r="MTK8" s="130"/>
      <c r="MTL8" s="130"/>
      <c r="MTM8" s="130"/>
      <c r="MTN8" s="130"/>
      <c r="MTO8" s="130"/>
      <c r="MTP8" s="130"/>
      <c r="MTQ8" s="130"/>
      <c r="MTR8" s="130"/>
      <c r="MTS8" s="130"/>
      <c r="MTT8" s="130"/>
      <c r="MTU8" s="130"/>
      <c r="MTV8" s="130"/>
      <c r="MTW8" s="130"/>
      <c r="MTX8" s="130"/>
      <c r="MTY8" s="130"/>
      <c r="MTZ8" s="130"/>
      <c r="MUA8" s="130"/>
      <c r="MUB8" s="130"/>
      <c r="MUC8" s="130"/>
      <c r="MUD8" s="130"/>
      <c r="MUE8" s="130"/>
      <c r="MUF8" s="130"/>
      <c r="MUG8" s="130"/>
      <c r="MUH8" s="130"/>
      <c r="MUI8" s="130"/>
      <c r="MUJ8" s="130"/>
      <c r="MUK8" s="130"/>
      <c r="MUL8" s="130"/>
      <c r="MUM8" s="130"/>
      <c r="MUN8" s="130"/>
      <c r="MUO8" s="130"/>
      <c r="MUP8" s="130"/>
      <c r="MUQ8" s="130"/>
      <c r="MUR8" s="130"/>
      <c r="MUS8" s="130"/>
      <c r="MUT8" s="130"/>
      <c r="MUU8" s="130"/>
      <c r="MUV8" s="130"/>
      <c r="MUW8" s="130"/>
      <c r="MUX8" s="130"/>
      <c r="MUY8" s="130"/>
      <c r="MUZ8" s="130"/>
      <c r="MVA8" s="130"/>
      <c r="MVB8" s="130"/>
      <c r="MVC8" s="130"/>
      <c r="MVD8" s="130"/>
      <c r="MVE8" s="130"/>
      <c r="MVF8" s="130"/>
      <c r="MVG8" s="130"/>
      <c r="MVH8" s="130"/>
      <c r="MVI8" s="130"/>
      <c r="MVJ8" s="130"/>
      <c r="MVK8" s="130"/>
      <c r="MVL8" s="130"/>
      <c r="MVM8" s="130"/>
      <c r="MVN8" s="130"/>
      <c r="MVO8" s="130"/>
      <c r="MVP8" s="130"/>
      <c r="MVQ8" s="130"/>
      <c r="MVR8" s="130"/>
      <c r="MVS8" s="130"/>
      <c r="MVT8" s="130"/>
      <c r="MVU8" s="130"/>
      <c r="MVV8" s="130"/>
      <c r="MVW8" s="130"/>
      <c r="MVX8" s="130"/>
      <c r="MVY8" s="130"/>
      <c r="MVZ8" s="130"/>
      <c r="MWA8" s="130"/>
      <c r="MWB8" s="130"/>
      <c r="MWC8" s="130"/>
      <c r="MWD8" s="130"/>
      <c r="MWE8" s="130"/>
      <c r="MWF8" s="130"/>
      <c r="MWG8" s="130"/>
      <c r="MWH8" s="130"/>
      <c r="MWI8" s="130"/>
      <c r="MWJ8" s="130"/>
      <c r="MWK8" s="130"/>
      <c r="MWL8" s="130"/>
      <c r="MWM8" s="130"/>
      <c r="MWN8" s="130"/>
      <c r="MWO8" s="130"/>
      <c r="MWP8" s="130"/>
      <c r="MWQ8" s="130"/>
      <c r="MWR8" s="130"/>
      <c r="MWS8" s="130"/>
      <c r="MWT8" s="130"/>
      <c r="MWU8" s="130"/>
      <c r="MWV8" s="130"/>
      <c r="MWW8" s="130"/>
      <c r="MWX8" s="130"/>
      <c r="MWY8" s="130"/>
      <c r="MWZ8" s="130"/>
      <c r="MXA8" s="130"/>
      <c r="MXB8" s="130"/>
      <c r="MXC8" s="130"/>
      <c r="MXD8" s="130"/>
      <c r="MXE8" s="130"/>
      <c r="MXF8" s="130"/>
      <c r="MXG8" s="130"/>
      <c r="MXH8" s="130"/>
      <c r="MXI8" s="130"/>
      <c r="MXJ8" s="130"/>
      <c r="MXK8" s="130"/>
      <c r="MXL8" s="130"/>
      <c r="MXM8" s="130"/>
      <c r="MXN8" s="130"/>
      <c r="MXO8" s="130"/>
      <c r="MXP8" s="130"/>
      <c r="MXQ8" s="130"/>
      <c r="MXR8" s="130"/>
      <c r="MXS8" s="130"/>
      <c r="MXT8" s="130"/>
      <c r="MXU8" s="130"/>
      <c r="MXV8" s="130"/>
      <c r="MXW8" s="130"/>
      <c r="MXX8" s="130"/>
      <c r="MXY8" s="130"/>
      <c r="MXZ8" s="130"/>
      <c r="MYA8" s="130"/>
      <c r="MYB8" s="130"/>
      <c r="MYC8" s="130"/>
      <c r="MYD8" s="130"/>
      <c r="MYE8" s="130"/>
      <c r="MYF8" s="130"/>
      <c r="MYG8" s="130"/>
      <c r="MYH8" s="130"/>
      <c r="MYI8" s="130"/>
      <c r="MYJ8" s="130"/>
      <c r="MYK8" s="130"/>
      <c r="MYL8" s="130"/>
      <c r="MYM8" s="130"/>
      <c r="MYN8" s="130"/>
      <c r="MYO8" s="130"/>
      <c r="MYP8" s="130"/>
      <c r="MYQ8" s="130"/>
      <c r="MYR8" s="130"/>
      <c r="MYS8" s="130"/>
      <c r="MYT8" s="130"/>
      <c r="MYU8" s="130"/>
      <c r="MYV8" s="130"/>
      <c r="MYW8" s="130"/>
      <c r="MYX8" s="130"/>
      <c r="MYY8" s="130"/>
      <c r="MYZ8" s="130"/>
      <c r="MZA8" s="130"/>
      <c r="MZB8" s="130"/>
      <c r="MZC8" s="130"/>
      <c r="MZD8" s="130"/>
      <c r="MZE8" s="130"/>
      <c r="MZF8" s="130"/>
      <c r="MZG8" s="130"/>
      <c r="MZH8" s="130"/>
      <c r="MZI8" s="130"/>
      <c r="MZJ8" s="130"/>
      <c r="MZK8" s="130"/>
      <c r="MZL8" s="130"/>
      <c r="MZM8" s="130"/>
      <c r="MZN8" s="130"/>
      <c r="MZO8" s="130"/>
      <c r="MZP8" s="130"/>
      <c r="MZQ8" s="130"/>
      <c r="MZR8" s="130"/>
      <c r="MZS8" s="130"/>
      <c r="MZT8" s="130"/>
      <c r="MZU8" s="130"/>
      <c r="MZV8" s="130"/>
      <c r="MZW8" s="130"/>
      <c r="MZX8" s="130"/>
      <c r="MZY8" s="130"/>
      <c r="MZZ8" s="130"/>
      <c r="NAA8" s="130"/>
      <c r="NAB8" s="130"/>
      <c r="NAC8" s="130"/>
      <c r="NAD8" s="130"/>
      <c r="NAE8" s="130"/>
      <c r="NAF8" s="130"/>
      <c r="NAG8" s="130"/>
      <c r="NAH8" s="130"/>
      <c r="NAI8" s="130"/>
      <c r="NAJ8" s="130"/>
      <c r="NAK8" s="130"/>
      <c r="NAL8" s="130"/>
      <c r="NAM8" s="130"/>
      <c r="NAN8" s="130"/>
      <c r="NAO8" s="130"/>
      <c r="NAP8" s="130"/>
      <c r="NAQ8" s="130"/>
      <c r="NAR8" s="130"/>
      <c r="NAS8" s="130"/>
      <c r="NAT8" s="130"/>
      <c r="NAU8" s="130"/>
      <c r="NAV8" s="130"/>
      <c r="NAW8" s="130"/>
      <c r="NAX8" s="130"/>
      <c r="NAY8" s="130"/>
      <c r="NAZ8" s="130"/>
      <c r="NBA8" s="130"/>
      <c r="NBB8" s="130"/>
      <c r="NBC8" s="130"/>
      <c r="NBD8" s="130"/>
      <c r="NBE8" s="130"/>
      <c r="NBF8" s="130"/>
      <c r="NBG8" s="130"/>
      <c r="NBH8" s="130"/>
      <c r="NBI8" s="130"/>
      <c r="NBJ8" s="130"/>
      <c r="NBK8" s="130"/>
      <c r="NBL8" s="130"/>
      <c r="NBM8" s="130"/>
      <c r="NBN8" s="130"/>
      <c r="NBO8" s="130"/>
      <c r="NBP8" s="130"/>
      <c r="NBQ8" s="130"/>
      <c r="NBR8" s="130"/>
      <c r="NBS8" s="130"/>
      <c r="NBT8" s="130"/>
      <c r="NBU8" s="130"/>
      <c r="NBV8" s="130"/>
      <c r="NBW8" s="130"/>
      <c r="NBX8" s="130"/>
      <c r="NBY8" s="130"/>
      <c r="NBZ8" s="130"/>
      <c r="NCA8" s="130"/>
      <c r="NCB8" s="130"/>
      <c r="NCC8" s="130"/>
      <c r="NCD8" s="130"/>
      <c r="NCE8" s="130"/>
      <c r="NCF8" s="130"/>
      <c r="NCG8" s="130"/>
      <c r="NCH8" s="130"/>
      <c r="NCI8" s="130"/>
      <c r="NCJ8" s="130"/>
      <c r="NCK8" s="130"/>
      <c r="NCL8" s="130"/>
      <c r="NCM8" s="130"/>
      <c r="NCN8" s="130"/>
      <c r="NCO8" s="130"/>
      <c r="NCP8" s="130"/>
      <c r="NCQ8" s="130"/>
      <c r="NCR8" s="130"/>
      <c r="NCS8" s="130"/>
      <c r="NCT8" s="130"/>
      <c r="NCU8" s="130"/>
      <c r="NCV8" s="130"/>
      <c r="NCW8" s="130"/>
      <c r="NCX8" s="130"/>
      <c r="NCY8" s="130"/>
      <c r="NCZ8" s="130"/>
      <c r="NDA8" s="130"/>
      <c r="NDB8" s="130"/>
      <c r="NDC8" s="130"/>
      <c r="NDD8" s="130"/>
      <c r="NDE8" s="130"/>
      <c r="NDF8" s="130"/>
      <c r="NDG8" s="130"/>
      <c r="NDH8" s="130"/>
      <c r="NDI8" s="130"/>
      <c r="NDJ8" s="130"/>
      <c r="NDK8" s="130"/>
      <c r="NDL8" s="130"/>
      <c r="NDM8" s="130"/>
      <c r="NDN8" s="130"/>
      <c r="NDO8" s="130"/>
      <c r="NDP8" s="130"/>
      <c r="NDQ8" s="130"/>
      <c r="NDR8" s="130"/>
      <c r="NDS8" s="130"/>
      <c r="NDT8" s="130"/>
      <c r="NDU8" s="130"/>
      <c r="NDV8" s="130"/>
      <c r="NDW8" s="130"/>
      <c r="NDX8" s="130"/>
      <c r="NDY8" s="130"/>
      <c r="NDZ8" s="130"/>
      <c r="NEA8" s="130"/>
      <c r="NEB8" s="130"/>
      <c r="NEC8" s="130"/>
      <c r="NED8" s="130"/>
      <c r="NEE8" s="130"/>
      <c r="NEF8" s="130"/>
      <c r="NEG8" s="130"/>
      <c r="NEH8" s="130"/>
      <c r="NEI8" s="130"/>
      <c r="NEJ8" s="130"/>
      <c r="NEK8" s="130"/>
      <c r="NEL8" s="130"/>
      <c r="NEM8" s="130"/>
      <c r="NEN8" s="130"/>
      <c r="NEO8" s="130"/>
      <c r="NEP8" s="130"/>
      <c r="NEQ8" s="130"/>
      <c r="NER8" s="130"/>
      <c r="NES8" s="130"/>
      <c r="NET8" s="130"/>
      <c r="NEU8" s="130"/>
      <c r="NEV8" s="130"/>
      <c r="NEW8" s="130"/>
      <c r="NEX8" s="130"/>
      <c r="NEY8" s="130"/>
      <c r="NEZ8" s="130"/>
      <c r="NFA8" s="130"/>
      <c r="NFB8" s="130"/>
      <c r="NFC8" s="130"/>
      <c r="NFD8" s="130"/>
      <c r="NFE8" s="130"/>
      <c r="NFF8" s="130"/>
      <c r="NFG8" s="130"/>
      <c r="NFH8" s="130"/>
      <c r="NFI8" s="130"/>
      <c r="NFJ8" s="130"/>
      <c r="NFK8" s="130"/>
      <c r="NFL8" s="130"/>
      <c r="NFM8" s="130"/>
      <c r="NFN8" s="130"/>
      <c r="NFO8" s="130"/>
      <c r="NFP8" s="130"/>
      <c r="NFQ8" s="130"/>
      <c r="NFR8" s="130"/>
      <c r="NFS8" s="130"/>
      <c r="NFT8" s="130"/>
      <c r="NFU8" s="130"/>
      <c r="NFV8" s="130"/>
      <c r="NFW8" s="130"/>
      <c r="NFX8" s="130"/>
      <c r="NFY8" s="130"/>
      <c r="NFZ8" s="130"/>
      <c r="NGA8" s="130"/>
      <c r="NGB8" s="130"/>
      <c r="NGC8" s="130"/>
      <c r="NGD8" s="130"/>
      <c r="NGE8" s="130"/>
      <c r="NGF8" s="130"/>
      <c r="NGG8" s="130"/>
      <c r="NGH8" s="130"/>
      <c r="NGI8" s="130"/>
      <c r="NGJ8" s="130"/>
      <c r="NGK8" s="130"/>
      <c r="NGL8" s="130"/>
      <c r="NGM8" s="130"/>
      <c r="NGN8" s="130"/>
      <c r="NGO8" s="130"/>
      <c r="NGP8" s="130"/>
      <c r="NGQ8" s="130"/>
      <c r="NGR8" s="130"/>
      <c r="NGS8" s="130"/>
      <c r="NGT8" s="130"/>
      <c r="NGU8" s="130"/>
      <c r="NGV8" s="130"/>
      <c r="NGW8" s="130"/>
      <c r="NGX8" s="130"/>
      <c r="NGY8" s="130"/>
      <c r="NGZ8" s="130"/>
      <c r="NHA8" s="130"/>
      <c r="NHB8" s="130"/>
      <c r="NHC8" s="130"/>
      <c r="NHD8" s="130"/>
      <c r="NHE8" s="130"/>
      <c r="NHF8" s="130"/>
      <c r="NHG8" s="130"/>
      <c r="NHH8" s="130"/>
      <c r="NHI8" s="130"/>
      <c r="NHJ8" s="130"/>
      <c r="NHK8" s="130"/>
      <c r="NHL8" s="130"/>
      <c r="NHM8" s="130"/>
      <c r="NHN8" s="130"/>
      <c r="NHO8" s="130"/>
      <c r="NHP8" s="130"/>
      <c r="NHQ8" s="130"/>
      <c r="NHR8" s="130"/>
      <c r="NHS8" s="130"/>
      <c r="NHT8" s="130"/>
      <c r="NHU8" s="130"/>
      <c r="NHV8" s="130"/>
      <c r="NHW8" s="130"/>
      <c r="NHX8" s="130"/>
      <c r="NHY8" s="130"/>
      <c r="NHZ8" s="130"/>
      <c r="NIA8" s="130"/>
      <c r="NIB8" s="130"/>
      <c r="NIC8" s="130"/>
      <c r="NID8" s="130"/>
      <c r="NIE8" s="130"/>
      <c r="NIF8" s="130"/>
      <c r="NIG8" s="130"/>
      <c r="NIH8" s="130"/>
      <c r="NII8" s="130"/>
      <c r="NIJ8" s="130"/>
      <c r="NIK8" s="130"/>
      <c r="NIL8" s="130"/>
      <c r="NIM8" s="130"/>
      <c r="NIN8" s="130"/>
      <c r="NIO8" s="130"/>
      <c r="NIP8" s="130"/>
      <c r="NIQ8" s="130"/>
      <c r="NIR8" s="130"/>
      <c r="NIS8" s="130"/>
      <c r="NIT8" s="130"/>
      <c r="NIU8" s="130"/>
      <c r="NIV8" s="130"/>
      <c r="NIW8" s="130"/>
      <c r="NIX8" s="130"/>
      <c r="NIY8" s="130"/>
      <c r="NIZ8" s="130"/>
      <c r="NJA8" s="130"/>
      <c r="NJB8" s="130"/>
      <c r="NJC8" s="130"/>
      <c r="NJD8" s="130"/>
      <c r="NJE8" s="130"/>
      <c r="NJF8" s="130"/>
      <c r="NJG8" s="130"/>
      <c r="NJH8" s="130"/>
      <c r="NJI8" s="130"/>
      <c r="NJJ8" s="130"/>
      <c r="NJK8" s="130"/>
      <c r="NJL8" s="130"/>
      <c r="NJM8" s="130"/>
      <c r="NJN8" s="130"/>
      <c r="NJO8" s="130"/>
      <c r="NJP8" s="130"/>
      <c r="NJQ8" s="130"/>
      <c r="NJR8" s="130"/>
      <c r="NJS8" s="130"/>
      <c r="NJT8" s="130"/>
      <c r="NJU8" s="130"/>
      <c r="NJV8" s="130"/>
      <c r="NJW8" s="130"/>
      <c r="NJX8" s="130"/>
      <c r="NJY8" s="130"/>
      <c r="NJZ8" s="130"/>
      <c r="NKA8" s="130"/>
      <c r="NKB8" s="130"/>
      <c r="NKC8" s="130"/>
      <c r="NKD8" s="130"/>
      <c r="NKE8" s="130"/>
      <c r="NKF8" s="130"/>
      <c r="NKG8" s="130"/>
      <c r="NKH8" s="130"/>
      <c r="NKI8" s="130"/>
      <c r="NKJ8" s="130"/>
      <c r="NKK8" s="130"/>
      <c r="NKL8" s="130"/>
      <c r="NKM8" s="130"/>
      <c r="NKN8" s="130"/>
      <c r="NKO8" s="130"/>
      <c r="NKP8" s="130"/>
      <c r="NKQ8" s="130"/>
      <c r="NKR8" s="130"/>
      <c r="NKS8" s="130"/>
      <c r="NKT8" s="130"/>
      <c r="NKU8" s="130"/>
      <c r="NKV8" s="130"/>
      <c r="NKW8" s="130"/>
      <c r="NKX8" s="130"/>
      <c r="NKY8" s="130"/>
      <c r="NKZ8" s="130"/>
      <c r="NLA8" s="130"/>
      <c r="NLB8" s="130"/>
      <c r="NLC8" s="130"/>
      <c r="NLD8" s="130"/>
      <c r="NLE8" s="130"/>
      <c r="NLF8" s="130"/>
      <c r="NLG8" s="130"/>
      <c r="NLH8" s="130"/>
      <c r="NLI8" s="130"/>
      <c r="NLJ8" s="130"/>
      <c r="NLK8" s="130"/>
      <c r="NLL8" s="130"/>
      <c r="NLM8" s="130"/>
      <c r="NLN8" s="130"/>
      <c r="NLO8" s="130"/>
      <c r="NLP8" s="130"/>
      <c r="NLQ8" s="130"/>
      <c r="NLR8" s="130"/>
      <c r="NLS8" s="130"/>
      <c r="NLT8" s="130"/>
      <c r="NLU8" s="130"/>
      <c r="NLV8" s="130"/>
      <c r="NLW8" s="130"/>
      <c r="NLX8" s="130"/>
      <c r="NLY8" s="130"/>
      <c r="NLZ8" s="130"/>
      <c r="NMA8" s="130"/>
      <c r="NMB8" s="130"/>
      <c r="NMC8" s="130"/>
      <c r="NMD8" s="130"/>
      <c r="NME8" s="130"/>
      <c r="NMF8" s="130"/>
      <c r="NMG8" s="130"/>
      <c r="NMH8" s="130"/>
      <c r="NMI8" s="130"/>
      <c r="NMJ8" s="130"/>
      <c r="NMK8" s="130"/>
      <c r="NML8" s="130"/>
      <c r="NMM8" s="130"/>
      <c r="NMN8" s="130"/>
      <c r="NMO8" s="130"/>
      <c r="NMP8" s="130"/>
      <c r="NMQ8" s="130"/>
      <c r="NMR8" s="130"/>
      <c r="NMS8" s="130"/>
      <c r="NMT8" s="130"/>
      <c r="NMU8" s="130"/>
      <c r="NMV8" s="130"/>
      <c r="NMW8" s="130"/>
      <c r="NMX8" s="130"/>
      <c r="NMY8" s="130"/>
      <c r="NMZ8" s="130"/>
      <c r="NNA8" s="130"/>
      <c r="NNB8" s="130"/>
      <c r="NNC8" s="130"/>
      <c r="NND8" s="130"/>
      <c r="NNE8" s="130"/>
      <c r="NNF8" s="130"/>
      <c r="NNG8" s="130"/>
      <c r="NNH8" s="130"/>
      <c r="NNI8" s="130"/>
      <c r="NNJ8" s="130"/>
      <c r="NNK8" s="130"/>
      <c r="NNL8" s="130"/>
      <c r="NNM8" s="130"/>
      <c r="NNN8" s="130"/>
      <c r="NNO8" s="130"/>
      <c r="NNP8" s="130"/>
      <c r="NNQ8" s="130"/>
      <c r="NNR8" s="130"/>
      <c r="NNS8" s="130"/>
      <c r="NNT8" s="130"/>
      <c r="NNU8" s="130"/>
      <c r="NNV8" s="130"/>
      <c r="NNW8" s="130"/>
      <c r="NNX8" s="130"/>
      <c r="NNY8" s="130"/>
      <c r="NNZ8" s="130"/>
      <c r="NOA8" s="130"/>
      <c r="NOB8" s="130"/>
      <c r="NOC8" s="130"/>
      <c r="NOD8" s="130"/>
      <c r="NOE8" s="130"/>
      <c r="NOF8" s="130"/>
      <c r="NOG8" s="130"/>
      <c r="NOH8" s="130"/>
      <c r="NOI8" s="130"/>
      <c r="NOJ8" s="130"/>
      <c r="NOK8" s="130"/>
      <c r="NOL8" s="130"/>
      <c r="NOM8" s="130"/>
      <c r="NON8" s="130"/>
      <c r="NOO8" s="130"/>
      <c r="NOP8" s="130"/>
      <c r="NOQ8" s="130"/>
      <c r="NOR8" s="130"/>
      <c r="NOS8" s="130"/>
      <c r="NOT8" s="130"/>
      <c r="NOU8" s="130"/>
      <c r="NOV8" s="130"/>
      <c r="NOW8" s="130"/>
      <c r="NOX8" s="130"/>
      <c r="NOY8" s="130"/>
      <c r="NOZ8" s="130"/>
      <c r="NPA8" s="130"/>
      <c r="NPB8" s="130"/>
      <c r="NPC8" s="130"/>
      <c r="NPD8" s="130"/>
      <c r="NPE8" s="130"/>
      <c r="NPF8" s="130"/>
      <c r="NPG8" s="130"/>
      <c r="NPH8" s="130"/>
      <c r="NPI8" s="130"/>
      <c r="NPJ8" s="130"/>
      <c r="NPK8" s="130"/>
      <c r="NPL8" s="130"/>
      <c r="NPM8" s="130"/>
      <c r="NPN8" s="130"/>
      <c r="NPO8" s="130"/>
      <c r="NPP8" s="130"/>
      <c r="NPQ8" s="130"/>
      <c r="NPR8" s="130"/>
      <c r="NPS8" s="130"/>
      <c r="NPT8" s="130"/>
      <c r="NPU8" s="130"/>
      <c r="NPV8" s="130"/>
      <c r="NPW8" s="130"/>
      <c r="NPX8" s="130"/>
      <c r="NPY8" s="130"/>
      <c r="NPZ8" s="130"/>
      <c r="NQA8" s="130"/>
      <c r="NQB8" s="130"/>
      <c r="NQC8" s="130"/>
      <c r="NQD8" s="130"/>
      <c r="NQE8" s="130"/>
      <c r="NQF8" s="130"/>
      <c r="NQG8" s="130"/>
      <c r="NQH8" s="130"/>
      <c r="NQI8" s="130"/>
      <c r="NQJ8" s="130"/>
      <c r="NQK8" s="130"/>
      <c r="NQL8" s="130"/>
      <c r="NQM8" s="130"/>
      <c r="NQN8" s="130"/>
      <c r="NQO8" s="130"/>
      <c r="NQP8" s="130"/>
      <c r="NQQ8" s="130"/>
      <c r="NQR8" s="130"/>
      <c r="NQS8" s="130"/>
      <c r="NQT8" s="130"/>
      <c r="NQU8" s="130"/>
      <c r="NQV8" s="130"/>
      <c r="NQW8" s="130"/>
      <c r="NQX8" s="130"/>
      <c r="NQY8" s="130"/>
      <c r="NQZ8" s="130"/>
      <c r="NRA8" s="130"/>
      <c r="NRB8" s="130"/>
      <c r="NRC8" s="130"/>
      <c r="NRD8" s="130"/>
      <c r="NRE8" s="130"/>
      <c r="NRF8" s="130"/>
      <c r="NRG8" s="130"/>
      <c r="NRH8" s="130"/>
      <c r="NRI8" s="130"/>
      <c r="NRJ8" s="130"/>
      <c r="NRK8" s="130"/>
      <c r="NRL8" s="130"/>
      <c r="NRM8" s="130"/>
      <c r="NRN8" s="130"/>
      <c r="NRO8" s="130"/>
      <c r="NRP8" s="130"/>
      <c r="NRQ8" s="130"/>
      <c r="NRR8" s="130"/>
      <c r="NRS8" s="130"/>
      <c r="NRT8" s="130"/>
      <c r="NRU8" s="130"/>
      <c r="NRV8" s="130"/>
      <c r="NRW8" s="130"/>
      <c r="NRX8" s="130"/>
      <c r="NRY8" s="130"/>
      <c r="NRZ8" s="130"/>
      <c r="NSA8" s="130"/>
      <c r="NSB8" s="130"/>
      <c r="NSC8" s="130"/>
      <c r="NSD8" s="130"/>
      <c r="NSE8" s="130"/>
      <c r="NSF8" s="130"/>
      <c r="NSG8" s="130"/>
      <c r="NSH8" s="130"/>
      <c r="NSI8" s="130"/>
      <c r="NSJ8" s="130"/>
      <c r="NSK8" s="130"/>
      <c r="NSL8" s="130"/>
      <c r="NSM8" s="130"/>
      <c r="NSN8" s="130"/>
      <c r="NSO8" s="130"/>
      <c r="NSP8" s="130"/>
      <c r="NSQ8" s="130"/>
      <c r="NSR8" s="130"/>
      <c r="NSS8" s="130"/>
      <c r="NST8" s="130"/>
      <c r="NSU8" s="130"/>
      <c r="NSV8" s="130"/>
      <c r="NSW8" s="130"/>
      <c r="NSX8" s="130"/>
      <c r="NSY8" s="130"/>
      <c r="NSZ8" s="130"/>
      <c r="NTA8" s="130"/>
      <c r="NTB8" s="130"/>
      <c r="NTC8" s="130"/>
      <c r="NTD8" s="130"/>
      <c r="NTE8" s="130"/>
      <c r="NTF8" s="130"/>
      <c r="NTG8" s="130"/>
      <c r="NTH8" s="130"/>
      <c r="NTI8" s="130"/>
      <c r="NTJ8" s="130"/>
      <c r="NTK8" s="130"/>
      <c r="NTL8" s="130"/>
      <c r="NTM8" s="130"/>
      <c r="NTN8" s="130"/>
      <c r="NTO8" s="130"/>
      <c r="NTP8" s="130"/>
      <c r="NTQ8" s="130"/>
      <c r="NTR8" s="130"/>
      <c r="NTS8" s="130"/>
      <c r="NTT8" s="130"/>
      <c r="NTU8" s="130"/>
      <c r="NTV8" s="130"/>
      <c r="NTW8" s="130"/>
      <c r="NTX8" s="130"/>
      <c r="NTY8" s="130"/>
      <c r="NTZ8" s="130"/>
      <c r="NUA8" s="130"/>
      <c r="NUB8" s="130"/>
      <c r="NUC8" s="130"/>
      <c r="NUD8" s="130"/>
      <c r="NUE8" s="130"/>
      <c r="NUF8" s="130"/>
      <c r="NUG8" s="130"/>
      <c r="NUH8" s="130"/>
      <c r="NUI8" s="130"/>
      <c r="NUJ8" s="130"/>
      <c r="NUK8" s="130"/>
      <c r="NUL8" s="130"/>
      <c r="NUM8" s="130"/>
      <c r="NUN8" s="130"/>
      <c r="NUO8" s="130"/>
      <c r="NUP8" s="130"/>
      <c r="NUQ8" s="130"/>
      <c r="NUR8" s="130"/>
      <c r="NUS8" s="130"/>
      <c r="NUT8" s="130"/>
      <c r="NUU8" s="130"/>
      <c r="NUV8" s="130"/>
      <c r="NUW8" s="130"/>
      <c r="NUX8" s="130"/>
      <c r="NUY8" s="130"/>
      <c r="NUZ8" s="130"/>
      <c r="NVA8" s="130"/>
      <c r="NVB8" s="130"/>
      <c r="NVC8" s="130"/>
      <c r="NVD8" s="130"/>
      <c r="NVE8" s="130"/>
      <c r="NVF8" s="130"/>
      <c r="NVG8" s="130"/>
      <c r="NVH8" s="130"/>
      <c r="NVI8" s="130"/>
      <c r="NVJ8" s="130"/>
      <c r="NVK8" s="130"/>
      <c r="NVL8" s="130"/>
      <c r="NVM8" s="130"/>
      <c r="NVN8" s="130"/>
      <c r="NVO8" s="130"/>
      <c r="NVP8" s="130"/>
      <c r="NVQ8" s="130"/>
      <c r="NVR8" s="130"/>
      <c r="NVS8" s="130"/>
      <c r="NVT8" s="130"/>
      <c r="NVU8" s="130"/>
      <c r="NVV8" s="130"/>
      <c r="NVW8" s="130"/>
      <c r="NVX8" s="130"/>
      <c r="NVY8" s="130"/>
      <c r="NVZ8" s="130"/>
      <c r="NWA8" s="130"/>
      <c r="NWB8" s="130"/>
      <c r="NWC8" s="130"/>
      <c r="NWD8" s="130"/>
      <c r="NWE8" s="130"/>
      <c r="NWF8" s="130"/>
      <c r="NWG8" s="130"/>
      <c r="NWH8" s="130"/>
      <c r="NWI8" s="130"/>
      <c r="NWJ8" s="130"/>
      <c r="NWK8" s="130"/>
      <c r="NWL8" s="130"/>
      <c r="NWM8" s="130"/>
      <c r="NWN8" s="130"/>
      <c r="NWO8" s="130"/>
      <c r="NWP8" s="130"/>
      <c r="NWQ8" s="130"/>
      <c r="NWR8" s="130"/>
      <c r="NWS8" s="130"/>
      <c r="NWT8" s="130"/>
      <c r="NWU8" s="130"/>
      <c r="NWV8" s="130"/>
      <c r="NWW8" s="130"/>
      <c r="NWX8" s="130"/>
      <c r="NWY8" s="130"/>
      <c r="NWZ8" s="130"/>
      <c r="NXA8" s="130"/>
      <c r="NXB8" s="130"/>
      <c r="NXC8" s="130"/>
      <c r="NXD8" s="130"/>
      <c r="NXE8" s="130"/>
      <c r="NXF8" s="130"/>
      <c r="NXG8" s="130"/>
      <c r="NXH8" s="130"/>
      <c r="NXI8" s="130"/>
      <c r="NXJ8" s="130"/>
      <c r="NXK8" s="130"/>
      <c r="NXL8" s="130"/>
      <c r="NXM8" s="130"/>
      <c r="NXN8" s="130"/>
      <c r="NXO8" s="130"/>
      <c r="NXP8" s="130"/>
      <c r="NXQ8" s="130"/>
      <c r="NXR8" s="130"/>
      <c r="NXS8" s="130"/>
      <c r="NXT8" s="130"/>
      <c r="NXU8" s="130"/>
      <c r="NXV8" s="130"/>
      <c r="NXW8" s="130"/>
      <c r="NXX8" s="130"/>
      <c r="NXY8" s="130"/>
      <c r="NXZ8" s="130"/>
      <c r="NYA8" s="130"/>
      <c r="NYB8" s="130"/>
      <c r="NYC8" s="130"/>
      <c r="NYD8" s="130"/>
      <c r="NYE8" s="130"/>
      <c r="NYF8" s="130"/>
      <c r="NYG8" s="130"/>
      <c r="NYH8" s="130"/>
      <c r="NYI8" s="130"/>
      <c r="NYJ8" s="130"/>
      <c r="NYK8" s="130"/>
      <c r="NYL8" s="130"/>
      <c r="NYM8" s="130"/>
      <c r="NYN8" s="130"/>
      <c r="NYO8" s="130"/>
      <c r="NYP8" s="130"/>
      <c r="NYQ8" s="130"/>
      <c r="NYR8" s="130"/>
      <c r="NYS8" s="130"/>
      <c r="NYT8" s="130"/>
      <c r="NYU8" s="130"/>
      <c r="NYV8" s="130"/>
      <c r="NYW8" s="130"/>
      <c r="NYX8" s="130"/>
      <c r="NYY8" s="130"/>
      <c r="NYZ8" s="130"/>
      <c r="NZA8" s="130"/>
      <c r="NZB8" s="130"/>
      <c r="NZC8" s="130"/>
      <c r="NZD8" s="130"/>
      <c r="NZE8" s="130"/>
      <c r="NZF8" s="130"/>
      <c r="NZG8" s="130"/>
      <c r="NZH8" s="130"/>
      <c r="NZI8" s="130"/>
      <c r="NZJ8" s="130"/>
      <c r="NZK8" s="130"/>
      <c r="NZL8" s="130"/>
      <c r="NZM8" s="130"/>
      <c r="NZN8" s="130"/>
      <c r="NZO8" s="130"/>
      <c r="NZP8" s="130"/>
      <c r="NZQ8" s="130"/>
      <c r="NZR8" s="130"/>
      <c r="NZS8" s="130"/>
      <c r="NZT8" s="130"/>
      <c r="NZU8" s="130"/>
      <c r="NZV8" s="130"/>
      <c r="NZW8" s="130"/>
      <c r="NZX8" s="130"/>
      <c r="NZY8" s="130"/>
      <c r="NZZ8" s="130"/>
      <c r="OAA8" s="130"/>
      <c r="OAB8" s="130"/>
      <c r="OAC8" s="130"/>
      <c r="OAD8" s="130"/>
      <c r="OAE8" s="130"/>
      <c r="OAF8" s="130"/>
      <c r="OAG8" s="130"/>
      <c r="OAH8" s="130"/>
      <c r="OAI8" s="130"/>
      <c r="OAJ8" s="130"/>
      <c r="OAK8" s="130"/>
      <c r="OAL8" s="130"/>
      <c r="OAM8" s="130"/>
      <c r="OAN8" s="130"/>
      <c r="OAO8" s="130"/>
      <c r="OAP8" s="130"/>
      <c r="OAQ8" s="130"/>
      <c r="OAR8" s="130"/>
      <c r="OAS8" s="130"/>
      <c r="OAT8" s="130"/>
      <c r="OAU8" s="130"/>
      <c r="OAV8" s="130"/>
      <c r="OAW8" s="130"/>
      <c r="OAX8" s="130"/>
      <c r="OAY8" s="130"/>
      <c r="OAZ8" s="130"/>
      <c r="OBA8" s="130"/>
      <c r="OBB8" s="130"/>
      <c r="OBC8" s="130"/>
      <c r="OBD8" s="130"/>
      <c r="OBE8" s="130"/>
      <c r="OBF8" s="130"/>
      <c r="OBG8" s="130"/>
      <c r="OBH8" s="130"/>
      <c r="OBI8" s="130"/>
      <c r="OBJ8" s="130"/>
      <c r="OBK8" s="130"/>
      <c r="OBL8" s="130"/>
      <c r="OBM8" s="130"/>
      <c r="OBN8" s="130"/>
      <c r="OBO8" s="130"/>
      <c r="OBP8" s="130"/>
      <c r="OBQ8" s="130"/>
      <c r="OBR8" s="130"/>
      <c r="OBS8" s="130"/>
      <c r="OBT8" s="130"/>
      <c r="OBU8" s="130"/>
      <c r="OBV8" s="130"/>
      <c r="OBW8" s="130"/>
      <c r="OBX8" s="130"/>
      <c r="OBY8" s="130"/>
      <c r="OBZ8" s="130"/>
      <c r="OCA8" s="130"/>
      <c r="OCB8" s="130"/>
      <c r="OCC8" s="130"/>
      <c r="OCD8" s="130"/>
      <c r="OCE8" s="130"/>
      <c r="OCF8" s="130"/>
      <c r="OCG8" s="130"/>
      <c r="OCH8" s="130"/>
      <c r="OCI8" s="130"/>
      <c r="OCJ8" s="130"/>
      <c r="OCK8" s="130"/>
      <c r="OCL8" s="130"/>
      <c r="OCM8" s="130"/>
      <c r="OCN8" s="130"/>
      <c r="OCO8" s="130"/>
      <c r="OCP8" s="130"/>
      <c r="OCQ8" s="130"/>
      <c r="OCR8" s="130"/>
      <c r="OCS8" s="130"/>
      <c r="OCT8" s="130"/>
      <c r="OCU8" s="130"/>
      <c r="OCV8" s="130"/>
      <c r="OCW8" s="130"/>
      <c r="OCX8" s="130"/>
      <c r="OCY8" s="130"/>
      <c r="OCZ8" s="130"/>
      <c r="ODA8" s="130"/>
      <c r="ODB8" s="130"/>
      <c r="ODC8" s="130"/>
      <c r="ODD8" s="130"/>
      <c r="ODE8" s="130"/>
      <c r="ODF8" s="130"/>
      <c r="ODG8" s="130"/>
      <c r="ODH8" s="130"/>
      <c r="ODI8" s="130"/>
      <c r="ODJ8" s="130"/>
      <c r="ODK8" s="130"/>
      <c r="ODL8" s="130"/>
      <c r="ODM8" s="130"/>
      <c r="ODN8" s="130"/>
      <c r="ODO8" s="130"/>
      <c r="ODP8" s="130"/>
      <c r="ODQ8" s="130"/>
      <c r="ODR8" s="130"/>
      <c r="ODS8" s="130"/>
      <c r="ODT8" s="130"/>
      <c r="ODU8" s="130"/>
      <c r="ODV8" s="130"/>
      <c r="ODW8" s="130"/>
      <c r="ODX8" s="130"/>
      <c r="ODY8" s="130"/>
      <c r="ODZ8" s="130"/>
      <c r="OEA8" s="130"/>
      <c r="OEB8" s="130"/>
      <c r="OEC8" s="130"/>
      <c r="OED8" s="130"/>
      <c r="OEE8" s="130"/>
      <c r="OEF8" s="130"/>
      <c r="OEG8" s="130"/>
      <c r="OEH8" s="130"/>
      <c r="OEI8" s="130"/>
      <c r="OEJ8" s="130"/>
      <c r="OEK8" s="130"/>
      <c r="OEL8" s="130"/>
      <c r="OEM8" s="130"/>
      <c r="OEN8" s="130"/>
      <c r="OEO8" s="130"/>
      <c r="OEP8" s="130"/>
      <c r="OEQ8" s="130"/>
      <c r="OER8" s="130"/>
      <c r="OES8" s="130"/>
      <c r="OET8" s="130"/>
      <c r="OEU8" s="130"/>
      <c r="OEV8" s="130"/>
      <c r="OEW8" s="130"/>
      <c r="OEX8" s="130"/>
      <c r="OEY8" s="130"/>
      <c r="OEZ8" s="130"/>
      <c r="OFA8" s="130"/>
      <c r="OFB8" s="130"/>
      <c r="OFC8" s="130"/>
      <c r="OFD8" s="130"/>
      <c r="OFE8" s="130"/>
      <c r="OFF8" s="130"/>
      <c r="OFG8" s="130"/>
      <c r="OFH8" s="130"/>
      <c r="OFI8" s="130"/>
      <c r="OFJ8" s="130"/>
      <c r="OFK8" s="130"/>
      <c r="OFL8" s="130"/>
      <c r="OFM8" s="130"/>
      <c r="OFN8" s="130"/>
      <c r="OFO8" s="130"/>
      <c r="OFP8" s="130"/>
      <c r="OFQ8" s="130"/>
      <c r="OFR8" s="130"/>
      <c r="OFS8" s="130"/>
      <c r="OFT8" s="130"/>
      <c r="OFU8" s="130"/>
      <c r="OFV8" s="130"/>
      <c r="OFW8" s="130"/>
      <c r="OFX8" s="130"/>
      <c r="OFY8" s="130"/>
      <c r="OFZ8" s="130"/>
      <c r="OGA8" s="130"/>
      <c r="OGB8" s="130"/>
      <c r="OGC8" s="130"/>
      <c r="OGD8" s="130"/>
      <c r="OGE8" s="130"/>
      <c r="OGF8" s="130"/>
      <c r="OGG8" s="130"/>
      <c r="OGH8" s="130"/>
      <c r="OGI8" s="130"/>
      <c r="OGJ8" s="130"/>
      <c r="OGK8" s="130"/>
      <c r="OGL8" s="130"/>
      <c r="OGM8" s="130"/>
      <c r="OGN8" s="130"/>
      <c r="OGO8" s="130"/>
      <c r="OGP8" s="130"/>
      <c r="OGQ8" s="130"/>
      <c r="OGR8" s="130"/>
      <c r="OGS8" s="130"/>
      <c r="OGT8" s="130"/>
      <c r="OGU8" s="130"/>
      <c r="OGV8" s="130"/>
      <c r="OGW8" s="130"/>
      <c r="OGX8" s="130"/>
      <c r="OGY8" s="130"/>
      <c r="OGZ8" s="130"/>
      <c r="OHA8" s="130"/>
      <c r="OHB8" s="130"/>
      <c r="OHC8" s="130"/>
      <c r="OHD8" s="130"/>
      <c r="OHE8" s="130"/>
      <c r="OHF8" s="130"/>
      <c r="OHG8" s="130"/>
      <c r="OHH8" s="130"/>
      <c r="OHI8" s="130"/>
      <c r="OHJ8" s="130"/>
      <c r="OHK8" s="130"/>
      <c r="OHL8" s="130"/>
      <c r="OHM8" s="130"/>
      <c r="OHN8" s="130"/>
      <c r="OHO8" s="130"/>
      <c r="OHP8" s="130"/>
      <c r="OHQ8" s="130"/>
      <c r="OHR8" s="130"/>
      <c r="OHS8" s="130"/>
      <c r="OHT8" s="130"/>
      <c r="OHU8" s="130"/>
      <c r="OHV8" s="130"/>
      <c r="OHW8" s="130"/>
      <c r="OHX8" s="130"/>
      <c r="OHY8" s="130"/>
      <c r="OHZ8" s="130"/>
      <c r="OIA8" s="130"/>
      <c r="OIB8" s="130"/>
      <c r="OIC8" s="130"/>
      <c r="OID8" s="130"/>
      <c r="OIE8" s="130"/>
      <c r="OIF8" s="130"/>
      <c r="OIG8" s="130"/>
      <c r="OIH8" s="130"/>
      <c r="OII8" s="130"/>
      <c r="OIJ8" s="130"/>
      <c r="OIK8" s="130"/>
      <c r="OIL8" s="130"/>
      <c r="OIM8" s="130"/>
      <c r="OIN8" s="130"/>
      <c r="OIO8" s="130"/>
      <c r="OIP8" s="130"/>
      <c r="OIQ8" s="130"/>
      <c r="OIR8" s="130"/>
      <c r="OIS8" s="130"/>
      <c r="OIT8" s="130"/>
      <c r="OIU8" s="130"/>
      <c r="OIV8" s="130"/>
      <c r="OIW8" s="130"/>
      <c r="OIX8" s="130"/>
      <c r="OIY8" s="130"/>
      <c r="OIZ8" s="130"/>
      <c r="OJA8" s="130"/>
      <c r="OJB8" s="130"/>
      <c r="OJC8" s="130"/>
      <c r="OJD8" s="130"/>
      <c r="OJE8" s="130"/>
      <c r="OJF8" s="130"/>
      <c r="OJG8" s="130"/>
      <c r="OJH8" s="130"/>
      <c r="OJI8" s="130"/>
      <c r="OJJ8" s="130"/>
      <c r="OJK8" s="130"/>
      <c r="OJL8" s="130"/>
      <c r="OJM8" s="130"/>
      <c r="OJN8" s="130"/>
      <c r="OJO8" s="130"/>
      <c r="OJP8" s="130"/>
      <c r="OJQ8" s="130"/>
      <c r="OJR8" s="130"/>
      <c r="OJS8" s="130"/>
      <c r="OJT8" s="130"/>
      <c r="OJU8" s="130"/>
      <c r="OJV8" s="130"/>
      <c r="OJW8" s="130"/>
      <c r="OJX8" s="130"/>
      <c r="OJY8" s="130"/>
      <c r="OJZ8" s="130"/>
      <c r="OKA8" s="130"/>
      <c r="OKB8" s="130"/>
      <c r="OKC8" s="130"/>
      <c r="OKD8" s="130"/>
      <c r="OKE8" s="130"/>
      <c r="OKF8" s="130"/>
      <c r="OKG8" s="130"/>
      <c r="OKH8" s="130"/>
      <c r="OKI8" s="130"/>
      <c r="OKJ8" s="130"/>
      <c r="OKK8" s="130"/>
      <c r="OKL8" s="130"/>
      <c r="OKM8" s="130"/>
      <c r="OKN8" s="130"/>
      <c r="OKO8" s="130"/>
      <c r="OKP8" s="130"/>
      <c r="OKQ8" s="130"/>
      <c r="OKR8" s="130"/>
      <c r="OKS8" s="130"/>
      <c r="OKT8" s="130"/>
      <c r="OKU8" s="130"/>
      <c r="OKV8" s="130"/>
      <c r="OKW8" s="130"/>
      <c r="OKX8" s="130"/>
      <c r="OKY8" s="130"/>
      <c r="OKZ8" s="130"/>
      <c r="OLA8" s="130"/>
      <c r="OLB8" s="130"/>
      <c r="OLC8" s="130"/>
      <c r="OLD8" s="130"/>
      <c r="OLE8" s="130"/>
      <c r="OLF8" s="130"/>
      <c r="OLG8" s="130"/>
      <c r="OLH8" s="130"/>
      <c r="OLI8" s="130"/>
      <c r="OLJ8" s="130"/>
      <c r="OLK8" s="130"/>
      <c r="OLL8" s="130"/>
      <c r="OLM8" s="130"/>
      <c r="OLN8" s="130"/>
      <c r="OLO8" s="130"/>
      <c r="OLP8" s="130"/>
      <c r="OLQ8" s="130"/>
      <c r="OLR8" s="130"/>
      <c r="OLS8" s="130"/>
      <c r="OLT8" s="130"/>
      <c r="OLU8" s="130"/>
      <c r="OLV8" s="130"/>
      <c r="OLW8" s="130"/>
      <c r="OLX8" s="130"/>
      <c r="OLY8" s="130"/>
      <c r="OLZ8" s="130"/>
      <c r="OMA8" s="130"/>
      <c r="OMB8" s="130"/>
      <c r="OMC8" s="130"/>
      <c r="OMD8" s="130"/>
      <c r="OME8" s="130"/>
      <c r="OMF8" s="130"/>
      <c r="OMG8" s="130"/>
      <c r="OMH8" s="130"/>
      <c r="OMI8" s="130"/>
      <c r="OMJ8" s="130"/>
      <c r="OMK8" s="130"/>
      <c r="OML8" s="130"/>
      <c r="OMM8" s="130"/>
      <c r="OMN8" s="130"/>
      <c r="OMO8" s="130"/>
      <c r="OMP8" s="130"/>
      <c r="OMQ8" s="130"/>
      <c r="OMR8" s="130"/>
      <c r="OMS8" s="130"/>
      <c r="OMT8" s="130"/>
      <c r="OMU8" s="130"/>
      <c r="OMV8" s="130"/>
      <c r="OMW8" s="130"/>
      <c r="OMX8" s="130"/>
      <c r="OMY8" s="130"/>
      <c r="OMZ8" s="130"/>
      <c r="ONA8" s="130"/>
      <c r="ONB8" s="130"/>
      <c r="ONC8" s="130"/>
      <c r="OND8" s="130"/>
      <c r="ONE8" s="130"/>
      <c r="ONF8" s="130"/>
      <c r="ONG8" s="130"/>
      <c r="ONH8" s="130"/>
      <c r="ONI8" s="130"/>
      <c r="ONJ8" s="130"/>
      <c r="ONK8" s="130"/>
      <c r="ONL8" s="130"/>
      <c r="ONM8" s="130"/>
      <c r="ONN8" s="130"/>
      <c r="ONO8" s="130"/>
      <c r="ONP8" s="130"/>
      <c r="ONQ8" s="130"/>
      <c r="ONR8" s="130"/>
      <c r="ONS8" s="130"/>
      <c r="ONT8" s="130"/>
      <c r="ONU8" s="130"/>
      <c r="ONV8" s="130"/>
      <c r="ONW8" s="130"/>
      <c r="ONX8" s="130"/>
      <c r="ONY8" s="130"/>
      <c r="ONZ8" s="130"/>
      <c r="OOA8" s="130"/>
      <c r="OOB8" s="130"/>
      <c r="OOC8" s="130"/>
      <c r="OOD8" s="130"/>
      <c r="OOE8" s="130"/>
      <c r="OOF8" s="130"/>
      <c r="OOG8" s="130"/>
      <c r="OOH8" s="130"/>
      <c r="OOI8" s="130"/>
      <c r="OOJ8" s="130"/>
      <c r="OOK8" s="130"/>
      <c r="OOL8" s="130"/>
      <c r="OOM8" s="130"/>
      <c r="OON8" s="130"/>
      <c r="OOO8" s="130"/>
      <c r="OOP8" s="130"/>
      <c r="OOQ8" s="130"/>
      <c r="OOR8" s="130"/>
      <c r="OOS8" s="130"/>
      <c r="OOT8" s="130"/>
      <c r="OOU8" s="130"/>
      <c r="OOV8" s="130"/>
      <c r="OOW8" s="130"/>
      <c r="OOX8" s="130"/>
      <c r="OOY8" s="130"/>
      <c r="OOZ8" s="130"/>
      <c r="OPA8" s="130"/>
      <c r="OPB8" s="130"/>
      <c r="OPC8" s="130"/>
      <c r="OPD8" s="130"/>
      <c r="OPE8" s="130"/>
      <c r="OPF8" s="130"/>
      <c r="OPG8" s="130"/>
      <c r="OPH8" s="130"/>
      <c r="OPI8" s="130"/>
      <c r="OPJ8" s="130"/>
      <c r="OPK8" s="130"/>
      <c r="OPL8" s="130"/>
      <c r="OPM8" s="130"/>
      <c r="OPN8" s="130"/>
      <c r="OPO8" s="130"/>
      <c r="OPP8" s="130"/>
      <c r="OPQ8" s="130"/>
      <c r="OPR8" s="130"/>
      <c r="OPS8" s="130"/>
      <c r="OPT8" s="130"/>
      <c r="OPU8" s="130"/>
      <c r="OPV8" s="130"/>
      <c r="OPW8" s="130"/>
      <c r="OPX8" s="130"/>
      <c r="OPY8" s="130"/>
      <c r="OPZ8" s="130"/>
      <c r="OQA8" s="130"/>
      <c r="OQB8" s="130"/>
      <c r="OQC8" s="130"/>
      <c r="OQD8" s="130"/>
      <c r="OQE8" s="130"/>
      <c r="OQF8" s="130"/>
      <c r="OQG8" s="130"/>
      <c r="OQH8" s="130"/>
      <c r="OQI8" s="130"/>
      <c r="OQJ8" s="130"/>
      <c r="OQK8" s="130"/>
      <c r="OQL8" s="130"/>
      <c r="OQM8" s="130"/>
      <c r="OQN8" s="130"/>
      <c r="OQO8" s="130"/>
      <c r="OQP8" s="130"/>
      <c r="OQQ8" s="130"/>
      <c r="OQR8" s="130"/>
      <c r="OQS8" s="130"/>
      <c r="OQT8" s="130"/>
      <c r="OQU8" s="130"/>
      <c r="OQV8" s="130"/>
      <c r="OQW8" s="130"/>
      <c r="OQX8" s="130"/>
      <c r="OQY8" s="130"/>
      <c r="OQZ8" s="130"/>
      <c r="ORA8" s="130"/>
      <c r="ORB8" s="130"/>
      <c r="ORC8" s="130"/>
      <c r="ORD8" s="130"/>
      <c r="ORE8" s="130"/>
      <c r="ORF8" s="130"/>
      <c r="ORG8" s="130"/>
      <c r="ORH8" s="130"/>
      <c r="ORI8" s="130"/>
      <c r="ORJ8" s="130"/>
      <c r="ORK8" s="130"/>
      <c r="ORL8" s="130"/>
      <c r="ORM8" s="130"/>
      <c r="ORN8" s="130"/>
      <c r="ORO8" s="130"/>
      <c r="ORP8" s="130"/>
      <c r="ORQ8" s="130"/>
      <c r="ORR8" s="130"/>
      <c r="ORS8" s="130"/>
      <c r="ORT8" s="130"/>
      <c r="ORU8" s="130"/>
      <c r="ORV8" s="130"/>
      <c r="ORW8" s="130"/>
      <c r="ORX8" s="130"/>
      <c r="ORY8" s="130"/>
      <c r="ORZ8" s="130"/>
      <c r="OSA8" s="130"/>
      <c r="OSB8" s="130"/>
      <c r="OSC8" s="130"/>
      <c r="OSD8" s="130"/>
      <c r="OSE8" s="130"/>
      <c r="OSF8" s="130"/>
      <c r="OSG8" s="130"/>
      <c r="OSH8" s="130"/>
      <c r="OSI8" s="130"/>
      <c r="OSJ8" s="130"/>
      <c r="OSK8" s="130"/>
      <c r="OSL8" s="130"/>
      <c r="OSM8" s="130"/>
      <c r="OSN8" s="130"/>
      <c r="OSO8" s="130"/>
      <c r="OSP8" s="130"/>
      <c r="OSQ8" s="130"/>
      <c r="OSR8" s="130"/>
      <c r="OSS8" s="130"/>
      <c r="OST8" s="130"/>
      <c r="OSU8" s="130"/>
      <c r="OSV8" s="130"/>
      <c r="OSW8" s="130"/>
      <c r="OSX8" s="130"/>
      <c r="OSY8" s="130"/>
      <c r="OSZ8" s="130"/>
      <c r="OTA8" s="130"/>
      <c r="OTB8" s="130"/>
      <c r="OTC8" s="130"/>
      <c r="OTD8" s="130"/>
      <c r="OTE8" s="130"/>
      <c r="OTF8" s="130"/>
      <c r="OTG8" s="130"/>
      <c r="OTH8" s="130"/>
      <c r="OTI8" s="130"/>
      <c r="OTJ8" s="130"/>
      <c r="OTK8" s="130"/>
      <c r="OTL8" s="130"/>
      <c r="OTM8" s="130"/>
      <c r="OTN8" s="130"/>
      <c r="OTO8" s="130"/>
      <c r="OTP8" s="130"/>
      <c r="OTQ8" s="130"/>
      <c r="OTR8" s="130"/>
      <c r="OTS8" s="130"/>
      <c r="OTT8" s="130"/>
      <c r="OTU8" s="130"/>
      <c r="OTV8" s="130"/>
      <c r="OTW8" s="130"/>
      <c r="OTX8" s="130"/>
      <c r="OTY8" s="130"/>
      <c r="OTZ8" s="130"/>
      <c r="OUA8" s="130"/>
      <c r="OUB8" s="130"/>
      <c r="OUC8" s="130"/>
      <c r="OUD8" s="130"/>
      <c r="OUE8" s="130"/>
      <c r="OUF8" s="130"/>
      <c r="OUG8" s="130"/>
      <c r="OUH8" s="130"/>
      <c r="OUI8" s="130"/>
      <c r="OUJ8" s="130"/>
      <c r="OUK8" s="130"/>
      <c r="OUL8" s="130"/>
      <c r="OUM8" s="130"/>
      <c r="OUN8" s="130"/>
      <c r="OUO8" s="130"/>
      <c r="OUP8" s="130"/>
      <c r="OUQ8" s="130"/>
      <c r="OUR8" s="130"/>
      <c r="OUS8" s="130"/>
      <c r="OUT8" s="130"/>
      <c r="OUU8" s="130"/>
      <c r="OUV8" s="130"/>
      <c r="OUW8" s="130"/>
      <c r="OUX8" s="130"/>
      <c r="OUY8" s="130"/>
      <c r="OUZ8" s="130"/>
      <c r="OVA8" s="130"/>
      <c r="OVB8" s="130"/>
      <c r="OVC8" s="130"/>
      <c r="OVD8" s="130"/>
      <c r="OVE8" s="130"/>
      <c r="OVF8" s="130"/>
      <c r="OVG8" s="130"/>
      <c r="OVH8" s="130"/>
      <c r="OVI8" s="130"/>
      <c r="OVJ8" s="130"/>
      <c r="OVK8" s="130"/>
      <c r="OVL8" s="130"/>
      <c r="OVM8" s="130"/>
      <c r="OVN8" s="130"/>
      <c r="OVO8" s="130"/>
      <c r="OVP8" s="130"/>
      <c r="OVQ8" s="130"/>
      <c r="OVR8" s="130"/>
      <c r="OVS8" s="130"/>
      <c r="OVT8" s="130"/>
      <c r="OVU8" s="130"/>
      <c r="OVV8" s="130"/>
      <c r="OVW8" s="130"/>
      <c r="OVX8" s="130"/>
      <c r="OVY8" s="130"/>
      <c r="OVZ8" s="130"/>
      <c r="OWA8" s="130"/>
      <c r="OWB8" s="130"/>
      <c r="OWC8" s="130"/>
      <c r="OWD8" s="130"/>
      <c r="OWE8" s="130"/>
      <c r="OWF8" s="130"/>
      <c r="OWG8" s="130"/>
      <c r="OWH8" s="130"/>
      <c r="OWI8" s="130"/>
      <c r="OWJ8" s="130"/>
      <c r="OWK8" s="130"/>
      <c r="OWL8" s="130"/>
      <c r="OWM8" s="130"/>
      <c r="OWN8" s="130"/>
      <c r="OWO8" s="130"/>
      <c r="OWP8" s="130"/>
      <c r="OWQ8" s="130"/>
      <c r="OWR8" s="130"/>
      <c r="OWS8" s="130"/>
      <c r="OWT8" s="130"/>
      <c r="OWU8" s="130"/>
      <c r="OWV8" s="130"/>
      <c r="OWW8" s="130"/>
      <c r="OWX8" s="130"/>
      <c r="OWY8" s="130"/>
      <c r="OWZ8" s="130"/>
      <c r="OXA8" s="130"/>
      <c r="OXB8" s="130"/>
      <c r="OXC8" s="130"/>
      <c r="OXD8" s="130"/>
      <c r="OXE8" s="130"/>
      <c r="OXF8" s="130"/>
      <c r="OXG8" s="130"/>
      <c r="OXH8" s="130"/>
      <c r="OXI8" s="130"/>
      <c r="OXJ8" s="130"/>
      <c r="OXK8" s="130"/>
      <c r="OXL8" s="130"/>
      <c r="OXM8" s="130"/>
      <c r="OXN8" s="130"/>
      <c r="OXO8" s="130"/>
      <c r="OXP8" s="130"/>
      <c r="OXQ8" s="130"/>
      <c r="OXR8" s="130"/>
      <c r="OXS8" s="130"/>
      <c r="OXT8" s="130"/>
      <c r="OXU8" s="130"/>
      <c r="OXV8" s="130"/>
      <c r="OXW8" s="130"/>
      <c r="OXX8" s="130"/>
      <c r="OXY8" s="130"/>
      <c r="OXZ8" s="130"/>
      <c r="OYA8" s="130"/>
      <c r="OYB8" s="130"/>
      <c r="OYC8" s="130"/>
      <c r="OYD8" s="130"/>
      <c r="OYE8" s="130"/>
      <c r="OYF8" s="130"/>
      <c r="OYG8" s="130"/>
      <c r="OYH8" s="130"/>
      <c r="OYI8" s="130"/>
      <c r="OYJ8" s="130"/>
      <c r="OYK8" s="130"/>
      <c r="OYL8" s="130"/>
      <c r="OYM8" s="130"/>
      <c r="OYN8" s="130"/>
      <c r="OYO8" s="130"/>
      <c r="OYP8" s="130"/>
      <c r="OYQ8" s="130"/>
      <c r="OYR8" s="130"/>
      <c r="OYS8" s="130"/>
      <c r="OYT8" s="130"/>
      <c r="OYU8" s="130"/>
      <c r="OYV8" s="130"/>
      <c r="OYW8" s="130"/>
      <c r="OYX8" s="130"/>
      <c r="OYY8" s="130"/>
      <c r="OYZ8" s="130"/>
      <c r="OZA8" s="130"/>
      <c r="OZB8" s="130"/>
      <c r="OZC8" s="130"/>
      <c r="OZD8" s="130"/>
      <c r="OZE8" s="130"/>
      <c r="OZF8" s="130"/>
      <c r="OZG8" s="130"/>
      <c r="OZH8" s="130"/>
      <c r="OZI8" s="130"/>
      <c r="OZJ8" s="130"/>
      <c r="OZK8" s="130"/>
      <c r="OZL8" s="130"/>
      <c r="OZM8" s="130"/>
      <c r="OZN8" s="130"/>
      <c r="OZO8" s="130"/>
      <c r="OZP8" s="130"/>
      <c r="OZQ8" s="130"/>
      <c r="OZR8" s="130"/>
      <c r="OZS8" s="130"/>
      <c r="OZT8" s="130"/>
      <c r="OZU8" s="130"/>
      <c r="OZV8" s="130"/>
      <c r="OZW8" s="130"/>
      <c r="OZX8" s="130"/>
      <c r="OZY8" s="130"/>
      <c r="OZZ8" s="130"/>
      <c r="PAA8" s="130"/>
      <c r="PAB8" s="130"/>
      <c r="PAC8" s="130"/>
      <c r="PAD8" s="130"/>
      <c r="PAE8" s="130"/>
      <c r="PAF8" s="130"/>
      <c r="PAG8" s="130"/>
      <c r="PAH8" s="130"/>
      <c r="PAI8" s="130"/>
      <c r="PAJ8" s="130"/>
      <c r="PAK8" s="130"/>
      <c r="PAL8" s="130"/>
      <c r="PAM8" s="130"/>
      <c r="PAN8" s="130"/>
      <c r="PAO8" s="130"/>
      <c r="PAP8" s="130"/>
      <c r="PAQ8" s="130"/>
      <c r="PAR8" s="130"/>
      <c r="PAS8" s="130"/>
      <c r="PAT8" s="130"/>
      <c r="PAU8" s="130"/>
      <c r="PAV8" s="130"/>
      <c r="PAW8" s="130"/>
      <c r="PAX8" s="130"/>
      <c r="PAY8" s="130"/>
      <c r="PAZ8" s="130"/>
      <c r="PBA8" s="130"/>
      <c r="PBB8" s="130"/>
      <c r="PBC8" s="130"/>
      <c r="PBD8" s="130"/>
      <c r="PBE8" s="130"/>
      <c r="PBF8" s="130"/>
      <c r="PBG8" s="130"/>
      <c r="PBH8" s="130"/>
      <c r="PBI8" s="130"/>
      <c r="PBJ8" s="130"/>
      <c r="PBK8" s="130"/>
      <c r="PBL8" s="130"/>
      <c r="PBM8" s="130"/>
      <c r="PBN8" s="130"/>
      <c r="PBO8" s="130"/>
      <c r="PBP8" s="130"/>
      <c r="PBQ8" s="130"/>
      <c r="PBR8" s="130"/>
      <c r="PBS8" s="130"/>
      <c r="PBT8" s="130"/>
      <c r="PBU8" s="130"/>
      <c r="PBV8" s="130"/>
      <c r="PBW8" s="130"/>
      <c r="PBX8" s="130"/>
      <c r="PBY8" s="130"/>
      <c r="PBZ8" s="130"/>
      <c r="PCA8" s="130"/>
      <c r="PCB8" s="130"/>
      <c r="PCC8" s="130"/>
      <c r="PCD8" s="130"/>
      <c r="PCE8" s="130"/>
      <c r="PCF8" s="130"/>
      <c r="PCG8" s="130"/>
      <c r="PCH8" s="130"/>
      <c r="PCI8" s="130"/>
      <c r="PCJ8" s="130"/>
      <c r="PCK8" s="130"/>
      <c r="PCL8" s="130"/>
      <c r="PCM8" s="130"/>
      <c r="PCN8" s="130"/>
      <c r="PCO8" s="130"/>
      <c r="PCP8" s="130"/>
      <c r="PCQ8" s="130"/>
      <c r="PCR8" s="130"/>
      <c r="PCS8" s="130"/>
      <c r="PCT8" s="130"/>
      <c r="PCU8" s="130"/>
      <c r="PCV8" s="130"/>
      <c r="PCW8" s="130"/>
      <c r="PCX8" s="130"/>
      <c r="PCY8" s="130"/>
      <c r="PCZ8" s="130"/>
      <c r="PDA8" s="130"/>
      <c r="PDB8" s="130"/>
      <c r="PDC8" s="130"/>
      <c r="PDD8" s="130"/>
      <c r="PDE8" s="130"/>
      <c r="PDF8" s="130"/>
      <c r="PDG8" s="130"/>
      <c r="PDH8" s="130"/>
      <c r="PDI8" s="130"/>
      <c r="PDJ8" s="130"/>
      <c r="PDK8" s="130"/>
      <c r="PDL8" s="130"/>
      <c r="PDM8" s="130"/>
      <c r="PDN8" s="130"/>
      <c r="PDO8" s="130"/>
      <c r="PDP8" s="130"/>
      <c r="PDQ8" s="130"/>
      <c r="PDR8" s="130"/>
      <c r="PDS8" s="130"/>
      <c r="PDT8" s="130"/>
      <c r="PDU8" s="130"/>
      <c r="PDV8" s="130"/>
      <c r="PDW8" s="130"/>
      <c r="PDX8" s="130"/>
      <c r="PDY8" s="130"/>
      <c r="PDZ8" s="130"/>
      <c r="PEA8" s="130"/>
      <c r="PEB8" s="130"/>
      <c r="PEC8" s="130"/>
      <c r="PED8" s="130"/>
      <c r="PEE8" s="130"/>
      <c r="PEF8" s="130"/>
      <c r="PEG8" s="130"/>
      <c r="PEH8" s="130"/>
      <c r="PEI8" s="130"/>
      <c r="PEJ8" s="130"/>
      <c r="PEK8" s="130"/>
      <c r="PEL8" s="130"/>
      <c r="PEM8" s="130"/>
      <c r="PEN8" s="130"/>
      <c r="PEO8" s="130"/>
      <c r="PEP8" s="130"/>
      <c r="PEQ8" s="130"/>
      <c r="PER8" s="130"/>
      <c r="PES8" s="130"/>
      <c r="PET8" s="130"/>
      <c r="PEU8" s="130"/>
      <c r="PEV8" s="130"/>
      <c r="PEW8" s="130"/>
      <c r="PEX8" s="130"/>
      <c r="PEY8" s="130"/>
      <c r="PEZ8" s="130"/>
      <c r="PFA8" s="130"/>
      <c r="PFB8" s="130"/>
      <c r="PFC8" s="130"/>
      <c r="PFD8" s="130"/>
      <c r="PFE8" s="130"/>
      <c r="PFF8" s="130"/>
      <c r="PFG8" s="130"/>
      <c r="PFH8" s="130"/>
      <c r="PFI8" s="130"/>
      <c r="PFJ8" s="130"/>
      <c r="PFK8" s="130"/>
      <c r="PFL8" s="130"/>
      <c r="PFM8" s="130"/>
      <c r="PFN8" s="130"/>
      <c r="PFO8" s="130"/>
      <c r="PFP8" s="130"/>
      <c r="PFQ8" s="130"/>
      <c r="PFR8" s="130"/>
      <c r="PFS8" s="130"/>
      <c r="PFT8" s="130"/>
      <c r="PFU8" s="130"/>
      <c r="PFV8" s="130"/>
      <c r="PFW8" s="130"/>
      <c r="PFX8" s="130"/>
      <c r="PFY8" s="130"/>
      <c r="PFZ8" s="130"/>
      <c r="PGA8" s="130"/>
      <c r="PGB8" s="130"/>
      <c r="PGC8" s="130"/>
      <c r="PGD8" s="130"/>
      <c r="PGE8" s="130"/>
      <c r="PGF8" s="130"/>
      <c r="PGG8" s="130"/>
      <c r="PGH8" s="130"/>
      <c r="PGI8" s="130"/>
      <c r="PGJ8" s="130"/>
      <c r="PGK8" s="130"/>
      <c r="PGL8" s="130"/>
      <c r="PGM8" s="130"/>
      <c r="PGN8" s="130"/>
      <c r="PGO8" s="130"/>
      <c r="PGP8" s="130"/>
      <c r="PGQ8" s="130"/>
      <c r="PGR8" s="130"/>
      <c r="PGS8" s="130"/>
      <c r="PGT8" s="130"/>
      <c r="PGU8" s="130"/>
      <c r="PGV8" s="130"/>
      <c r="PGW8" s="130"/>
      <c r="PGX8" s="130"/>
      <c r="PGY8" s="130"/>
      <c r="PGZ8" s="130"/>
      <c r="PHA8" s="130"/>
      <c r="PHB8" s="130"/>
      <c r="PHC8" s="130"/>
      <c r="PHD8" s="130"/>
      <c r="PHE8" s="130"/>
      <c r="PHF8" s="130"/>
      <c r="PHG8" s="130"/>
      <c r="PHH8" s="130"/>
      <c r="PHI8" s="130"/>
      <c r="PHJ8" s="130"/>
      <c r="PHK8" s="130"/>
      <c r="PHL8" s="130"/>
      <c r="PHM8" s="130"/>
      <c r="PHN8" s="130"/>
      <c r="PHO8" s="130"/>
      <c r="PHP8" s="130"/>
      <c r="PHQ8" s="130"/>
      <c r="PHR8" s="130"/>
      <c r="PHS8" s="130"/>
      <c r="PHT8" s="130"/>
      <c r="PHU8" s="130"/>
      <c r="PHV8" s="130"/>
      <c r="PHW8" s="130"/>
      <c r="PHX8" s="130"/>
      <c r="PHY8" s="130"/>
      <c r="PHZ8" s="130"/>
      <c r="PIA8" s="130"/>
      <c r="PIB8" s="130"/>
      <c r="PIC8" s="130"/>
      <c r="PID8" s="130"/>
      <c r="PIE8" s="130"/>
      <c r="PIF8" s="130"/>
      <c r="PIG8" s="130"/>
      <c r="PIH8" s="130"/>
      <c r="PII8" s="130"/>
      <c r="PIJ8" s="130"/>
      <c r="PIK8" s="130"/>
      <c r="PIL8" s="130"/>
      <c r="PIM8" s="130"/>
      <c r="PIN8" s="130"/>
      <c r="PIO8" s="130"/>
      <c r="PIP8" s="130"/>
      <c r="PIQ8" s="130"/>
      <c r="PIR8" s="130"/>
      <c r="PIS8" s="130"/>
      <c r="PIT8" s="130"/>
      <c r="PIU8" s="130"/>
      <c r="PIV8" s="130"/>
      <c r="PIW8" s="130"/>
      <c r="PIX8" s="130"/>
      <c r="PIY8" s="130"/>
      <c r="PIZ8" s="130"/>
      <c r="PJA8" s="130"/>
      <c r="PJB8" s="130"/>
      <c r="PJC8" s="130"/>
      <c r="PJD8" s="130"/>
      <c r="PJE8" s="130"/>
      <c r="PJF8" s="130"/>
      <c r="PJG8" s="130"/>
      <c r="PJH8" s="130"/>
      <c r="PJI8" s="130"/>
      <c r="PJJ8" s="130"/>
      <c r="PJK8" s="130"/>
      <c r="PJL8" s="130"/>
      <c r="PJM8" s="130"/>
      <c r="PJN8" s="130"/>
      <c r="PJO8" s="130"/>
      <c r="PJP8" s="130"/>
      <c r="PJQ8" s="130"/>
      <c r="PJR8" s="130"/>
      <c r="PJS8" s="130"/>
      <c r="PJT8" s="130"/>
      <c r="PJU8" s="130"/>
      <c r="PJV8" s="130"/>
      <c r="PJW8" s="130"/>
      <c r="PJX8" s="130"/>
      <c r="PJY8" s="130"/>
      <c r="PJZ8" s="130"/>
      <c r="PKA8" s="130"/>
      <c r="PKB8" s="130"/>
      <c r="PKC8" s="130"/>
      <c r="PKD8" s="130"/>
      <c r="PKE8" s="130"/>
      <c r="PKF8" s="130"/>
      <c r="PKG8" s="130"/>
      <c r="PKH8" s="130"/>
      <c r="PKI8" s="130"/>
      <c r="PKJ8" s="130"/>
      <c r="PKK8" s="130"/>
      <c r="PKL8" s="130"/>
      <c r="PKM8" s="130"/>
      <c r="PKN8" s="130"/>
      <c r="PKO8" s="130"/>
      <c r="PKP8" s="130"/>
      <c r="PKQ8" s="130"/>
      <c r="PKR8" s="130"/>
      <c r="PKS8" s="130"/>
      <c r="PKT8" s="130"/>
      <c r="PKU8" s="130"/>
      <c r="PKV8" s="130"/>
      <c r="PKW8" s="130"/>
      <c r="PKX8" s="130"/>
      <c r="PKY8" s="130"/>
      <c r="PKZ8" s="130"/>
      <c r="PLA8" s="130"/>
      <c r="PLB8" s="130"/>
      <c r="PLC8" s="130"/>
      <c r="PLD8" s="130"/>
      <c r="PLE8" s="130"/>
      <c r="PLF8" s="130"/>
      <c r="PLG8" s="130"/>
      <c r="PLH8" s="130"/>
      <c r="PLI8" s="130"/>
      <c r="PLJ8" s="130"/>
      <c r="PLK8" s="130"/>
      <c r="PLL8" s="130"/>
      <c r="PLM8" s="130"/>
      <c r="PLN8" s="130"/>
      <c r="PLO8" s="130"/>
      <c r="PLP8" s="130"/>
      <c r="PLQ8" s="130"/>
      <c r="PLR8" s="130"/>
      <c r="PLS8" s="130"/>
      <c r="PLT8" s="130"/>
      <c r="PLU8" s="130"/>
      <c r="PLV8" s="130"/>
      <c r="PLW8" s="130"/>
      <c r="PLX8" s="130"/>
      <c r="PLY8" s="130"/>
      <c r="PLZ8" s="130"/>
      <c r="PMA8" s="130"/>
      <c r="PMB8" s="130"/>
      <c r="PMC8" s="130"/>
      <c r="PMD8" s="130"/>
      <c r="PME8" s="130"/>
      <c r="PMF8" s="130"/>
      <c r="PMG8" s="130"/>
      <c r="PMH8" s="130"/>
      <c r="PMI8" s="130"/>
      <c r="PMJ8" s="130"/>
      <c r="PMK8" s="130"/>
      <c r="PML8" s="130"/>
      <c r="PMM8" s="130"/>
      <c r="PMN8" s="130"/>
      <c r="PMO8" s="130"/>
      <c r="PMP8" s="130"/>
      <c r="PMQ8" s="130"/>
      <c r="PMR8" s="130"/>
      <c r="PMS8" s="130"/>
      <c r="PMT8" s="130"/>
      <c r="PMU8" s="130"/>
      <c r="PMV8" s="130"/>
      <c r="PMW8" s="130"/>
      <c r="PMX8" s="130"/>
      <c r="PMY8" s="130"/>
      <c r="PMZ8" s="130"/>
      <c r="PNA8" s="130"/>
      <c r="PNB8" s="130"/>
      <c r="PNC8" s="130"/>
      <c r="PND8" s="130"/>
      <c r="PNE8" s="130"/>
      <c r="PNF8" s="130"/>
      <c r="PNG8" s="130"/>
      <c r="PNH8" s="130"/>
      <c r="PNI8" s="130"/>
      <c r="PNJ8" s="130"/>
      <c r="PNK8" s="130"/>
      <c r="PNL8" s="130"/>
      <c r="PNM8" s="130"/>
      <c r="PNN8" s="130"/>
      <c r="PNO8" s="130"/>
      <c r="PNP8" s="130"/>
      <c r="PNQ8" s="130"/>
      <c r="PNR8" s="130"/>
      <c r="PNS8" s="130"/>
      <c r="PNT8" s="130"/>
      <c r="PNU8" s="130"/>
      <c r="PNV8" s="130"/>
      <c r="PNW8" s="130"/>
      <c r="PNX8" s="130"/>
      <c r="PNY8" s="130"/>
      <c r="PNZ8" s="130"/>
      <c r="POA8" s="130"/>
      <c r="POB8" s="130"/>
      <c r="POC8" s="130"/>
      <c r="POD8" s="130"/>
      <c r="POE8" s="130"/>
      <c r="POF8" s="130"/>
      <c r="POG8" s="130"/>
      <c r="POH8" s="130"/>
      <c r="POI8" s="130"/>
      <c r="POJ8" s="130"/>
      <c r="POK8" s="130"/>
      <c r="POL8" s="130"/>
      <c r="POM8" s="130"/>
      <c r="PON8" s="130"/>
      <c r="POO8" s="130"/>
      <c r="POP8" s="130"/>
      <c r="POQ8" s="130"/>
      <c r="POR8" s="130"/>
      <c r="POS8" s="130"/>
      <c r="POT8" s="130"/>
      <c r="POU8" s="130"/>
      <c r="POV8" s="130"/>
      <c r="POW8" s="130"/>
      <c r="POX8" s="130"/>
      <c r="POY8" s="130"/>
      <c r="POZ8" s="130"/>
      <c r="PPA8" s="130"/>
      <c r="PPB8" s="130"/>
      <c r="PPC8" s="130"/>
      <c r="PPD8" s="130"/>
      <c r="PPE8" s="130"/>
      <c r="PPF8" s="130"/>
      <c r="PPG8" s="130"/>
      <c r="PPH8" s="130"/>
      <c r="PPI8" s="130"/>
      <c r="PPJ8" s="130"/>
      <c r="PPK8" s="130"/>
      <c r="PPL8" s="130"/>
      <c r="PPM8" s="130"/>
      <c r="PPN8" s="130"/>
      <c r="PPO8" s="130"/>
      <c r="PPP8" s="130"/>
      <c r="PPQ8" s="130"/>
      <c r="PPR8" s="130"/>
      <c r="PPS8" s="130"/>
      <c r="PPT8" s="130"/>
      <c r="PPU8" s="130"/>
      <c r="PPV8" s="130"/>
      <c r="PPW8" s="130"/>
      <c r="PPX8" s="130"/>
      <c r="PPY8" s="130"/>
      <c r="PPZ8" s="130"/>
      <c r="PQA8" s="130"/>
      <c r="PQB8" s="130"/>
      <c r="PQC8" s="130"/>
      <c r="PQD8" s="130"/>
      <c r="PQE8" s="130"/>
      <c r="PQF8" s="130"/>
      <c r="PQG8" s="130"/>
      <c r="PQH8" s="130"/>
      <c r="PQI8" s="130"/>
      <c r="PQJ8" s="130"/>
      <c r="PQK8" s="130"/>
      <c r="PQL8" s="130"/>
      <c r="PQM8" s="130"/>
      <c r="PQN8" s="130"/>
      <c r="PQO8" s="130"/>
      <c r="PQP8" s="130"/>
      <c r="PQQ8" s="130"/>
      <c r="PQR8" s="130"/>
      <c r="PQS8" s="130"/>
      <c r="PQT8" s="130"/>
      <c r="PQU8" s="130"/>
      <c r="PQV8" s="130"/>
      <c r="PQW8" s="130"/>
      <c r="PQX8" s="130"/>
      <c r="PQY8" s="130"/>
      <c r="PQZ8" s="130"/>
      <c r="PRA8" s="130"/>
      <c r="PRB8" s="130"/>
      <c r="PRC8" s="130"/>
      <c r="PRD8" s="130"/>
      <c r="PRE8" s="130"/>
      <c r="PRF8" s="130"/>
      <c r="PRG8" s="130"/>
      <c r="PRH8" s="130"/>
      <c r="PRI8" s="130"/>
      <c r="PRJ8" s="130"/>
      <c r="PRK8" s="130"/>
      <c r="PRL8" s="130"/>
      <c r="PRM8" s="130"/>
      <c r="PRN8" s="130"/>
      <c r="PRO8" s="130"/>
      <c r="PRP8" s="130"/>
      <c r="PRQ8" s="130"/>
      <c r="PRR8" s="130"/>
      <c r="PRS8" s="130"/>
      <c r="PRT8" s="130"/>
      <c r="PRU8" s="130"/>
      <c r="PRV8" s="130"/>
      <c r="PRW8" s="130"/>
      <c r="PRX8" s="130"/>
      <c r="PRY8" s="130"/>
      <c r="PRZ8" s="130"/>
      <c r="PSA8" s="130"/>
      <c r="PSB8" s="130"/>
      <c r="PSC8" s="130"/>
      <c r="PSD8" s="130"/>
      <c r="PSE8" s="130"/>
      <c r="PSF8" s="130"/>
      <c r="PSG8" s="130"/>
      <c r="PSH8" s="130"/>
      <c r="PSI8" s="130"/>
      <c r="PSJ8" s="130"/>
      <c r="PSK8" s="130"/>
      <c r="PSL8" s="130"/>
      <c r="PSM8" s="130"/>
      <c r="PSN8" s="130"/>
      <c r="PSO8" s="130"/>
      <c r="PSP8" s="130"/>
      <c r="PSQ8" s="130"/>
      <c r="PSR8" s="130"/>
      <c r="PSS8" s="130"/>
      <c r="PST8" s="130"/>
      <c r="PSU8" s="130"/>
      <c r="PSV8" s="130"/>
      <c r="PSW8" s="130"/>
      <c r="PSX8" s="130"/>
      <c r="PSY8" s="130"/>
      <c r="PSZ8" s="130"/>
      <c r="PTA8" s="130"/>
      <c r="PTB8" s="130"/>
      <c r="PTC8" s="130"/>
      <c r="PTD8" s="130"/>
      <c r="PTE8" s="130"/>
      <c r="PTF8" s="130"/>
      <c r="PTG8" s="130"/>
      <c r="PTH8" s="130"/>
      <c r="PTI8" s="130"/>
      <c r="PTJ8" s="130"/>
      <c r="PTK8" s="130"/>
      <c r="PTL8" s="130"/>
      <c r="PTM8" s="130"/>
      <c r="PTN8" s="130"/>
      <c r="PTO8" s="130"/>
      <c r="PTP8" s="130"/>
      <c r="PTQ8" s="130"/>
      <c r="PTR8" s="130"/>
      <c r="PTS8" s="130"/>
      <c r="PTT8" s="130"/>
      <c r="PTU8" s="130"/>
      <c r="PTV8" s="130"/>
      <c r="PTW8" s="130"/>
      <c r="PTX8" s="130"/>
      <c r="PTY8" s="130"/>
      <c r="PTZ8" s="130"/>
      <c r="PUA8" s="130"/>
      <c r="PUB8" s="130"/>
      <c r="PUC8" s="130"/>
      <c r="PUD8" s="130"/>
      <c r="PUE8" s="130"/>
      <c r="PUF8" s="130"/>
      <c r="PUG8" s="130"/>
      <c r="PUH8" s="130"/>
      <c r="PUI8" s="130"/>
      <c r="PUJ8" s="130"/>
      <c r="PUK8" s="130"/>
      <c r="PUL8" s="130"/>
      <c r="PUM8" s="130"/>
      <c r="PUN8" s="130"/>
      <c r="PUO8" s="130"/>
      <c r="PUP8" s="130"/>
      <c r="PUQ8" s="130"/>
      <c r="PUR8" s="130"/>
      <c r="PUS8" s="130"/>
      <c r="PUT8" s="130"/>
      <c r="PUU8" s="130"/>
      <c r="PUV8" s="130"/>
      <c r="PUW8" s="130"/>
      <c r="PUX8" s="130"/>
      <c r="PUY8" s="130"/>
      <c r="PUZ8" s="130"/>
      <c r="PVA8" s="130"/>
      <c r="PVB8" s="130"/>
      <c r="PVC8" s="130"/>
      <c r="PVD8" s="130"/>
      <c r="PVE8" s="130"/>
      <c r="PVF8" s="130"/>
      <c r="PVG8" s="130"/>
      <c r="PVH8" s="130"/>
      <c r="PVI8" s="130"/>
      <c r="PVJ8" s="130"/>
      <c r="PVK8" s="130"/>
      <c r="PVL8" s="130"/>
      <c r="PVM8" s="130"/>
      <c r="PVN8" s="130"/>
      <c r="PVO8" s="130"/>
      <c r="PVP8" s="130"/>
      <c r="PVQ8" s="130"/>
      <c r="PVR8" s="130"/>
      <c r="PVS8" s="130"/>
      <c r="PVT8" s="130"/>
      <c r="PVU8" s="130"/>
      <c r="PVV8" s="130"/>
      <c r="PVW8" s="130"/>
      <c r="PVX8" s="130"/>
      <c r="PVY8" s="130"/>
      <c r="PVZ8" s="130"/>
      <c r="PWA8" s="130"/>
      <c r="PWB8" s="130"/>
      <c r="PWC8" s="130"/>
      <c r="PWD8" s="130"/>
      <c r="PWE8" s="130"/>
      <c r="PWF8" s="130"/>
      <c r="PWG8" s="130"/>
      <c r="PWH8" s="130"/>
      <c r="PWI8" s="130"/>
      <c r="PWJ8" s="130"/>
      <c r="PWK8" s="130"/>
      <c r="PWL8" s="130"/>
      <c r="PWM8" s="130"/>
      <c r="PWN8" s="130"/>
      <c r="PWO8" s="130"/>
      <c r="PWP8" s="130"/>
      <c r="PWQ8" s="130"/>
      <c r="PWR8" s="130"/>
      <c r="PWS8" s="130"/>
      <c r="PWT8" s="130"/>
      <c r="PWU8" s="130"/>
      <c r="PWV8" s="130"/>
      <c r="PWW8" s="130"/>
      <c r="PWX8" s="130"/>
      <c r="PWY8" s="130"/>
      <c r="PWZ8" s="130"/>
      <c r="PXA8" s="130"/>
      <c r="PXB8" s="130"/>
      <c r="PXC8" s="130"/>
      <c r="PXD8" s="130"/>
      <c r="PXE8" s="130"/>
      <c r="PXF8" s="130"/>
      <c r="PXG8" s="130"/>
      <c r="PXH8" s="130"/>
      <c r="PXI8" s="130"/>
      <c r="PXJ8" s="130"/>
      <c r="PXK8" s="130"/>
      <c r="PXL8" s="130"/>
      <c r="PXM8" s="130"/>
      <c r="PXN8" s="130"/>
      <c r="PXO8" s="130"/>
      <c r="PXP8" s="130"/>
      <c r="PXQ8" s="130"/>
      <c r="PXR8" s="130"/>
      <c r="PXS8" s="130"/>
      <c r="PXT8" s="130"/>
      <c r="PXU8" s="130"/>
      <c r="PXV8" s="130"/>
      <c r="PXW8" s="130"/>
      <c r="PXX8" s="130"/>
      <c r="PXY8" s="130"/>
      <c r="PXZ8" s="130"/>
      <c r="PYA8" s="130"/>
      <c r="PYB8" s="130"/>
      <c r="PYC8" s="130"/>
      <c r="PYD8" s="130"/>
      <c r="PYE8" s="130"/>
      <c r="PYF8" s="130"/>
      <c r="PYG8" s="130"/>
      <c r="PYH8" s="130"/>
      <c r="PYI8" s="130"/>
      <c r="PYJ8" s="130"/>
      <c r="PYK8" s="130"/>
      <c r="PYL8" s="130"/>
      <c r="PYM8" s="130"/>
      <c r="PYN8" s="130"/>
      <c r="PYO8" s="130"/>
      <c r="PYP8" s="130"/>
      <c r="PYQ8" s="130"/>
      <c r="PYR8" s="130"/>
      <c r="PYS8" s="130"/>
      <c r="PYT8" s="130"/>
      <c r="PYU8" s="130"/>
      <c r="PYV8" s="130"/>
      <c r="PYW8" s="130"/>
      <c r="PYX8" s="130"/>
      <c r="PYY8" s="130"/>
      <c r="PYZ8" s="130"/>
      <c r="PZA8" s="130"/>
      <c r="PZB8" s="130"/>
      <c r="PZC8" s="130"/>
      <c r="PZD8" s="130"/>
      <c r="PZE8" s="130"/>
      <c r="PZF8" s="130"/>
      <c r="PZG8" s="130"/>
      <c r="PZH8" s="130"/>
      <c r="PZI8" s="130"/>
      <c r="PZJ8" s="130"/>
      <c r="PZK8" s="130"/>
      <c r="PZL8" s="130"/>
      <c r="PZM8" s="130"/>
      <c r="PZN8" s="130"/>
      <c r="PZO8" s="130"/>
      <c r="PZP8" s="130"/>
      <c r="PZQ8" s="130"/>
      <c r="PZR8" s="130"/>
      <c r="PZS8" s="130"/>
      <c r="PZT8" s="130"/>
      <c r="PZU8" s="130"/>
      <c r="PZV8" s="130"/>
      <c r="PZW8" s="130"/>
      <c r="PZX8" s="130"/>
      <c r="PZY8" s="130"/>
      <c r="PZZ8" s="130"/>
      <c r="QAA8" s="130"/>
      <c r="QAB8" s="130"/>
      <c r="QAC8" s="130"/>
      <c r="QAD8" s="130"/>
      <c r="QAE8" s="130"/>
      <c r="QAF8" s="130"/>
      <c r="QAG8" s="130"/>
      <c r="QAH8" s="130"/>
      <c r="QAI8" s="130"/>
      <c r="QAJ8" s="130"/>
      <c r="QAK8" s="130"/>
      <c r="QAL8" s="130"/>
      <c r="QAM8" s="130"/>
      <c r="QAN8" s="130"/>
      <c r="QAO8" s="130"/>
      <c r="QAP8" s="130"/>
      <c r="QAQ8" s="130"/>
      <c r="QAR8" s="130"/>
      <c r="QAS8" s="130"/>
      <c r="QAT8" s="130"/>
      <c r="QAU8" s="130"/>
      <c r="QAV8" s="130"/>
      <c r="QAW8" s="130"/>
      <c r="QAX8" s="130"/>
      <c r="QAY8" s="130"/>
      <c r="QAZ8" s="130"/>
      <c r="QBA8" s="130"/>
      <c r="QBB8" s="130"/>
      <c r="QBC8" s="130"/>
      <c r="QBD8" s="130"/>
      <c r="QBE8" s="130"/>
      <c r="QBF8" s="130"/>
      <c r="QBG8" s="130"/>
      <c r="QBH8" s="130"/>
      <c r="QBI8" s="130"/>
      <c r="QBJ8" s="130"/>
      <c r="QBK8" s="130"/>
      <c r="QBL8" s="130"/>
      <c r="QBM8" s="130"/>
      <c r="QBN8" s="130"/>
      <c r="QBO8" s="130"/>
      <c r="QBP8" s="130"/>
      <c r="QBQ8" s="130"/>
      <c r="QBR8" s="130"/>
      <c r="QBS8" s="130"/>
      <c r="QBT8" s="130"/>
      <c r="QBU8" s="130"/>
      <c r="QBV8" s="130"/>
      <c r="QBW8" s="130"/>
      <c r="QBX8" s="130"/>
      <c r="QBY8" s="130"/>
      <c r="QBZ8" s="130"/>
      <c r="QCA8" s="130"/>
      <c r="QCB8" s="130"/>
      <c r="QCC8" s="130"/>
      <c r="QCD8" s="130"/>
      <c r="QCE8" s="130"/>
      <c r="QCF8" s="130"/>
      <c r="QCG8" s="130"/>
      <c r="QCH8" s="130"/>
      <c r="QCI8" s="130"/>
      <c r="QCJ8" s="130"/>
      <c r="QCK8" s="130"/>
      <c r="QCL8" s="130"/>
      <c r="QCM8" s="130"/>
      <c r="QCN8" s="130"/>
      <c r="QCO8" s="130"/>
      <c r="QCP8" s="130"/>
      <c r="QCQ8" s="130"/>
      <c r="QCR8" s="130"/>
      <c r="QCS8" s="130"/>
      <c r="QCT8" s="130"/>
      <c r="QCU8" s="130"/>
      <c r="QCV8" s="130"/>
      <c r="QCW8" s="130"/>
      <c r="QCX8" s="130"/>
      <c r="QCY8" s="130"/>
      <c r="QCZ8" s="130"/>
      <c r="QDA8" s="130"/>
      <c r="QDB8" s="130"/>
      <c r="QDC8" s="130"/>
      <c r="QDD8" s="130"/>
      <c r="QDE8" s="130"/>
      <c r="QDF8" s="130"/>
      <c r="QDG8" s="130"/>
      <c r="QDH8" s="130"/>
      <c r="QDI8" s="130"/>
      <c r="QDJ8" s="130"/>
      <c r="QDK8" s="130"/>
      <c r="QDL8" s="130"/>
      <c r="QDM8" s="130"/>
      <c r="QDN8" s="130"/>
      <c r="QDO8" s="130"/>
      <c r="QDP8" s="130"/>
      <c r="QDQ8" s="130"/>
      <c r="QDR8" s="130"/>
      <c r="QDS8" s="130"/>
      <c r="QDT8" s="130"/>
      <c r="QDU8" s="130"/>
      <c r="QDV8" s="130"/>
      <c r="QDW8" s="130"/>
      <c r="QDX8" s="130"/>
      <c r="QDY8" s="130"/>
      <c r="QDZ8" s="130"/>
      <c r="QEA8" s="130"/>
      <c r="QEB8" s="130"/>
      <c r="QEC8" s="130"/>
      <c r="QED8" s="130"/>
      <c r="QEE8" s="130"/>
      <c r="QEF8" s="130"/>
      <c r="QEG8" s="130"/>
      <c r="QEH8" s="130"/>
      <c r="QEI8" s="130"/>
      <c r="QEJ8" s="130"/>
      <c r="QEK8" s="130"/>
      <c r="QEL8" s="130"/>
      <c r="QEM8" s="130"/>
      <c r="QEN8" s="130"/>
      <c r="QEO8" s="130"/>
      <c r="QEP8" s="130"/>
      <c r="QEQ8" s="130"/>
      <c r="QER8" s="130"/>
      <c r="QES8" s="130"/>
      <c r="QET8" s="130"/>
      <c r="QEU8" s="130"/>
      <c r="QEV8" s="130"/>
      <c r="QEW8" s="130"/>
      <c r="QEX8" s="130"/>
      <c r="QEY8" s="130"/>
      <c r="QEZ8" s="130"/>
      <c r="QFA8" s="130"/>
      <c r="QFB8" s="130"/>
      <c r="QFC8" s="130"/>
      <c r="QFD8" s="130"/>
      <c r="QFE8" s="130"/>
      <c r="QFF8" s="130"/>
      <c r="QFG8" s="130"/>
      <c r="QFH8" s="130"/>
      <c r="QFI8" s="130"/>
      <c r="QFJ8" s="130"/>
      <c r="QFK8" s="130"/>
      <c r="QFL8" s="130"/>
      <c r="QFM8" s="130"/>
      <c r="QFN8" s="130"/>
      <c r="QFO8" s="130"/>
      <c r="QFP8" s="130"/>
      <c r="QFQ8" s="130"/>
      <c r="QFR8" s="130"/>
      <c r="QFS8" s="130"/>
      <c r="QFT8" s="130"/>
      <c r="QFU8" s="130"/>
      <c r="QFV8" s="130"/>
      <c r="QFW8" s="130"/>
      <c r="QFX8" s="130"/>
      <c r="QFY8" s="130"/>
      <c r="QFZ8" s="130"/>
      <c r="QGA8" s="130"/>
      <c r="QGB8" s="130"/>
      <c r="QGC8" s="130"/>
      <c r="QGD8" s="130"/>
      <c r="QGE8" s="130"/>
      <c r="QGF8" s="130"/>
      <c r="QGG8" s="130"/>
      <c r="QGH8" s="130"/>
      <c r="QGI8" s="130"/>
      <c r="QGJ8" s="130"/>
      <c r="QGK8" s="130"/>
      <c r="QGL8" s="130"/>
      <c r="QGM8" s="130"/>
      <c r="QGN8" s="130"/>
      <c r="QGO8" s="130"/>
      <c r="QGP8" s="130"/>
      <c r="QGQ8" s="130"/>
      <c r="QGR8" s="130"/>
      <c r="QGS8" s="130"/>
      <c r="QGT8" s="130"/>
      <c r="QGU8" s="130"/>
      <c r="QGV8" s="130"/>
      <c r="QGW8" s="130"/>
      <c r="QGX8" s="130"/>
      <c r="QGY8" s="130"/>
      <c r="QGZ8" s="130"/>
      <c r="QHA8" s="130"/>
      <c r="QHB8" s="130"/>
      <c r="QHC8" s="130"/>
      <c r="QHD8" s="130"/>
      <c r="QHE8" s="130"/>
      <c r="QHF8" s="130"/>
      <c r="QHG8" s="130"/>
      <c r="QHH8" s="130"/>
      <c r="QHI8" s="130"/>
      <c r="QHJ8" s="130"/>
      <c r="QHK8" s="130"/>
      <c r="QHL8" s="130"/>
      <c r="QHM8" s="130"/>
      <c r="QHN8" s="130"/>
      <c r="QHO8" s="130"/>
      <c r="QHP8" s="130"/>
      <c r="QHQ8" s="130"/>
      <c r="QHR8" s="130"/>
      <c r="QHS8" s="130"/>
      <c r="QHT8" s="130"/>
      <c r="QHU8" s="130"/>
      <c r="QHV8" s="130"/>
      <c r="QHW8" s="130"/>
      <c r="QHX8" s="130"/>
      <c r="QHY8" s="130"/>
      <c r="QHZ8" s="130"/>
      <c r="QIA8" s="130"/>
      <c r="QIB8" s="130"/>
      <c r="QIC8" s="130"/>
      <c r="QID8" s="130"/>
      <c r="QIE8" s="130"/>
      <c r="QIF8" s="130"/>
      <c r="QIG8" s="130"/>
      <c r="QIH8" s="130"/>
      <c r="QII8" s="130"/>
      <c r="QIJ8" s="130"/>
      <c r="QIK8" s="130"/>
      <c r="QIL8" s="130"/>
      <c r="QIM8" s="130"/>
      <c r="QIN8" s="130"/>
      <c r="QIO8" s="130"/>
      <c r="QIP8" s="130"/>
      <c r="QIQ8" s="130"/>
      <c r="QIR8" s="130"/>
      <c r="QIS8" s="130"/>
      <c r="QIT8" s="130"/>
      <c r="QIU8" s="130"/>
      <c r="QIV8" s="130"/>
      <c r="QIW8" s="130"/>
      <c r="QIX8" s="130"/>
      <c r="QIY8" s="130"/>
      <c r="QIZ8" s="130"/>
      <c r="QJA8" s="130"/>
      <c r="QJB8" s="130"/>
      <c r="QJC8" s="130"/>
      <c r="QJD8" s="130"/>
      <c r="QJE8" s="130"/>
      <c r="QJF8" s="130"/>
      <c r="QJG8" s="130"/>
      <c r="QJH8" s="130"/>
      <c r="QJI8" s="130"/>
      <c r="QJJ8" s="130"/>
      <c r="QJK8" s="130"/>
      <c r="QJL8" s="130"/>
      <c r="QJM8" s="130"/>
      <c r="QJN8" s="130"/>
      <c r="QJO8" s="130"/>
      <c r="QJP8" s="130"/>
      <c r="QJQ8" s="130"/>
      <c r="QJR8" s="130"/>
      <c r="QJS8" s="130"/>
      <c r="QJT8" s="130"/>
      <c r="QJU8" s="130"/>
      <c r="QJV8" s="130"/>
      <c r="QJW8" s="130"/>
      <c r="QJX8" s="130"/>
      <c r="QJY8" s="130"/>
      <c r="QJZ8" s="130"/>
      <c r="QKA8" s="130"/>
      <c r="QKB8" s="130"/>
      <c r="QKC8" s="130"/>
      <c r="QKD8" s="130"/>
      <c r="QKE8" s="130"/>
      <c r="QKF8" s="130"/>
      <c r="QKG8" s="130"/>
      <c r="QKH8" s="130"/>
      <c r="QKI8" s="130"/>
      <c r="QKJ8" s="130"/>
      <c r="QKK8" s="130"/>
      <c r="QKL8" s="130"/>
      <c r="QKM8" s="130"/>
      <c r="QKN8" s="130"/>
      <c r="QKO8" s="130"/>
      <c r="QKP8" s="130"/>
      <c r="QKQ8" s="130"/>
      <c r="QKR8" s="130"/>
      <c r="QKS8" s="130"/>
      <c r="QKT8" s="130"/>
      <c r="QKU8" s="130"/>
      <c r="QKV8" s="130"/>
      <c r="QKW8" s="130"/>
      <c r="QKX8" s="130"/>
      <c r="QKY8" s="130"/>
      <c r="QKZ8" s="130"/>
      <c r="QLA8" s="130"/>
      <c r="QLB8" s="130"/>
      <c r="QLC8" s="130"/>
      <c r="QLD8" s="130"/>
      <c r="QLE8" s="130"/>
      <c r="QLF8" s="130"/>
      <c r="QLG8" s="130"/>
      <c r="QLH8" s="130"/>
      <c r="QLI8" s="130"/>
      <c r="QLJ8" s="130"/>
      <c r="QLK8" s="130"/>
      <c r="QLL8" s="130"/>
      <c r="QLM8" s="130"/>
      <c r="QLN8" s="130"/>
      <c r="QLO8" s="130"/>
      <c r="QLP8" s="130"/>
      <c r="QLQ8" s="130"/>
      <c r="QLR8" s="130"/>
      <c r="QLS8" s="130"/>
      <c r="QLT8" s="130"/>
      <c r="QLU8" s="130"/>
      <c r="QLV8" s="130"/>
      <c r="QLW8" s="130"/>
      <c r="QLX8" s="130"/>
      <c r="QLY8" s="130"/>
      <c r="QLZ8" s="130"/>
      <c r="QMA8" s="130"/>
      <c r="QMB8" s="130"/>
      <c r="QMC8" s="130"/>
      <c r="QMD8" s="130"/>
      <c r="QME8" s="130"/>
      <c r="QMF8" s="130"/>
      <c r="QMG8" s="130"/>
      <c r="QMH8" s="130"/>
      <c r="QMI8" s="130"/>
      <c r="QMJ8" s="130"/>
      <c r="QMK8" s="130"/>
      <c r="QML8" s="130"/>
      <c r="QMM8" s="130"/>
      <c r="QMN8" s="130"/>
      <c r="QMO8" s="130"/>
      <c r="QMP8" s="130"/>
      <c r="QMQ8" s="130"/>
      <c r="QMR8" s="130"/>
      <c r="QMS8" s="130"/>
      <c r="QMT8" s="130"/>
      <c r="QMU8" s="130"/>
      <c r="QMV8" s="130"/>
      <c r="QMW8" s="130"/>
      <c r="QMX8" s="130"/>
      <c r="QMY8" s="130"/>
      <c r="QMZ8" s="130"/>
      <c r="QNA8" s="130"/>
      <c r="QNB8" s="130"/>
      <c r="QNC8" s="130"/>
      <c r="QND8" s="130"/>
      <c r="QNE8" s="130"/>
      <c r="QNF8" s="130"/>
      <c r="QNG8" s="130"/>
      <c r="QNH8" s="130"/>
      <c r="QNI8" s="130"/>
      <c r="QNJ8" s="130"/>
      <c r="QNK8" s="130"/>
      <c r="QNL8" s="130"/>
      <c r="QNM8" s="130"/>
      <c r="QNN8" s="130"/>
      <c r="QNO8" s="130"/>
      <c r="QNP8" s="130"/>
      <c r="QNQ8" s="130"/>
      <c r="QNR8" s="130"/>
      <c r="QNS8" s="130"/>
      <c r="QNT8" s="130"/>
      <c r="QNU8" s="130"/>
      <c r="QNV8" s="130"/>
      <c r="QNW8" s="130"/>
      <c r="QNX8" s="130"/>
      <c r="QNY8" s="130"/>
      <c r="QNZ8" s="130"/>
      <c r="QOA8" s="130"/>
      <c r="QOB8" s="130"/>
      <c r="QOC8" s="130"/>
      <c r="QOD8" s="130"/>
      <c r="QOE8" s="130"/>
      <c r="QOF8" s="130"/>
      <c r="QOG8" s="130"/>
      <c r="QOH8" s="130"/>
      <c r="QOI8" s="130"/>
      <c r="QOJ8" s="130"/>
      <c r="QOK8" s="130"/>
      <c r="QOL8" s="130"/>
      <c r="QOM8" s="130"/>
      <c r="QON8" s="130"/>
      <c r="QOO8" s="130"/>
      <c r="QOP8" s="130"/>
      <c r="QOQ8" s="130"/>
      <c r="QOR8" s="130"/>
      <c r="QOS8" s="130"/>
      <c r="QOT8" s="130"/>
      <c r="QOU8" s="130"/>
      <c r="QOV8" s="130"/>
      <c r="QOW8" s="130"/>
      <c r="QOX8" s="130"/>
      <c r="QOY8" s="130"/>
      <c r="QOZ8" s="130"/>
      <c r="QPA8" s="130"/>
      <c r="QPB8" s="130"/>
      <c r="QPC8" s="130"/>
      <c r="QPD8" s="130"/>
      <c r="QPE8" s="130"/>
      <c r="QPF8" s="130"/>
      <c r="QPG8" s="130"/>
      <c r="QPH8" s="130"/>
      <c r="QPI8" s="130"/>
      <c r="QPJ8" s="130"/>
      <c r="QPK8" s="130"/>
      <c r="QPL8" s="130"/>
      <c r="QPM8" s="130"/>
      <c r="QPN8" s="130"/>
      <c r="QPO8" s="130"/>
      <c r="QPP8" s="130"/>
      <c r="QPQ8" s="130"/>
      <c r="QPR8" s="130"/>
      <c r="QPS8" s="130"/>
      <c r="QPT8" s="130"/>
      <c r="QPU8" s="130"/>
      <c r="QPV8" s="130"/>
      <c r="QPW8" s="130"/>
      <c r="QPX8" s="130"/>
      <c r="QPY8" s="130"/>
      <c r="QPZ8" s="130"/>
      <c r="QQA8" s="130"/>
      <c r="QQB8" s="130"/>
      <c r="QQC8" s="130"/>
      <c r="QQD8" s="130"/>
      <c r="QQE8" s="130"/>
      <c r="QQF8" s="130"/>
      <c r="QQG8" s="130"/>
      <c r="QQH8" s="130"/>
      <c r="QQI8" s="130"/>
      <c r="QQJ8" s="130"/>
      <c r="QQK8" s="130"/>
      <c r="QQL8" s="130"/>
      <c r="QQM8" s="130"/>
      <c r="QQN8" s="130"/>
      <c r="QQO8" s="130"/>
      <c r="QQP8" s="130"/>
      <c r="QQQ8" s="130"/>
      <c r="QQR8" s="130"/>
      <c r="QQS8" s="130"/>
      <c r="QQT8" s="130"/>
      <c r="QQU8" s="130"/>
      <c r="QQV8" s="130"/>
      <c r="QQW8" s="130"/>
      <c r="QQX8" s="130"/>
      <c r="QQY8" s="130"/>
      <c r="QQZ8" s="130"/>
      <c r="QRA8" s="130"/>
      <c r="QRB8" s="130"/>
      <c r="QRC8" s="130"/>
      <c r="QRD8" s="130"/>
      <c r="QRE8" s="130"/>
      <c r="QRF8" s="130"/>
      <c r="QRG8" s="130"/>
      <c r="QRH8" s="130"/>
      <c r="QRI8" s="130"/>
      <c r="QRJ8" s="130"/>
      <c r="QRK8" s="130"/>
      <c r="QRL8" s="130"/>
      <c r="QRM8" s="130"/>
      <c r="QRN8" s="130"/>
      <c r="QRO8" s="130"/>
      <c r="QRP8" s="130"/>
      <c r="QRQ8" s="130"/>
      <c r="QRR8" s="130"/>
      <c r="QRS8" s="130"/>
      <c r="QRT8" s="130"/>
      <c r="QRU8" s="130"/>
      <c r="QRV8" s="130"/>
      <c r="QRW8" s="130"/>
      <c r="QRX8" s="130"/>
      <c r="QRY8" s="130"/>
      <c r="QRZ8" s="130"/>
      <c r="QSA8" s="130"/>
      <c r="QSB8" s="130"/>
      <c r="QSC8" s="130"/>
      <c r="QSD8" s="130"/>
      <c r="QSE8" s="130"/>
      <c r="QSF8" s="130"/>
      <c r="QSG8" s="130"/>
      <c r="QSH8" s="130"/>
      <c r="QSI8" s="130"/>
      <c r="QSJ8" s="130"/>
      <c r="QSK8" s="130"/>
      <c r="QSL8" s="130"/>
      <c r="QSM8" s="130"/>
      <c r="QSN8" s="130"/>
      <c r="QSO8" s="130"/>
      <c r="QSP8" s="130"/>
      <c r="QSQ8" s="130"/>
      <c r="QSR8" s="130"/>
      <c r="QSS8" s="130"/>
      <c r="QST8" s="130"/>
      <c r="QSU8" s="130"/>
      <c r="QSV8" s="130"/>
      <c r="QSW8" s="130"/>
      <c r="QSX8" s="130"/>
      <c r="QSY8" s="130"/>
      <c r="QSZ8" s="130"/>
      <c r="QTA8" s="130"/>
      <c r="QTB8" s="130"/>
      <c r="QTC8" s="130"/>
      <c r="QTD8" s="130"/>
      <c r="QTE8" s="130"/>
      <c r="QTF8" s="130"/>
      <c r="QTG8" s="130"/>
      <c r="QTH8" s="130"/>
      <c r="QTI8" s="130"/>
      <c r="QTJ8" s="130"/>
      <c r="QTK8" s="130"/>
      <c r="QTL8" s="130"/>
      <c r="QTM8" s="130"/>
      <c r="QTN8" s="130"/>
      <c r="QTO8" s="130"/>
      <c r="QTP8" s="130"/>
      <c r="QTQ8" s="130"/>
      <c r="QTR8" s="130"/>
      <c r="QTS8" s="130"/>
      <c r="QTT8" s="130"/>
      <c r="QTU8" s="130"/>
      <c r="QTV8" s="130"/>
      <c r="QTW8" s="130"/>
      <c r="QTX8" s="130"/>
      <c r="QTY8" s="130"/>
      <c r="QTZ8" s="130"/>
      <c r="QUA8" s="130"/>
      <c r="QUB8" s="130"/>
      <c r="QUC8" s="130"/>
      <c r="QUD8" s="130"/>
      <c r="QUE8" s="130"/>
      <c r="QUF8" s="130"/>
      <c r="QUG8" s="130"/>
      <c r="QUH8" s="130"/>
      <c r="QUI8" s="130"/>
      <c r="QUJ8" s="130"/>
      <c r="QUK8" s="130"/>
      <c r="QUL8" s="130"/>
      <c r="QUM8" s="130"/>
      <c r="QUN8" s="130"/>
      <c r="QUO8" s="130"/>
      <c r="QUP8" s="130"/>
      <c r="QUQ8" s="130"/>
      <c r="QUR8" s="130"/>
      <c r="QUS8" s="130"/>
      <c r="QUT8" s="130"/>
      <c r="QUU8" s="130"/>
      <c r="QUV8" s="130"/>
      <c r="QUW8" s="130"/>
      <c r="QUX8" s="130"/>
      <c r="QUY8" s="130"/>
      <c r="QUZ8" s="130"/>
      <c r="QVA8" s="130"/>
      <c r="QVB8" s="130"/>
      <c r="QVC8" s="130"/>
      <c r="QVD8" s="130"/>
      <c r="QVE8" s="130"/>
      <c r="QVF8" s="130"/>
      <c r="QVG8" s="130"/>
      <c r="QVH8" s="130"/>
      <c r="QVI8" s="130"/>
      <c r="QVJ8" s="130"/>
      <c r="QVK8" s="130"/>
      <c r="QVL8" s="130"/>
      <c r="QVM8" s="130"/>
      <c r="QVN8" s="130"/>
      <c r="QVO8" s="130"/>
      <c r="QVP8" s="130"/>
      <c r="QVQ8" s="130"/>
      <c r="QVR8" s="130"/>
      <c r="QVS8" s="130"/>
      <c r="QVT8" s="130"/>
      <c r="QVU8" s="130"/>
      <c r="QVV8" s="130"/>
      <c r="QVW8" s="130"/>
      <c r="QVX8" s="130"/>
      <c r="QVY8" s="130"/>
      <c r="QVZ8" s="130"/>
      <c r="QWA8" s="130"/>
      <c r="QWB8" s="130"/>
      <c r="QWC8" s="130"/>
      <c r="QWD8" s="130"/>
      <c r="QWE8" s="130"/>
      <c r="QWF8" s="130"/>
      <c r="QWG8" s="130"/>
      <c r="QWH8" s="130"/>
      <c r="QWI8" s="130"/>
      <c r="QWJ8" s="130"/>
      <c r="QWK8" s="130"/>
      <c r="QWL8" s="130"/>
      <c r="QWM8" s="130"/>
      <c r="QWN8" s="130"/>
      <c r="QWO8" s="130"/>
      <c r="QWP8" s="130"/>
      <c r="QWQ8" s="130"/>
      <c r="QWR8" s="130"/>
      <c r="QWS8" s="130"/>
      <c r="QWT8" s="130"/>
      <c r="QWU8" s="130"/>
      <c r="QWV8" s="130"/>
      <c r="QWW8" s="130"/>
      <c r="QWX8" s="130"/>
      <c r="QWY8" s="130"/>
      <c r="QWZ8" s="130"/>
      <c r="QXA8" s="130"/>
      <c r="QXB8" s="130"/>
      <c r="QXC8" s="130"/>
      <c r="QXD8" s="130"/>
      <c r="QXE8" s="130"/>
      <c r="QXF8" s="130"/>
      <c r="QXG8" s="130"/>
      <c r="QXH8" s="130"/>
      <c r="QXI8" s="130"/>
      <c r="QXJ8" s="130"/>
      <c r="QXK8" s="130"/>
      <c r="QXL8" s="130"/>
      <c r="QXM8" s="130"/>
      <c r="QXN8" s="130"/>
      <c r="QXO8" s="130"/>
      <c r="QXP8" s="130"/>
      <c r="QXQ8" s="130"/>
      <c r="QXR8" s="130"/>
      <c r="QXS8" s="130"/>
      <c r="QXT8" s="130"/>
      <c r="QXU8" s="130"/>
      <c r="QXV8" s="130"/>
      <c r="QXW8" s="130"/>
      <c r="QXX8" s="130"/>
      <c r="QXY8" s="130"/>
      <c r="QXZ8" s="130"/>
      <c r="QYA8" s="130"/>
      <c r="QYB8" s="130"/>
      <c r="QYC8" s="130"/>
      <c r="QYD8" s="130"/>
      <c r="QYE8" s="130"/>
      <c r="QYF8" s="130"/>
      <c r="QYG8" s="130"/>
      <c r="QYH8" s="130"/>
      <c r="QYI8" s="130"/>
      <c r="QYJ8" s="130"/>
      <c r="QYK8" s="130"/>
      <c r="QYL8" s="130"/>
      <c r="QYM8" s="130"/>
      <c r="QYN8" s="130"/>
      <c r="QYO8" s="130"/>
      <c r="QYP8" s="130"/>
      <c r="QYQ8" s="130"/>
      <c r="QYR8" s="130"/>
      <c r="QYS8" s="130"/>
      <c r="QYT8" s="130"/>
      <c r="QYU8" s="130"/>
      <c r="QYV8" s="130"/>
      <c r="QYW8" s="130"/>
      <c r="QYX8" s="130"/>
      <c r="QYY8" s="130"/>
      <c r="QYZ8" s="130"/>
      <c r="QZA8" s="130"/>
      <c r="QZB8" s="130"/>
      <c r="QZC8" s="130"/>
      <c r="QZD8" s="130"/>
      <c r="QZE8" s="130"/>
      <c r="QZF8" s="130"/>
      <c r="QZG8" s="130"/>
      <c r="QZH8" s="130"/>
      <c r="QZI8" s="130"/>
      <c r="QZJ8" s="130"/>
      <c r="QZK8" s="130"/>
      <c r="QZL8" s="130"/>
      <c r="QZM8" s="130"/>
      <c r="QZN8" s="130"/>
      <c r="QZO8" s="130"/>
      <c r="QZP8" s="130"/>
      <c r="QZQ8" s="130"/>
      <c r="QZR8" s="130"/>
      <c r="QZS8" s="130"/>
      <c r="QZT8" s="130"/>
      <c r="QZU8" s="130"/>
      <c r="QZV8" s="130"/>
      <c r="QZW8" s="130"/>
      <c r="QZX8" s="130"/>
      <c r="QZY8" s="130"/>
      <c r="QZZ8" s="130"/>
      <c r="RAA8" s="130"/>
      <c r="RAB8" s="130"/>
      <c r="RAC8" s="130"/>
      <c r="RAD8" s="130"/>
      <c r="RAE8" s="130"/>
      <c r="RAF8" s="130"/>
      <c r="RAG8" s="130"/>
      <c r="RAH8" s="130"/>
      <c r="RAI8" s="130"/>
      <c r="RAJ8" s="130"/>
      <c r="RAK8" s="130"/>
      <c r="RAL8" s="130"/>
      <c r="RAM8" s="130"/>
      <c r="RAN8" s="130"/>
      <c r="RAO8" s="130"/>
      <c r="RAP8" s="130"/>
      <c r="RAQ8" s="130"/>
      <c r="RAR8" s="130"/>
      <c r="RAS8" s="130"/>
      <c r="RAT8" s="130"/>
      <c r="RAU8" s="130"/>
      <c r="RAV8" s="130"/>
      <c r="RAW8" s="130"/>
      <c r="RAX8" s="130"/>
      <c r="RAY8" s="130"/>
      <c r="RAZ8" s="130"/>
      <c r="RBA8" s="130"/>
      <c r="RBB8" s="130"/>
      <c r="RBC8" s="130"/>
      <c r="RBD8" s="130"/>
      <c r="RBE8" s="130"/>
      <c r="RBF8" s="130"/>
      <c r="RBG8" s="130"/>
      <c r="RBH8" s="130"/>
      <c r="RBI8" s="130"/>
      <c r="RBJ8" s="130"/>
      <c r="RBK8" s="130"/>
      <c r="RBL8" s="130"/>
      <c r="RBM8" s="130"/>
      <c r="RBN8" s="130"/>
      <c r="RBO8" s="130"/>
      <c r="RBP8" s="130"/>
      <c r="RBQ8" s="130"/>
      <c r="RBR8" s="130"/>
      <c r="RBS8" s="130"/>
      <c r="RBT8" s="130"/>
      <c r="RBU8" s="130"/>
      <c r="RBV8" s="130"/>
      <c r="RBW8" s="130"/>
      <c r="RBX8" s="130"/>
      <c r="RBY8" s="130"/>
      <c r="RBZ8" s="130"/>
      <c r="RCA8" s="130"/>
      <c r="RCB8" s="130"/>
      <c r="RCC8" s="130"/>
      <c r="RCD8" s="130"/>
      <c r="RCE8" s="130"/>
      <c r="RCF8" s="130"/>
      <c r="RCG8" s="130"/>
      <c r="RCH8" s="130"/>
      <c r="RCI8" s="130"/>
      <c r="RCJ8" s="130"/>
      <c r="RCK8" s="130"/>
      <c r="RCL8" s="130"/>
      <c r="RCM8" s="130"/>
      <c r="RCN8" s="130"/>
      <c r="RCO8" s="130"/>
      <c r="RCP8" s="130"/>
      <c r="RCQ8" s="130"/>
      <c r="RCR8" s="130"/>
      <c r="RCS8" s="130"/>
      <c r="RCT8" s="130"/>
      <c r="RCU8" s="130"/>
      <c r="RCV8" s="130"/>
      <c r="RCW8" s="130"/>
      <c r="RCX8" s="130"/>
      <c r="RCY8" s="130"/>
      <c r="RCZ8" s="130"/>
      <c r="RDA8" s="130"/>
      <c r="RDB8" s="130"/>
      <c r="RDC8" s="130"/>
      <c r="RDD8" s="130"/>
      <c r="RDE8" s="130"/>
      <c r="RDF8" s="130"/>
      <c r="RDG8" s="130"/>
      <c r="RDH8" s="130"/>
      <c r="RDI8" s="130"/>
      <c r="RDJ8" s="130"/>
      <c r="RDK8" s="130"/>
      <c r="RDL8" s="130"/>
      <c r="RDM8" s="130"/>
      <c r="RDN8" s="130"/>
      <c r="RDO8" s="130"/>
      <c r="RDP8" s="130"/>
      <c r="RDQ8" s="130"/>
      <c r="RDR8" s="130"/>
      <c r="RDS8" s="130"/>
      <c r="RDT8" s="130"/>
      <c r="RDU8" s="130"/>
      <c r="RDV8" s="130"/>
      <c r="RDW8" s="130"/>
      <c r="RDX8" s="130"/>
      <c r="RDY8" s="130"/>
      <c r="RDZ8" s="130"/>
      <c r="REA8" s="130"/>
      <c r="REB8" s="130"/>
      <c r="REC8" s="130"/>
      <c r="RED8" s="130"/>
      <c r="REE8" s="130"/>
      <c r="REF8" s="130"/>
      <c r="REG8" s="130"/>
      <c r="REH8" s="130"/>
      <c r="REI8" s="130"/>
      <c r="REJ8" s="130"/>
      <c r="REK8" s="130"/>
      <c r="REL8" s="130"/>
      <c r="REM8" s="130"/>
      <c r="REN8" s="130"/>
      <c r="REO8" s="130"/>
      <c r="REP8" s="130"/>
      <c r="REQ8" s="130"/>
      <c r="RER8" s="130"/>
      <c r="RES8" s="130"/>
      <c r="RET8" s="130"/>
      <c r="REU8" s="130"/>
      <c r="REV8" s="130"/>
      <c r="REW8" s="130"/>
      <c r="REX8" s="130"/>
      <c r="REY8" s="130"/>
      <c r="REZ8" s="130"/>
      <c r="RFA8" s="130"/>
      <c r="RFB8" s="130"/>
      <c r="RFC8" s="130"/>
      <c r="RFD8" s="130"/>
      <c r="RFE8" s="130"/>
      <c r="RFF8" s="130"/>
      <c r="RFG8" s="130"/>
      <c r="RFH8" s="130"/>
      <c r="RFI8" s="130"/>
      <c r="RFJ8" s="130"/>
      <c r="RFK8" s="130"/>
      <c r="RFL8" s="130"/>
      <c r="RFM8" s="130"/>
      <c r="RFN8" s="130"/>
      <c r="RFO8" s="130"/>
      <c r="RFP8" s="130"/>
      <c r="RFQ8" s="130"/>
      <c r="RFR8" s="130"/>
      <c r="RFS8" s="130"/>
      <c r="RFT8" s="130"/>
      <c r="RFU8" s="130"/>
      <c r="RFV8" s="130"/>
      <c r="RFW8" s="130"/>
      <c r="RFX8" s="130"/>
      <c r="RFY8" s="130"/>
      <c r="RFZ8" s="130"/>
      <c r="RGA8" s="130"/>
      <c r="RGB8" s="130"/>
      <c r="RGC8" s="130"/>
      <c r="RGD8" s="130"/>
      <c r="RGE8" s="130"/>
      <c r="RGF8" s="130"/>
      <c r="RGG8" s="130"/>
      <c r="RGH8" s="130"/>
      <c r="RGI8" s="130"/>
      <c r="RGJ8" s="130"/>
      <c r="RGK8" s="130"/>
      <c r="RGL8" s="130"/>
      <c r="RGM8" s="130"/>
      <c r="RGN8" s="130"/>
      <c r="RGO8" s="130"/>
      <c r="RGP8" s="130"/>
      <c r="RGQ8" s="130"/>
      <c r="RGR8" s="130"/>
      <c r="RGS8" s="130"/>
      <c r="RGT8" s="130"/>
      <c r="RGU8" s="130"/>
      <c r="RGV8" s="130"/>
      <c r="RGW8" s="130"/>
      <c r="RGX8" s="130"/>
      <c r="RGY8" s="130"/>
      <c r="RGZ8" s="130"/>
      <c r="RHA8" s="130"/>
      <c r="RHB8" s="130"/>
      <c r="RHC8" s="130"/>
      <c r="RHD8" s="130"/>
      <c r="RHE8" s="130"/>
      <c r="RHF8" s="130"/>
      <c r="RHG8" s="130"/>
      <c r="RHH8" s="130"/>
      <c r="RHI8" s="130"/>
      <c r="RHJ8" s="130"/>
      <c r="RHK8" s="130"/>
      <c r="RHL8" s="130"/>
      <c r="RHM8" s="130"/>
      <c r="RHN8" s="130"/>
      <c r="RHO8" s="130"/>
      <c r="RHP8" s="130"/>
      <c r="RHQ8" s="130"/>
      <c r="RHR8" s="130"/>
      <c r="RHS8" s="130"/>
      <c r="RHT8" s="130"/>
      <c r="RHU8" s="130"/>
      <c r="RHV8" s="130"/>
      <c r="RHW8" s="130"/>
      <c r="RHX8" s="130"/>
      <c r="RHY8" s="130"/>
      <c r="RHZ8" s="130"/>
      <c r="RIA8" s="130"/>
      <c r="RIB8" s="130"/>
      <c r="RIC8" s="130"/>
      <c r="RID8" s="130"/>
      <c r="RIE8" s="130"/>
      <c r="RIF8" s="130"/>
      <c r="RIG8" s="130"/>
      <c r="RIH8" s="130"/>
      <c r="RII8" s="130"/>
      <c r="RIJ8" s="130"/>
      <c r="RIK8" s="130"/>
      <c r="RIL8" s="130"/>
      <c r="RIM8" s="130"/>
      <c r="RIN8" s="130"/>
      <c r="RIO8" s="130"/>
      <c r="RIP8" s="130"/>
      <c r="RIQ8" s="130"/>
      <c r="RIR8" s="130"/>
      <c r="RIS8" s="130"/>
      <c r="RIT8" s="130"/>
      <c r="RIU8" s="130"/>
      <c r="RIV8" s="130"/>
      <c r="RIW8" s="130"/>
      <c r="RIX8" s="130"/>
      <c r="RIY8" s="130"/>
      <c r="RIZ8" s="130"/>
      <c r="RJA8" s="130"/>
      <c r="RJB8" s="130"/>
      <c r="RJC8" s="130"/>
      <c r="RJD8" s="130"/>
      <c r="RJE8" s="130"/>
      <c r="RJF8" s="130"/>
      <c r="RJG8" s="130"/>
      <c r="RJH8" s="130"/>
      <c r="RJI8" s="130"/>
      <c r="RJJ8" s="130"/>
      <c r="RJK8" s="130"/>
      <c r="RJL8" s="130"/>
      <c r="RJM8" s="130"/>
      <c r="RJN8" s="130"/>
      <c r="RJO8" s="130"/>
      <c r="RJP8" s="130"/>
      <c r="RJQ8" s="130"/>
      <c r="RJR8" s="130"/>
      <c r="RJS8" s="130"/>
      <c r="RJT8" s="130"/>
      <c r="RJU8" s="130"/>
      <c r="RJV8" s="130"/>
      <c r="RJW8" s="130"/>
      <c r="RJX8" s="130"/>
      <c r="RJY8" s="130"/>
      <c r="RJZ8" s="130"/>
      <c r="RKA8" s="130"/>
      <c r="RKB8" s="130"/>
      <c r="RKC8" s="130"/>
      <c r="RKD8" s="130"/>
      <c r="RKE8" s="130"/>
      <c r="RKF8" s="130"/>
      <c r="RKG8" s="130"/>
      <c r="RKH8" s="130"/>
      <c r="RKI8" s="130"/>
      <c r="RKJ8" s="130"/>
      <c r="RKK8" s="130"/>
      <c r="RKL8" s="130"/>
      <c r="RKM8" s="130"/>
      <c r="RKN8" s="130"/>
      <c r="RKO8" s="130"/>
      <c r="RKP8" s="130"/>
      <c r="RKQ8" s="130"/>
      <c r="RKR8" s="130"/>
      <c r="RKS8" s="130"/>
      <c r="RKT8" s="130"/>
      <c r="RKU8" s="130"/>
      <c r="RKV8" s="130"/>
      <c r="RKW8" s="130"/>
      <c r="RKX8" s="130"/>
      <c r="RKY8" s="130"/>
      <c r="RKZ8" s="130"/>
      <c r="RLA8" s="130"/>
      <c r="RLB8" s="130"/>
      <c r="RLC8" s="130"/>
      <c r="RLD8" s="130"/>
      <c r="RLE8" s="130"/>
      <c r="RLF8" s="130"/>
      <c r="RLG8" s="130"/>
      <c r="RLH8" s="130"/>
      <c r="RLI8" s="130"/>
      <c r="RLJ8" s="130"/>
      <c r="RLK8" s="130"/>
      <c r="RLL8" s="130"/>
      <c r="RLM8" s="130"/>
      <c r="RLN8" s="130"/>
      <c r="RLO8" s="130"/>
      <c r="RLP8" s="130"/>
      <c r="RLQ8" s="130"/>
      <c r="RLR8" s="130"/>
      <c r="RLS8" s="130"/>
      <c r="RLT8" s="130"/>
      <c r="RLU8" s="130"/>
      <c r="RLV8" s="130"/>
      <c r="RLW8" s="130"/>
      <c r="RLX8" s="130"/>
      <c r="RLY8" s="130"/>
      <c r="RLZ8" s="130"/>
      <c r="RMA8" s="130"/>
      <c r="RMB8" s="130"/>
      <c r="RMC8" s="130"/>
      <c r="RMD8" s="130"/>
      <c r="RME8" s="130"/>
      <c r="RMF8" s="130"/>
      <c r="RMG8" s="130"/>
      <c r="RMH8" s="130"/>
      <c r="RMI8" s="130"/>
      <c r="RMJ8" s="130"/>
      <c r="RMK8" s="130"/>
      <c r="RML8" s="130"/>
      <c r="RMM8" s="130"/>
      <c r="RMN8" s="130"/>
      <c r="RMO8" s="130"/>
      <c r="RMP8" s="130"/>
      <c r="RMQ8" s="130"/>
      <c r="RMR8" s="130"/>
      <c r="RMS8" s="130"/>
      <c r="RMT8" s="130"/>
      <c r="RMU8" s="130"/>
      <c r="RMV8" s="130"/>
      <c r="RMW8" s="130"/>
      <c r="RMX8" s="130"/>
      <c r="RMY8" s="130"/>
      <c r="RMZ8" s="130"/>
      <c r="RNA8" s="130"/>
      <c r="RNB8" s="130"/>
      <c r="RNC8" s="130"/>
      <c r="RND8" s="130"/>
      <c r="RNE8" s="130"/>
      <c r="RNF8" s="130"/>
      <c r="RNG8" s="130"/>
      <c r="RNH8" s="130"/>
      <c r="RNI8" s="130"/>
      <c r="RNJ8" s="130"/>
      <c r="RNK8" s="130"/>
      <c r="RNL8" s="130"/>
      <c r="RNM8" s="130"/>
      <c r="RNN8" s="130"/>
      <c r="RNO8" s="130"/>
      <c r="RNP8" s="130"/>
      <c r="RNQ8" s="130"/>
      <c r="RNR8" s="130"/>
      <c r="RNS8" s="130"/>
      <c r="RNT8" s="130"/>
      <c r="RNU8" s="130"/>
      <c r="RNV8" s="130"/>
      <c r="RNW8" s="130"/>
      <c r="RNX8" s="130"/>
      <c r="RNY8" s="130"/>
      <c r="RNZ8" s="130"/>
      <c r="ROA8" s="130"/>
      <c r="ROB8" s="130"/>
      <c r="ROC8" s="130"/>
      <c r="ROD8" s="130"/>
      <c r="ROE8" s="130"/>
      <c r="ROF8" s="130"/>
      <c r="ROG8" s="130"/>
      <c r="ROH8" s="130"/>
      <c r="ROI8" s="130"/>
      <c r="ROJ8" s="130"/>
      <c r="ROK8" s="130"/>
      <c r="ROL8" s="130"/>
      <c r="ROM8" s="130"/>
      <c r="RON8" s="130"/>
      <c r="ROO8" s="130"/>
      <c r="ROP8" s="130"/>
      <c r="ROQ8" s="130"/>
      <c r="ROR8" s="130"/>
      <c r="ROS8" s="130"/>
      <c r="ROT8" s="130"/>
      <c r="ROU8" s="130"/>
      <c r="ROV8" s="130"/>
      <c r="ROW8" s="130"/>
      <c r="ROX8" s="130"/>
      <c r="ROY8" s="130"/>
      <c r="ROZ8" s="130"/>
      <c r="RPA8" s="130"/>
      <c r="RPB8" s="130"/>
      <c r="RPC8" s="130"/>
      <c r="RPD8" s="130"/>
      <c r="RPE8" s="130"/>
      <c r="RPF8" s="130"/>
      <c r="RPG8" s="130"/>
      <c r="RPH8" s="130"/>
      <c r="RPI8" s="130"/>
      <c r="RPJ8" s="130"/>
      <c r="RPK8" s="130"/>
      <c r="RPL8" s="130"/>
      <c r="RPM8" s="130"/>
      <c r="RPN8" s="130"/>
      <c r="RPO8" s="130"/>
      <c r="RPP8" s="130"/>
      <c r="RPQ8" s="130"/>
      <c r="RPR8" s="130"/>
      <c r="RPS8" s="130"/>
      <c r="RPT8" s="130"/>
      <c r="RPU8" s="130"/>
      <c r="RPV8" s="130"/>
      <c r="RPW8" s="130"/>
      <c r="RPX8" s="130"/>
      <c r="RPY8" s="130"/>
      <c r="RPZ8" s="130"/>
      <c r="RQA8" s="130"/>
      <c r="RQB8" s="130"/>
      <c r="RQC8" s="130"/>
      <c r="RQD8" s="130"/>
      <c r="RQE8" s="130"/>
      <c r="RQF8" s="130"/>
      <c r="RQG8" s="130"/>
      <c r="RQH8" s="130"/>
      <c r="RQI8" s="130"/>
      <c r="RQJ8" s="130"/>
      <c r="RQK8" s="130"/>
      <c r="RQL8" s="130"/>
      <c r="RQM8" s="130"/>
      <c r="RQN8" s="130"/>
      <c r="RQO8" s="130"/>
      <c r="RQP8" s="130"/>
      <c r="RQQ8" s="130"/>
      <c r="RQR8" s="130"/>
      <c r="RQS8" s="130"/>
      <c r="RQT8" s="130"/>
      <c r="RQU8" s="130"/>
      <c r="RQV8" s="130"/>
      <c r="RQW8" s="130"/>
      <c r="RQX8" s="130"/>
      <c r="RQY8" s="130"/>
      <c r="RQZ8" s="130"/>
      <c r="RRA8" s="130"/>
      <c r="RRB8" s="130"/>
      <c r="RRC8" s="130"/>
      <c r="RRD8" s="130"/>
      <c r="RRE8" s="130"/>
      <c r="RRF8" s="130"/>
      <c r="RRG8" s="130"/>
      <c r="RRH8" s="130"/>
      <c r="RRI8" s="130"/>
      <c r="RRJ8" s="130"/>
      <c r="RRK8" s="130"/>
      <c r="RRL8" s="130"/>
      <c r="RRM8" s="130"/>
      <c r="RRN8" s="130"/>
      <c r="RRO8" s="130"/>
      <c r="RRP8" s="130"/>
      <c r="RRQ8" s="130"/>
      <c r="RRR8" s="130"/>
      <c r="RRS8" s="130"/>
      <c r="RRT8" s="130"/>
      <c r="RRU8" s="130"/>
      <c r="RRV8" s="130"/>
      <c r="RRW8" s="130"/>
      <c r="RRX8" s="130"/>
      <c r="RRY8" s="130"/>
      <c r="RRZ8" s="130"/>
      <c r="RSA8" s="130"/>
      <c r="RSB8" s="130"/>
      <c r="RSC8" s="130"/>
      <c r="RSD8" s="130"/>
      <c r="RSE8" s="130"/>
      <c r="RSF8" s="130"/>
      <c r="RSG8" s="130"/>
      <c r="RSH8" s="130"/>
      <c r="RSI8" s="130"/>
      <c r="RSJ8" s="130"/>
      <c r="RSK8" s="130"/>
      <c r="RSL8" s="130"/>
      <c r="RSM8" s="130"/>
      <c r="RSN8" s="130"/>
      <c r="RSO8" s="130"/>
      <c r="RSP8" s="130"/>
      <c r="RSQ8" s="130"/>
      <c r="RSR8" s="130"/>
      <c r="RSS8" s="130"/>
      <c r="RST8" s="130"/>
      <c r="RSU8" s="130"/>
      <c r="RSV8" s="130"/>
      <c r="RSW8" s="130"/>
      <c r="RSX8" s="130"/>
      <c r="RSY8" s="130"/>
      <c r="RSZ8" s="130"/>
      <c r="RTA8" s="130"/>
      <c r="RTB8" s="130"/>
      <c r="RTC8" s="130"/>
      <c r="RTD8" s="130"/>
      <c r="RTE8" s="130"/>
      <c r="RTF8" s="130"/>
      <c r="RTG8" s="130"/>
      <c r="RTH8" s="130"/>
      <c r="RTI8" s="130"/>
      <c r="RTJ8" s="130"/>
      <c r="RTK8" s="130"/>
      <c r="RTL8" s="130"/>
      <c r="RTM8" s="130"/>
      <c r="RTN8" s="130"/>
      <c r="RTO8" s="130"/>
      <c r="RTP8" s="130"/>
      <c r="RTQ8" s="130"/>
      <c r="RTR8" s="130"/>
      <c r="RTS8" s="130"/>
      <c r="RTT8" s="130"/>
      <c r="RTU8" s="130"/>
      <c r="RTV8" s="130"/>
      <c r="RTW8" s="130"/>
      <c r="RTX8" s="130"/>
      <c r="RTY8" s="130"/>
      <c r="RTZ8" s="130"/>
      <c r="RUA8" s="130"/>
      <c r="RUB8" s="130"/>
      <c r="RUC8" s="130"/>
      <c r="RUD8" s="130"/>
      <c r="RUE8" s="130"/>
      <c r="RUF8" s="130"/>
      <c r="RUG8" s="130"/>
      <c r="RUH8" s="130"/>
      <c r="RUI8" s="130"/>
      <c r="RUJ8" s="130"/>
      <c r="RUK8" s="130"/>
      <c r="RUL8" s="130"/>
      <c r="RUM8" s="130"/>
      <c r="RUN8" s="130"/>
      <c r="RUO8" s="130"/>
      <c r="RUP8" s="130"/>
      <c r="RUQ8" s="130"/>
      <c r="RUR8" s="130"/>
      <c r="RUS8" s="130"/>
      <c r="RUT8" s="130"/>
      <c r="RUU8" s="130"/>
      <c r="RUV8" s="130"/>
      <c r="RUW8" s="130"/>
      <c r="RUX8" s="130"/>
      <c r="RUY8" s="130"/>
      <c r="RUZ8" s="130"/>
      <c r="RVA8" s="130"/>
      <c r="RVB8" s="130"/>
      <c r="RVC8" s="130"/>
      <c r="RVD8" s="130"/>
      <c r="RVE8" s="130"/>
      <c r="RVF8" s="130"/>
      <c r="RVG8" s="130"/>
      <c r="RVH8" s="130"/>
      <c r="RVI8" s="130"/>
      <c r="RVJ8" s="130"/>
      <c r="RVK8" s="130"/>
      <c r="RVL8" s="130"/>
      <c r="RVM8" s="130"/>
      <c r="RVN8" s="130"/>
      <c r="RVO8" s="130"/>
      <c r="RVP8" s="130"/>
      <c r="RVQ8" s="130"/>
      <c r="RVR8" s="130"/>
      <c r="RVS8" s="130"/>
      <c r="RVT8" s="130"/>
      <c r="RVU8" s="130"/>
      <c r="RVV8" s="130"/>
      <c r="RVW8" s="130"/>
      <c r="RVX8" s="130"/>
      <c r="RVY8" s="130"/>
      <c r="RVZ8" s="130"/>
      <c r="RWA8" s="130"/>
      <c r="RWB8" s="130"/>
      <c r="RWC8" s="130"/>
      <c r="RWD8" s="130"/>
      <c r="RWE8" s="130"/>
      <c r="RWF8" s="130"/>
      <c r="RWG8" s="130"/>
      <c r="RWH8" s="130"/>
      <c r="RWI8" s="130"/>
      <c r="RWJ8" s="130"/>
      <c r="RWK8" s="130"/>
      <c r="RWL8" s="130"/>
      <c r="RWM8" s="130"/>
      <c r="RWN8" s="130"/>
      <c r="RWO8" s="130"/>
      <c r="RWP8" s="130"/>
      <c r="RWQ8" s="130"/>
      <c r="RWR8" s="130"/>
      <c r="RWS8" s="130"/>
      <c r="RWT8" s="130"/>
      <c r="RWU8" s="130"/>
      <c r="RWV8" s="130"/>
      <c r="RWW8" s="130"/>
      <c r="RWX8" s="130"/>
      <c r="RWY8" s="130"/>
      <c r="RWZ8" s="130"/>
      <c r="RXA8" s="130"/>
      <c r="RXB8" s="130"/>
      <c r="RXC8" s="130"/>
      <c r="RXD8" s="130"/>
      <c r="RXE8" s="130"/>
      <c r="RXF8" s="130"/>
      <c r="RXG8" s="130"/>
      <c r="RXH8" s="130"/>
      <c r="RXI8" s="130"/>
      <c r="RXJ8" s="130"/>
      <c r="RXK8" s="130"/>
      <c r="RXL8" s="130"/>
      <c r="RXM8" s="130"/>
      <c r="RXN8" s="130"/>
      <c r="RXO8" s="130"/>
      <c r="RXP8" s="130"/>
      <c r="RXQ8" s="130"/>
      <c r="RXR8" s="130"/>
      <c r="RXS8" s="130"/>
      <c r="RXT8" s="130"/>
      <c r="RXU8" s="130"/>
      <c r="RXV8" s="130"/>
      <c r="RXW8" s="130"/>
      <c r="RXX8" s="130"/>
      <c r="RXY8" s="130"/>
      <c r="RXZ8" s="130"/>
      <c r="RYA8" s="130"/>
      <c r="RYB8" s="130"/>
      <c r="RYC8" s="130"/>
      <c r="RYD8" s="130"/>
      <c r="RYE8" s="130"/>
      <c r="RYF8" s="130"/>
      <c r="RYG8" s="130"/>
      <c r="RYH8" s="130"/>
      <c r="RYI8" s="130"/>
      <c r="RYJ8" s="130"/>
      <c r="RYK8" s="130"/>
      <c r="RYL8" s="130"/>
      <c r="RYM8" s="130"/>
      <c r="RYN8" s="130"/>
      <c r="RYO8" s="130"/>
      <c r="RYP8" s="130"/>
      <c r="RYQ8" s="130"/>
      <c r="RYR8" s="130"/>
      <c r="RYS8" s="130"/>
      <c r="RYT8" s="130"/>
      <c r="RYU8" s="130"/>
      <c r="RYV8" s="130"/>
      <c r="RYW8" s="130"/>
      <c r="RYX8" s="130"/>
      <c r="RYY8" s="130"/>
      <c r="RYZ8" s="130"/>
      <c r="RZA8" s="130"/>
      <c r="RZB8" s="130"/>
      <c r="RZC8" s="130"/>
      <c r="RZD8" s="130"/>
      <c r="RZE8" s="130"/>
      <c r="RZF8" s="130"/>
      <c r="RZG8" s="130"/>
      <c r="RZH8" s="130"/>
      <c r="RZI8" s="130"/>
      <c r="RZJ8" s="130"/>
      <c r="RZK8" s="130"/>
      <c r="RZL8" s="130"/>
      <c r="RZM8" s="130"/>
      <c r="RZN8" s="130"/>
      <c r="RZO8" s="130"/>
      <c r="RZP8" s="130"/>
      <c r="RZQ8" s="130"/>
      <c r="RZR8" s="130"/>
      <c r="RZS8" s="130"/>
      <c r="RZT8" s="130"/>
      <c r="RZU8" s="130"/>
      <c r="RZV8" s="130"/>
      <c r="RZW8" s="130"/>
      <c r="RZX8" s="130"/>
      <c r="RZY8" s="130"/>
      <c r="RZZ8" s="130"/>
      <c r="SAA8" s="130"/>
      <c r="SAB8" s="130"/>
      <c r="SAC8" s="130"/>
      <c r="SAD8" s="130"/>
      <c r="SAE8" s="130"/>
      <c r="SAF8" s="130"/>
      <c r="SAG8" s="130"/>
      <c r="SAH8" s="130"/>
      <c r="SAI8" s="130"/>
      <c r="SAJ8" s="130"/>
      <c r="SAK8" s="130"/>
      <c r="SAL8" s="130"/>
      <c r="SAM8" s="130"/>
      <c r="SAN8" s="130"/>
      <c r="SAO8" s="130"/>
      <c r="SAP8" s="130"/>
      <c r="SAQ8" s="130"/>
      <c r="SAR8" s="130"/>
      <c r="SAS8" s="130"/>
      <c r="SAT8" s="130"/>
      <c r="SAU8" s="130"/>
      <c r="SAV8" s="130"/>
      <c r="SAW8" s="130"/>
      <c r="SAX8" s="130"/>
      <c r="SAY8" s="130"/>
      <c r="SAZ8" s="130"/>
      <c r="SBA8" s="130"/>
      <c r="SBB8" s="130"/>
      <c r="SBC8" s="130"/>
      <c r="SBD8" s="130"/>
      <c r="SBE8" s="130"/>
      <c r="SBF8" s="130"/>
      <c r="SBG8" s="130"/>
      <c r="SBH8" s="130"/>
      <c r="SBI8" s="130"/>
      <c r="SBJ8" s="130"/>
      <c r="SBK8" s="130"/>
      <c r="SBL8" s="130"/>
      <c r="SBM8" s="130"/>
      <c r="SBN8" s="130"/>
      <c r="SBO8" s="130"/>
      <c r="SBP8" s="130"/>
      <c r="SBQ8" s="130"/>
      <c r="SBR8" s="130"/>
      <c r="SBS8" s="130"/>
      <c r="SBT8" s="130"/>
      <c r="SBU8" s="130"/>
      <c r="SBV8" s="130"/>
      <c r="SBW8" s="130"/>
      <c r="SBX8" s="130"/>
      <c r="SBY8" s="130"/>
      <c r="SBZ8" s="130"/>
      <c r="SCA8" s="130"/>
      <c r="SCB8" s="130"/>
      <c r="SCC8" s="130"/>
      <c r="SCD8" s="130"/>
      <c r="SCE8" s="130"/>
      <c r="SCF8" s="130"/>
      <c r="SCG8" s="130"/>
      <c r="SCH8" s="130"/>
      <c r="SCI8" s="130"/>
      <c r="SCJ8" s="130"/>
      <c r="SCK8" s="130"/>
      <c r="SCL8" s="130"/>
      <c r="SCM8" s="130"/>
      <c r="SCN8" s="130"/>
      <c r="SCO8" s="130"/>
      <c r="SCP8" s="130"/>
      <c r="SCQ8" s="130"/>
      <c r="SCR8" s="130"/>
      <c r="SCS8" s="130"/>
      <c r="SCT8" s="130"/>
      <c r="SCU8" s="130"/>
      <c r="SCV8" s="130"/>
      <c r="SCW8" s="130"/>
      <c r="SCX8" s="130"/>
      <c r="SCY8" s="130"/>
      <c r="SCZ8" s="130"/>
      <c r="SDA8" s="130"/>
      <c r="SDB8" s="130"/>
      <c r="SDC8" s="130"/>
      <c r="SDD8" s="130"/>
      <c r="SDE8" s="130"/>
      <c r="SDF8" s="130"/>
      <c r="SDG8" s="130"/>
      <c r="SDH8" s="130"/>
      <c r="SDI8" s="130"/>
      <c r="SDJ8" s="130"/>
      <c r="SDK8" s="130"/>
      <c r="SDL8" s="130"/>
      <c r="SDM8" s="130"/>
      <c r="SDN8" s="130"/>
      <c r="SDO8" s="130"/>
      <c r="SDP8" s="130"/>
      <c r="SDQ8" s="130"/>
      <c r="SDR8" s="130"/>
      <c r="SDS8" s="130"/>
      <c r="SDT8" s="130"/>
      <c r="SDU8" s="130"/>
      <c r="SDV8" s="130"/>
      <c r="SDW8" s="130"/>
      <c r="SDX8" s="130"/>
      <c r="SDY8" s="130"/>
      <c r="SDZ8" s="130"/>
      <c r="SEA8" s="130"/>
      <c r="SEB8" s="130"/>
      <c r="SEC8" s="130"/>
      <c r="SED8" s="130"/>
      <c r="SEE8" s="130"/>
      <c r="SEF8" s="130"/>
      <c r="SEG8" s="130"/>
      <c r="SEH8" s="130"/>
      <c r="SEI8" s="130"/>
      <c r="SEJ8" s="130"/>
      <c r="SEK8" s="130"/>
      <c r="SEL8" s="130"/>
      <c r="SEM8" s="130"/>
      <c r="SEN8" s="130"/>
      <c r="SEO8" s="130"/>
      <c r="SEP8" s="130"/>
      <c r="SEQ8" s="130"/>
      <c r="SER8" s="130"/>
      <c r="SES8" s="130"/>
      <c r="SET8" s="130"/>
      <c r="SEU8" s="130"/>
      <c r="SEV8" s="130"/>
      <c r="SEW8" s="130"/>
      <c r="SEX8" s="130"/>
      <c r="SEY8" s="130"/>
      <c r="SEZ8" s="130"/>
      <c r="SFA8" s="130"/>
      <c r="SFB8" s="130"/>
      <c r="SFC8" s="130"/>
      <c r="SFD8" s="130"/>
      <c r="SFE8" s="130"/>
      <c r="SFF8" s="130"/>
      <c r="SFG8" s="130"/>
      <c r="SFH8" s="130"/>
      <c r="SFI8" s="130"/>
      <c r="SFJ8" s="130"/>
      <c r="SFK8" s="130"/>
      <c r="SFL8" s="130"/>
      <c r="SFM8" s="130"/>
      <c r="SFN8" s="130"/>
      <c r="SFO8" s="130"/>
      <c r="SFP8" s="130"/>
      <c r="SFQ8" s="130"/>
      <c r="SFR8" s="130"/>
      <c r="SFS8" s="130"/>
      <c r="SFT8" s="130"/>
      <c r="SFU8" s="130"/>
      <c r="SFV8" s="130"/>
      <c r="SFW8" s="130"/>
      <c r="SFX8" s="130"/>
      <c r="SFY8" s="130"/>
      <c r="SFZ8" s="130"/>
      <c r="SGA8" s="130"/>
      <c r="SGB8" s="130"/>
      <c r="SGC8" s="130"/>
      <c r="SGD8" s="130"/>
      <c r="SGE8" s="130"/>
      <c r="SGF8" s="130"/>
      <c r="SGG8" s="130"/>
      <c r="SGH8" s="130"/>
      <c r="SGI8" s="130"/>
      <c r="SGJ8" s="130"/>
      <c r="SGK8" s="130"/>
      <c r="SGL8" s="130"/>
      <c r="SGM8" s="130"/>
      <c r="SGN8" s="130"/>
      <c r="SGO8" s="130"/>
      <c r="SGP8" s="130"/>
      <c r="SGQ8" s="130"/>
      <c r="SGR8" s="130"/>
      <c r="SGS8" s="130"/>
      <c r="SGT8" s="130"/>
      <c r="SGU8" s="130"/>
      <c r="SGV8" s="130"/>
      <c r="SGW8" s="130"/>
      <c r="SGX8" s="130"/>
      <c r="SGY8" s="130"/>
      <c r="SGZ8" s="130"/>
      <c r="SHA8" s="130"/>
      <c r="SHB8" s="130"/>
      <c r="SHC8" s="130"/>
      <c r="SHD8" s="130"/>
      <c r="SHE8" s="130"/>
      <c r="SHF8" s="130"/>
      <c r="SHG8" s="130"/>
      <c r="SHH8" s="130"/>
      <c r="SHI8" s="130"/>
      <c r="SHJ8" s="130"/>
      <c r="SHK8" s="130"/>
      <c r="SHL8" s="130"/>
      <c r="SHM8" s="130"/>
      <c r="SHN8" s="130"/>
      <c r="SHO8" s="130"/>
      <c r="SHP8" s="130"/>
      <c r="SHQ8" s="130"/>
      <c r="SHR8" s="130"/>
      <c r="SHS8" s="130"/>
      <c r="SHT8" s="130"/>
      <c r="SHU8" s="130"/>
      <c r="SHV8" s="130"/>
      <c r="SHW8" s="130"/>
      <c r="SHX8" s="130"/>
      <c r="SHY8" s="130"/>
      <c r="SHZ8" s="130"/>
      <c r="SIA8" s="130"/>
      <c r="SIB8" s="130"/>
      <c r="SIC8" s="130"/>
      <c r="SID8" s="130"/>
      <c r="SIE8" s="130"/>
      <c r="SIF8" s="130"/>
      <c r="SIG8" s="130"/>
      <c r="SIH8" s="130"/>
      <c r="SII8" s="130"/>
      <c r="SIJ8" s="130"/>
      <c r="SIK8" s="130"/>
      <c r="SIL8" s="130"/>
      <c r="SIM8" s="130"/>
      <c r="SIN8" s="130"/>
      <c r="SIO8" s="130"/>
      <c r="SIP8" s="130"/>
      <c r="SIQ8" s="130"/>
      <c r="SIR8" s="130"/>
      <c r="SIS8" s="130"/>
      <c r="SIT8" s="130"/>
      <c r="SIU8" s="130"/>
      <c r="SIV8" s="130"/>
      <c r="SIW8" s="130"/>
      <c r="SIX8" s="130"/>
      <c r="SIY8" s="130"/>
      <c r="SIZ8" s="130"/>
      <c r="SJA8" s="130"/>
      <c r="SJB8" s="130"/>
      <c r="SJC8" s="130"/>
      <c r="SJD8" s="130"/>
      <c r="SJE8" s="130"/>
      <c r="SJF8" s="130"/>
      <c r="SJG8" s="130"/>
      <c r="SJH8" s="130"/>
      <c r="SJI8" s="130"/>
      <c r="SJJ8" s="130"/>
      <c r="SJK8" s="130"/>
      <c r="SJL8" s="130"/>
      <c r="SJM8" s="130"/>
      <c r="SJN8" s="130"/>
      <c r="SJO8" s="130"/>
      <c r="SJP8" s="130"/>
      <c r="SJQ8" s="130"/>
      <c r="SJR8" s="130"/>
      <c r="SJS8" s="130"/>
      <c r="SJT8" s="130"/>
      <c r="SJU8" s="130"/>
      <c r="SJV8" s="130"/>
      <c r="SJW8" s="130"/>
      <c r="SJX8" s="130"/>
      <c r="SJY8" s="130"/>
      <c r="SJZ8" s="130"/>
      <c r="SKA8" s="130"/>
      <c r="SKB8" s="130"/>
      <c r="SKC8" s="130"/>
      <c r="SKD8" s="130"/>
      <c r="SKE8" s="130"/>
      <c r="SKF8" s="130"/>
      <c r="SKG8" s="130"/>
      <c r="SKH8" s="130"/>
      <c r="SKI8" s="130"/>
      <c r="SKJ8" s="130"/>
      <c r="SKK8" s="130"/>
      <c r="SKL8" s="130"/>
      <c r="SKM8" s="130"/>
      <c r="SKN8" s="130"/>
      <c r="SKO8" s="130"/>
      <c r="SKP8" s="130"/>
      <c r="SKQ8" s="130"/>
      <c r="SKR8" s="130"/>
      <c r="SKS8" s="130"/>
      <c r="SKT8" s="130"/>
      <c r="SKU8" s="130"/>
      <c r="SKV8" s="130"/>
      <c r="SKW8" s="130"/>
      <c r="SKX8" s="130"/>
      <c r="SKY8" s="130"/>
      <c r="SKZ8" s="130"/>
      <c r="SLA8" s="130"/>
      <c r="SLB8" s="130"/>
      <c r="SLC8" s="130"/>
      <c r="SLD8" s="130"/>
      <c r="SLE8" s="130"/>
      <c r="SLF8" s="130"/>
      <c r="SLG8" s="130"/>
      <c r="SLH8" s="130"/>
      <c r="SLI8" s="130"/>
      <c r="SLJ8" s="130"/>
      <c r="SLK8" s="130"/>
      <c r="SLL8" s="130"/>
      <c r="SLM8" s="130"/>
      <c r="SLN8" s="130"/>
      <c r="SLO8" s="130"/>
      <c r="SLP8" s="130"/>
      <c r="SLQ8" s="130"/>
      <c r="SLR8" s="130"/>
      <c r="SLS8" s="130"/>
      <c r="SLT8" s="130"/>
      <c r="SLU8" s="130"/>
      <c r="SLV8" s="130"/>
      <c r="SLW8" s="130"/>
      <c r="SLX8" s="130"/>
      <c r="SLY8" s="130"/>
      <c r="SLZ8" s="130"/>
      <c r="SMA8" s="130"/>
      <c r="SMB8" s="130"/>
      <c r="SMC8" s="130"/>
      <c r="SMD8" s="130"/>
      <c r="SME8" s="130"/>
      <c r="SMF8" s="130"/>
      <c r="SMG8" s="130"/>
      <c r="SMH8" s="130"/>
      <c r="SMI8" s="130"/>
      <c r="SMJ8" s="130"/>
      <c r="SMK8" s="130"/>
      <c r="SML8" s="130"/>
      <c r="SMM8" s="130"/>
      <c r="SMN8" s="130"/>
      <c r="SMO8" s="130"/>
      <c r="SMP8" s="130"/>
      <c r="SMQ8" s="130"/>
      <c r="SMR8" s="130"/>
      <c r="SMS8" s="130"/>
      <c r="SMT8" s="130"/>
      <c r="SMU8" s="130"/>
      <c r="SMV8" s="130"/>
      <c r="SMW8" s="130"/>
      <c r="SMX8" s="130"/>
      <c r="SMY8" s="130"/>
      <c r="SMZ8" s="130"/>
      <c r="SNA8" s="130"/>
      <c r="SNB8" s="130"/>
      <c r="SNC8" s="130"/>
      <c r="SND8" s="130"/>
      <c r="SNE8" s="130"/>
      <c r="SNF8" s="130"/>
      <c r="SNG8" s="130"/>
      <c r="SNH8" s="130"/>
      <c r="SNI8" s="130"/>
      <c r="SNJ8" s="130"/>
      <c r="SNK8" s="130"/>
      <c r="SNL8" s="130"/>
      <c r="SNM8" s="130"/>
      <c r="SNN8" s="130"/>
      <c r="SNO8" s="130"/>
      <c r="SNP8" s="130"/>
      <c r="SNQ8" s="130"/>
      <c r="SNR8" s="130"/>
      <c r="SNS8" s="130"/>
      <c r="SNT8" s="130"/>
      <c r="SNU8" s="130"/>
      <c r="SNV8" s="130"/>
      <c r="SNW8" s="130"/>
      <c r="SNX8" s="130"/>
      <c r="SNY8" s="130"/>
      <c r="SNZ8" s="130"/>
      <c r="SOA8" s="130"/>
      <c r="SOB8" s="130"/>
      <c r="SOC8" s="130"/>
      <c r="SOD8" s="130"/>
      <c r="SOE8" s="130"/>
      <c r="SOF8" s="130"/>
      <c r="SOG8" s="130"/>
      <c r="SOH8" s="130"/>
      <c r="SOI8" s="130"/>
      <c r="SOJ8" s="130"/>
      <c r="SOK8" s="130"/>
      <c r="SOL8" s="130"/>
      <c r="SOM8" s="130"/>
      <c r="SON8" s="130"/>
      <c r="SOO8" s="130"/>
      <c r="SOP8" s="130"/>
      <c r="SOQ8" s="130"/>
      <c r="SOR8" s="130"/>
      <c r="SOS8" s="130"/>
      <c r="SOT8" s="130"/>
      <c r="SOU8" s="130"/>
      <c r="SOV8" s="130"/>
      <c r="SOW8" s="130"/>
      <c r="SOX8" s="130"/>
      <c r="SOY8" s="130"/>
      <c r="SOZ8" s="130"/>
      <c r="SPA8" s="130"/>
      <c r="SPB8" s="130"/>
      <c r="SPC8" s="130"/>
      <c r="SPD8" s="130"/>
      <c r="SPE8" s="130"/>
      <c r="SPF8" s="130"/>
      <c r="SPG8" s="130"/>
      <c r="SPH8" s="130"/>
      <c r="SPI8" s="130"/>
      <c r="SPJ8" s="130"/>
      <c r="SPK8" s="130"/>
      <c r="SPL8" s="130"/>
      <c r="SPM8" s="130"/>
      <c r="SPN8" s="130"/>
      <c r="SPO8" s="130"/>
      <c r="SPP8" s="130"/>
      <c r="SPQ8" s="130"/>
      <c r="SPR8" s="130"/>
      <c r="SPS8" s="130"/>
      <c r="SPT8" s="130"/>
      <c r="SPU8" s="130"/>
      <c r="SPV8" s="130"/>
      <c r="SPW8" s="130"/>
      <c r="SPX8" s="130"/>
      <c r="SPY8" s="130"/>
      <c r="SPZ8" s="130"/>
      <c r="SQA8" s="130"/>
      <c r="SQB8" s="130"/>
      <c r="SQC8" s="130"/>
      <c r="SQD8" s="130"/>
      <c r="SQE8" s="130"/>
      <c r="SQF8" s="130"/>
      <c r="SQG8" s="130"/>
      <c r="SQH8" s="130"/>
      <c r="SQI8" s="130"/>
      <c r="SQJ8" s="130"/>
      <c r="SQK8" s="130"/>
      <c r="SQL8" s="130"/>
      <c r="SQM8" s="130"/>
      <c r="SQN8" s="130"/>
      <c r="SQO8" s="130"/>
      <c r="SQP8" s="130"/>
      <c r="SQQ8" s="130"/>
      <c r="SQR8" s="130"/>
      <c r="SQS8" s="130"/>
      <c r="SQT8" s="130"/>
      <c r="SQU8" s="130"/>
      <c r="SQV8" s="130"/>
      <c r="SQW8" s="130"/>
      <c r="SQX8" s="130"/>
      <c r="SQY8" s="130"/>
      <c r="SQZ8" s="130"/>
      <c r="SRA8" s="130"/>
      <c r="SRB8" s="130"/>
      <c r="SRC8" s="130"/>
      <c r="SRD8" s="130"/>
      <c r="SRE8" s="130"/>
      <c r="SRF8" s="130"/>
      <c r="SRG8" s="130"/>
      <c r="SRH8" s="130"/>
      <c r="SRI8" s="130"/>
      <c r="SRJ8" s="130"/>
      <c r="SRK8" s="130"/>
      <c r="SRL8" s="130"/>
      <c r="SRM8" s="130"/>
      <c r="SRN8" s="130"/>
      <c r="SRO8" s="130"/>
      <c r="SRP8" s="130"/>
      <c r="SRQ8" s="130"/>
      <c r="SRR8" s="130"/>
      <c r="SRS8" s="130"/>
      <c r="SRT8" s="130"/>
      <c r="SRU8" s="130"/>
      <c r="SRV8" s="130"/>
      <c r="SRW8" s="130"/>
      <c r="SRX8" s="130"/>
      <c r="SRY8" s="130"/>
      <c r="SRZ8" s="130"/>
      <c r="SSA8" s="130"/>
      <c r="SSB8" s="130"/>
      <c r="SSC8" s="130"/>
      <c r="SSD8" s="130"/>
      <c r="SSE8" s="130"/>
      <c r="SSF8" s="130"/>
      <c r="SSG8" s="130"/>
      <c r="SSH8" s="130"/>
      <c r="SSI8" s="130"/>
      <c r="SSJ8" s="130"/>
      <c r="SSK8" s="130"/>
      <c r="SSL8" s="130"/>
      <c r="SSM8" s="130"/>
      <c r="SSN8" s="130"/>
      <c r="SSO8" s="130"/>
      <c r="SSP8" s="130"/>
      <c r="SSQ8" s="130"/>
      <c r="SSR8" s="130"/>
      <c r="SSS8" s="130"/>
      <c r="SST8" s="130"/>
      <c r="SSU8" s="130"/>
      <c r="SSV8" s="130"/>
      <c r="SSW8" s="130"/>
      <c r="SSX8" s="130"/>
      <c r="SSY8" s="130"/>
      <c r="SSZ8" s="130"/>
      <c r="STA8" s="130"/>
      <c r="STB8" s="130"/>
      <c r="STC8" s="130"/>
      <c r="STD8" s="130"/>
      <c r="STE8" s="130"/>
      <c r="STF8" s="130"/>
      <c r="STG8" s="130"/>
      <c r="STH8" s="130"/>
      <c r="STI8" s="130"/>
      <c r="STJ8" s="130"/>
      <c r="STK8" s="130"/>
      <c r="STL8" s="130"/>
      <c r="STM8" s="130"/>
      <c r="STN8" s="130"/>
      <c r="STO8" s="130"/>
      <c r="STP8" s="130"/>
      <c r="STQ8" s="130"/>
      <c r="STR8" s="130"/>
      <c r="STS8" s="130"/>
      <c r="STT8" s="130"/>
      <c r="STU8" s="130"/>
      <c r="STV8" s="130"/>
      <c r="STW8" s="130"/>
      <c r="STX8" s="130"/>
      <c r="STY8" s="130"/>
      <c r="STZ8" s="130"/>
      <c r="SUA8" s="130"/>
      <c r="SUB8" s="130"/>
      <c r="SUC8" s="130"/>
      <c r="SUD8" s="130"/>
      <c r="SUE8" s="130"/>
      <c r="SUF8" s="130"/>
      <c r="SUG8" s="130"/>
      <c r="SUH8" s="130"/>
      <c r="SUI8" s="130"/>
      <c r="SUJ8" s="130"/>
      <c r="SUK8" s="130"/>
      <c r="SUL8" s="130"/>
      <c r="SUM8" s="130"/>
      <c r="SUN8" s="130"/>
      <c r="SUO8" s="130"/>
      <c r="SUP8" s="130"/>
      <c r="SUQ8" s="130"/>
      <c r="SUR8" s="130"/>
      <c r="SUS8" s="130"/>
      <c r="SUT8" s="130"/>
      <c r="SUU8" s="130"/>
      <c r="SUV8" s="130"/>
      <c r="SUW8" s="130"/>
      <c r="SUX8" s="130"/>
      <c r="SUY8" s="130"/>
      <c r="SUZ8" s="130"/>
      <c r="SVA8" s="130"/>
      <c r="SVB8" s="130"/>
      <c r="SVC8" s="130"/>
      <c r="SVD8" s="130"/>
      <c r="SVE8" s="130"/>
      <c r="SVF8" s="130"/>
      <c r="SVG8" s="130"/>
      <c r="SVH8" s="130"/>
      <c r="SVI8" s="130"/>
      <c r="SVJ8" s="130"/>
      <c r="SVK8" s="130"/>
      <c r="SVL8" s="130"/>
      <c r="SVM8" s="130"/>
      <c r="SVN8" s="130"/>
      <c r="SVO8" s="130"/>
      <c r="SVP8" s="130"/>
      <c r="SVQ8" s="130"/>
      <c r="SVR8" s="130"/>
      <c r="SVS8" s="130"/>
      <c r="SVT8" s="130"/>
      <c r="SVU8" s="130"/>
      <c r="SVV8" s="130"/>
      <c r="SVW8" s="130"/>
      <c r="SVX8" s="130"/>
      <c r="SVY8" s="130"/>
      <c r="SVZ8" s="130"/>
      <c r="SWA8" s="130"/>
      <c r="SWB8" s="130"/>
      <c r="SWC8" s="130"/>
      <c r="SWD8" s="130"/>
      <c r="SWE8" s="130"/>
      <c r="SWF8" s="130"/>
      <c r="SWG8" s="130"/>
      <c r="SWH8" s="130"/>
      <c r="SWI8" s="130"/>
      <c r="SWJ8" s="130"/>
      <c r="SWK8" s="130"/>
      <c r="SWL8" s="130"/>
      <c r="SWM8" s="130"/>
      <c r="SWN8" s="130"/>
      <c r="SWO8" s="130"/>
      <c r="SWP8" s="130"/>
      <c r="SWQ8" s="130"/>
      <c r="SWR8" s="130"/>
      <c r="SWS8" s="130"/>
      <c r="SWT8" s="130"/>
      <c r="SWU8" s="130"/>
      <c r="SWV8" s="130"/>
      <c r="SWW8" s="130"/>
      <c r="SWX8" s="130"/>
      <c r="SWY8" s="130"/>
      <c r="SWZ8" s="130"/>
      <c r="SXA8" s="130"/>
      <c r="SXB8" s="130"/>
      <c r="SXC8" s="130"/>
      <c r="SXD8" s="130"/>
      <c r="SXE8" s="130"/>
      <c r="SXF8" s="130"/>
      <c r="SXG8" s="130"/>
      <c r="SXH8" s="130"/>
      <c r="SXI8" s="130"/>
      <c r="SXJ8" s="130"/>
      <c r="SXK8" s="130"/>
      <c r="SXL8" s="130"/>
      <c r="SXM8" s="130"/>
      <c r="SXN8" s="130"/>
      <c r="SXO8" s="130"/>
      <c r="SXP8" s="130"/>
      <c r="SXQ8" s="130"/>
      <c r="SXR8" s="130"/>
      <c r="SXS8" s="130"/>
      <c r="SXT8" s="130"/>
      <c r="SXU8" s="130"/>
      <c r="SXV8" s="130"/>
      <c r="SXW8" s="130"/>
      <c r="SXX8" s="130"/>
      <c r="SXY8" s="130"/>
      <c r="SXZ8" s="130"/>
      <c r="SYA8" s="130"/>
      <c r="SYB8" s="130"/>
      <c r="SYC8" s="130"/>
      <c r="SYD8" s="130"/>
      <c r="SYE8" s="130"/>
      <c r="SYF8" s="130"/>
      <c r="SYG8" s="130"/>
      <c r="SYH8" s="130"/>
      <c r="SYI8" s="130"/>
      <c r="SYJ8" s="130"/>
      <c r="SYK8" s="130"/>
      <c r="SYL8" s="130"/>
      <c r="SYM8" s="130"/>
      <c r="SYN8" s="130"/>
      <c r="SYO8" s="130"/>
      <c r="SYP8" s="130"/>
      <c r="SYQ8" s="130"/>
      <c r="SYR8" s="130"/>
      <c r="SYS8" s="130"/>
      <c r="SYT8" s="130"/>
      <c r="SYU8" s="130"/>
      <c r="SYV8" s="130"/>
      <c r="SYW8" s="130"/>
      <c r="SYX8" s="130"/>
      <c r="SYY8" s="130"/>
      <c r="SYZ8" s="130"/>
      <c r="SZA8" s="130"/>
      <c r="SZB8" s="130"/>
      <c r="SZC8" s="130"/>
      <c r="SZD8" s="130"/>
      <c r="SZE8" s="130"/>
      <c r="SZF8" s="130"/>
      <c r="SZG8" s="130"/>
      <c r="SZH8" s="130"/>
      <c r="SZI8" s="130"/>
      <c r="SZJ8" s="130"/>
      <c r="SZK8" s="130"/>
      <c r="SZL8" s="130"/>
      <c r="SZM8" s="130"/>
      <c r="SZN8" s="130"/>
      <c r="SZO8" s="130"/>
      <c r="SZP8" s="130"/>
      <c r="SZQ8" s="130"/>
      <c r="SZR8" s="130"/>
      <c r="SZS8" s="130"/>
      <c r="SZT8" s="130"/>
      <c r="SZU8" s="130"/>
      <c r="SZV8" s="130"/>
      <c r="SZW8" s="130"/>
      <c r="SZX8" s="130"/>
      <c r="SZY8" s="130"/>
      <c r="SZZ8" s="130"/>
      <c r="TAA8" s="130"/>
      <c r="TAB8" s="130"/>
      <c r="TAC8" s="130"/>
      <c r="TAD8" s="130"/>
      <c r="TAE8" s="130"/>
      <c r="TAF8" s="130"/>
      <c r="TAG8" s="130"/>
      <c r="TAH8" s="130"/>
      <c r="TAI8" s="130"/>
      <c r="TAJ8" s="130"/>
      <c r="TAK8" s="130"/>
      <c r="TAL8" s="130"/>
      <c r="TAM8" s="130"/>
      <c r="TAN8" s="130"/>
      <c r="TAO8" s="130"/>
      <c r="TAP8" s="130"/>
      <c r="TAQ8" s="130"/>
      <c r="TAR8" s="130"/>
      <c r="TAS8" s="130"/>
      <c r="TAT8" s="130"/>
      <c r="TAU8" s="130"/>
      <c r="TAV8" s="130"/>
      <c r="TAW8" s="130"/>
      <c r="TAX8" s="130"/>
      <c r="TAY8" s="130"/>
      <c r="TAZ8" s="130"/>
      <c r="TBA8" s="130"/>
      <c r="TBB8" s="130"/>
      <c r="TBC8" s="130"/>
      <c r="TBD8" s="130"/>
      <c r="TBE8" s="130"/>
      <c r="TBF8" s="130"/>
      <c r="TBG8" s="130"/>
      <c r="TBH8" s="130"/>
      <c r="TBI8" s="130"/>
      <c r="TBJ8" s="130"/>
      <c r="TBK8" s="130"/>
      <c r="TBL8" s="130"/>
      <c r="TBM8" s="130"/>
      <c r="TBN8" s="130"/>
      <c r="TBO8" s="130"/>
      <c r="TBP8" s="130"/>
      <c r="TBQ8" s="130"/>
      <c r="TBR8" s="130"/>
      <c r="TBS8" s="130"/>
      <c r="TBT8" s="130"/>
      <c r="TBU8" s="130"/>
      <c r="TBV8" s="130"/>
      <c r="TBW8" s="130"/>
      <c r="TBX8" s="130"/>
      <c r="TBY8" s="130"/>
      <c r="TBZ8" s="130"/>
      <c r="TCA8" s="130"/>
      <c r="TCB8" s="130"/>
      <c r="TCC8" s="130"/>
      <c r="TCD8" s="130"/>
      <c r="TCE8" s="130"/>
      <c r="TCF8" s="130"/>
      <c r="TCG8" s="130"/>
      <c r="TCH8" s="130"/>
      <c r="TCI8" s="130"/>
      <c r="TCJ8" s="130"/>
      <c r="TCK8" s="130"/>
      <c r="TCL8" s="130"/>
      <c r="TCM8" s="130"/>
      <c r="TCN8" s="130"/>
      <c r="TCO8" s="130"/>
      <c r="TCP8" s="130"/>
      <c r="TCQ8" s="130"/>
      <c r="TCR8" s="130"/>
      <c r="TCS8" s="130"/>
      <c r="TCT8" s="130"/>
      <c r="TCU8" s="130"/>
      <c r="TCV8" s="130"/>
      <c r="TCW8" s="130"/>
      <c r="TCX8" s="130"/>
      <c r="TCY8" s="130"/>
      <c r="TCZ8" s="130"/>
      <c r="TDA8" s="130"/>
      <c r="TDB8" s="130"/>
      <c r="TDC8" s="130"/>
      <c r="TDD8" s="130"/>
      <c r="TDE8" s="130"/>
      <c r="TDF8" s="130"/>
      <c r="TDG8" s="130"/>
      <c r="TDH8" s="130"/>
      <c r="TDI8" s="130"/>
      <c r="TDJ8" s="130"/>
      <c r="TDK8" s="130"/>
      <c r="TDL8" s="130"/>
      <c r="TDM8" s="130"/>
      <c r="TDN8" s="130"/>
      <c r="TDO8" s="130"/>
      <c r="TDP8" s="130"/>
      <c r="TDQ8" s="130"/>
      <c r="TDR8" s="130"/>
      <c r="TDS8" s="130"/>
      <c r="TDT8" s="130"/>
      <c r="TDU8" s="130"/>
      <c r="TDV8" s="130"/>
      <c r="TDW8" s="130"/>
      <c r="TDX8" s="130"/>
      <c r="TDY8" s="130"/>
      <c r="TDZ8" s="130"/>
      <c r="TEA8" s="130"/>
      <c r="TEB8" s="130"/>
      <c r="TEC8" s="130"/>
      <c r="TED8" s="130"/>
      <c r="TEE8" s="130"/>
      <c r="TEF8" s="130"/>
      <c r="TEG8" s="130"/>
      <c r="TEH8" s="130"/>
      <c r="TEI8" s="130"/>
      <c r="TEJ8" s="130"/>
      <c r="TEK8" s="130"/>
      <c r="TEL8" s="130"/>
      <c r="TEM8" s="130"/>
      <c r="TEN8" s="130"/>
      <c r="TEO8" s="130"/>
      <c r="TEP8" s="130"/>
      <c r="TEQ8" s="130"/>
      <c r="TER8" s="130"/>
      <c r="TES8" s="130"/>
      <c r="TET8" s="130"/>
      <c r="TEU8" s="130"/>
      <c r="TEV8" s="130"/>
      <c r="TEW8" s="130"/>
      <c r="TEX8" s="130"/>
      <c r="TEY8" s="130"/>
      <c r="TEZ8" s="130"/>
      <c r="TFA8" s="130"/>
      <c r="TFB8" s="130"/>
      <c r="TFC8" s="130"/>
      <c r="TFD8" s="130"/>
      <c r="TFE8" s="130"/>
      <c r="TFF8" s="130"/>
      <c r="TFG8" s="130"/>
      <c r="TFH8" s="130"/>
      <c r="TFI8" s="130"/>
      <c r="TFJ8" s="130"/>
      <c r="TFK8" s="130"/>
      <c r="TFL8" s="130"/>
      <c r="TFM8" s="130"/>
      <c r="TFN8" s="130"/>
      <c r="TFO8" s="130"/>
      <c r="TFP8" s="130"/>
      <c r="TFQ8" s="130"/>
      <c r="TFR8" s="130"/>
      <c r="TFS8" s="130"/>
      <c r="TFT8" s="130"/>
      <c r="TFU8" s="130"/>
      <c r="TFV8" s="130"/>
      <c r="TFW8" s="130"/>
      <c r="TFX8" s="130"/>
      <c r="TFY8" s="130"/>
      <c r="TFZ8" s="130"/>
      <c r="TGA8" s="130"/>
      <c r="TGB8" s="130"/>
      <c r="TGC8" s="130"/>
      <c r="TGD8" s="130"/>
      <c r="TGE8" s="130"/>
      <c r="TGF8" s="130"/>
      <c r="TGG8" s="130"/>
      <c r="TGH8" s="130"/>
      <c r="TGI8" s="130"/>
      <c r="TGJ8" s="130"/>
      <c r="TGK8" s="130"/>
      <c r="TGL8" s="130"/>
      <c r="TGM8" s="130"/>
      <c r="TGN8" s="130"/>
      <c r="TGO8" s="130"/>
      <c r="TGP8" s="130"/>
      <c r="TGQ8" s="130"/>
      <c r="TGR8" s="130"/>
      <c r="TGS8" s="130"/>
      <c r="TGT8" s="130"/>
      <c r="TGU8" s="130"/>
      <c r="TGV8" s="130"/>
      <c r="TGW8" s="130"/>
      <c r="TGX8" s="130"/>
      <c r="TGY8" s="130"/>
      <c r="TGZ8" s="130"/>
      <c r="THA8" s="130"/>
      <c r="THB8" s="130"/>
      <c r="THC8" s="130"/>
      <c r="THD8" s="130"/>
      <c r="THE8" s="130"/>
      <c r="THF8" s="130"/>
      <c r="THG8" s="130"/>
      <c r="THH8" s="130"/>
      <c r="THI8" s="130"/>
      <c r="THJ8" s="130"/>
      <c r="THK8" s="130"/>
      <c r="THL8" s="130"/>
      <c r="THM8" s="130"/>
      <c r="THN8" s="130"/>
      <c r="THO8" s="130"/>
      <c r="THP8" s="130"/>
      <c r="THQ8" s="130"/>
      <c r="THR8" s="130"/>
      <c r="THS8" s="130"/>
      <c r="THT8" s="130"/>
      <c r="THU8" s="130"/>
      <c r="THV8" s="130"/>
      <c r="THW8" s="130"/>
      <c r="THX8" s="130"/>
      <c r="THY8" s="130"/>
      <c r="THZ8" s="130"/>
      <c r="TIA8" s="130"/>
      <c r="TIB8" s="130"/>
      <c r="TIC8" s="130"/>
      <c r="TID8" s="130"/>
      <c r="TIE8" s="130"/>
      <c r="TIF8" s="130"/>
      <c r="TIG8" s="130"/>
      <c r="TIH8" s="130"/>
      <c r="TII8" s="130"/>
      <c r="TIJ8" s="130"/>
      <c r="TIK8" s="130"/>
      <c r="TIL8" s="130"/>
      <c r="TIM8" s="130"/>
      <c r="TIN8" s="130"/>
      <c r="TIO8" s="130"/>
      <c r="TIP8" s="130"/>
      <c r="TIQ8" s="130"/>
      <c r="TIR8" s="130"/>
      <c r="TIS8" s="130"/>
      <c r="TIT8" s="130"/>
      <c r="TIU8" s="130"/>
      <c r="TIV8" s="130"/>
      <c r="TIW8" s="130"/>
      <c r="TIX8" s="130"/>
      <c r="TIY8" s="130"/>
      <c r="TIZ8" s="130"/>
      <c r="TJA8" s="130"/>
      <c r="TJB8" s="130"/>
      <c r="TJC8" s="130"/>
      <c r="TJD8" s="130"/>
      <c r="TJE8" s="130"/>
      <c r="TJF8" s="130"/>
      <c r="TJG8" s="130"/>
      <c r="TJH8" s="130"/>
      <c r="TJI8" s="130"/>
      <c r="TJJ8" s="130"/>
      <c r="TJK8" s="130"/>
      <c r="TJL8" s="130"/>
      <c r="TJM8" s="130"/>
      <c r="TJN8" s="130"/>
      <c r="TJO8" s="130"/>
      <c r="TJP8" s="130"/>
      <c r="TJQ8" s="130"/>
      <c r="TJR8" s="130"/>
      <c r="TJS8" s="130"/>
      <c r="TJT8" s="130"/>
      <c r="TJU8" s="130"/>
      <c r="TJV8" s="130"/>
      <c r="TJW8" s="130"/>
      <c r="TJX8" s="130"/>
      <c r="TJY8" s="130"/>
      <c r="TJZ8" s="130"/>
      <c r="TKA8" s="130"/>
      <c r="TKB8" s="130"/>
      <c r="TKC8" s="130"/>
      <c r="TKD8" s="130"/>
      <c r="TKE8" s="130"/>
      <c r="TKF8" s="130"/>
      <c r="TKG8" s="130"/>
      <c r="TKH8" s="130"/>
      <c r="TKI8" s="130"/>
      <c r="TKJ8" s="130"/>
      <c r="TKK8" s="130"/>
      <c r="TKL8" s="130"/>
      <c r="TKM8" s="130"/>
      <c r="TKN8" s="130"/>
      <c r="TKO8" s="130"/>
      <c r="TKP8" s="130"/>
      <c r="TKQ8" s="130"/>
      <c r="TKR8" s="130"/>
      <c r="TKS8" s="130"/>
      <c r="TKT8" s="130"/>
      <c r="TKU8" s="130"/>
      <c r="TKV8" s="130"/>
      <c r="TKW8" s="130"/>
      <c r="TKX8" s="130"/>
      <c r="TKY8" s="130"/>
      <c r="TKZ8" s="130"/>
      <c r="TLA8" s="130"/>
      <c r="TLB8" s="130"/>
      <c r="TLC8" s="130"/>
      <c r="TLD8" s="130"/>
      <c r="TLE8" s="130"/>
      <c r="TLF8" s="130"/>
      <c r="TLG8" s="130"/>
      <c r="TLH8" s="130"/>
      <c r="TLI8" s="130"/>
      <c r="TLJ8" s="130"/>
      <c r="TLK8" s="130"/>
      <c r="TLL8" s="130"/>
      <c r="TLM8" s="130"/>
      <c r="TLN8" s="130"/>
      <c r="TLO8" s="130"/>
      <c r="TLP8" s="130"/>
      <c r="TLQ8" s="130"/>
      <c r="TLR8" s="130"/>
      <c r="TLS8" s="130"/>
      <c r="TLT8" s="130"/>
      <c r="TLU8" s="130"/>
      <c r="TLV8" s="130"/>
      <c r="TLW8" s="130"/>
      <c r="TLX8" s="130"/>
      <c r="TLY8" s="130"/>
      <c r="TLZ8" s="130"/>
      <c r="TMA8" s="130"/>
      <c r="TMB8" s="130"/>
      <c r="TMC8" s="130"/>
      <c r="TMD8" s="130"/>
      <c r="TME8" s="130"/>
      <c r="TMF8" s="130"/>
      <c r="TMG8" s="130"/>
      <c r="TMH8" s="130"/>
      <c r="TMI8" s="130"/>
      <c r="TMJ8" s="130"/>
      <c r="TMK8" s="130"/>
      <c r="TML8" s="130"/>
      <c r="TMM8" s="130"/>
      <c r="TMN8" s="130"/>
      <c r="TMO8" s="130"/>
      <c r="TMP8" s="130"/>
      <c r="TMQ8" s="130"/>
      <c r="TMR8" s="130"/>
      <c r="TMS8" s="130"/>
      <c r="TMT8" s="130"/>
      <c r="TMU8" s="130"/>
      <c r="TMV8" s="130"/>
      <c r="TMW8" s="130"/>
      <c r="TMX8" s="130"/>
      <c r="TMY8" s="130"/>
      <c r="TMZ8" s="130"/>
      <c r="TNA8" s="130"/>
      <c r="TNB8" s="130"/>
      <c r="TNC8" s="130"/>
      <c r="TND8" s="130"/>
      <c r="TNE8" s="130"/>
      <c r="TNF8" s="130"/>
      <c r="TNG8" s="130"/>
      <c r="TNH8" s="130"/>
      <c r="TNI8" s="130"/>
      <c r="TNJ8" s="130"/>
      <c r="TNK8" s="130"/>
      <c r="TNL8" s="130"/>
      <c r="TNM8" s="130"/>
      <c r="TNN8" s="130"/>
      <c r="TNO8" s="130"/>
      <c r="TNP8" s="130"/>
      <c r="TNQ8" s="130"/>
      <c r="TNR8" s="130"/>
      <c r="TNS8" s="130"/>
      <c r="TNT8" s="130"/>
      <c r="TNU8" s="130"/>
      <c r="TNV8" s="130"/>
      <c r="TNW8" s="130"/>
      <c r="TNX8" s="130"/>
      <c r="TNY8" s="130"/>
      <c r="TNZ8" s="130"/>
      <c r="TOA8" s="130"/>
      <c r="TOB8" s="130"/>
      <c r="TOC8" s="130"/>
      <c r="TOD8" s="130"/>
      <c r="TOE8" s="130"/>
      <c r="TOF8" s="130"/>
      <c r="TOG8" s="130"/>
      <c r="TOH8" s="130"/>
      <c r="TOI8" s="130"/>
      <c r="TOJ8" s="130"/>
      <c r="TOK8" s="130"/>
      <c r="TOL8" s="130"/>
      <c r="TOM8" s="130"/>
      <c r="TON8" s="130"/>
      <c r="TOO8" s="130"/>
      <c r="TOP8" s="130"/>
      <c r="TOQ8" s="130"/>
      <c r="TOR8" s="130"/>
      <c r="TOS8" s="130"/>
      <c r="TOT8" s="130"/>
      <c r="TOU8" s="130"/>
      <c r="TOV8" s="130"/>
      <c r="TOW8" s="130"/>
      <c r="TOX8" s="130"/>
      <c r="TOY8" s="130"/>
      <c r="TOZ8" s="130"/>
      <c r="TPA8" s="130"/>
      <c r="TPB8" s="130"/>
      <c r="TPC8" s="130"/>
      <c r="TPD8" s="130"/>
      <c r="TPE8" s="130"/>
      <c r="TPF8" s="130"/>
      <c r="TPG8" s="130"/>
      <c r="TPH8" s="130"/>
      <c r="TPI8" s="130"/>
      <c r="TPJ8" s="130"/>
      <c r="TPK8" s="130"/>
      <c r="TPL8" s="130"/>
      <c r="TPM8" s="130"/>
      <c r="TPN8" s="130"/>
      <c r="TPO8" s="130"/>
      <c r="TPP8" s="130"/>
      <c r="TPQ8" s="130"/>
      <c r="TPR8" s="130"/>
      <c r="TPS8" s="130"/>
      <c r="TPT8" s="130"/>
      <c r="TPU8" s="130"/>
      <c r="TPV8" s="130"/>
      <c r="TPW8" s="130"/>
      <c r="TPX8" s="130"/>
      <c r="TPY8" s="130"/>
      <c r="TPZ8" s="130"/>
      <c r="TQA8" s="130"/>
      <c r="TQB8" s="130"/>
      <c r="TQC8" s="130"/>
      <c r="TQD8" s="130"/>
      <c r="TQE8" s="130"/>
      <c r="TQF8" s="130"/>
      <c r="TQG8" s="130"/>
      <c r="TQH8" s="130"/>
      <c r="TQI8" s="130"/>
      <c r="TQJ8" s="130"/>
      <c r="TQK8" s="130"/>
      <c r="TQL8" s="130"/>
      <c r="TQM8" s="130"/>
      <c r="TQN8" s="130"/>
      <c r="TQO8" s="130"/>
      <c r="TQP8" s="130"/>
      <c r="TQQ8" s="130"/>
      <c r="TQR8" s="130"/>
      <c r="TQS8" s="130"/>
      <c r="TQT8" s="130"/>
      <c r="TQU8" s="130"/>
      <c r="TQV8" s="130"/>
      <c r="TQW8" s="130"/>
      <c r="TQX8" s="130"/>
      <c r="TQY8" s="130"/>
      <c r="TQZ8" s="130"/>
      <c r="TRA8" s="130"/>
      <c r="TRB8" s="130"/>
      <c r="TRC8" s="130"/>
      <c r="TRD8" s="130"/>
      <c r="TRE8" s="130"/>
      <c r="TRF8" s="130"/>
      <c r="TRG8" s="130"/>
      <c r="TRH8" s="130"/>
      <c r="TRI8" s="130"/>
      <c r="TRJ8" s="130"/>
      <c r="TRK8" s="130"/>
      <c r="TRL8" s="130"/>
      <c r="TRM8" s="130"/>
      <c r="TRN8" s="130"/>
      <c r="TRO8" s="130"/>
      <c r="TRP8" s="130"/>
      <c r="TRQ8" s="130"/>
      <c r="TRR8" s="130"/>
      <c r="TRS8" s="130"/>
      <c r="TRT8" s="130"/>
      <c r="TRU8" s="130"/>
      <c r="TRV8" s="130"/>
      <c r="TRW8" s="130"/>
      <c r="TRX8" s="130"/>
      <c r="TRY8" s="130"/>
      <c r="TRZ8" s="130"/>
      <c r="TSA8" s="130"/>
      <c r="TSB8" s="130"/>
      <c r="TSC8" s="130"/>
      <c r="TSD8" s="130"/>
      <c r="TSE8" s="130"/>
      <c r="TSF8" s="130"/>
      <c r="TSG8" s="130"/>
      <c r="TSH8" s="130"/>
      <c r="TSI8" s="130"/>
      <c r="TSJ8" s="130"/>
      <c r="TSK8" s="130"/>
      <c r="TSL8" s="130"/>
      <c r="TSM8" s="130"/>
      <c r="TSN8" s="130"/>
      <c r="TSO8" s="130"/>
      <c r="TSP8" s="130"/>
      <c r="TSQ8" s="130"/>
      <c r="TSR8" s="130"/>
      <c r="TSS8" s="130"/>
      <c r="TST8" s="130"/>
      <c r="TSU8" s="130"/>
      <c r="TSV8" s="130"/>
      <c r="TSW8" s="130"/>
      <c r="TSX8" s="130"/>
      <c r="TSY8" s="130"/>
      <c r="TSZ8" s="130"/>
      <c r="TTA8" s="130"/>
      <c r="TTB8" s="130"/>
      <c r="TTC8" s="130"/>
      <c r="TTD8" s="130"/>
      <c r="TTE8" s="130"/>
      <c r="TTF8" s="130"/>
      <c r="TTG8" s="130"/>
      <c r="TTH8" s="130"/>
      <c r="TTI8" s="130"/>
      <c r="TTJ8" s="130"/>
      <c r="TTK8" s="130"/>
      <c r="TTL8" s="130"/>
      <c r="TTM8" s="130"/>
      <c r="TTN8" s="130"/>
      <c r="TTO8" s="130"/>
      <c r="TTP8" s="130"/>
      <c r="TTQ8" s="130"/>
      <c r="TTR8" s="130"/>
      <c r="TTS8" s="130"/>
      <c r="TTT8" s="130"/>
      <c r="TTU8" s="130"/>
      <c r="TTV8" s="130"/>
      <c r="TTW8" s="130"/>
      <c r="TTX8" s="130"/>
      <c r="TTY8" s="130"/>
      <c r="TTZ8" s="130"/>
      <c r="TUA8" s="130"/>
      <c r="TUB8" s="130"/>
      <c r="TUC8" s="130"/>
      <c r="TUD8" s="130"/>
      <c r="TUE8" s="130"/>
      <c r="TUF8" s="130"/>
      <c r="TUG8" s="130"/>
      <c r="TUH8" s="130"/>
      <c r="TUI8" s="130"/>
      <c r="TUJ8" s="130"/>
      <c r="TUK8" s="130"/>
      <c r="TUL8" s="130"/>
      <c r="TUM8" s="130"/>
      <c r="TUN8" s="130"/>
      <c r="TUO8" s="130"/>
      <c r="TUP8" s="130"/>
      <c r="TUQ8" s="130"/>
      <c r="TUR8" s="130"/>
      <c r="TUS8" s="130"/>
      <c r="TUT8" s="130"/>
      <c r="TUU8" s="130"/>
      <c r="TUV8" s="130"/>
      <c r="TUW8" s="130"/>
      <c r="TUX8" s="130"/>
      <c r="TUY8" s="130"/>
      <c r="TUZ8" s="130"/>
      <c r="TVA8" s="130"/>
      <c r="TVB8" s="130"/>
      <c r="TVC8" s="130"/>
      <c r="TVD8" s="130"/>
      <c r="TVE8" s="130"/>
      <c r="TVF8" s="130"/>
      <c r="TVG8" s="130"/>
      <c r="TVH8" s="130"/>
      <c r="TVI8" s="130"/>
      <c r="TVJ8" s="130"/>
      <c r="TVK8" s="130"/>
      <c r="TVL8" s="130"/>
      <c r="TVM8" s="130"/>
      <c r="TVN8" s="130"/>
      <c r="TVO8" s="130"/>
      <c r="TVP8" s="130"/>
      <c r="TVQ8" s="130"/>
      <c r="TVR8" s="130"/>
      <c r="TVS8" s="130"/>
      <c r="TVT8" s="130"/>
      <c r="TVU8" s="130"/>
      <c r="TVV8" s="130"/>
      <c r="TVW8" s="130"/>
      <c r="TVX8" s="130"/>
      <c r="TVY8" s="130"/>
      <c r="TVZ8" s="130"/>
      <c r="TWA8" s="130"/>
      <c r="TWB8" s="130"/>
      <c r="TWC8" s="130"/>
      <c r="TWD8" s="130"/>
      <c r="TWE8" s="130"/>
      <c r="TWF8" s="130"/>
      <c r="TWG8" s="130"/>
      <c r="TWH8" s="130"/>
      <c r="TWI8" s="130"/>
      <c r="TWJ8" s="130"/>
      <c r="TWK8" s="130"/>
      <c r="TWL8" s="130"/>
      <c r="TWM8" s="130"/>
      <c r="TWN8" s="130"/>
      <c r="TWO8" s="130"/>
      <c r="TWP8" s="130"/>
      <c r="TWQ8" s="130"/>
      <c r="TWR8" s="130"/>
      <c r="TWS8" s="130"/>
      <c r="TWT8" s="130"/>
      <c r="TWU8" s="130"/>
      <c r="TWV8" s="130"/>
      <c r="TWW8" s="130"/>
      <c r="TWX8" s="130"/>
      <c r="TWY8" s="130"/>
      <c r="TWZ8" s="130"/>
      <c r="TXA8" s="130"/>
      <c r="TXB8" s="130"/>
      <c r="TXC8" s="130"/>
      <c r="TXD8" s="130"/>
      <c r="TXE8" s="130"/>
      <c r="TXF8" s="130"/>
      <c r="TXG8" s="130"/>
      <c r="TXH8" s="130"/>
      <c r="TXI8" s="130"/>
      <c r="TXJ8" s="130"/>
      <c r="TXK8" s="130"/>
      <c r="TXL8" s="130"/>
      <c r="TXM8" s="130"/>
      <c r="TXN8" s="130"/>
      <c r="TXO8" s="130"/>
      <c r="TXP8" s="130"/>
      <c r="TXQ8" s="130"/>
      <c r="TXR8" s="130"/>
      <c r="TXS8" s="130"/>
      <c r="TXT8" s="130"/>
      <c r="TXU8" s="130"/>
      <c r="TXV8" s="130"/>
      <c r="TXW8" s="130"/>
      <c r="TXX8" s="130"/>
      <c r="TXY8" s="130"/>
      <c r="TXZ8" s="130"/>
      <c r="TYA8" s="130"/>
      <c r="TYB8" s="130"/>
      <c r="TYC8" s="130"/>
      <c r="TYD8" s="130"/>
      <c r="TYE8" s="130"/>
      <c r="TYF8" s="130"/>
      <c r="TYG8" s="130"/>
      <c r="TYH8" s="130"/>
      <c r="TYI8" s="130"/>
      <c r="TYJ8" s="130"/>
      <c r="TYK8" s="130"/>
      <c r="TYL8" s="130"/>
      <c r="TYM8" s="130"/>
      <c r="TYN8" s="130"/>
      <c r="TYO8" s="130"/>
      <c r="TYP8" s="130"/>
      <c r="TYQ8" s="130"/>
      <c r="TYR8" s="130"/>
      <c r="TYS8" s="130"/>
      <c r="TYT8" s="130"/>
      <c r="TYU8" s="130"/>
      <c r="TYV8" s="130"/>
      <c r="TYW8" s="130"/>
      <c r="TYX8" s="130"/>
      <c r="TYY8" s="130"/>
      <c r="TYZ8" s="130"/>
      <c r="TZA8" s="130"/>
      <c r="TZB8" s="130"/>
      <c r="TZC8" s="130"/>
      <c r="TZD8" s="130"/>
      <c r="TZE8" s="130"/>
      <c r="TZF8" s="130"/>
      <c r="TZG8" s="130"/>
      <c r="TZH8" s="130"/>
      <c r="TZI8" s="130"/>
      <c r="TZJ8" s="130"/>
      <c r="TZK8" s="130"/>
      <c r="TZL8" s="130"/>
      <c r="TZM8" s="130"/>
      <c r="TZN8" s="130"/>
      <c r="TZO8" s="130"/>
      <c r="TZP8" s="130"/>
      <c r="TZQ8" s="130"/>
      <c r="TZR8" s="130"/>
      <c r="TZS8" s="130"/>
      <c r="TZT8" s="130"/>
      <c r="TZU8" s="130"/>
      <c r="TZV8" s="130"/>
      <c r="TZW8" s="130"/>
      <c r="TZX8" s="130"/>
      <c r="TZY8" s="130"/>
      <c r="TZZ8" s="130"/>
      <c r="UAA8" s="130"/>
      <c r="UAB8" s="130"/>
      <c r="UAC8" s="130"/>
      <c r="UAD8" s="130"/>
      <c r="UAE8" s="130"/>
      <c r="UAF8" s="130"/>
      <c r="UAG8" s="130"/>
      <c r="UAH8" s="130"/>
      <c r="UAI8" s="130"/>
      <c r="UAJ8" s="130"/>
      <c r="UAK8" s="130"/>
      <c r="UAL8" s="130"/>
      <c r="UAM8" s="130"/>
      <c r="UAN8" s="130"/>
      <c r="UAO8" s="130"/>
      <c r="UAP8" s="130"/>
      <c r="UAQ8" s="130"/>
      <c r="UAR8" s="130"/>
      <c r="UAS8" s="130"/>
      <c r="UAT8" s="130"/>
      <c r="UAU8" s="130"/>
      <c r="UAV8" s="130"/>
      <c r="UAW8" s="130"/>
      <c r="UAX8" s="130"/>
      <c r="UAY8" s="130"/>
      <c r="UAZ8" s="130"/>
      <c r="UBA8" s="130"/>
      <c r="UBB8" s="130"/>
      <c r="UBC8" s="130"/>
      <c r="UBD8" s="130"/>
      <c r="UBE8" s="130"/>
      <c r="UBF8" s="130"/>
      <c r="UBG8" s="130"/>
      <c r="UBH8" s="130"/>
      <c r="UBI8" s="130"/>
      <c r="UBJ8" s="130"/>
      <c r="UBK8" s="130"/>
      <c r="UBL8" s="130"/>
      <c r="UBM8" s="130"/>
      <c r="UBN8" s="130"/>
      <c r="UBO8" s="130"/>
      <c r="UBP8" s="130"/>
      <c r="UBQ8" s="130"/>
      <c r="UBR8" s="130"/>
      <c r="UBS8" s="130"/>
      <c r="UBT8" s="130"/>
      <c r="UBU8" s="130"/>
      <c r="UBV8" s="130"/>
      <c r="UBW8" s="130"/>
      <c r="UBX8" s="130"/>
      <c r="UBY8" s="130"/>
      <c r="UBZ8" s="130"/>
      <c r="UCA8" s="130"/>
      <c r="UCB8" s="130"/>
      <c r="UCC8" s="130"/>
      <c r="UCD8" s="130"/>
      <c r="UCE8" s="130"/>
      <c r="UCF8" s="130"/>
      <c r="UCG8" s="130"/>
      <c r="UCH8" s="130"/>
      <c r="UCI8" s="130"/>
      <c r="UCJ8" s="130"/>
      <c r="UCK8" s="130"/>
      <c r="UCL8" s="130"/>
      <c r="UCM8" s="130"/>
      <c r="UCN8" s="130"/>
      <c r="UCO8" s="130"/>
      <c r="UCP8" s="130"/>
      <c r="UCQ8" s="130"/>
      <c r="UCR8" s="130"/>
      <c r="UCS8" s="130"/>
      <c r="UCT8" s="130"/>
      <c r="UCU8" s="130"/>
      <c r="UCV8" s="130"/>
      <c r="UCW8" s="130"/>
      <c r="UCX8" s="130"/>
      <c r="UCY8" s="130"/>
      <c r="UCZ8" s="130"/>
      <c r="UDA8" s="130"/>
      <c r="UDB8" s="130"/>
      <c r="UDC8" s="130"/>
      <c r="UDD8" s="130"/>
      <c r="UDE8" s="130"/>
      <c r="UDF8" s="130"/>
      <c r="UDG8" s="130"/>
      <c r="UDH8" s="130"/>
      <c r="UDI8" s="130"/>
      <c r="UDJ8" s="130"/>
      <c r="UDK8" s="130"/>
      <c r="UDL8" s="130"/>
      <c r="UDM8" s="130"/>
      <c r="UDN8" s="130"/>
      <c r="UDO8" s="130"/>
      <c r="UDP8" s="130"/>
      <c r="UDQ8" s="130"/>
      <c r="UDR8" s="130"/>
      <c r="UDS8" s="130"/>
      <c r="UDT8" s="130"/>
      <c r="UDU8" s="130"/>
      <c r="UDV8" s="130"/>
      <c r="UDW8" s="130"/>
      <c r="UDX8" s="130"/>
      <c r="UDY8" s="130"/>
      <c r="UDZ8" s="130"/>
      <c r="UEA8" s="130"/>
      <c r="UEB8" s="130"/>
      <c r="UEC8" s="130"/>
      <c r="UED8" s="130"/>
      <c r="UEE8" s="130"/>
      <c r="UEF8" s="130"/>
      <c r="UEG8" s="130"/>
      <c r="UEH8" s="130"/>
      <c r="UEI8" s="130"/>
      <c r="UEJ8" s="130"/>
      <c r="UEK8" s="130"/>
      <c r="UEL8" s="130"/>
      <c r="UEM8" s="130"/>
      <c r="UEN8" s="130"/>
      <c r="UEO8" s="130"/>
      <c r="UEP8" s="130"/>
      <c r="UEQ8" s="130"/>
      <c r="UER8" s="130"/>
      <c r="UES8" s="130"/>
      <c r="UET8" s="130"/>
      <c r="UEU8" s="130"/>
      <c r="UEV8" s="130"/>
      <c r="UEW8" s="130"/>
      <c r="UEX8" s="130"/>
      <c r="UEY8" s="130"/>
      <c r="UEZ8" s="130"/>
      <c r="UFA8" s="130"/>
      <c r="UFB8" s="130"/>
      <c r="UFC8" s="130"/>
      <c r="UFD8" s="130"/>
      <c r="UFE8" s="130"/>
      <c r="UFF8" s="130"/>
      <c r="UFG8" s="130"/>
      <c r="UFH8" s="130"/>
      <c r="UFI8" s="130"/>
      <c r="UFJ8" s="130"/>
      <c r="UFK8" s="130"/>
      <c r="UFL8" s="130"/>
      <c r="UFM8" s="130"/>
      <c r="UFN8" s="130"/>
      <c r="UFO8" s="130"/>
      <c r="UFP8" s="130"/>
      <c r="UFQ8" s="130"/>
      <c r="UFR8" s="130"/>
      <c r="UFS8" s="130"/>
      <c r="UFT8" s="130"/>
      <c r="UFU8" s="130"/>
      <c r="UFV8" s="130"/>
      <c r="UFW8" s="130"/>
      <c r="UFX8" s="130"/>
      <c r="UFY8" s="130"/>
      <c r="UFZ8" s="130"/>
      <c r="UGA8" s="130"/>
      <c r="UGB8" s="130"/>
      <c r="UGC8" s="130"/>
      <c r="UGD8" s="130"/>
      <c r="UGE8" s="130"/>
      <c r="UGF8" s="130"/>
      <c r="UGG8" s="130"/>
      <c r="UGH8" s="130"/>
      <c r="UGI8" s="130"/>
      <c r="UGJ8" s="130"/>
      <c r="UGK8" s="130"/>
      <c r="UGL8" s="130"/>
      <c r="UGM8" s="130"/>
      <c r="UGN8" s="130"/>
      <c r="UGO8" s="130"/>
      <c r="UGP8" s="130"/>
      <c r="UGQ8" s="130"/>
      <c r="UGR8" s="130"/>
      <c r="UGS8" s="130"/>
      <c r="UGT8" s="130"/>
      <c r="UGU8" s="130"/>
      <c r="UGV8" s="130"/>
      <c r="UGW8" s="130"/>
      <c r="UGX8" s="130"/>
      <c r="UGY8" s="130"/>
      <c r="UGZ8" s="130"/>
      <c r="UHA8" s="130"/>
      <c r="UHB8" s="130"/>
      <c r="UHC8" s="130"/>
      <c r="UHD8" s="130"/>
      <c r="UHE8" s="130"/>
      <c r="UHF8" s="130"/>
      <c r="UHG8" s="130"/>
      <c r="UHH8" s="130"/>
      <c r="UHI8" s="130"/>
      <c r="UHJ8" s="130"/>
      <c r="UHK8" s="130"/>
      <c r="UHL8" s="130"/>
      <c r="UHM8" s="130"/>
      <c r="UHN8" s="130"/>
      <c r="UHO8" s="130"/>
      <c r="UHP8" s="130"/>
      <c r="UHQ8" s="130"/>
      <c r="UHR8" s="130"/>
      <c r="UHS8" s="130"/>
      <c r="UHT8" s="130"/>
      <c r="UHU8" s="130"/>
      <c r="UHV8" s="130"/>
      <c r="UHW8" s="130"/>
      <c r="UHX8" s="130"/>
      <c r="UHY8" s="130"/>
      <c r="UHZ8" s="130"/>
      <c r="UIA8" s="130"/>
      <c r="UIB8" s="130"/>
      <c r="UIC8" s="130"/>
      <c r="UID8" s="130"/>
      <c r="UIE8" s="130"/>
      <c r="UIF8" s="130"/>
      <c r="UIG8" s="130"/>
      <c r="UIH8" s="130"/>
      <c r="UII8" s="130"/>
      <c r="UIJ8" s="130"/>
      <c r="UIK8" s="130"/>
      <c r="UIL8" s="130"/>
      <c r="UIM8" s="130"/>
      <c r="UIN8" s="130"/>
      <c r="UIO8" s="130"/>
      <c r="UIP8" s="130"/>
      <c r="UIQ8" s="130"/>
      <c r="UIR8" s="130"/>
      <c r="UIS8" s="130"/>
      <c r="UIT8" s="130"/>
      <c r="UIU8" s="130"/>
      <c r="UIV8" s="130"/>
      <c r="UIW8" s="130"/>
      <c r="UIX8" s="130"/>
      <c r="UIY8" s="130"/>
      <c r="UIZ8" s="130"/>
      <c r="UJA8" s="130"/>
      <c r="UJB8" s="130"/>
      <c r="UJC8" s="130"/>
      <c r="UJD8" s="130"/>
      <c r="UJE8" s="130"/>
      <c r="UJF8" s="130"/>
      <c r="UJG8" s="130"/>
      <c r="UJH8" s="130"/>
      <c r="UJI8" s="130"/>
      <c r="UJJ8" s="130"/>
      <c r="UJK8" s="130"/>
      <c r="UJL8" s="130"/>
      <c r="UJM8" s="130"/>
      <c r="UJN8" s="130"/>
      <c r="UJO8" s="130"/>
      <c r="UJP8" s="130"/>
      <c r="UJQ8" s="130"/>
      <c r="UJR8" s="130"/>
      <c r="UJS8" s="130"/>
      <c r="UJT8" s="130"/>
      <c r="UJU8" s="130"/>
      <c r="UJV8" s="130"/>
      <c r="UJW8" s="130"/>
      <c r="UJX8" s="130"/>
      <c r="UJY8" s="130"/>
      <c r="UJZ8" s="130"/>
      <c r="UKA8" s="130"/>
      <c r="UKB8" s="130"/>
      <c r="UKC8" s="130"/>
      <c r="UKD8" s="130"/>
      <c r="UKE8" s="130"/>
      <c r="UKF8" s="130"/>
      <c r="UKG8" s="130"/>
      <c r="UKH8" s="130"/>
      <c r="UKI8" s="130"/>
      <c r="UKJ8" s="130"/>
      <c r="UKK8" s="130"/>
      <c r="UKL8" s="130"/>
      <c r="UKM8" s="130"/>
      <c r="UKN8" s="130"/>
      <c r="UKO8" s="130"/>
      <c r="UKP8" s="130"/>
      <c r="UKQ8" s="130"/>
      <c r="UKR8" s="130"/>
      <c r="UKS8" s="130"/>
      <c r="UKT8" s="130"/>
      <c r="UKU8" s="130"/>
      <c r="UKV8" s="130"/>
      <c r="UKW8" s="130"/>
      <c r="UKX8" s="130"/>
      <c r="UKY8" s="130"/>
      <c r="UKZ8" s="130"/>
      <c r="ULA8" s="130"/>
      <c r="ULB8" s="130"/>
      <c r="ULC8" s="130"/>
      <c r="ULD8" s="130"/>
      <c r="ULE8" s="130"/>
      <c r="ULF8" s="130"/>
      <c r="ULG8" s="130"/>
      <c r="ULH8" s="130"/>
      <c r="ULI8" s="130"/>
      <c r="ULJ8" s="130"/>
      <c r="ULK8" s="130"/>
      <c r="ULL8" s="130"/>
      <c r="ULM8" s="130"/>
      <c r="ULN8" s="130"/>
      <c r="ULO8" s="130"/>
      <c r="ULP8" s="130"/>
      <c r="ULQ8" s="130"/>
      <c r="ULR8" s="130"/>
      <c r="ULS8" s="130"/>
      <c r="ULT8" s="130"/>
      <c r="ULU8" s="130"/>
      <c r="ULV8" s="130"/>
      <c r="ULW8" s="130"/>
      <c r="ULX8" s="130"/>
      <c r="ULY8" s="130"/>
      <c r="ULZ8" s="130"/>
      <c r="UMA8" s="130"/>
      <c r="UMB8" s="130"/>
      <c r="UMC8" s="130"/>
      <c r="UMD8" s="130"/>
      <c r="UME8" s="130"/>
      <c r="UMF8" s="130"/>
      <c r="UMG8" s="130"/>
      <c r="UMH8" s="130"/>
      <c r="UMI8" s="130"/>
      <c r="UMJ8" s="130"/>
      <c r="UMK8" s="130"/>
      <c r="UML8" s="130"/>
      <c r="UMM8" s="130"/>
      <c r="UMN8" s="130"/>
      <c r="UMO8" s="130"/>
      <c r="UMP8" s="130"/>
      <c r="UMQ8" s="130"/>
      <c r="UMR8" s="130"/>
      <c r="UMS8" s="130"/>
      <c r="UMT8" s="130"/>
      <c r="UMU8" s="130"/>
      <c r="UMV8" s="130"/>
      <c r="UMW8" s="130"/>
      <c r="UMX8" s="130"/>
      <c r="UMY8" s="130"/>
      <c r="UMZ8" s="130"/>
      <c r="UNA8" s="130"/>
      <c r="UNB8" s="130"/>
      <c r="UNC8" s="130"/>
      <c r="UND8" s="130"/>
      <c r="UNE8" s="130"/>
      <c r="UNF8" s="130"/>
      <c r="UNG8" s="130"/>
      <c r="UNH8" s="130"/>
      <c r="UNI8" s="130"/>
      <c r="UNJ8" s="130"/>
      <c r="UNK8" s="130"/>
      <c r="UNL8" s="130"/>
      <c r="UNM8" s="130"/>
      <c r="UNN8" s="130"/>
      <c r="UNO8" s="130"/>
      <c r="UNP8" s="130"/>
      <c r="UNQ8" s="130"/>
      <c r="UNR8" s="130"/>
      <c r="UNS8" s="130"/>
      <c r="UNT8" s="130"/>
      <c r="UNU8" s="130"/>
      <c r="UNV8" s="130"/>
      <c r="UNW8" s="130"/>
      <c r="UNX8" s="130"/>
      <c r="UNY8" s="130"/>
      <c r="UNZ8" s="130"/>
      <c r="UOA8" s="130"/>
      <c r="UOB8" s="130"/>
      <c r="UOC8" s="130"/>
      <c r="UOD8" s="130"/>
      <c r="UOE8" s="130"/>
      <c r="UOF8" s="130"/>
      <c r="UOG8" s="130"/>
      <c r="UOH8" s="130"/>
      <c r="UOI8" s="130"/>
      <c r="UOJ8" s="130"/>
      <c r="UOK8" s="130"/>
      <c r="UOL8" s="130"/>
      <c r="UOM8" s="130"/>
      <c r="UON8" s="130"/>
      <c r="UOO8" s="130"/>
      <c r="UOP8" s="130"/>
      <c r="UOQ8" s="130"/>
      <c r="UOR8" s="130"/>
      <c r="UOS8" s="130"/>
      <c r="UOT8" s="130"/>
      <c r="UOU8" s="130"/>
      <c r="UOV8" s="130"/>
      <c r="UOW8" s="130"/>
      <c r="UOX8" s="130"/>
      <c r="UOY8" s="130"/>
      <c r="UOZ8" s="130"/>
      <c r="UPA8" s="130"/>
      <c r="UPB8" s="130"/>
      <c r="UPC8" s="130"/>
      <c r="UPD8" s="130"/>
      <c r="UPE8" s="130"/>
      <c r="UPF8" s="130"/>
      <c r="UPG8" s="130"/>
      <c r="UPH8" s="130"/>
      <c r="UPI8" s="130"/>
      <c r="UPJ8" s="130"/>
      <c r="UPK8" s="130"/>
      <c r="UPL8" s="130"/>
      <c r="UPM8" s="130"/>
      <c r="UPN8" s="130"/>
      <c r="UPO8" s="130"/>
      <c r="UPP8" s="130"/>
      <c r="UPQ8" s="130"/>
      <c r="UPR8" s="130"/>
      <c r="UPS8" s="130"/>
      <c r="UPT8" s="130"/>
      <c r="UPU8" s="130"/>
      <c r="UPV8" s="130"/>
      <c r="UPW8" s="130"/>
      <c r="UPX8" s="130"/>
      <c r="UPY8" s="130"/>
      <c r="UPZ8" s="130"/>
      <c r="UQA8" s="130"/>
      <c r="UQB8" s="130"/>
      <c r="UQC8" s="130"/>
      <c r="UQD8" s="130"/>
      <c r="UQE8" s="130"/>
      <c r="UQF8" s="130"/>
      <c r="UQG8" s="130"/>
      <c r="UQH8" s="130"/>
      <c r="UQI8" s="130"/>
      <c r="UQJ8" s="130"/>
      <c r="UQK8" s="130"/>
      <c r="UQL8" s="130"/>
      <c r="UQM8" s="130"/>
      <c r="UQN8" s="130"/>
      <c r="UQO8" s="130"/>
      <c r="UQP8" s="130"/>
      <c r="UQQ8" s="130"/>
      <c r="UQR8" s="130"/>
      <c r="UQS8" s="130"/>
      <c r="UQT8" s="130"/>
      <c r="UQU8" s="130"/>
      <c r="UQV8" s="130"/>
      <c r="UQW8" s="130"/>
      <c r="UQX8" s="130"/>
      <c r="UQY8" s="130"/>
      <c r="UQZ8" s="130"/>
      <c r="URA8" s="130"/>
      <c r="URB8" s="130"/>
      <c r="URC8" s="130"/>
      <c r="URD8" s="130"/>
      <c r="URE8" s="130"/>
      <c r="URF8" s="130"/>
      <c r="URG8" s="130"/>
      <c r="URH8" s="130"/>
      <c r="URI8" s="130"/>
      <c r="URJ8" s="130"/>
      <c r="URK8" s="130"/>
      <c r="URL8" s="130"/>
      <c r="URM8" s="130"/>
      <c r="URN8" s="130"/>
      <c r="URO8" s="130"/>
      <c r="URP8" s="130"/>
      <c r="URQ8" s="130"/>
      <c r="URR8" s="130"/>
      <c r="URS8" s="130"/>
      <c r="URT8" s="130"/>
      <c r="URU8" s="130"/>
      <c r="URV8" s="130"/>
      <c r="URW8" s="130"/>
      <c r="URX8" s="130"/>
      <c r="URY8" s="130"/>
      <c r="URZ8" s="130"/>
      <c r="USA8" s="130"/>
      <c r="USB8" s="130"/>
      <c r="USC8" s="130"/>
      <c r="USD8" s="130"/>
      <c r="USE8" s="130"/>
      <c r="USF8" s="130"/>
      <c r="USG8" s="130"/>
      <c r="USH8" s="130"/>
      <c r="USI8" s="130"/>
      <c r="USJ8" s="130"/>
      <c r="USK8" s="130"/>
      <c r="USL8" s="130"/>
      <c r="USM8" s="130"/>
      <c r="USN8" s="130"/>
      <c r="USO8" s="130"/>
      <c r="USP8" s="130"/>
      <c r="USQ8" s="130"/>
      <c r="USR8" s="130"/>
      <c r="USS8" s="130"/>
      <c r="UST8" s="130"/>
      <c r="USU8" s="130"/>
      <c r="USV8" s="130"/>
      <c r="USW8" s="130"/>
      <c r="USX8" s="130"/>
      <c r="USY8" s="130"/>
      <c r="USZ8" s="130"/>
      <c r="UTA8" s="130"/>
      <c r="UTB8" s="130"/>
      <c r="UTC8" s="130"/>
      <c r="UTD8" s="130"/>
      <c r="UTE8" s="130"/>
      <c r="UTF8" s="130"/>
      <c r="UTG8" s="130"/>
      <c r="UTH8" s="130"/>
      <c r="UTI8" s="130"/>
      <c r="UTJ8" s="130"/>
      <c r="UTK8" s="130"/>
      <c r="UTL8" s="130"/>
      <c r="UTM8" s="130"/>
      <c r="UTN8" s="130"/>
      <c r="UTO8" s="130"/>
      <c r="UTP8" s="130"/>
      <c r="UTQ8" s="130"/>
      <c r="UTR8" s="130"/>
      <c r="UTS8" s="130"/>
      <c r="UTT8" s="130"/>
      <c r="UTU8" s="130"/>
      <c r="UTV8" s="130"/>
      <c r="UTW8" s="130"/>
      <c r="UTX8" s="130"/>
      <c r="UTY8" s="130"/>
      <c r="UTZ8" s="130"/>
      <c r="UUA8" s="130"/>
      <c r="UUB8" s="130"/>
      <c r="UUC8" s="130"/>
      <c r="UUD8" s="130"/>
      <c r="UUE8" s="130"/>
      <c r="UUF8" s="130"/>
      <c r="UUG8" s="130"/>
      <c r="UUH8" s="130"/>
      <c r="UUI8" s="130"/>
      <c r="UUJ8" s="130"/>
      <c r="UUK8" s="130"/>
      <c r="UUL8" s="130"/>
      <c r="UUM8" s="130"/>
      <c r="UUN8" s="130"/>
      <c r="UUO8" s="130"/>
      <c r="UUP8" s="130"/>
      <c r="UUQ8" s="130"/>
      <c r="UUR8" s="130"/>
      <c r="UUS8" s="130"/>
      <c r="UUT8" s="130"/>
      <c r="UUU8" s="130"/>
      <c r="UUV8" s="130"/>
      <c r="UUW8" s="130"/>
      <c r="UUX8" s="130"/>
      <c r="UUY8" s="130"/>
      <c r="UUZ8" s="130"/>
      <c r="UVA8" s="130"/>
      <c r="UVB8" s="130"/>
      <c r="UVC8" s="130"/>
      <c r="UVD8" s="130"/>
      <c r="UVE8" s="130"/>
      <c r="UVF8" s="130"/>
      <c r="UVG8" s="130"/>
      <c r="UVH8" s="130"/>
      <c r="UVI8" s="130"/>
      <c r="UVJ8" s="130"/>
      <c r="UVK8" s="130"/>
      <c r="UVL8" s="130"/>
      <c r="UVM8" s="130"/>
      <c r="UVN8" s="130"/>
      <c r="UVO8" s="130"/>
      <c r="UVP8" s="130"/>
      <c r="UVQ8" s="130"/>
      <c r="UVR8" s="130"/>
      <c r="UVS8" s="130"/>
      <c r="UVT8" s="130"/>
      <c r="UVU8" s="130"/>
      <c r="UVV8" s="130"/>
      <c r="UVW8" s="130"/>
      <c r="UVX8" s="130"/>
      <c r="UVY8" s="130"/>
      <c r="UVZ8" s="130"/>
      <c r="UWA8" s="130"/>
      <c r="UWB8" s="130"/>
      <c r="UWC8" s="130"/>
      <c r="UWD8" s="130"/>
      <c r="UWE8" s="130"/>
      <c r="UWF8" s="130"/>
      <c r="UWG8" s="130"/>
      <c r="UWH8" s="130"/>
      <c r="UWI8" s="130"/>
      <c r="UWJ8" s="130"/>
      <c r="UWK8" s="130"/>
      <c r="UWL8" s="130"/>
      <c r="UWM8" s="130"/>
      <c r="UWN8" s="130"/>
      <c r="UWO8" s="130"/>
      <c r="UWP8" s="130"/>
      <c r="UWQ8" s="130"/>
      <c r="UWR8" s="130"/>
      <c r="UWS8" s="130"/>
      <c r="UWT8" s="130"/>
      <c r="UWU8" s="130"/>
      <c r="UWV8" s="130"/>
      <c r="UWW8" s="130"/>
      <c r="UWX8" s="130"/>
      <c r="UWY8" s="130"/>
      <c r="UWZ8" s="130"/>
      <c r="UXA8" s="130"/>
      <c r="UXB8" s="130"/>
      <c r="UXC8" s="130"/>
      <c r="UXD8" s="130"/>
      <c r="UXE8" s="130"/>
      <c r="UXF8" s="130"/>
      <c r="UXG8" s="130"/>
      <c r="UXH8" s="130"/>
      <c r="UXI8" s="130"/>
      <c r="UXJ8" s="130"/>
      <c r="UXK8" s="130"/>
      <c r="UXL8" s="130"/>
      <c r="UXM8" s="130"/>
      <c r="UXN8" s="130"/>
      <c r="UXO8" s="130"/>
      <c r="UXP8" s="130"/>
      <c r="UXQ8" s="130"/>
      <c r="UXR8" s="130"/>
      <c r="UXS8" s="130"/>
      <c r="UXT8" s="130"/>
      <c r="UXU8" s="130"/>
      <c r="UXV8" s="130"/>
      <c r="UXW8" s="130"/>
      <c r="UXX8" s="130"/>
      <c r="UXY8" s="130"/>
      <c r="UXZ8" s="130"/>
      <c r="UYA8" s="130"/>
      <c r="UYB8" s="130"/>
      <c r="UYC8" s="130"/>
      <c r="UYD8" s="130"/>
      <c r="UYE8" s="130"/>
      <c r="UYF8" s="130"/>
      <c r="UYG8" s="130"/>
      <c r="UYH8" s="130"/>
      <c r="UYI8" s="130"/>
      <c r="UYJ8" s="130"/>
      <c r="UYK8" s="130"/>
      <c r="UYL8" s="130"/>
      <c r="UYM8" s="130"/>
      <c r="UYN8" s="130"/>
      <c r="UYO8" s="130"/>
      <c r="UYP8" s="130"/>
      <c r="UYQ8" s="130"/>
      <c r="UYR8" s="130"/>
      <c r="UYS8" s="130"/>
      <c r="UYT8" s="130"/>
      <c r="UYU8" s="130"/>
      <c r="UYV8" s="130"/>
      <c r="UYW8" s="130"/>
      <c r="UYX8" s="130"/>
      <c r="UYY8" s="130"/>
      <c r="UYZ8" s="130"/>
      <c r="UZA8" s="130"/>
      <c r="UZB8" s="130"/>
      <c r="UZC8" s="130"/>
      <c r="UZD8" s="130"/>
      <c r="UZE8" s="130"/>
      <c r="UZF8" s="130"/>
      <c r="UZG8" s="130"/>
      <c r="UZH8" s="130"/>
      <c r="UZI8" s="130"/>
      <c r="UZJ8" s="130"/>
      <c r="UZK8" s="130"/>
      <c r="UZL8" s="130"/>
      <c r="UZM8" s="130"/>
      <c r="UZN8" s="130"/>
      <c r="UZO8" s="130"/>
      <c r="UZP8" s="130"/>
      <c r="UZQ8" s="130"/>
      <c r="UZR8" s="130"/>
      <c r="UZS8" s="130"/>
      <c r="UZT8" s="130"/>
      <c r="UZU8" s="130"/>
      <c r="UZV8" s="130"/>
      <c r="UZW8" s="130"/>
      <c r="UZX8" s="130"/>
      <c r="UZY8" s="130"/>
      <c r="UZZ8" s="130"/>
      <c r="VAA8" s="130"/>
      <c r="VAB8" s="130"/>
      <c r="VAC8" s="130"/>
      <c r="VAD8" s="130"/>
      <c r="VAE8" s="130"/>
      <c r="VAF8" s="130"/>
      <c r="VAG8" s="130"/>
      <c r="VAH8" s="130"/>
      <c r="VAI8" s="130"/>
      <c r="VAJ8" s="130"/>
      <c r="VAK8" s="130"/>
      <c r="VAL8" s="130"/>
      <c r="VAM8" s="130"/>
      <c r="VAN8" s="130"/>
      <c r="VAO8" s="130"/>
      <c r="VAP8" s="130"/>
      <c r="VAQ8" s="130"/>
      <c r="VAR8" s="130"/>
      <c r="VAS8" s="130"/>
      <c r="VAT8" s="130"/>
      <c r="VAU8" s="130"/>
      <c r="VAV8" s="130"/>
      <c r="VAW8" s="130"/>
      <c r="VAX8" s="130"/>
      <c r="VAY8" s="130"/>
      <c r="VAZ8" s="130"/>
      <c r="VBA8" s="130"/>
      <c r="VBB8" s="130"/>
      <c r="VBC8" s="130"/>
      <c r="VBD8" s="130"/>
      <c r="VBE8" s="130"/>
      <c r="VBF8" s="130"/>
      <c r="VBG8" s="130"/>
      <c r="VBH8" s="130"/>
      <c r="VBI8" s="130"/>
      <c r="VBJ8" s="130"/>
      <c r="VBK8" s="130"/>
      <c r="VBL8" s="130"/>
      <c r="VBM8" s="130"/>
      <c r="VBN8" s="130"/>
      <c r="VBO8" s="130"/>
      <c r="VBP8" s="130"/>
      <c r="VBQ8" s="130"/>
      <c r="VBR8" s="130"/>
      <c r="VBS8" s="130"/>
      <c r="VBT8" s="130"/>
      <c r="VBU8" s="130"/>
      <c r="VBV8" s="130"/>
      <c r="VBW8" s="130"/>
      <c r="VBX8" s="130"/>
      <c r="VBY8" s="130"/>
      <c r="VBZ8" s="130"/>
      <c r="VCA8" s="130"/>
      <c r="VCB8" s="130"/>
      <c r="VCC8" s="130"/>
      <c r="VCD8" s="130"/>
      <c r="VCE8" s="130"/>
      <c r="VCF8" s="130"/>
      <c r="VCG8" s="130"/>
      <c r="VCH8" s="130"/>
      <c r="VCI8" s="130"/>
      <c r="VCJ8" s="130"/>
      <c r="VCK8" s="130"/>
      <c r="VCL8" s="130"/>
      <c r="VCM8" s="130"/>
      <c r="VCN8" s="130"/>
      <c r="VCO8" s="130"/>
      <c r="VCP8" s="130"/>
      <c r="VCQ8" s="130"/>
      <c r="VCR8" s="130"/>
      <c r="VCS8" s="130"/>
      <c r="VCT8" s="130"/>
      <c r="VCU8" s="130"/>
      <c r="VCV8" s="130"/>
      <c r="VCW8" s="130"/>
      <c r="VCX8" s="130"/>
      <c r="VCY8" s="130"/>
      <c r="VCZ8" s="130"/>
      <c r="VDA8" s="130"/>
      <c r="VDB8" s="130"/>
      <c r="VDC8" s="130"/>
      <c r="VDD8" s="130"/>
      <c r="VDE8" s="130"/>
      <c r="VDF8" s="130"/>
      <c r="VDG8" s="130"/>
      <c r="VDH8" s="130"/>
      <c r="VDI8" s="130"/>
      <c r="VDJ8" s="130"/>
      <c r="VDK8" s="130"/>
      <c r="VDL8" s="130"/>
      <c r="VDM8" s="130"/>
      <c r="VDN8" s="130"/>
      <c r="VDO8" s="130"/>
      <c r="VDP8" s="130"/>
      <c r="VDQ8" s="130"/>
      <c r="VDR8" s="130"/>
      <c r="VDS8" s="130"/>
      <c r="VDT8" s="130"/>
      <c r="VDU8" s="130"/>
      <c r="VDV8" s="130"/>
      <c r="VDW8" s="130"/>
      <c r="VDX8" s="130"/>
      <c r="VDY8" s="130"/>
      <c r="VDZ8" s="130"/>
      <c r="VEA8" s="130"/>
      <c r="VEB8" s="130"/>
      <c r="VEC8" s="130"/>
      <c r="VED8" s="130"/>
      <c r="VEE8" s="130"/>
      <c r="VEF8" s="130"/>
      <c r="VEG8" s="130"/>
      <c r="VEH8" s="130"/>
      <c r="VEI8" s="130"/>
      <c r="VEJ8" s="130"/>
      <c r="VEK8" s="130"/>
      <c r="VEL8" s="130"/>
      <c r="VEM8" s="130"/>
      <c r="VEN8" s="130"/>
      <c r="VEO8" s="130"/>
      <c r="VEP8" s="130"/>
      <c r="VEQ8" s="130"/>
      <c r="VER8" s="130"/>
      <c r="VES8" s="130"/>
      <c r="VET8" s="130"/>
      <c r="VEU8" s="130"/>
      <c r="VEV8" s="130"/>
      <c r="VEW8" s="130"/>
      <c r="VEX8" s="130"/>
      <c r="VEY8" s="130"/>
      <c r="VEZ8" s="130"/>
      <c r="VFA8" s="130"/>
      <c r="VFB8" s="130"/>
      <c r="VFC8" s="130"/>
      <c r="VFD8" s="130"/>
      <c r="VFE8" s="130"/>
      <c r="VFF8" s="130"/>
      <c r="VFG8" s="130"/>
      <c r="VFH8" s="130"/>
      <c r="VFI8" s="130"/>
      <c r="VFJ8" s="130"/>
      <c r="VFK8" s="130"/>
      <c r="VFL8" s="130"/>
      <c r="VFM8" s="130"/>
      <c r="VFN8" s="130"/>
      <c r="VFO8" s="130"/>
      <c r="VFP8" s="130"/>
      <c r="VFQ8" s="130"/>
      <c r="VFR8" s="130"/>
      <c r="VFS8" s="130"/>
      <c r="VFT8" s="130"/>
      <c r="VFU8" s="130"/>
      <c r="VFV8" s="130"/>
      <c r="VFW8" s="130"/>
      <c r="VFX8" s="130"/>
      <c r="VFY8" s="130"/>
      <c r="VFZ8" s="130"/>
      <c r="VGA8" s="130"/>
      <c r="VGB8" s="130"/>
      <c r="VGC8" s="130"/>
      <c r="VGD8" s="130"/>
      <c r="VGE8" s="130"/>
      <c r="VGF8" s="130"/>
      <c r="VGG8" s="130"/>
      <c r="VGH8" s="130"/>
      <c r="VGI8" s="130"/>
      <c r="VGJ8" s="130"/>
      <c r="VGK8" s="130"/>
      <c r="VGL8" s="130"/>
      <c r="VGM8" s="130"/>
      <c r="VGN8" s="130"/>
      <c r="VGO8" s="130"/>
      <c r="VGP8" s="130"/>
      <c r="VGQ8" s="130"/>
      <c r="VGR8" s="130"/>
      <c r="VGS8" s="130"/>
      <c r="VGT8" s="130"/>
      <c r="VGU8" s="130"/>
      <c r="VGV8" s="130"/>
      <c r="VGW8" s="130"/>
      <c r="VGX8" s="130"/>
      <c r="VGY8" s="130"/>
      <c r="VGZ8" s="130"/>
      <c r="VHA8" s="130"/>
      <c r="VHB8" s="130"/>
      <c r="VHC8" s="130"/>
      <c r="VHD8" s="130"/>
      <c r="VHE8" s="130"/>
      <c r="VHF8" s="130"/>
      <c r="VHG8" s="130"/>
      <c r="VHH8" s="130"/>
      <c r="VHI8" s="130"/>
      <c r="VHJ8" s="130"/>
      <c r="VHK8" s="130"/>
      <c r="VHL8" s="130"/>
      <c r="VHM8" s="130"/>
      <c r="VHN8" s="130"/>
      <c r="VHO8" s="130"/>
      <c r="VHP8" s="130"/>
      <c r="VHQ8" s="130"/>
      <c r="VHR8" s="130"/>
      <c r="VHS8" s="130"/>
      <c r="VHT8" s="130"/>
      <c r="VHU8" s="130"/>
      <c r="VHV8" s="130"/>
      <c r="VHW8" s="130"/>
      <c r="VHX8" s="130"/>
      <c r="VHY8" s="130"/>
      <c r="VHZ8" s="130"/>
      <c r="VIA8" s="130"/>
      <c r="VIB8" s="130"/>
      <c r="VIC8" s="130"/>
      <c r="VID8" s="130"/>
      <c r="VIE8" s="130"/>
      <c r="VIF8" s="130"/>
      <c r="VIG8" s="130"/>
      <c r="VIH8" s="130"/>
      <c r="VII8" s="130"/>
      <c r="VIJ8" s="130"/>
      <c r="VIK8" s="130"/>
      <c r="VIL8" s="130"/>
      <c r="VIM8" s="130"/>
      <c r="VIN8" s="130"/>
      <c r="VIO8" s="130"/>
      <c r="VIP8" s="130"/>
      <c r="VIQ8" s="130"/>
      <c r="VIR8" s="130"/>
      <c r="VIS8" s="130"/>
      <c r="VIT8" s="130"/>
      <c r="VIU8" s="130"/>
      <c r="VIV8" s="130"/>
      <c r="VIW8" s="130"/>
      <c r="VIX8" s="130"/>
      <c r="VIY8" s="130"/>
      <c r="VIZ8" s="130"/>
      <c r="VJA8" s="130"/>
      <c r="VJB8" s="130"/>
      <c r="VJC8" s="130"/>
      <c r="VJD8" s="130"/>
      <c r="VJE8" s="130"/>
      <c r="VJF8" s="130"/>
      <c r="VJG8" s="130"/>
      <c r="VJH8" s="130"/>
      <c r="VJI8" s="130"/>
      <c r="VJJ8" s="130"/>
      <c r="VJK8" s="130"/>
      <c r="VJL8" s="130"/>
      <c r="VJM8" s="130"/>
      <c r="VJN8" s="130"/>
      <c r="VJO8" s="130"/>
      <c r="VJP8" s="130"/>
      <c r="VJQ8" s="130"/>
      <c r="VJR8" s="130"/>
      <c r="VJS8" s="130"/>
      <c r="VJT8" s="130"/>
      <c r="VJU8" s="130"/>
      <c r="VJV8" s="130"/>
      <c r="VJW8" s="130"/>
      <c r="VJX8" s="130"/>
      <c r="VJY8" s="130"/>
      <c r="VJZ8" s="130"/>
      <c r="VKA8" s="130"/>
      <c r="VKB8" s="130"/>
      <c r="VKC8" s="130"/>
      <c r="VKD8" s="130"/>
      <c r="VKE8" s="130"/>
      <c r="VKF8" s="130"/>
      <c r="VKG8" s="130"/>
      <c r="VKH8" s="130"/>
      <c r="VKI8" s="130"/>
      <c r="VKJ8" s="130"/>
      <c r="VKK8" s="130"/>
      <c r="VKL8" s="130"/>
      <c r="VKM8" s="130"/>
      <c r="VKN8" s="130"/>
      <c r="VKO8" s="130"/>
      <c r="VKP8" s="130"/>
      <c r="VKQ8" s="130"/>
      <c r="VKR8" s="130"/>
      <c r="VKS8" s="130"/>
      <c r="VKT8" s="130"/>
      <c r="VKU8" s="130"/>
      <c r="VKV8" s="130"/>
      <c r="VKW8" s="130"/>
      <c r="VKX8" s="130"/>
      <c r="VKY8" s="130"/>
      <c r="VKZ8" s="130"/>
      <c r="VLA8" s="130"/>
      <c r="VLB8" s="130"/>
      <c r="VLC8" s="130"/>
      <c r="VLD8" s="130"/>
      <c r="VLE8" s="130"/>
      <c r="VLF8" s="130"/>
      <c r="VLG8" s="130"/>
      <c r="VLH8" s="130"/>
      <c r="VLI8" s="130"/>
      <c r="VLJ8" s="130"/>
      <c r="VLK8" s="130"/>
      <c r="VLL8" s="130"/>
      <c r="VLM8" s="130"/>
      <c r="VLN8" s="130"/>
      <c r="VLO8" s="130"/>
      <c r="VLP8" s="130"/>
      <c r="VLQ8" s="130"/>
      <c r="VLR8" s="130"/>
      <c r="VLS8" s="130"/>
      <c r="VLT8" s="130"/>
      <c r="VLU8" s="130"/>
      <c r="VLV8" s="130"/>
      <c r="VLW8" s="130"/>
      <c r="VLX8" s="130"/>
      <c r="VLY8" s="130"/>
      <c r="VLZ8" s="130"/>
      <c r="VMA8" s="130"/>
      <c r="VMB8" s="130"/>
      <c r="VMC8" s="130"/>
      <c r="VMD8" s="130"/>
      <c r="VME8" s="130"/>
      <c r="VMF8" s="130"/>
      <c r="VMG8" s="130"/>
      <c r="VMH8" s="130"/>
      <c r="VMI8" s="130"/>
      <c r="VMJ8" s="130"/>
      <c r="VMK8" s="130"/>
      <c r="VML8" s="130"/>
      <c r="VMM8" s="130"/>
      <c r="VMN8" s="130"/>
      <c r="VMO8" s="130"/>
      <c r="VMP8" s="130"/>
      <c r="VMQ8" s="130"/>
      <c r="VMR8" s="130"/>
      <c r="VMS8" s="130"/>
      <c r="VMT8" s="130"/>
      <c r="VMU8" s="130"/>
      <c r="VMV8" s="130"/>
      <c r="VMW8" s="130"/>
      <c r="VMX8" s="130"/>
      <c r="VMY8" s="130"/>
      <c r="VMZ8" s="130"/>
      <c r="VNA8" s="130"/>
      <c r="VNB8" s="130"/>
      <c r="VNC8" s="130"/>
      <c r="VND8" s="130"/>
      <c r="VNE8" s="130"/>
      <c r="VNF8" s="130"/>
      <c r="VNG8" s="130"/>
      <c r="VNH8" s="130"/>
      <c r="VNI8" s="130"/>
      <c r="VNJ8" s="130"/>
      <c r="VNK8" s="130"/>
      <c r="VNL8" s="130"/>
      <c r="VNM8" s="130"/>
      <c r="VNN8" s="130"/>
      <c r="VNO8" s="130"/>
      <c r="VNP8" s="130"/>
      <c r="VNQ8" s="130"/>
      <c r="VNR8" s="130"/>
      <c r="VNS8" s="130"/>
      <c r="VNT8" s="130"/>
      <c r="VNU8" s="130"/>
      <c r="VNV8" s="130"/>
      <c r="VNW8" s="130"/>
      <c r="VNX8" s="130"/>
      <c r="VNY8" s="130"/>
      <c r="VNZ8" s="130"/>
      <c r="VOA8" s="130"/>
      <c r="VOB8" s="130"/>
      <c r="VOC8" s="130"/>
      <c r="VOD8" s="130"/>
      <c r="VOE8" s="130"/>
      <c r="VOF8" s="130"/>
      <c r="VOG8" s="130"/>
      <c r="VOH8" s="130"/>
      <c r="VOI8" s="130"/>
      <c r="VOJ8" s="130"/>
      <c r="VOK8" s="130"/>
      <c r="VOL8" s="130"/>
      <c r="VOM8" s="130"/>
      <c r="VON8" s="130"/>
      <c r="VOO8" s="130"/>
      <c r="VOP8" s="130"/>
      <c r="VOQ8" s="130"/>
      <c r="VOR8" s="130"/>
      <c r="VOS8" s="130"/>
      <c r="VOT8" s="130"/>
      <c r="VOU8" s="130"/>
      <c r="VOV8" s="130"/>
      <c r="VOW8" s="130"/>
      <c r="VOX8" s="130"/>
      <c r="VOY8" s="130"/>
      <c r="VOZ8" s="130"/>
      <c r="VPA8" s="130"/>
      <c r="VPB8" s="130"/>
      <c r="VPC8" s="130"/>
      <c r="VPD8" s="130"/>
      <c r="VPE8" s="130"/>
      <c r="VPF8" s="130"/>
      <c r="VPG8" s="130"/>
      <c r="VPH8" s="130"/>
      <c r="VPI8" s="130"/>
      <c r="VPJ8" s="130"/>
      <c r="VPK8" s="130"/>
      <c r="VPL8" s="130"/>
      <c r="VPM8" s="130"/>
      <c r="VPN8" s="130"/>
      <c r="VPO8" s="130"/>
      <c r="VPP8" s="130"/>
      <c r="VPQ8" s="130"/>
      <c r="VPR8" s="130"/>
      <c r="VPS8" s="130"/>
      <c r="VPT8" s="130"/>
      <c r="VPU8" s="130"/>
      <c r="VPV8" s="130"/>
      <c r="VPW8" s="130"/>
      <c r="VPX8" s="130"/>
      <c r="VPY8" s="130"/>
      <c r="VPZ8" s="130"/>
      <c r="VQA8" s="130"/>
      <c r="VQB8" s="130"/>
      <c r="VQC8" s="130"/>
      <c r="VQD8" s="130"/>
      <c r="VQE8" s="130"/>
      <c r="VQF8" s="130"/>
      <c r="VQG8" s="130"/>
      <c r="VQH8" s="130"/>
      <c r="VQI8" s="130"/>
      <c r="VQJ8" s="130"/>
      <c r="VQK8" s="130"/>
      <c r="VQL8" s="130"/>
      <c r="VQM8" s="130"/>
      <c r="VQN8" s="130"/>
      <c r="VQO8" s="130"/>
      <c r="VQP8" s="130"/>
      <c r="VQQ8" s="130"/>
      <c r="VQR8" s="130"/>
      <c r="VQS8" s="130"/>
      <c r="VQT8" s="130"/>
      <c r="VQU8" s="130"/>
      <c r="VQV8" s="130"/>
      <c r="VQW8" s="130"/>
      <c r="VQX8" s="130"/>
      <c r="VQY8" s="130"/>
      <c r="VQZ8" s="130"/>
      <c r="VRA8" s="130"/>
      <c r="VRB8" s="130"/>
      <c r="VRC8" s="130"/>
      <c r="VRD8" s="130"/>
      <c r="VRE8" s="130"/>
      <c r="VRF8" s="130"/>
      <c r="VRG8" s="130"/>
      <c r="VRH8" s="130"/>
      <c r="VRI8" s="130"/>
      <c r="VRJ8" s="130"/>
      <c r="VRK8" s="130"/>
      <c r="VRL8" s="130"/>
      <c r="VRM8" s="130"/>
      <c r="VRN8" s="130"/>
      <c r="VRO8" s="130"/>
      <c r="VRP8" s="130"/>
      <c r="VRQ8" s="130"/>
      <c r="VRR8" s="130"/>
      <c r="VRS8" s="130"/>
      <c r="VRT8" s="130"/>
      <c r="VRU8" s="130"/>
      <c r="VRV8" s="130"/>
      <c r="VRW8" s="130"/>
      <c r="VRX8" s="130"/>
      <c r="VRY8" s="130"/>
      <c r="VRZ8" s="130"/>
      <c r="VSA8" s="130"/>
      <c r="VSB8" s="130"/>
      <c r="VSC8" s="130"/>
      <c r="VSD8" s="130"/>
      <c r="VSE8" s="130"/>
      <c r="VSF8" s="130"/>
      <c r="VSG8" s="130"/>
      <c r="VSH8" s="130"/>
      <c r="VSI8" s="130"/>
      <c r="VSJ8" s="130"/>
      <c r="VSK8" s="130"/>
      <c r="VSL8" s="130"/>
      <c r="VSM8" s="130"/>
      <c r="VSN8" s="130"/>
      <c r="VSO8" s="130"/>
      <c r="VSP8" s="130"/>
      <c r="VSQ8" s="130"/>
      <c r="VSR8" s="130"/>
      <c r="VSS8" s="130"/>
      <c r="VST8" s="130"/>
      <c r="VSU8" s="130"/>
      <c r="VSV8" s="130"/>
      <c r="VSW8" s="130"/>
      <c r="VSX8" s="130"/>
      <c r="VSY8" s="130"/>
      <c r="VSZ8" s="130"/>
      <c r="VTA8" s="130"/>
      <c r="VTB8" s="130"/>
      <c r="VTC8" s="130"/>
      <c r="VTD8" s="130"/>
      <c r="VTE8" s="130"/>
      <c r="VTF8" s="130"/>
      <c r="VTG8" s="130"/>
      <c r="VTH8" s="130"/>
      <c r="VTI8" s="130"/>
      <c r="VTJ8" s="130"/>
      <c r="VTK8" s="130"/>
      <c r="VTL8" s="130"/>
      <c r="VTM8" s="130"/>
      <c r="VTN8" s="130"/>
      <c r="VTO8" s="130"/>
      <c r="VTP8" s="130"/>
      <c r="VTQ8" s="130"/>
      <c r="VTR8" s="130"/>
      <c r="VTS8" s="130"/>
      <c r="VTT8" s="130"/>
      <c r="VTU8" s="130"/>
      <c r="VTV8" s="130"/>
      <c r="VTW8" s="130"/>
      <c r="VTX8" s="130"/>
      <c r="VTY8" s="130"/>
      <c r="VTZ8" s="130"/>
      <c r="VUA8" s="130"/>
      <c r="VUB8" s="130"/>
      <c r="VUC8" s="130"/>
      <c r="VUD8" s="130"/>
      <c r="VUE8" s="130"/>
      <c r="VUF8" s="130"/>
      <c r="VUG8" s="130"/>
      <c r="VUH8" s="130"/>
      <c r="VUI8" s="130"/>
      <c r="VUJ8" s="130"/>
      <c r="VUK8" s="130"/>
      <c r="VUL8" s="130"/>
      <c r="VUM8" s="130"/>
      <c r="VUN8" s="130"/>
      <c r="VUO8" s="130"/>
      <c r="VUP8" s="130"/>
      <c r="VUQ8" s="130"/>
      <c r="VUR8" s="130"/>
      <c r="VUS8" s="130"/>
      <c r="VUT8" s="130"/>
      <c r="VUU8" s="130"/>
      <c r="VUV8" s="130"/>
      <c r="VUW8" s="130"/>
      <c r="VUX8" s="130"/>
      <c r="VUY8" s="130"/>
      <c r="VUZ8" s="130"/>
      <c r="VVA8" s="130"/>
      <c r="VVB8" s="130"/>
      <c r="VVC8" s="130"/>
      <c r="VVD8" s="130"/>
      <c r="VVE8" s="130"/>
      <c r="VVF8" s="130"/>
      <c r="VVG8" s="130"/>
      <c r="VVH8" s="130"/>
      <c r="VVI8" s="130"/>
      <c r="VVJ8" s="130"/>
      <c r="VVK8" s="130"/>
      <c r="VVL8" s="130"/>
      <c r="VVM8" s="130"/>
      <c r="VVN8" s="130"/>
      <c r="VVO8" s="130"/>
      <c r="VVP8" s="130"/>
      <c r="VVQ8" s="130"/>
      <c r="VVR8" s="130"/>
      <c r="VVS8" s="130"/>
      <c r="VVT8" s="130"/>
      <c r="VVU8" s="130"/>
      <c r="VVV8" s="130"/>
      <c r="VVW8" s="130"/>
      <c r="VVX8" s="130"/>
      <c r="VVY8" s="130"/>
      <c r="VVZ8" s="130"/>
      <c r="VWA8" s="130"/>
      <c r="VWB8" s="130"/>
      <c r="VWC8" s="130"/>
      <c r="VWD8" s="130"/>
      <c r="VWE8" s="130"/>
      <c r="VWF8" s="130"/>
      <c r="VWG8" s="130"/>
      <c r="VWH8" s="130"/>
      <c r="VWI8" s="130"/>
      <c r="VWJ8" s="130"/>
      <c r="VWK8" s="130"/>
      <c r="VWL8" s="130"/>
      <c r="VWM8" s="130"/>
      <c r="VWN8" s="130"/>
      <c r="VWO8" s="130"/>
      <c r="VWP8" s="130"/>
      <c r="VWQ8" s="130"/>
      <c r="VWR8" s="130"/>
      <c r="VWS8" s="130"/>
      <c r="VWT8" s="130"/>
      <c r="VWU8" s="130"/>
      <c r="VWV8" s="130"/>
      <c r="VWW8" s="130"/>
      <c r="VWX8" s="130"/>
      <c r="VWY8" s="130"/>
      <c r="VWZ8" s="130"/>
      <c r="VXA8" s="130"/>
      <c r="VXB8" s="130"/>
      <c r="VXC8" s="130"/>
      <c r="VXD8" s="130"/>
      <c r="VXE8" s="130"/>
      <c r="VXF8" s="130"/>
      <c r="VXG8" s="130"/>
      <c r="VXH8" s="130"/>
      <c r="VXI8" s="130"/>
      <c r="VXJ8" s="130"/>
      <c r="VXK8" s="130"/>
      <c r="VXL8" s="130"/>
      <c r="VXM8" s="130"/>
      <c r="VXN8" s="130"/>
      <c r="VXO8" s="130"/>
      <c r="VXP8" s="130"/>
      <c r="VXQ8" s="130"/>
      <c r="VXR8" s="130"/>
      <c r="VXS8" s="130"/>
      <c r="VXT8" s="130"/>
      <c r="VXU8" s="130"/>
      <c r="VXV8" s="130"/>
      <c r="VXW8" s="130"/>
      <c r="VXX8" s="130"/>
      <c r="VXY8" s="130"/>
      <c r="VXZ8" s="130"/>
      <c r="VYA8" s="130"/>
      <c r="VYB8" s="130"/>
      <c r="VYC8" s="130"/>
      <c r="VYD8" s="130"/>
      <c r="VYE8" s="130"/>
      <c r="VYF8" s="130"/>
      <c r="VYG8" s="130"/>
      <c r="VYH8" s="130"/>
      <c r="VYI8" s="130"/>
      <c r="VYJ8" s="130"/>
      <c r="VYK8" s="130"/>
      <c r="VYL8" s="130"/>
      <c r="VYM8" s="130"/>
      <c r="VYN8" s="130"/>
      <c r="VYO8" s="130"/>
      <c r="VYP8" s="130"/>
      <c r="VYQ8" s="130"/>
      <c r="VYR8" s="130"/>
      <c r="VYS8" s="130"/>
      <c r="VYT8" s="130"/>
      <c r="VYU8" s="130"/>
      <c r="VYV8" s="130"/>
      <c r="VYW8" s="130"/>
      <c r="VYX8" s="130"/>
      <c r="VYY8" s="130"/>
      <c r="VYZ8" s="130"/>
      <c r="VZA8" s="130"/>
      <c r="VZB8" s="130"/>
      <c r="VZC8" s="130"/>
      <c r="VZD8" s="130"/>
      <c r="VZE8" s="130"/>
      <c r="VZF8" s="130"/>
      <c r="VZG8" s="130"/>
      <c r="VZH8" s="130"/>
      <c r="VZI8" s="130"/>
      <c r="VZJ8" s="130"/>
      <c r="VZK8" s="130"/>
      <c r="VZL8" s="130"/>
      <c r="VZM8" s="130"/>
      <c r="VZN8" s="130"/>
      <c r="VZO8" s="130"/>
      <c r="VZP8" s="130"/>
      <c r="VZQ8" s="130"/>
      <c r="VZR8" s="130"/>
      <c r="VZS8" s="130"/>
      <c r="VZT8" s="130"/>
      <c r="VZU8" s="130"/>
      <c r="VZV8" s="130"/>
      <c r="VZW8" s="130"/>
      <c r="VZX8" s="130"/>
      <c r="VZY8" s="130"/>
      <c r="VZZ8" s="130"/>
      <c r="WAA8" s="130"/>
      <c r="WAB8" s="130"/>
      <c r="WAC8" s="130"/>
      <c r="WAD8" s="130"/>
      <c r="WAE8" s="130"/>
      <c r="WAF8" s="130"/>
      <c r="WAG8" s="130"/>
      <c r="WAH8" s="130"/>
      <c r="WAI8" s="130"/>
      <c r="WAJ8" s="130"/>
      <c r="WAK8" s="130"/>
      <c r="WAL8" s="130"/>
      <c r="WAM8" s="130"/>
      <c r="WAN8" s="130"/>
      <c r="WAO8" s="130"/>
      <c r="WAP8" s="130"/>
      <c r="WAQ8" s="130"/>
      <c r="WAR8" s="130"/>
      <c r="WAS8" s="130"/>
      <c r="WAT8" s="130"/>
      <c r="WAU8" s="130"/>
      <c r="WAV8" s="130"/>
      <c r="WAW8" s="130"/>
      <c r="WAX8" s="130"/>
      <c r="WAY8" s="130"/>
      <c r="WAZ8" s="130"/>
      <c r="WBA8" s="130"/>
      <c r="WBB8" s="130"/>
      <c r="WBC8" s="130"/>
      <c r="WBD8" s="130"/>
      <c r="WBE8" s="130"/>
      <c r="WBF8" s="130"/>
      <c r="WBG8" s="130"/>
      <c r="WBH8" s="130"/>
      <c r="WBI8" s="130"/>
      <c r="WBJ8" s="130"/>
      <c r="WBK8" s="130"/>
      <c r="WBL8" s="130"/>
      <c r="WBM8" s="130"/>
      <c r="WBN8" s="130"/>
      <c r="WBO8" s="130"/>
      <c r="WBP8" s="130"/>
      <c r="WBQ8" s="130"/>
      <c r="WBR8" s="130"/>
      <c r="WBS8" s="130"/>
      <c r="WBT8" s="130"/>
      <c r="WBU8" s="130"/>
      <c r="WBV8" s="130"/>
      <c r="WBW8" s="130"/>
      <c r="WBX8" s="130"/>
      <c r="WBY8" s="130"/>
      <c r="WBZ8" s="130"/>
      <c r="WCA8" s="130"/>
      <c r="WCB8" s="130"/>
      <c r="WCC8" s="130"/>
      <c r="WCD8" s="130"/>
      <c r="WCE8" s="130"/>
      <c r="WCF8" s="130"/>
      <c r="WCG8" s="130"/>
      <c r="WCH8" s="130"/>
      <c r="WCI8" s="130"/>
      <c r="WCJ8" s="130"/>
      <c r="WCK8" s="130"/>
      <c r="WCL8" s="130"/>
      <c r="WCM8" s="130"/>
      <c r="WCN8" s="130"/>
      <c r="WCO8" s="130"/>
      <c r="WCP8" s="130"/>
      <c r="WCQ8" s="130"/>
      <c r="WCR8" s="130"/>
      <c r="WCS8" s="130"/>
      <c r="WCT8" s="130"/>
      <c r="WCU8" s="130"/>
      <c r="WCV8" s="130"/>
      <c r="WCW8" s="130"/>
      <c r="WCX8" s="130"/>
      <c r="WCY8" s="130"/>
      <c r="WCZ8" s="130"/>
      <c r="WDA8" s="130"/>
      <c r="WDB8" s="130"/>
      <c r="WDC8" s="130"/>
      <c r="WDD8" s="130"/>
      <c r="WDE8" s="130"/>
      <c r="WDF8" s="130"/>
      <c r="WDG8" s="130"/>
      <c r="WDH8" s="130"/>
      <c r="WDI8" s="130"/>
      <c r="WDJ8" s="130"/>
      <c r="WDK8" s="130"/>
      <c r="WDL8" s="130"/>
      <c r="WDM8" s="130"/>
      <c r="WDN8" s="130"/>
      <c r="WDO8" s="130"/>
      <c r="WDP8" s="130"/>
      <c r="WDQ8" s="130"/>
      <c r="WDR8" s="130"/>
      <c r="WDS8" s="130"/>
      <c r="WDT8" s="130"/>
      <c r="WDU8" s="130"/>
      <c r="WDV8" s="130"/>
      <c r="WDW8" s="130"/>
      <c r="WDX8" s="130"/>
      <c r="WDY8" s="130"/>
      <c r="WDZ8" s="130"/>
      <c r="WEA8" s="130"/>
      <c r="WEB8" s="130"/>
      <c r="WEC8" s="130"/>
      <c r="WED8" s="130"/>
      <c r="WEE8" s="130"/>
      <c r="WEF8" s="130"/>
      <c r="WEG8" s="130"/>
      <c r="WEH8" s="130"/>
      <c r="WEI8" s="130"/>
      <c r="WEJ8" s="130"/>
      <c r="WEK8" s="130"/>
      <c r="WEL8" s="130"/>
      <c r="WEM8" s="130"/>
      <c r="WEN8" s="130"/>
      <c r="WEO8" s="130"/>
      <c r="WEP8" s="130"/>
      <c r="WEQ8" s="130"/>
      <c r="WER8" s="130"/>
      <c r="WES8" s="130"/>
      <c r="WET8" s="130"/>
      <c r="WEU8" s="130"/>
      <c r="WEV8" s="130"/>
      <c r="WEW8" s="130"/>
      <c r="WEX8" s="130"/>
      <c r="WEY8" s="130"/>
      <c r="WEZ8" s="130"/>
      <c r="WFA8" s="130"/>
      <c r="WFB8" s="130"/>
      <c r="WFC8" s="130"/>
      <c r="WFD8" s="130"/>
      <c r="WFE8" s="130"/>
      <c r="WFF8" s="130"/>
      <c r="WFG8" s="130"/>
      <c r="WFH8" s="130"/>
      <c r="WFI8" s="130"/>
      <c r="WFJ8" s="130"/>
      <c r="WFK8" s="130"/>
      <c r="WFL8" s="130"/>
      <c r="WFM8" s="130"/>
      <c r="WFN8" s="130"/>
      <c r="WFO8" s="130"/>
      <c r="WFP8" s="130"/>
      <c r="WFQ8" s="130"/>
      <c r="WFR8" s="130"/>
      <c r="WFS8" s="130"/>
      <c r="WFT8" s="130"/>
      <c r="WFU8" s="130"/>
      <c r="WFV8" s="130"/>
      <c r="WFW8" s="130"/>
      <c r="WFX8" s="130"/>
      <c r="WFY8" s="130"/>
      <c r="WFZ8" s="130"/>
      <c r="WGA8" s="130"/>
      <c r="WGB8" s="130"/>
      <c r="WGC8" s="130"/>
      <c r="WGD8" s="130"/>
      <c r="WGE8" s="130"/>
      <c r="WGF8" s="130"/>
      <c r="WGG8" s="130"/>
      <c r="WGH8" s="130"/>
      <c r="WGI8" s="130"/>
      <c r="WGJ8" s="130"/>
      <c r="WGK8" s="130"/>
      <c r="WGL8" s="130"/>
      <c r="WGM8" s="130"/>
      <c r="WGN8" s="130"/>
      <c r="WGO8" s="130"/>
      <c r="WGP8" s="130"/>
      <c r="WGQ8" s="130"/>
      <c r="WGR8" s="130"/>
      <c r="WGS8" s="130"/>
      <c r="WGT8" s="130"/>
      <c r="WGU8" s="130"/>
      <c r="WGV8" s="130"/>
      <c r="WGW8" s="130"/>
      <c r="WGX8" s="130"/>
      <c r="WGY8" s="130"/>
      <c r="WGZ8" s="130"/>
      <c r="WHA8" s="130"/>
      <c r="WHB8" s="130"/>
      <c r="WHC8" s="130"/>
      <c r="WHD8" s="130"/>
      <c r="WHE8" s="130"/>
      <c r="WHF8" s="130"/>
      <c r="WHG8" s="130"/>
      <c r="WHH8" s="130"/>
      <c r="WHI8" s="130"/>
      <c r="WHJ8" s="130"/>
      <c r="WHK8" s="130"/>
      <c r="WHL8" s="130"/>
      <c r="WHM8" s="130"/>
      <c r="WHN8" s="130"/>
      <c r="WHO8" s="130"/>
      <c r="WHP8" s="130"/>
      <c r="WHQ8" s="130"/>
      <c r="WHR8" s="130"/>
      <c r="WHS8" s="130"/>
      <c r="WHT8" s="130"/>
      <c r="WHU8" s="130"/>
      <c r="WHV8" s="130"/>
      <c r="WHW8" s="130"/>
      <c r="WHX8" s="130"/>
      <c r="WHY8" s="130"/>
      <c r="WHZ8" s="130"/>
      <c r="WIA8" s="130"/>
      <c r="WIB8" s="130"/>
      <c r="WIC8" s="130"/>
      <c r="WID8" s="130"/>
      <c r="WIE8" s="130"/>
      <c r="WIF8" s="130"/>
      <c r="WIG8" s="130"/>
      <c r="WIH8" s="130"/>
      <c r="WII8" s="130"/>
      <c r="WIJ8" s="130"/>
      <c r="WIK8" s="130"/>
      <c r="WIL8" s="130"/>
      <c r="WIM8" s="130"/>
      <c r="WIN8" s="130"/>
      <c r="WIO8" s="130"/>
      <c r="WIP8" s="130"/>
      <c r="WIQ8" s="130"/>
      <c r="WIR8" s="130"/>
      <c r="WIS8" s="130"/>
      <c r="WIT8" s="130"/>
      <c r="WIU8" s="130"/>
      <c r="WIV8" s="130"/>
      <c r="WIW8" s="130"/>
      <c r="WIX8" s="130"/>
      <c r="WIY8" s="130"/>
      <c r="WIZ8" s="130"/>
      <c r="WJA8" s="130"/>
      <c r="WJB8" s="130"/>
      <c r="WJC8" s="130"/>
      <c r="WJD8" s="130"/>
      <c r="WJE8" s="130"/>
      <c r="WJF8" s="130"/>
      <c r="WJG8" s="130"/>
      <c r="WJH8" s="130"/>
      <c r="WJI8" s="130"/>
      <c r="WJJ8" s="130"/>
      <c r="WJK8" s="130"/>
      <c r="WJL8" s="130"/>
      <c r="WJM8" s="130"/>
      <c r="WJN8" s="130"/>
      <c r="WJO8" s="130"/>
      <c r="WJP8" s="130"/>
      <c r="WJQ8" s="130"/>
      <c r="WJR8" s="130"/>
      <c r="WJS8" s="130"/>
      <c r="WJT8" s="130"/>
      <c r="WJU8" s="130"/>
      <c r="WJV8" s="130"/>
      <c r="WJW8" s="130"/>
      <c r="WJX8" s="130"/>
      <c r="WJY8" s="130"/>
      <c r="WJZ8" s="130"/>
      <c r="WKA8" s="130"/>
      <c r="WKB8" s="130"/>
      <c r="WKC8" s="130"/>
      <c r="WKD8" s="130"/>
      <c r="WKE8" s="130"/>
      <c r="WKF8" s="130"/>
      <c r="WKG8" s="130"/>
      <c r="WKH8" s="130"/>
      <c r="WKI8" s="130"/>
      <c r="WKJ8" s="130"/>
      <c r="WKK8" s="130"/>
      <c r="WKL8" s="130"/>
      <c r="WKM8" s="130"/>
      <c r="WKN8" s="130"/>
      <c r="WKO8" s="130"/>
      <c r="WKP8" s="130"/>
      <c r="WKQ8" s="130"/>
      <c r="WKR8" s="130"/>
      <c r="WKS8" s="130"/>
      <c r="WKT8" s="130"/>
      <c r="WKU8" s="130"/>
      <c r="WKV8" s="130"/>
      <c r="WKW8" s="130"/>
      <c r="WKX8" s="130"/>
      <c r="WKY8" s="130"/>
      <c r="WKZ8" s="130"/>
      <c r="WLA8" s="130"/>
      <c r="WLB8" s="130"/>
      <c r="WLC8" s="130"/>
      <c r="WLD8" s="130"/>
      <c r="WLE8" s="130"/>
      <c r="WLF8" s="130"/>
      <c r="WLG8" s="130"/>
      <c r="WLH8" s="130"/>
      <c r="WLI8" s="130"/>
      <c r="WLJ8" s="130"/>
      <c r="WLK8" s="130"/>
      <c r="WLL8" s="130"/>
      <c r="WLM8" s="130"/>
      <c r="WLN8" s="130"/>
      <c r="WLO8" s="130"/>
      <c r="WLP8" s="130"/>
      <c r="WLQ8" s="130"/>
      <c r="WLR8" s="130"/>
      <c r="WLS8" s="130"/>
      <c r="WLT8" s="130"/>
      <c r="WLU8" s="130"/>
      <c r="WLV8" s="130"/>
      <c r="WLW8" s="130"/>
      <c r="WLX8" s="130"/>
      <c r="WLY8" s="130"/>
      <c r="WLZ8" s="130"/>
      <c r="WMA8" s="130"/>
      <c r="WMB8" s="130"/>
      <c r="WMC8" s="130"/>
      <c r="WMD8" s="130"/>
      <c r="WME8" s="130"/>
      <c r="WMF8" s="130"/>
      <c r="WMG8" s="130"/>
      <c r="WMH8" s="130"/>
      <c r="WMI8" s="130"/>
      <c r="WMJ8" s="130"/>
      <c r="WMK8" s="130"/>
      <c r="WML8" s="130"/>
      <c r="WMM8" s="130"/>
      <c r="WMN8" s="130"/>
      <c r="WMO8" s="130"/>
      <c r="WMP8" s="130"/>
      <c r="WMQ8" s="130"/>
      <c r="WMR8" s="130"/>
      <c r="WMS8" s="130"/>
      <c r="WMT8" s="130"/>
      <c r="WMU8" s="130"/>
      <c r="WMV8" s="130"/>
      <c r="WMW8" s="130"/>
      <c r="WMX8" s="130"/>
      <c r="WMY8" s="130"/>
      <c r="WMZ8" s="130"/>
      <c r="WNA8" s="130"/>
      <c r="WNB8" s="130"/>
      <c r="WNC8" s="130"/>
      <c r="WND8" s="130"/>
      <c r="WNE8" s="130"/>
      <c r="WNF8" s="130"/>
      <c r="WNG8" s="130"/>
      <c r="WNH8" s="130"/>
      <c r="WNI8" s="130"/>
      <c r="WNJ8" s="130"/>
      <c r="WNK8" s="130"/>
      <c r="WNL8" s="130"/>
      <c r="WNM8" s="130"/>
      <c r="WNN8" s="130"/>
      <c r="WNO8" s="130"/>
      <c r="WNP8" s="130"/>
      <c r="WNQ8" s="130"/>
      <c r="WNR8" s="130"/>
      <c r="WNS8" s="130"/>
      <c r="WNT8" s="130"/>
      <c r="WNU8" s="130"/>
      <c r="WNV8" s="130"/>
      <c r="WNW8" s="130"/>
      <c r="WNX8" s="130"/>
      <c r="WNY8" s="130"/>
      <c r="WNZ8" s="130"/>
      <c r="WOA8" s="130"/>
      <c r="WOB8" s="130"/>
      <c r="WOC8" s="130"/>
      <c r="WOD8" s="130"/>
      <c r="WOE8" s="130"/>
      <c r="WOF8" s="130"/>
      <c r="WOG8" s="130"/>
      <c r="WOH8" s="130"/>
      <c r="WOI8" s="130"/>
      <c r="WOJ8" s="130"/>
      <c r="WOK8" s="130"/>
      <c r="WOL8" s="130"/>
      <c r="WOM8" s="130"/>
      <c r="WON8" s="130"/>
      <c r="WOO8" s="130"/>
      <c r="WOP8" s="130"/>
      <c r="WOQ8" s="130"/>
      <c r="WOR8" s="130"/>
      <c r="WOS8" s="130"/>
      <c r="WOT8" s="130"/>
      <c r="WOU8" s="130"/>
      <c r="WOV8" s="130"/>
      <c r="WOW8" s="130"/>
      <c r="WOX8" s="130"/>
      <c r="WOY8" s="130"/>
      <c r="WOZ8" s="130"/>
      <c r="WPA8" s="130"/>
      <c r="WPB8" s="130"/>
      <c r="WPC8" s="130"/>
      <c r="WPD8" s="130"/>
      <c r="WPE8" s="130"/>
      <c r="WPF8" s="130"/>
      <c r="WPG8" s="130"/>
      <c r="WPH8" s="130"/>
      <c r="WPI8" s="130"/>
      <c r="WPJ8" s="130"/>
      <c r="WPK8" s="130"/>
      <c r="WPL8" s="130"/>
      <c r="WPM8" s="130"/>
      <c r="WPN8" s="130"/>
      <c r="WPO8" s="130"/>
      <c r="WPP8" s="130"/>
      <c r="WPQ8" s="130"/>
      <c r="WPR8" s="130"/>
      <c r="WPS8" s="130"/>
      <c r="WPT8" s="130"/>
      <c r="WPU8" s="130"/>
      <c r="WPV8" s="130"/>
      <c r="WPW8" s="130"/>
      <c r="WPX8" s="130"/>
      <c r="WPY8" s="130"/>
      <c r="WPZ8" s="130"/>
      <c r="WQA8" s="130"/>
      <c r="WQB8" s="130"/>
      <c r="WQC8" s="130"/>
      <c r="WQD8" s="130"/>
      <c r="WQE8" s="130"/>
      <c r="WQF8" s="130"/>
      <c r="WQG8" s="130"/>
      <c r="WQH8" s="130"/>
      <c r="WQI8" s="130"/>
      <c r="WQJ8" s="130"/>
      <c r="WQK8" s="130"/>
      <c r="WQL8" s="130"/>
      <c r="WQM8" s="130"/>
      <c r="WQN8" s="130"/>
      <c r="WQO8" s="130"/>
      <c r="WQP8" s="130"/>
      <c r="WQQ8" s="130"/>
      <c r="WQR8" s="130"/>
      <c r="WQS8" s="130"/>
      <c r="WQT8" s="130"/>
      <c r="WQU8" s="130"/>
      <c r="WQV8" s="130"/>
      <c r="WQW8" s="130"/>
      <c r="WQX8" s="130"/>
      <c r="WQY8" s="130"/>
      <c r="WQZ8" s="130"/>
      <c r="WRA8" s="130"/>
      <c r="WRB8" s="130"/>
      <c r="WRC8" s="130"/>
      <c r="WRD8" s="130"/>
      <c r="WRE8" s="130"/>
      <c r="WRF8" s="130"/>
      <c r="WRG8" s="130"/>
      <c r="WRH8" s="130"/>
      <c r="WRI8" s="130"/>
      <c r="WRJ8" s="130"/>
      <c r="WRK8" s="130"/>
      <c r="WRL8" s="130"/>
      <c r="WRM8" s="130"/>
      <c r="WRN8" s="130"/>
      <c r="WRO8" s="130"/>
      <c r="WRP8" s="130"/>
      <c r="WRQ8" s="130"/>
      <c r="WRR8" s="130"/>
      <c r="WRS8" s="130"/>
      <c r="WRT8" s="130"/>
      <c r="WRU8" s="130"/>
      <c r="WRV8" s="130"/>
      <c r="WRW8" s="130"/>
      <c r="WRX8" s="130"/>
      <c r="WRY8" s="130"/>
      <c r="WRZ8" s="130"/>
      <c r="WSA8" s="130"/>
      <c r="WSB8" s="130"/>
      <c r="WSC8" s="130"/>
      <c r="WSD8" s="130"/>
      <c r="WSE8" s="130"/>
      <c r="WSF8" s="130"/>
      <c r="WSG8" s="130"/>
      <c r="WSH8" s="130"/>
      <c r="WSI8" s="130"/>
      <c r="WSJ8" s="130"/>
      <c r="WSK8" s="130"/>
      <c r="WSL8" s="130"/>
      <c r="WSM8" s="130"/>
      <c r="WSN8" s="130"/>
      <c r="WSO8" s="130"/>
      <c r="WSP8" s="130"/>
      <c r="WSQ8" s="130"/>
      <c r="WSR8" s="130"/>
      <c r="WSS8" s="130"/>
      <c r="WST8" s="130"/>
      <c r="WSU8" s="130"/>
      <c r="WSV8" s="130"/>
      <c r="WSW8" s="130"/>
      <c r="WSX8" s="130"/>
      <c r="WSY8" s="130"/>
      <c r="WSZ8" s="130"/>
      <c r="WTA8" s="130"/>
      <c r="WTB8" s="130"/>
      <c r="WTC8" s="130"/>
      <c r="WTD8" s="130"/>
      <c r="WTE8" s="130"/>
      <c r="WTF8" s="130"/>
      <c r="WTG8" s="130"/>
      <c r="WTH8" s="130"/>
      <c r="WTI8" s="130"/>
      <c r="WTJ8" s="130"/>
      <c r="WTK8" s="130"/>
      <c r="WTL8" s="130"/>
      <c r="WTM8" s="130"/>
      <c r="WTN8" s="130"/>
      <c r="WTO8" s="130"/>
      <c r="WTP8" s="130"/>
      <c r="WTQ8" s="130"/>
      <c r="WTR8" s="130"/>
      <c r="WTS8" s="130"/>
      <c r="WTT8" s="130"/>
      <c r="WTU8" s="130"/>
      <c r="WTV8" s="130"/>
      <c r="WTW8" s="130"/>
      <c r="WTX8" s="130"/>
      <c r="WTY8" s="130"/>
      <c r="WTZ8" s="130"/>
      <c r="WUA8" s="130"/>
      <c r="WUB8" s="130"/>
      <c r="WUC8" s="130"/>
      <c r="WUD8" s="130"/>
      <c r="WUE8" s="130"/>
      <c r="WUF8" s="130"/>
      <c r="WUG8" s="130"/>
      <c r="WUH8" s="130"/>
      <c r="WUI8" s="130"/>
      <c r="WUJ8" s="130"/>
      <c r="WUK8" s="130"/>
      <c r="WUL8" s="130"/>
      <c r="WUM8" s="130"/>
      <c r="WUN8" s="130"/>
      <c r="WUO8" s="130"/>
      <c r="WUP8" s="130"/>
      <c r="WUQ8" s="130"/>
      <c r="WUR8" s="130"/>
      <c r="WUS8" s="130"/>
      <c r="WUT8" s="130"/>
      <c r="WUU8" s="130"/>
      <c r="WUV8" s="130"/>
      <c r="WUW8" s="130"/>
      <c r="WUX8" s="130"/>
      <c r="WUY8" s="130"/>
      <c r="WUZ8" s="130"/>
      <c r="WVA8" s="130"/>
      <c r="WVB8" s="130"/>
      <c r="WVC8" s="130"/>
      <c r="WVD8" s="130"/>
      <c r="WVE8" s="130"/>
      <c r="WVF8" s="130"/>
      <c r="WVG8" s="130"/>
      <c r="WVH8" s="130"/>
      <c r="WVI8" s="130"/>
      <c r="WVJ8" s="130"/>
      <c r="WVK8" s="130"/>
      <c r="WVL8" s="130"/>
      <c r="WVM8" s="130"/>
      <c r="WVN8" s="130"/>
      <c r="WVO8" s="130"/>
      <c r="WVP8" s="130"/>
      <c r="WVQ8" s="130"/>
      <c r="WVR8" s="130"/>
      <c r="WVS8" s="130"/>
      <c r="WVT8" s="130"/>
      <c r="WVU8" s="130"/>
      <c r="WVV8" s="130"/>
      <c r="WVW8" s="130"/>
      <c r="WVX8" s="130"/>
      <c r="WVY8" s="130"/>
      <c r="WVZ8" s="130"/>
      <c r="WWA8" s="130"/>
      <c r="WWB8" s="130"/>
      <c r="WWC8" s="130"/>
      <c r="WWD8" s="130"/>
      <c r="WWE8" s="130"/>
      <c r="WWF8" s="130"/>
      <c r="WWG8" s="130"/>
      <c r="WWH8" s="130"/>
      <c r="WWI8" s="130"/>
      <c r="WWJ8" s="130"/>
      <c r="WWK8" s="130"/>
      <c r="WWL8" s="130"/>
      <c r="WWM8" s="130"/>
      <c r="WWN8" s="130"/>
      <c r="WWO8" s="130"/>
      <c r="WWP8" s="130"/>
      <c r="WWQ8" s="130"/>
      <c r="WWR8" s="130"/>
      <c r="WWS8" s="130"/>
      <c r="WWT8" s="130"/>
      <c r="WWU8" s="130"/>
      <c r="WWV8" s="130"/>
      <c r="WWW8" s="130"/>
      <c r="WWX8" s="130"/>
      <c r="WWY8" s="130"/>
      <c r="WWZ8" s="130"/>
      <c r="WXA8" s="130"/>
      <c r="WXB8" s="130"/>
      <c r="WXC8" s="130"/>
      <c r="WXD8" s="130"/>
      <c r="WXE8" s="130"/>
      <c r="WXF8" s="130"/>
      <c r="WXG8" s="130"/>
      <c r="WXH8" s="130"/>
      <c r="WXI8" s="130"/>
      <c r="WXJ8" s="130"/>
      <c r="WXK8" s="130"/>
      <c r="WXL8" s="130"/>
      <c r="WXM8" s="130"/>
      <c r="WXN8" s="130"/>
      <c r="WXO8" s="130"/>
      <c r="WXP8" s="130"/>
      <c r="WXQ8" s="130"/>
      <c r="WXR8" s="130"/>
      <c r="WXS8" s="130"/>
      <c r="WXT8" s="130"/>
      <c r="WXU8" s="130"/>
      <c r="WXV8" s="130"/>
      <c r="WXW8" s="130"/>
      <c r="WXX8" s="130"/>
      <c r="WXY8" s="130"/>
      <c r="WXZ8" s="130"/>
      <c r="WYA8" s="130"/>
      <c r="WYB8" s="130"/>
      <c r="WYC8" s="130"/>
      <c r="WYD8" s="130"/>
      <c r="WYE8" s="130"/>
      <c r="WYF8" s="130"/>
      <c r="WYG8" s="130"/>
      <c r="WYH8" s="130"/>
      <c r="WYI8" s="130"/>
      <c r="WYJ8" s="130"/>
      <c r="WYK8" s="130"/>
      <c r="WYL8" s="130"/>
      <c r="WYM8" s="130"/>
      <c r="WYN8" s="130"/>
      <c r="WYO8" s="130"/>
      <c r="WYP8" s="130"/>
      <c r="WYQ8" s="130"/>
      <c r="WYR8" s="130"/>
      <c r="WYS8" s="130"/>
      <c r="WYT8" s="130"/>
      <c r="WYU8" s="130"/>
      <c r="WYV8" s="130"/>
      <c r="WYW8" s="130"/>
      <c r="WYX8" s="130"/>
      <c r="WYY8" s="130"/>
      <c r="WYZ8" s="130"/>
      <c r="WZA8" s="130"/>
      <c r="WZB8" s="130"/>
      <c r="WZC8" s="130"/>
      <c r="WZD8" s="130"/>
      <c r="WZE8" s="130"/>
      <c r="WZF8" s="130"/>
      <c r="WZG8" s="130"/>
      <c r="WZH8" s="130"/>
      <c r="WZI8" s="130"/>
      <c r="WZJ8" s="130"/>
      <c r="WZK8" s="130"/>
      <c r="WZL8" s="130"/>
      <c r="WZM8" s="130"/>
      <c r="WZN8" s="130"/>
      <c r="WZO8" s="130"/>
      <c r="WZP8" s="130"/>
      <c r="WZQ8" s="130"/>
      <c r="WZR8" s="130"/>
      <c r="WZS8" s="130"/>
      <c r="WZT8" s="130"/>
      <c r="WZU8" s="130"/>
      <c r="WZV8" s="130"/>
      <c r="WZW8" s="130"/>
      <c r="WZX8" s="130"/>
      <c r="WZY8" s="130"/>
      <c r="WZZ8" s="130"/>
      <c r="XAA8" s="130"/>
      <c r="XAB8" s="130"/>
      <c r="XAC8" s="130"/>
      <c r="XAD8" s="130"/>
      <c r="XAE8" s="130"/>
      <c r="XAF8" s="130"/>
      <c r="XAG8" s="130"/>
      <c r="XAH8" s="130"/>
      <c r="XAI8" s="130"/>
      <c r="XAJ8" s="130"/>
      <c r="XAK8" s="130"/>
      <c r="XAL8" s="130"/>
      <c r="XAM8" s="130"/>
      <c r="XAN8" s="130"/>
      <c r="XAO8" s="130"/>
      <c r="XAP8" s="130"/>
      <c r="XAQ8" s="130"/>
      <c r="XAR8" s="130"/>
      <c r="XAS8" s="130"/>
      <c r="XAT8" s="130"/>
      <c r="XAU8" s="130"/>
      <c r="XAV8" s="130"/>
      <c r="XAW8" s="130"/>
      <c r="XAX8" s="130"/>
      <c r="XAY8" s="130"/>
      <c r="XAZ8" s="130"/>
      <c r="XBA8" s="130"/>
      <c r="XBB8" s="130"/>
      <c r="XBC8" s="130"/>
      <c r="XBD8" s="130"/>
      <c r="XBE8" s="130"/>
      <c r="XBF8" s="130"/>
      <c r="XBG8" s="130"/>
      <c r="XBH8" s="130"/>
      <c r="XBI8" s="130"/>
      <c r="XBJ8" s="130"/>
      <c r="XBK8" s="130"/>
      <c r="XBL8" s="130"/>
      <c r="XBM8" s="130"/>
      <c r="XBN8" s="130"/>
      <c r="XBO8" s="130"/>
      <c r="XBP8" s="130"/>
      <c r="XBQ8" s="130"/>
      <c r="XBR8" s="130"/>
      <c r="XBS8" s="130"/>
      <c r="XBT8" s="130"/>
      <c r="XBU8" s="130"/>
      <c r="XBV8" s="130"/>
      <c r="XBW8" s="130"/>
      <c r="XBX8" s="130"/>
      <c r="XBY8" s="130"/>
      <c r="XBZ8" s="130"/>
      <c r="XCA8" s="130"/>
      <c r="XCB8" s="130"/>
      <c r="XCC8" s="130"/>
      <c r="XCD8" s="130"/>
      <c r="XCE8" s="130"/>
      <c r="XCF8" s="130"/>
      <c r="XCG8" s="130"/>
      <c r="XCH8" s="130"/>
      <c r="XCI8" s="130"/>
      <c r="XCJ8" s="130"/>
      <c r="XCK8" s="130"/>
      <c r="XCL8" s="130"/>
      <c r="XCM8" s="130"/>
      <c r="XCN8" s="130"/>
      <c r="XCO8" s="130"/>
      <c r="XCP8" s="130"/>
      <c r="XCQ8" s="130"/>
      <c r="XCR8" s="130"/>
      <c r="XCS8" s="130"/>
      <c r="XCT8" s="130"/>
      <c r="XCU8" s="130"/>
      <c r="XCV8" s="130"/>
      <c r="XCW8" s="130"/>
      <c r="XCX8" s="130"/>
      <c r="XCY8" s="130"/>
      <c r="XCZ8" s="130"/>
      <c r="XDA8" s="130"/>
      <c r="XDB8" s="130"/>
      <c r="XDC8" s="130"/>
      <c r="XDD8" s="130"/>
      <c r="XDE8" s="130"/>
      <c r="XDF8" s="130"/>
      <c r="XDG8" s="130"/>
      <c r="XDH8" s="130"/>
      <c r="XDI8" s="130"/>
      <c r="XDJ8" s="130"/>
      <c r="XDK8" s="130"/>
      <c r="XDL8" s="130"/>
      <c r="XDM8" s="130"/>
      <c r="XDN8" s="130"/>
      <c r="XDO8" s="130"/>
      <c r="XDP8" s="130"/>
      <c r="XDQ8" s="130"/>
      <c r="XDR8" s="130"/>
      <c r="XDS8" s="130"/>
      <c r="XDT8" s="130"/>
      <c r="XDU8" s="130"/>
      <c r="XDV8" s="130"/>
      <c r="XDW8" s="130"/>
      <c r="XDX8" s="130"/>
      <c r="XDY8" s="130"/>
      <c r="XDZ8" s="130"/>
      <c r="XEA8" s="130"/>
      <c r="XEB8" s="130"/>
      <c r="XEC8" s="130"/>
      <c r="XED8" s="130"/>
      <c r="XEE8" s="130"/>
      <c r="XEF8" s="130"/>
      <c r="XEG8" s="130"/>
      <c r="XEH8" s="130"/>
      <c r="XEI8" s="130"/>
      <c r="XEJ8" s="130"/>
      <c r="XEK8" s="130"/>
      <c r="XEL8" s="130"/>
      <c r="XEM8" s="130"/>
      <c r="XEN8" s="130"/>
      <c r="XEO8" s="130"/>
      <c r="XEP8" s="130"/>
      <c r="XEQ8" s="130"/>
      <c r="XER8" s="130"/>
      <c r="XES8" s="130"/>
      <c r="XET8" s="130"/>
      <c r="XEU8" s="130"/>
      <c r="XEV8" s="130"/>
      <c r="XEW8" s="130"/>
    </row>
    <row r="9" spans="1:16377">
      <c r="A9" s="670"/>
      <c r="B9" s="578"/>
      <c r="C9" s="65" t="s">
        <v>54</v>
      </c>
      <c r="D9" s="574">
        <f>D6+D7+D8-D2-D3-D5</f>
        <v>2855</v>
      </c>
      <c r="E9" s="365">
        <f>D9+E7+E8-E2-E3-E5</f>
        <v>2855</v>
      </c>
      <c r="F9" s="366">
        <f t="shared" ref="F9:L9" si="0">E9+F7+F8-F2-F3-F5</f>
        <v>2855</v>
      </c>
      <c r="G9" s="366">
        <f t="shared" si="0"/>
        <v>2845</v>
      </c>
      <c r="H9" s="366">
        <f t="shared" si="0"/>
        <v>2837</v>
      </c>
      <c r="I9" s="366">
        <f t="shared" si="0"/>
        <v>2836</v>
      </c>
      <c r="J9" s="366">
        <f t="shared" si="0"/>
        <v>2826</v>
      </c>
      <c r="K9" s="574">
        <f t="shared" si="0"/>
        <v>2816</v>
      </c>
      <c r="L9" s="574">
        <f t="shared" si="0"/>
        <v>2807</v>
      </c>
      <c r="M9" s="574">
        <f t="shared" ref="M9:V9" si="1">L9+M7+M8-M2-M3-M5</f>
        <v>2495</v>
      </c>
      <c r="N9" s="574">
        <f t="shared" si="1"/>
        <v>1650</v>
      </c>
      <c r="O9" s="574">
        <f t="shared" si="1"/>
        <v>1206</v>
      </c>
      <c r="P9" s="574">
        <f t="shared" si="1"/>
        <v>731</v>
      </c>
      <c r="Q9" s="574">
        <f t="shared" si="1"/>
        <v>492</v>
      </c>
      <c r="R9" s="574">
        <f t="shared" si="1"/>
        <v>222</v>
      </c>
      <c r="S9" s="574">
        <f t="shared" si="1"/>
        <v>-152</v>
      </c>
      <c r="T9" s="574">
        <f t="shared" si="1"/>
        <v>-363</v>
      </c>
      <c r="U9" s="574">
        <f t="shared" si="1"/>
        <v>-695</v>
      </c>
      <c r="V9" s="574">
        <f t="shared" si="1"/>
        <v>-1105</v>
      </c>
      <c r="W9" s="574">
        <f t="shared" ref="W9" si="2">V9+W7+W8-W2-W3-W5</f>
        <v>-1463</v>
      </c>
      <c r="X9" s="574">
        <f t="shared" ref="X9" si="3">W9+X7+X8-X2-X3-X5</f>
        <v>-1731</v>
      </c>
      <c r="Y9" s="574">
        <f t="shared" ref="Y9" si="4">X9+Y7+Y8-Y2-Y3-Y5</f>
        <v>-2027</v>
      </c>
      <c r="Z9" s="574">
        <f t="shared" ref="Z9" si="5">Y9+Z7+Z8-Z2-Z3-Z5</f>
        <v>-2321</v>
      </c>
      <c r="AA9" s="574">
        <f t="shared" ref="AA9" si="6">Z9+AA7+AA8-AA2-AA3-AA5</f>
        <v>-2615</v>
      </c>
      <c r="AB9" s="574">
        <f t="shared" ref="AB9" si="7">AA9+AB7+AB8-AB2-AB3-AB5</f>
        <v>-2622</v>
      </c>
      <c r="AC9" s="24"/>
      <c r="AD9" s="59">
        <f>AB9-848</f>
        <v>-3470</v>
      </c>
    </row>
    <row r="10" spans="1:16377">
      <c r="A10" s="670" t="s">
        <v>259</v>
      </c>
      <c r="B10" s="578" t="s">
        <v>260</v>
      </c>
      <c r="C10" s="51" t="s">
        <v>46</v>
      </c>
      <c r="D10" s="37"/>
      <c r="E10" s="61">
        <v>0</v>
      </c>
      <c r="F10" s="37">
        <v>0</v>
      </c>
      <c r="G10" s="37">
        <v>0</v>
      </c>
      <c r="H10" s="60">
        <v>0</v>
      </c>
      <c r="I10" s="60">
        <v>0</v>
      </c>
      <c r="J10" s="140">
        <v>0</v>
      </c>
      <c r="K10" s="140">
        <v>0</v>
      </c>
      <c r="L10" s="140">
        <v>0</v>
      </c>
      <c r="M10" s="140">
        <v>174</v>
      </c>
      <c r="N10" s="140">
        <v>495</v>
      </c>
      <c r="O10" s="140">
        <v>491</v>
      </c>
      <c r="P10" s="40">
        <v>227</v>
      </c>
      <c r="Q10" s="140">
        <v>162</v>
      </c>
      <c r="R10" s="140">
        <v>320</v>
      </c>
      <c r="S10" s="140">
        <v>472</v>
      </c>
      <c r="T10" s="140">
        <v>358</v>
      </c>
      <c r="U10" s="140">
        <v>438</v>
      </c>
      <c r="V10" s="140">
        <v>339</v>
      </c>
      <c r="W10" s="140">
        <v>288</v>
      </c>
      <c r="X10" s="140">
        <v>266</v>
      </c>
      <c r="Y10" s="140">
        <v>290</v>
      </c>
      <c r="Z10" s="140">
        <v>304</v>
      </c>
      <c r="AA10" s="140">
        <v>304</v>
      </c>
      <c r="AB10" s="140">
        <v>0</v>
      </c>
      <c r="AC10" s="24">
        <f>SUM(D10:AB10)</f>
        <v>4928</v>
      </c>
      <c r="AD10" s="575"/>
      <c r="AE10" s="44"/>
      <c r="AF10" s="44">
        <f>E10+F10+G10+H10+I10+J10+K10+L10+M10+N10+O10+P10</f>
        <v>1387</v>
      </c>
    </row>
    <row r="11" spans="1:16377">
      <c r="A11" s="670"/>
      <c r="B11" s="578"/>
      <c r="C11" s="51" t="s">
        <v>47</v>
      </c>
      <c r="D11" s="52"/>
      <c r="E11" s="61">
        <v>9</v>
      </c>
      <c r="F11" s="37">
        <v>9</v>
      </c>
      <c r="G11" s="54">
        <v>10</v>
      </c>
      <c r="H11" s="37">
        <v>2</v>
      </c>
      <c r="I11" s="54">
        <v>3</v>
      </c>
      <c r="J11" s="37">
        <v>7</v>
      </c>
      <c r="K11" s="54">
        <v>1</v>
      </c>
      <c r="L11" s="37">
        <v>15</v>
      </c>
      <c r="M11" s="54">
        <v>2</v>
      </c>
      <c r="N11" s="37">
        <v>8</v>
      </c>
      <c r="O11" s="54">
        <v>6</v>
      </c>
      <c r="P11" s="37">
        <v>34</v>
      </c>
      <c r="Q11" s="37">
        <v>9</v>
      </c>
      <c r="R11" s="37">
        <v>8</v>
      </c>
      <c r="S11" s="37">
        <v>11</v>
      </c>
      <c r="T11" s="37">
        <v>7</v>
      </c>
      <c r="U11" s="37">
        <v>2</v>
      </c>
      <c r="V11" s="37">
        <v>3</v>
      </c>
      <c r="W11" s="37">
        <v>3</v>
      </c>
      <c r="X11" s="37">
        <v>0</v>
      </c>
      <c r="Y11" s="37">
        <v>2</v>
      </c>
      <c r="Z11" s="37">
        <v>2</v>
      </c>
      <c r="AA11" s="37">
        <v>2</v>
      </c>
      <c r="AB11" s="37">
        <v>2</v>
      </c>
      <c r="AC11" s="24">
        <f>SUM(D11:AB11)</f>
        <v>157</v>
      </c>
      <c r="AD11" s="575"/>
      <c r="AE11" s="44">
        <f>K11+L11+M11+N11+O11+P11+Q11+R11+S11</f>
        <v>94</v>
      </c>
      <c r="AF11" s="44">
        <f>E11+F11+G11+H11+I11+J11+K11+L11+M11+N11+O11+P11</f>
        <v>106</v>
      </c>
    </row>
    <row r="12" spans="1:16377" ht="28.5" customHeight="1">
      <c r="A12" s="670"/>
      <c r="B12" s="578"/>
      <c r="C12" s="53" t="s">
        <v>48</v>
      </c>
      <c r="D12" s="52"/>
      <c r="E12" s="61"/>
      <c r="F12" s="37"/>
      <c r="G12" s="37"/>
      <c r="H12" s="37"/>
      <c r="I12" s="37"/>
      <c r="J12" s="40"/>
      <c r="K12" s="40"/>
      <c r="L12" s="40"/>
      <c r="M12" s="40"/>
      <c r="N12" s="40"/>
      <c r="O12" s="40"/>
      <c r="P12" s="40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4">
        <f>SUM(D12:P12)</f>
        <v>0</v>
      </c>
      <c r="AD12" s="575"/>
    </row>
    <row r="13" spans="1:16377" s="131" customFormat="1" ht="17.25" customHeight="1">
      <c r="A13" s="670"/>
      <c r="B13" s="578"/>
      <c r="C13" s="132" t="s">
        <v>58</v>
      </c>
      <c r="D13" s="9"/>
      <c r="E13" s="16"/>
      <c r="F13" s="9"/>
      <c r="G13" s="9"/>
      <c r="H13" s="9"/>
      <c r="I13" s="9"/>
      <c r="J13" s="21"/>
      <c r="K13" s="21"/>
      <c r="L13" s="21"/>
      <c r="M13" s="21"/>
      <c r="N13" s="21"/>
      <c r="O13" s="21"/>
      <c r="P13" s="2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24">
        <f>SUM(D13:S13)</f>
        <v>0</v>
      </c>
      <c r="AD13" s="9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  <c r="IO13" s="130"/>
      <c r="IP13" s="130"/>
      <c r="IQ13" s="130"/>
      <c r="IR13" s="130"/>
      <c r="IS13" s="130"/>
      <c r="IT13" s="130"/>
      <c r="IU13" s="130"/>
      <c r="IV13" s="130"/>
      <c r="IW13" s="130"/>
      <c r="IX13" s="130"/>
      <c r="IY13" s="130"/>
      <c r="IZ13" s="130"/>
      <c r="JA13" s="130"/>
      <c r="JB13" s="130"/>
      <c r="JC13" s="130"/>
      <c r="JD13" s="130"/>
      <c r="JE13" s="130"/>
      <c r="JF13" s="130"/>
      <c r="JG13" s="130"/>
      <c r="JH13" s="130"/>
      <c r="JI13" s="130"/>
      <c r="JJ13" s="130"/>
      <c r="JK13" s="130"/>
      <c r="JL13" s="130"/>
      <c r="JM13" s="130"/>
      <c r="JN13" s="130"/>
      <c r="JO13" s="130"/>
      <c r="JP13" s="130"/>
      <c r="JQ13" s="130"/>
      <c r="JR13" s="130"/>
      <c r="JS13" s="130"/>
      <c r="JT13" s="130"/>
      <c r="JU13" s="130"/>
      <c r="JV13" s="130"/>
      <c r="JW13" s="130"/>
      <c r="JX13" s="130"/>
      <c r="JY13" s="130"/>
      <c r="JZ13" s="130"/>
      <c r="KA13" s="130"/>
      <c r="KB13" s="130"/>
      <c r="KC13" s="130"/>
      <c r="KD13" s="130"/>
      <c r="KE13" s="130"/>
      <c r="KF13" s="130"/>
      <c r="KG13" s="130"/>
      <c r="KH13" s="130"/>
      <c r="KI13" s="130"/>
      <c r="KJ13" s="130"/>
      <c r="KK13" s="130"/>
      <c r="KL13" s="130"/>
      <c r="KM13" s="130"/>
      <c r="KN13" s="130"/>
      <c r="KO13" s="130"/>
      <c r="KP13" s="130"/>
      <c r="KQ13" s="130"/>
      <c r="KR13" s="130"/>
      <c r="KS13" s="130"/>
      <c r="KT13" s="130"/>
      <c r="KU13" s="130"/>
      <c r="KV13" s="130"/>
      <c r="KW13" s="130"/>
      <c r="KX13" s="130"/>
      <c r="KY13" s="130"/>
      <c r="KZ13" s="130"/>
      <c r="LA13" s="130"/>
      <c r="LB13" s="130"/>
      <c r="LC13" s="130"/>
      <c r="LD13" s="130"/>
      <c r="LE13" s="130"/>
      <c r="LF13" s="130"/>
      <c r="LG13" s="130"/>
      <c r="LH13" s="130"/>
      <c r="LI13" s="130"/>
      <c r="LJ13" s="130"/>
      <c r="LK13" s="130"/>
      <c r="LL13" s="130"/>
      <c r="LM13" s="130"/>
      <c r="LN13" s="130"/>
      <c r="LO13" s="130"/>
      <c r="LP13" s="130"/>
      <c r="LQ13" s="130"/>
      <c r="LR13" s="130"/>
      <c r="LS13" s="130"/>
      <c r="LT13" s="130"/>
      <c r="LU13" s="130"/>
      <c r="LV13" s="130"/>
      <c r="LW13" s="130"/>
      <c r="LX13" s="130"/>
      <c r="LY13" s="130"/>
      <c r="LZ13" s="130"/>
      <c r="MA13" s="130"/>
      <c r="MB13" s="130"/>
      <c r="MC13" s="130"/>
      <c r="MD13" s="130"/>
      <c r="ME13" s="130"/>
      <c r="MF13" s="130"/>
      <c r="MG13" s="130"/>
      <c r="MH13" s="130"/>
      <c r="MI13" s="130"/>
      <c r="MJ13" s="130"/>
      <c r="MK13" s="130"/>
      <c r="ML13" s="130"/>
      <c r="MM13" s="130"/>
      <c r="MN13" s="130"/>
      <c r="MO13" s="130"/>
      <c r="MP13" s="130"/>
      <c r="MQ13" s="130"/>
      <c r="MR13" s="130"/>
      <c r="MS13" s="130"/>
      <c r="MT13" s="130"/>
      <c r="MU13" s="130"/>
      <c r="MV13" s="130"/>
      <c r="MW13" s="130"/>
      <c r="MX13" s="130"/>
      <c r="MY13" s="130"/>
      <c r="MZ13" s="130"/>
      <c r="NA13" s="130"/>
      <c r="NB13" s="130"/>
      <c r="NC13" s="130"/>
      <c r="ND13" s="130"/>
      <c r="NE13" s="130"/>
      <c r="NF13" s="130"/>
      <c r="NG13" s="130"/>
      <c r="NH13" s="130"/>
      <c r="NI13" s="130"/>
      <c r="NJ13" s="130"/>
      <c r="NK13" s="130"/>
      <c r="NL13" s="130"/>
      <c r="NM13" s="130"/>
      <c r="NN13" s="130"/>
      <c r="NO13" s="130"/>
      <c r="NP13" s="130"/>
      <c r="NQ13" s="130"/>
      <c r="NR13" s="130"/>
      <c r="NS13" s="130"/>
      <c r="NT13" s="130"/>
      <c r="NU13" s="130"/>
      <c r="NV13" s="130"/>
      <c r="NW13" s="130"/>
      <c r="NX13" s="130"/>
      <c r="NY13" s="130"/>
      <c r="NZ13" s="130"/>
      <c r="OA13" s="130"/>
      <c r="OB13" s="130"/>
      <c r="OC13" s="130"/>
      <c r="OD13" s="130"/>
      <c r="OE13" s="130"/>
      <c r="OF13" s="130"/>
      <c r="OG13" s="130"/>
      <c r="OH13" s="130"/>
      <c r="OI13" s="130"/>
      <c r="OJ13" s="130"/>
      <c r="OK13" s="130"/>
      <c r="OL13" s="130"/>
      <c r="OM13" s="130"/>
      <c r="ON13" s="130"/>
      <c r="OO13" s="130"/>
      <c r="OP13" s="130"/>
      <c r="OQ13" s="130"/>
      <c r="OR13" s="130"/>
      <c r="OS13" s="130"/>
      <c r="OT13" s="130"/>
      <c r="OU13" s="130"/>
      <c r="OV13" s="130"/>
      <c r="OW13" s="130"/>
      <c r="OX13" s="130"/>
      <c r="OY13" s="130"/>
      <c r="OZ13" s="130"/>
      <c r="PA13" s="130"/>
      <c r="PB13" s="130"/>
      <c r="PC13" s="130"/>
      <c r="PD13" s="130"/>
      <c r="PE13" s="130"/>
      <c r="PF13" s="130"/>
      <c r="PG13" s="130"/>
      <c r="PH13" s="130"/>
      <c r="PI13" s="130"/>
      <c r="PJ13" s="130"/>
      <c r="PK13" s="130"/>
      <c r="PL13" s="130"/>
      <c r="PM13" s="130"/>
      <c r="PN13" s="130"/>
      <c r="PO13" s="130"/>
      <c r="PP13" s="130"/>
      <c r="PQ13" s="130"/>
      <c r="PR13" s="130"/>
      <c r="PS13" s="130"/>
      <c r="PT13" s="130"/>
      <c r="PU13" s="130"/>
      <c r="PV13" s="130"/>
      <c r="PW13" s="130"/>
      <c r="PX13" s="130"/>
      <c r="PY13" s="130"/>
      <c r="PZ13" s="130"/>
      <c r="QA13" s="130"/>
      <c r="QB13" s="130"/>
      <c r="QC13" s="130"/>
      <c r="QD13" s="130"/>
      <c r="QE13" s="130"/>
      <c r="QF13" s="130"/>
      <c r="QG13" s="130"/>
      <c r="QH13" s="130"/>
      <c r="QI13" s="130"/>
      <c r="QJ13" s="130"/>
      <c r="QK13" s="130"/>
      <c r="QL13" s="130"/>
      <c r="QM13" s="130"/>
      <c r="QN13" s="130"/>
      <c r="QO13" s="130"/>
      <c r="QP13" s="130"/>
      <c r="QQ13" s="130"/>
      <c r="QR13" s="130"/>
      <c r="QS13" s="130"/>
      <c r="QT13" s="130"/>
      <c r="QU13" s="130"/>
      <c r="QV13" s="130"/>
      <c r="QW13" s="130"/>
      <c r="QX13" s="130"/>
      <c r="QY13" s="130"/>
      <c r="QZ13" s="130"/>
      <c r="RA13" s="130"/>
      <c r="RB13" s="130"/>
      <c r="RC13" s="130"/>
      <c r="RD13" s="130"/>
      <c r="RE13" s="130"/>
      <c r="RF13" s="130"/>
      <c r="RG13" s="130"/>
      <c r="RH13" s="130"/>
      <c r="RI13" s="130"/>
      <c r="RJ13" s="130"/>
      <c r="RK13" s="130"/>
      <c r="RL13" s="130"/>
      <c r="RM13" s="130"/>
      <c r="RN13" s="130"/>
      <c r="RO13" s="130"/>
      <c r="RP13" s="130"/>
      <c r="RQ13" s="130"/>
      <c r="RR13" s="130"/>
      <c r="RS13" s="130"/>
      <c r="RT13" s="130"/>
      <c r="RU13" s="130"/>
      <c r="RV13" s="130"/>
      <c r="RW13" s="130"/>
      <c r="RX13" s="130"/>
      <c r="RY13" s="130"/>
      <c r="RZ13" s="130"/>
      <c r="SA13" s="130"/>
      <c r="SB13" s="130"/>
      <c r="SC13" s="130"/>
      <c r="SD13" s="130"/>
      <c r="SE13" s="130"/>
      <c r="SF13" s="130"/>
      <c r="SG13" s="130"/>
      <c r="SH13" s="130"/>
      <c r="SI13" s="130"/>
      <c r="SJ13" s="130"/>
      <c r="SK13" s="130"/>
      <c r="SL13" s="130"/>
      <c r="SM13" s="130"/>
      <c r="SN13" s="130"/>
      <c r="SO13" s="130"/>
      <c r="SP13" s="130"/>
      <c r="SQ13" s="130"/>
      <c r="SR13" s="130"/>
      <c r="SS13" s="130"/>
      <c r="ST13" s="130"/>
      <c r="SU13" s="130"/>
      <c r="SV13" s="130"/>
      <c r="SW13" s="130"/>
      <c r="SX13" s="130"/>
      <c r="SY13" s="130"/>
      <c r="SZ13" s="130"/>
      <c r="TA13" s="130"/>
      <c r="TB13" s="130"/>
      <c r="TC13" s="130"/>
      <c r="TD13" s="130"/>
      <c r="TE13" s="130"/>
      <c r="TF13" s="130"/>
      <c r="TG13" s="130"/>
      <c r="TH13" s="130"/>
      <c r="TI13" s="130"/>
      <c r="TJ13" s="130"/>
      <c r="TK13" s="130"/>
      <c r="TL13" s="130"/>
      <c r="TM13" s="130"/>
      <c r="TN13" s="130"/>
      <c r="TO13" s="130"/>
      <c r="TP13" s="130"/>
      <c r="TQ13" s="130"/>
      <c r="TR13" s="130"/>
      <c r="TS13" s="130"/>
      <c r="TT13" s="130"/>
      <c r="TU13" s="130"/>
      <c r="TV13" s="130"/>
      <c r="TW13" s="130"/>
      <c r="TX13" s="130"/>
      <c r="TY13" s="130"/>
      <c r="TZ13" s="130"/>
      <c r="UA13" s="130"/>
      <c r="UB13" s="130"/>
      <c r="UC13" s="130"/>
      <c r="UD13" s="130"/>
      <c r="UE13" s="130"/>
      <c r="UF13" s="130"/>
      <c r="UG13" s="130"/>
      <c r="UH13" s="130"/>
      <c r="UI13" s="130"/>
      <c r="UJ13" s="130"/>
      <c r="UK13" s="130"/>
      <c r="UL13" s="130"/>
      <c r="UM13" s="130"/>
      <c r="UN13" s="130"/>
      <c r="UO13" s="130"/>
      <c r="UP13" s="130"/>
      <c r="UQ13" s="130"/>
      <c r="UR13" s="130"/>
      <c r="US13" s="130"/>
      <c r="UT13" s="130"/>
      <c r="UU13" s="130"/>
      <c r="UV13" s="130"/>
      <c r="UW13" s="130"/>
      <c r="UX13" s="130"/>
      <c r="UY13" s="130"/>
      <c r="UZ13" s="130"/>
      <c r="VA13" s="130"/>
      <c r="VB13" s="130"/>
      <c r="VC13" s="130"/>
      <c r="VD13" s="130"/>
      <c r="VE13" s="130"/>
      <c r="VF13" s="130"/>
      <c r="VG13" s="130"/>
      <c r="VH13" s="130"/>
      <c r="VI13" s="130"/>
      <c r="VJ13" s="130"/>
      <c r="VK13" s="130"/>
      <c r="VL13" s="130"/>
      <c r="VM13" s="130"/>
      <c r="VN13" s="130"/>
      <c r="VO13" s="130"/>
      <c r="VP13" s="130"/>
      <c r="VQ13" s="130"/>
      <c r="VR13" s="130"/>
      <c r="VS13" s="130"/>
      <c r="VT13" s="130"/>
      <c r="VU13" s="130"/>
      <c r="VV13" s="130"/>
      <c r="VW13" s="130"/>
      <c r="VX13" s="130"/>
      <c r="VY13" s="130"/>
      <c r="VZ13" s="130"/>
      <c r="WA13" s="130"/>
      <c r="WB13" s="130"/>
      <c r="WC13" s="130"/>
      <c r="WD13" s="130"/>
      <c r="WE13" s="130"/>
      <c r="WF13" s="130"/>
      <c r="WG13" s="130"/>
      <c r="WH13" s="130"/>
      <c r="WI13" s="130"/>
      <c r="WJ13" s="130"/>
      <c r="WK13" s="130"/>
      <c r="WL13" s="130"/>
      <c r="WM13" s="130"/>
      <c r="WN13" s="130"/>
      <c r="WO13" s="130"/>
      <c r="WP13" s="130"/>
      <c r="WQ13" s="130"/>
      <c r="WR13" s="130"/>
      <c r="WS13" s="130"/>
      <c r="WT13" s="130"/>
      <c r="WU13" s="130"/>
      <c r="WV13" s="130"/>
      <c r="WW13" s="130"/>
      <c r="WX13" s="130"/>
      <c r="WY13" s="130"/>
      <c r="WZ13" s="130"/>
      <c r="XA13" s="130"/>
      <c r="XB13" s="130"/>
      <c r="XC13" s="130"/>
      <c r="XD13" s="130"/>
      <c r="XE13" s="130"/>
      <c r="XF13" s="130"/>
      <c r="XG13" s="130"/>
      <c r="XH13" s="130"/>
      <c r="XI13" s="130"/>
      <c r="XJ13" s="130"/>
      <c r="XK13" s="130"/>
      <c r="XL13" s="130"/>
      <c r="XM13" s="130"/>
      <c r="XN13" s="130"/>
      <c r="XO13" s="130"/>
      <c r="XP13" s="130"/>
      <c r="XQ13" s="130"/>
      <c r="XR13" s="130"/>
      <c r="XS13" s="130"/>
      <c r="XT13" s="130"/>
      <c r="XU13" s="130"/>
      <c r="XV13" s="130"/>
      <c r="XW13" s="130"/>
      <c r="XX13" s="130"/>
      <c r="XY13" s="130"/>
      <c r="XZ13" s="130"/>
      <c r="YA13" s="130"/>
      <c r="YB13" s="130"/>
      <c r="YC13" s="130"/>
      <c r="YD13" s="130"/>
      <c r="YE13" s="130"/>
      <c r="YF13" s="130"/>
      <c r="YG13" s="130"/>
      <c r="YH13" s="130"/>
      <c r="YI13" s="130"/>
      <c r="YJ13" s="130"/>
      <c r="YK13" s="130"/>
      <c r="YL13" s="130"/>
      <c r="YM13" s="130"/>
      <c r="YN13" s="130"/>
      <c r="YO13" s="130"/>
      <c r="YP13" s="130"/>
      <c r="YQ13" s="130"/>
      <c r="YR13" s="130"/>
      <c r="YS13" s="130"/>
      <c r="YT13" s="130"/>
      <c r="YU13" s="130"/>
      <c r="YV13" s="130"/>
      <c r="YW13" s="130"/>
      <c r="YX13" s="130"/>
      <c r="YY13" s="130"/>
      <c r="YZ13" s="130"/>
      <c r="ZA13" s="130"/>
      <c r="ZB13" s="130"/>
      <c r="ZC13" s="130"/>
      <c r="ZD13" s="130"/>
      <c r="ZE13" s="130"/>
      <c r="ZF13" s="130"/>
      <c r="ZG13" s="130"/>
      <c r="ZH13" s="130"/>
      <c r="ZI13" s="130"/>
      <c r="ZJ13" s="130"/>
      <c r="ZK13" s="130"/>
      <c r="ZL13" s="130"/>
      <c r="ZM13" s="130"/>
      <c r="ZN13" s="130"/>
      <c r="ZO13" s="130"/>
      <c r="ZP13" s="130"/>
      <c r="ZQ13" s="130"/>
      <c r="ZR13" s="130"/>
      <c r="ZS13" s="130"/>
      <c r="ZT13" s="130"/>
      <c r="ZU13" s="130"/>
      <c r="ZV13" s="130"/>
      <c r="ZW13" s="130"/>
      <c r="ZX13" s="130"/>
      <c r="ZY13" s="130"/>
      <c r="ZZ13" s="130"/>
      <c r="AAA13" s="130"/>
      <c r="AAB13" s="130"/>
      <c r="AAC13" s="130"/>
      <c r="AAD13" s="130"/>
      <c r="AAE13" s="130"/>
      <c r="AAF13" s="130"/>
      <c r="AAG13" s="130"/>
      <c r="AAH13" s="130"/>
      <c r="AAI13" s="130"/>
      <c r="AAJ13" s="130"/>
      <c r="AAK13" s="130"/>
      <c r="AAL13" s="130"/>
      <c r="AAM13" s="130"/>
      <c r="AAN13" s="130"/>
      <c r="AAO13" s="130"/>
      <c r="AAP13" s="130"/>
      <c r="AAQ13" s="130"/>
      <c r="AAR13" s="130"/>
      <c r="AAS13" s="130"/>
      <c r="AAT13" s="130"/>
      <c r="AAU13" s="130"/>
      <c r="AAV13" s="130"/>
      <c r="AAW13" s="130"/>
      <c r="AAX13" s="130"/>
      <c r="AAY13" s="130"/>
      <c r="AAZ13" s="130"/>
      <c r="ABA13" s="130"/>
      <c r="ABB13" s="130"/>
      <c r="ABC13" s="130"/>
      <c r="ABD13" s="130"/>
      <c r="ABE13" s="130"/>
      <c r="ABF13" s="130"/>
      <c r="ABG13" s="130"/>
      <c r="ABH13" s="130"/>
      <c r="ABI13" s="130"/>
      <c r="ABJ13" s="130"/>
      <c r="ABK13" s="130"/>
      <c r="ABL13" s="130"/>
      <c r="ABM13" s="130"/>
      <c r="ABN13" s="130"/>
      <c r="ABO13" s="130"/>
      <c r="ABP13" s="130"/>
      <c r="ABQ13" s="130"/>
      <c r="ABR13" s="130"/>
      <c r="ABS13" s="130"/>
      <c r="ABT13" s="130"/>
      <c r="ABU13" s="130"/>
      <c r="ABV13" s="130"/>
      <c r="ABW13" s="130"/>
      <c r="ABX13" s="130"/>
      <c r="ABY13" s="130"/>
      <c r="ABZ13" s="130"/>
      <c r="ACA13" s="130"/>
      <c r="ACB13" s="130"/>
      <c r="ACC13" s="130"/>
      <c r="ACD13" s="130"/>
      <c r="ACE13" s="130"/>
      <c r="ACF13" s="130"/>
      <c r="ACG13" s="130"/>
      <c r="ACH13" s="130"/>
      <c r="ACI13" s="130"/>
      <c r="ACJ13" s="130"/>
      <c r="ACK13" s="130"/>
      <c r="ACL13" s="130"/>
      <c r="ACM13" s="130"/>
      <c r="ACN13" s="130"/>
      <c r="ACO13" s="130"/>
      <c r="ACP13" s="130"/>
      <c r="ACQ13" s="130"/>
      <c r="ACR13" s="130"/>
      <c r="ACS13" s="130"/>
      <c r="ACT13" s="130"/>
      <c r="ACU13" s="130"/>
      <c r="ACV13" s="130"/>
      <c r="ACW13" s="130"/>
      <c r="ACX13" s="130"/>
      <c r="ACY13" s="130"/>
      <c r="ACZ13" s="130"/>
      <c r="ADA13" s="130"/>
      <c r="ADB13" s="130"/>
      <c r="ADC13" s="130"/>
      <c r="ADD13" s="130"/>
      <c r="ADE13" s="130"/>
      <c r="ADF13" s="130"/>
      <c r="ADG13" s="130"/>
      <c r="ADH13" s="130"/>
      <c r="ADI13" s="130"/>
      <c r="ADJ13" s="130"/>
      <c r="ADK13" s="130"/>
      <c r="ADL13" s="130"/>
      <c r="ADM13" s="130"/>
      <c r="ADN13" s="130"/>
      <c r="ADO13" s="130"/>
      <c r="ADP13" s="130"/>
      <c r="ADQ13" s="130"/>
      <c r="ADR13" s="130"/>
      <c r="ADS13" s="130"/>
      <c r="ADT13" s="130"/>
      <c r="ADU13" s="130"/>
      <c r="ADV13" s="130"/>
      <c r="ADW13" s="130"/>
      <c r="ADX13" s="130"/>
      <c r="ADY13" s="130"/>
      <c r="ADZ13" s="130"/>
      <c r="AEA13" s="130"/>
      <c r="AEB13" s="130"/>
      <c r="AEC13" s="130"/>
      <c r="AED13" s="130"/>
      <c r="AEE13" s="130"/>
      <c r="AEF13" s="130"/>
      <c r="AEG13" s="130"/>
      <c r="AEH13" s="130"/>
      <c r="AEI13" s="130"/>
      <c r="AEJ13" s="130"/>
      <c r="AEK13" s="130"/>
      <c r="AEL13" s="130"/>
      <c r="AEM13" s="130"/>
      <c r="AEN13" s="130"/>
      <c r="AEO13" s="130"/>
      <c r="AEP13" s="130"/>
      <c r="AEQ13" s="130"/>
      <c r="AER13" s="130"/>
      <c r="AES13" s="130"/>
      <c r="AET13" s="130"/>
      <c r="AEU13" s="130"/>
      <c r="AEV13" s="130"/>
      <c r="AEW13" s="130"/>
      <c r="AEX13" s="130"/>
      <c r="AEY13" s="130"/>
      <c r="AEZ13" s="130"/>
      <c r="AFA13" s="130"/>
      <c r="AFB13" s="130"/>
      <c r="AFC13" s="130"/>
      <c r="AFD13" s="130"/>
      <c r="AFE13" s="130"/>
      <c r="AFF13" s="130"/>
      <c r="AFG13" s="130"/>
      <c r="AFH13" s="130"/>
      <c r="AFI13" s="130"/>
      <c r="AFJ13" s="130"/>
      <c r="AFK13" s="130"/>
      <c r="AFL13" s="130"/>
      <c r="AFM13" s="130"/>
      <c r="AFN13" s="130"/>
      <c r="AFO13" s="130"/>
      <c r="AFP13" s="130"/>
      <c r="AFQ13" s="130"/>
      <c r="AFR13" s="130"/>
      <c r="AFS13" s="130"/>
      <c r="AFT13" s="130"/>
      <c r="AFU13" s="130"/>
      <c r="AFV13" s="130"/>
      <c r="AFW13" s="130"/>
      <c r="AFX13" s="130"/>
      <c r="AFY13" s="130"/>
      <c r="AFZ13" s="130"/>
      <c r="AGA13" s="130"/>
      <c r="AGB13" s="130"/>
      <c r="AGC13" s="130"/>
      <c r="AGD13" s="130"/>
      <c r="AGE13" s="130"/>
      <c r="AGF13" s="130"/>
      <c r="AGG13" s="130"/>
      <c r="AGH13" s="130"/>
      <c r="AGI13" s="130"/>
      <c r="AGJ13" s="130"/>
      <c r="AGK13" s="130"/>
      <c r="AGL13" s="130"/>
      <c r="AGM13" s="130"/>
      <c r="AGN13" s="130"/>
      <c r="AGO13" s="130"/>
      <c r="AGP13" s="130"/>
      <c r="AGQ13" s="130"/>
      <c r="AGR13" s="130"/>
      <c r="AGS13" s="130"/>
      <c r="AGT13" s="130"/>
      <c r="AGU13" s="130"/>
      <c r="AGV13" s="130"/>
      <c r="AGW13" s="130"/>
      <c r="AGX13" s="130"/>
      <c r="AGY13" s="130"/>
      <c r="AGZ13" s="130"/>
      <c r="AHA13" s="130"/>
      <c r="AHB13" s="130"/>
      <c r="AHC13" s="130"/>
      <c r="AHD13" s="130"/>
      <c r="AHE13" s="130"/>
      <c r="AHF13" s="130"/>
      <c r="AHG13" s="130"/>
      <c r="AHH13" s="130"/>
      <c r="AHI13" s="130"/>
      <c r="AHJ13" s="130"/>
      <c r="AHK13" s="130"/>
      <c r="AHL13" s="130"/>
      <c r="AHM13" s="130"/>
      <c r="AHN13" s="130"/>
      <c r="AHO13" s="130"/>
      <c r="AHP13" s="130"/>
      <c r="AHQ13" s="130"/>
      <c r="AHR13" s="130"/>
      <c r="AHS13" s="130"/>
      <c r="AHT13" s="130"/>
      <c r="AHU13" s="130"/>
      <c r="AHV13" s="130"/>
      <c r="AHW13" s="130"/>
      <c r="AHX13" s="130"/>
      <c r="AHY13" s="130"/>
      <c r="AHZ13" s="130"/>
      <c r="AIA13" s="130"/>
      <c r="AIB13" s="130"/>
      <c r="AIC13" s="130"/>
      <c r="AID13" s="130"/>
      <c r="AIE13" s="130"/>
      <c r="AIF13" s="130"/>
      <c r="AIG13" s="130"/>
      <c r="AIH13" s="130"/>
      <c r="AII13" s="130"/>
      <c r="AIJ13" s="130"/>
      <c r="AIK13" s="130"/>
      <c r="AIL13" s="130"/>
      <c r="AIM13" s="130"/>
      <c r="AIN13" s="130"/>
      <c r="AIO13" s="130"/>
      <c r="AIP13" s="130"/>
      <c r="AIQ13" s="130"/>
      <c r="AIR13" s="130"/>
      <c r="AIS13" s="130"/>
      <c r="AIT13" s="130"/>
      <c r="AIU13" s="130"/>
      <c r="AIV13" s="130"/>
      <c r="AIW13" s="130"/>
      <c r="AIX13" s="130"/>
      <c r="AIY13" s="130"/>
      <c r="AIZ13" s="130"/>
      <c r="AJA13" s="130"/>
      <c r="AJB13" s="130"/>
      <c r="AJC13" s="130"/>
      <c r="AJD13" s="130"/>
      <c r="AJE13" s="130"/>
      <c r="AJF13" s="130"/>
      <c r="AJG13" s="130"/>
      <c r="AJH13" s="130"/>
      <c r="AJI13" s="130"/>
      <c r="AJJ13" s="130"/>
      <c r="AJK13" s="130"/>
      <c r="AJL13" s="130"/>
      <c r="AJM13" s="130"/>
      <c r="AJN13" s="130"/>
      <c r="AJO13" s="130"/>
      <c r="AJP13" s="130"/>
      <c r="AJQ13" s="130"/>
      <c r="AJR13" s="130"/>
      <c r="AJS13" s="130"/>
      <c r="AJT13" s="130"/>
      <c r="AJU13" s="130"/>
      <c r="AJV13" s="130"/>
      <c r="AJW13" s="130"/>
      <c r="AJX13" s="130"/>
      <c r="AJY13" s="130"/>
      <c r="AJZ13" s="130"/>
      <c r="AKA13" s="130"/>
      <c r="AKB13" s="130"/>
      <c r="AKC13" s="130"/>
      <c r="AKD13" s="130"/>
      <c r="AKE13" s="130"/>
      <c r="AKF13" s="130"/>
      <c r="AKG13" s="130"/>
      <c r="AKH13" s="130"/>
      <c r="AKI13" s="130"/>
      <c r="AKJ13" s="130"/>
      <c r="AKK13" s="130"/>
      <c r="AKL13" s="130"/>
      <c r="AKM13" s="130"/>
      <c r="AKN13" s="130"/>
      <c r="AKO13" s="130"/>
      <c r="AKP13" s="130"/>
      <c r="AKQ13" s="130"/>
      <c r="AKR13" s="130"/>
      <c r="AKS13" s="130"/>
      <c r="AKT13" s="130"/>
      <c r="AKU13" s="130"/>
      <c r="AKV13" s="130"/>
      <c r="AKW13" s="130"/>
      <c r="AKX13" s="130"/>
      <c r="AKY13" s="130"/>
      <c r="AKZ13" s="130"/>
      <c r="ALA13" s="130"/>
      <c r="ALB13" s="130"/>
      <c r="ALC13" s="130"/>
      <c r="ALD13" s="130"/>
      <c r="ALE13" s="130"/>
      <c r="ALF13" s="130"/>
      <c r="ALG13" s="130"/>
      <c r="ALH13" s="130"/>
      <c r="ALI13" s="130"/>
      <c r="ALJ13" s="130"/>
      <c r="ALK13" s="130"/>
      <c r="ALL13" s="130"/>
      <c r="ALM13" s="130"/>
      <c r="ALN13" s="130"/>
      <c r="ALO13" s="130"/>
      <c r="ALP13" s="130"/>
      <c r="ALQ13" s="130"/>
      <c r="ALR13" s="130"/>
      <c r="ALS13" s="130"/>
      <c r="ALT13" s="130"/>
      <c r="ALU13" s="130"/>
      <c r="ALV13" s="130"/>
      <c r="ALW13" s="130"/>
      <c r="ALX13" s="130"/>
      <c r="ALY13" s="130"/>
      <c r="ALZ13" s="130"/>
      <c r="AMA13" s="130"/>
      <c r="AMB13" s="130"/>
      <c r="AMC13" s="130"/>
      <c r="AMD13" s="130"/>
      <c r="AME13" s="130"/>
      <c r="AMF13" s="130"/>
      <c r="AMG13" s="130"/>
      <c r="AMH13" s="130"/>
      <c r="AMI13" s="130"/>
      <c r="AMJ13" s="130"/>
      <c r="AMK13" s="130"/>
      <c r="AML13" s="130"/>
      <c r="AMM13" s="130"/>
      <c r="AMN13" s="130"/>
      <c r="AMO13" s="130"/>
      <c r="AMP13" s="130"/>
      <c r="AMQ13" s="130"/>
      <c r="AMR13" s="130"/>
      <c r="AMS13" s="130"/>
      <c r="AMT13" s="130"/>
      <c r="AMU13" s="130"/>
      <c r="AMV13" s="130"/>
      <c r="AMW13" s="130"/>
      <c r="AMX13" s="130"/>
      <c r="AMY13" s="130"/>
      <c r="AMZ13" s="130"/>
      <c r="ANA13" s="130"/>
      <c r="ANB13" s="130"/>
      <c r="ANC13" s="130"/>
      <c r="AND13" s="130"/>
      <c r="ANE13" s="130"/>
      <c r="ANF13" s="130"/>
      <c r="ANG13" s="130"/>
      <c r="ANH13" s="130"/>
      <c r="ANI13" s="130"/>
      <c r="ANJ13" s="130"/>
      <c r="ANK13" s="130"/>
      <c r="ANL13" s="130"/>
      <c r="ANM13" s="130"/>
      <c r="ANN13" s="130"/>
      <c r="ANO13" s="130"/>
      <c r="ANP13" s="130"/>
      <c r="ANQ13" s="130"/>
      <c r="ANR13" s="130"/>
      <c r="ANS13" s="130"/>
      <c r="ANT13" s="130"/>
      <c r="ANU13" s="130"/>
      <c r="ANV13" s="130"/>
      <c r="ANW13" s="130"/>
      <c r="ANX13" s="130"/>
      <c r="ANY13" s="130"/>
      <c r="ANZ13" s="130"/>
      <c r="AOA13" s="130"/>
      <c r="AOB13" s="130"/>
      <c r="AOC13" s="130"/>
      <c r="AOD13" s="130"/>
      <c r="AOE13" s="130"/>
      <c r="AOF13" s="130"/>
      <c r="AOG13" s="130"/>
      <c r="AOH13" s="130"/>
      <c r="AOI13" s="130"/>
      <c r="AOJ13" s="130"/>
      <c r="AOK13" s="130"/>
      <c r="AOL13" s="130"/>
      <c r="AOM13" s="130"/>
      <c r="AON13" s="130"/>
      <c r="AOO13" s="130"/>
      <c r="AOP13" s="130"/>
      <c r="AOQ13" s="130"/>
      <c r="AOR13" s="130"/>
      <c r="AOS13" s="130"/>
      <c r="AOT13" s="130"/>
      <c r="AOU13" s="130"/>
      <c r="AOV13" s="130"/>
      <c r="AOW13" s="130"/>
      <c r="AOX13" s="130"/>
      <c r="AOY13" s="130"/>
      <c r="AOZ13" s="130"/>
      <c r="APA13" s="130"/>
      <c r="APB13" s="130"/>
      <c r="APC13" s="130"/>
      <c r="APD13" s="130"/>
      <c r="APE13" s="130"/>
      <c r="APF13" s="130"/>
      <c r="APG13" s="130"/>
      <c r="APH13" s="130"/>
      <c r="API13" s="130"/>
      <c r="APJ13" s="130"/>
      <c r="APK13" s="130"/>
      <c r="APL13" s="130"/>
      <c r="APM13" s="130"/>
      <c r="APN13" s="130"/>
      <c r="APO13" s="130"/>
      <c r="APP13" s="130"/>
      <c r="APQ13" s="130"/>
      <c r="APR13" s="130"/>
      <c r="APS13" s="130"/>
      <c r="APT13" s="130"/>
      <c r="APU13" s="130"/>
      <c r="APV13" s="130"/>
      <c r="APW13" s="130"/>
      <c r="APX13" s="130"/>
      <c r="APY13" s="130"/>
      <c r="APZ13" s="130"/>
      <c r="AQA13" s="130"/>
      <c r="AQB13" s="130"/>
      <c r="AQC13" s="130"/>
      <c r="AQD13" s="130"/>
      <c r="AQE13" s="130"/>
      <c r="AQF13" s="130"/>
      <c r="AQG13" s="130"/>
      <c r="AQH13" s="130"/>
      <c r="AQI13" s="130"/>
      <c r="AQJ13" s="130"/>
      <c r="AQK13" s="130"/>
      <c r="AQL13" s="130"/>
      <c r="AQM13" s="130"/>
      <c r="AQN13" s="130"/>
      <c r="AQO13" s="130"/>
      <c r="AQP13" s="130"/>
      <c r="AQQ13" s="130"/>
      <c r="AQR13" s="130"/>
      <c r="AQS13" s="130"/>
      <c r="AQT13" s="130"/>
      <c r="AQU13" s="130"/>
      <c r="AQV13" s="130"/>
      <c r="AQW13" s="130"/>
      <c r="AQX13" s="130"/>
      <c r="AQY13" s="130"/>
      <c r="AQZ13" s="130"/>
      <c r="ARA13" s="130"/>
      <c r="ARB13" s="130"/>
      <c r="ARC13" s="130"/>
      <c r="ARD13" s="130"/>
      <c r="ARE13" s="130"/>
      <c r="ARF13" s="130"/>
      <c r="ARG13" s="130"/>
      <c r="ARH13" s="130"/>
      <c r="ARI13" s="130"/>
      <c r="ARJ13" s="130"/>
      <c r="ARK13" s="130"/>
      <c r="ARL13" s="130"/>
      <c r="ARM13" s="130"/>
      <c r="ARN13" s="130"/>
      <c r="ARO13" s="130"/>
      <c r="ARP13" s="130"/>
      <c r="ARQ13" s="130"/>
      <c r="ARR13" s="130"/>
      <c r="ARS13" s="130"/>
      <c r="ART13" s="130"/>
      <c r="ARU13" s="130"/>
      <c r="ARV13" s="130"/>
      <c r="ARW13" s="130"/>
      <c r="ARX13" s="130"/>
      <c r="ARY13" s="130"/>
      <c r="ARZ13" s="130"/>
      <c r="ASA13" s="130"/>
      <c r="ASB13" s="130"/>
      <c r="ASC13" s="130"/>
      <c r="ASD13" s="130"/>
      <c r="ASE13" s="130"/>
      <c r="ASF13" s="130"/>
      <c r="ASG13" s="130"/>
      <c r="ASH13" s="130"/>
      <c r="ASI13" s="130"/>
      <c r="ASJ13" s="130"/>
      <c r="ASK13" s="130"/>
      <c r="ASL13" s="130"/>
      <c r="ASM13" s="130"/>
      <c r="ASN13" s="130"/>
      <c r="ASO13" s="130"/>
      <c r="ASP13" s="130"/>
      <c r="ASQ13" s="130"/>
      <c r="ASR13" s="130"/>
      <c r="ASS13" s="130"/>
      <c r="AST13" s="130"/>
      <c r="ASU13" s="130"/>
      <c r="ASV13" s="130"/>
      <c r="ASW13" s="130"/>
      <c r="ASX13" s="130"/>
      <c r="ASY13" s="130"/>
      <c r="ASZ13" s="130"/>
      <c r="ATA13" s="130"/>
      <c r="ATB13" s="130"/>
      <c r="ATC13" s="130"/>
      <c r="ATD13" s="130"/>
      <c r="ATE13" s="130"/>
      <c r="ATF13" s="130"/>
      <c r="ATG13" s="130"/>
      <c r="ATH13" s="130"/>
      <c r="ATI13" s="130"/>
      <c r="ATJ13" s="130"/>
      <c r="ATK13" s="130"/>
      <c r="ATL13" s="130"/>
      <c r="ATM13" s="130"/>
      <c r="ATN13" s="130"/>
      <c r="ATO13" s="130"/>
      <c r="ATP13" s="130"/>
      <c r="ATQ13" s="130"/>
      <c r="ATR13" s="130"/>
      <c r="ATS13" s="130"/>
      <c r="ATT13" s="130"/>
      <c r="ATU13" s="130"/>
      <c r="ATV13" s="130"/>
      <c r="ATW13" s="130"/>
      <c r="ATX13" s="130"/>
      <c r="ATY13" s="130"/>
      <c r="ATZ13" s="130"/>
      <c r="AUA13" s="130"/>
      <c r="AUB13" s="130"/>
      <c r="AUC13" s="130"/>
      <c r="AUD13" s="130"/>
      <c r="AUE13" s="130"/>
      <c r="AUF13" s="130"/>
      <c r="AUG13" s="130"/>
      <c r="AUH13" s="130"/>
      <c r="AUI13" s="130"/>
      <c r="AUJ13" s="130"/>
      <c r="AUK13" s="130"/>
      <c r="AUL13" s="130"/>
      <c r="AUM13" s="130"/>
      <c r="AUN13" s="130"/>
      <c r="AUO13" s="130"/>
      <c r="AUP13" s="130"/>
      <c r="AUQ13" s="130"/>
      <c r="AUR13" s="130"/>
      <c r="AUS13" s="130"/>
      <c r="AUT13" s="130"/>
      <c r="AUU13" s="130"/>
      <c r="AUV13" s="130"/>
      <c r="AUW13" s="130"/>
      <c r="AUX13" s="130"/>
      <c r="AUY13" s="130"/>
      <c r="AUZ13" s="130"/>
      <c r="AVA13" s="130"/>
      <c r="AVB13" s="130"/>
      <c r="AVC13" s="130"/>
      <c r="AVD13" s="130"/>
      <c r="AVE13" s="130"/>
      <c r="AVF13" s="130"/>
      <c r="AVG13" s="130"/>
      <c r="AVH13" s="130"/>
      <c r="AVI13" s="130"/>
      <c r="AVJ13" s="130"/>
      <c r="AVK13" s="130"/>
      <c r="AVL13" s="130"/>
      <c r="AVM13" s="130"/>
      <c r="AVN13" s="130"/>
      <c r="AVO13" s="130"/>
      <c r="AVP13" s="130"/>
      <c r="AVQ13" s="130"/>
      <c r="AVR13" s="130"/>
      <c r="AVS13" s="130"/>
      <c r="AVT13" s="130"/>
      <c r="AVU13" s="130"/>
      <c r="AVV13" s="130"/>
      <c r="AVW13" s="130"/>
      <c r="AVX13" s="130"/>
      <c r="AVY13" s="130"/>
      <c r="AVZ13" s="130"/>
      <c r="AWA13" s="130"/>
      <c r="AWB13" s="130"/>
      <c r="AWC13" s="130"/>
      <c r="AWD13" s="130"/>
      <c r="AWE13" s="130"/>
      <c r="AWF13" s="130"/>
      <c r="AWG13" s="130"/>
      <c r="AWH13" s="130"/>
      <c r="AWI13" s="130"/>
      <c r="AWJ13" s="130"/>
      <c r="AWK13" s="130"/>
      <c r="AWL13" s="130"/>
      <c r="AWM13" s="130"/>
      <c r="AWN13" s="130"/>
      <c r="AWO13" s="130"/>
      <c r="AWP13" s="130"/>
      <c r="AWQ13" s="130"/>
      <c r="AWR13" s="130"/>
      <c r="AWS13" s="130"/>
      <c r="AWT13" s="130"/>
      <c r="AWU13" s="130"/>
      <c r="AWV13" s="130"/>
      <c r="AWW13" s="130"/>
      <c r="AWX13" s="130"/>
      <c r="AWY13" s="130"/>
      <c r="AWZ13" s="130"/>
      <c r="AXA13" s="130"/>
      <c r="AXB13" s="130"/>
      <c r="AXC13" s="130"/>
      <c r="AXD13" s="130"/>
      <c r="AXE13" s="130"/>
      <c r="AXF13" s="130"/>
      <c r="AXG13" s="130"/>
      <c r="AXH13" s="130"/>
      <c r="AXI13" s="130"/>
      <c r="AXJ13" s="130"/>
      <c r="AXK13" s="130"/>
      <c r="AXL13" s="130"/>
      <c r="AXM13" s="130"/>
      <c r="AXN13" s="130"/>
      <c r="AXO13" s="130"/>
      <c r="AXP13" s="130"/>
      <c r="AXQ13" s="130"/>
      <c r="AXR13" s="130"/>
      <c r="AXS13" s="130"/>
      <c r="AXT13" s="130"/>
      <c r="AXU13" s="130"/>
      <c r="AXV13" s="130"/>
      <c r="AXW13" s="130"/>
      <c r="AXX13" s="130"/>
      <c r="AXY13" s="130"/>
      <c r="AXZ13" s="130"/>
      <c r="AYA13" s="130"/>
      <c r="AYB13" s="130"/>
      <c r="AYC13" s="130"/>
      <c r="AYD13" s="130"/>
      <c r="AYE13" s="130"/>
      <c r="AYF13" s="130"/>
      <c r="AYG13" s="130"/>
      <c r="AYH13" s="130"/>
      <c r="AYI13" s="130"/>
      <c r="AYJ13" s="130"/>
      <c r="AYK13" s="130"/>
      <c r="AYL13" s="130"/>
      <c r="AYM13" s="130"/>
      <c r="AYN13" s="130"/>
      <c r="AYO13" s="130"/>
      <c r="AYP13" s="130"/>
      <c r="AYQ13" s="130"/>
      <c r="AYR13" s="130"/>
      <c r="AYS13" s="130"/>
      <c r="AYT13" s="130"/>
      <c r="AYU13" s="130"/>
      <c r="AYV13" s="130"/>
      <c r="AYW13" s="130"/>
      <c r="AYX13" s="130"/>
      <c r="AYY13" s="130"/>
      <c r="AYZ13" s="130"/>
      <c r="AZA13" s="130"/>
      <c r="AZB13" s="130"/>
      <c r="AZC13" s="130"/>
      <c r="AZD13" s="130"/>
      <c r="AZE13" s="130"/>
      <c r="AZF13" s="130"/>
      <c r="AZG13" s="130"/>
      <c r="AZH13" s="130"/>
      <c r="AZI13" s="130"/>
      <c r="AZJ13" s="130"/>
      <c r="AZK13" s="130"/>
      <c r="AZL13" s="130"/>
      <c r="AZM13" s="130"/>
      <c r="AZN13" s="130"/>
      <c r="AZO13" s="130"/>
      <c r="AZP13" s="130"/>
      <c r="AZQ13" s="130"/>
      <c r="AZR13" s="130"/>
      <c r="AZS13" s="130"/>
      <c r="AZT13" s="130"/>
      <c r="AZU13" s="130"/>
      <c r="AZV13" s="130"/>
      <c r="AZW13" s="130"/>
      <c r="AZX13" s="130"/>
      <c r="AZY13" s="130"/>
      <c r="AZZ13" s="130"/>
      <c r="BAA13" s="130"/>
      <c r="BAB13" s="130"/>
      <c r="BAC13" s="130"/>
      <c r="BAD13" s="130"/>
      <c r="BAE13" s="130"/>
      <c r="BAF13" s="130"/>
      <c r="BAG13" s="130"/>
      <c r="BAH13" s="130"/>
      <c r="BAI13" s="130"/>
      <c r="BAJ13" s="130"/>
      <c r="BAK13" s="130"/>
      <c r="BAL13" s="130"/>
      <c r="BAM13" s="130"/>
      <c r="BAN13" s="130"/>
      <c r="BAO13" s="130"/>
      <c r="BAP13" s="130"/>
      <c r="BAQ13" s="130"/>
      <c r="BAR13" s="130"/>
      <c r="BAS13" s="130"/>
      <c r="BAT13" s="130"/>
      <c r="BAU13" s="130"/>
      <c r="BAV13" s="130"/>
      <c r="BAW13" s="130"/>
      <c r="BAX13" s="130"/>
      <c r="BAY13" s="130"/>
      <c r="BAZ13" s="130"/>
      <c r="BBA13" s="130"/>
      <c r="BBB13" s="130"/>
      <c r="BBC13" s="130"/>
      <c r="BBD13" s="130"/>
      <c r="BBE13" s="130"/>
      <c r="BBF13" s="130"/>
      <c r="BBG13" s="130"/>
      <c r="BBH13" s="130"/>
      <c r="BBI13" s="130"/>
      <c r="BBJ13" s="130"/>
      <c r="BBK13" s="130"/>
      <c r="BBL13" s="130"/>
      <c r="BBM13" s="130"/>
      <c r="BBN13" s="130"/>
      <c r="BBO13" s="130"/>
      <c r="BBP13" s="130"/>
      <c r="BBQ13" s="130"/>
      <c r="BBR13" s="130"/>
      <c r="BBS13" s="130"/>
      <c r="BBT13" s="130"/>
      <c r="BBU13" s="130"/>
      <c r="BBV13" s="130"/>
      <c r="BBW13" s="130"/>
      <c r="BBX13" s="130"/>
      <c r="BBY13" s="130"/>
      <c r="BBZ13" s="130"/>
      <c r="BCA13" s="130"/>
      <c r="BCB13" s="130"/>
      <c r="BCC13" s="130"/>
      <c r="BCD13" s="130"/>
      <c r="BCE13" s="130"/>
      <c r="BCF13" s="130"/>
      <c r="BCG13" s="130"/>
      <c r="BCH13" s="130"/>
      <c r="BCI13" s="130"/>
      <c r="BCJ13" s="130"/>
      <c r="BCK13" s="130"/>
      <c r="BCL13" s="130"/>
      <c r="BCM13" s="130"/>
      <c r="BCN13" s="130"/>
      <c r="BCO13" s="130"/>
      <c r="BCP13" s="130"/>
      <c r="BCQ13" s="130"/>
      <c r="BCR13" s="130"/>
      <c r="BCS13" s="130"/>
      <c r="BCT13" s="130"/>
      <c r="BCU13" s="130"/>
      <c r="BCV13" s="130"/>
      <c r="BCW13" s="130"/>
      <c r="BCX13" s="130"/>
      <c r="BCY13" s="130"/>
      <c r="BCZ13" s="130"/>
      <c r="BDA13" s="130"/>
      <c r="BDB13" s="130"/>
      <c r="BDC13" s="130"/>
      <c r="BDD13" s="130"/>
      <c r="BDE13" s="130"/>
      <c r="BDF13" s="130"/>
      <c r="BDG13" s="130"/>
      <c r="BDH13" s="130"/>
      <c r="BDI13" s="130"/>
      <c r="BDJ13" s="130"/>
      <c r="BDK13" s="130"/>
      <c r="BDL13" s="130"/>
      <c r="BDM13" s="130"/>
      <c r="BDN13" s="130"/>
      <c r="BDO13" s="130"/>
      <c r="BDP13" s="130"/>
      <c r="BDQ13" s="130"/>
      <c r="BDR13" s="130"/>
      <c r="BDS13" s="130"/>
      <c r="BDT13" s="130"/>
      <c r="BDU13" s="130"/>
      <c r="BDV13" s="130"/>
      <c r="BDW13" s="130"/>
      <c r="BDX13" s="130"/>
      <c r="BDY13" s="130"/>
      <c r="BDZ13" s="130"/>
      <c r="BEA13" s="130"/>
      <c r="BEB13" s="130"/>
      <c r="BEC13" s="130"/>
      <c r="BED13" s="130"/>
      <c r="BEE13" s="130"/>
      <c r="BEF13" s="130"/>
      <c r="BEG13" s="130"/>
      <c r="BEH13" s="130"/>
      <c r="BEI13" s="130"/>
      <c r="BEJ13" s="130"/>
      <c r="BEK13" s="130"/>
      <c r="BEL13" s="130"/>
      <c r="BEM13" s="130"/>
      <c r="BEN13" s="130"/>
      <c r="BEO13" s="130"/>
      <c r="BEP13" s="130"/>
      <c r="BEQ13" s="130"/>
      <c r="BER13" s="130"/>
      <c r="BES13" s="130"/>
      <c r="BET13" s="130"/>
      <c r="BEU13" s="130"/>
      <c r="BEV13" s="130"/>
      <c r="BEW13" s="130"/>
      <c r="BEX13" s="130"/>
      <c r="BEY13" s="130"/>
      <c r="BEZ13" s="130"/>
      <c r="BFA13" s="130"/>
      <c r="BFB13" s="130"/>
      <c r="BFC13" s="130"/>
      <c r="BFD13" s="130"/>
      <c r="BFE13" s="130"/>
      <c r="BFF13" s="130"/>
      <c r="BFG13" s="130"/>
      <c r="BFH13" s="130"/>
      <c r="BFI13" s="130"/>
      <c r="BFJ13" s="130"/>
      <c r="BFK13" s="130"/>
      <c r="BFL13" s="130"/>
      <c r="BFM13" s="130"/>
      <c r="BFN13" s="130"/>
      <c r="BFO13" s="130"/>
      <c r="BFP13" s="130"/>
      <c r="BFQ13" s="130"/>
      <c r="BFR13" s="130"/>
      <c r="BFS13" s="130"/>
      <c r="BFT13" s="130"/>
      <c r="BFU13" s="130"/>
      <c r="BFV13" s="130"/>
      <c r="BFW13" s="130"/>
      <c r="BFX13" s="130"/>
      <c r="BFY13" s="130"/>
      <c r="BFZ13" s="130"/>
      <c r="BGA13" s="130"/>
      <c r="BGB13" s="130"/>
      <c r="BGC13" s="130"/>
      <c r="BGD13" s="130"/>
      <c r="BGE13" s="130"/>
      <c r="BGF13" s="130"/>
      <c r="BGG13" s="130"/>
      <c r="BGH13" s="130"/>
      <c r="BGI13" s="130"/>
      <c r="BGJ13" s="130"/>
      <c r="BGK13" s="130"/>
      <c r="BGL13" s="130"/>
      <c r="BGM13" s="130"/>
      <c r="BGN13" s="130"/>
      <c r="BGO13" s="130"/>
      <c r="BGP13" s="130"/>
      <c r="BGQ13" s="130"/>
      <c r="BGR13" s="130"/>
      <c r="BGS13" s="130"/>
      <c r="BGT13" s="130"/>
      <c r="BGU13" s="130"/>
      <c r="BGV13" s="130"/>
      <c r="BGW13" s="130"/>
      <c r="BGX13" s="130"/>
      <c r="BGY13" s="130"/>
      <c r="BGZ13" s="130"/>
      <c r="BHA13" s="130"/>
      <c r="BHB13" s="130"/>
      <c r="BHC13" s="130"/>
      <c r="BHD13" s="130"/>
      <c r="BHE13" s="130"/>
      <c r="BHF13" s="130"/>
      <c r="BHG13" s="130"/>
      <c r="BHH13" s="130"/>
      <c r="BHI13" s="130"/>
      <c r="BHJ13" s="130"/>
      <c r="BHK13" s="130"/>
      <c r="BHL13" s="130"/>
      <c r="BHM13" s="130"/>
      <c r="BHN13" s="130"/>
      <c r="BHO13" s="130"/>
      <c r="BHP13" s="130"/>
      <c r="BHQ13" s="130"/>
      <c r="BHR13" s="130"/>
      <c r="BHS13" s="130"/>
      <c r="BHT13" s="130"/>
      <c r="BHU13" s="130"/>
      <c r="BHV13" s="130"/>
      <c r="BHW13" s="130"/>
      <c r="BHX13" s="130"/>
      <c r="BHY13" s="130"/>
      <c r="BHZ13" s="130"/>
      <c r="BIA13" s="130"/>
      <c r="BIB13" s="130"/>
      <c r="BIC13" s="130"/>
      <c r="BID13" s="130"/>
      <c r="BIE13" s="130"/>
      <c r="BIF13" s="130"/>
      <c r="BIG13" s="130"/>
      <c r="BIH13" s="130"/>
      <c r="BII13" s="130"/>
      <c r="BIJ13" s="130"/>
      <c r="BIK13" s="130"/>
      <c r="BIL13" s="130"/>
      <c r="BIM13" s="130"/>
      <c r="BIN13" s="130"/>
      <c r="BIO13" s="130"/>
      <c r="BIP13" s="130"/>
      <c r="BIQ13" s="130"/>
      <c r="BIR13" s="130"/>
      <c r="BIS13" s="130"/>
      <c r="BIT13" s="130"/>
      <c r="BIU13" s="130"/>
      <c r="BIV13" s="130"/>
      <c r="BIW13" s="130"/>
      <c r="BIX13" s="130"/>
      <c r="BIY13" s="130"/>
      <c r="BIZ13" s="130"/>
      <c r="BJA13" s="130"/>
      <c r="BJB13" s="130"/>
      <c r="BJC13" s="130"/>
      <c r="BJD13" s="130"/>
      <c r="BJE13" s="130"/>
      <c r="BJF13" s="130"/>
      <c r="BJG13" s="130"/>
      <c r="BJH13" s="130"/>
      <c r="BJI13" s="130"/>
      <c r="BJJ13" s="130"/>
      <c r="BJK13" s="130"/>
      <c r="BJL13" s="130"/>
      <c r="BJM13" s="130"/>
      <c r="BJN13" s="130"/>
      <c r="BJO13" s="130"/>
      <c r="BJP13" s="130"/>
      <c r="BJQ13" s="130"/>
      <c r="BJR13" s="130"/>
      <c r="BJS13" s="130"/>
      <c r="BJT13" s="130"/>
      <c r="BJU13" s="130"/>
      <c r="BJV13" s="130"/>
      <c r="BJW13" s="130"/>
      <c r="BJX13" s="130"/>
      <c r="BJY13" s="130"/>
      <c r="BJZ13" s="130"/>
      <c r="BKA13" s="130"/>
      <c r="BKB13" s="130"/>
      <c r="BKC13" s="130"/>
      <c r="BKD13" s="130"/>
      <c r="BKE13" s="130"/>
      <c r="BKF13" s="130"/>
      <c r="BKG13" s="130"/>
      <c r="BKH13" s="130"/>
      <c r="BKI13" s="130"/>
      <c r="BKJ13" s="130"/>
      <c r="BKK13" s="130"/>
      <c r="BKL13" s="130"/>
      <c r="BKM13" s="130"/>
      <c r="BKN13" s="130"/>
      <c r="BKO13" s="130"/>
      <c r="BKP13" s="130"/>
      <c r="BKQ13" s="130"/>
      <c r="BKR13" s="130"/>
      <c r="BKS13" s="130"/>
      <c r="BKT13" s="130"/>
      <c r="BKU13" s="130"/>
      <c r="BKV13" s="130"/>
      <c r="BKW13" s="130"/>
      <c r="BKX13" s="130"/>
      <c r="BKY13" s="130"/>
      <c r="BKZ13" s="130"/>
      <c r="BLA13" s="130"/>
      <c r="BLB13" s="130"/>
      <c r="BLC13" s="130"/>
      <c r="BLD13" s="130"/>
      <c r="BLE13" s="130"/>
      <c r="BLF13" s="130"/>
      <c r="BLG13" s="130"/>
      <c r="BLH13" s="130"/>
      <c r="BLI13" s="130"/>
      <c r="BLJ13" s="130"/>
      <c r="BLK13" s="130"/>
      <c r="BLL13" s="130"/>
      <c r="BLM13" s="130"/>
      <c r="BLN13" s="130"/>
      <c r="BLO13" s="130"/>
      <c r="BLP13" s="130"/>
      <c r="BLQ13" s="130"/>
      <c r="BLR13" s="130"/>
      <c r="BLS13" s="130"/>
      <c r="BLT13" s="130"/>
      <c r="BLU13" s="130"/>
      <c r="BLV13" s="130"/>
      <c r="BLW13" s="130"/>
      <c r="BLX13" s="130"/>
      <c r="BLY13" s="130"/>
      <c r="BLZ13" s="130"/>
      <c r="BMA13" s="130"/>
      <c r="BMB13" s="130"/>
      <c r="BMC13" s="130"/>
      <c r="BMD13" s="130"/>
      <c r="BME13" s="130"/>
      <c r="BMF13" s="130"/>
      <c r="BMG13" s="130"/>
      <c r="BMH13" s="130"/>
      <c r="BMI13" s="130"/>
      <c r="BMJ13" s="130"/>
      <c r="BMK13" s="130"/>
      <c r="BML13" s="130"/>
      <c r="BMM13" s="130"/>
      <c r="BMN13" s="130"/>
      <c r="BMO13" s="130"/>
      <c r="BMP13" s="130"/>
      <c r="BMQ13" s="130"/>
      <c r="BMR13" s="130"/>
      <c r="BMS13" s="130"/>
      <c r="BMT13" s="130"/>
      <c r="BMU13" s="130"/>
      <c r="BMV13" s="130"/>
      <c r="BMW13" s="130"/>
      <c r="BMX13" s="130"/>
      <c r="BMY13" s="130"/>
      <c r="BMZ13" s="130"/>
      <c r="BNA13" s="130"/>
      <c r="BNB13" s="130"/>
      <c r="BNC13" s="130"/>
      <c r="BND13" s="130"/>
      <c r="BNE13" s="130"/>
      <c r="BNF13" s="130"/>
      <c r="BNG13" s="130"/>
      <c r="BNH13" s="130"/>
      <c r="BNI13" s="130"/>
      <c r="BNJ13" s="130"/>
      <c r="BNK13" s="130"/>
      <c r="BNL13" s="130"/>
      <c r="BNM13" s="130"/>
      <c r="BNN13" s="130"/>
      <c r="BNO13" s="130"/>
      <c r="BNP13" s="130"/>
      <c r="BNQ13" s="130"/>
      <c r="BNR13" s="130"/>
      <c r="BNS13" s="130"/>
      <c r="BNT13" s="130"/>
      <c r="BNU13" s="130"/>
      <c r="BNV13" s="130"/>
      <c r="BNW13" s="130"/>
      <c r="BNX13" s="130"/>
      <c r="BNY13" s="130"/>
      <c r="BNZ13" s="130"/>
      <c r="BOA13" s="130"/>
      <c r="BOB13" s="130"/>
      <c r="BOC13" s="130"/>
      <c r="BOD13" s="130"/>
      <c r="BOE13" s="130"/>
      <c r="BOF13" s="130"/>
      <c r="BOG13" s="130"/>
      <c r="BOH13" s="130"/>
      <c r="BOI13" s="130"/>
      <c r="BOJ13" s="130"/>
      <c r="BOK13" s="130"/>
      <c r="BOL13" s="130"/>
      <c r="BOM13" s="130"/>
      <c r="BON13" s="130"/>
      <c r="BOO13" s="130"/>
      <c r="BOP13" s="130"/>
      <c r="BOQ13" s="130"/>
      <c r="BOR13" s="130"/>
      <c r="BOS13" s="130"/>
      <c r="BOT13" s="130"/>
      <c r="BOU13" s="130"/>
      <c r="BOV13" s="130"/>
      <c r="BOW13" s="130"/>
      <c r="BOX13" s="130"/>
      <c r="BOY13" s="130"/>
      <c r="BOZ13" s="130"/>
      <c r="BPA13" s="130"/>
      <c r="BPB13" s="130"/>
      <c r="BPC13" s="130"/>
      <c r="BPD13" s="130"/>
      <c r="BPE13" s="130"/>
      <c r="BPF13" s="130"/>
      <c r="BPG13" s="130"/>
      <c r="BPH13" s="130"/>
      <c r="BPI13" s="130"/>
      <c r="BPJ13" s="130"/>
      <c r="BPK13" s="130"/>
      <c r="BPL13" s="130"/>
      <c r="BPM13" s="130"/>
      <c r="BPN13" s="130"/>
      <c r="BPO13" s="130"/>
      <c r="BPP13" s="130"/>
      <c r="BPQ13" s="130"/>
      <c r="BPR13" s="130"/>
      <c r="BPS13" s="130"/>
      <c r="BPT13" s="130"/>
      <c r="BPU13" s="130"/>
      <c r="BPV13" s="130"/>
      <c r="BPW13" s="130"/>
      <c r="BPX13" s="130"/>
      <c r="BPY13" s="130"/>
      <c r="BPZ13" s="130"/>
      <c r="BQA13" s="130"/>
      <c r="BQB13" s="130"/>
      <c r="BQC13" s="130"/>
      <c r="BQD13" s="130"/>
      <c r="BQE13" s="130"/>
      <c r="BQF13" s="130"/>
      <c r="BQG13" s="130"/>
      <c r="BQH13" s="130"/>
      <c r="BQI13" s="130"/>
      <c r="BQJ13" s="130"/>
      <c r="BQK13" s="130"/>
      <c r="BQL13" s="130"/>
      <c r="BQM13" s="130"/>
      <c r="BQN13" s="130"/>
      <c r="BQO13" s="130"/>
      <c r="BQP13" s="130"/>
      <c r="BQQ13" s="130"/>
      <c r="BQR13" s="130"/>
      <c r="BQS13" s="130"/>
      <c r="BQT13" s="130"/>
      <c r="BQU13" s="130"/>
      <c r="BQV13" s="130"/>
      <c r="BQW13" s="130"/>
      <c r="BQX13" s="130"/>
      <c r="BQY13" s="130"/>
      <c r="BQZ13" s="130"/>
      <c r="BRA13" s="130"/>
      <c r="BRB13" s="130"/>
      <c r="BRC13" s="130"/>
      <c r="BRD13" s="130"/>
      <c r="BRE13" s="130"/>
      <c r="BRF13" s="130"/>
      <c r="BRG13" s="130"/>
      <c r="BRH13" s="130"/>
      <c r="BRI13" s="130"/>
      <c r="BRJ13" s="130"/>
      <c r="BRK13" s="130"/>
      <c r="BRL13" s="130"/>
      <c r="BRM13" s="130"/>
      <c r="BRN13" s="130"/>
      <c r="BRO13" s="130"/>
      <c r="BRP13" s="130"/>
      <c r="BRQ13" s="130"/>
      <c r="BRR13" s="130"/>
      <c r="BRS13" s="130"/>
      <c r="BRT13" s="130"/>
      <c r="BRU13" s="130"/>
      <c r="BRV13" s="130"/>
      <c r="BRW13" s="130"/>
      <c r="BRX13" s="130"/>
      <c r="BRY13" s="130"/>
      <c r="BRZ13" s="130"/>
      <c r="BSA13" s="130"/>
      <c r="BSB13" s="130"/>
      <c r="BSC13" s="130"/>
      <c r="BSD13" s="130"/>
      <c r="BSE13" s="130"/>
      <c r="BSF13" s="130"/>
      <c r="BSG13" s="130"/>
      <c r="BSH13" s="130"/>
      <c r="BSI13" s="130"/>
      <c r="BSJ13" s="130"/>
      <c r="BSK13" s="130"/>
      <c r="BSL13" s="130"/>
      <c r="BSM13" s="130"/>
      <c r="BSN13" s="130"/>
      <c r="BSO13" s="130"/>
      <c r="BSP13" s="130"/>
      <c r="BSQ13" s="130"/>
      <c r="BSR13" s="130"/>
      <c r="BSS13" s="130"/>
      <c r="BST13" s="130"/>
      <c r="BSU13" s="130"/>
      <c r="BSV13" s="130"/>
      <c r="BSW13" s="130"/>
      <c r="BSX13" s="130"/>
      <c r="BSY13" s="130"/>
      <c r="BSZ13" s="130"/>
      <c r="BTA13" s="130"/>
      <c r="BTB13" s="130"/>
      <c r="BTC13" s="130"/>
      <c r="BTD13" s="130"/>
      <c r="BTE13" s="130"/>
      <c r="BTF13" s="130"/>
      <c r="BTG13" s="130"/>
      <c r="BTH13" s="130"/>
      <c r="BTI13" s="130"/>
      <c r="BTJ13" s="130"/>
      <c r="BTK13" s="130"/>
      <c r="BTL13" s="130"/>
      <c r="BTM13" s="130"/>
      <c r="BTN13" s="130"/>
      <c r="BTO13" s="130"/>
      <c r="BTP13" s="130"/>
      <c r="BTQ13" s="130"/>
      <c r="BTR13" s="130"/>
      <c r="BTS13" s="130"/>
      <c r="BTT13" s="130"/>
      <c r="BTU13" s="130"/>
      <c r="BTV13" s="130"/>
      <c r="BTW13" s="130"/>
      <c r="BTX13" s="130"/>
      <c r="BTY13" s="130"/>
      <c r="BTZ13" s="130"/>
      <c r="BUA13" s="130"/>
      <c r="BUB13" s="130"/>
      <c r="BUC13" s="130"/>
      <c r="BUD13" s="130"/>
      <c r="BUE13" s="130"/>
      <c r="BUF13" s="130"/>
      <c r="BUG13" s="130"/>
      <c r="BUH13" s="130"/>
      <c r="BUI13" s="130"/>
      <c r="BUJ13" s="130"/>
      <c r="BUK13" s="130"/>
      <c r="BUL13" s="130"/>
      <c r="BUM13" s="130"/>
      <c r="BUN13" s="130"/>
      <c r="BUO13" s="130"/>
      <c r="BUP13" s="130"/>
      <c r="BUQ13" s="130"/>
      <c r="BUR13" s="130"/>
      <c r="BUS13" s="130"/>
      <c r="BUT13" s="130"/>
      <c r="BUU13" s="130"/>
      <c r="BUV13" s="130"/>
      <c r="BUW13" s="130"/>
      <c r="BUX13" s="130"/>
      <c r="BUY13" s="130"/>
      <c r="BUZ13" s="130"/>
      <c r="BVA13" s="130"/>
      <c r="BVB13" s="130"/>
      <c r="BVC13" s="130"/>
      <c r="BVD13" s="130"/>
      <c r="BVE13" s="130"/>
      <c r="BVF13" s="130"/>
      <c r="BVG13" s="130"/>
      <c r="BVH13" s="130"/>
      <c r="BVI13" s="130"/>
      <c r="BVJ13" s="130"/>
      <c r="BVK13" s="130"/>
      <c r="BVL13" s="130"/>
      <c r="BVM13" s="130"/>
      <c r="BVN13" s="130"/>
      <c r="BVO13" s="130"/>
      <c r="BVP13" s="130"/>
      <c r="BVQ13" s="130"/>
      <c r="BVR13" s="130"/>
      <c r="BVS13" s="130"/>
      <c r="BVT13" s="130"/>
      <c r="BVU13" s="130"/>
      <c r="BVV13" s="130"/>
      <c r="BVW13" s="130"/>
      <c r="BVX13" s="130"/>
      <c r="BVY13" s="130"/>
      <c r="BVZ13" s="130"/>
      <c r="BWA13" s="130"/>
      <c r="BWB13" s="130"/>
      <c r="BWC13" s="130"/>
      <c r="BWD13" s="130"/>
      <c r="BWE13" s="130"/>
      <c r="BWF13" s="130"/>
      <c r="BWG13" s="130"/>
      <c r="BWH13" s="130"/>
      <c r="BWI13" s="130"/>
      <c r="BWJ13" s="130"/>
      <c r="BWK13" s="130"/>
      <c r="BWL13" s="130"/>
      <c r="BWM13" s="130"/>
      <c r="BWN13" s="130"/>
      <c r="BWO13" s="130"/>
      <c r="BWP13" s="130"/>
      <c r="BWQ13" s="130"/>
      <c r="BWR13" s="130"/>
      <c r="BWS13" s="130"/>
      <c r="BWT13" s="130"/>
      <c r="BWU13" s="130"/>
      <c r="BWV13" s="130"/>
      <c r="BWW13" s="130"/>
      <c r="BWX13" s="130"/>
      <c r="BWY13" s="130"/>
      <c r="BWZ13" s="130"/>
      <c r="BXA13" s="130"/>
      <c r="BXB13" s="130"/>
      <c r="BXC13" s="130"/>
      <c r="BXD13" s="130"/>
      <c r="BXE13" s="130"/>
      <c r="BXF13" s="130"/>
      <c r="BXG13" s="130"/>
      <c r="BXH13" s="130"/>
      <c r="BXI13" s="130"/>
      <c r="BXJ13" s="130"/>
      <c r="BXK13" s="130"/>
      <c r="BXL13" s="130"/>
      <c r="BXM13" s="130"/>
      <c r="BXN13" s="130"/>
      <c r="BXO13" s="130"/>
      <c r="BXP13" s="130"/>
      <c r="BXQ13" s="130"/>
      <c r="BXR13" s="130"/>
      <c r="BXS13" s="130"/>
      <c r="BXT13" s="130"/>
      <c r="BXU13" s="130"/>
      <c r="BXV13" s="130"/>
      <c r="BXW13" s="130"/>
      <c r="BXX13" s="130"/>
      <c r="BXY13" s="130"/>
      <c r="BXZ13" s="130"/>
      <c r="BYA13" s="130"/>
      <c r="BYB13" s="130"/>
      <c r="BYC13" s="130"/>
      <c r="BYD13" s="130"/>
      <c r="BYE13" s="130"/>
      <c r="BYF13" s="130"/>
      <c r="BYG13" s="130"/>
      <c r="BYH13" s="130"/>
      <c r="BYI13" s="130"/>
      <c r="BYJ13" s="130"/>
      <c r="BYK13" s="130"/>
      <c r="BYL13" s="130"/>
      <c r="BYM13" s="130"/>
      <c r="BYN13" s="130"/>
      <c r="BYO13" s="130"/>
      <c r="BYP13" s="130"/>
      <c r="BYQ13" s="130"/>
      <c r="BYR13" s="130"/>
      <c r="BYS13" s="130"/>
      <c r="BYT13" s="130"/>
      <c r="BYU13" s="130"/>
      <c r="BYV13" s="130"/>
      <c r="BYW13" s="130"/>
      <c r="BYX13" s="130"/>
      <c r="BYY13" s="130"/>
      <c r="BYZ13" s="130"/>
      <c r="BZA13" s="130"/>
      <c r="BZB13" s="130"/>
      <c r="BZC13" s="130"/>
      <c r="BZD13" s="130"/>
      <c r="BZE13" s="130"/>
      <c r="BZF13" s="130"/>
      <c r="BZG13" s="130"/>
      <c r="BZH13" s="130"/>
      <c r="BZI13" s="130"/>
      <c r="BZJ13" s="130"/>
      <c r="BZK13" s="130"/>
      <c r="BZL13" s="130"/>
      <c r="BZM13" s="130"/>
      <c r="BZN13" s="130"/>
      <c r="BZO13" s="130"/>
      <c r="BZP13" s="130"/>
      <c r="BZQ13" s="130"/>
      <c r="BZR13" s="130"/>
      <c r="BZS13" s="130"/>
      <c r="BZT13" s="130"/>
      <c r="BZU13" s="130"/>
      <c r="BZV13" s="130"/>
      <c r="BZW13" s="130"/>
      <c r="BZX13" s="130"/>
      <c r="BZY13" s="130"/>
      <c r="BZZ13" s="130"/>
      <c r="CAA13" s="130"/>
      <c r="CAB13" s="130"/>
      <c r="CAC13" s="130"/>
      <c r="CAD13" s="130"/>
      <c r="CAE13" s="130"/>
      <c r="CAF13" s="130"/>
      <c r="CAG13" s="130"/>
      <c r="CAH13" s="130"/>
      <c r="CAI13" s="130"/>
      <c r="CAJ13" s="130"/>
      <c r="CAK13" s="130"/>
      <c r="CAL13" s="130"/>
      <c r="CAM13" s="130"/>
      <c r="CAN13" s="130"/>
      <c r="CAO13" s="130"/>
      <c r="CAP13" s="130"/>
      <c r="CAQ13" s="130"/>
      <c r="CAR13" s="130"/>
      <c r="CAS13" s="130"/>
      <c r="CAT13" s="130"/>
      <c r="CAU13" s="130"/>
      <c r="CAV13" s="130"/>
      <c r="CAW13" s="130"/>
      <c r="CAX13" s="130"/>
      <c r="CAY13" s="130"/>
      <c r="CAZ13" s="130"/>
      <c r="CBA13" s="130"/>
      <c r="CBB13" s="130"/>
      <c r="CBC13" s="130"/>
      <c r="CBD13" s="130"/>
      <c r="CBE13" s="130"/>
      <c r="CBF13" s="130"/>
      <c r="CBG13" s="130"/>
      <c r="CBH13" s="130"/>
      <c r="CBI13" s="130"/>
      <c r="CBJ13" s="130"/>
      <c r="CBK13" s="130"/>
      <c r="CBL13" s="130"/>
      <c r="CBM13" s="130"/>
      <c r="CBN13" s="130"/>
      <c r="CBO13" s="130"/>
      <c r="CBP13" s="130"/>
      <c r="CBQ13" s="130"/>
      <c r="CBR13" s="130"/>
      <c r="CBS13" s="130"/>
      <c r="CBT13" s="130"/>
      <c r="CBU13" s="130"/>
      <c r="CBV13" s="130"/>
      <c r="CBW13" s="130"/>
      <c r="CBX13" s="130"/>
      <c r="CBY13" s="130"/>
      <c r="CBZ13" s="130"/>
      <c r="CCA13" s="130"/>
      <c r="CCB13" s="130"/>
      <c r="CCC13" s="130"/>
      <c r="CCD13" s="130"/>
      <c r="CCE13" s="130"/>
      <c r="CCF13" s="130"/>
      <c r="CCG13" s="130"/>
      <c r="CCH13" s="130"/>
      <c r="CCI13" s="130"/>
      <c r="CCJ13" s="130"/>
      <c r="CCK13" s="130"/>
      <c r="CCL13" s="130"/>
      <c r="CCM13" s="130"/>
      <c r="CCN13" s="130"/>
      <c r="CCO13" s="130"/>
      <c r="CCP13" s="130"/>
      <c r="CCQ13" s="130"/>
      <c r="CCR13" s="130"/>
      <c r="CCS13" s="130"/>
      <c r="CCT13" s="130"/>
      <c r="CCU13" s="130"/>
      <c r="CCV13" s="130"/>
      <c r="CCW13" s="130"/>
      <c r="CCX13" s="130"/>
      <c r="CCY13" s="130"/>
      <c r="CCZ13" s="130"/>
      <c r="CDA13" s="130"/>
      <c r="CDB13" s="130"/>
      <c r="CDC13" s="130"/>
      <c r="CDD13" s="130"/>
      <c r="CDE13" s="130"/>
      <c r="CDF13" s="130"/>
      <c r="CDG13" s="130"/>
      <c r="CDH13" s="130"/>
      <c r="CDI13" s="130"/>
      <c r="CDJ13" s="130"/>
      <c r="CDK13" s="130"/>
      <c r="CDL13" s="130"/>
      <c r="CDM13" s="130"/>
      <c r="CDN13" s="130"/>
      <c r="CDO13" s="130"/>
      <c r="CDP13" s="130"/>
      <c r="CDQ13" s="130"/>
      <c r="CDR13" s="130"/>
      <c r="CDS13" s="130"/>
      <c r="CDT13" s="130"/>
      <c r="CDU13" s="130"/>
      <c r="CDV13" s="130"/>
      <c r="CDW13" s="130"/>
      <c r="CDX13" s="130"/>
      <c r="CDY13" s="130"/>
      <c r="CDZ13" s="130"/>
      <c r="CEA13" s="130"/>
      <c r="CEB13" s="130"/>
      <c r="CEC13" s="130"/>
      <c r="CED13" s="130"/>
      <c r="CEE13" s="130"/>
      <c r="CEF13" s="130"/>
      <c r="CEG13" s="130"/>
      <c r="CEH13" s="130"/>
      <c r="CEI13" s="130"/>
      <c r="CEJ13" s="130"/>
      <c r="CEK13" s="130"/>
      <c r="CEL13" s="130"/>
      <c r="CEM13" s="130"/>
      <c r="CEN13" s="130"/>
      <c r="CEO13" s="130"/>
      <c r="CEP13" s="130"/>
      <c r="CEQ13" s="130"/>
      <c r="CER13" s="130"/>
      <c r="CES13" s="130"/>
      <c r="CET13" s="130"/>
      <c r="CEU13" s="130"/>
      <c r="CEV13" s="130"/>
      <c r="CEW13" s="130"/>
      <c r="CEX13" s="130"/>
      <c r="CEY13" s="130"/>
      <c r="CEZ13" s="130"/>
      <c r="CFA13" s="130"/>
      <c r="CFB13" s="130"/>
      <c r="CFC13" s="130"/>
      <c r="CFD13" s="130"/>
      <c r="CFE13" s="130"/>
      <c r="CFF13" s="130"/>
      <c r="CFG13" s="130"/>
      <c r="CFH13" s="130"/>
      <c r="CFI13" s="130"/>
      <c r="CFJ13" s="130"/>
      <c r="CFK13" s="130"/>
      <c r="CFL13" s="130"/>
      <c r="CFM13" s="130"/>
      <c r="CFN13" s="130"/>
      <c r="CFO13" s="130"/>
      <c r="CFP13" s="130"/>
      <c r="CFQ13" s="130"/>
      <c r="CFR13" s="130"/>
      <c r="CFS13" s="130"/>
      <c r="CFT13" s="130"/>
      <c r="CFU13" s="130"/>
      <c r="CFV13" s="130"/>
      <c r="CFW13" s="130"/>
      <c r="CFX13" s="130"/>
      <c r="CFY13" s="130"/>
      <c r="CFZ13" s="130"/>
      <c r="CGA13" s="130"/>
      <c r="CGB13" s="130"/>
      <c r="CGC13" s="130"/>
      <c r="CGD13" s="130"/>
      <c r="CGE13" s="130"/>
      <c r="CGF13" s="130"/>
      <c r="CGG13" s="130"/>
      <c r="CGH13" s="130"/>
      <c r="CGI13" s="130"/>
      <c r="CGJ13" s="130"/>
      <c r="CGK13" s="130"/>
      <c r="CGL13" s="130"/>
      <c r="CGM13" s="130"/>
      <c r="CGN13" s="130"/>
      <c r="CGO13" s="130"/>
      <c r="CGP13" s="130"/>
      <c r="CGQ13" s="130"/>
      <c r="CGR13" s="130"/>
      <c r="CGS13" s="130"/>
      <c r="CGT13" s="130"/>
      <c r="CGU13" s="130"/>
      <c r="CGV13" s="130"/>
      <c r="CGW13" s="130"/>
      <c r="CGX13" s="130"/>
      <c r="CGY13" s="130"/>
      <c r="CGZ13" s="130"/>
      <c r="CHA13" s="130"/>
      <c r="CHB13" s="130"/>
      <c r="CHC13" s="130"/>
      <c r="CHD13" s="130"/>
      <c r="CHE13" s="130"/>
      <c r="CHF13" s="130"/>
      <c r="CHG13" s="130"/>
      <c r="CHH13" s="130"/>
      <c r="CHI13" s="130"/>
      <c r="CHJ13" s="130"/>
      <c r="CHK13" s="130"/>
      <c r="CHL13" s="130"/>
      <c r="CHM13" s="130"/>
      <c r="CHN13" s="130"/>
      <c r="CHO13" s="130"/>
      <c r="CHP13" s="130"/>
      <c r="CHQ13" s="130"/>
      <c r="CHR13" s="130"/>
      <c r="CHS13" s="130"/>
      <c r="CHT13" s="130"/>
      <c r="CHU13" s="130"/>
      <c r="CHV13" s="130"/>
      <c r="CHW13" s="130"/>
      <c r="CHX13" s="130"/>
      <c r="CHY13" s="130"/>
      <c r="CHZ13" s="130"/>
      <c r="CIA13" s="130"/>
      <c r="CIB13" s="130"/>
      <c r="CIC13" s="130"/>
      <c r="CID13" s="130"/>
      <c r="CIE13" s="130"/>
      <c r="CIF13" s="130"/>
      <c r="CIG13" s="130"/>
      <c r="CIH13" s="130"/>
      <c r="CII13" s="130"/>
      <c r="CIJ13" s="130"/>
      <c r="CIK13" s="130"/>
      <c r="CIL13" s="130"/>
      <c r="CIM13" s="130"/>
      <c r="CIN13" s="130"/>
      <c r="CIO13" s="130"/>
      <c r="CIP13" s="130"/>
      <c r="CIQ13" s="130"/>
      <c r="CIR13" s="130"/>
      <c r="CIS13" s="130"/>
      <c r="CIT13" s="130"/>
      <c r="CIU13" s="130"/>
      <c r="CIV13" s="130"/>
      <c r="CIW13" s="130"/>
      <c r="CIX13" s="130"/>
      <c r="CIY13" s="130"/>
      <c r="CIZ13" s="130"/>
      <c r="CJA13" s="130"/>
      <c r="CJB13" s="130"/>
      <c r="CJC13" s="130"/>
      <c r="CJD13" s="130"/>
      <c r="CJE13" s="130"/>
      <c r="CJF13" s="130"/>
      <c r="CJG13" s="130"/>
      <c r="CJH13" s="130"/>
      <c r="CJI13" s="130"/>
      <c r="CJJ13" s="130"/>
      <c r="CJK13" s="130"/>
      <c r="CJL13" s="130"/>
      <c r="CJM13" s="130"/>
      <c r="CJN13" s="130"/>
      <c r="CJO13" s="130"/>
      <c r="CJP13" s="130"/>
      <c r="CJQ13" s="130"/>
      <c r="CJR13" s="130"/>
      <c r="CJS13" s="130"/>
      <c r="CJT13" s="130"/>
      <c r="CJU13" s="130"/>
      <c r="CJV13" s="130"/>
      <c r="CJW13" s="130"/>
      <c r="CJX13" s="130"/>
      <c r="CJY13" s="130"/>
      <c r="CJZ13" s="130"/>
      <c r="CKA13" s="130"/>
      <c r="CKB13" s="130"/>
      <c r="CKC13" s="130"/>
      <c r="CKD13" s="130"/>
      <c r="CKE13" s="130"/>
      <c r="CKF13" s="130"/>
      <c r="CKG13" s="130"/>
      <c r="CKH13" s="130"/>
      <c r="CKI13" s="130"/>
      <c r="CKJ13" s="130"/>
      <c r="CKK13" s="130"/>
      <c r="CKL13" s="130"/>
      <c r="CKM13" s="130"/>
      <c r="CKN13" s="130"/>
      <c r="CKO13" s="130"/>
      <c r="CKP13" s="130"/>
      <c r="CKQ13" s="130"/>
      <c r="CKR13" s="130"/>
      <c r="CKS13" s="130"/>
      <c r="CKT13" s="130"/>
      <c r="CKU13" s="130"/>
      <c r="CKV13" s="130"/>
      <c r="CKW13" s="130"/>
      <c r="CKX13" s="130"/>
      <c r="CKY13" s="130"/>
      <c r="CKZ13" s="130"/>
      <c r="CLA13" s="130"/>
      <c r="CLB13" s="130"/>
      <c r="CLC13" s="130"/>
      <c r="CLD13" s="130"/>
      <c r="CLE13" s="130"/>
      <c r="CLF13" s="130"/>
      <c r="CLG13" s="130"/>
      <c r="CLH13" s="130"/>
      <c r="CLI13" s="130"/>
      <c r="CLJ13" s="130"/>
      <c r="CLK13" s="130"/>
      <c r="CLL13" s="130"/>
      <c r="CLM13" s="130"/>
      <c r="CLN13" s="130"/>
      <c r="CLO13" s="130"/>
      <c r="CLP13" s="130"/>
      <c r="CLQ13" s="130"/>
      <c r="CLR13" s="130"/>
      <c r="CLS13" s="130"/>
      <c r="CLT13" s="130"/>
      <c r="CLU13" s="130"/>
      <c r="CLV13" s="130"/>
      <c r="CLW13" s="130"/>
      <c r="CLX13" s="130"/>
      <c r="CLY13" s="130"/>
      <c r="CLZ13" s="130"/>
      <c r="CMA13" s="130"/>
      <c r="CMB13" s="130"/>
      <c r="CMC13" s="130"/>
      <c r="CMD13" s="130"/>
      <c r="CME13" s="130"/>
      <c r="CMF13" s="130"/>
      <c r="CMG13" s="130"/>
      <c r="CMH13" s="130"/>
      <c r="CMI13" s="130"/>
      <c r="CMJ13" s="130"/>
      <c r="CMK13" s="130"/>
      <c r="CML13" s="130"/>
      <c r="CMM13" s="130"/>
      <c r="CMN13" s="130"/>
      <c r="CMO13" s="130"/>
      <c r="CMP13" s="130"/>
      <c r="CMQ13" s="130"/>
      <c r="CMR13" s="130"/>
      <c r="CMS13" s="130"/>
      <c r="CMT13" s="130"/>
      <c r="CMU13" s="130"/>
      <c r="CMV13" s="130"/>
      <c r="CMW13" s="130"/>
      <c r="CMX13" s="130"/>
      <c r="CMY13" s="130"/>
      <c r="CMZ13" s="130"/>
      <c r="CNA13" s="130"/>
      <c r="CNB13" s="130"/>
      <c r="CNC13" s="130"/>
      <c r="CND13" s="130"/>
      <c r="CNE13" s="130"/>
      <c r="CNF13" s="130"/>
      <c r="CNG13" s="130"/>
      <c r="CNH13" s="130"/>
      <c r="CNI13" s="130"/>
      <c r="CNJ13" s="130"/>
      <c r="CNK13" s="130"/>
      <c r="CNL13" s="130"/>
      <c r="CNM13" s="130"/>
      <c r="CNN13" s="130"/>
      <c r="CNO13" s="130"/>
      <c r="CNP13" s="130"/>
      <c r="CNQ13" s="130"/>
      <c r="CNR13" s="130"/>
      <c r="CNS13" s="130"/>
      <c r="CNT13" s="130"/>
      <c r="CNU13" s="130"/>
      <c r="CNV13" s="130"/>
      <c r="CNW13" s="130"/>
      <c r="CNX13" s="130"/>
      <c r="CNY13" s="130"/>
      <c r="CNZ13" s="130"/>
      <c r="COA13" s="130"/>
      <c r="COB13" s="130"/>
      <c r="COC13" s="130"/>
      <c r="COD13" s="130"/>
      <c r="COE13" s="130"/>
      <c r="COF13" s="130"/>
      <c r="COG13" s="130"/>
      <c r="COH13" s="130"/>
      <c r="COI13" s="130"/>
      <c r="COJ13" s="130"/>
      <c r="COK13" s="130"/>
      <c r="COL13" s="130"/>
      <c r="COM13" s="130"/>
      <c r="CON13" s="130"/>
      <c r="COO13" s="130"/>
      <c r="COP13" s="130"/>
      <c r="COQ13" s="130"/>
      <c r="COR13" s="130"/>
      <c r="COS13" s="130"/>
      <c r="COT13" s="130"/>
      <c r="COU13" s="130"/>
      <c r="COV13" s="130"/>
      <c r="COW13" s="130"/>
      <c r="COX13" s="130"/>
      <c r="COY13" s="130"/>
      <c r="COZ13" s="130"/>
      <c r="CPA13" s="130"/>
      <c r="CPB13" s="130"/>
      <c r="CPC13" s="130"/>
      <c r="CPD13" s="130"/>
      <c r="CPE13" s="130"/>
      <c r="CPF13" s="130"/>
      <c r="CPG13" s="130"/>
      <c r="CPH13" s="130"/>
      <c r="CPI13" s="130"/>
      <c r="CPJ13" s="130"/>
      <c r="CPK13" s="130"/>
      <c r="CPL13" s="130"/>
      <c r="CPM13" s="130"/>
      <c r="CPN13" s="130"/>
      <c r="CPO13" s="130"/>
      <c r="CPP13" s="130"/>
      <c r="CPQ13" s="130"/>
      <c r="CPR13" s="130"/>
      <c r="CPS13" s="130"/>
      <c r="CPT13" s="130"/>
      <c r="CPU13" s="130"/>
      <c r="CPV13" s="130"/>
      <c r="CPW13" s="130"/>
      <c r="CPX13" s="130"/>
      <c r="CPY13" s="130"/>
      <c r="CPZ13" s="130"/>
      <c r="CQA13" s="130"/>
      <c r="CQB13" s="130"/>
      <c r="CQC13" s="130"/>
      <c r="CQD13" s="130"/>
      <c r="CQE13" s="130"/>
      <c r="CQF13" s="130"/>
      <c r="CQG13" s="130"/>
      <c r="CQH13" s="130"/>
      <c r="CQI13" s="130"/>
      <c r="CQJ13" s="130"/>
      <c r="CQK13" s="130"/>
      <c r="CQL13" s="130"/>
      <c r="CQM13" s="130"/>
      <c r="CQN13" s="130"/>
      <c r="CQO13" s="130"/>
      <c r="CQP13" s="130"/>
      <c r="CQQ13" s="130"/>
      <c r="CQR13" s="130"/>
      <c r="CQS13" s="130"/>
      <c r="CQT13" s="130"/>
      <c r="CQU13" s="130"/>
      <c r="CQV13" s="130"/>
      <c r="CQW13" s="130"/>
      <c r="CQX13" s="130"/>
      <c r="CQY13" s="130"/>
      <c r="CQZ13" s="130"/>
      <c r="CRA13" s="130"/>
      <c r="CRB13" s="130"/>
      <c r="CRC13" s="130"/>
      <c r="CRD13" s="130"/>
      <c r="CRE13" s="130"/>
      <c r="CRF13" s="130"/>
      <c r="CRG13" s="130"/>
      <c r="CRH13" s="130"/>
      <c r="CRI13" s="130"/>
      <c r="CRJ13" s="130"/>
      <c r="CRK13" s="130"/>
      <c r="CRL13" s="130"/>
      <c r="CRM13" s="130"/>
      <c r="CRN13" s="130"/>
      <c r="CRO13" s="130"/>
      <c r="CRP13" s="130"/>
      <c r="CRQ13" s="130"/>
      <c r="CRR13" s="130"/>
      <c r="CRS13" s="130"/>
      <c r="CRT13" s="130"/>
      <c r="CRU13" s="130"/>
      <c r="CRV13" s="130"/>
      <c r="CRW13" s="130"/>
      <c r="CRX13" s="130"/>
      <c r="CRY13" s="130"/>
      <c r="CRZ13" s="130"/>
      <c r="CSA13" s="130"/>
      <c r="CSB13" s="130"/>
      <c r="CSC13" s="130"/>
      <c r="CSD13" s="130"/>
      <c r="CSE13" s="130"/>
      <c r="CSF13" s="130"/>
      <c r="CSG13" s="130"/>
      <c r="CSH13" s="130"/>
      <c r="CSI13" s="130"/>
      <c r="CSJ13" s="130"/>
      <c r="CSK13" s="130"/>
      <c r="CSL13" s="130"/>
      <c r="CSM13" s="130"/>
      <c r="CSN13" s="130"/>
      <c r="CSO13" s="130"/>
      <c r="CSP13" s="130"/>
      <c r="CSQ13" s="130"/>
      <c r="CSR13" s="130"/>
      <c r="CSS13" s="130"/>
      <c r="CST13" s="130"/>
      <c r="CSU13" s="130"/>
      <c r="CSV13" s="130"/>
      <c r="CSW13" s="130"/>
      <c r="CSX13" s="130"/>
      <c r="CSY13" s="130"/>
      <c r="CSZ13" s="130"/>
      <c r="CTA13" s="130"/>
      <c r="CTB13" s="130"/>
      <c r="CTC13" s="130"/>
      <c r="CTD13" s="130"/>
      <c r="CTE13" s="130"/>
      <c r="CTF13" s="130"/>
      <c r="CTG13" s="130"/>
      <c r="CTH13" s="130"/>
      <c r="CTI13" s="130"/>
      <c r="CTJ13" s="130"/>
      <c r="CTK13" s="130"/>
      <c r="CTL13" s="130"/>
      <c r="CTM13" s="130"/>
      <c r="CTN13" s="130"/>
      <c r="CTO13" s="130"/>
      <c r="CTP13" s="130"/>
      <c r="CTQ13" s="130"/>
      <c r="CTR13" s="130"/>
      <c r="CTS13" s="130"/>
      <c r="CTT13" s="130"/>
      <c r="CTU13" s="130"/>
      <c r="CTV13" s="130"/>
      <c r="CTW13" s="130"/>
      <c r="CTX13" s="130"/>
      <c r="CTY13" s="130"/>
      <c r="CTZ13" s="130"/>
      <c r="CUA13" s="130"/>
      <c r="CUB13" s="130"/>
      <c r="CUC13" s="130"/>
      <c r="CUD13" s="130"/>
      <c r="CUE13" s="130"/>
      <c r="CUF13" s="130"/>
      <c r="CUG13" s="130"/>
      <c r="CUH13" s="130"/>
      <c r="CUI13" s="130"/>
      <c r="CUJ13" s="130"/>
      <c r="CUK13" s="130"/>
      <c r="CUL13" s="130"/>
      <c r="CUM13" s="130"/>
      <c r="CUN13" s="130"/>
      <c r="CUO13" s="130"/>
      <c r="CUP13" s="130"/>
      <c r="CUQ13" s="130"/>
      <c r="CUR13" s="130"/>
      <c r="CUS13" s="130"/>
      <c r="CUT13" s="130"/>
      <c r="CUU13" s="130"/>
      <c r="CUV13" s="130"/>
      <c r="CUW13" s="130"/>
      <c r="CUX13" s="130"/>
      <c r="CUY13" s="130"/>
      <c r="CUZ13" s="130"/>
      <c r="CVA13" s="130"/>
      <c r="CVB13" s="130"/>
      <c r="CVC13" s="130"/>
      <c r="CVD13" s="130"/>
      <c r="CVE13" s="130"/>
      <c r="CVF13" s="130"/>
      <c r="CVG13" s="130"/>
      <c r="CVH13" s="130"/>
      <c r="CVI13" s="130"/>
      <c r="CVJ13" s="130"/>
      <c r="CVK13" s="130"/>
      <c r="CVL13" s="130"/>
      <c r="CVM13" s="130"/>
      <c r="CVN13" s="130"/>
      <c r="CVO13" s="130"/>
      <c r="CVP13" s="130"/>
      <c r="CVQ13" s="130"/>
      <c r="CVR13" s="130"/>
      <c r="CVS13" s="130"/>
      <c r="CVT13" s="130"/>
      <c r="CVU13" s="130"/>
      <c r="CVV13" s="130"/>
      <c r="CVW13" s="130"/>
      <c r="CVX13" s="130"/>
      <c r="CVY13" s="130"/>
      <c r="CVZ13" s="130"/>
      <c r="CWA13" s="130"/>
      <c r="CWB13" s="130"/>
      <c r="CWC13" s="130"/>
      <c r="CWD13" s="130"/>
      <c r="CWE13" s="130"/>
      <c r="CWF13" s="130"/>
      <c r="CWG13" s="130"/>
      <c r="CWH13" s="130"/>
      <c r="CWI13" s="130"/>
      <c r="CWJ13" s="130"/>
      <c r="CWK13" s="130"/>
      <c r="CWL13" s="130"/>
      <c r="CWM13" s="130"/>
      <c r="CWN13" s="130"/>
      <c r="CWO13" s="130"/>
      <c r="CWP13" s="130"/>
      <c r="CWQ13" s="130"/>
      <c r="CWR13" s="130"/>
      <c r="CWS13" s="130"/>
      <c r="CWT13" s="130"/>
      <c r="CWU13" s="130"/>
      <c r="CWV13" s="130"/>
      <c r="CWW13" s="130"/>
      <c r="CWX13" s="130"/>
      <c r="CWY13" s="130"/>
      <c r="CWZ13" s="130"/>
      <c r="CXA13" s="130"/>
      <c r="CXB13" s="130"/>
      <c r="CXC13" s="130"/>
      <c r="CXD13" s="130"/>
      <c r="CXE13" s="130"/>
      <c r="CXF13" s="130"/>
      <c r="CXG13" s="130"/>
      <c r="CXH13" s="130"/>
      <c r="CXI13" s="130"/>
      <c r="CXJ13" s="130"/>
      <c r="CXK13" s="130"/>
      <c r="CXL13" s="130"/>
      <c r="CXM13" s="130"/>
      <c r="CXN13" s="130"/>
      <c r="CXO13" s="130"/>
      <c r="CXP13" s="130"/>
      <c r="CXQ13" s="130"/>
      <c r="CXR13" s="130"/>
      <c r="CXS13" s="130"/>
      <c r="CXT13" s="130"/>
      <c r="CXU13" s="130"/>
      <c r="CXV13" s="130"/>
      <c r="CXW13" s="130"/>
      <c r="CXX13" s="130"/>
      <c r="CXY13" s="130"/>
      <c r="CXZ13" s="130"/>
      <c r="CYA13" s="130"/>
      <c r="CYB13" s="130"/>
      <c r="CYC13" s="130"/>
      <c r="CYD13" s="130"/>
      <c r="CYE13" s="130"/>
      <c r="CYF13" s="130"/>
      <c r="CYG13" s="130"/>
      <c r="CYH13" s="130"/>
      <c r="CYI13" s="130"/>
      <c r="CYJ13" s="130"/>
      <c r="CYK13" s="130"/>
      <c r="CYL13" s="130"/>
      <c r="CYM13" s="130"/>
      <c r="CYN13" s="130"/>
      <c r="CYO13" s="130"/>
      <c r="CYP13" s="130"/>
      <c r="CYQ13" s="130"/>
      <c r="CYR13" s="130"/>
      <c r="CYS13" s="130"/>
      <c r="CYT13" s="130"/>
      <c r="CYU13" s="130"/>
      <c r="CYV13" s="130"/>
      <c r="CYW13" s="130"/>
      <c r="CYX13" s="130"/>
      <c r="CYY13" s="130"/>
      <c r="CYZ13" s="130"/>
      <c r="CZA13" s="130"/>
      <c r="CZB13" s="130"/>
      <c r="CZC13" s="130"/>
      <c r="CZD13" s="130"/>
      <c r="CZE13" s="130"/>
      <c r="CZF13" s="130"/>
      <c r="CZG13" s="130"/>
      <c r="CZH13" s="130"/>
      <c r="CZI13" s="130"/>
      <c r="CZJ13" s="130"/>
      <c r="CZK13" s="130"/>
      <c r="CZL13" s="130"/>
      <c r="CZM13" s="130"/>
      <c r="CZN13" s="130"/>
      <c r="CZO13" s="130"/>
      <c r="CZP13" s="130"/>
      <c r="CZQ13" s="130"/>
      <c r="CZR13" s="130"/>
      <c r="CZS13" s="130"/>
      <c r="CZT13" s="130"/>
      <c r="CZU13" s="130"/>
      <c r="CZV13" s="130"/>
      <c r="CZW13" s="130"/>
      <c r="CZX13" s="130"/>
      <c r="CZY13" s="130"/>
      <c r="CZZ13" s="130"/>
      <c r="DAA13" s="130"/>
      <c r="DAB13" s="130"/>
      <c r="DAC13" s="130"/>
      <c r="DAD13" s="130"/>
      <c r="DAE13" s="130"/>
      <c r="DAF13" s="130"/>
      <c r="DAG13" s="130"/>
      <c r="DAH13" s="130"/>
      <c r="DAI13" s="130"/>
      <c r="DAJ13" s="130"/>
      <c r="DAK13" s="130"/>
      <c r="DAL13" s="130"/>
      <c r="DAM13" s="130"/>
      <c r="DAN13" s="130"/>
      <c r="DAO13" s="130"/>
      <c r="DAP13" s="130"/>
      <c r="DAQ13" s="130"/>
      <c r="DAR13" s="130"/>
      <c r="DAS13" s="130"/>
      <c r="DAT13" s="130"/>
      <c r="DAU13" s="130"/>
      <c r="DAV13" s="130"/>
      <c r="DAW13" s="130"/>
      <c r="DAX13" s="130"/>
      <c r="DAY13" s="130"/>
      <c r="DAZ13" s="130"/>
      <c r="DBA13" s="130"/>
      <c r="DBB13" s="130"/>
      <c r="DBC13" s="130"/>
      <c r="DBD13" s="130"/>
      <c r="DBE13" s="130"/>
      <c r="DBF13" s="130"/>
      <c r="DBG13" s="130"/>
      <c r="DBH13" s="130"/>
      <c r="DBI13" s="130"/>
      <c r="DBJ13" s="130"/>
      <c r="DBK13" s="130"/>
      <c r="DBL13" s="130"/>
      <c r="DBM13" s="130"/>
      <c r="DBN13" s="130"/>
      <c r="DBO13" s="130"/>
      <c r="DBP13" s="130"/>
      <c r="DBQ13" s="130"/>
      <c r="DBR13" s="130"/>
      <c r="DBS13" s="130"/>
      <c r="DBT13" s="130"/>
      <c r="DBU13" s="130"/>
      <c r="DBV13" s="130"/>
      <c r="DBW13" s="130"/>
      <c r="DBX13" s="130"/>
      <c r="DBY13" s="130"/>
      <c r="DBZ13" s="130"/>
      <c r="DCA13" s="130"/>
      <c r="DCB13" s="130"/>
      <c r="DCC13" s="130"/>
      <c r="DCD13" s="130"/>
      <c r="DCE13" s="130"/>
      <c r="DCF13" s="130"/>
      <c r="DCG13" s="130"/>
      <c r="DCH13" s="130"/>
      <c r="DCI13" s="130"/>
      <c r="DCJ13" s="130"/>
      <c r="DCK13" s="130"/>
      <c r="DCL13" s="130"/>
      <c r="DCM13" s="130"/>
      <c r="DCN13" s="130"/>
      <c r="DCO13" s="130"/>
      <c r="DCP13" s="130"/>
      <c r="DCQ13" s="130"/>
      <c r="DCR13" s="130"/>
      <c r="DCS13" s="130"/>
      <c r="DCT13" s="130"/>
      <c r="DCU13" s="130"/>
      <c r="DCV13" s="130"/>
      <c r="DCW13" s="130"/>
      <c r="DCX13" s="130"/>
      <c r="DCY13" s="130"/>
      <c r="DCZ13" s="130"/>
      <c r="DDA13" s="130"/>
      <c r="DDB13" s="130"/>
      <c r="DDC13" s="130"/>
      <c r="DDD13" s="130"/>
      <c r="DDE13" s="130"/>
      <c r="DDF13" s="130"/>
      <c r="DDG13" s="130"/>
      <c r="DDH13" s="130"/>
      <c r="DDI13" s="130"/>
      <c r="DDJ13" s="130"/>
      <c r="DDK13" s="130"/>
      <c r="DDL13" s="130"/>
      <c r="DDM13" s="130"/>
      <c r="DDN13" s="130"/>
      <c r="DDO13" s="130"/>
      <c r="DDP13" s="130"/>
      <c r="DDQ13" s="130"/>
      <c r="DDR13" s="130"/>
      <c r="DDS13" s="130"/>
      <c r="DDT13" s="130"/>
      <c r="DDU13" s="130"/>
      <c r="DDV13" s="130"/>
      <c r="DDW13" s="130"/>
      <c r="DDX13" s="130"/>
      <c r="DDY13" s="130"/>
      <c r="DDZ13" s="130"/>
      <c r="DEA13" s="130"/>
      <c r="DEB13" s="130"/>
      <c r="DEC13" s="130"/>
      <c r="DED13" s="130"/>
      <c r="DEE13" s="130"/>
      <c r="DEF13" s="130"/>
      <c r="DEG13" s="130"/>
      <c r="DEH13" s="130"/>
      <c r="DEI13" s="130"/>
      <c r="DEJ13" s="130"/>
      <c r="DEK13" s="130"/>
      <c r="DEL13" s="130"/>
      <c r="DEM13" s="130"/>
      <c r="DEN13" s="130"/>
      <c r="DEO13" s="130"/>
      <c r="DEP13" s="130"/>
      <c r="DEQ13" s="130"/>
      <c r="DER13" s="130"/>
      <c r="DES13" s="130"/>
      <c r="DET13" s="130"/>
      <c r="DEU13" s="130"/>
      <c r="DEV13" s="130"/>
      <c r="DEW13" s="130"/>
      <c r="DEX13" s="130"/>
      <c r="DEY13" s="130"/>
      <c r="DEZ13" s="130"/>
      <c r="DFA13" s="130"/>
      <c r="DFB13" s="130"/>
      <c r="DFC13" s="130"/>
      <c r="DFD13" s="130"/>
      <c r="DFE13" s="130"/>
      <c r="DFF13" s="130"/>
      <c r="DFG13" s="130"/>
      <c r="DFH13" s="130"/>
      <c r="DFI13" s="130"/>
      <c r="DFJ13" s="130"/>
      <c r="DFK13" s="130"/>
      <c r="DFL13" s="130"/>
      <c r="DFM13" s="130"/>
      <c r="DFN13" s="130"/>
      <c r="DFO13" s="130"/>
      <c r="DFP13" s="130"/>
      <c r="DFQ13" s="130"/>
      <c r="DFR13" s="130"/>
      <c r="DFS13" s="130"/>
      <c r="DFT13" s="130"/>
      <c r="DFU13" s="130"/>
      <c r="DFV13" s="130"/>
      <c r="DFW13" s="130"/>
      <c r="DFX13" s="130"/>
      <c r="DFY13" s="130"/>
      <c r="DFZ13" s="130"/>
      <c r="DGA13" s="130"/>
      <c r="DGB13" s="130"/>
      <c r="DGC13" s="130"/>
      <c r="DGD13" s="130"/>
      <c r="DGE13" s="130"/>
      <c r="DGF13" s="130"/>
      <c r="DGG13" s="130"/>
      <c r="DGH13" s="130"/>
      <c r="DGI13" s="130"/>
      <c r="DGJ13" s="130"/>
      <c r="DGK13" s="130"/>
      <c r="DGL13" s="130"/>
      <c r="DGM13" s="130"/>
      <c r="DGN13" s="130"/>
      <c r="DGO13" s="130"/>
      <c r="DGP13" s="130"/>
      <c r="DGQ13" s="130"/>
      <c r="DGR13" s="130"/>
      <c r="DGS13" s="130"/>
      <c r="DGT13" s="130"/>
      <c r="DGU13" s="130"/>
      <c r="DGV13" s="130"/>
      <c r="DGW13" s="130"/>
      <c r="DGX13" s="130"/>
      <c r="DGY13" s="130"/>
      <c r="DGZ13" s="130"/>
      <c r="DHA13" s="130"/>
      <c r="DHB13" s="130"/>
      <c r="DHC13" s="130"/>
      <c r="DHD13" s="130"/>
      <c r="DHE13" s="130"/>
      <c r="DHF13" s="130"/>
      <c r="DHG13" s="130"/>
      <c r="DHH13" s="130"/>
      <c r="DHI13" s="130"/>
      <c r="DHJ13" s="130"/>
      <c r="DHK13" s="130"/>
      <c r="DHL13" s="130"/>
      <c r="DHM13" s="130"/>
      <c r="DHN13" s="130"/>
      <c r="DHO13" s="130"/>
      <c r="DHP13" s="130"/>
      <c r="DHQ13" s="130"/>
      <c r="DHR13" s="130"/>
      <c r="DHS13" s="130"/>
      <c r="DHT13" s="130"/>
      <c r="DHU13" s="130"/>
      <c r="DHV13" s="130"/>
      <c r="DHW13" s="130"/>
      <c r="DHX13" s="130"/>
      <c r="DHY13" s="130"/>
      <c r="DHZ13" s="130"/>
      <c r="DIA13" s="130"/>
      <c r="DIB13" s="130"/>
      <c r="DIC13" s="130"/>
      <c r="DID13" s="130"/>
      <c r="DIE13" s="130"/>
      <c r="DIF13" s="130"/>
      <c r="DIG13" s="130"/>
      <c r="DIH13" s="130"/>
      <c r="DII13" s="130"/>
      <c r="DIJ13" s="130"/>
      <c r="DIK13" s="130"/>
      <c r="DIL13" s="130"/>
      <c r="DIM13" s="130"/>
      <c r="DIN13" s="130"/>
      <c r="DIO13" s="130"/>
      <c r="DIP13" s="130"/>
      <c r="DIQ13" s="130"/>
      <c r="DIR13" s="130"/>
      <c r="DIS13" s="130"/>
      <c r="DIT13" s="130"/>
      <c r="DIU13" s="130"/>
      <c r="DIV13" s="130"/>
      <c r="DIW13" s="130"/>
      <c r="DIX13" s="130"/>
      <c r="DIY13" s="130"/>
      <c r="DIZ13" s="130"/>
      <c r="DJA13" s="130"/>
      <c r="DJB13" s="130"/>
      <c r="DJC13" s="130"/>
      <c r="DJD13" s="130"/>
      <c r="DJE13" s="130"/>
      <c r="DJF13" s="130"/>
      <c r="DJG13" s="130"/>
      <c r="DJH13" s="130"/>
      <c r="DJI13" s="130"/>
      <c r="DJJ13" s="130"/>
      <c r="DJK13" s="130"/>
      <c r="DJL13" s="130"/>
      <c r="DJM13" s="130"/>
      <c r="DJN13" s="130"/>
      <c r="DJO13" s="130"/>
      <c r="DJP13" s="130"/>
      <c r="DJQ13" s="130"/>
      <c r="DJR13" s="130"/>
      <c r="DJS13" s="130"/>
      <c r="DJT13" s="130"/>
      <c r="DJU13" s="130"/>
      <c r="DJV13" s="130"/>
      <c r="DJW13" s="130"/>
      <c r="DJX13" s="130"/>
      <c r="DJY13" s="130"/>
      <c r="DJZ13" s="130"/>
      <c r="DKA13" s="130"/>
      <c r="DKB13" s="130"/>
      <c r="DKC13" s="130"/>
      <c r="DKD13" s="130"/>
      <c r="DKE13" s="130"/>
      <c r="DKF13" s="130"/>
      <c r="DKG13" s="130"/>
      <c r="DKH13" s="130"/>
      <c r="DKI13" s="130"/>
      <c r="DKJ13" s="130"/>
      <c r="DKK13" s="130"/>
      <c r="DKL13" s="130"/>
      <c r="DKM13" s="130"/>
      <c r="DKN13" s="130"/>
      <c r="DKO13" s="130"/>
      <c r="DKP13" s="130"/>
      <c r="DKQ13" s="130"/>
      <c r="DKR13" s="130"/>
      <c r="DKS13" s="130"/>
      <c r="DKT13" s="130"/>
      <c r="DKU13" s="130"/>
      <c r="DKV13" s="130"/>
      <c r="DKW13" s="130"/>
      <c r="DKX13" s="130"/>
      <c r="DKY13" s="130"/>
      <c r="DKZ13" s="130"/>
      <c r="DLA13" s="130"/>
      <c r="DLB13" s="130"/>
      <c r="DLC13" s="130"/>
      <c r="DLD13" s="130"/>
      <c r="DLE13" s="130"/>
      <c r="DLF13" s="130"/>
      <c r="DLG13" s="130"/>
      <c r="DLH13" s="130"/>
      <c r="DLI13" s="130"/>
      <c r="DLJ13" s="130"/>
      <c r="DLK13" s="130"/>
      <c r="DLL13" s="130"/>
      <c r="DLM13" s="130"/>
      <c r="DLN13" s="130"/>
      <c r="DLO13" s="130"/>
      <c r="DLP13" s="130"/>
      <c r="DLQ13" s="130"/>
      <c r="DLR13" s="130"/>
      <c r="DLS13" s="130"/>
      <c r="DLT13" s="130"/>
      <c r="DLU13" s="130"/>
      <c r="DLV13" s="130"/>
      <c r="DLW13" s="130"/>
      <c r="DLX13" s="130"/>
      <c r="DLY13" s="130"/>
      <c r="DLZ13" s="130"/>
      <c r="DMA13" s="130"/>
      <c r="DMB13" s="130"/>
      <c r="DMC13" s="130"/>
      <c r="DMD13" s="130"/>
      <c r="DME13" s="130"/>
      <c r="DMF13" s="130"/>
      <c r="DMG13" s="130"/>
      <c r="DMH13" s="130"/>
      <c r="DMI13" s="130"/>
      <c r="DMJ13" s="130"/>
      <c r="DMK13" s="130"/>
      <c r="DML13" s="130"/>
      <c r="DMM13" s="130"/>
      <c r="DMN13" s="130"/>
      <c r="DMO13" s="130"/>
      <c r="DMP13" s="130"/>
      <c r="DMQ13" s="130"/>
      <c r="DMR13" s="130"/>
      <c r="DMS13" s="130"/>
      <c r="DMT13" s="130"/>
      <c r="DMU13" s="130"/>
      <c r="DMV13" s="130"/>
      <c r="DMW13" s="130"/>
      <c r="DMX13" s="130"/>
      <c r="DMY13" s="130"/>
      <c r="DMZ13" s="130"/>
      <c r="DNA13" s="130"/>
      <c r="DNB13" s="130"/>
      <c r="DNC13" s="130"/>
      <c r="DND13" s="130"/>
      <c r="DNE13" s="130"/>
      <c r="DNF13" s="130"/>
      <c r="DNG13" s="130"/>
      <c r="DNH13" s="130"/>
      <c r="DNI13" s="130"/>
      <c r="DNJ13" s="130"/>
      <c r="DNK13" s="130"/>
      <c r="DNL13" s="130"/>
      <c r="DNM13" s="130"/>
      <c r="DNN13" s="130"/>
      <c r="DNO13" s="130"/>
      <c r="DNP13" s="130"/>
      <c r="DNQ13" s="130"/>
      <c r="DNR13" s="130"/>
      <c r="DNS13" s="130"/>
      <c r="DNT13" s="130"/>
      <c r="DNU13" s="130"/>
      <c r="DNV13" s="130"/>
      <c r="DNW13" s="130"/>
      <c r="DNX13" s="130"/>
      <c r="DNY13" s="130"/>
      <c r="DNZ13" s="130"/>
      <c r="DOA13" s="130"/>
      <c r="DOB13" s="130"/>
      <c r="DOC13" s="130"/>
      <c r="DOD13" s="130"/>
      <c r="DOE13" s="130"/>
      <c r="DOF13" s="130"/>
      <c r="DOG13" s="130"/>
      <c r="DOH13" s="130"/>
      <c r="DOI13" s="130"/>
      <c r="DOJ13" s="130"/>
      <c r="DOK13" s="130"/>
      <c r="DOL13" s="130"/>
      <c r="DOM13" s="130"/>
      <c r="DON13" s="130"/>
      <c r="DOO13" s="130"/>
      <c r="DOP13" s="130"/>
      <c r="DOQ13" s="130"/>
      <c r="DOR13" s="130"/>
      <c r="DOS13" s="130"/>
      <c r="DOT13" s="130"/>
      <c r="DOU13" s="130"/>
      <c r="DOV13" s="130"/>
      <c r="DOW13" s="130"/>
      <c r="DOX13" s="130"/>
      <c r="DOY13" s="130"/>
      <c r="DOZ13" s="130"/>
      <c r="DPA13" s="130"/>
      <c r="DPB13" s="130"/>
      <c r="DPC13" s="130"/>
      <c r="DPD13" s="130"/>
      <c r="DPE13" s="130"/>
      <c r="DPF13" s="130"/>
      <c r="DPG13" s="130"/>
      <c r="DPH13" s="130"/>
      <c r="DPI13" s="130"/>
      <c r="DPJ13" s="130"/>
      <c r="DPK13" s="130"/>
      <c r="DPL13" s="130"/>
      <c r="DPM13" s="130"/>
      <c r="DPN13" s="130"/>
      <c r="DPO13" s="130"/>
      <c r="DPP13" s="130"/>
      <c r="DPQ13" s="130"/>
      <c r="DPR13" s="130"/>
      <c r="DPS13" s="130"/>
      <c r="DPT13" s="130"/>
      <c r="DPU13" s="130"/>
      <c r="DPV13" s="130"/>
      <c r="DPW13" s="130"/>
      <c r="DPX13" s="130"/>
      <c r="DPY13" s="130"/>
      <c r="DPZ13" s="130"/>
      <c r="DQA13" s="130"/>
      <c r="DQB13" s="130"/>
      <c r="DQC13" s="130"/>
      <c r="DQD13" s="130"/>
      <c r="DQE13" s="130"/>
      <c r="DQF13" s="130"/>
      <c r="DQG13" s="130"/>
      <c r="DQH13" s="130"/>
      <c r="DQI13" s="130"/>
      <c r="DQJ13" s="130"/>
      <c r="DQK13" s="130"/>
      <c r="DQL13" s="130"/>
      <c r="DQM13" s="130"/>
      <c r="DQN13" s="130"/>
      <c r="DQO13" s="130"/>
      <c r="DQP13" s="130"/>
      <c r="DQQ13" s="130"/>
      <c r="DQR13" s="130"/>
      <c r="DQS13" s="130"/>
      <c r="DQT13" s="130"/>
      <c r="DQU13" s="130"/>
      <c r="DQV13" s="130"/>
      <c r="DQW13" s="130"/>
      <c r="DQX13" s="130"/>
      <c r="DQY13" s="130"/>
      <c r="DQZ13" s="130"/>
      <c r="DRA13" s="130"/>
      <c r="DRB13" s="130"/>
      <c r="DRC13" s="130"/>
      <c r="DRD13" s="130"/>
      <c r="DRE13" s="130"/>
      <c r="DRF13" s="130"/>
      <c r="DRG13" s="130"/>
      <c r="DRH13" s="130"/>
      <c r="DRI13" s="130"/>
      <c r="DRJ13" s="130"/>
      <c r="DRK13" s="130"/>
      <c r="DRL13" s="130"/>
      <c r="DRM13" s="130"/>
      <c r="DRN13" s="130"/>
      <c r="DRO13" s="130"/>
      <c r="DRP13" s="130"/>
      <c r="DRQ13" s="130"/>
      <c r="DRR13" s="130"/>
      <c r="DRS13" s="130"/>
      <c r="DRT13" s="130"/>
      <c r="DRU13" s="130"/>
      <c r="DRV13" s="130"/>
      <c r="DRW13" s="130"/>
      <c r="DRX13" s="130"/>
      <c r="DRY13" s="130"/>
      <c r="DRZ13" s="130"/>
      <c r="DSA13" s="130"/>
      <c r="DSB13" s="130"/>
      <c r="DSC13" s="130"/>
      <c r="DSD13" s="130"/>
      <c r="DSE13" s="130"/>
      <c r="DSF13" s="130"/>
      <c r="DSG13" s="130"/>
      <c r="DSH13" s="130"/>
      <c r="DSI13" s="130"/>
      <c r="DSJ13" s="130"/>
      <c r="DSK13" s="130"/>
      <c r="DSL13" s="130"/>
      <c r="DSM13" s="130"/>
      <c r="DSN13" s="130"/>
      <c r="DSO13" s="130"/>
      <c r="DSP13" s="130"/>
      <c r="DSQ13" s="130"/>
      <c r="DSR13" s="130"/>
      <c r="DSS13" s="130"/>
      <c r="DST13" s="130"/>
      <c r="DSU13" s="130"/>
      <c r="DSV13" s="130"/>
      <c r="DSW13" s="130"/>
      <c r="DSX13" s="130"/>
      <c r="DSY13" s="130"/>
      <c r="DSZ13" s="130"/>
      <c r="DTA13" s="130"/>
      <c r="DTB13" s="130"/>
      <c r="DTC13" s="130"/>
      <c r="DTD13" s="130"/>
      <c r="DTE13" s="130"/>
      <c r="DTF13" s="130"/>
      <c r="DTG13" s="130"/>
      <c r="DTH13" s="130"/>
      <c r="DTI13" s="130"/>
      <c r="DTJ13" s="130"/>
      <c r="DTK13" s="130"/>
      <c r="DTL13" s="130"/>
      <c r="DTM13" s="130"/>
      <c r="DTN13" s="130"/>
      <c r="DTO13" s="130"/>
      <c r="DTP13" s="130"/>
      <c r="DTQ13" s="130"/>
      <c r="DTR13" s="130"/>
      <c r="DTS13" s="130"/>
      <c r="DTT13" s="130"/>
      <c r="DTU13" s="130"/>
      <c r="DTV13" s="130"/>
      <c r="DTW13" s="130"/>
      <c r="DTX13" s="130"/>
      <c r="DTY13" s="130"/>
      <c r="DTZ13" s="130"/>
      <c r="DUA13" s="130"/>
      <c r="DUB13" s="130"/>
      <c r="DUC13" s="130"/>
      <c r="DUD13" s="130"/>
      <c r="DUE13" s="130"/>
      <c r="DUF13" s="130"/>
      <c r="DUG13" s="130"/>
      <c r="DUH13" s="130"/>
      <c r="DUI13" s="130"/>
      <c r="DUJ13" s="130"/>
      <c r="DUK13" s="130"/>
      <c r="DUL13" s="130"/>
      <c r="DUM13" s="130"/>
      <c r="DUN13" s="130"/>
      <c r="DUO13" s="130"/>
      <c r="DUP13" s="130"/>
      <c r="DUQ13" s="130"/>
      <c r="DUR13" s="130"/>
      <c r="DUS13" s="130"/>
      <c r="DUT13" s="130"/>
      <c r="DUU13" s="130"/>
      <c r="DUV13" s="130"/>
      <c r="DUW13" s="130"/>
      <c r="DUX13" s="130"/>
      <c r="DUY13" s="130"/>
      <c r="DUZ13" s="130"/>
      <c r="DVA13" s="130"/>
      <c r="DVB13" s="130"/>
      <c r="DVC13" s="130"/>
      <c r="DVD13" s="130"/>
      <c r="DVE13" s="130"/>
      <c r="DVF13" s="130"/>
      <c r="DVG13" s="130"/>
      <c r="DVH13" s="130"/>
      <c r="DVI13" s="130"/>
      <c r="DVJ13" s="130"/>
      <c r="DVK13" s="130"/>
      <c r="DVL13" s="130"/>
      <c r="DVM13" s="130"/>
      <c r="DVN13" s="130"/>
      <c r="DVO13" s="130"/>
      <c r="DVP13" s="130"/>
      <c r="DVQ13" s="130"/>
      <c r="DVR13" s="130"/>
      <c r="DVS13" s="130"/>
      <c r="DVT13" s="130"/>
      <c r="DVU13" s="130"/>
      <c r="DVV13" s="130"/>
      <c r="DVW13" s="130"/>
      <c r="DVX13" s="130"/>
      <c r="DVY13" s="130"/>
      <c r="DVZ13" s="130"/>
      <c r="DWA13" s="130"/>
      <c r="DWB13" s="130"/>
      <c r="DWC13" s="130"/>
      <c r="DWD13" s="130"/>
      <c r="DWE13" s="130"/>
      <c r="DWF13" s="130"/>
      <c r="DWG13" s="130"/>
      <c r="DWH13" s="130"/>
      <c r="DWI13" s="130"/>
      <c r="DWJ13" s="130"/>
      <c r="DWK13" s="130"/>
      <c r="DWL13" s="130"/>
      <c r="DWM13" s="130"/>
      <c r="DWN13" s="130"/>
      <c r="DWO13" s="130"/>
      <c r="DWP13" s="130"/>
      <c r="DWQ13" s="130"/>
      <c r="DWR13" s="130"/>
      <c r="DWS13" s="130"/>
      <c r="DWT13" s="130"/>
      <c r="DWU13" s="130"/>
      <c r="DWV13" s="130"/>
      <c r="DWW13" s="130"/>
      <c r="DWX13" s="130"/>
      <c r="DWY13" s="130"/>
      <c r="DWZ13" s="130"/>
      <c r="DXA13" s="130"/>
      <c r="DXB13" s="130"/>
      <c r="DXC13" s="130"/>
      <c r="DXD13" s="130"/>
      <c r="DXE13" s="130"/>
      <c r="DXF13" s="130"/>
      <c r="DXG13" s="130"/>
      <c r="DXH13" s="130"/>
      <c r="DXI13" s="130"/>
      <c r="DXJ13" s="130"/>
      <c r="DXK13" s="130"/>
      <c r="DXL13" s="130"/>
      <c r="DXM13" s="130"/>
      <c r="DXN13" s="130"/>
      <c r="DXO13" s="130"/>
      <c r="DXP13" s="130"/>
      <c r="DXQ13" s="130"/>
      <c r="DXR13" s="130"/>
      <c r="DXS13" s="130"/>
      <c r="DXT13" s="130"/>
      <c r="DXU13" s="130"/>
      <c r="DXV13" s="130"/>
      <c r="DXW13" s="130"/>
      <c r="DXX13" s="130"/>
      <c r="DXY13" s="130"/>
      <c r="DXZ13" s="130"/>
      <c r="DYA13" s="130"/>
      <c r="DYB13" s="130"/>
      <c r="DYC13" s="130"/>
      <c r="DYD13" s="130"/>
      <c r="DYE13" s="130"/>
      <c r="DYF13" s="130"/>
      <c r="DYG13" s="130"/>
      <c r="DYH13" s="130"/>
      <c r="DYI13" s="130"/>
      <c r="DYJ13" s="130"/>
      <c r="DYK13" s="130"/>
      <c r="DYL13" s="130"/>
      <c r="DYM13" s="130"/>
      <c r="DYN13" s="130"/>
      <c r="DYO13" s="130"/>
      <c r="DYP13" s="130"/>
      <c r="DYQ13" s="130"/>
      <c r="DYR13" s="130"/>
      <c r="DYS13" s="130"/>
      <c r="DYT13" s="130"/>
      <c r="DYU13" s="130"/>
      <c r="DYV13" s="130"/>
      <c r="DYW13" s="130"/>
      <c r="DYX13" s="130"/>
      <c r="DYY13" s="130"/>
      <c r="DYZ13" s="130"/>
      <c r="DZA13" s="130"/>
      <c r="DZB13" s="130"/>
      <c r="DZC13" s="130"/>
      <c r="DZD13" s="130"/>
      <c r="DZE13" s="130"/>
      <c r="DZF13" s="130"/>
      <c r="DZG13" s="130"/>
      <c r="DZH13" s="130"/>
      <c r="DZI13" s="130"/>
      <c r="DZJ13" s="130"/>
      <c r="DZK13" s="130"/>
      <c r="DZL13" s="130"/>
      <c r="DZM13" s="130"/>
      <c r="DZN13" s="130"/>
      <c r="DZO13" s="130"/>
      <c r="DZP13" s="130"/>
      <c r="DZQ13" s="130"/>
      <c r="DZR13" s="130"/>
      <c r="DZS13" s="130"/>
      <c r="DZT13" s="130"/>
      <c r="DZU13" s="130"/>
      <c r="DZV13" s="130"/>
      <c r="DZW13" s="130"/>
      <c r="DZX13" s="130"/>
      <c r="DZY13" s="130"/>
      <c r="DZZ13" s="130"/>
      <c r="EAA13" s="130"/>
      <c r="EAB13" s="130"/>
      <c r="EAC13" s="130"/>
      <c r="EAD13" s="130"/>
      <c r="EAE13" s="130"/>
      <c r="EAF13" s="130"/>
      <c r="EAG13" s="130"/>
      <c r="EAH13" s="130"/>
      <c r="EAI13" s="130"/>
      <c r="EAJ13" s="130"/>
      <c r="EAK13" s="130"/>
      <c r="EAL13" s="130"/>
      <c r="EAM13" s="130"/>
      <c r="EAN13" s="130"/>
      <c r="EAO13" s="130"/>
      <c r="EAP13" s="130"/>
      <c r="EAQ13" s="130"/>
      <c r="EAR13" s="130"/>
      <c r="EAS13" s="130"/>
      <c r="EAT13" s="130"/>
      <c r="EAU13" s="130"/>
      <c r="EAV13" s="130"/>
      <c r="EAW13" s="130"/>
      <c r="EAX13" s="130"/>
      <c r="EAY13" s="130"/>
      <c r="EAZ13" s="130"/>
      <c r="EBA13" s="130"/>
      <c r="EBB13" s="130"/>
      <c r="EBC13" s="130"/>
      <c r="EBD13" s="130"/>
      <c r="EBE13" s="130"/>
      <c r="EBF13" s="130"/>
      <c r="EBG13" s="130"/>
      <c r="EBH13" s="130"/>
      <c r="EBI13" s="130"/>
      <c r="EBJ13" s="130"/>
      <c r="EBK13" s="130"/>
      <c r="EBL13" s="130"/>
      <c r="EBM13" s="130"/>
      <c r="EBN13" s="130"/>
      <c r="EBO13" s="130"/>
      <c r="EBP13" s="130"/>
      <c r="EBQ13" s="130"/>
      <c r="EBR13" s="130"/>
      <c r="EBS13" s="130"/>
      <c r="EBT13" s="130"/>
      <c r="EBU13" s="130"/>
      <c r="EBV13" s="130"/>
      <c r="EBW13" s="130"/>
      <c r="EBX13" s="130"/>
      <c r="EBY13" s="130"/>
      <c r="EBZ13" s="130"/>
      <c r="ECA13" s="130"/>
      <c r="ECB13" s="130"/>
      <c r="ECC13" s="130"/>
      <c r="ECD13" s="130"/>
      <c r="ECE13" s="130"/>
      <c r="ECF13" s="130"/>
      <c r="ECG13" s="130"/>
      <c r="ECH13" s="130"/>
      <c r="ECI13" s="130"/>
      <c r="ECJ13" s="130"/>
      <c r="ECK13" s="130"/>
      <c r="ECL13" s="130"/>
      <c r="ECM13" s="130"/>
      <c r="ECN13" s="130"/>
      <c r="ECO13" s="130"/>
      <c r="ECP13" s="130"/>
      <c r="ECQ13" s="130"/>
      <c r="ECR13" s="130"/>
      <c r="ECS13" s="130"/>
      <c r="ECT13" s="130"/>
      <c r="ECU13" s="130"/>
      <c r="ECV13" s="130"/>
      <c r="ECW13" s="130"/>
      <c r="ECX13" s="130"/>
      <c r="ECY13" s="130"/>
      <c r="ECZ13" s="130"/>
      <c r="EDA13" s="130"/>
      <c r="EDB13" s="130"/>
      <c r="EDC13" s="130"/>
      <c r="EDD13" s="130"/>
      <c r="EDE13" s="130"/>
      <c r="EDF13" s="130"/>
      <c r="EDG13" s="130"/>
      <c r="EDH13" s="130"/>
      <c r="EDI13" s="130"/>
      <c r="EDJ13" s="130"/>
      <c r="EDK13" s="130"/>
      <c r="EDL13" s="130"/>
      <c r="EDM13" s="130"/>
      <c r="EDN13" s="130"/>
      <c r="EDO13" s="130"/>
      <c r="EDP13" s="130"/>
      <c r="EDQ13" s="130"/>
      <c r="EDR13" s="130"/>
      <c r="EDS13" s="130"/>
      <c r="EDT13" s="130"/>
      <c r="EDU13" s="130"/>
      <c r="EDV13" s="130"/>
      <c r="EDW13" s="130"/>
      <c r="EDX13" s="130"/>
      <c r="EDY13" s="130"/>
      <c r="EDZ13" s="130"/>
      <c r="EEA13" s="130"/>
      <c r="EEB13" s="130"/>
      <c r="EEC13" s="130"/>
      <c r="EED13" s="130"/>
      <c r="EEE13" s="130"/>
      <c r="EEF13" s="130"/>
      <c r="EEG13" s="130"/>
      <c r="EEH13" s="130"/>
      <c r="EEI13" s="130"/>
      <c r="EEJ13" s="130"/>
      <c r="EEK13" s="130"/>
      <c r="EEL13" s="130"/>
      <c r="EEM13" s="130"/>
      <c r="EEN13" s="130"/>
      <c r="EEO13" s="130"/>
      <c r="EEP13" s="130"/>
      <c r="EEQ13" s="130"/>
      <c r="EER13" s="130"/>
      <c r="EES13" s="130"/>
      <c r="EET13" s="130"/>
      <c r="EEU13" s="130"/>
      <c r="EEV13" s="130"/>
      <c r="EEW13" s="130"/>
      <c r="EEX13" s="130"/>
      <c r="EEY13" s="130"/>
      <c r="EEZ13" s="130"/>
      <c r="EFA13" s="130"/>
      <c r="EFB13" s="130"/>
      <c r="EFC13" s="130"/>
      <c r="EFD13" s="130"/>
      <c r="EFE13" s="130"/>
      <c r="EFF13" s="130"/>
      <c r="EFG13" s="130"/>
      <c r="EFH13" s="130"/>
      <c r="EFI13" s="130"/>
      <c r="EFJ13" s="130"/>
      <c r="EFK13" s="130"/>
      <c r="EFL13" s="130"/>
      <c r="EFM13" s="130"/>
      <c r="EFN13" s="130"/>
      <c r="EFO13" s="130"/>
      <c r="EFP13" s="130"/>
      <c r="EFQ13" s="130"/>
      <c r="EFR13" s="130"/>
      <c r="EFS13" s="130"/>
      <c r="EFT13" s="130"/>
      <c r="EFU13" s="130"/>
      <c r="EFV13" s="130"/>
      <c r="EFW13" s="130"/>
      <c r="EFX13" s="130"/>
      <c r="EFY13" s="130"/>
      <c r="EFZ13" s="130"/>
      <c r="EGA13" s="130"/>
      <c r="EGB13" s="130"/>
      <c r="EGC13" s="130"/>
      <c r="EGD13" s="130"/>
      <c r="EGE13" s="130"/>
      <c r="EGF13" s="130"/>
      <c r="EGG13" s="130"/>
      <c r="EGH13" s="130"/>
      <c r="EGI13" s="130"/>
      <c r="EGJ13" s="130"/>
      <c r="EGK13" s="130"/>
      <c r="EGL13" s="130"/>
      <c r="EGM13" s="130"/>
      <c r="EGN13" s="130"/>
      <c r="EGO13" s="130"/>
      <c r="EGP13" s="130"/>
      <c r="EGQ13" s="130"/>
      <c r="EGR13" s="130"/>
      <c r="EGS13" s="130"/>
      <c r="EGT13" s="130"/>
      <c r="EGU13" s="130"/>
      <c r="EGV13" s="130"/>
      <c r="EGW13" s="130"/>
      <c r="EGX13" s="130"/>
      <c r="EGY13" s="130"/>
      <c r="EGZ13" s="130"/>
      <c r="EHA13" s="130"/>
      <c r="EHB13" s="130"/>
      <c r="EHC13" s="130"/>
      <c r="EHD13" s="130"/>
      <c r="EHE13" s="130"/>
      <c r="EHF13" s="130"/>
      <c r="EHG13" s="130"/>
      <c r="EHH13" s="130"/>
      <c r="EHI13" s="130"/>
      <c r="EHJ13" s="130"/>
      <c r="EHK13" s="130"/>
      <c r="EHL13" s="130"/>
      <c r="EHM13" s="130"/>
      <c r="EHN13" s="130"/>
      <c r="EHO13" s="130"/>
      <c r="EHP13" s="130"/>
      <c r="EHQ13" s="130"/>
      <c r="EHR13" s="130"/>
      <c r="EHS13" s="130"/>
      <c r="EHT13" s="130"/>
      <c r="EHU13" s="130"/>
      <c r="EHV13" s="130"/>
      <c r="EHW13" s="130"/>
      <c r="EHX13" s="130"/>
      <c r="EHY13" s="130"/>
      <c r="EHZ13" s="130"/>
      <c r="EIA13" s="130"/>
      <c r="EIB13" s="130"/>
      <c r="EIC13" s="130"/>
      <c r="EID13" s="130"/>
      <c r="EIE13" s="130"/>
      <c r="EIF13" s="130"/>
      <c r="EIG13" s="130"/>
      <c r="EIH13" s="130"/>
      <c r="EII13" s="130"/>
      <c r="EIJ13" s="130"/>
      <c r="EIK13" s="130"/>
      <c r="EIL13" s="130"/>
      <c r="EIM13" s="130"/>
      <c r="EIN13" s="130"/>
      <c r="EIO13" s="130"/>
      <c r="EIP13" s="130"/>
      <c r="EIQ13" s="130"/>
      <c r="EIR13" s="130"/>
      <c r="EIS13" s="130"/>
      <c r="EIT13" s="130"/>
      <c r="EIU13" s="130"/>
      <c r="EIV13" s="130"/>
      <c r="EIW13" s="130"/>
      <c r="EIX13" s="130"/>
      <c r="EIY13" s="130"/>
      <c r="EIZ13" s="130"/>
      <c r="EJA13" s="130"/>
      <c r="EJB13" s="130"/>
      <c r="EJC13" s="130"/>
      <c r="EJD13" s="130"/>
      <c r="EJE13" s="130"/>
      <c r="EJF13" s="130"/>
      <c r="EJG13" s="130"/>
      <c r="EJH13" s="130"/>
      <c r="EJI13" s="130"/>
      <c r="EJJ13" s="130"/>
      <c r="EJK13" s="130"/>
      <c r="EJL13" s="130"/>
      <c r="EJM13" s="130"/>
      <c r="EJN13" s="130"/>
      <c r="EJO13" s="130"/>
      <c r="EJP13" s="130"/>
      <c r="EJQ13" s="130"/>
      <c r="EJR13" s="130"/>
      <c r="EJS13" s="130"/>
      <c r="EJT13" s="130"/>
      <c r="EJU13" s="130"/>
      <c r="EJV13" s="130"/>
      <c r="EJW13" s="130"/>
      <c r="EJX13" s="130"/>
      <c r="EJY13" s="130"/>
      <c r="EJZ13" s="130"/>
      <c r="EKA13" s="130"/>
      <c r="EKB13" s="130"/>
      <c r="EKC13" s="130"/>
      <c r="EKD13" s="130"/>
      <c r="EKE13" s="130"/>
      <c r="EKF13" s="130"/>
      <c r="EKG13" s="130"/>
      <c r="EKH13" s="130"/>
      <c r="EKI13" s="130"/>
      <c r="EKJ13" s="130"/>
      <c r="EKK13" s="130"/>
      <c r="EKL13" s="130"/>
      <c r="EKM13" s="130"/>
      <c r="EKN13" s="130"/>
      <c r="EKO13" s="130"/>
      <c r="EKP13" s="130"/>
      <c r="EKQ13" s="130"/>
      <c r="EKR13" s="130"/>
      <c r="EKS13" s="130"/>
      <c r="EKT13" s="130"/>
      <c r="EKU13" s="130"/>
      <c r="EKV13" s="130"/>
      <c r="EKW13" s="130"/>
      <c r="EKX13" s="130"/>
      <c r="EKY13" s="130"/>
      <c r="EKZ13" s="130"/>
      <c r="ELA13" s="130"/>
      <c r="ELB13" s="130"/>
      <c r="ELC13" s="130"/>
      <c r="ELD13" s="130"/>
      <c r="ELE13" s="130"/>
      <c r="ELF13" s="130"/>
      <c r="ELG13" s="130"/>
      <c r="ELH13" s="130"/>
      <c r="ELI13" s="130"/>
      <c r="ELJ13" s="130"/>
      <c r="ELK13" s="130"/>
      <c r="ELL13" s="130"/>
      <c r="ELM13" s="130"/>
      <c r="ELN13" s="130"/>
      <c r="ELO13" s="130"/>
      <c r="ELP13" s="130"/>
      <c r="ELQ13" s="130"/>
      <c r="ELR13" s="130"/>
      <c r="ELS13" s="130"/>
      <c r="ELT13" s="130"/>
      <c r="ELU13" s="130"/>
      <c r="ELV13" s="130"/>
      <c r="ELW13" s="130"/>
      <c r="ELX13" s="130"/>
      <c r="ELY13" s="130"/>
      <c r="ELZ13" s="130"/>
      <c r="EMA13" s="130"/>
      <c r="EMB13" s="130"/>
      <c r="EMC13" s="130"/>
      <c r="EMD13" s="130"/>
      <c r="EME13" s="130"/>
      <c r="EMF13" s="130"/>
      <c r="EMG13" s="130"/>
      <c r="EMH13" s="130"/>
      <c r="EMI13" s="130"/>
      <c r="EMJ13" s="130"/>
      <c r="EMK13" s="130"/>
      <c r="EML13" s="130"/>
      <c r="EMM13" s="130"/>
      <c r="EMN13" s="130"/>
      <c r="EMO13" s="130"/>
      <c r="EMP13" s="130"/>
      <c r="EMQ13" s="130"/>
      <c r="EMR13" s="130"/>
      <c r="EMS13" s="130"/>
      <c r="EMT13" s="130"/>
      <c r="EMU13" s="130"/>
      <c r="EMV13" s="130"/>
      <c r="EMW13" s="130"/>
      <c r="EMX13" s="130"/>
      <c r="EMY13" s="130"/>
      <c r="EMZ13" s="130"/>
      <c r="ENA13" s="130"/>
      <c r="ENB13" s="130"/>
      <c r="ENC13" s="130"/>
      <c r="END13" s="130"/>
      <c r="ENE13" s="130"/>
      <c r="ENF13" s="130"/>
      <c r="ENG13" s="130"/>
      <c r="ENH13" s="130"/>
      <c r="ENI13" s="130"/>
      <c r="ENJ13" s="130"/>
      <c r="ENK13" s="130"/>
      <c r="ENL13" s="130"/>
      <c r="ENM13" s="130"/>
      <c r="ENN13" s="130"/>
      <c r="ENO13" s="130"/>
      <c r="ENP13" s="130"/>
      <c r="ENQ13" s="130"/>
      <c r="ENR13" s="130"/>
      <c r="ENS13" s="130"/>
      <c r="ENT13" s="130"/>
      <c r="ENU13" s="130"/>
      <c r="ENV13" s="130"/>
      <c r="ENW13" s="130"/>
      <c r="ENX13" s="130"/>
      <c r="ENY13" s="130"/>
      <c r="ENZ13" s="130"/>
      <c r="EOA13" s="130"/>
      <c r="EOB13" s="130"/>
      <c r="EOC13" s="130"/>
      <c r="EOD13" s="130"/>
      <c r="EOE13" s="130"/>
      <c r="EOF13" s="130"/>
      <c r="EOG13" s="130"/>
      <c r="EOH13" s="130"/>
      <c r="EOI13" s="130"/>
      <c r="EOJ13" s="130"/>
      <c r="EOK13" s="130"/>
      <c r="EOL13" s="130"/>
      <c r="EOM13" s="130"/>
      <c r="EON13" s="130"/>
      <c r="EOO13" s="130"/>
      <c r="EOP13" s="130"/>
      <c r="EOQ13" s="130"/>
      <c r="EOR13" s="130"/>
      <c r="EOS13" s="130"/>
      <c r="EOT13" s="130"/>
      <c r="EOU13" s="130"/>
      <c r="EOV13" s="130"/>
      <c r="EOW13" s="130"/>
      <c r="EOX13" s="130"/>
      <c r="EOY13" s="130"/>
      <c r="EOZ13" s="130"/>
      <c r="EPA13" s="130"/>
      <c r="EPB13" s="130"/>
      <c r="EPC13" s="130"/>
      <c r="EPD13" s="130"/>
      <c r="EPE13" s="130"/>
      <c r="EPF13" s="130"/>
      <c r="EPG13" s="130"/>
      <c r="EPH13" s="130"/>
      <c r="EPI13" s="130"/>
      <c r="EPJ13" s="130"/>
      <c r="EPK13" s="130"/>
      <c r="EPL13" s="130"/>
      <c r="EPM13" s="130"/>
      <c r="EPN13" s="130"/>
      <c r="EPO13" s="130"/>
      <c r="EPP13" s="130"/>
      <c r="EPQ13" s="130"/>
      <c r="EPR13" s="130"/>
      <c r="EPS13" s="130"/>
      <c r="EPT13" s="130"/>
      <c r="EPU13" s="130"/>
      <c r="EPV13" s="130"/>
      <c r="EPW13" s="130"/>
      <c r="EPX13" s="130"/>
      <c r="EPY13" s="130"/>
      <c r="EPZ13" s="130"/>
      <c r="EQA13" s="130"/>
      <c r="EQB13" s="130"/>
      <c r="EQC13" s="130"/>
      <c r="EQD13" s="130"/>
      <c r="EQE13" s="130"/>
      <c r="EQF13" s="130"/>
      <c r="EQG13" s="130"/>
      <c r="EQH13" s="130"/>
      <c r="EQI13" s="130"/>
      <c r="EQJ13" s="130"/>
      <c r="EQK13" s="130"/>
      <c r="EQL13" s="130"/>
      <c r="EQM13" s="130"/>
      <c r="EQN13" s="130"/>
      <c r="EQO13" s="130"/>
      <c r="EQP13" s="130"/>
      <c r="EQQ13" s="130"/>
      <c r="EQR13" s="130"/>
      <c r="EQS13" s="130"/>
      <c r="EQT13" s="130"/>
      <c r="EQU13" s="130"/>
      <c r="EQV13" s="130"/>
      <c r="EQW13" s="130"/>
      <c r="EQX13" s="130"/>
      <c r="EQY13" s="130"/>
      <c r="EQZ13" s="130"/>
      <c r="ERA13" s="130"/>
      <c r="ERB13" s="130"/>
      <c r="ERC13" s="130"/>
      <c r="ERD13" s="130"/>
      <c r="ERE13" s="130"/>
      <c r="ERF13" s="130"/>
      <c r="ERG13" s="130"/>
      <c r="ERH13" s="130"/>
      <c r="ERI13" s="130"/>
      <c r="ERJ13" s="130"/>
      <c r="ERK13" s="130"/>
      <c r="ERL13" s="130"/>
      <c r="ERM13" s="130"/>
      <c r="ERN13" s="130"/>
      <c r="ERO13" s="130"/>
      <c r="ERP13" s="130"/>
      <c r="ERQ13" s="130"/>
      <c r="ERR13" s="130"/>
      <c r="ERS13" s="130"/>
      <c r="ERT13" s="130"/>
      <c r="ERU13" s="130"/>
      <c r="ERV13" s="130"/>
      <c r="ERW13" s="130"/>
      <c r="ERX13" s="130"/>
      <c r="ERY13" s="130"/>
      <c r="ERZ13" s="130"/>
      <c r="ESA13" s="130"/>
      <c r="ESB13" s="130"/>
      <c r="ESC13" s="130"/>
      <c r="ESD13" s="130"/>
      <c r="ESE13" s="130"/>
      <c r="ESF13" s="130"/>
      <c r="ESG13" s="130"/>
      <c r="ESH13" s="130"/>
      <c r="ESI13" s="130"/>
      <c r="ESJ13" s="130"/>
      <c r="ESK13" s="130"/>
      <c r="ESL13" s="130"/>
      <c r="ESM13" s="130"/>
      <c r="ESN13" s="130"/>
      <c r="ESO13" s="130"/>
      <c r="ESP13" s="130"/>
      <c r="ESQ13" s="130"/>
      <c r="ESR13" s="130"/>
      <c r="ESS13" s="130"/>
      <c r="EST13" s="130"/>
      <c r="ESU13" s="130"/>
      <c r="ESV13" s="130"/>
      <c r="ESW13" s="130"/>
      <c r="ESX13" s="130"/>
      <c r="ESY13" s="130"/>
      <c r="ESZ13" s="130"/>
      <c r="ETA13" s="130"/>
      <c r="ETB13" s="130"/>
      <c r="ETC13" s="130"/>
      <c r="ETD13" s="130"/>
      <c r="ETE13" s="130"/>
      <c r="ETF13" s="130"/>
      <c r="ETG13" s="130"/>
      <c r="ETH13" s="130"/>
      <c r="ETI13" s="130"/>
      <c r="ETJ13" s="130"/>
      <c r="ETK13" s="130"/>
      <c r="ETL13" s="130"/>
      <c r="ETM13" s="130"/>
      <c r="ETN13" s="130"/>
      <c r="ETO13" s="130"/>
      <c r="ETP13" s="130"/>
      <c r="ETQ13" s="130"/>
      <c r="ETR13" s="130"/>
      <c r="ETS13" s="130"/>
      <c r="ETT13" s="130"/>
      <c r="ETU13" s="130"/>
      <c r="ETV13" s="130"/>
      <c r="ETW13" s="130"/>
      <c r="ETX13" s="130"/>
      <c r="ETY13" s="130"/>
      <c r="ETZ13" s="130"/>
      <c r="EUA13" s="130"/>
      <c r="EUB13" s="130"/>
      <c r="EUC13" s="130"/>
      <c r="EUD13" s="130"/>
      <c r="EUE13" s="130"/>
      <c r="EUF13" s="130"/>
      <c r="EUG13" s="130"/>
      <c r="EUH13" s="130"/>
      <c r="EUI13" s="130"/>
      <c r="EUJ13" s="130"/>
      <c r="EUK13" s="130"/>
      <c r="EUL13" s="130"/>
      <c r="EUM13" s="130"/>
      <c r="EUN13" s="130"/>
      <c r="EUO13" s="130"/>
      <c r="EUP13" s="130"/>
      <c r="EUQ13" s="130"/>
      <c r="EUR13" s="130"/>
      <c r="EUS13" s="130"/>
      <c r="EUT13" s="130"/>
      <c r="EUU13" s="130"/>
      <c r="EUV13" s="130"/>
      <c r="EUW13" s="130"/>
      <c r="EUX13" s="130"/>
      <c r="EUY13" s="130"/>
      <c r="EUZ13" s="130"/>
      <c r="EVA13" s="130"/>
      <c r="EVB13" s="130"/>
      <c r="EVC13" s="130"/>
      <c r="EVD13" s="130"/>
      <c r="EVE13" s="130"/>
      <c r="EVF13" s="130"/>
      <c r="EVG13" s="130"/>
      <c r="EVH13" s="130"/>
      <c r="EVI13" s="130"/>
      <c r="EVJ13" s="130"/>
      <c r="EVK13" s="130"/>
      <c r="EVL13" s="130"/>
      <c r="EVM13" s="130"/>
      <c r="EVN13" s="130"/>
      <c r="EVO13" s="130"/>
      <c r="EVP13" s="130"/>
      <c r="EVQ13" s="130"/>
      <c r="EVR13" s="130"/>
      <c r="EVS13" s="130"/>
      <c r="EVT13" s="130"/>
      <c r="EVU13" s="130"/>
      <c r="EVV13" s="130"/>
      <c r="EVW13" s="130"/>
      <c r="EVX13" s="130"/>
      <c r="EVY13" s="130"/>
      <c r="EVZ13" s="130"/>
      <c r="EWA13" s="130"/>
      <c r="EWB13" s="130"/>
      <c r="EWC13" s="130"/>
      <c r="EWD13" s="130"/>
      <c r="EWE13" s="130"/>
      <c r="EWF13" s="130"/>
      <c r="EWG13" s="130"/>
      <c r="EWH13" s="130"/>
      <c r="EWI13" s="130"/>
      <c r="EWJ13" s="130"/>
      <c r="EWK13" s="130"/>
      <c r="EWL13" s="130"/>
      <c r="EWM13" s="130"/>
      <c r="EWN13" s="130"/>
      <c r="EWO13" s="130"/>
      <c r="EWP13" s="130"/>
      <c r="EWQ13" s="130"/>
      <c r="EWR13" s="130"/>
      <c r="EWS13" s="130"/>
      <c r="EWT13" s="130"/>
      <c r="EWU13" s="130"/>
      <c r="EWV13" s="130"/>
      <c r="EWW13" s="130"/>
      <c r="EWX13" s="130"/>
      <c r="EWY13" s="130"/>
      <c r="EWZ13" s="130"/>
      <c r="EXA13" s="130"/>
      <c r="EXB13" s="130"/>
      <c r="EXC13" s="130"/>
      <c r="EXD13" s="130"/>
      <c r="EXE13" s="130"/>
      <c r="EXF13" s="130"/>
      <c r="EXG13" s="130"/>
      <c r="EXH13" s="130"/>
      <c r="EXI13" s="130"/>
      <c r="EXJ13" s="130"/>
      <c r="EXK13" s="130"/>
      <c r="EXL13" s="130"/>
      <c r="EXM13" s="130"/>
      <c r="EXN13" s="130"/>
      <c r="EXO13" s="130"/>
      <c r="EXP13" s="130"/>
      <c r="EXQ13" s="130"/>
      <c r="EXR13" s="130"/>
      <c r="EXS13" s="130"/>
      <c r="EXT13" s="130"/>
      <c r="EXU13" s="130"/>
      <c r="EXV13" s="130"/>
      <c r="EXW13" s="130"/>
      <c r="EXX13" s="130"/>
      <c r="EXY13" s="130"/>
      <c r="EXZ13" s="130"/>
      <c r="EYA13" s="130"/>
      <c r="EYB13" s="130"/>
      <c r="EYC13" s="130"/>
      <c r="EYD13" s="130"/>
      <c r="EYE13" s="130"/>
      <c r="EYF13" s="130"/>
      <c r="EYG13" s="130"/>
      <c r="EYH13" s="130"/>
      <c r="EYI13" s="130"/>
      <c r="EYJ13" s="130"/>
      <c r="EYK13" s="130"/>
      <c r="EYL13" s="130"/>
      <c r="EYM13" s="130"/>
      <c r="EYN13" s="130"/>
      <c r="EYO13" s="130"/>
      <c r="EYP13" s="130"/>
      <c r="EYQ13" s="130"/>
      <c r="EYR13" s="130"/>
      <c r="EYS13" s="130"/>
      <c r="EYT13" s="130"/>
      <c r="EYU13" s="130"/>
      <c r="EYV13" s="130"/>
      <c r="EYW13" s="130"/>
      <c r="EYX13" s="130"/>
      <c r="EYY13" s="130"/>
      <c r="EYZ13" s="130"/>
      <c r="EZA13" s="130"/>
      <c r="EZB13" s="130"/>
      <c r="EZC13" s="130"/>
      <c r="EZD13" s="130"/>
      <c r="EZE13" s="130"/>
      <c r="EZF13" s="130"/>
      <c r="EZG13" s="130"/>
      <c r="EZH13" s="130"/>
      <c r="EZI13" s="130"/>
      <c r="EZJ13" s="130"/>
      <c r="EZK13" s="130"/>
      <c r="EZL13" s="130"/>
      <c r="EZM13" s="130"/>
      <c r="EZN13" s="130"/>
      <c r="EZO13" s="130"/>
      <c r="EZP13" s="130"/>
      <c r="EZQ13" s="130"/>
      <c r="EZR13" s="130"/>
      <c r="EZS13" s="130"/>
      <c r="EZT13" s="130"/>
      <c r="EZU13" s="130"/>
      <c r="EZV13" s="130"/>
      <c r="EZW13" s="130"/>
      <c r="EZX13" s="130"/>
      <c r="EZY13" s="130"/>
      <c r="EZZ13" s="130"/>
      <c r="FAA13" s="130"/>
      <c r="FAB13" s="130"/>
      <c r="FAC13" s="130"/>
      <c r="FAD13" s="130"/>
      <c r="FAE13" s="130"/>
      <c r="FAF13" s="130"/>
      <c r="FAG13" s="130"/>
      <c r="FAH13" s="130"/>
      <c r="FAI13" s="130"/>
      <c r="FAJ13" s="130"/>
      <c r="FAK13" s="130"/>
      <c r="FAL13" s="130"/>
      <c r="FAM13" s="130"/>
      <c r="FAN13" s="130"/>
      <c r="FAO13" s="130"/>
      <c r="FAP13" s="130"/>
      <c r="FAQ13" s="130"/>
      <c r="FAR13" s="130"/>
      <c r="FAS13" s="130"/>
      <c r="FAT13" s="130"/>
      <c r="FAU13" s="130"/>
      <c r="FAV13" s="130"/>
      <c r="FAW13" s="130"/>
      <c r="FAX13" s="130"/>
      <c r="FAY13" s="130"/>
      <c r="FAZ13" s="130"/>
      <c r="FBA13" s="130"/>
      <c r="FBB13" s="130"/>
      <c r="FBC13" s="130"/>
      <c r="FBD13" s="130"/>
      <c r="FBE13" s="130"/>
      <c r="FBF13" s="130"/>
      <c r="FBG13" s="130"/>
      <c r="FBH13" s="130"/>
      <c r="FBI13" s="130"/>
      <c r="FBJ13" s="130"/>
      <c r="FBK13" s="130"/>
      <c r="FBL13" s="130"/>
      <c r="FBM13" s="130"/>
      <c r="FBN13" s="130"/>
      <c r="FBO13" s="130"/>
      <c r="FBP13" s="130"/>
      <c r="FBQ13" s="130"/>
      <c r="FBR13" s="130"/>
      <c r="FBS13" s="130"/>
      <c r="FBT13" s="130"/>
      <c r="FBU13" s="130"/>
      <c r="FBV13" s="130"/>
      <c r="FBW13" s="130"/>
      <c r="FBX13" s="130"/>
      <c r="FBY13" s="130"/>
      <c r="FBZ13" s="130"/>
      <c r="FCA13" s="130"/>
      <c r="FCB13" s="130"/>
      <c r="FCC13" s="130"/>
      <c r="FCD13" s="130"/>
      <c r="FCE13" s="130"/>
      <c r="FCF13" s="130"/>
      <c r="FCG13" s="130"/>
      <c r="FCH13" s="130"/>
      <c r="FCI13" s="130"/>
      <c r="FCJ13" s="130"/>
      <c r="FCK13" s="130"/>
      <c r="FCL13" s="130"/>
      <c r="FCM13" s="130"/>
      <c r="FCN13" s="130"/>
      <c r="FCO13" s="130"/>
      <c r="FCP13" s="130"/>
      <c r="FCQ13" s="130"/>
      <c r="FCR13" s="130"/>
      <c r="FCS13" s="130"/>
      <c r="FCT13" s="130"/>
      <c r="FCU13" s="130"/>
      <c r="FCV13" s="130"/>
      <c r="FCW13" s="130"/>
      <c r="FCX13" s="130"/>
      <c r="FCY13" s="130"/>
      <c r="FCZ13" s="130"/>
      <c r="FDA13" s="130"/>
      <c r="FDB13" s="130"/>
      <c r="FDC13" s="130"/>
      <c r="FDD13" s="130"/>
      <c r="FDE13" s="130"/>
      <c r="FDF13" s="130"/>
      <c r="FDG13" s="130"/>
      <c r="FDH13" s="130"/>
      <c r="FDI13" s="130"/>
      <c r="FDJ13" s="130"/>
      <c r="FDK13" s="130"/>
      <c r="FDL13" s="130"/>
      <c r="FDM13" s="130"/>
      <c r="FDN13" s="130"/>
      <c r="FDO13" s="130"/>
      <c r="FDP13" s="130"/>
      <c r="FDQ13" s="130"/>
      <c r="FDR13" s="130"/>
      <c r="FDS13" s="130"/>
      <c r="FDT13" s="130"/>
      <c r="FDU13" s="130"/>
      <c r="FDV13" s="130"/>
      <c r="FDW13" s="130"/>
      <c r="FDX13" s="130"/>
      <c r="FDY13" s="130"/>
      <c r="FDZ13" s="130"/>
      <c r="FEA13" s="130"/>
      <c r="FEB13" s="130"/>
      <c r="FEC13" s="130"/>
      <c r="FED13" s="130"/>
      <c r="FEE13" s="130"/>
      <c r="FEF13" s="130"/>
      <c r="FEG13" s="130"/>
      <c r="FEH13" s="130"/>
      <c r="FEI13" s="130"/>
      <c r="FEJ13" s="130"/>
      <c r="FEK13" s="130"/>
      <c r="FEL13" s="130"/>
      <c r="FEM13" s="130"/>
      <c r="FEN13" s="130"/>
      <c r="FEO13" s="130"/>
      <c r="FEP13" s="130"/>
      <c r="FEQ13" s="130"/>
      <c r="FER13" s="130"/>
      <c r="FES13" s="130"/>
      <c r="FET13" s="130"/>
      <c r="FEU13" s="130"/>
      <c r="FEV13" s="130"/>
      <c r="FEW13" s="130"/>
      <c r="FEX13" s="130"/>
      <c r="FEY13" s="130"/>
      <c r="FEZ13" s="130"/>
      <c r="FFA13" s="130"/>
      <c r="FFB13" s="130"/>
      <c r="FFC13" s="130"/>
      <c r="FFD13" s="130"/>
      <c r="FFE13" s="130"/>
      <c r="FFF13" s="130"/>
      <c r="FFG13" s="130"/>
      <c r="FFH13" s="130"/>
      <c r="FFI13" s="130"/>
      <c r="FFJ13" s="130"/>
      <c r="FFK13" s="130"/>
      <c r="FFL13" s="130"/>
      <c r="FFM13" s="130"/>
      <c r="FFN13" s="130"/>
      <c r="FFO13" s="130"/>
      <c r="FFP13" s="130"/>
      <c r="FFQ13" s="130"/>
      <c r="FFR13" s="130"/>
      <c r="FFS13" s="130"/>
      <c r="FFT13" s="130"/>
      <c r="FFU13" s="130"/>
      <c r="FFV13" s="130"/>
      <c r="FFW13" s="130"/>
      <c r="FFX13" s="130"/>
      <c r="FFY13" s="130"/>
      <c r="FFZ13" s="130"/>
      <c r="FGA13" s="130"/>
      <c r="FGB13" s="130"/>
      <c r="FGC13" s="130"/>
      <c r="FGD13" s="130"/>
      <c r="FGE13" s="130"/>
      <c r="FGF13" s="130"/>
      <c r="FGG13" s="130"/>
      <c r="FGH13" s="130"/>
      <c r="FGI13" s="130"/>
      <c r="FGJ13" s="130"/>
      <c r="FGK13" s="130"/>
      <c r="FGL13" s="130"/>
      <c r="FGM13" s="130"/>
      <c r="FGN13" s="130"/>
      <c r="FGO13" s="130"/>
      <c r="FGP13" s="130"/>
      <c r="FGQ13" s="130"/>
      <c r="FGR13" s="130"/>
      <c r="FGS13" s="130"/>
      <c r="FGT13" s="130"/>
      <c r="FGU13" s="130"/>
      <c r="FGV13" s="130"/>
      <c r="FGW13" s="130"/>
      <c r="FGX13" s="130"/>
      <c r="FGY13" s="130"/>
      <c r="FGZ13" s="130"/>
      <c r="FHA13" s="130"/>
      <c r="FHB13" s="130"/>
      <c r="FHC13" s="130"/>
      <c r="FHD13" s="130"/>
      <c r="FHE13" s="130"/>
      <c r="FHF13" s="130"/>
      <c r="FHG13" s="130"/>
      <c r="FHH13" s="130"/>
      <c r="FHI13" s="130"/>
      <c r="FHJ13" s="130"/>
      <c r="FHK13" s="130"/>
      <c r="FHL13" s="130"/>
      <c r="FHM13" s="130"/>
      <c r="FHN13" s="130"/>
      <c r="FHO13" s="130"/>
      <c r="FHP13" s="130"/>
      <c r="FHQ13" s="130"/>
      <c r="FHR13" s="130"/>
      <c r="FHS13" s="130"/>
      <c r="FHT13" s="130"/>
      <c r="FHU13" s="130"/>
      <c r="FHV13" s="130"/>
      <c r="FHW13" s="130"/>
      <c r="FHX13" s="130"/>
      <c r="FHY13" s="130"/>
      <c r="FHZ13" s="130"/>
      <c r="FIA13" s="130"/>
      <c r="FIB13" s="130"/>
      <c r="FIC13" s="130"/>
      <c r="FID13" s="130"/>
      <c r="FIE13" s="130"/>
      <c r="FIF13" s="130"/>
      <c r="FIG13" s="130"/>
      <c r="FIH13" s="130"/>
      <c r="FII13" s="130"/>
      <c r="FIJ13" s="130"/>
      <c r="FIK13" s="130"/>
      <c r="FIL13" s="130"/>
      <c r="FIM13" s="130"/>
      <c r="FIN13" s="130"/>
      <c r="FIO13" s="130"/>
      <c r="FIP13" s="130"/>
      <c r="FIQ13" s="130"/>
      <c r="FIR13" s="130"/>
      <c r="FIS13" s="130"/>
      <c r="FIT13" s="130"/>
      <c r="FIU13" s="130"/>
      <c r="FIV13" s="130"/>
      <c r="FIW13" s="130"/>
      <c r="FIX13" s="130"/>
      <c r="FIY13" s="130"/>
      <c r="FIZ13" s="130"/>
      <c r="FJA13" s="130"/>
      <c r="FJB13" s="130"/>
      <c r="FJC13" s="130"/>
      <c r="FJD13" s="130"/>
      <c r="FJE13" s="130"/>
      <c r="FJF13" s="130"/>
      <c r="FJG13" s="130"/>
      <c r="FJH13" s="130"/>
      <c r="FJI13" s="130"/>
      <c r="FJJ13" s="130"/>
      <c r="FJK13" s="130"/>
      <c r="FJL13" s="130"/>
      <c r="FJM13" s="130"/>
      <c r="FJN13" s="130"/>
      <c r="FJO13" s="130"/>
      <c r="FJP13" s="130"/>
      <c r="FJQ13" s="130"/>
      <c r="FJR13" s="130"/>
      <c r="FJS13" s="130"/>
      <c r="FJT13" s="130"/>
      <c r="FJU13" s="130"/>
      <c r="FJV13" s="130"/>
      <c r="FJW13" s="130"/>
      <c r="FJX13" s="130"/>
      <c r="FJY13" s="130"/>
      <c r="FJZ13" s="130"/>
      <c r="FKA13" s="130"/>
      <c r="FKB13" s="130"/>
      <c r="FKC13" s="130"/>
      <c r="FKD13" s="130"/>
      <c r="FKE13" s="130"/>
      <c r="FKF13" s="130"/>
      <c r="FKG13" s="130"/>
      <c r="FKH13" s="130"/>
      <c r="FKI13" s="130"/>
      <c r="FKJ13" s="130"/>
      <c r="FKK13" s="130"/>
      <c r="FKL13" s="130"/>
      <c r="FKM13" s="130"/>
      <c r="FKN13" s="130"/>
      <c r="FKO13" s="130"/>
      <c r="FKP13" s="130"/>
      <c r="FKQ13" s="130"/>
      <c r="FKR13" s="130"/>
      <c r="FKS13" s="130"/>
      <c r="FKT13" s="130"/>
      <c r="FKU13" s="130"/>
      <c r="FKV13" s="130"/>
      <c r="FKW13" s="130"/>
      <c r="FKX13" s="130"/>
      <c r="FKY13" s="130"/>
      <c r="FKZ13" s="130"/>
      <c r="FLA13" s="130"/>
      <c r="FLB13" s="130"/>
      <c r="FLC13" s="130"/>
      <c r="FLD13" s="130"/>
      <c r="FLE13" s="130"/>
      <c r="FLF13" s="130"/>
      <c r="FLG13" s="130"/>
      <c r="FLH13" s="130"/>
      <c r="FLI13" s="130"/>
      <c r="FLJ13" s="130"/>
      <c r="FLK13" s="130"/>
      <c r="FLL13" s="130"/>
      <c r="FLM13" s="130"/>
      <c r="FLN13" s="130"/>
      <c r="FLO13" s="130"/>
      <c r="FLP13" s="130"/>
      <c r="FLQ13" s="130"/>
      <c r="FLR13" s="130"/>
      <c r="FLS13" s="130"/>
      <c r="FLT13" s="130"/>
      <c r="FLU13" s="130"/>
      <c r="FLV13" s="130"/>
      <c r="FLW13" s="130"/>
      <c r="FLX13" s="130"/>
      <c r="FLY13" s="130"/>
      <c r="FLZ13" s="130"/>
      <c r="FMA13" s="130"/>
      <c r="FMB13" s="130"/>
      <c r="FMC13" s="130"/>
      <c r="FMD13" s="130"/>
      <c r="FME13" s="130"/>
      <c r="FMF13" s="130"/>
      <c r="FMG13" s="130"/>
      <c r="FMH13" s="130"/>
      <c r="FMI13" s="130"/>
      <c r="FMJ13" s="130"/>
      <c r="FMK13" s="130"/>
      <c r="FML13" s="130"/>
      <c r="FMM13" s="130"/>
      <c r="FMN13" s="130"/>
      <c r="FMO13" s="130"/>
      <c r="FMP13" s="130"/>
      <c r="FMQ13" s="130"/>
      <c r="FMR13" s="130"/>
      <c r="FMS13" s="130"/>
      <c r="FMT13" s="130"/>
      <c r="FMU13" s="130"/>
      <c r="FMV13" s="130"/>
      <c r="FMW13" s="130"/>
      <c r="FMX13" s="130"/>
      <c r="FMY13" s="130"/>
      <c r="FMZ13" s="130"/>
      <c r="FNA13" s="130"/>
      <c r="FNB13" s="130"/>
      <c r="FNC13" s="130"/>
      <c r="FND13" s="130"/>
      <c r="FNE13" s="130"/>
      <c r="FNF13" s="130"/>
      <c r="FNG13" s="130"/>
      <c r="FNH13" s="130"/>
      <c r="FNI13" s="130"/>
      <c r="FNJ13" s="130"/>
      <c r="FNK13" s="130"/>
      <c r="FNL13" s="130"/>
      <c r="FNM13" s="130"/>
      <c r="FNN13" s="130"/>
      <c r="FNO13" s="130"/>
      <c r="FNP13" s="130"/>
      <c r="FNQ13" s="130"/>
      <c r="FNR13" s="130"/>
      <c r="FNS13" s="130"/>
      <c r="FNT13" s="130"/>
      <c r="FNU13" s="130"/>
      <c r="FNV13" s="130"/>
      <c r="FNW13" s="130"/>
      <c r="FNX13" s="130"/>
      <c r="FNY13" s="130"/>
      <c r="FNZ13" s="130"/>
      <c r="FOA13" s="130"/>
      <c r="FOB13" s="130"/>
      <c r="FOC13" s="130"/>
      <c r="FOD13" s="130"/>
      <c r="FOE13" s="130"/>
      <c r="FOF13" s="130"/>
      <c r="FOG13" s="130"/>
      <c r="FOH13" s="130"/>
      <c r="FOI13" s="130"/>
      <c r="FOJ13" s="130"/>
      <c r="FOK13" s="130"/>
      <c r="FOL13" s="130"/>
      <c r="FOM13" s="130"/>
      <c r="FON13" s="130"/>
      <c r="FOO13" s="130"/>
      <c r="FOP13" s="130"/>
      <c r="FOQ13" s="130"/>
      <c r="FOR13" s="130"/>
      <c r="FOS13" s="130"/>
      <c r="FOT13" s="130"/>
      <c r="FOU13" s="130"/>
      <c r="FOV13" s="130"/>
      <c r="FOW13" s="130"/>
      <c r="FOX13" s="130"/>
      <c r="FOY13" s="130"/>
      <c r="FOZ13" s="130"/>
      <c r="FPA13" s="130"/>
      <c r="FPB13" s="130"/>
      <c r="FPC13" s="130"/>
      <c r="FPD13" s="130"/>
      <c r="FPE13" s="130"/>
      <c r="FPF13" s="130"/>
      <c r="FPG13" s="130"/>
      <c r="FPH13" s="130"/>
      <c r="FPI13" s="130"/>
      <c r="FPJ13" s="130"/>
      <c r="FPK13" s="130"/>
      <c r="FPL13" s="130"/>
      <c r="FPM13" s="130"/>
      <c r="FPN13" s="130"/>
      <c r="FPO13" s="130"/>
      <c r="FPP13" s="130"/>
      <c r="FPQ13" s="130"/>
      <c r="FPR13" s="130"/>
      <c r="FPS13" s="130"/>
      <c r="FPT13" s="130"/>
      <c r="FPU13" s="130"/>
      <c r="FPV13" s="130"/>
      <c r="FPW13" s="130"/>
      <c r="FPX13" s="130"/>
      <c r="FPY13" s="130"/>
      <c r="FPZ13" s="130"/>
      <c r="FQA13" s="130"/>
      <c r="FQB13" s="130"/>
      <c r="FQC13" s="130"/>
      <c r="FQD13" s="130"/>
      <c r="FQE13" s="130"/>
      <c r="FQF13" s="130"/>
      <c r="FQG13" s="130"/>
      <c r="FQH13" s="130"/>
      <c r="FQI13" s="130"/>
      <c r="FQJ13" s="130"/>
      <c r="FQK13" s="130"/>
      <c r="FQL13" s="130"/>
      <c r="FQM13" s="130"/>
      <c r="FQN13" s="130"/>
      <c r="FQO13" s="130"/>
      <c r="FQP13" s="130"/>
      <c r="FQQ13" s="130"/>
      <c r="FQR13" s="130"/>
      <c r="FQS13" s="130"/>
      <c r="FQT13" s="130"/>
      <c r="FQU13" s="130"/>
      <c r="FQV13" s="130"/>
      <c r="FQW13" s="130"/>
      <c r="FQX13" s="130"/>
      <c r="FQY13" s="130"/>
      <c r="FQZ13" s="130"/>
      <c r="FRA13" s="130"/>
      <c r="FRB13" s="130"/>
      <c r="FRC13" s="130"/>
      <c r="FRD13" s="130"/>
      <c r="FRE13" s="130"/>
      <c r="FRF13" s="130"/>
      <c r="FRG13" s="130"/>
      <c r="FRH13" s="130"/>
      <c r="FRI13" s="130"/>
      <c r="FRJ13" s="130"/>
      <c r="FRK13" s="130"/>
      <c r="FRL13" s="130"/>
      <c r="FRM13" s="130"/>
      <c r="FRN13" s="130"/>
      <c r="FRO13" s="130"/>
      <c r="FRP13" s="130"/>
      <c r="FRQ13" s="130"/>
      <c r="FRR13" s="130"/>
      <c r="FRS13" s="130"/>
      <c r="FRT13" s="130"/>
      <c r="FRU13" s="130"/>
      <c r="FRV13" s="130"/>
      <c r="FRW13" s="130"/>
      <c r="FRX13" s="130"/>
      <c r="FRY13" s="130"/>
      <c r="FRZ13" s="130"/>
      <c r="FSA13" s="130"/>
      <c r="FSB13" s="130"/>
      <c r="FSC13" s="130"/>
      <c r="FSD13" s="130"/>
      <c r="FSE13" s="130"/>
      <c r="FSF13" s="130"/>
      <c r="FSG13" s="130"/>
      <c r="FSH13" s="130"/>
      <c r="FSI13" s="130"/>
      <c r="FSJ13" s="130"/>
      <c r="FSK13" s="130"/>
      <c r="FSL13" s="130"/>
      <c r="FSM13" s="130"/>
      <c r="FSN13" s="130"/>
      <c r="FSO13" s="130"/>
      <c r="FSP13" s="130"/>
      <c r="FSQ13" s="130"/>
      <c r="FSR13" s="130"/>
      <c r="FSS13" s="130"/>
      <c r="FST13" s="130"/>
      <c r="FSU13" s="130"/>
      <c r="FSV13" s="130"/>
      <c r="FSW13" s="130"/>
      <c r="FSX13" s="130"/>
      <c r="FSY13" s="130"/>
      <c r="FSZ13" s="130"/>
      <c r="FTA13" s="130"/>
      <c r="FTB13" s="130"/>
      <c r="FTC13" s="130"/>
      <c r="FTD13" s="130"/>
      <c r="FTE13" s="130"/>
      <c r="FTF13" s="130"/>
      <c r="FTG13" s="130"/>
      <c r="FTH13" s="130"/>
      <c r="FTI13" s="130"/>
      <c r="FTJ13" s="130"/>
      <c r="FTK13" s="130"/>
      <c r="FTL13" s="130"/>
      <c r="FTM13" s="130"/>
      <c r="FTN13" s="130"/>
      <c r="FTO13" s="130"/>
      <c r="FTP13" s="130"/>
      <c r="FTQ13" s="130"/>
      <c r="FTR13" s="130"/>
      <c r="FTS13" s="130"/>
      <c r="FTT13" s="130"/>
      <c r="FTU13" s="130"/>
      <c r="FTV13" s="130"/>
      <c r="FTW13" s="130"/>
      <c r="FTX13" s="130"/>
      <c r="FTY13" s="130"/>
      <c r="FTZ13" s="130"/>
      <c r="FUA13" s="130"/>
      <c r="FUB13" s="130"/>
      <c r="FUC13" s="130"/>
      <c r="FUD13" s="130"/>
      <c r="FUE13" s="130"/>
      <c r="FUF13" s="130"/>
      <c r="FUG13" s="130"/>
      <c r="FUH13" s="130"/>
      <c r="FUI13" s="130"/>
      <c r="FUJ13" s="130"/>
      <c r="FUK13" s="130"/>
      <c r="FUL13" s="130"/>
      <c r="FUM13" s="130"/>
      <c r="FUN13" s="130"/>
      <c r="FUO13" s="130"/>
      <c r="FUP13" s="130"/>
      <c r="FUQ13" s="130"/>
      <c r="FUR13" s="130"/>
      <c r="FUS13" s="130"/>
      <c r="FUT13" s="130"/>
      <c r="FUU13" s="130"/>
      <c r="FUV13" s="130"/>
      <c r="FUW13" s="130"/>
      <c r="FUX13" s="130"/>
      <c r="FUY13" s="130"/>
      <c r="FUZ13" s="130"/>
      <c r="FVA13" s="130"/>
      <c r="FVB13" s="130"/>
      <c r="FVC13" s="130"/>
      <c r="FVD13" s="130"/>
      <c r="FVE13" s="130"/>
      <c r="FVF13" s="130"/>
      <c r="FVG13" s="130"/>
      <c r="FVH13" s="130"/>
      <c r="FVI13" s="130"/>
      <c r="FVJ13" s="130"/>
      <c r="FVK13" s="130"/>
      <c r="FVL13" s="130"/>
      <c r="FVM13" s="130"/>
      <c r="FVN13" s="130"/>
      <c r="FVO13" s="130"/>
      <c r="FVP13" s="130"/>
      <c r="FVQ13" s="130"/>
      <c r="FVR13" s="130"/>
      <c r="FVS13" s="130"/>
      <c r="FVT13" s="130"/>
      <c r="FVU13" s="130"/>
      <c r="FVV13" s="130"/>
      <c r="FVW13" s="130"/>
      <c r="FVX13" s="130"/>
      <c r="FVY13" s="130"/>
      <c r="FVZ13" s="130"/>
      <c r="FWA13" s="130"/>
      <c r="FWB13" s="130"/>
      <c r="FWC13" s="130"/>
      <c r="FWD13" s="130"/>
      <c r="FWE13" s="130"/>
      <c r="FWF13" s="130"/>
      <c r="FWG13" s="130"/>
      <c r="FWH13" s="130"/>
      <c r="FWI13" s="130"/>
      <c r="FWJ13" s="130"/>
      <c r="FWK13" s="130"/>
      <c r="FWL13" s="130"/>
      <c r="FWM13" s="130"/>
      <c r="FWN13" s="130"/>
      <c r="FWO13" s="130"/>
      <c r="FWP13" s="130"/>
      <c r="FWQ13" s="130"/>
      <c r="FWR13" s="130"/>
      <c r="FWS13" s="130"/>
      <c r="FWT13" s="130"/>
      <c r="FWU13" s="130"/>
      <c r="FWV13" s="130"/>
      <c r="FWW13" s="130"/>
      <c r="FWX13" s="130"/>
      <c r="FWY13" s="130"/>
      <c r="FWZ13" s="130"/>
      <c r="FXA13" s="130"/>
      <c r="FXB13" s="130"/>
      <c r="FXC13" s="130"/>
      <c r="FXD13" s="130"/>
      <c r="FXE13" s="130"/>
      <c r="FXF13" s="130"/>
      <c r="FXG13" s="130"/>
      <c r="FXH13" s="130"/>
      <c r="FXI13" s="130"/>
      <c r="FXJ13" s="130"/>
      <c r="FXK13" s="130"/>
      <c r="FXL13" s="130"/>
      <c r="FXM13" s="130"/>
      <c r="FXN13" s="130"/>
      <c r="FXO13" s="130"/>
      <c r="FXP13" s="130"/>
      <c r="FXQ13" s="130"/>
      <c r="FXR13" s="130"/>
      <c r="FXS13" s="130"/>
      <c r="FXT13" s="130"/>
      <c r="FXU13" s="130"/>
      <c r="FXV13" s="130"/>
      <c r="FXW13" s="130"/>
      <c r="FXX13" s="130"/>
      <c r="FXY13" s="130"/>
      <c r="FXZ13" s="130"/>
      <c r="FYA13" s="130"/>
      <c r="FYB13" s="130"/>
      <c r="FYC13" s="130"/>
      <c r="FYD13" s="130"/>
      <c r="FYE13" s="130"/>
      <c r="FYF13" s="130"/>
      <c r="FYG13" s="130"/>
      <c r="FYH13" s="130"/>
      <c r="FYI13" s="130"/>
      <c r="FYJ13" s="130"/>
      <c r="FYK13" s="130"/>
      <c r="FYL13" s="130"/>
      <c r="FYM13" s="130"/>
      <c r="FYN13" s="130"/>
      <c r="FYO13" s="130"/>
      <c r="FYP13" s="130"/>
      <c r="FYQ13" s="130"/>
      <c r="FYR13" s="130"/>
      <c r="FYS13" s="130"/>
      <c r="FYT13" s="130"/>
      <c r="FYU13" s="130"/>
      <c r="FYV13" s="130"/>
      <c r="FYW13" s="130"/>
      <c r="FYX13" s="130"/>
      <c r="FYY13" s="130"/>
      <c r="FYZ13" s="130"/>
      <c r="FZA13" s="130"/>
      <c r="FZB13" s="130"/>
      <c r="FZC13" s="130"/>
      <c r="FZD13" s="130"/>
      <c r="FZE13" s="130"/>
      <c r="FZF13" s="130"/>
      <c r="FZG13" s="130"/>
      <c r="FZH13" s="130"/>
      <c r="FZI13" s="130"/>
      <c r="FZJ13" s="130"/>
      <c r="FZK13" s="130"/>
      <c r="FZL13" s="130"/>
      <c r="FZM13" s="130"/>
      <c r="FZN13" s="130"/>
      <c r="FZO13" s="130"/>
      <c r="FZP13" s="130"/>
      <c r="FZQ13" s="130"/>
      <c r="FZR13" s="130"/>
      <c r="FZS13" s="130"/>
      <c r="FZT13" s="130"/>
      <c r="FZU13" s="130"/>
      <c r="FZV13" s="130"/>
      <c r="FZW13" s="130"/>
      <c r="FZX13" s="130"/>
      <c r="FZY13" s="130"/>
      <c r="FZZ13" s="130"/>
      <c r="GAA13" s="130"/>
      <c r="GAB13" s="130"/>
      <c r="GAC13" s="130"/>
      <c r="GAD13" s="130"/>
      <c r="GAE13" s="130"/>
      <c r="GAF13" s="130"/>
      <c r="GAG13" s="130"/>
      <c r="GAH13" s="130"/>
      <c r="GAI13" s="130"/>
      <c r="GAJ13" s="130"/>
      <c r="GAK13" s="130"/>
      <c r="GAL13" s="130"/>
      <c r="GAM13" s="130"/>
      <c r="GAN13" s="130"/>
      <c r="GAO13" s="130"/>
      <c r="GAP13" s="130"/>
      <c r="GAQ13" s="130"/>
      <c r="GAR13" s="130"/>
      <c r="GAS13" s="130"/>
      <c r="GAT13" s="130"/>
      <c r="GAU13" s="130"/>
      <c r="GAV13" s="130"/>
      <c r="GAW13" s="130"/>
      <c r="GAX13" s="130"/>
      <c r="GAY13" s="130"/>
      <c r="GAZ13" s="130"/>
      <c r="GBA13" s="130"/>
      <c r="GBB13" s="130"/>
      <c r="GBC13" s="130"/>
      <c r="GBD13" s="130"/>
      <c r="GBE13" s="130"/>
      <c r="GBF13" s="130"/>
      <c r="GBG13" s="130"/>
      <c r="GBH13" s="130"/>
      <c r="GBI13" s="130"/>
      <c r="GBJ13" s="130"/>
      <c r="GBK13" s="130"/>
      <c r="GBL13" s="130"/>
      <c r="GBM13" s="130"/>
      <c r="GBN13" s="130"/>
      <c r="GBO13" s="130"/>
      <c r="GBP13" s="130"/>
      <c r="GBQ13" s="130"/>
      <c r="GBR13" s="130"/>
      <c r="GBS13" s="130"/>
      <c r="GBT13" s="130"/>
      <c r="GBU13" s="130"/>
      <c r="GBV13" s="130"/>
      <c r="GBW13" s="130"/>
      <c r="GBX13" s="130"/>
      <c r="GBY13" s="130"/>
      <c r="GBZ13" s="130"/>
      <c r="GCA13" s="130"/>
      <c r="GCB13" s="130"/>
      <c r="GCC13" s="130"/>
      <c r="GCD13" s="130"/>
      <c r="GCE13" s="130"/>
      <c r="GCF13" s="130"/>
      <c r="GCG13" s="130"/>
      <c r="GCH13" s="130"/>
      <c r="GCI13" s="130"/>
      <c r="GCJ13" s="130"/>
      <c r="GCK13" s="130"/>
      <c r="GCL13" s="130"/>
      <c r="GCM13" s="130"/>
      <c r="GCN13" s="130"/>
      <c r="GCO13" s="130"/>
      <c r="GCP13" s="130"/>
      <c r="GCQ13" s="130"/>
      <c r="GCR13" s="130"/>
      <c r="GCS13" s="130"/>
      <c r="GCT13" s="130"/>
      <c r="GCU13" s="130"/>
      <c r="GCV13" s="130"/>
      <c r="GCW13" s="130"/>
      <c r="GCX13" s="130"/>
      <c r="GCY13" s="130"/>
      <c r="GCZ13" s="130"/>
      <c r="GDA13" s="130"/>
      <c r="GDB13" s="130"/>
      <c r="GDC13" s="130"/>
      <c r="GDD13" s="130"/>
      <c r="GDE13" s="130"/>
      <c r="GDF13" s="130"/>
      <c r="GDG13" s="130"/>
      <c r="GDH13" s="130"/>
      <c r="GDI13" s="130"/>
      <c r="GDJ13" s="130"/>
      <c r="GDK13" s="130"/>
      <c r="GDL13" s="130"/>
      <c r="GDM13" s="130"/>
      <c r="GDN13" s="130"/>
      <c r="GDO13" s="130"/>
      <c r="GDP13" s="130"/>
      <c r="GDQ13" s="130"/>
      <c r="GDR13" s="130"/>
      <c r="GDS13" s="130"/>
      <c r="GDT13" s="130"/>
      <c r="GDU13" s="130"/>
      <c r="GDV13" s="130"/>
      <c r="GDW13" s="130"/>
      <c r="GDX13" s="130"/>
      <c r="GDY13" s="130"/>
      <c r="GDZ13" s="130"/>
      <c r="GEA13" s="130"/>
      <c r="GEB13" s="130"/>
      <c r="GEC13" s="130"/>
      <c r="GED13" s="130"/>
      <c r="GEE13" s="130"/>
      <c r="GEF13" s="130"/>
      <c r="GEG13" s="130"/>
      <c r="GEH13" s="130"/>
      <c r="GEI13" s="130"/>
      <c r="GEJ13" s="130"/>
      <c r="GEK13" s="130"/>
      <c r="GEL13" s="130"/>
      <c r="GEM13" s="130"/>
      <c r="GEN13" s="130"/>
      <c r="GEO13" s="130"/>
      <c r="GEP13" s="130"/>
      <c r="GEQ13" s="130"/>
      <c r="GER13" s="130"/>
      <c r="GES13" s="130"/>
      <c r="GET13" s="130"/>
      <c r="GEU13" s="130"/>
      <c r="GEV13" s="130"/>
      <c r="GEW13" s="130"/>
      <c r="GEX13" s="130"/>
      <c r="GEY13" s="130"/>
      <c r="GEZ13" s="130"/>
      <c r="GFA13" s="130"/>
      <c r="GFB13" s="130"/>
      <c r="GFC13" s="130"/>
      <c r="GFD13" s="130"/>
      <c r="GFE13" s="130"/>
      <c r="GFF13" s="130"/>
      <c r="GFG13" s="130"/>
      <c r="GFH13" s="130"/>
      <c r="GFI13" s="130"/>
      <c r="GFJ13" s="130"/>
      <c r="GFK13" s="130"/>
      <c r="GFL13" s="130"/>
      <c r="GFM13" s="130"/>
      <c r="GFN13" s="130"/>
      <c r="GFO13" s="130"/>
      <c r="GFP13" s="130"/>
      <c r="GFQ13" s="130"/>
      <c r="GFR13" s="130"/>
      <c r="GFS13" s="130"/>
      <c r="GFT13" s="130"/>
      <c r="GFU13" s="130"/>
      <c r="GFV13" s="130"/>
      <c r="GFW13" s="130"/>
      <c r="GFX13" s="130"/>
      <c r="GFY13" s="130"/>
      <c r="GFZ13" s="130"/>
      <c r="GGA13" s="130"/>
      <c r="GGB13" s="130"/>
      <c r="GGC13" s="130"/>
      <c r="GGD13" s="130"/>
      <c r="GGE13" s="130"/>
      <c r="GGF13" s="130"/>
      <c r="GGG13" s="130"/>
      <c r="GGH13" s="130"/>
      <c r="GGI13" s="130"/>
      <c r="GGJ13" s="130"/>
      <c r="GGK13" s="130"/>
      <c r="GGL13" s="130"/>
      <c r="GGM13" s="130"/>
      <c r="GGN13" s="130"/>
      <c r="GGO13" s="130"/>
      <c r="GGP13" s="130"/>
      <c r="GGQ13" s="130"/>
      <c r="GGR13" s="130"/>
      <c r="GGS13" s="130"/>
      <c r="GGT13" s="130"/>
      <c r="GGU13" s="130"/>
      <c r="GGV13" s="130"/>
      <c r="GGW13" s="130"/>
      <c r="GGX13" s="130"/>
      <c r="GGY13" s="130"/>
      <c r="GGZ13" s="130"/>
      <c r="GHA13" s="130"/>
      <c r="GHB13" s="130"/>
      <c r="GHC13" s="130"/>
      <c r="GHD13" s="130"/>
      <c r="GHE13" s="130"/>
      <c r="GHF13" s="130"/>
      <c r="GHG13" s="130"/>
      <c r="GHH13" s="130"/>
      <c r="GHI13" s="130"/>
      <c r="GHJ13" s="130"/>
      <c r="GHK13" s="130"/>
      <c r="GHL13" s="130"/>
      <c r="GHM13" s="130"/>
      <c r="GHN13" s="130"/>
      <c r="GHO13" s="130"/>
      <c r="GHP13" s="130"/>
      <c r="GHQ13" s="130"/>
      <c r="GHR13" s="130"/>
      <c r="GHS13" s="130"/>
      <c r="GHT13" s="130"/>
      <c r="GHU13" s="130"/>
      <c r="GHV13" s="130"/>
      <c r="GHW13" s="130"/>
      <c r="GHX13" s="130"/>
      <c r="GHY13" s="130"/>
      <c r="GHZ13" s="130"/>
      <c r="GIA13" s="130"/>
      <c r="GIB13" s="130"/>
      <c r="GIC13" s="130"/>
      <c r="GID13" s="130"/>
      <c r="GIE13" s="130"/>
      <c r="GIF13" s="130"/>
      <c r="GIG13" s="130"/>
      <c r="GIH13" s="130"/>
      <c r="GII13" s="130"/>
      <c r="GIJ13" s="130"/>
      <c r="GIK13" s="130"/>
      <c r="GIL13" s="130"/>
      <c r="GIM13" s="130"/>
      <c r="GIN13" s="130"/>
      <c r="GIO13" s="130"/>
      <c r="GIP13" s="130"/>
      <c r="GIQ13" s="130"/>
      <c r="GIR13" s="130"/>
      <c r="GIS13" s="130"/>
      <c r="GIT13" s="130"/>
      <c r="GIU13" s="130"/>
      <c r="GIV13" s="130"/>
      <c r="GIW13" s="130"/>
      <c r="GIX13" s="130"/>
      <c r="GIY13" s="130"/>
      <c r="GIZ13" s="130"/>
      <c r="GJA13" s="130"/>
      <c r="GJB13" s="130"/>
      <c r="GJC13" s="130"/>
      <c r="GJD13" s="130"/>
      <c r="GJE13" s="130"/>
      <c r="GJF13" s="130"/>
      <c r="GJG13" s="130"/>
      <c r="GJH13" s="130"/>
      <c r="GJI13" s="130"/>
      <c r="GJJ13" s="130"/>
      <c r="GJK13" s="130"/>
      <c r="GJL13" s="130"/>
      <c r="GJM13" s="130"/>
      <c r="GJN13" s="130"/>
      <c r="GJO13" s="130"/>
      <c r="GJP13" s="130"/>
      <c r="GJQ13" s="130"/>
      <c r="GJR13" s="130"/>
      <c r="GJS13" s="130"/>
      <c r="GJT13" s="130"/>
      <c r="GJU13" s="130"/>
      <c r="GJV13" s="130"/>
      <c r="GJW13" s="130"/>
      <c r="GJX13" s="130"/>
      <c r="GJY13" s="130"/>
      <c r="GJZ13" s="130"/>
      <c r="GKA13" s="130"/>
      <c r="GKB13" s="130"/>
      <c r="GKC13" s="130"/>
      <c r="GKD13" s="130"/>
      <c r="GKE13" s="130"/>
      <c r="GKF13" s="130"/>
      <c r="GKG13" s="130"/>
      <c r="GKH13" s="130"/>
      <c r="GKI13" s="130"/>
      <c r="GKJ13" s="130"/>
      <c r="GKK13" s="130"/>
      <c r="GKL13" s="130"/>
      <c r="GKM13" s="130"/>
      <c r="GKN13" s="130"/>
      <c r="GKO13" s="130"/>
      <c r="GKP13" s="130"/>
      <c r="GKQ13" s="130"/>
      <c r="GKR13" s="130"/>
      <c r="GKS13" s="130"/>
      <c r="GKT13" s="130"/>
      <c r="GKU13" s="130"/>
      <c r="GKV13" s="130"/>
      <c r="GKW13" s="130"/>
      <c r="GKX13" s="130"/>
      <c r="GKY13" s="130"/>
      <c r="GKZ13" s="130"/>
      <c r="GLA13" s="130"/>
      <c r="GLB13" s="130"/>
      <c r="GLC13" s="130"/>
      <c r="GLD13" s="130"/>
      <c r="GLE13" s="130"/>
      <c r="GLF13" s="130"/>
      <c r="GLG13" s="130"/>
      <c r="GLH13" s="130"/>
      <c r="GLI13" s="130"/>
      <c r="GLJ13" s="130"/>
      <c r="GLK13" s="130"/>
      <c r="GLL13" s="130"/>
      <c r="GLM13" s="130"/>
      <c r="GLN13" s="130"/>
      <c r="GLO13" s="130"/>
      <c r="GLP13" s="130"/>
      <c r="GLQ13" s="130"/>
      <c r="GLR13" s="130"/>
      <c r="GLS13" s="130"/>
      <c r="GLT13" s="130"/>
      <c r="GLU13" s="130"/>
      <c r="GLV13" s="130"/>
      <c r="GLW13" s="130"/>
      <c r="GLX13" s="130"/>
      <c r="GLY13" s="130"/>
      <c r="GLZ13" s="130"/>
      <c r="GMA13" s="130"/>
      <c r="GMB13" s="130"/>
      <c r="GMC13" s="130"/>
      <c r="GMD13" s="130"/>
      <c r="GME13" s="130"/>
      <c r="GMF13" s="130"/>
      <c r="GMG13" s="130"/>
      <c r="GMH13" s="130"/>
      <c r="GMI13" s="130"/>
      <c r="GMJ13" s="130"/>
      <c r="GMK13" s="130"/>
      <c r="GML13" s="130"/>
      <c r="GMM13" s="130"/>
      <c r="GMN13" s="130"/>
      <c r="GMO13" s="130"/>
      <c r="GMP13" s="130"/>
      <c r="GMQ13" s="130"/>
      <c r="GMR13" s="130"/>
      <c r="GMS13" s="130"/>
      <c r="GMT13" s="130"/>
      <c r="GMU13" s="130"/>
      <c r="GMV13" s="130"/>
      <c r="GMW13" s="130"/>
      <c r="GMX13" s="130"/>
      <c r="GMY13" s="130"/>
      <c r="GMZ13" s="130"/>
      <c r="GNA13" s="130"/>
      <c r="GNB13" s="130"/>
      <c r="GNC13" s="130"/>
      <c r="GND13" s="130"/>
      <c r="GNE13" s="130"/>
      <c r="GNF13" s="130"/>
      <c r="GNG13" s="130"/>
      <c r="GNH13" s="130"/>
      <c r="GNI13" s="130"/>
      <c r="GNJ13" s="130"/>
      <c r="GNK13" s="130"/>
      <c r="GNL13" s="130"/>
      <c r="GNM13" s="130"/>
      <c r="GNN13" s="130"/>
      <c r="GNO13" s="130"/>
      <c r="GNP13" s="130"/>
      <c r="GNQ13" s="130"/>
      <c r="GNR13" s="130"/>
      <c r="GNS13" s="130"/>
      <c r="GNT13" s="130"/>
      <c r="GNU13" s="130"/>
      <c r="GNV13" s="130"/>
      <c r="GNW13" s="130"/>
      <c r="GNX13" s="130"/>
      <c r="GNY13" s="130"/>
      <c r="GNZ13" s="130"/>
      <c r="GOA13" s="130"/>
      <c r="GOB13" s="130"/>
      <c r="GOC13" s="130"/>
      <c r="GOD13" s="130"/>
      <c r="GOE13" s="130"/>
      <c r="GOF13" s="130"/>
      <c r="GOG13" s="130"/>
      <c r="GOH13" s="130"/>
      <c r="GOI13" s="130"/>
      <c r="GOJ13" s="130"/>
      <c r="GOK13" s="130"/>
      <c r="GOL13" s="130"/>
      <c r="GOM13" s="130"/>
      <c r="GON13" s="130"/>
      <c r="GOO13" s="130"/>
      <c r="GOP13" s="130"/>
      <c r="GOQ13" s="130"/>
      <c r="GOR13" s="130"/>
      <c r="GOS13" s="130"/>
      <c r="GOT13" s="130"/>
      <c r="GOU13" s="130"/>
      <c r="GOV13" s="130"/>
      <c r="GOW13" s="130"/>
      <c r="GOX13" s="130"/>
      <c r="GOY13" s="130"/>
      <c r="GOZ13" s="130"/>
      <c r="GPA13" s="130"/>
      <c r="GPB13" s="130"/>
      <c r="GPC13" s="130"/>
      <c r="GPD13" s="130"/>
      <c r="GPE13" s="130"/>
      <c r="GPF13" s="130"/>
      <c r="GPG13" s="130"/>
      <c r="GPH13" s="130"/>
      <c r="GPI13" s="130"/>
      <c r="GPJ13" s="130"/>
      <c r="GPK13" s="130"/>
      <c r="GPL13" s="130"/>
      <c r="GPM13" s="130"/>
      <c r="GPN13" s="130"/>
      <c r="GPO13" s="130"/>
      <c r="GPP13" s="130"/>
      <c r="GPQ13" s="130"/>
      <c r="GPR13" s="130"/>
      <c r="GPS13" s="130"/>
      <c r="GPT13" s="130"/>
      <c r="GPU13" s="130"/>
      <c r="GPV13" s="130"/>
      <c r="GPW13" s="130"/>
      <c r="GPX13" s="130"/>
      <c r="GPY13" s="130"/>
      <c r="GPZ13" s="130"/>
      <c r="GQA13" s="130"/>
      <c r="GQB13" s="130"/>
      <c r="GQC13" s="130"/>
      <c r="GQD13" s="130"/>
      <c r="GQE13" s="130"/>
      <c r="GQF13" s="130"/>
      <c r="GQG13" s="130"/>
      <c r="GQH13" s="130"/>
      <c r="GQI13" s="130"/>
      <c r="GQJ13" s="130"/>
      <c r="GQK13" s="130"/>
      <c r="GQL13" s="130"/>
      <c r="GQM13" s="130"/>
      <c r="GQN13" s="130"/>
      <c r="GQO13" s="130"/>
      <c r="GQP13" s="130"/>
      <c r="GQQ13" s="130"/>
      <c r="GQR13" s="130"/>
      <c r="GQS13" s="130"/>
      <c r="GQT13" s="130"/>
      <c r="GQU13" s="130"/>
      <c r="GQV13" s="130"/>
      <c r="GQW13" s="130"/>
      <c r="GQX13" s="130"/>
      <c r="GQY13" s="130"/>
      <c r="GQZ13" s="130"/>
      <c r="GRA13" s="130"/>
      <c r="GRB13" s="130"/>
      <c r="GRC13" s="130"/>
      <c r="GRD13" s="130"/>
      <c r="GRE13" s="130"/>
      <c r="GRF13" s="130"/>
      <c r="GRG13" s="130"/>
      <c r="GRH13" s="130"/>
      <c r="GRI13" s="130"/>
      <c r="GRJ13" s="130"/>
      <c r="GRK13" s="130"/>
      <c r="GRL13" s="130"/>
      <c r="GRM13" s="130"/>
      <c r="GRN13" s="130"/>
      <c r="GRO13" s="130"/>
      <c r="GRP13" s="130"/>
      <c r="GRQ13" s="130"/>
      <c r="GRR13" s="130"/>
      <c r="GRS13" s="130"/>
      <c r="GRT13" s="130"/>
      <c r="GRU13" s="130"/>
      <c r="GRV13" s="130"/>
      <c r="GRW13" s="130"/>
      <c r="GRX13" s="130"/>
      <c r="GRY13" s="130"/>
      <c r="GRZ13" s="130"/>
      <c r="GSA13" s="130"/>
      <c r="GSB13" s="130"/>
      <c r="GSC13" s="130"/>
      <c r="GSD13" s="130"/>
      <c r="GSE13" s="130"/>
      <c r="GSF13" s="130"/>
      <c r="GSG13" s="130"/>
      <c r="GSH13" s="130"/>
      <c r="GSI13" s="130"/>
      <c r="GSJ13" s="130"/>
      <c r="GSK13" s="130"/>
      <c r="GSL13" s="130"/>
      <c r="GSM13" s="130"/>
      <c r="GSN13" s="130"/>
      <c r="GSO13" s="130"/>
      <c r="GSP13" s="130"/>
      <c r="GSQ13" s="130"/>
      <c r="GSR13" s="130"/>
      <c r="GSS13" s="130"/>
      <c r="GST13" s="130"/>
      <c r="GSU13" s="130"/>
      <c r="GSV13" s="130"/>
      <c r="GSW13" s="130"/>
      <c r="GSX13" s="130"/>
      <c r="GSY13" s="130"/>
      <c r="GSZ13" s="130"/>
      <c r="GTA13" s="130"/>
      <c r="GTB13" s="130"/>
      <c r="GTC13" s="130"/>
      <c r="GTD13" s="130"/>
      <c r="GTE13" s="130"/>
      <c r="GTF13" s="130"/>
      <c r="GTG13" s="130"/>
      <c r="GTH13" s="130"/>
      <c r="GTI13" s="130"/>
      <c r="GTJ13" s="130"/>
      <c r="GTK13" s="130"/>
      <c r="GTL13" s="130"/>
      <c r="GTM13" s="130"/>
      <c r="GTN13" s="130"/>
      <c r="GTO13" s="130"/>
      <c r="GTP13" s="130"/>
      <c r="GTQ13" s="130"/>
      <c r="GTR13" s="130"/>
      <c r="GTS13" s="130"/>
      <c r="GTT13" s="130"/>
      <c r="GTU13" s="130"/>
      <c r="GTV13" s="130"/>
      <c r="GTW13" s="130"/>
      <c r="GTX13" s="130"/>
      <c r="GTY13" s="130"/>
      <c r="GTZ13" s="130"/>
      <c r="GUA13" s="130"/>
      <c r="GUB13" s="130"/>
      <c r="GUC13" s="130"/>
      <c r="GUD13" s="130"/>
      <c r="GUE13" s="130"/>
      <c r="GUF13" s="130"/>
      <c r="GUG13" s="130"/>
      <c r="GUH13" s="130"/>
      <c r="GUI13" s="130"/>
      <c r="GUJ13" s="130"/>
      <c r="GUK13" s="130"/>
      <c r="GUL13" s="130"/>
      <c r="GUM13" s="130"/>
      <c r="GUN13" s="130"/>
      <c r="GUO13" s="130"/>
      <c r="GUP13" s="130"/>
      <c r="GUQ13" s="130"/>
      <c r="GUR13" s="130"/>
      <c r="GUS13" s="130"/>
      <c r="GUT13" s="130"/>
      <c r="GUU13" s="130"/>
      <c r="GUV13" s="130"/>
      <c r="GUW13" s="130"/>
      <c r="GUX13" s="130"/>
      <c r="GUY13" s="130"/>
      <c r="GUZ13" s="130"/>
      <c r="GVA13" s="130"/>
      <c r="GVB13" s="130"/>
      <c r="GVC13" s="130"/>
      <c r="GVD13" s="130"/>
      <c r="GVE13" s="130"/>
      <c r="GVF13" s="130"/>
      <c r="GVG13" s="130"/>
      <c r="GVH13" s="130"/>
      <c r="GVI13" s="130"/>
      <c r="GVJ13" s="130"/>
      <c r="GVK13" s="130"/>
      <c r="GVL13" s="130"/>
      <c r="GVM13" s="130"/>
      <c r="GVN13" s="130"/>
      <c r="GVO13" s="130"/>
      <c r="GVP13" s="130"/>
      <c r="GVQ13" s="130"/>
      <c r="GVR13" s="130"/>
      <c r="GVS13" s="130"/>
      <c r="GVT13" s="130"/>
      <c r="GVU13" s="130"/>
      <c r="GVV13" s="130"/>
      <c r="GVW13" s="130"/>
      <c r="GVX13" s="130"/>
      <c r="GVY13" s="130"/>
      <c r="GVZ13" s="130"/>
      <c r="GWA13" s="130"/>
      <c r="GWB13" s="130"/>
      <c r="GWC13" s="130"/>
      <c r="GWD13" s="130"/>
      <c r="GWE13" s="130"/>
      <c r="GWF13" s="130"/>
      <c r="GWG13" s="130"/>
      <c r="GWH13" s="130"/>
      <c r="GWI13" s="130"/>
      <c r="GWJ13" s="130"/>
      <c r="GWK13" s="130"/>
      <c r="GWL13" s="130"/>
      <c r="GWM13" s="130"/>
      <c r="GWN13" s="130"/>
      <c r="GWO13" s="130"/>
      <c r="GWP13" s="130"/>
      <c r="GWQ13" s="130"/>
      <c r="GWR13" s="130"/>
      <c r="GWS13" s="130"/>
      <c r="GWT13" s="130"/>
      <c r="GWU13" s="130"/>
      <c r="GWV13" s="130"/>
      <c r="GWW13" s="130"/>
      <c r="GWX13" s="130"/>
      <c r="GWY13" s="130"/>
      <c r="GWZ13" s="130"/>
      <c r="GXA13" s="130"/>
      <c r="GXB13" s="130"/>
      <c r="GXC13" s="130"/>
      <c r="GXD13" s="130"/>
      <c r="GXE13" s="130"/>
      <c r="GXF13" s="130"/>
      <c r="GXG13" s="130"/>
      <c r="GXH13" s="130"/>
      <c r="GXI13" s="130"/>
      <c r="GXJ13" s="130"/>
      <c r="GXK13" s="130"/>
      <c r="GXL13" s="130"/>
      <c r="GXM13" s="130"/>
      <c r="GXN13" s="130"/>
      <c r="GXO13" s="130"/>
      <c r="GXP13" s="130"/>
      <c r="GXQ13" s="130"/>
      <c r="GXR13" s="130"/>
      <c r="GXS13" s="130"/>
      <c r="GXT13" s="130"/>
      <c r="GXU13" s="130"/>
      <c r="GXV13" s="130"/>
      <c r="GXW13" s="130"/>
      <c r="GXX13" s="130"/>
      <c r="GXY13" s="130"/>
      <c r="GXZ13" s="130"/>
      <c r="GYA13" s="130"/>
      <c r="GYB13" s="130"/>
      <c r="GYC13" s="130"/>
      <c r="GYD13" s="130"/>
      <c r="GYE13" s="130"/>
      <c r="GYF13" s="130"/>
      <c r="GYG13" s="130"/>
      <c r="GYH13" s="130"/>
      <c r="GYI13" s="130"/>
      <c r="GYJ13" s="130"/>
      <c r="GYK13" s="130"/>
      <c r="GYL13" s="130"/>
      <c r="GYM13" s="130"/>
      <c r="GYN13" s="130"/>
      <c r="GYO13" s="130"/>
      <c r="GYP13" s="130"/>
      <c r="GYQ13" s="130"/>
      <c r="GYR13" s="130"/>
      <c r="GYS13" s="130"/>
      <c r="GYT13" s="130"/>
      <c r="GYU13" s="130"/>
      <c r="GYV13" s="130"/>
      <c r="GYW13" s="130"/>
      <c r="GYX13" s="130"/>
      <c r="GYY13" s="130"/>
      <c r="GYZ13" s="130"/>
      <c r="GZA13" s="130"/>
      <c r="GZB13" s="130"/>
      <c r="GZC13" s="130"/>
      <c r="GZD13" s="130"/>
      <c r="GZE13" s="130"/>
      <c r="GZF13" s="130"/>
      <c r="GZG13" s="130"/>
      <c r="GZH13" s="130"/>
      <c r="GZI13" s="130"/>
      <c r="GZJ13" s="130"/>
      <c r="GZK13" s="130"/>
      <c r="GZL13" s="130"/>
      <c r="GZM13" s="130"/>
      <c r="GZN13" s="130"/>
      <c r="GZO13" s="130"/>
      <c r="GZP13" s="130"/>
      <c r="GZQ13" s="130"/>
      <c r="GZR13" s="130"/>
      <c r="GZS13" s="130"/>
      <c r="GZT13" s="130"/>
      <c r="GZU13" s="130"/>
      <c r="GZV13" s="130"/>
      <c r="GZW13" s="130"/>
      <c r="GZX13" s="130"/>
      <c r="GZY13" s="130"/>
      <c r="GZZ13" s="130"/>
      <c r="HAA13" s="130"/>
      <c r="HAB13" s="130"/>
      <c r="HAC13" s="130"/>
      <c r="HAD13" s="130"/>
      <c r="HAE13" s="130"/>
      <c r="HAF13" s="130"/>
      <c r="HAG13" s="130"/>
      <c r="HAH13" s="130"/>
      <c r="HAI13" s="130"/>
      <c r="HAJ13" s="130"/>
      <c r="HAK13" s="130"/>
      <c r="HAL13" s="130"/>
      <c r="HAM13" s="130"/>
      <c r="HAN13" s="130"/>
      <c r="HAO13" s="130"/>
      <c r="HAP13" s="130"/>
      <c r="HAQ13" s="130"/>
      <c r="HAR13" s="130"/>
      <c r="HAS13" s="130"/>
      <c r="HAT13" s="130"/>
      <c r="HAU13" s="130"/>
      <c r="HAV13" s="130"/>
      <c r="HAW13" s="130"/>
      <c r="HAX13" s="130"/>
      <c r="HAY13" s="130"/>
      <c r="HAZ13" s="130"/>
      <c r="HBA13" s="130"/>
      <c r="HBB13" s="130"/>
      <c r="HBC13" s="130"/>
      <c r="HBD13" s="130"/>
      <c r="HBE13" s="130"/>
      <c r="HBF13" s="130"/>
      <c r="HBG13" s="130"/>
      <c r="HBH13" s="130"/>
      <c r="HBI13" s="130"/>
      <c r="HBJ13" s="130"/>
      <c r="HBK13" s="130"/>
      <c r="HBL13" s="130"/>
      <c r="HBM13" s="130"/>
      <c r="HBN13" s="130"/>
      <c r="HBO13" s="130"/>
      <c r="HBP13" s="130"/>
      <c r="HBQ13" s="130"/>
      <c r="HBR13" s="130"/>
      <c r="HBS13" s="130"/>
      <c r="HBT13" s="130"/>
      <c r="HBU13" s="130"/>
      <c r="HBV13" s="130"/>
      <c r="HBW13" s="130"/>
      <c r="HBX13" s="130"/>
      <c r="HBY13" s="130"/>
      <c r="HBZ13" s="130"/>
      <c r="HCA13" s="130"/>
      <c r="HCB13" s="130"/>
      <c r="HCC13" s="130"/>
      <c r="HCD13" s="130"/>
      <c r="HCE13" s="130"/>
      <c r="HCF13" s="130"/>
      <c r="HCG13" s="130"/>
      <c r="HCH13" s="130"/>
      <c r="HCI13" s="130"/>
      <c r="HCJ13" s="130"/>
      <c r="HCK13" s="130"/>
      <c r="HCL13" s="130"/>
      <c r="HCM13" s="130"/>
      <c r="HCN13" s="130"/>
      <c r="HCO13" s="130"/>
      <c r="HCP13" s="130"/>
      <c r="HCQ13" s="130"/>
      <c r="HCR13" s="130"/>
      <c r="HCS13" s="130"/>
      <c r="HCT13" s="130"/>
      <c r="HCU13" s="130"/>
      <c r="HCV13" s="130"/>
      <c r="HCW13" s="130"/>
      <c r="HCX13" s="130"/>
      <c r="HCY13" s="130"/>
      <c r="HCZ13" s="130"/>
      <c r="HDA13" s="130"/>
      <c r="HDB13" s="130"/>
      <c r="HDC13" s="130"/>
      <c r="HDD13" s="130"/>
      <c r="HDE13" s="130"/>
      <c r="HDF13" s="130"/>
      <c r="HDG13" s="130"/>
      <c r="HDH13" s="130"/>
      <c r="HDI13" s="130"/>
      <c r="HDJ13" s="130"/>
      <c r="HDK13" s="130"/>
      <c r="HDL13" s="130"/>
      <c r="HDM13" s="130"/>
      <c r="HDN13" s="130"/>
      <c r="HDO13" s="130"/>
      <c r="HDP13" s="130"/>
      <c r="HDQ13" s="130"/>
      <c r="HDR13" s="130"/>
      <c r="HDS13" s="130"/>
      <c r="HDT13" s="130"/>
      <c r="HDU13" s="130"/>
      <c r="HDV13" s="130"/>
      <c r="HDW13" s="130"/>
      <c r="HDX13" s="130"/>
      <c r="HDY13" s="130"/>
      <c r="HDZ13" s="130"/>
      <c r="HEA13" s="130"/>
      <c r="HEB13" s="130"/>
      <c r="HEC13" s="130"/>
      <c r="HED13" s="130"/>
      <c r="HEE13" s="130"/>
      <c r="HEF13" s="130"/>
      <c r="HEG13" s="130"/>
      <c r="HEH13" s="130"/>
      <c r="HEI13" s="130"/>
      <c r="HEJ13" s="130"/>
      <c r="HEK13" s="130"/>
      <c r="HEL13" s="130"/>
      <c r="HEM13" s="130"/>
      <c r="HEN13" s="130"/>
      <c r="HEO13" s="130"/>
      <c r="HEP13" s="130"/>
      <c r="HEQ13" s="130"/>
      <c r="HER13" s="130"/>
      <c r="HES13" s="130"/>
      <c r="HET13" s="130"/>
      <c r="HEU13" s="130"/>
      <c r="HEV13" s="130"/>
      <c r="HEW13" s="130"/>
      <c r="HEX13" s="130"/>
      <c r="HEY13" s="130"/>
      <c r="HEZ13" s="130"/>
      <c r="HFA13" s="130"/>
      <c r="HFB13" s="130"/>
      <c r="HFC13" s="130"/>
      <c r="HFD13" s="130"/>
      <c r="HFE13" s="130"/>
      <c r="HFF13" s="130"/>
      <c r="HFG13" s="130"/>
      <c r="HFH13" s="130"/>
      <c r="HFI13" s="130"/>
      <c r="HFJ13" s="130"/>
      <c r="HFK13" s="130"/>
      <c r="HFL13" s="130"/>
      <c r="HFM13" s="130"/>
      <c r="HFN13" s="130"/>
      <c r="HFO13" s="130"/>
      <c r="HFP13" s="130"/>
      <c r="HFQ13" s="130"/>
      <c r="HFR13" s="130"/>
      <c r="HFS13" s="130"/>
      <c r="HFT13" s="130"/>
      <c r="HFU13" s="130"/>
      <c r="HFV13" s="130"/>
      <c r="HFW13" s="130"/>
      <c r="HFX13" s="130"/>
      <c r="HFY13" s="130"/>
      <c r="HFZ13" s="130"/>
      <c r="HGA13" s="130"/>
      <c r="HGB13" s="130"/>
      <c r="HGC13" s="130"/>
      <c r="HGD13" s="130"/>
      <c r="HGE13" s="130"/>
      <c r="HGF13" s="130"/>
      <c r="HGG13" s="130"/>
      <c r="HGH13" s="130"/>
      <c r="HGI13" s="130"/>
      <c r="HGJ13" s="130"/>
      <c r="HGK13" s="130"/>
      <c r="HGL13" s="130"/>
      <c r="HGM13" s="130"/>
      <c r="HGN13" s="130"/>
      <c r="HGO13" s="130"/>
      <c r="HGP13" s="130"/>
      <c r="HGQ13" s="130"/>
      <c r="HGR13" s="130"/>
      <c r="HGS13" s="130"/>
      <c r="HGT13" s="130"/>
      <c r="HGU13" s="130"/>
      <c r="HGV13" s="130"/>
      <c r="HGW13" s="130"/>
      <c r="HGX13" s="130"/>
      <c r="HGY13" s="130"/>
      <c r="HGZ13" s="130"/>
      <c r="HHA13" s="130"/>
      <c r="HHB13" s="130"/>
      <c r="HHC13" s="130"/>
      <c r="HHD13" s="130"/>
      <c r="HHE13" s="130"/>
      <c r="HHF13" s="130"/>
      <c r="HHG13" s="130"/>
      <c r="HHH13" s="130"/>
      <c r="HHI13" s="130"/>
      <c r="HHJ13" s="130"/>
      <c r="HHK13" s="130"/>
      <c r="HHL13" s="130"/>
      <c r="HHM13" s="130"/>
      <c r="HHN13" s="130"/>
      <c r="HHO13" s="130"/>
      <c r="HHP13" s="130"/>
      <c r="HHQ13" s="130"/>
      <c r="HHR13" s="130"/>
      <c r="HHS13" s="130"/>
      <c r="HHT13" s="130"/>
      <c r="HHU13" s="130"/>
      <c r="HHV13" s="130"/>
      <c r="HHW13" s="130"/>
      <c r="HHX13" s="130"/>
      <c r="HHY13" s="130"/>
      <c r="HHZ13" s="130"/>
      <c r="HIA13" s="130"/>
      <c r="HIB13" s="130"/>
      <c r="HIC13" s="130"/>
      <c r="HID13" s="130"/>
      <c r="HIE13" s="130"/>
      <c r="HIF13" s="130"/>
      <c r="HIG13" s="130"/>
      <c r="HIH13" s="130"/>
      <c r="HII13" s="130"/>
      <c r="HIJ13" s="130"/>
      <c r="HIK13" s="130"/>
      <c r="HIL13" s="130"/>
      <c r="HIM13" s="130"/>
      <c r="HIN13" s="130"/>
      <c r="HIO13" s="130"/>
      <c r="HIP13" s="130"/>
      <c r="HIQ13" s="130"/>
      <c r="HIR13" s="130"/>
      <c r="HIS13" s="130"/>
      <c r="HIT13" s="130"/>
      <c r="HIU13" s="130"/>
      <c r="HIV13" s="130"/>
      <c r="HIW13" s="130"/>
      <c r="HIX13" s="130"/>
      <c r="HIY13" s="130"/>
      <c r="HIZ13" s="130"/>
      <c r="HJA13" s="130"/>
      <c r="HJB13" s="130"/>
      <c r="HJC13" s="130"/>
      <c r="HJD13" s="130"/>
      <c r="HJE13" s="130"/>
      <c r="HJF13" s="130"/>
      <c r="HJG13" s="130"/>
      <c r="HJH13" s="130"/>
      <c r="HJI13" s="130"/>
      <c r="HJJ13" s="130"/>
      <c r="HJK13" s="130"/>
      <c r="HJL13" s="130"/>
      <c r="HJM13" s="130"/>
      <c r="HJN13" s="130"/>
      <c r="HJO13" s="130"/>
      <c r="HJP13" s="130"/>
      <c r="HJQ13" s="130"/>
      <c r="HJR13" s="130"/>
      <c r="HJS13" s="130"/>
      <c r="HJT13" s="130"/>
      <c r="HJU13" s="130"/>
      <c r="HJV13" s="130"/>
      <c r="HJW13" s="130"/>
      <c r="HJX13" s="130"/>
      <c r="HJY13" s="130"/>
      <c r="HJZ13" s="130"/>
      <c r="HKA13" s="130"/>
      <c r="HKB13" s="130"/>
      <c r="HKC13" s="130"/>
      <c r="HKD13" s="130"/>
      <c r="HKE13" s="130"/>
      <c r="HKF13" s="130"/>
      <c r="HKG13" s="130"/>
      <c r="HKH13" s="130"/>
      <c r="HKI13" s="130"/>
      <c r="HKJ13" s="130"/>
      <c r="HKK13" s="130"/>
      <c r="HKL13" s="130"/>
      <c r="HKM13" s="130"/>
      <c r="HKN13" s="130"/>
      <c r="HKO13" s="130"/>
      <c r="HKP13" s="130"/>
      <c r="HKQ13" s="130"/>
      <c r="HKR13" s="130"/>
      <c r="HKS13" s="130"/>
      <c r="HKT13" s="130"/>
      <c r="HKU13" s="130"/>
      <c r="HKV13" s="130"/>
      <c r="HKW13" s="130"/>
      <c r="HKX13" s="130"/>
      <c r="HKY13" s="130"/>
      <c r="HKZ13" s="130"/>
      <c r="HLA13" s="130"/>
      <c r="HLB13" s="130"/>
      <c r="HLC13" s="130"/>
      <c r="HLD13" s="130"/>
      <c r="HLE13" s="130"/>
      <c r="HLF13" s="130"/>
      <c r="HLG13" s="130"/>
      <c r="HLH13" s="130"/>
      <c r="HLI13" s="130"/>
      <c r="HLJ13" s="130"/>
      <c r="HLK13" s="130"/>
      <c r="HLL13" s="130"/>
      <c r="HLM13" s="130"/>
      <c r="HLN13" s="130"/>
      <c r="HLO13" s="130"/>
      <c r="HLP13" s="130"/>
      <c r="HLQ13" s="130"/>
      <c r="HLR13" s="130"/>
      <c r="HLS13" s="130"/>
      <c r="HLT13" s="130"/>
      <c r="HLU13" s="130"/>
      <c r="HLV13" s="130"/>
      <c r="HLW13" s="130"/>
      <c r="HLX13" s="130"/>
      <c r="HLY13" s="130"/>
      <c r="HLZ13" s="130"/>
      <c r="HMA13" s="130"/>
      <c r="HMB13" s="130"/>
      <c r="HMC13" s="130"/>
      <c r="HMD13" s="130"/>
      <c r="HME13" s="130"/>
      <c r="HMF13" s="130"/>
      <c r="HMG13" s="130"/>
      <c r="HMH13" s="130"/>
      <c r="HMI13" s="130"/>
      <c r="HMJ13" s="130"/>
      <c r="HMK13" s="130"/>
      <c r="HML13" s="130"/>
      <c r="HMM13" s="130"/>
      <c r="HMN13" s="130"/>
      <c r="HMO13" s="130"/>
      <c r="HMP13" s="130"/>
      <c r="HMQ13" s="130"/>
      <c r="HMR13" s="130"/>
      <c r="HMS13" s="130"/>
      <c r="HMT13" s="130"/>
      <c r="HMU13" s="130"/>
      <c r="HMV13" s="130"/>
      <c r="HMW13" s="130"/>
      <c r="HMX13" s="130"/>
      <c r="HMY13" s="130"/>
      <c r="HMZ13" s="130"/>
      <c r="HNA13" s="130"/>
      <c r="HNB13" s="130"/>
      <c r="HNC13" s="130"/>
      <c r="HND13" s="130"/>
      <c r="HNE13" s="130"/>
      <c r="HNF13" s="130"/>
      <c r="HNG13" s="130"/>
      <c r="HNH13" s="130"/>
      <c r="HNI13" s="130"/>
      <c r="HNJ13" s="130"/>
      <c r="HNK13" s="130"/>
      <c r="HNL13" s="130"/>
      <c r="HNM13" s="130"/>
      <c r="HNN13" s="130"/>
      <c r="HNO13" s="130"/>
      <c r="HNP13" s="130"/>
      <c r="HNQ13" s="130"/>
      <c r="HNR13" s="130"/>
      <c r="HNS13" s="130"/>
      <c r="HNT13" s="130"/>
      <c r="HNU13" s="130"/>
      <c r="HNV13" s="130"/>
      <c r="HNW13" s="130"/>
      <c r="HNX13" s="130"/>
      <c r="HNY13" s="130"/>
      <c r="HNZ13" s="130"/>
      <c r="HOA13" s="130"/>
      <c r="HOB13" s="130"/>
      <c r="HOC13" s="130"/>
      <c r="HOD13" s="130"/>
      <c r="HOE13" s="130"/>
      <c r="HOF13" s="130"/>
      <c r="HOG13" s="130"/>
      <c r="HOH13" s="130"/>
      <c r="HOI13" s="130"/>
      <c r="HOJ13" s="130"/>
      <c r="HOK13" s="130"/>
      <c r="HOL13" s="130"/>
      <c r="HOM13" s="130"/>
      <c r="HON13" s="130"/>
      <c r="HOO13" s="130"/>
      <c r="HOP13" s="130"/>
      <c r="HOQ13" s="130"/>
      <c r="HOR13" s="130"/>
      <c r="HOS13" s="130"/>
      <c r="HOT13" s="130"/>
      <c r="HOU13" s="130"/>
      <c r="HOV13" s="130"/>
      <c r="HOW13" s="130"/>
      <c r="HOX13" s="130"/>
      <c r="HOY13" s="130"/>
      <c r="HOZ13" s="130"/>
      <c r="HPA13" s="130"/>
      <c r="HPB13" s="130"/>
      <c r="HPC13" s="130"/>
      <c r="HPD13" s="130"/>
      <c r="HPE13" s="130"/>
      <c r="HPF13" s="130"/>
      <c r="HPG13" s="130"/>
      <c r="HPH13" s="130"/>
      <c r="HPI13" s="130"/>
      <c r="HPJ13" s="130"/>
      <c r="HPK13" s="130"/>
      <c r="HPL13" s="130"/>
      <c r="HPM13" s="130"/>
      <c r="HPN13" s="130"/>
      <c r="HPO13" s="130"/>
      <c r="HPP13" s="130"/>
      <c r="HPQ13" s="130"/>
      <c r="HPR13" s="130"/>
      <c r="HPS13" s="130"/>
      <c r="HPT13" s="130"/>
      <c r="HPU13" s="130"/>
      <c r="HPV13" s="130"/>
      <c r="HPW13" s="130"/>
      <c r="HPX13" s="130"/>
      <c r="HPY13" s="130"/>
      <c r="HPZ13" s="130"/>
      <c r="HQA13" s="130"/>
      <c r="HQB13" s="130"/>
      <c r="HQC13" s="130"/>
      <c r="HQD13" s="130"/>
      <c r="HQE13" s="130"/>
      <c r="HQF13" s="130"/>
      <c r="HQG13" s="130"/>
      <c r="HQH13" s="130"/>
      <c r="HQI13" s="130"/>
      <c r="HQJ13" s="130"/>
      <c r="HQK13" s="130"/>
      <c r="HQL13" s="130"/>
      <c r="HQM13" s="130"/>
      <c r="HQN13" s="130"/>
      <c r="HQO13" s="130"/>
      <c r="HQP13" s="130"/>
      <c r="HQQ13" s="130"/>
      <c r="HQR13" s="130"/>
      <c r="HQS13" s="130"/>
      <c r="HQT13" s="130"/>
      <c r="HQU13" s="130"/>
      <c r="HQV13" s="130"/>
      <c r="HQW13" s="130"/>
      <c r="HQX13" s="130"/>
      <c r="HQY13" s="130"/>
      <c r="HQZ13" s="130"/>
      <c r="HRA13" s="130"/>
      <c r="HRB13" s="130"/>
      <c r="HRC13" s="130"/>
      <c r="HRD13" s="130"/>
      <c r="HRE13" s="130"/>
      <c r="HRF13" s="130"/>
      <c r="HRG13" s="130"/>
      <c r="HRH13" s="130"/>
      <c r="HRI13" s="130"/>
      <c r="HRJ13" s="130"/>
      <c r="HRK13" s="130"/>
      <c r="HRL13" s="130"/>
      <c r="HRM13" s="130"/>
      <c r="HRN13" s="130"/>
      <c r="HRO13" s="130"/>
      <c r="HRP13" s="130"/>
      <c r="HRQ13" s="130"/>
      <c r="HRR13" s="130"/>
      <c r="HRS13" s="130"/>
      <c r="HRT13" s="130"/>
      <c r="HRU13" s="130"/>
      <c r="HRV13" s="130"/>
      <c r="HRW13" s="130"/>
      <c r="HRX13" s="130"/>
      <c r="HRY13" s="130"/>
      <c r="HRZ13" s="130"/>
      <c r="HSA13" s="130"/>
      <c r="HSB13" s="130"/>
      <c r="HSC13" s="130"/>
      <c r="HSD13" s="130"/>
      <c r="HSE13" s="130"/>
      <c r="HSF13" s="130"/>
      <c r="HSG13" s="130"/>
      <c r="HSH13" s="130"/>
      <c r="HSI13" s="130"/>
      <c r="HSJ13" s="130"/>
      <c r="HSK13" s="130"/>
      <c r="HSL13" s="130"/>
      <c r="HSM13" s="130"/>
      <c r="HSN13" s="130"/>
      <c r="HSO13" s="130"/>
      <c r="HSP13" s="130"/>
      <c r="HSQ13" s="130"/>
      <c r="HSR13" s="130"/>
      <c r="HSS13" s="130"/>
      <c r="HST13" s="130"/>
      <c r="HSU13" s="130"/>
      <c r="HSV13" s="130"/>
      <c r="HSW13" s="130"/>
      <c r="HSX13" s="130"/>
      <c r="HSY13" s="130"/>
      <c r="HSZ13" s="130"/>
      <c r="HTA13" s="130"/>
      <c r="HTB13" s="130"/>
      <c r="HTC13" s="130"/>
      <c r="HTD13" s="130"/>
      <c r="HTE13" s="130"/>
      <c r="HTF13" s="130"/>
      <c r="HTG13" s="130"/>
      <c r="HTH13" s="130"/>
      <c r="HTI13" s="130"/>
      <c r="HTJ13" s="130"/>
      <c r="HTK13" s="130"/>
      <c r="HTL13" s="130"/>
      <c r="HTM13" s="130"/>
      <c r="HTN13" s="130"/>
      <c r="HTO13" s="130"/>
      <c r="HTP13" s="130"/>
      <c r="HTQ13" s="130"/>
      <c r="HTR13" s="130"/>
      <c r="HTS13" s="130"/>
      <c r="HTT13" s="130"/>
      <c r="HTU13" s="130"/>
      <c r="HTV13" s="130"/>
      <c r="HTW13" s="130"/>
      <c r="HTX13" s="130"/>
      <c r="HTY13" s="130"/>
      <c r="HTZ13" s="130"/>
      <c r="HUA13" s="130"/>
      <c r="HUB13" s="130"/>
      <c r="HUC13" s="130"/>
      <c r="HUD13" s="130"/>
      <c r="HUE13" s="130"/>
      <c r="HUF13" s="130"/>
      <c r="HUG13" s="130"/>
      <c r="HUH13" s="130"/>
      <c r="HUI13" s="130"/>
      <c r="HUJ13" s="130"/>
      <c r="HUK13" s="130"/>
      <c r="HUL13" s="130"/>
      <c r="HUM13" s="130"/>
      <c r="HUN13" s="130"/>
      <c r="HUO13" s="130"/>
      <c r="HUP13" s="130"/>
      <c r="HUQ13" s="130"/>
      <c r="HUR13" s="130"/>
      <c r="HUS13" s="130"/>
      <c r="HUT13" s="130"/>
      <c r="HUU13" s="130"/>
      <c r="HUV13" s="130"/>
      <c r="HUW13" s="130"/>
      <c r="HUX13" s="130"/>
      <c r="HUY13" s="130"/>
      <c r="HUZ13" s="130"/>
      <c r="HVA13" s="130"/>
      <c r="HVB13" s="130"/>
      <c r="HVC13" s="130"/>
      <c r="HVD13" s="130"/>
      <c r="HVE13" s="130"/>
      <c r="HVF13" s="130"/>
      <c r="HVG13" s="130"/>
      <c r="HVH13" s="130"/>
      <c r="HVI13" s="130"/>
      <c r="HVJ13" s="130"/>
      <c r="HVK13" s="130"/>
      <c r="HVL13" s="130"/>
      <c r="HVM13" s="130"/>
      <c r="HVN13" s="130"/>
      <c r="HVO13" s="130"/>
      <c r="HVP13" s="130"/>
      <c r="HVQ13" s="130"/>
      <c r="HVR13" s="130"/>
      <c r="HVS13" s="130"/>
      <c r="HVT13" s="130"/>
      <c r="HVU13" s="130"/>
      <c r="HVV13" s="130"/>
      <c r="HVW13" s="130"/>
      <c r="HVX13" s="130"/>
      <c r="HVY13" s="130"/>
      <c r="HVZ13" s="130"/>
      <c r="HWA13" s="130"/>
      <c r="HWB13" s="130"/>
      <c r="HWC13" s="130"/>
      <c r="HWD13" s="130"/>
      <c r="HWE13" s="130"/>
      <c r="HWF13" s="130"/>
      <c r="HWG13" s="130"/>
      <c r="HWH13" s="130"/>
      <c r="HWI13" s="130"/>
      <c r="HWJ13" s="130"/>
      <c r="HWK13" s="130"/>
      <c r="HWL13" s="130"/>
      <c r="HWM13" s="130"/>
      <c r="HWN13" s="130"/>
      <c r="HWO13" s="130"/>
      <c r="HWP13" s="130"/>
      <c r="HWQ13" s="130"/>
      <c r="HWR13" s="130"/>
      <c r="HWS13" s="130"/>
      <c r="HWT13" s="130"/>
      <c r="HWU13" s="130"/>
      <c r="HWV13" s="130"/>
      <c r="HWW13" s="130"/>
      <c r="HWX13" s="130"/>
      <c r="HWY13" s="130"/>
      <c r="HWZ13" s="130"/>
      <c r="HXA13" s="130"/>
      <c r="HXB13" s="130"/>
      <c r="HXC13" s="130"/>
      <c r="HXD13" s="130"/>
      <c r="HXE13" s="130"/>
      <c r="HXF13" s="130"/>
      <c r="HXG13" s="130"/>
      <c r="HXH13" s="130"/>
      <c r="HXI13" s="130"/>
      <c r="HXJ13" s="130"/>
      <c r="HXK13" s="130"/>
      <c r="HXL13" s="130"/>
      <c r="HXM13" s="130"/>
      <c r="HXN13" s="130"/>
      <c r="HXO13" s="130"/>
      <c r="HXP13" s="130"/>
      <c r="HXQ13" s="130"/>
      <c r="HXR13" s="130"/>
      <c r="HXS13" s="130"/>
      <c r="HXT13" s="130"/>
      <c r="HXU13" s="130"/>
      <c r="HXV13" s="130"/>
      <c r="HXW13" s="130"/>
      <c r="HXX13" s="130"/>
      <c r="HXY13" s="130"/>
      <c r="HXZ13" s="130"/>
      <c r="HYA13" s="130"/>
      <c r="HYB13" s="130"/>
      <c r="HYC13" s="130"/>
      <c r="HYD13" s="130"/>
      <c r="HYE13" s="130"/>
      <c r="HYF13" s="130"/>
      <c r="HYG13" s="130"/>
      <c r="HYH13" s="130"/>
      <c r="HYI13" s="130"/>
      <c r="HYJ13" s="130"/>
      <c r="HYK13" s="130"/>
      <c r="HYL13" s="130"/>
      <c r="HYM13" s="130"/>
      <c r="HYN13" s="130"/>
      <c r="HYO13" s="130"/>
      <c r="HYP13" s="130"/>
      <c r="HYQ13" s="130"/>
      <c r="HYR13" s="130"/>
      <c r="HYS13" s="130"/>
      <c r="HYT13" s="130"/>
      <c r="HYU13" s="130"/>
      <c r="HYV13" s="130"/>
      <c r="HYW13" s="130"/>
      <c r="HYX13" s="130"/>
      <c r="HYY13" s="130"/>
      <c r="HYZ13" s="130"/>
      <c r="HZA13" s="130"/>
      <c r="HZB13" s="130"/>
      <c r="HZC13" s="130"/>
      <c r="HZD13" s="130"/>
      <c r="HZE13" s="130"/>
      <c r="HZF13" s="130"/>
      <c r="HZG13" s="130"/>
      <c r="HZH13" s="130"/>
      <c r="HZI13" s="130"/>
      <c r="HZJ13" s="130"/>
      <c r="HZK13" s="130"/>
      <c r="HZL13" s="130"/>
      <c r="HZM13" s="130"/>
      <c r="HZN13" s="130"/>
      <c r="HZO13" s="130"/>
      <c r="HZP13" s="130"/>
      <c r="HZQ13" s="130"/>
      <c r="HZR13" s="130"/>
      <c r="HZS13" s="130"/>
      <c r="HZT13" s="130"/>
      <c r="HZU13" s="130"/>
      <c r="HZV13" s="130"/>
      <c r="HZW13" s="130"/>
      <c r="HZX13" s="130"/>
      <c r="HZY13" s="130"/>
      <c r="HZZ13" s="130"/>
      <c r="IAA13" s="130"/>
      <c r="IAB13" s="130"/>
      <c r="IAC13" s="130"/>
      <c r="IAD13" s="130"/>
      <c r="IAE13" s="130"/>
      <c r="IAF13" s="130"/>
      <c r="IAG13" s="130"/>
      <c r="IAH13" s="130"/>
      <c r="IAI13" s="130"/>
      <c r="IAJ13" s="130"/>
      <c r="IAK13" s="130"/>
      <c r="IAL13" s="130"/>
      <c r="IAM13" s="130"/>
      <c r="IAN13" s="130"/>
      <c r="IAO13" s="130"/>
      <c r="IAP13" s="130"/>
      <c r="IAQ13" s="130"/>
      <c r="IAR13" s="130"/>
      <c r="IAS13" s="130"/>
      <c r="IAT13" s="130"/>
      <c r="IAU13" s="130"/>
      <c r="IAV13" s="130"/>
      <c r="IAW13" s="130"/>
      <c r="IAX13" s="130"/>
      <c r="IAY13" s="130"/>
      <c r="IAZ13" s="130"/>
      <c r="IBA13" s="130"/>
      <c r="IBB13" s="130"/>
      <c r="IBC13" s="130"/>
      <c r="IBD13" s="130"/>
      <c r="IBE13" s="130"/>
      <c r="IBF13" s="130"/>
      <c r="IBG13" s="130"/>
      <c r="IBH13" s="130"/>
      <c r="IBI13" s="130"/>
      <c r="IBJ13" s="130"/>
      <c r="IBK13" s="130"/>
      <c r="IBL13" s="130"/>
      <c r="IBM13" s="130"/>
      <c r="IBN13" s="130"/>
      <c r="IBO13" s="130"/>
      <c r="IBP13" s="130"/>
      <c r="IBQ13" s="130"/>
      <c r="IBR13" s="130"/>
      <c r="IBS13" s="130"/>
      <c r="IBT13" s="130"/>
      <c r="IBU13" s="130"/>
      <c r="IBV13" s="130"/>
      <c r="IBW13" s="130"/>
      <c r="IBX13" s="130"/>
      <c r="IBY13" s="130"/>
      <c r="IBZ13" s="130"/>
      <c r="ICA13" s="130"/>
      <c r="ICB13" s="130"/>
      <c r="ICC13" s="130"/>
      <c r="ICD13" s="130"/>
      <c r="ICE13" s="130"/>
      <c r="ICF13" s="130"/>
      <c r="ICG13" s="130"/>
      <c r="ICH13" s="130"/>
      <c r="ICI13" s="130"/>
      <c r="ICJ13" s="130"/>
      <c r="ICK13" s="130"/>
      <c r="ICL13" s="130"/>
      <c r="ICM13" s="130"/>
      <c r="ICN13" s="130"/>
      <c r="ICO13" s="130"/>
      <c r="ICP13" s="130"/>
      <c r="ICQ13" s="130"/>
      <c r="ICR13" s="130"/>
      <c r="ICS13" s="130"/>
      <c r="ICT13" s="130"/>
      <c r="ICU13" s="130"/>
      <c r="ICV13" s="130"/>
      <c r="ICW13" s="130"/>
      <c r="ICX13" s="130"/>
      <c r="ICY13" s="130"/>
      <c r="ICZ13" s="130"/>
      <c r="IDA13" s="130"/>
      <c r="IDB13" s="130"/>
      <c r="IDC13" s="130"/>
      <c r="IDD13" s="130"/>
      <c r="IDE13" s="130"/>
      <c r="IDF13" s="130"/>
      <c r="IDG13" s="130"/>
      <c r="IDH13" s="130"/>
      <c r="IDI13" s="130"/>
      <c r="IDJ13" s="130"/>
      <c r="IDK13" s="130"/>
      <c r="IDL13" s="130"/>
      <c r="IDM13" s="130"/>
      <c r="IDN13" s="130"/>
      <c r="IDO13" s="130"/>
      <c r="IDP13" s="130"/>
      <c r="IDQ13" s="130"/>
      <c r="IDR13" s="130"/>
      <c r="IDS13" s="130"/>
      <c r="IDT13" s="130"/>
      <c r="IDU13" s="130"/>
      <c r="IDV13" s="130"/>
      <c r="IDW13" s="130"/>
      <c r="IDX13" s="130"/>
      <c r="IDY13" s="130"/>
      <c r="IDZ13" s="130"/>
      <c r="IEA13" s="130"/>
      <c r="IEB13" s="130"/>
      <c r="IEC13" s="130"/>
      <c r="IED13" s="130"/>
      <c r="IEE13" s="130"/>
      <c r="IEF13" s="130"/>
      <c r="IEG13" s="130"/>
      <c r="IEH13" s="130"/>
      <c r="IEI13" s="130"/>
      <c r="IEJ13" s="130"/>
      <c r="IEK13" s="130"/>
      <c r="IEL13" s="130"/>
      <c r="IEM13" s="130"/>
      <c r="IEN13" s="130"/>
      <c r="IEO13" s="130"/>
      <c r="IEP13" s="130"/>
      <c r="IEQ13" s="130"/>
      <c r="IER13" s="130"/>
      <c r="IES13" s="130"/>
      <c r="IET13" s="130"/>
      <c r="IEU13" s="130"/>
      <c r="IEV13" s="130"/>
      <c r="IEW13" s="130"/>
      <c r="IEX13" s="130"/>
      <c r="IEY13" s="130"/>
      <c r="IEZ13" s="130"/>
      <c r="IFA13" s="130"/>
      <c r="IFB13" s="130"/>
      <c r="IFC13" s="130"/>
      <c r="IFD13" s="130"/>
      <c r="IFE13" s="130"/>
      <c r="IFF13" s="130"/>
      <c r="IFG13" s="130"/>
      <c r="IFH13" s="130"/>
      <c r="IFI13" s="130"/>
      <c r="IFJ13" s="130"/>
      <c r="IFK13" s="130"/>
      <c r="IFL13" s="130"/>
      <c r="IFM13" s="130"/>
      <c r="IFN13" s="130"/>
      <c r="IFO13" s="130"/>
      <c r="IFP13" s="130"/>
      <c r="IFQ13" s="130"/>
      <c r="IFR13" s="130"/>
      <c r="IFS13" s="130"/>
      <c r="IFT13" s="130"/>
      <c r="IFU13" s="130"/>
      <c r="IFV13" s="130"/>
      <c r="IFW13" s="130"/>
      <c r="IFX13" s="130"/>
      <c r="IFY13" s="130"/>
      <c r="IFZ13" s="130"/>
      <c r="IGA13" s="130"/>
      <c r="IGB13" s="130"/>
      <c r="IGC13" s="130"/>
      <c r="IGD13" s="130"/>
      <c r="IGE13" s="130"/>
      <c r="IGF13" s="130"/>
      <c r="IGG13" s="130"/>
      <c r="IGH13" s="130"/>
      <c r="IGI13" s="130"/>
      <c r="IGJ13" s="130"/>
      <c r="IGK13" s="130"/>
      <c r="IGL13" s="130"/>
      <c r="IGM13" s="130"/>
      <c r="IGN13" s="130"/>
      <c r="IGO13" s="130"/>
      <c r="IGP13" s="130"/>
      <c r="IGQ13" s="130"/>
      <c r="IGR13" s="130"/>
      <c r="IGS13" s="130"/>
      <c r="IGT13" s="130"/>
      <c r="IGU13" s="130"/>
      <c r="IGV13" s="130"/>
      <c r="IGW13" s="130"/>
      <c r="IGX13" s="130"/>
      <c r="IGY13" s="130"/>
      <c r="IGZ13" s="130"/>
      <c r="IHA13" s="130"/>
      <c r="IHB13" s="130"/>
      <c r="IHC13" s="130"/>
      <c r="IHD13" s="130"/>
      <c r="IHE13" s="130"/>
      <c r="IHF13" s="130"/>
      <c r="IHG13" s="130"/>
      <c r="IHH13" s="130"/>
      <c r="IHI13" s="130"/>
      <c r="IHJ13" s="130"/>
      <c r="IHK13" s="130"/>
      <c r="IHL13" s="130"/>
      <c r="IHM13" s="130"/>
      <c r="IHN13" s="130"/>
      <c r="IHO13" s="130"/>
      <c r="IHP13" s="130"/>
      <c r="IHQ13" s="130"/>
      <c r="IHR13" s="130"/>
      <c r="IHS13" s="130"/>
      <c r="IHT13" s="130"/>
      <c r="IHU13" s="130"/>
      <c r="IHV13" s="130"/>
      <c r="IHW13" s="130"/>
      <c r="IHX13" s="130"/>
      <c r="IHY13" s="130"/>
      <c r="IHZ13" s="130"/>
      <c r="IIA13" s="130"/>
      <c r="IIB13" s="130"/>
      <c r="IIC13" s="130"/>
      <c r="IID13" s="130"/>
      <c r="IIE13" s="130"/>
      <c r="IIF13" s="130"/>
      <c r="IIG13" s="130"/>
      <c r="IIH13" s="130"/>
      <c r="III13" s="130"/>
      <c r="IIJ13" s="130"/>
      <c r="IIK13" s="130"/>
      <c r="IIL13" s="130"/>
      <c r="IIM13" s="130"/>
      <c r="IIN13" s="130"/>
      <c r="IIO13" s="130"/>
      <c r="IIP13" s="130"/>
      <c r="IIQ13" s="130"/>
      <c r="IIR13" s="130"/>
      <c r="IIS13" s="130"/>
      <c r="IIT13" s="130"/>
      <c r="IIU13" s="130"/>
      <c r="IIV13" s="130"/>
      <c r="IIW13" s="130"/>
      <c r="IIX13" s="130"/>
      <c r="IIY13" s="130"/>
      <c r="IIZ13" s="130"/>
      <c r="IJA13" s="130"/>
      <c r="IJB13" s="130"/>
      <c r="IJC13" s="130"/>
      <c r="IJD13" s="130"/>
      <c r="IJE13" s="130"/>
      <c r="IJF13" s="130"/>
      <c r="IJG13" s="130"/>
      <c r="IJH13" s="130"/>
      <c r="IJI13" s="130"/>
      <c r="IJJ13" s="130"/>
      <c r="IJK13" s="130"/>
      <c r="IJL13" s="130"/>
      <c r="IJM13" s="130"/>
      <c r="IJN13" s="130"/>
      <c r="IJO13" s="130"/>
      <c r="IJP13" s="130"/>
      <c r="IJQ13" s="130"/>
      <c r="IJR13" s="130"/>
      <c r="IJS13" s="130"/>
      <c r="IJT13" s="130"/>
      <c r="IJU13" s="130"/>
      <c r="IJV13" s="130"/>
      <c r="IJW13" s="130"/>
      <c r="IJX13" s="130"/>
      <c r="IJY13" s="130"/>
      <c r="IJZ13" s="130"/>
      <c r="IKA13" s="130"/>
      <c r="IKB13" s="130"/>
      <c r="IKC13" s="130"/>
      <c r="IKD13" s="130"/>
      <c r="IKE13" s="130"/>
      <c r="IKF13" s="130"/>
      <c r="IKG13" s="130"/>
      <c r="IKH13" s="130"/>
      <c r="IKI13" s="130"/>
      <c r="IKJ13" s="130"/>
      <c r="IKK13" s="130"/>
      <c r="IKL13" s="130"/>
      <c r="IKM13" s="130"/>
      <c r="IKN13" s="130"/>
      <c r="IKO13" s="130"/>
      <c r="IKP13" s="130"/>
      <c r="IKQ13" s="130"/>
      <c r="IKR13" s="130"/>
      <c r="IKS13" s="130"/>
      <c r="IKT13" s="130"/>
      <c r="IKU13" s="130"/>
      <c r="IKV13" s="130"/>
      <c r="IKW13" s="130"/>
      <c r="IKX13" s="130"/>
      <c r="IKY13" s="130"/>
      <c r="IKZ13" s="130"/>
      <c r="ILA13" s="130"/>
      <c r="ILB13" s="130"/>
      <c r="ILC13" s="130"/>
      <c r="ILD13" s="130"/>
      <c r="ILE13" s="130"/>
      <c r="ILF13" s="130"/>
      <c r="ILG13" s="130"/>
      <c r="ILH13" s="130"/>
      <c r="ILI13" s="130"/>
      <c r="ILJ13" s="130"/>
      <c r="ILK13" s="130"/>
      <c r="ILL13" s="130"/>
      <c r="ILM13" s="130"/>
      <c r="ILN13" s="130"/>
      <c r="ILO13" s="130"/>
      <c r="ILP13" s="130"/>
      <c r="ILQ13" s="130"/>
      <c r="ILR13" s="130"/>
      <c r="ILS13" s="130"/>
      <c r="ILT13" s="130"/>
      <c r="ILU13" s="130"/>
      <c r="ILV13" s="130"/>
      <c r="ILW13" s="130"/>
      <c r="ILX13" s="130"/>
      <c r="ILY13" s="130"/>
      <c r="ILZ13" s="130"/>
      <c r="IMA13" s="130"/>
      <c r="IMB13" s="130"/>
      <c r="IMC13" s="130"/>
      <c r="IMD13" s="130"/>
      <c r="IME13" s="130"/>
      <c r="IMF13" s="130"/>
      <c r="IMG13" s="130"/>
      <c r="IMH13" s="130"/>
      <c r="IMI13" s="130"/>
      <c r="IMJ13" s="130"/>
      <c r="IMK13" s="130"/>
      <c r="IML13" s="130"/>
      <c r="IMM13" s="130"/>
      <c r="IMN13" s="130"/>
      <c r="IMO13" s="130"/>
      <c r="IMP13" s="130"/>
      <c r="IMQ13" s="130"/>
      <c r="IMR13" s="130"/>
      <c r="IMS13" s="130"/>
      <c r="IMT13" s="130"/>
      <c r="IMU13" s="130"/>
      <c r="IMV13" s="130"/>
      <c r="IMW13" s="130"/>
      <c r="IMX13" s="130"/>
      <c r="IMY13" s="130"/>
      <c r="IMZ13" s="130"/>
      <c r="INA13" s="130"/>
      <c r="INB13" s="130"/>
      <c r="INC13" s="130"/>
      <c r="IND13" s="130"/>
      <c r="INE13" s="130"/>
      <c r="INF13" s="130"/>
      <c r="ING13" s="130"/>
      <c r="INH13" s="130"/>
      <c r="INI13" s="130"/>
      <c r="INJ13" s="130"/>
      <c r="INK13" s="130"/>
      <c r="INL13" s="130"/>
      <c r="INM13" s="130"/>
      <c r="INN13" s="130"/>
      <c r="INO13" s="130"/>
      <c r="INP13" s="130"/>
      <c r="INQ13" s="130"/>
      <c r="INR13" s="130"/>
      <c r="INS13" s="130"/>
      <c r="INT13" s="130"/>
      <c r="INU13" s="130"/>
      <c r="INV13" s="130"/>
      <c r="INW13" s="130"/>
      <c r="INX13" s="130"/>
      <c r="INY13" s="130"/>
      <c r="INZ13" s="130"/>
      <c r="IOA13" s="130"/>
      <c r="IOB13" s="130"/>
      <c r="IOC13" s="130"/>
      <c r="IOD13" s="130"/>
      <c r="IOE13" s="130"/>
      <c r="IOF13" s="130"/>
      <c r="IOG13" s="130"/>
      <c r="IOH13" s="130"/>
      <c r="IOI13" s="130"/>
      <c r="IOJ13" s="130"/>
      <c r="IOK13" s="130"/>
      <c r="IOL13" s="130"/>
      <c r="IOM13" s="130"/>
      <c r="ION13" s="130"/>
      <c r="IOO13" s="130"/>
      <c r="IOP13" s="130"/>
      <c r="IOQ13" s="130"/>
      <c r="IOR13" s="130"/>
      <c r="IOS13" s="130"/>
      <c r="IOT13" s="130"/>
      <c r="IOU13" s="130"/>
      <c r="IOV13" s="130"/>
      <c r="IOW13" s="130"/>
      <c r="IOX13" s="130"/>
      <c r="IOY13" s="130"/>
      <c r="IOZ13" s="130"/>
      <c r="IPA13" s="130"/>
      <c r="IPB13" s="130"/>
      <c r="IPC13" s="130"/>
      <c r="IPD13" s="130"/>
      <c r="IPE13" s="130"/>
      <c r="IPF13" s="130"/>
      <c r="IPG13" s="130"/>
      <c r="IPH13" s="130"/>
      <c r="IPI13" s="130"/>
      <c r="IPJ13" s="130"/>
      <c r="IPK13" s="130"/>
      <c r="IPL13" s="130"/>
      <c r="IPM13" s="130"/>
      <c r="IPN13" s="130"/>
      <c r="IPO13" s="130"/>
      <c r="IPP13" s="130"/>
      <c r="IPQ13" s="130"/>
      <c r="IPR13" s="130"/>
      <c r="IPS13" s="130"/>
      <c r="IPT13" s="130"/>
      <c r="IPU13" s="130"/>
      <c r="IPV13" s="130"/>
      <c r="IPW13" s="130"/>
      <c r="IPX13" s="130"/>
      <c r="IPY13" s="130"/>
      <c r="IPZ13" s="130"/>
      <c r="IQA13" s="130"/>
      <c r="IQB13" s="130"/>
      <c r="IQC13" s="130"/>
      <c r="IQD13" s="130"/>
      <c r="IQE13" s="130"/>
      <c r="IQF13" s="130"/>
      <c r="IQG13" s="130"/>
      <c r="IQH13" s="130"/>
      <c r="IQI13" s="130"/>
      <c r="IQJ13" s="130"/>
      <c r="IQK13" s="130"/>
      <c r="IQL13" s="130"/>
      <c r="IQM13" s="130"/>
      <c r="IQN13" s="130"/>
      <c r="IQO13" s="130"/>
      <c r="IQP13" s="130"/>
      <c r="IQQ13" s="130"/>
      <c r="IQR13" s="130"/>
      <c r="IQS13" s="130"/>
      <c r="IQT13" s="130"/>
      <c r="IQU13" s="130"/>
      <c r="IQV13" s="130"/>
      <c r="IQW13" s="130"/>
      <c r="IQX13" s="130"/>
      <c r="IQY13" s="130"/>
      <c r="IQZ13" s="130"/>
      <c r="IRA13" s="130"/>
      <c r="IRB13" s="130"/>
      <c r="IRC13" s="130"/>
      <c r="IRD13" s="130"/>
      <c r="IRE13" s="130"/>
      <c r="IRF13" s="130"/>
      <c r="IRG13" s="130"/>
      <c r="IRH13" s="130"/>
      <c r="IRI13" s="130"/>
      <c r="IRJ13" s="130"/>
      <c r="IRK13" s="130"/>
      <c r="IRL13" s="130"/>
      <c r="IRM13" s="130"/>
      <c r="IRN13" s="130"/>
      <c r="IRO13" s="130"/>
      <c r="IRP13" s="130"/>
      <c r="IRQ13" s="130"/>
      <c r="IRR13" s="130"/>
      <c r="IRS13" s="130"/>
      <c r="IRT13" s="130"/>
      <c r="IRU13" s="130"/>
      <c r="IRV13" s="130"/>
      <c r="IRW13" s="130"/>
      <c r="IRX13" s="130"/>
      <c r="IRY13" s="130"/>
      <c r="IRZ13" s="130"/>
      <c r="ISA13" s="130"/>
      <c r="ISB13" s="130"/>
      <c r="ISC13" s="130"/>
      <c r="ISD13" s="130"/>
      <c r="ISE13" s="130"/>
      <c r="ISF13" s="130"/>
      <c r="ISG13" s="130"/>
      <c r="ISH13" s="130"/>
      <c r="ISI13" s="130"/>
      <c r="ISJ13" s="130"/>
      <c r="ISK13" s="130"/>
      <c r="ISL13" s="130"/>
      <c r="ISM13" s="130"/>
      <c r="ISN13" s="130"/>
      <c r="ISO13" s="130"/>
      <c r="ISP13" s="130"/>
      <c r="ISQ13" s="130"/>
      <c r="ISR13" s="130"/>
      <c r="ISS13" s="130"/>
      <c r="IST13" s="130"/>
      <c r="ISU13" s="130"/>
      <c r="ISV13" s="130"/>
      <c r="ISW13" s="130"/>
      <c r="ISX13" s="130"/>
      <c r="ISY13" s="130"/>
      <c r="ISZ13" s="130"/>
      <c r="ITA13" s="130"/>
      <c r="ITB13" s="130"/>
      <c r="ITC13" s="130"/>
      <c r="ITD13" s="130"/>
      <c r="ITE13" s="130"/>
      <c r="ITF13" s="130"/>
      <c r="ITG13" s="130"/>
      <c r="ITH13" s="130"/>
      <c r="ITI13" s="130"/>
      <c r="ITJ13" s="130"/>
      <c r="ITK13" s="130"/>
      <c r="ITL13" s="130"/>
      <c r="ITM13" s="130"/>
      <c r="ITN13" s="130"/>
      <c r="ITO13" s="130"/>
      <c r="ITP13" s="130"/>
      <c r="ITQ13" s="130"/>
      <c r="ITR13" s="130"/>
      <c r="ITS13" s="130"/>
      <c r="ITT13" s="130"/>
      <c r="ITU13" s="130"/>
      <c r="ITV13" s="130"/>
      <c r="ITW13" s="130"/>
      <c r="ITX13" s="130"/>
      <c r="ITY13" s="130"/>
      <c r="ITZ13" s="130"/>
      <c r="IUA13" s="130"/>
      <c r="IUB13" s="130"/>
      <c r="IUC13" s="130"/>
      <c r="IUD13" s="130"/>
      <c r="IUE13" s="130"/>
      <c r="IUF13" s="130"/>
      <c r="IUG13" s="130"/>
      <c r="IUH13" s="130"/>
      <c r="IUI13" s="130"/>
      <c r="IUJ13" s="130"/>
      <c r="IUK13" s="130"/>
      <c r="IUL13" s="130"/>
      <c r="IUM13" s="130"/>
      <c r="IUN13" s="130"/>
      <c r="IUO13" s="130"/>
      <c r="IUP13" s="130"/>
      <c r="IUQ13" s="130"/>
      <c r="IUR13" s="130"/>
      <c r="IUS13" s="130"/>
      <c r="IUT13" s="130"/>
      <c r="IUU13" s="130"/>
      <c r="IUV13" s="130"/>
      <c r="IUW13" s="130"/>
      <c r="IUX13" s="130"/>
      <c r="IUY13" s="130"/>
      <c r="IUZ13" s="130"/>
      <c r="IVA13" s="130"/>
      <c r="IVB13" s="130"/>
      <c r="IVC13" s="130"/>
      <c r="IVD13" s="130"/>
      <c r="IVE13" s="130"/>
      <c r="IVF13" s="130"/>
      <c r="IVG13" s="130"/>
      <c r="IVH13" s="130"/>
      <c r="IVI13" s="130"/>
      <c r="IVJ13" s="130"/>
      <c r="IVK13" s="130"/>
      <c r="IVL13" s="130"/>
      <c r="IVM13" s="130"/>
      <c r="IVN13" s="130"/>
      <c r="IVO13" s="130"/>
      <c r="IVP13" s="130"/>
      <c r="IVQ13" s="130"/>
      <c r="IVR13" s="130"/>
      <c r="IVS13" s="130"/>
      <c r="IVT13" s="130"/>
      <c r="IVU13" s="130"/>
      <c r="IVV13" s="130"/>
      <c r="IVW13" s="130"/>
      <c r="IVX13" s="130"/>
      <c r="IVY13" s="130"/>
      <c r="IVZ13" s="130"/>
      <c r="IWA13" s="130"/>
      <c r="IWB13" s="130"/>
      <c r="IWC13" s="130"/>
      <c r="IWD13" s="130"/>
      <c r="IWE13" s="130"/>
      <c r="IWF13" s="130"/>
      <c r="IWG13" s="130"/>
      <c r="IWH13" s="130"/>
      <c r="IWI13" s="130"/>
      <c r="IWJ13" s="130"/>
      <c r="IWK13" s="130"/>
      <c r="IWL13" s="130"/>
      <c r="IWM13" s="130"/>
      <c r="IWN13" s="130"/>
      <c r="IWO13" s="130"/>
      <c r="IWP13" s="130"/>
      <c r="IWQ13" s="130"/>
      <c r="IWR13" s="130"/>
      <c r="IWS13" s="130"/>
      <c r="IWT13" s="130"/>
      <c r="IWU13" s="130"/>
      <c r="IWV13" s="130"/>
      <c r="IWW13" s="130"/>
      <c r="IWX13" s="130"/>
      <c r="IWY13" s="130"/>
      <c r="IWZ13" s="130"/>
      <c r="IXA13" s="130"/>
      <c r="IXB13" s="130"/>
      <c r="IXC13" s="130"/>
      <c r="IXD13" s="130"/>
      <c r="IXE13" s="130"/>
      <c r="IXF13" s="130"/>
      <c r="IXG13" s="130"/>
      <c r="IXH13" s="130"/>
      <c r="IXI13" s="130"/>
      <c r="IXJ13" s="130"/>
      <c r="IXK13" s="130"/>
      <c r="IXL13" s="130"/>
      <c r="IXM13" s="130"/>
      <c r="IXN13" s="130"/>
      <c r="IXO13" s="130"/>
      <c r="IXP13" s="130"/>
      <c r="IXQ13" s="130"/>
      <c r="IXR13" s="130"/>
      <c r="IXS13" s="130"/>
      <c r="IXT13" s="130"/>
      <c r="IXU13" s="130"/>
      <c r="IXV13" s="130"/>
      <c r="IXW13" s="130"/>
      <c r="IXX13" s="130"/>
      <c r="IXY13" s="130"/>
      <c r="IXZ13" s="130"/>
      <c r="IYA13" s="130"/>
      <c r="IYB13" s="130"/>
      <c r="IYC13" s="130"/>
      <c r="IYD13" s="130"/>
      <c r="IYE13" s="130"/>
      <c r="IYF13" s="130"/>
      <c r="IYG13" s="130"/>
      <c r="IYH13" s="130"/>
      <c r="IYI13" s="130"/>
      <c r="IYJ13" s="130"/>
      <c r="IYK13" s="130"/>
      <c r="IYL13" s="130"/>
      <c r="IYM13" s="130"/>
      <c r="IYN13" s="130"/>
      <c r="IYO13" s="130"/>
      <c r="IYP13" s="130"/>
      <c r="IYQ13" s="130"/>
      <c r="IYR13" s="130"/>
      <c r="IYS13" s="130"/>
      <c r="IYT13" s="130"/>
      <c r="IYU13" s="130"/>
      <c r="IYV13" s="130"/>
      <c r="IYW13" s="130"/>
      <c r="IYX13" s="130"/>
      <c r="IYY13" s="130"/>
      <c r="IYZ13" s="130"/>
      <c r="IZA13" s="130"/>
      <c r="IZB13" s="130"/>
      <c r="IZC13" s="130"/>
      <c r="IZD13" s="130"/>
      <c r="IZE13" s="130"/>
      <c r="IZF13" s="130"/>
      <c r="IZG13" s="130"/>
      <c r="IZH13" s="130"/>
      <c r="IZI13" s="130"/>
      <c r="IZJ13" s="130"/>
      <c r="IZK13" s="130"/>
      <c r="IZL13" s="130"/>
      <c r="IZM13" s="130"/>
      <c r="IZN13" s="130"/>
      <c r="IZO13" s="130"/>
      <c r="IZP13" s="130"/>
      <c r="IZQ13" s="130"/>
      <c r="IZR13" s="130"/>
      <c r="IZS13" s="130"/>
      <c r="IZT13" s="130"/>
      <c r="IZU13" s="130"/>
      <c r="IZV13" s="130"/>
      <c r="IZW13" s="130"/>
      <c r="IZX13" s="130"/>
      <c r="IZY13" s="130"/>
      <c r="IZZ13" s="130"/>
      <c r="JAA13" s="130"/>
      <c r="JAB13" s="130"/>
      <c r="JAC13" s="130"/>
      <c r="JAD13" s="130"/>
      <c r="JAE13" s="130"/>
      <c r="JAF13" s="130"/>
      <c r="JAG13" s="130"/>
      <c r="JAH13" s="130"/>
      <c r="JAI13" s="130"/>
      <c r="JAJ13" s="130"/>
      <c r="JAK13" s="130"/>
      <c r="JAL13" s="130"/>
      <c r="JAM13" s="130"/>
      <c r="JAN13" s="130"/>
      <c r="JAO13" s="130"/>
      <c r="JAP13" s="130"/>
      <c r="JAQ13" s="130"/>
      <c r="JAR13" s="130"/>
      <c r="JAS13" s="130"/>
      <c r="JAT13" s="130"/>
      <c r="JAU13" s="130"/>
      <c r="JAV13" s="130"/>
      <c r="JAW13" s="130"/>
      <c r="JAX13" s="130"/>
      <c r="JAY13" s="130"/>
      <c r="JAZ13" s="130"/>
      <c r="JBA13" s="130"/>
      <c r="JBB13" s="130"/>
      <c r="JBC13" s="130"/>
      <c r="JBD13" s="130"/>
      <c r="JBE13" s="130"/>
      <c r="JBF13" s="130"/>
      <c r="JBG13" s="130"/>
      <c r="JBH13" s="130"/>
      <c r="JBI13" s="130"/>
      <c r="JBJ13" s="130"/>
      <c r="JBK13" s="130"/>
      <c r="JBL13" s="130"/>
      <c r="JBM13" s="130"/>
      <c r="JBN13" s="130"/>
      <c r="JBO13" s="130"/>
      <c r="JBP13" s="130"/>
      <c r="JBQ13" s="130"/>
      <c r="JBR13" s="130"/>
      <c r="JBS13" s="130"/>
      <c r="JBT13" s="130"/>
      <c r="JBU13" s="130"/>
      <c r="JBV13" s="130"/>
      <c r="JBW13" s="130"/>
      <c r="JBX13" s="130"/>
      <c r="JBY13" s="130"/>
      <c r="JBZ13" s="130"/>
      <c r="JCA13" s="130"/>
      <c r="JCB13" s="130"/>
      <c r="JCC13" s="130"/>
      <c r="JCD13" s="130"/>
      <c r="JCE13" s="130"/>
      <c r="JCF13" s="130"/>
      <c r="JCG13" s="130"/>
      <c r="JCH13" s="130"/>
      <c r="JCI13" s="130"/>
      <c r="JCJ13" s="130"/>
      <c r="JCK13" s="130"/>
      <c r="JCL13" s="130"/>
      <c r="JCM13" s="130"/>
      <c r="JCN13" s="130"/>
      <c r="JCO13" s="130"/>
      <c r="JCP13" s="130"/>
      <c r="JCQ13" s="130"/>
      <c r="JCR13" s="130"/>
      <c r="JCS13" s="130"/>
      <c r="JCT13" s="130"/>
      <c r="JCU13" s="130"/>
      <c r="JCV13" s="130"/>
      <c r="JCW13" s="130"/>
      <c r="JCX13" s="130"/>
      <c r="JCY13" s="130"/>
      <c r="JCZ13" s="130"/>
      <c r="JDA13" s="130"/>
      <c r="JDB13" s="130"/>
      <c r="JDC13" s="130"/>
      <c r="JDD13" s="130"/>
      <c r="JDE13" s="130"/>
      <c r="JDF13" s="130"/>
      <c r="JDG13" s="130"/>
      <c r="JDH13" s="130"/>
      <c r="JDI13" s="130"/>
      <c r="JDJ13" s="130"/>
      <c r="JDK13" s="130"/>
      <c r="JDL13" s="130"/>
      <c r="JDM13" s="130"/>
      <c r="JDN13" s="130"/>
      <c r="JDO13" s="130"/>
      <c r="JDP13" s="130"/>
      <c r="JDQ13" s="130"/>
      <c r="JDR13" s="130"/>
      <c r="JDS13" s="130"/>
      <c r="JDT13" s="130"/>
      <c r="JDU13" s="130"/>
      <c r="JDV13" s="130"/>
      <c r="JDW13" s="130"/>
      <c r="JDX13" s="130"/>
      <c r="JDY13" s="130"/>
      <c r="JDZ13" s="130"/>
      <c r="JEA13" s="130"/>
      <c r="JEB13" s="130"/>
      <c r="JEC13" s="130"/>
      <c r="JED13" s="130"/>
      <c r="JEE13" s="130"/>
      <c r="JEF13" s="130"/>
      <c r="JEG13" s="130"/>
      <c r="JEH13" s="130"/>
      <c r="JEI13" s="130"/>
      <c r="JEJ13" s="130"/>
      <c r="JEK13" s="130"/>
      <c r="JEL13" s="130"/>
      <c r="JEM13" s="130"/>
      <c r="JEN13" s="130"/>
      <c r="JEO13" s="130"/>
      <c r="JEP13" s="130"/>
      <c r="JEQ13" s="130"/>
      <c r="JER13" s="130"/>
      <c r="JES13" s="130"/>
      <c r="JET13" s="130"/>
      <c r="JEU13" s="130"/>
      <c r="JEV13" s="130"/>
      <c r="JEW13" s="130"/>
      <c r="JEX13" s="130"/>
      <c r="JEY13" s="130"/>
      <c r="JEZ13" s="130"/>
      <c r="JFA13" s="130"/>
      <c r="JFB13" s="130"/>
      <c r="JFC13" s="130"/>
      <c r="JFD13" s="130"/>
      <c r="JFE13" s="130"/>
      <c r="JFF13" s="130"/>
      <c r="JFG13" s="130"/>
      <c r="JFH13" s="130"/>
      <c r="JFI13" s="130"/>
      <c r="JFJ13" s="130"/>
      <c r="JFK13" s="130"/>
      <c r="JFL13" s="130"/>
      <c r="JFM13" s="130"/>
      <c r="JFN13" s="130"/>
      <c r="JFO13" s="130"/>
      <c r="JFP13" s="130"/>
      <c r="JFQ13" s="130"/>
      <c r="JFR13" s="130"/>
      <c r="JFS13" s="130"/>
      <c r="JFT13" s="130"/>
      <c r="JFU13" s="130"/>
      <c r="JFV13" s="130"/>
      <c r="JFW13" s="130"/>
      <c r="JFX13" s="130"/>
      <c r="JFY13" s="130"/>
      <c r="JFZ13" s="130"/>
      <c r="JGA13" s="130"/>
      <c r="JGB13" s="130"/>
      <c r="JGC13" s="130"/>
      <c r="JGD13" s="130"/>
      <c r="JGE13" s="130"/>
      <c r="JGF13" s="130"/>
      <c r="JGG13" s="130"/>
      <c r="JGH13" s="130"/>
      <c r="JGI13" s="130"/>
      <c r="JGJ13" s="130"/>
      <c r="JGK13" s="130"/>
      <c r="JGL13" s="130"/>
      <c r="JGM13" s="130"/>
      <c r="JGN13" s="130"/>
      <c r="JGO13" s="130"/>
      <c r="JGP13" s="130"/>
      <c r="JGQ13" s="130"/>
      <c r="JGR13" s="130"/>
      <c r="JGS13" s="130"/>
      <c r="JGT13" s="130"/>
      <c r="JGU13" s="130"/>
      <c r="JGV13" s="130"/>
      <c r="JGW13" s="130"/>
      <c r="JGX13" s="130"/>
      <c r="JGY13" s="130"/>
      <c r="JGZ13" s="130"/>
      <c r="JHA13" s="130"/>
      <c r="JHB13" s="130"/>
      <c r="JHC13" s="130"/>
      <c r="JHD13" s="130"/>
      <c r="JHE13" s="130"/>
      <c r="JHF13" s="130"/>
      <c r="JHG13" s="130"/>
      <c r="JHH13" s="130"/>
      <c r="JHI13" s="130"/>
      <c r="JHJ13" s="130"/>
      <c r="JHK13" s="130"/>
      <c r="JHL13" s="130"/>
      <c r="JHM13" s="130"/>
      <c r="JHN13" s="130"/>
      <c r="JHO13" s="130"/>
      <c r="JHP13" s="130"/>
      <c r="JHQ13" s="130"/>
      <c r="JHR13" s="130"/>
      <c r="JHS13" s="130"/>
      <c r="JHT13" s="130"/>
      <c r="JHU13" s="130"/>
      <c r="JHV13" s="130"/>
      <c r="JHW13" s="130"/>
      <c r="JHX13" s="130"/>
      <c r="JHY13" s="130"/>
      <c r="JHZ13" s="130"/>
      <c r="JIA13" s="130"/>
      <c r="JIB13" s="130"/>
      <c r="JIC13" s="130"/>
      <c r="JID13" s="130"/>
      <c r="JIE13" s="130"/>
      <c r="JIF13" s="130"/>
      <c r="JIG13" s="130"/>
      <c r="JIH13" s="130"/>
      <c r="JII13" s="130"/>
      <c r="JIJ13" s="130"/>
      <c r="JIK13" s="130"/>
      <c r="JIL13" s="130"/>
      <c r="JIM13" s="130"/>
      <c r="JIN13" s="130"/>
      <c r="JIO13" s="130"/>
      <c r="JIP13" s="130"/>
      <c r="JIQ13" s="130"/>
      <c r="JIR13" s="130"/>
      <c r="JIS13" s="130"/>
      <c r="JIT13" s="130"/>
      <c r="JIU13" s="130"/>
      <c r="JIV13" s="130"/>
      <c r="JIW13" s="130"/>
      <c r="JIX13" s="130"/>
      <c r="JIY13" s="130"/>
      <c r="JIZ13" s="130"/>
      <c r="JJA13" s="130"/>
      <c r="JJB13" s="130"/>
      <c r="JJC13" s="130"/>
      <c r="JJD13" s="130"/>
      <c r="JJE13" s="130"/>
      <c r="JJF13" s="130"/>
      <c r="JJG13" s="130"/>
      <c r="JJH13" s="130"/>
      <c r="JJI13" s="130"/>
      <c r="JJJ13" s="130"/>
      <c r="JJK13" s="130"/>
      <c r="JJL13" s="130"/>
      <c r="JJM13" s="130"/>
      <c r="JJN13" s="130"/>
      <c r="JJO13" s="130"/>
      <c r="JJP13" s="130"/>
      <c r="JJQ13" s="130"/>
      <c r="JJR13" s="130"/>
      <c r="JJS13" s="130"/>
      <c r="JJT13" s="130"/>
      <c r="JJU13" s="130"/>
      <c r="JJV13" s="130"/>
      <c r="JJW13" s="130"/>
      <c r="JJX13" s="130"/>
      <c r="JJY13" s="130"/>
      <c r="JJZ13" s="130"/>
      <c r="JKA13" s="130"/>
      <c r="JKB13" s="130"/>
      <c r="JKC13" s="130"/>
      <c r="JKD13" s="130"/>
      <c r="JKE13" s="130"/>
      <c r="JKF13" s="130"/>
      <c r="JKG13" s="130"/>
      <c r="JKH13" s="130"/>
      <c r="JKI13" s="130"/>
      <c r="JKJ13" s="130"/>
      <c r="JKK13" s="130"/>
      <c r="JKL13" s="130"/>
      <c r="JKM13" s="130"/>
      <c r="JKN13" s="130"/>
      <c r="JKO13" s="130"/>
      <c r="JKP13" s="130"/>
      <c r="JKQ13" s="130"/>
      <c r="JKR13" s="130"/>
      <c r="JKS13" s="130"/>
      <c r="JKT13" s="130"/>
      <c r="JKU13" s="130"/>
      <c r="JKV13" s="130"/>
      <c r="JKW13" s="130"/>
      <c r="JKX13" s="130"/>
      <c r="JKY13" s="130"/>
      <c r="JKZ13" s="130"/>
      <c r="JLA13" s="130"/>
      <c r="JLB13" s="130"/>
      <c r="JLC13" s="130"/>
      <c r="JLD13" s="130"/>
      <c r="JLE13" s="130"/>
      <c r="JLF13" s="130"/>
      <c r="JLG13" s="130"/>
      <c r="JLH13" s="130"/>
      <c r="JLI13" s="130"/>
      <c r="JLJ13" s="130"/>
      <c r="JLK13" s="130"/>
      <c r="JLL13" s="130"/>
      <c r="JLM13" s="130"/>
      <c r="JLN13" s="130"/>
      <c r="JLO13" s="130"/>
      <c r="JLP13" s="130"/>
      <c r="JLQ13" s="130"/>
      <c r="JLR13" s="130"/>
      <c r="JLS13" s="130"/>
      <c r="JLT13" s="130"/>
      <c r="JLU13" s="130"/>
      <c r="JLV13" s="130"/>
      <c r="JLW13" s="130"/>
      <c r="JLX13" s="130"/>
      <c r="JLY13" s="130"/>
      <c r="JLZ13" s="130"/>
      <c r="JMA13" s="130"/>
      <c r="JMB13" s="130"/>
      <c r="JMC13" s="130"/>
      <c r="JMD13" s="130"/>
      <c r="JME13" s="130"/>
      <c r="JMF13" s="130"/>
      <c r="JMG13" s="130"/>
      <c r="JMH13" s="130"/>
      <c r="JMI13" s="130"/>
      <c r="JMJ13" s="130"/>
      <c r="JMK13" s="130"/>
      <c r="JML13" s="130"/>
      <c r="JMM13" s="130"/>
      <c r="JMN13" s="130"/>
      <c r="JMO13" s="130"/>
      <c r="JMP13" s="130"/>
      <c r="JMQ13" s="130"/>
      <c r="JMR13" s="130"/>
      <c r="JMS13" s="130"/>
      <c r="JMT13" s="130"/>
      <c r="JMU13" s="130"/>
      <c r="JMV13" s="130"/>
      <c r="JMW13" s="130"/>
      <c r="JMX13" s="130"/>
      <c r="JMY13" s="130"/>
      <c r="JMZ13" s="130"/>
      <c r="JNA13" s="130"/>
      <c r="JNB13" s="130"/>
      <c r="JNC13" s="130"/>
      <c r="JND13" s="130"/>
      <c r="JNE13" s="130"/>
      <c r="JNF13" s="130"/>
      <c r="JNG13" s="130"/>
      <c r="JNH13" s="130"/>
      <c r="JNI13" s="130"/>
      <c r="JNJ13" s="130"/>
      <c r="JNK13" s="130"/>
      <c r="JNL13" s="130"/>
      <c r="JNM13" s="130"/>
      <c r="JNN13" s="130"/>
      <c r="JNO13" s="130"/>
      <c r="JNP13" s="130"/>
      <c r="JNQ13" s="130"/>
      <c r="JNR13" s="130"/>
      <c r="JNS13" s="130"/>
      <c r="JNT13" s="130"/>
      <c r="JNU13" s="130"/>
      <c r="JNV13" s="130"/>
      <c r="JNW13" s="130"/>
      <c r="JNX13" s="130"/>
      <c r="JNY13" s="130"/>
      <c r="JNZ13" s="130"/>
      <c r="JOA13" s="130"/>
      <c r="JOB13" s="130"/>
      <c r="JOC13" s="130"/>
      <c r="JOD13" s="130"/>
      <c r="JOE13" s="130"/>
      <c r="JOF13" s="130"/>
      <c r="JOG13" s="130"/>
      <c r="JOH13" s="130"/>
      <c r="JOI13" s="130"/>
      <c r="JOJ13" s="130"/>
      <c r="JOK13" s="130"/>
      <c r="JOL13" s="130"/>
      <c r="JOM13" s="130"/>
      <c r="JON13" s="130"/>
      <c r="JOO13" s="130"/>
      <c r="JOP13" s="130"/>
      <c r="JOQ13" s="130"/>
      <c r="JOR13" s="130"/>
      <c r="JOS13" s="130"/>
      <c r="JOT13" s="130"/>
      <c r="JOU13" s="130"/>
      <c r="JOV13" s="130"/>
      <c r="JOW13" s="130"/>
      <c r="JOX13" s="130"/>
      <c r="JOY13" s="130"/>
      <c r="JOZ13" s="130"/>
      <c r="JPA13" s="130"/>
      <c r="JPB13" s="130"/>
      <c r="JPC13" s="130"/>
      <c r="JPD13" s="130"/>
      <c r="JPE13" s="130"/>
      <c r="JPF13" s="130"/>
      <c r="JPG13" s="130"/>
      <c r="JPH13" s="130"/>
      <c r="JPI13" s="130"/>
      <c r="JPJ13" s="130"/>
      <c r="JPK13" s="130"/>
      <c r="JPL13" s="130"/>
      <c r="JPM13" s="130"/>
      <c r="JPN13" s="130"/>
      <c r="JPO13" s="130"/>
      <c r="JPP13" s="130"/>
      <c r="JPQ13" s="130"/>
      <c r="JPR13" s="130"/>
      <c r="JPS13" s="130"/>
      <c r="JPT13" s="130"/>
      <c r="JPU13" s="130"/>
      <c r="JPV13" s="130"/>
      <c r="JPW13" s="130"/>
      <c r="JPX13" s="130"/>
      <c r="JPY13" s="130"/>
      <c r="JPZ13" s="130"/>
      <c r="JQA13" s="130"/>
      <c r="JQB13" s="130"/>
      <c r="JQC13" s="130"/>
      <c r="JQD13" s="130"/>
      <c r="JQE13" s="130"/>
      <c r="JQF13" s="130"/>
      <c r="JQG13" s="130"/>
      <c r="JQH13" s="130"/>
      <c r="JQI13" s="130"/>
      <c r="JQJ13" s="130"/>
      <c r="JQK13" s="130"/>
      <c r="JQL13" s="130"/>
      <c r="JQM13" s="130"/>
      <c r="JQN13" s="130"/>
      <c r="JQO13" s="130"/>
      <c r="JQP13" s="130"/>
      <c r="JQQ13" s="130"/>
      <c r="JQR13" s="130"/>
      <c r="JQS13" s="130"/>
      <c r="JQT13" s="130"/>
      <c r="JQU13" s="130"/>
      <c r="JQV13" s="130"/>
      <c r="JQW13" s="130"/>
      <c r="JQX13" s="130"/>
      <c r="JQY13" s="130"/>
      <c r="JQZ13" s="130"/>
      <c r="JRA13" s="130"/>
      <c r="JRB13" s="130"/>
      <c r="JRC13" s="130"/>
      <c r="JRD13" s="130"/>
      <c r="JRE13" s="130"/>
      <c r="JRF13" s="130"/>
      <c r="JRG13" s="130"/>
      <c r="JRH13" s="130"/>
      <c r="JRI13" s="130"/>
      <c r="JRJ13" s="130"/>
      <c r="JRK13" s="130"/>
      <c r="JRL13" s="130"/>
      <c r="JRM13" s="130"/>
      <c r="JRN13" s="130"/>
      <c r="JRO13" s="130"/>
      <c r="JRP13" s="130"/>
      <c r="JRQ13" s="130"/>
      <c r="JRR13" s="130"/>
      <c r="JRS13" s="130"/>
      <c r="JRT13" s="130"/>
      <c r="JRU13" s="130"/>
      <c r="JRV13" s="130"/>
      <c r="JRW13" s="130"/>
      <c r="JRX13" s="130"/>
      <c r="JRY13" s="130"/>
      <c r="JRZ13" s="130"/>
      <c r="JSA13" s="130"/>
      <c r="JSB13" s="130"/>
      <c r="JSC13" s="130"/>
      <c r="JSD13" s="130"/>
      <c r="JSE13" s="130"/>
      <c r="JSF13" s="130"/>
      <c r="JSG13" s="130"/>
      <c r="JSH13" s="130"/>
      <c r="JSI13" s="130"/>
      <c r="JSJ13" s="130"/>
      <c r="JSK13" s="130"/>
      <c r="JSL13" s="130"/>
      <c r="JSM13" s="130"/>
      <c r="JSN13" s="130"/>
      <c r="JSO13" s="130"/>
      <c r="JSP13" s="130"/>
      <c r="JSQ13" s="130"/>
      <c r="JSR13" s="130"/>
      <c r="JSS13" s="130"/>
      <c r="JST13" s="130"/>
      <c r="JSU13" s="130"/>
      <c r="JSV13" s="130"/>
      <c r="JSW13" s="130"/>
      <c r="JSX13" s="130"/>
      <c r="JSY13" s="130"/>
      <c r="JSZ13" s="130"/>
      <c r="JTA13" s="130"/>
      <c r="JTB13" s="130"/>
      <c r="JTC13" s="130"/>
      <c r="JTD13" s="130"/>
      <c r="JTE13" s="130"/>
      <c r="JTF13" s="130"/>
      <c r="JTG13" s="130"/>
      <c r="JTH13" s="130"/>
      <c r="JTI13" s="130"/>
      <c r="JTJ13" s="130"/>
      <c r="JTK13" s="130"/>
      <c r="JTL13" s="130"/>
      <c r="JTM13" s="130"/>
      <c r="JTN13" s="130"/>
      <c r="JTO13" s="130"/>
      <c r="JTP13" s="130"/>
      <c r="JTQ13" s="130"/>
      <c r="JTR13" s="130"/>
      <c r="JTS13" s="130"/>
      <c r="JTT13" s="130"/>
      <c r="JTU13" s="130"/>
      <c r="JTV13" s="130"/>
      <c r="JTW13" s="130"/>
      <c r="JTX13" s="130"/>
      <c r="JTY13" s="130"/>
      <c r="JTZ13" s="130"/>
      <c r="JUA13" s="130"/>
      <c r="JUB13" s="130"/>
      <c r="JUC13" s="130"/>
      <c r="JUD13" s="130"/>
      <c r="JUE13" s="130"/>
      <c r="JUF13" s="130"/>
      <c r="JUG13" s="130"/>
      <c r="JUH13" s="130"/>
      <c r="JUI13" s="130"/>
      <c r="JUJ13" s="130"/>
      <c r="JUK13" s="130"/>
      <c r="JUL13" s="130"/>
      <c r="JUM13" s="130"/>
      <c r="JUN13" s="130"/>
      <c r="JUO13" s="130"/>
      <c r="JUP13" s="130"/>
      <c r="JUQ13" s="130"/>
      <c r="JUR13" s="130"/>
      <c r="JUS13" s="130"/>
      <c r="JUT13" s="130"/>
      <c r="JUU13" s="130"/>
      <c r="JUV13" s="130"/>
      <c r="JUW13" s="130"/>
      <c r="JUX13" s="130"/>
      <c r="JUY13" s="130"/>
      <c r="JUZ13" s="130"/>
      <c r="JVA13" s="130"/>
      <c r="JVB13" s="130"/>
      <c r="JVC13" s="130"/>
      <c r="JVD13" s="130"/>
      <c r="JVE13" s="130"/>
      <c r="JVF13" s="130"/>
      <c r="JVG13" s="130"/>
      <c r="JVH13" s="130"/>
      <c r="JVI13" s="130"/>
      <c r="JVJ13" s="130"/>
      <c r="JVK13" s="130"/>
      <c r="JVL13" s="130"/>
      <c r="JVM13" s="130"/>
      <c r="JVN13" s="130"/>
      <c r="JVO13" s="130"/>
      <c r="JVP13" s="130"/>
      <c r="JVQ13" s="130"/>
      <c r="JVR13" s="130"/>
      <c r="JVS13" s="130"/>
      <c r="JVT13" s="130"/>
      <c r="JVU13" s="130"/>
      <c r="JVV13" s="130"/>
      <c r="JVW13" s="130"/>
      <c r="JVX13" s="130"/>
      <c r="JVY13" s="130"/>
      <c r="JVZ13" s="130"/>
      <c r="JWA13" s="130"/>
      <c r="JWB13" s="130"/>
      <c r="JWC13" s="130"/>
      <c r="JWD13" s="130"/>
      <c r="JWE13" s="130"/>
      <c r="JWF13" s="130"/>
      <c r="JWG13" s="130"/>
      <c r="JWH13" s="130"/>
      <c r="JWI13" s="130"/>
      <c r="JWJ13" s="130"/>
      <c r="JWK13" s="130"/>
      <c r="JWL13" s="130"/>
      <c r="JWM13" s="130"/>
      <c r="JWN13" s="130"/>
      <c r="JWO13" s="130"/>
      <c r="JWP13" s="130"/>
      <c r="JWQ13" s="130"/>
      <c r="JWR13" s="130"/>
      <c r="JWS13" s="130"/>
      <c r="JWT13" s="130"/>
      <c r="JWU13" s="130"/>
      <c r="JWV13" s="130"/>
      <c r="JWW13" s="130"/>
      <c r="JWX13" s="130"/>
      <c r="JWY13" s="130"/>
      <c r="JWZ13" s="130"/>
      <c r="JXA13" s="130"/>
      <c r="JXB13" s="130"/>
      <c r="JXC13" s="130"/>
      <c r="JXD13" s="130"/>
      <c r="JXE13" s="130"/>
      <c r="JXF13" s="130"/>
      <c r="JXG13" s="130"/>
      <c r="JXH13" s="130"/>
      <c r="JXI13" s="130"/>
      <c r="JXJ13" s="130"/>
      <c r="JXK13" s="130"/>
      <c r="JXL13" s="130"/>
      <c r="JXM13" s="130"/>
      <c r="JXN13" s="130"/>
      <c r="JXO13" s="130"/>
      <c r="JXP13" s="130"/>
      <c r="JXQ13" s="130"/>
      <c r="JXR13" s="130"/>
      <c r="JXS13" s="130"/>
      <c r="JXT13" s="130"/>
      <c r="JXU13" s="130"/>
      <c r="JXV13" s="130"/>
      <c r="JXW13" s="130"/>
      <c r="JXX13" s="130"/>
      <c r="JXY13" s="130"/>
      <c r="JXZ13" s="130"/>
      <c r="JYA13" s="130"/>
      <c r="JYB13" s="130"/>
      <c r="JYC13" s="130"/>
      <c r="JYD13" s="130"/>
      <c r="JYE13" s="130"/>
      <c r="JYF13" s="130"/>
      <c r="JYG13" s="130"/>
      <c r="JYH13" s="130"/>
      <c r="JYI13" s="130"/>
      <c r="JYJ13" s="130"/>
      <c r="JYK13" s="130"/>
      <c r="JYL13" s="130"/>
      <c r="JYM13" s="130"/>
      <c r="JYN13" s="130"/>
      <c r="JYO13" s="130"/>
      <c r="JYP13" s="130"/>
      <c r="JYQ13" s="130"/>
      <c r="JYR13" s="130"/>
      <c r="JYS13" s="130"/>
      <c r="JYT13" s="130"/>
      <c r="JYU13" s="130"/>
      <c r="JYV13" s="130"/>
      <c r="JYW13" s="130"/>
      <c r="JYX13" s="130"/>
      <c r="JYY13" s="130"/>
      <c r="JYZ13" s="130"/>
      <c r="JZA13" s="130"/>
      <c r="JZB13" s="130"/>
      <c r="JZC13" s="130"/>
      <c r="JZD13" s="130"/>
      <c r="JZE13" s="130"/>
      <c r="JZF13" s="130"/>
      <c r="JZG13" s="130"/>
      <c r="JZH13" s="130"/>
      <c r="JZI13" s="130"/>
      <c r="JZJ13" s="130"/>
      <c r="JZK13" s="130"/>
      <c r="JZL13" s="130"/>
      <c r="JZM13" s="130"/>
      <c r="JZN13" s="130"/>
      <c r="JZO13" s="130"/>
      <c r="JZP13" s="130"/>
      <c r="JZQ13" s="130"/>
      <c r="JZR13" s="130"/>
      <c r="JZS13" s="130"/>
      <c r="JZT13" s="130"/>
      <c r="JZU13" s="130"/>
      <c r="JZV13" s="130"/>
      <c r="JZW13" s="130"/>
      <c r="JZX13" s="130"/>
      <c r="JZY13" s="130"/>
      <c r="JZZ13" s="130"/>
      <c r="KAA13" s="130"/>
      <c r="KAB13" s="130"/>
      <c r="KAC13" s="130"/>
      <c r="KAD13" s="130"/>
      <c r="KAE13" s="130"/>
      <c r="KAF13" s="130"/>
      <c r="KAG13" s="130"/>
      <c r="KAH13" s="130"/>
      <c r="KAI13" s="130"/>
      <c r="KAJ13" s="130"/>
      <c r="KAK13" s="130"/>
      <c r="KAL13" s="130"/>
      <c r="KAM13" s="130"/>
      <c r="KAN13" s="130"/>
      <c r="KAO13" s="130"/>
      <c r="KAP13" s="130"/>
      <c r="KAQ13" s="130"/>
      <c r="KAR13" s="130"/>
      <c r="KAS13" s="130"/>
      <c r="KAT13" s="130"/>
      <c r="KAU13" s="130"/>
      <c r="KAV13" s="130"/>
      <c r="KAW13" s="130"/>
      <c r="KAX13" s="130"/>
      <c r="KAY13" s="130"/>
      <c r="KAZ13" s="130"/>
      <c r="KBA13" s="130"/>
      <c r="KBB13" s="130"/>
      <c r="KBC13" s="130"/>
      <c r="KBD13" s="130"/>
      <c r="KBE13" s="130"/>
      <c r="KBF13" s="130"/>
      <c r="KBG13" s="130"/>
      <c r="KBH13" s="130"/>
      <c r="KBI13" s="130"/>
      <c r="KBJ13" s="130"/>
      <c r="KBK13" s="130"/>
      <c r="KBL13" s="130"/>
      <c r="KBM13" s="130"/>
      <c r="KBN13" s="130"/>
      <c r="KBO13" s="130"/>
      <c r="KBP13" s="130"/>
      <c r="KBQ13" s="130"/>
      <c r="KBR13" s="130"/>
      <c r="KBS13" s="130"/>
      <c r="KBT13" s="130"/>
      <c r="KBU13" s="130"/>
      <c r="KBV13" s="130"/>
      <c r="KBW13" s="130"/>
      <c r="KBX13" s="130"/>
      <c r="KBY13" s="130"/>
      <c r="KBZ13" s="130"/>
      <c r="KCA13" s="130"/>
      <c r="KCB13" s="130"/>
      <c r="KCC13" s="130"/>
      <c r="KCD13" s="130"/>
      <c r="KCE13" s="130"/>
      <c r="KCF13" s="130"/>
      <c r="KCG13" s="130"/>
      <c r="KCH13" s="130"/>
      <c r="KCI13" s="130"/>
      <c r="KCJ13" s="130"/>
      <c r="KCK13" s="130"/>
      <c r="KCL13" s="130"/>
      <c r="KCM13" s="130"/>
      <c r="KCN13" s="130"/>
      <c r="KCO13" s="130"/>
      <c r="KCP13" s="130"/>
      <c r="KCQ13" s="130"/>
      <c r="KCR13" s="130"/>
      <c r="KCS13" s="130"/>
      <c r="KCT13" s="130"/>
      <c r="KCU13" s="130"/>
      <c r="KCV13" s="130"/>
      <c r="KCW13" s="130"/>
      <c r="KCX13" s="130"/>
      <c r="KCY13" s="130"/>
      <c r="KCZ13" s="130"/>
      <c r="KDA13" s="130"/>
      <c r="KDB13" s="130"/>
      <c r="KDC13" s="130"/>
      <c r="KDD13" s="130"/>
      <c r="KDE13" s="130"/>
      <c r="KDF13" s="130"/>
      <c r="KDG13" s="130"/>
      <c r="KDH13" s="130"/>
      <c r="KDI13" s="130"/>
      <c r="KDJ13" s="130"/>
      <c r="KDK13" s="130"/>
      <c r="KDL13" s="130"/>
      <c r="KDM13" s="130"/>
      <c r="KDN13" s="130"/>
      <c r="KDO13" s="130"/>
      <c r="KDP13" s="130"/>
      <c r="KDQ13" s="130"/>
      <c r="KDR13" s="130"/>
      <c r="KDS13" s="130"/>
      <c r="KDT13" s="130"/>
      <c r="KDU13" s="130"/>
      <c r="KDV13" s="130"/>
      <c r="KDW13" s="130"/>
      <c r="KDX13" s="130"/>
      <c r="KDY13" s="130"/>
      <c r="KDZ13" s="130"/>
      <c r="KEA13" s="130"/>
      <c r="KEB13" s="130"/>
      <c r="KEC13" s="130"/>
      <c r="KED13" s="130"/>
      <c r="KEE13" s="130"/>
      <c r="KEF13" s="130"/>
      <c r="KEG13" s="130"/>
      <c r="KEH13" s="130"/>
      <c r="KEI13" s="130"/>
      <c r="KEJ13" s="130"/>
      <c r="KEK13" s="130"/>
      <c r="KEL13" s="130"/>
      <c r="KEM13" s="130"/>
      <c r="KEN13" s="130"/>
      <c r="KEO13" s="130"/>
      <c r="KEP13" s="130"/>
      <c r="KEQ13" s="130"/>
      <c r="KER13" s="130"/>
      <c r="KES13" s="130"/>
      <c r="KET13" s="130"/>
      <c r="KEU13" s="130"/>
      <c r="KEV13" s="130"/>
      <c r="KEW13" s="130"/>
      <c r="KEX13" s="130"/>
      <c r="KEY13" s="130"/>
      <c r="KEZ13" s="130"/>
      <c r="KFA13" s="130"/>
      <c r="KFB13" s="130"/>
      <c r="KFC13" s="130"/>
      <c r="KFD13" s="130"/>
      <c r="KFE13" s="130"/>
      <c r="KFF13" s="130"/>
      <c r="KFG13" s="130"/>
      <c r="KFH13" s="130"/>
      <c r="KFI13" s="130"/>
      <c r="KFJ13" s="130"/>
      <c r="KFK13" s="130"/>
      <c r="KFL13" s="130"/>
      <c r="KFM13" s="130"/>
      <c r="KFN13" s="130"/>
      <c r="KFO13" s="130"/>
      <c r="KFP13" s="130"/>
      <c r="KFQ13" s="130"/>
      <c r="KFR13" s="130"/>
      <c r="KFS13" s="130"/>
      <c r="KFT13" s="130"/>
      <c r="KFU13" s="130"/>
      <c r="KFV13" s="130"/>
      <c r="KFW13" s="130"/>
      <c r="KFX13" s="130"/>
      <c r="KFY13" s="130"/>
      <c r="KFZ13" s="130"/>
      <c r="KGA13" s="130"/>
      <c r="KGB13" s="130"/>
      <c r="KGC13" s="130"/>
      <c r="KGD13" s="130"/>
      <c r="KGE13" s="130"/>
      <c r="KGF13" s="130"/>
      <c r="KGG13" s="130"/>
      <c r="KGH13" s="130"/>
      <c r="KGI13" s="130"/>
      <c r="KGJ13" s="130"/>
      <c r="KGK13" s="130"/>
      <c r="KGL13" s="130"/>
      <c r="KGM13" s="130"/>
      <c r="KGN13" s="130"/>
      <c r="KGO13" s="130"/>
      <c r="KGP13" s="130"/>
      <c r="KGQ13" s="130"/>
      <c r="KGR13" s="130"/>
      <c r="KGS13" s="130"/>
      <c r="KGT13" s="130"/>
      <c r="KGU13" s="130"/>
      <c r="KGV13" s="130"/>
      <c r="KGW13" s="130"/>
      <c r="KGX13" s="130"/>
      <c r="KGY13" s="130"/>
      <c r="KGZ13" s="130"/>
      <c r="KHA13" s="130"/>
      <c r="KHB13" s="130"/>
      <c r="KHC13" s="130"/>
      <c r="KHD13" s="130"/>
      <c r="KHE13" s="130"/>
      <c r="KHF13" s="130"/>
      <c r="KHG13" s="130"/>
      <c r="KHH13" s="130"/>
      <c r="KHI13" s="130"/>
      <c r="KHJ13" s="130"/>
      <c r="KHK13" s="130"/>
      <c r="KHL13" s="130"/>
      <c r="KHM13" s="130"/>
      <c r="KHN13" s="130"/>
      <c r="KHO13" s="130"/>
      <c r="KHP13" s="130"/>
      <c r="KHQ13" s="130"/>
      <c r="KHR13" s="130"/>
      <c r="KHS13" s="130"/>
      <c r="KHT13" s="130"/>
      <c r="KHU13" s="130"/>
      <c r="KHV13" s="130"/>
      <c r="KHW13" s="130"/>
      <c r="KHX13" s="130"/>
      <c r="KHY13" s="130"/>
      <c r="KHZ13" s="130"/>
      <c r="KIA13" s="130"/>
      <c r="KIB13" s="130"/>
      <c r="KIC13" s="130"/>
      <c r="KID13" s="130"/>
      <c r="KIE13" s="130"/>
      <c r="KIF13" s="130"/>
      <c r="KIG13" s="130"/>
      <c r="KIH13" s="130"/>
      <c r="KII13" s="130"/>
      <c r="KIJ13" s="130"/>
      <c r="KIK13" s="130"/>
      <c r="KIL13" s="130"/>
      <c r="KIM13" s="130"/>
      <c r="KIN13" s="130"/>
      <c r="KIO13" s="130"/>
      <c r="KIP13" s="130"/>
      <c r="KIQ13" s="130"/>
      <c r="KIR13" s="130"/>
      <c r="KIS13" s="130"/>
      <c r="KIT13" s="130"/>
      <c r="KIU13" s="130"/>
      <c r="KIV13" s="130"/>
      <c r="KIW13" s="130"/>
      <c r="KIX13" s="130"/>
      <c r="KIY13" s="130"/>
      <c r="KIZ13" s="130"/>
      <c r="KJA13" s="130"/>
      <c r="KJB13" s="130"/>
      <c r="KJC13" s="130"/>
      <c r="KJD13" s="130"/>
      <c r="KJE13" s="130"/>
      <c r="KJF13" s="130"/>
      <c r="KJG13" s="130"/>
      <c r="KJH13" s="130"/>
      <c r="KJI13" s="130"/>
      <c r="KJJ13" s="130"/>
      <c r="KJK13" s="130"/>
      <c r="KJL13" s="130"/>
      <c r="KJM13" s="130"/>
      <c r="KJN13" s="130"/>
      <c r="KJO13" s="130"/>
      <c r="KJP13" s="130"/>
      <c r="KJQ13" s="130"/>
      <c r="KJR13" s="130"/>
      <c r="KJS13" s="130"/>
      <c r="KJT13" s="130"/>
      <c r="KJU13" s="130"/>
      <c r="KJV13" s="130"/>
      <c r="KJW13" s="130"/>
      <c r="KJX13" s="130"/>
      <c r="KJY13" s="130"/>
      <c r="KJZ13" s="130"/>
      <c r="KKA13" s="130"/>
      <c r="KKB13" s="130"/>
      <c r="KKC13" s="130"/>
      <c r="KKD13" s="130"/>
      <c r="KKE13" s="130"/>
      <c r="KKF13" s="130"/>
      <c r="KKG13" s="130"/>
      <c r="KKH13" s="130"/>
      <c r="KKI13" s="130"/>
      <c r="KKJ13" s="130"/>
      <c r="KKK13" s="130"/>
      <c r="KKL13" s="130"/>
      <c r="KKM13" s="130"/>
      <c r="KKN13" s="130"/>
      <c r="KKO13" s="130"/>
      <c r="KKP13" s="130"/>
      <c r="KKQ13" s="130"/>
      <c r="KKR13" s="130"/>
      <c r="KKS13" s="130"/>
      <c r="KKT13" s="130"/>
      <c r="KKU13" s="130"/>
      <c r="KKV13" s="130"/>
      <c r="KKW13" s="130"/>
      <c r="KKX13" s="130"/>
      <c r="KKY13" s="130"/>
      <c r="KKZ13" s="130"/>
      <c r="KLA13" s="130"/>
      <c r="KLB13" s="130"/>
      <c r="KLC13" s="130"/>
      <c r="KLD13" s="130"/>
      <c r="KLE13" s="130"/>
      <c r="KLF13" s="130"/>
      <c r="KLG13" s="130"/>
      <c r="KLH13" s="130"/>
      <c r="KLI13" s="130"/>
      <c r="KLJ13" s="130"/>
      <c r="KLK13" s="130"/>
      <c r="KLL13" s="130"/>
      <c r="KLM13" s="130"/>
      <c r="KLN13" s="130"/>
      <c r="KLO13" s="130"/>
      <c r="KLP13" s="130"/>
      <c r="KLQ13" s="130"/>
      <c r="KLR13" s="130"/>
      <c r="KLS13" s="130"/>
      <c r="KLT13" s="130"/>
      <c r="KLU13" s="130"/>
      <c r="KLV13" s="130"/>
      <c r="KLW13" s="130"/>
      <c r="KLX13" s="130"/>
      <c r="KLY13" s="130"/>
      <c r="KLZ13" s="130"/>
      <c r="KMA13" s="130"/>
      <c r="KMB13" s="130"/>
      <c r="KMC13" s="130"/>
      <c r="KMD13" s="130"/>
      <c r="KME13" s="130"/>
      <c r="KMF13" s="130"/>
      <c r="KMG13" s="130"/>
      <c r="KMH13" s="130"/>
      <c r="KMI13" s="130"/>
      <c r="KMJ13" s="130"/>
      <c r="KMK13" s="130"/>
      <c r="KML13" s="130"/>
      <c r="KMM13" s="130"/>
      <c r="KMN13" s="130"/>
      <c r="KMO13" s="130"/>
      <c r="KMP13" s="130"/>
      <c r="KMQ13" s="130"/>
      <c r="KMR13" s="130"/>
      <c r="KMS13" s="130"/>
      <c r="KMT13" s="130"/>
      <c r="KMU13" s="130"/>
      <c r="KMV13" s="130"/>
      <c r="KMW13" s="130"/>
      <c r="KMX13" s="130"/>
      <c r="KMY13" s="130"/>
      <c r="KMZ13" s="130"/>
      <c r="KNA13" s="130"/>
      <c r="KNB13" s="130"/>
      <c r="KNC13" s="130"/>
      <c r="KND13" s="130"/>
      <c r="KNE13" s="130"/>
      <c r="KNF13" s="130"/>
      <c r="KNG13" s="130"/>
      <c r="KNH13" s="130"/>
      <c r="KNI13" s="130"/>
      <c r="KNJ13" s="130"/>
      <c r="KNK13" s="130"/>
      <c r="KNL13" s="130"/>
      <c r="KNM13" s="130"/>
      <c r="KNN13" s="130"/>
      <c r="KNO13" s="130"/>
      <c r="KNP13" s="130"/>
      <c r="KNQ13" s="130"/>
      <c r="KNR13" s="130"/>
      <c r="KNS13" s="130"/>
      <c r="KNT13" s="130"/>
      <c r="KNU13" s="130"/>
      <c r="KNV13" s="130"/>
      <c r="KNW13" s="130"/>
      <c r="KNX13" s="130"/>
      <c r="KNY13" s="130"/>
      <c r="KNZ13" s="130"/>
      <c r="KOA13" s="130"/>
      <c r="KOB13" s="130"/>
      <c r="KOC13" s="130"/>
      <c r="KOD13" s="130"/>
      <c r="KOE13" s="130"/>
      <c r="KOF13" s="130"/>
      <c r="KOG13" s="130"/>
      <c r="KOH13" s="130"/>
      <c r="KOI13" s="130"/>
      <c r="KOJ13" s="130"/>
      <c r="KOK13" s="130"/>
      <c r="KOL13" s="130"/>
      <c r="KOM13" s="130"/>
      <c r="KON13" s="130"/>
      <c r="KOO13" s="130"/>
      <c r="KOP13" s="130"/>
      <c r="KOQ13" s="130"/>
      <c r="KOR13" s="130"/>
      <c r="KOS13" s="130"/>
      <c r="KOT13" s="130"/>
      <c r="KOU13" s="130"/>
      <c r="KOV13" s="130"/>
      <c r="KOW13" s="130"/>
      <c r="KOX13" s="130"/>
      <c r="KOY13" s="130"/>
      <c r="KOZ13" s="130"/>
      <c r="KPA13" s="130"/>
      <c r="KPB13" s="130"/>
      <c r="KPC13" s="130"/>
      <c r="KPD13" s="130"/>
      <c r="KPE13" s="130"/>
      <c r="KPF13" s="130"/>
      <c r="KPG13" s="130"/>
      <c r="KPH13" s="130"/>
      <c r="KPI13" s="130"/>
      <c r="KPJ13" s="130"/>
      <c r="KPK13" s="130"/>
      <c r="KPL13" s="130"/>
      <c r="KPM13" s="130"/>
      <c r="KPN13" s="130"/>
      <c r="KPO13" s="130"/>
      <c r="KPP13" s="130"/>
      <c r="KPQ13" s="130"/>
      <c r="KPR13" s="130"/>
      <c r="KPS13" s="130"/>
      <c r="KPT13" s="130"/>
      <c r="KPU13" s="130"/>
      <c r="KPV13" s="130"/>
      <c r="KPW13" s="130"/>
      <c r="KPX13" s="130"/>
      <c r="KPY13" s="130"/>
      <c r="KPZ13" s="130"/>
      <c r="KQA13" s="130"/>
      <c r="KQB13" s="130"/>
      <c r="KQC13" s="130"/>
      <c r="KQD13" s="130"/>
      <c r="KQE13" s="130"/>
      <c r="KQF13" s="130"/>
      <c r="KQG13" s="130"/>
      <c r="KQH13" s="130"/>
      <c r="KQI13" s="130"/>
      <c r="KQJ13" s="130"/>
      <c r="KQK13" s="130"/>
      <c r="KQL13" s="130"/>
      <c r="KQM13" s="130"/>
      <c r="KQN13" s="130"/>
      <c r="KQO13" s="130"/>
      <c r="KQP13" s="130"/>
      <c r="KQQ13" s="130"/>
      <c r="KQR13" s="130"/>
      <c r="KQS13" s="130"/>
      <c r="KQT13" s="130"/>
      <c r="KQU13" s="130"/>
      <c r="KQV13" s="130"/>
      <c r="KQW13" s="130"/>
      <c r="KQX13" s="130"/>
      <c r="KQY13" s="130"/>
      <c r="KQZ13" s="130"/>
      <c r="KRA13" s="130"/>
      <c r="KRB13" s="130"/>
      <c r="KRC13" s="130"/>
      <c r="KRD13" s="130"/>
      <c r="KRE13" s="130"/>
      <c r="KRF13" s="130"/>
      <c r="KRG13" s="130"/>
      <c r="KRH13" s="130"/>
      <c r="KRI13" s="130"/>
      <c r="KRJ13" s="130"/>
      <c r="KRK13" s="130"/>
      <c r="KRL13" s="130"/>
      <c r="KRM13" s="130"/>
      <c r="KRN13" s="130"/>
      <c r="KRO13" s="130"/>
      <c r="KRP13" s="130"/>
      <c r="KRQ13" s="130"/>
      <c r="KRR13" s="130"/>
      <c r="KRS13" s="130"/>
      <c r="KRT13" s="130"/>
      <c r="KRU13" s="130"/>
      <c r="KRV13" s="130"/>
      <c r="KRW13" s="130"/>
      <c r="KRX13" s="130"/>
      <c r="KRY13" s="130"/>
      <c r="KRZ13" s="130"/>
      <c r="KSA13" s="130"/>
      <c r="KSB13" s="130"/>
      <c r="KSC13" s="130"/>
      <c r="KSD13" s="130"/>
      <c r="KSE13" s="130"/>
      <c r="KSF13" s="130"/>
      <c r="KSG13" s="130"/>
      <c r="KSH13" s="130"/>
      <c r="KSI13" s="130"/>
      <c r="KSJ13" s="130"/>
      <c r="KSK13" s="130"/>
      <c r="KSL13" s="130"/>
      <c r="KSM13" s="130"/>
      <c r="KSN13" s="130"/>
      <c r="KSO13" s="130"/>
      <c r="KSP13" s="130"/>
      <c r="KSQ13" s="130"/>
      <c r="KSR13" s="130"/>
      <c r="KSS13" s="130"/>
      <c r="KST13" s="130"/>
      <c r="KSU13" s="130"/>
      <c r="KSV13" s="130"/>
      <c r="KSW13" s="130"/>
      <c r="KSX13" s="130"/>
      <c r="KSY13" s="130"/>
      <c r="KSZ13" s="130"/>
      <c r="KTA13" s="130"/>
      <c r="KTB13" s="130"/>
      <c r="KTC13" s="130"/>
      <c r="KTD13" s="130"/>
      <c r="KTE13" s="130"/>
      <c r="KTF13" s="130"/>
      <c r="KTG13" s="130"/>
      <c r="KTH13" s="130"/>
      <c r="KTI13" s="130"/>
      <c r="KTJ13" s="130"/>
      <c r="KTK13" s="130"/>
      <c r="KTL13" s="130"/>
      <c r="KTM13" s="130"/>
      <c r="KTN13" s="130"/>
      <c r="KTO13" s="130"/>
      <c r="KTP13" s="130"/>
      <c r="KTQ13" s="130"/>
      <c r="KTR13" s="130"/>
      <c r="KTS13" s="130"/>
      <c r="KTT13" s="130"/>
      <c r="KTU13" s="130"/>
      <c r="KTV13" s="130"/>
      <c r="KTW13" s="130"/>
      <c r="KTX13" s="130"/>
      <c r="KTY13" s="130"/>
      <c r="KTZ13" s="130"/>
      <c r="KUA13" s="130"/>
      <c r="KUB13" s="130"/>
      <c r="KUC13" s="130"/>
      <c r="KUD13" s="130"/>
      <c r="KUE13" s="130"/>
      <c r="KUF13" s="130"/>
      <c r="KUG13" s="130"/>
      <c r="KUH13" s="130"/>
      <c r="KUI13" s="130"/>
      <c r="KUJ13" s="130"/>
      <c r="KUK13" s="130"/>
      <c r="KUL13" s="130"/>
      <c r="KUM13" s="130"/>
      <c r="KUN13" s="130"/>
      <c r="KUO13" s="130"/>
      <c r="KUP13" s="130"/>
      <c r="KUQ13" s="130"/>
      <c r="KUR13" s="130"/>
      <c r="KUS13" s="130"/>
      <c r="KUT13" s="130"/>
      <c r="KUU13" s="130"/>
      <c r="KUV13" s="130"/>
      <c r="KUW13" s="130"/>
      <c r="KUX13" s="130"/>
      <c r="KUY13" s="130"/>
      <c r="KUZ13" s="130"/>
      <c r="KVA13" s="130"/>
      <c r="KVB13" s="130"/>
      <c r="KVC13" s="130"/>
      <c r="KVD13" s="130"/>
      <c r="KVE13" s="130"/>
      <c r="KVF13" s="130"/>
      <c r="KVG13" s="130"/>
      <c r="KVH13" s="130"/>
      <c r="KVI13" s="130"/>
      <c r="KVJ13" s="130"/>
      <c r="KVK13" s="130"/>
      <c r="KVL13" s="130"/>
      <c r="KVM13" s="130"/>
      <c r="KVN13" s="130"/>
      <c r="KVO13" s="130"/>
      <c r="KVP13" s="130"/>
      <c r="KVQ13" s="130"/>
      <c r="KVR13" s="130"/>
      <c r="KVS13" s="130"/>
      <c r="KVT13" s="130"/>
      <c r="KVU13" s="130"/>
      <c r="KVV13" s="130"/>
      <c r="KVW13" s="130"/>
      <c r="KVX13" s="130"/>
      <c r="KVY13" s="130"/>
      <c r="KVZ13" s="130"/>
      <c r="KWA13" s="130"/>
      <c r="KWB13" s="130"/>
      <c r="KWC13" s="130"/>
      <c r="KWD13" s="130"/>
      <c r="KWE13" s="130"/>
      <c r="KWF13" s="130"/>
      <c r="KWG13" s="130"/>
      <c r="KWH13" s="130"/>
      <c r="KWI13" s="130"/>
      <c r="KWJ13" s="130"/>
      <c r="KWK13" s="130"/>
      <c r="KWL13" s="130"/>
      <c r="KWM13" s="130"/>
      <c r="KWN13" s="130"/>
      <c r="KWO13" s="130"/>
      <c r="KWP13" s="130"/>
      <c r="KWQ13" s="130"/>
      <c r="KWR13" s="130"/>
      <c r="KWS13" s="130"/>
      <c r="KWT13" s="130"/>
      <c r="KWU13" s="130"/>
      <c r="KWV13" s="130"/>
      <c r="KWW13" s="130"/>
      <c r="KWX13" s="130"/>
      <c r="KWY13" s="130"/>
      <c r="KWZ13" s="130"/>
      <c r="KXA13" s="130"/>
      <c r="KXB13" s="130"/>
      <c r="KXC13" s="130"/>
      <c r="KXD13" s="130"/>
      <c r="KXE13" s="130"/>
      <c r="KXF13" s="130"/>
      <c r="KXG13" s="130"/>
      <c r="KXH13" s="130"/>
      <c r="KXI13" s="130"/>
      <c r="KXJ13" s="130"/>
      <c r="KXK13" s="130"/>
      <c r="KXL13" s="130"/>
      <c r="KXM13" s="130"/>
      <c r="KXN13" s="130"/>
      <c r="KXO13" s="130"/>
      <c r="KXP13" s="130"/>
      <c r="KXQ13" s="130"/>
      <c r="KXR13" s="130"/>
      <c r="KXS13" s="130"/>
      <c r="KXT13" s="130"/>
      <c r="KXU13" s="130"/>
      <c r="KXV13" s="130"/>
      <c r="KXW13" s="130"/>
      <c r="KXX13" s="130"/>
      <c r="KXY13" s="130"/>
      <c r="KXZ13" s="130"/>
      <c r="KYA13" s="130"/>
      <c r="KYB13" s="130"/>
      <c r="KYC13" s="130"/>
      <c r="KYD13" s="130"/>
      <c r="KYE13" s="130"/>
      <c r="KYF13" s="130"/>
      <c r="KYG13" s="130"/>
      <c r="KYH13" s="130"/>
      <c r="KYI13" s="130"/>
      <c r="KYJ13" s="130"/>
      <c r="KYK13" s="130"/>
      <c r="KYL13" s="130"/>
      <c r="KYM13" s="130"/>
      <c r="KYN13" s="130"/>
      <c r="KYO13" s="130"/>
      <c r="KYP13" s="130"/>
      <c r="KYQ13" s="130"/>
      <c r="KYR13" s="130"/>
      <c r="KYS13" s="130"/>
      <c r="KYT13" s="130"/>
      <c r="KYU13" s="130"/>
      <c r="KYV13" s="130"/>
      <c r="KYW13" s="130"/>
      <c r="KYX13" s="130"/>
      <c r="KYY13" s="130"/>
      <c r="KYZ13" s="130"/>
      <c r="KZA13" s="130"/>
      <c r="KZB13" s="130"/>
      <c r="KZC13" s="130"/>
      <c r="KZD13" s="130"/>
      <c r="KZE13" s="130"/>
      <c r="KZF13" s="130"/>
      <c r="KZG13" s="130"/>
      <c r="KZH13" s="130"/>
      <c r="KZI13" s="130"/>
      <c r="KZJ13" s="130"/>
      <c r="KZK13" s="130"/>
      <c r="KZL13" s="130"/>
      <c r="KZM13" s="130"/>
      <c r="KZN13" s="130"/>
      <c r="KZO13" s="130"/>
      <c r="KZP13" s="130"/>
      <c r="KZQ13" s="130"/>
      <c r="KZR13" s="130"/>
      <c r="KZS13" s="130"/>
      <c r="KZT13" s="130"/>
      <c r="KZU13" s="130"/>
      <c r="KZV13" s="130"/>
      <c r="KZW13" s="130"/>
      <c r="KZX13" s="130"/>
      <c r="KZY13" s="130"/>
      <c r="KZZ13" s="130"/>
      <c r="LAA13" s="130"/>
      <c r="LAB13" s="130"/>
      <c r="LAC13" s="130"/>
      <c r="LAD13" s="130"/>
      <c r="LAE13" s="130"/>
      <c r="LAF13" s="130"/>
      <c r="LAG13" s="130"/>
      <c r="LAH13" s="130"/>
      <c r="LAI13" s="130"/>
      <c r="LAJ13" s="130"/>
      <c r="LAK13" s="130"/>
      <c r="LAL13" s="130"/>
      <c r="LAM13" s="130"/>
      <c r="LAN13" s="130"/>
      <c r="LAO13" s="130"/>
      <c r="LAP13" s="130"/>
      <c r="LAQ13" s="130"/>
      <c r="LAR13" s="130"/>
      <c r="LAS13" s="130"/>
      <c r="LAT13" s="130"/>
      <c r="LAU13" s="130"/>
      <c r="LAV13" s="130"/>
      <c r="LAW13" s="130"/>
      <c r="LAX13" s="130"/>
      <c r="LAY13" s="130"/>
      <c r="LAZ13" s="130"/>
      <c r="LBA13" s="130"/>
      <c r="LBB13" s="130"/>
      <c r="LBC13" s="130"/>
      <c r="LBD13" s="130"/>
      <c r="LBE13" s="130"/>
      <c r="LBF13" s="130"/>
      <c r="LBG13" s="130"/>
      <c r="LBH13" s="130"/>
      <c r="LBI13" s="130"/>
      <c r="LBJ13" s="130"/>
      <c r="LBK13" s="130"/>
      <c r="LBL13" s="130"/>
      <c r="LBM13" s="130"/>
      <c r="LBN13" s="130"/>
      <c r="LBO13" s="130"/>
      <c r="LBP13" s="130"/>
      <c r="LBQ13" s="130"/>
      <c r="LBR13" s="130"/>
      <c r="LBS13" s="130"/>
      <c r="LBT13" s="130"/>
      <c r="LBU13" s="130"/>
      <c r="LBV13" s="130"/>
      <c r="LBW13" s="130"/>
      <c r="LBX13" s="130"/>
      <c r="LBY13" s="130"/>
      <c r="LBZ13" s="130"/>
      <c r="LCA13" s="130"/>
      <c r="LCB13" s="130"/>
      <c r="LCC13" s="130"/>
      <c r="LCD13" s="130"/>
      <c r="LCE13" s="130"/>
      <c r="LCF13" s="130"/>
      <c r="LCG13" s="130"/>
      <c r="LCH13" s="130"/>
      <c r="LCI13" s="130"/>
      <c r="LCJ13" s="130"/>
      <c r="LCK13" s="130"/>
      <c r="LCL13" s="130"/>
      <c r="LCM13" s="130"/>
      <c r="LCN13" s="130"/>
      <c r="LCO13" s="130"/>
      <c r="LCP13" s="130"/>
      <c r="LCQ13" s="130"/>
      <c r="LCR13" s="130"/>
      <c r="LCS13" s="130"/>
      <c r="LCT13" s="130"/>
      <c r="LCU13" s="130"/>
      <c r="LCV13" s="130"/>
      <c r="LCW13" s="130"/>
      <c r="LCX13" s="130"/>
      <c r="LCY13" s="130"/>
      <c r="LCZ13" s="130"/>
      <c r="LDA13" s="130"/>
      <c r="LDB13" s="130"/>
      <c r="LDC13" s="130"/>
      <c r="LDD13" s="130"/>
      <c r="LDE13" s="130"/>
      <c r="LDF13" s="130"/>
      <c r="LDG13" s="130"/>
      <c r="LDH13" s="130"/>
      <c r="LDI13" s="130"/>
      <c r="LDJ13" s="130"/>
      <c r="LDK13" s="130"/>
      <c r="LDL13" s="130"/>
      <c r="LDM13" s="130"/>
      <c r="LDN13" s="130"/>
      <c r="LDO13" s="130"/>
      <c r="LDP13" s="130"/>
      <c r="LDQ13" s="130"/>
      <c r="LDR13" s="130"/>
      <c r="LDS13" s="130"/>
      <c r="LDT13" s="130"/>
      <c r="LDU13" s="130"/>
      <c r="LDV13" s="130"/>
      <c r="LDW13" s="130"/>
      <c r="LDX13" s="130"/>
      <c r="LDY13" s="130"/>
      <c r="LDZ13" s="130"/>
      <c r="LEA13" s="130"/>
      <c r="LEB13" s="130"/>
      <c r="LEC13" s="130"/>
      <c r="LED13" s="130"/>
      <c r="LEE13" s="130"/>
      <c r="LEF13" s="130"/>
      <c r="LEG13" s="130"/>
      <c r="LEH13" s="130"/>
      <c r="LEI13" s="130"/>
      <c r="LEJ13" s="130"/>
      <c r="LEK13" s="130"/>
      <c r="LEL13" s="130"/>
      <c r="LEM13" s="130"/>
      <c r="LEN13" s="130"/>
      <c r="LEO13" s="130"/>
      <c r="LEP13" s="130"/>
      <c r="LEQ13" s="130"/>
      <c r="LER13" s="130"/>
      <c r="LES13" s="130"/>
      <c r="LET13" s="130"/>
      <c r="LEU13" s="130"/>
      <c r="LEV13" s="130"/>
      <c r="LEW13" s="130"/>
      <c r="LEX13" s="130"/>
      <c r="LEY13" s="130"/>
      <c r="LEZ13" s="130"/>
      <c r="LFA13" s="130"/>
      <c r="LFB13" s="130"/>
      <c r="LFC13" s="130"/>
      <c r="LFD13" s="130"/>
      <c r="LFE13" s="130"/>
      <c r="LFF13" s="130"/>
      <c r="LFG13" s="130"/>
      <c r="LFH13" s="130"/>
      <c r="LFI13" s="130"/>
      <c r="LFJ13" s="130"/>
      <c r="LFK13" s="130"/>
      <c r="LFL13" s="130"/>
      <c r="LFM13" s="130"/>
      <c r="LFN13" s="130"/>
      <c r="LFO13" s="130"/>
      <c r="LFP13" s="130"/>
      <c r="LFQ13" s="130"/>
      <c r="LFR13" s="130"/>
      <c r="LFS13" s="130"/>
      <c r="LFT13" s="130"/>
      <c r="LFU13" s="130"/>
      <c r="LFV13" s="130"/>
      <c r="LFW13" s="130"/>
      <c r="LFX13" s="130"/>
      <c r="LFY13" s="130"/>
      <c r="LFZ13" s="130"/>
      <c r="LGA13" s="130"/>
      <c r="LGB13" s="130"/>
      <c r="LGC13" s="130"/>
      <c r="LGD13" s="130"/>
      <c r="LGE13" s="130"/>
      <c r="LGF13" s="130"/>
      <c r="LGG13" s="130"/>
      <c r="LGH13" s="130"/>
      <c r="LGI13" s="130"/>
      <c r="LGJ13" s="130"/>
      <c r="LGK13" s="130"/>
      <c r="LGL13" s="130"/>
      <c r="LGM13" s="130"/>
      <c r="LGN13" s="130"/>
      <c r="LGO13" s="130"/>
      <c r="LGP13" s="130"/>
      <c r="LGQ13" s="130"/>
      <c r="LGR13" s="130"/>
      <c r="LGS13" s="130"/>
      <c r="LGT13" s="130"/>
      <c r="LGU13" s="130"/>
      <c r="LGV13" s="130"/>
      <c r="LGW13" s="130"/>
      <c r="LGX13" s="130"/>
      <c r="LGY13" s="130"/>
      <c r="LGZ13" s="130"/>
      <c r="LHA13" s="130"/>
      <c r="LHB13" s="130"/>
      <c r="LHC13" s="130"/>
      <c r="LHD13" s="130"/>
      <c r="LHE13" s="130"/>
      <c r="LHF13" s="130"/>
      <c r="LHG13" s="130"/>
      <c r="LHH13" s="130"/>
      <c r="LHI13" s="130"/>
      <c r="LHJ13" s="130"/>
      <c r="LHK13" s="130"/>
      <c r="LHL13" s="130"/>
      <c r="LHM13" s="130"/>
      <c r="LHN13" s="130"/>
      <c r="LHO13" s="130"/>
      <c r="LHP13" s="130"/>
      <c r="LHQ13" s="130"/>
      <c r="LHR13" s="130"/>
      <c r="LHS13" s="130"/>
      <c r="LHT13" s="130"/>
      <c r="LHU13" s="130"/>
      <c r="LHV13" s="130"/>
      <c r="LHW13" s="130"/>
      <c r="LHX13" s="130"/>
      <c r="LHY13" s="130"/>
      <c r="LHZ13" s="130"/>
      <c r="LIA13" s="130"/>
      <c r="LIB13" s="130"/>
      <c r="LIC13" s="130"/>
      <c r="LID13" s="130"/>
      <c r="LIE13" s="130"/>
      <c r="LIF13" s="130"/>
      <c r="LIG13" s="130"/>
      <c r="LIH13" s="130"/>
      <c r="LII13" s="130"/>
      <c r="LIJ13" s="130"/>
      <c r="LIK13" s="130"/>
      <c r="LIL13" s="130"/>
      <c r="LIM13" s="130"/>
      <c r="LIN13" s="130"/>
      <c r="LIO13" s="130"/>
      <c r="LIP13" s="130"/>
      <c r="LIQ13" s="130"/>
      <c r="LIR13" s="130"/>
      <c r="LIS13" s="130"/>
      <c r="LIT13" s="130"/>
      <c r="LIU13" s="130"/>
      <c r="LIV13" s="130"/>
      <c r="LIW13" s="130"/>
      <c r="LIX13" s="130"/>
      <c r="LIY13" s="130"/>
      <c r="LIZ13" s="130"/>
      <c r="LJA13" s="130"/>
      <c r="LJB13" s="130"/>
      <c r="LJC13" s="130"/>
      <c r="LJD13" s="130"/>
      <c r="LJE13" s="130"/>
      <c r="LJF13" s="130"/>
      <c r="LJG13" s="130"/>
      <c r="LJH13" s="130"/>
      <c r="LJI13" s="130"/>
      <c r="LJJ13" s="130"/>
      <c r="LJK13" s="130"/>
      <c r="LJL13" s="130"/>
      <c r="LJM13" s="130"/>
      <c r="LJN13" s="130"/>
      <c r="LJO13" s="130"/>
      <c r="LJP13" s="130"/>
      <c r="LJQ13" s="130"/>
      <c r="LJR13" s="130"/>
      <c r="LJS13" s="130"/>
      <c r="LJT13" s="130"/>
      <c r="LJU13" s="130"/>
      <c r="LJV13" s="130"/>
      <c r="LJW13" s="130"/>
      <c r="LJX13" s="130"/>
      <c r="LJY13" s="130"/>
      <c r="LJZ13" s="130"/>
      <c r="LKA13" s="130"/>
      <c r="LKB13" s="130"/>
      <c r="LKC13" s="130"/>
      <c r="LKD13" s="130"/>
      <c r="LKE13" s="130"/>
      <c r="LKF13" s="130"/>
      <c r="LKG13" s="130"/>
      <c r="LKH13" s="130"/>
      <c r="LKI13" s="130"/>
      <c r="LKJ13" s="130"/>
      <c r="LKK13" s="130"/>
      <c r="LKL13" s="130"/>
      <c r="LKM13" s="130"/>
      <c r="LKN13" s="130"/>
      <c r="LKO13" s="130"/>
      <c r="LKP13" s="130"/>
      <c r="LKQ13" s="130"/>
      <c r="LKR13" s="130"/>
      <c r="LKS13" s="130"/>
      <c r="LKT13" s="130"/>
      <c r="LKU13" s="130"/>
      <c r="LKV13" s="130"/>
      <c r="LKW13" s="130"/>
      <c r="LKX13" s="130"/>
      <c r="LKY13" s="130"/>
      <c r="LKZ13" s="130"/>
      <c r="LLA13" s="130"/>
      <c r="LLB13" s="130"/>
      <c r="LLC13" s="130"/>
      <c r="LLD13" s="130"/>
      <c r="LLE13" s="130"/>
      <c r="LLF13" s="130"/>
      <c r="LLG13" s="130"/>
      <c r="LLH13" s="130"/>
      <c r="LLI13" s="130"/>
      <c r="LLJ13" s="130"/>
      <c r="LLK13" s="130"/>
      <c r="LLL13" s="130"/>
      <c r="LLM13" s="130"/>
      <c r="LLN13" s="130"/>
      <c r="LLO13" s="130"/>
      <c r="LLP13" s="130"/>
      <c r="LLQ13" s="130"/>
      <c r="LLR13" s="130"/>
      <c r="LLS13" s="130"/>
      <c r="LLT13" s="130"/>
      <c r="LLU13" s="130"/>
      <c r="LLV13" s="130"/>
      <c r="LLW13" s="130"/>
      <c r="LLX13" s="130"/>
      <c r="LLY13" s="130"/>
      <c r="LLZ13" s="130"/>
      <c r="LMA13" s="130"/>
      <c r="LMB13" s="130"/>
      <c r="LMC13" s="130"/>
      <c r="LMD13" s="130"/>
      <c r="LME13" s="130"/>
      <c r="LMF13" s="130"/>
      <c r="LMG13" s="130"/>
      <c r="LMH13" s="130"/>
      <c r="LMI13" s="130"/>
      <c r="LMJ13" s="130"/>
      <c r="LMK13" s="130"/>
      <c r="LML13" s="130"/>
      <c r="LMM13" s="130"/>
      <c r="LMN13" s="130"/>
      <c r="LMO13" s="130"/>
      <c r="LMP13" s="130"/>
      <c r="LMQ13" s="130"/>
      <c r="LMR13" s="130"/>
      <c r="LMS13" s="130"/>
      <c r="LMT13" s="130"/>
      <c r="LMU13" s="130"/>
      <c r="LMV13" s="130"/>
      <c r="LMW13" s="130"/>
      <c r="LMX13" s="130"/>
      <c r="LMY13" s="130"/>
      <c r="LMZ13" s="130"/>
      <c r="LNA13" s="130"/>
      <c r="LNB13" s="130"/>
      <c r="LNC13" s="130"/>
      <c r="LND13" s="130"/>
      <c r="LNE13" s="130"/>
      <c r="LNF13" s="130"/>
      <c r="LNG13" s="130"/>
      <c r="LNH13" s="130"/>
      <c r="LNI13" s="130"/>
      <c r="LNJ13" s="130"/>
      <c r="LNK13" s="130"/>
      <c r="LNL13" s="130"/>
      <c r="LNM13" s="130"/>
      <c r="LNN13" s="130"/>
      <c r="LNO13" s="130"/>
      <c r="LNP13" s="130"/>
      <c r="LNQ13" s="130"/>
      <c r="LNR13" s="130"/>
      <c r="LNS13" s="130"/>
      <c r="LNT13" s="130"/>
      <c r="LNU13" s="130"/>
      <c r="LNV13" s="130"/>
      <c r="LNW13" s="130"/>
      <c r="LNX13" s="130"/>
      <c r="LNY13" s="130"/>
      <c r="LNZ13" s="130"/>
      <c r="LOA13" s="130"/>
      <c r="LOB13" s="130"/>
      <c r="LOC13" s="130"/>
      <c r="LOD13" s="130"/>
      <c r="LOE13" s="130"/>
      <c r="LOF13" s="130"/>
      <c r="LOG13" s="130"/>
      <c r="LOH13" s="130"/>
      <c r="LOI13" s="130"/>
      <c r="LOJ13" s="130"/>
      <c r="LOK13" s="130"/>
      <c r="LOL13" s="130"/>
      <c r="LOM13" s="130"/>
      <c r="LON13" s="130"/>
      <c r="LOO13" s="130"/>
      <c r="LOP13" s="130"/>
      <c r="LOQ13" s="130"/>
      <c r="LOR13" s="130"/>
      <c r="LOS13" s="130"/>
      <c r="LOT13" s="130"/>
      <c r="LOU13" s="130"/>
      <c r="LOV13" s="130"/>
      <c r="LOW13" s="130"/>
      <c r="LOX13" s="130"/>
      <c r="LOY13" s="130"/>
      <c r="LOZ13" s="130"/>
      <c r="LPA13" s="130"/>
      <c r="LPB13" s="130"/>
      <c r="LPC13" s="130"/>
      <c r="LPD13" s="130"/>
      <c r="LPE13" s="130"/>
      <c r="LPF13" s="130"/>
      <c r="LPG13" s="130"/>
      <c r="LPH13" s="130"/>
      <c r="LPI13" s="130"/>
      <c r="LPJ13" s="130"/>
      <c r="LPK13" s="130"/>
      <c r="LPL13" s="130"/>
      <c r="LPM13" s="130"/>
      <c r="LPN13" s="130"/>
      <c r="LPO13" s="130"/>
      <c r="LPP13" s="130"/>
      <c r="LPQ13" s="130"/>
      <c r="LPR13" s="130"/>
      <c r="LPS13" s="130"/>
      <c r="LPT13" s="130"/>
      <c r="LPU13" s="130"/>
      <c r="LPV13" s="130"/>
      <c r="LPW13" s="130"/>
      <c r="LPX13" s="130"/>
      <c r="LPY13" s="130"/>
      <c r="LPZ13" s="130"/>
      <c r="LQA13" s="130"/>
      <c r="LQB13" s="130"/>
      <c r="LQC13" s="130"/>
      <c r="LQD13" s="130"/>
      <c r="LQE13" s="130"/>
      <c r="LQF13" s="130"/>
      <c r="LQG13" s="130"/>
      <c r="LQH13" s="130"/>
      <c r="LQI13" s="130"/>
      <c r="LQJ13" s="130"/>
      <c r="LQK13" s="130"/>
      <c r="LQL13" s="130"/>
      <c r="LQM13" s="130"/>
      <c r="LQN13" s="130"/>
      <c r="LQO13" s="130"/>
      <c r="LQP13" s="130"/>
      <c r="LQQ13" s="130"/>
      <c r="LQR13" s="130"/>
      <c r="LQS13" s="130"/>
      <c r="LQT13" s="130"/>
      <c r="LQU13" s="130"/>
      <c r="LQV13" s="130"/>
      <c r="LQW13" s="130"/>
      <c r="LQX13" s="130"/>
      <c r="LQY13" s="130"/>
      <c r="LQZ13" s="130"/>
      <c r="LRA13" s="130"/>
      <c r="LRB13" s="130"/>
      <c r="LRC13" s="130"/>
      <c r="LRD13" s="130"/>
      <c r="LRE13" s="130"/>
      <c r="LRF13" s="130"/>
      <c r="LRG13" s="130"/>
      <c r="LRH13" s="130"/>
      <c r="LRI13" s="130"/>
      <c r="LRJ13" s="130"/>
      <c r="LRK13" s="130"/>
      <c r="LRL13" s="130"/>
      <c r="LRM13" s="130"/>
      <c r="LRN13" s="130"/>
      <c r="LRO13" s="130"/>
      <c r="LRP13" s="130"/>
      <c r="LRQ13" s="130"/>
      <c r="LRR13" s="130"/>
      <c r="LRS13" s="130"/>
      <c r="LRT13" s="130"/>
      <c r="LRU13" s="130"/>
      <c r="LRV13" s="130"/>
      <c r="LRW13" s="130"/>
      <c r="LRX13" s="130"/>
      <c r="LRY13" s="130"/>
      <c r="LRZ13" s="130"/>
      <c r="LSA13" s="130"/>
      <c r="LSB13" s="130"/>
      <c r="LSC13" s="130"/>
      <c r="LSD13" s="130"/>
      <c r="LSE13" s="130"/>
      <c r="LSF13" s="130"/>
      <c r="LSG13" s="130"/>
      <c r="LSH13" s="130"/>
      <c r="LSI13" s="130"/>
      <c r="LSJ13" s="130"/>
      <c r="LSK13" s="130"/>
      <c r="LSL13" s="130"/>
      <c r="LSM13" s="130"/>
      <c r="LSN13" s="130"/>
      <c r="LSO13" s="130"/>
      <c r="LSP13" s="130"/>
      <c r="LSQ13" s="130"/>
      <c r="LSR13" s="130"/>
      <c r="LSS13" s="130"/>
      <c r="LST13" s="130"/>
      <c r="LSU13" s="130"/>
      <c r="LSV13" s="130"/>
      <c r="LSW13" s="130"/>
      <c r="LSX13" s="130"/>
      <c r="LSY13" s="130"/>
      <c r="LSZ13" s="130"/>
      <c r="LTA13" s="130"/>
      <c r="LTB13" s="130"/>
      <c r="LTC13" s="130"/>
      <c r="LTD13" s="130"/>
      <c r="LTE13" s="130"/>
      <c r="LTF13" s="130"/>
      <c r="LTG13" s="130"/>
      <c r="LTH13" s="130"/>
      <c r="LTI13" s="130"/>
      <c r="LTJ13" s="130"/>
      <c r="LTK13" s="130"/>
      <c r="LTL13" s="130"/>
      <c r="LTM13" s="130"/>
      <c r="LTN13" s="130"/>
      <c r="LTO13" s="130"/>
      <c r="LTP13" s="130"/>
      <c r="LTQ13" s="130"/>
      <c r="LTR13" s="130"/>
      <c r="LTS13" s="130"/>
      <c r="LTT13" s="130"/>
      <c r="LTU13" s="130"/>
      <c r="LTV13" s="130"/>
      <c r="LTW13" s="130"/>
      <c r="LTX13" s="130"/>
      <c r="LTY13" s="130"/>
      <c r="LTZ13" s="130"/>
      <c r="LUA13" s="130"/>
      <c r="LUB13" s="130"/>
      <c r="LUC13" s="130"/>
      <c r="LUD13" s="130"/>
      <c r="LUE13" s="130"/>
      <c r="LUF13" s="130"/>
      <c r="LUG13" s="130"/>
      <c r="LUH13" s="130"/>
      <c r="LUI13" s="130"/>
      <c r="LUJ13" s="130"/>
      <c r="LUK13" s="130"/>
      <c r="LUL13" s="130"/>
      <c r="LUM13" s="130"/>
      <c r="LUN13" s="130"/>
      <c r="LUO13" s="130"/>
      <c r="LUP13" s="130"/>
      <c r="LUQ13" s="130"/>
      <c r="LUR13" s="130"/>
      <c r="LUS13" s="130"/>
      <c r="LUT13" s="130"/>
      <c r="LUU13" s="130"/>
      <c r="LUV13" s="130"/>
      <c r="LUW13" s="130"/>
      <c r="LUX13" s="130"/>
      <c r="LUY13" s="130"/>
      <c r="LUZ13" s="130"/>
      <c r="LVA13" s="130"/>
      <c r="LVB13" s="130"/>
      <c r="LVC13" s="130"/>
      <c r="LVD13" s="130"/>
      <c r="LVE13" s="130"/>
      <c r="LVF13" s="130"/>
      <c r="LVG13" s="130"/>
      <c r="LVH13" s="130"/>
      <c r="LVI13" s="130"/>
      <c r="LVJ13" s="130"/>
      <c r="LVK13" s="130"/>
      <c r="LVL13" s="130"/>
      <c r="LVM13" s="130"/>
      <c r="LVN13" s="130"/>
      <c r="LVO13" s="130"/>
      <c r="LVP13" s="130"/>
      <c r="LVQ13" s="130"/>
      <c r="LVR13" s="130"/>
      <c r="LVS13" s="130"/>
      <c r="LVT13" s="130"/>
      <c r="LVU13" s="130"/>
      <c r="LVV13" s="130"/>
      <c r="LVW13" s="130"/>
      <c r="LVX13" s="130"/>
      <c r="LVY13" s="130"/>
      <c r="LVZ13" s="130"/>
      <c r="LWA13" s="130"/>
      <c r="LWB13" s="130"/>
      <c r="LWC13" s="130"/>
      <c r="LWD13" s="130"/>
      <c r="LWE13" s="130"/>
      <c r="LWF13" s="130"/>
      <c r="LWG13" s="130"/>
      <c r="LWH13" s="130"/>
      <c r="LWI13" s="130"/>
      <c r="LWJ13" s="130"/>
      <c r="LWK13" s="130"/>
      <c r="LWL13" s="130"/>
      <c r="LWM13" s="130"/>
      <c r="LWN13" s="130"/>
      <c r="LWO13" s="130"/>
      <c r="LWP13" s="130"/>
      <c r="LWQ13" s="130"/>
      <c r="LWR13" s="130"/>
      <c r="LWS13" s="130"/>
      <c r="LWT13" s="130"/>
      <c r="LWU13" s="130"/>
      <c r="LWV13" s="130"/>
      <c r="LWW13" s="130"/>
      <c r="LWX13" s="130"/>
      <c r="LWY13" s="130"/>
      <c r="LWZ13" s="130"/>
      <c r="LXA13" s="130"/>
      <c r="LXB13" s="130"/>
      <c r="LXC13" s="130"/>
      <c r="LXD13" s="130"/>
      <c r="LXE13" s="130"/>
      <c r="LXF13" s="130"/>
      <c r="LXG13" s="130"/>
      <c r="LXH13" s="130"/>
      <c r="LXI13" s="130"/>
      <c r="LXJ13" s="130"/>
      <c r="LXK13" s="130"/>
      <c r="LXL13" s="130"/>
      <c r="LXM13" s="130"/>
      <c r="LXN13" s="130"/>
      <c r="LXO13" s="130"/>
      <c r="LXP13" s="130"/>
      <c r="LXQ13" s="130"/>
      <c r="LXR13" s="130"/>
      <c r="LXS13" s="130"/>
      <c r="LXT13" s="130"/>
      <c r="LXU13" s="130"/>
      <c r="LXV13" s="130"/>
      <c r="LXW13" s="130"/>
      <c r="LXX13" s="130"/>
      <c r="LXY13" s="130"/>
      <c r="LXZ13" s="130"/>
      <c r="LYA13" s="130"/>
      <c r="LYB13" s="130"/>
      <c r="LYC13" s="130"/>
      <c r="LYD13" s="130"/>
      <c r="LYE13" s="130"/>
      <c r="LYF13" s="130"/>
      <c r="LYG13" s="130"/>
      <c r="LYH13" s="130"/>
      <c r="LYI13" s="130"/>
      <c r="LYJ13" s="130"/>
      <c r="LYK13" s="130"/>
      <c r="LYL13" s="130"/>
      <c r="LYM13" s="130"/>
      <c r="LYN13" s="130"/>
      <c r="LYO13" s="130"/>
      <c r="LYP13" s="130"/>
      <c r="LYQ13" s="130"/>
      <c r="LYR13" s="130"/>
      <c r="LYS13" s="130"/>
      <c r="LYT13" s="130"/>
      <c r="LYU13" s="130"/>
      <c r="LYV13" s="130"/>
      <c r="LYW13" s="130"/>
      <c r="LYX13" s="130"/>
      <c r="LYY13" s="130"/>
      <c r="LYZ13" s="130"/>
      <c r="LZA13" s="130"/>
      <c r="LZB13" s="130"/>
      <c r="LZC13" s="130"/>
      <c r="LZD13" s="130"/>
      <c r="LZE13" s="130"/>
      <c r="LZF13" s="130"/>
      <c r="LZG13" s="130"/>
      <c r="LZH13" s="130"/>
      <c r="LZI13" s="130"/>
      <c r="LZJ13" s="130"/>
      <c r="LZK13" s="130"/>
      <c r="LZL13" s="130"/>
      <c r="LZM13" s="130"/>
      <c r="LZN13" s="130"/>
      <c r="LZO13" s="130"/>
      <c r="LZP13" s="130"/>
      <c r="LZQ13" s="130"/>
      <c r="LZR13" s="130"/>
      <c r="LZS13" s="130"/>
      <c r="LZT13" s="130"/>
      <c r="LZU13" s="130"/>
      <c r="LZV13" s="130"/>
      <c r="LZW13" s="130"/>
      <c r="LZX13" s="130"/>
      <c r="LZY13" s="130"/>
      <c r="LZZ13" s="130"/>
      <c r="MAA13" s="130"/>
      <c r="MAB13" s="130"/>
      <c r="MAC13" s="130"/>
      <c r="MAD13" s="130"/>
      <c r="MAE13" s="130"/>
      <c r="MAF13" s="130"/>
      <c r="MAG13" s="130"/>
      <c r="MAH13" s="130"/>
      <c r="MAI13" s="130"/>
      <c r="MAJ13" s="130"/>
      <c r="MAK13" s="130"/>
      <c r="MAL13" s="130"/>
      <c r="MAM13" s="130"/>
      <c r="MAN13" s="130"/>
      <c r="MAO13" s="130"/>
      <c r="MAP13" s="130"/>
      <c r="MAQ13" s="130"/>
      <c r="MAR13" s="130"/>
      <c r="MAS13" s="130"/>
      <c r="MAT13" s="130"/>
      <c r="MAU13" s="130"/>
      <c r="MAV13" s="130"/>
      <c r="MAW13" s="130"/>
      <c r="MAX13" s="130"/>
      <c r="MAY13" s="130"/>
      <c r="MAZ13" s="130"/>
      <c r="MBA13" s="130"/>
      <c r="MBB13" s="130"/>
      <c r="MBC13" s="130"/>
      <c r="MBD13" s="130"/>
      <c r="MBE13" s="130"/>
      <c r="MBF13" s="130"/>
      <c r="MBG13" s="130"/>
      <c r="MBH13" s="130"/>
      <c r="MBI13" s="130"/>
      <c r="MBJ13" s="130"/>
      <c r="MBK13" s="130"/>
      <c r="MBL13" s="130"/>
      <c r="MBM13" s="130"/>
      <c r="MBN13" s="130"/>
      <c r="MBO13" s="130"/>
      <c r="MBP13" s="130"/>
      <c r="MBQ13" s="130"/>
      <c r="MBR13" s="130"/>
      <c r="MBS13" s="130"/>
      <c r="MBT13" s="130"/>
      <c r="MBU13" s="130"/>
      <c r="MBV13" s="130"/>
      <c r="MBW13" s="130"/>
      <c r="MBX13" s="130"/>
      <c r="MBY13" s="130"/>
      <c r="MBZ13" s="130"/>
      <c r="MCA13" s="130"/>
      <c r="MCB13" s="130"/>
      <c r="MCC13" s="130"/>
      <c r="MCD13" s="130"/>
      <c r="MCE13" s="130"/>
      <c r="MCF13" s="130"/>
      <c r="MCG13" s="130"/>
      <c r="MCH13" s="130"/>
      <c r="MCI13" s="130"/>
      <c r="MCJ13" s="130"/>
      <c r="MCK13" s="130"/>
      <c r="MCL13" s="130"/>
      <c r="MCM13" s="130"/>
      <c r="MCN13" s="130"/>
      <c r="MCO13" s="130"/>
      <c r="MCP13" s="130"/>
      <c r="MCQ13" s="130"/>
      <c r="MCR13" s="130"/>
      <c r="MCS13" s="130"/>
      <c r="MCT13" s="130"/>
      <c r="MCU13" s="130"/>
      <c r="MCV13" s="130"/>
      <c r="MCW13" s="130"/>
      <c r="MCX13" s="130"/>
      <c r="MCY13" s="130"/>
      <c r="MCZ13" s="130"/>
      <c r="MDA13" s="130"/>
      <c r="MDB13" s="130"/>
      <c r="MDC13" s="130"/>
      <c r="MDD13" s="130"/>
      <c r="MDE13" s="130"/>
      <c r="MDF13" s="130"/>
      <c r="MDG13" s="130"/>
      <c r="MDH13" s="130"/>
      <c r="MDI13" s="130"/>
      <c r="MDJ13" s="130"/>
      <c r="MDK13" s="130"/>
      <c r="MDL13" s="130"/>
      <c r="MDM13" s="130"/>
      <c r="MDN13" s="130"/>
      <c r="MDO13" s="130"/>
      <c r="MDP13" s="130"/>
      <c r="MDQ13" s="130"/>
      <c r="MDR13" s="130"/>
      <c r="MDS13" s="130"/>
      <c r="MDT13" s="130"/>
      <c r="MDU13" s="130"/>
      <c r="MDV13" s="130"/>
      <c r="MDW13" s="130"/>
      <c r="MDX13" s="130"/>
      <c r="MDY13" s="130"/>
      <c r="MDZ13" s="130"/>
      <c r="MEA13" s="130"/>
      <c r="MEB13" s="130"/>
      <c r="MEC13" s="130"/>
      <c r="MED13" s="130"/>
      <c r="MEE13" s="130"/>
      <c r="MEF13" s="130"/>
      <c r="MEG13" s="130"/>
      <c r="MEH13" s="130"/>
      <c r="MEI13" s="130"/>
      <c r="MEJ13" s="130"/>
      <c r="MEK13" s="130"/>
      <c r="MEL13" s="130"/>
      <c r="MEM13" s="130"/>
      <c r="MEN13" s="130"/>
      <c r="MEO13" s="130"/>
      <c r="MEP13" s="130"/>
      <c r="MEQ13" s="130"/>
      <c r="MER13" s="130"/>
      <c r="MES13" s="130"/>
      <c r="MET13" s="130"/>
      <c r="MEU13" s="130"/>
      <c r="MEV13" s="130"/>
      <c r="MEW13" s="130"/>
      <c r="MEX13" s="130"/>
      <c r="MEY13" s="130"/>
      <c r="MEZ13" s="130"/>
      <c r="MFA13" s="130"/>
      <c r="MFB13" s="130"/>
      <c r="MFC13" s="130"/>
      <c r="MFD13" s="130"/>
      <c r="MFE13" s="130"/>
      <c r="MFF13" s="130"/>
      <c r="MFG13" s="130"/>
      <c r="MFH13" s="130"/>
      <c r="MFI13" s="130"/>
      <c r="MFJ13" s="130"/>
      <c r="MFK13" s="130"/>
      <c r="MFL13" s="130"/>
      <c r="MFM13" s="130"/>
      <c r="MFN13" s="130"/>
      <c r="MFO13" s="130"/>
      <c r="MFP13" s="130"/>
      <c r="MFQ13" s="130"/>
      <c r="MFR13" s="130"/>
      <c r="MFS13" s="130"/>
      <c r="MFT13" s="130"/>
      <c r="MFU13" s="130"/>
      <c r="MFV13" s="130"/>
      <c r="MFW13" s="130"/>
      <c r="MFX13" s="130"/>
      <c r="MFY13" s="130"/>
      <c r="MFZ13" s="130"/>
      <c r="MGA13" s="130"/>
      <c r="MGB13" s="130"/>
      <c r="MGC13" s="130"/>
      <c r="MGD13" s="130"/>
      <c r="MGE13" s="130"/>
      <c r="MGF13" s="130"/>
      <c r="MGG13" s="130"/>
      <c r="MGH13" s="130"/>
      <c r="MGI13" s="130"/>
      <c r="MGJ13" s="130"/>
      <c r="MGK13" s="130"/>
      <c r="MGL13" s="130"/>
      <c r="MGM13" s="130"/>
      <c r="MGN13" s="130"/>
      <c r="MGO13" s="130"/>
      <c r="MGP13" s="130"/>
      <c r="MGQ13" s="130"/>
      <c r="MGR13" s="130"/>
      <c r="MGS13" s="130"/>
      <c r="MGT13" s="130"/>
      <c r="MGU13" s="130"/>
      <c r="MGV13" s="130"/>
      <c r="MGW13" s="130"/>
      <c r="MGX13" s="130"/>
      <c r="MGY13" s="130"/>
      <c r="MGZ13" s="130"/>
      <c r="MHA13" s="130"/>
      <c r="MHB13" s="130"/>
      <c r="MHC13" s="130"/>
      <c r="MHD13" s="130"/>
      <c r="MHE13" s="130"/>
      <c r="MHF13" s="130"/>
      <c r="MHG13" s="130"/>
      <c r="MHH13" s="130"/>
      <c r="MHI13" s="130"/>
      <c r="MHJ13" s="130"/>
      <c r="MHK13" s="130"/>
      <c r="MHL13" s="130"/>
      <c r="MHM13" s="130"/>
      <c r="MHN13" s="130"/>
      <c r="MHO13" s="130"/>
      <c r="MHP13" s="130"/>
      <c r="MHQ13" s="130"/>
      <c r="MHR13" s="130"/>
      <c r="MHS13" s="130"/>
      <c r="MHT13" s="130"/>
      <c r="MHU13" s="130"/>
      <c r="MHV13" s="130"/>
      <c r="MHW13" s="130"/>
      <c r="MHX13" s="130"/>
      <c r="MHY13" s="130"/>
      <c r="MHZ13" s="130"/>
      <c r="MIA13" s="130"/>
      <c r="MIB13" s="130"/>
      <c r="MIC13" s="130"/>
      <c r="MID13" s="130"/>
      <c r="MIE13" s="130"/>
      <c r="MIF13" s="130"/>
      <c r="MIG13" s="130"/>
      <c r="MIH13" s="130"/>
      <c r="MII13" s="130"/>
      <c r="MIJ13" s="130"/>
      <c r="MIK13" s="130"/>
      <c r="MIL13" s="130"/>
      <c r="MIM13" s="130"/>
      <c r="MIN13" s="130"/>
      <c r="MIO13" s="130"/>
      <c r="MIP13" s="130"/>
      <c r="MIQ13" s="130"/>
      <c r="MIR13" s="130"/>
      <c r="MIS13" s="130"/>
      <c r="MIT13" s="130"/>
      <c r="MIU13" s="130"/>
      <c r="MIV13" s="130"/>
      <c r="MIW13" s="130"/>
      <c r="MIX13" s="130"/>
      <c r="MIY13" s="130"/>
      <c r="MIZ13" s="130"/>
      <c r="MJA13" s="130"/>
      <c r="MJB13" s="130"/>
      <c r="MJC13" s="130"/>
      <c r="MJD13" s="130"/>
      <c r="MJE13" s="130"/>
      <c r="MJF13" s="130"/>
      <c r="MJG13" s="130"/>
      <c r="MJH13" s="130"/>
      <c r="MJI13" s="130"/>
      <c r="MJJ13" s="130"/>
      <c r="MJK13" s="130"/>
      <c r="MJL13" s="130"/>
      <c r="MJM13" s="130"/>
      <c r="MJN13" s="130"/>
      <c r="MJO13" s="130"/>
      <c r="MJP13" s="130"/>
      <c r="MJQ13" s="130"/>
      <c r="MJR13" s="130"/>
      <c r="MJS13" s="130"/>
      <c r="MJT13" s="130"/>
      <c r="MJU13" s="130"/>
      <c r="MJV13" s="130"/>
      <c r="MJW13" s="130"/>
      <c r="MJX13" s="130"/>
      <c r="MJY13" s="130"/>
      <c r="MJZ13" s="130"/>
      <c r="MKA13" s="130"/>
      <c r="MKB13" s="130"/>
      <c r="MKC13" s="130"/>
      <c r="MKD13" s="130"/>
      <c r="MKE13" s="130"/>
      <c r="MKF13" s="130"/>
      <c r="MKG13" s="130"/>
      <c r="MKH13" s="130"/>
      <c r="MKI13" s="130"/>
      <c r="MKJ13" s="130"/>
      <c r="MKK13" s="130"/>
      <c r="MKL13" s="130"/>
      <c r="MKM13" s="130"/>
      <c r="MKN13" s="130"/>
      <c r="MKO13" s="130"/>
      <c r="MKP13" s="130"/>
      <c r="MKQ13" s="130"/>
      <c r="MKR13" s="130"/>
      <c r="MKS13" s="130"/>
      <c r="MKT13" s="130"/>
      <c r="MKU13" s="130"/>
      <c r="MKV13" s="130"/>
      <c r="MKW13" s="130"/>
      <c r="MKX13" s="130"/>
      <c r="MKY13" s="130"/>
      <c r="MKZ13" s="130"/>
      <c r="MLA13" s="130"/>
      <c r="MLB13" s="130"/>
      <c r="MLC13" s="130"/>
      <c r="MLD13" s="130"/>
      <c r="MLE13" s="130"/>
      <c r="MLF13" s="130"/>
      <c r="MLG13" s="130"/>
      <c r="MLH13" s="130"/>
      <c r="MLI13" s="130"/>
      <c r="MLJ13" s="130"/>
      <c r="MLK13" s="130"/>
      <c r="MLL13" s="130"/>
      <c r="MLM13" s="130"/>
      <c r="MLN13" s="130"/>
      <c r="MLO13" s="130"/>
      <c r="MLP13" s="130"/>
      <c r="MLQ13" s="130"/>
      <c r="MLR13" s="130"/>
      <c r="MLS13" s="130"/>
      <c r="MLT13" s="130"/>
      <c r="MLU13" s="130"/>
      <c r="MLV13" s="130"/>
      <c r="MLW13" s="130"/>
      <c r="MLX13" s="130"/>
      <c r="MLY13" s="130"/>
      <c r="MLZ13" s="130"/>
      <c r="MMA13" s="130"/>
      <c r="MMB13" s="130"/>
      <c r="MMC13" s="130"/>
      <c r="MMD13" s="130"/>
      <c r="MME13" s="130"/>
      <c r="MMF13" s="130"/>
      <c r="MMG13" s="130"/>
      <c r="MMH13" s="130"/>
      <c r="MMI13" s="130"/>
      <c r="MMJ13" s="130"/>
      <c r="MMK13" s="130"/>
      <c r="MML13" s="130"/>
      <c r="MMM13" s="130"/>
      <c r="MMN13" s="130"/>
      <c r="MMO13" s="130"/>
      <c r="MMP13" s="130"/>
      <c r="MMQ13" s="130"/>
      <c r="MMR13" s="130"/>
      <c r="MMS13" s="130"/>
      <c r="MMT13" s="130"/>
      <c r="MMU13" s="130"/>
      <c r="MMV13" s="130"/>
      <c r="MMW13" s="130"/>
      <c r="MMX13" s="130"/>
      <c r="MMY13" s="130"/>
      <c r="MMZ13" s="130"/>
      <c r="MNA13" s="130"/>
      <c r="MNB13" s="130"/>
      <c r="MNC13" s="130"/>
      <c r="MND13" s="130"/>
      <c r="MNE13" s="130"/>
      <c r="MNF13" s="130"/>
      <c r="MNG13" s="130"/>
      <c r="MNH13" s="130"/>
      <c r="MNI13" s="130"/>
      <c r="MNJ13" s="130"/>
      <c r="MNK13" s="130"/>
      <c r="MNL13" s="130"/>
      <c r="MNM13" s="130"/>
      <c r="MNN13" s="130"/>
      <c r="MNO13" s="130"/>
      <c r="MNP13" s="130"/>
      <c r="MNQ13" s="130"/>
      <c r="MNR13" s="130"/>
      <c r="MNS13" s="130"/>
      <c r="MNT13" s="130"/>
      <c r="MNU13" s="130"/>
      <c r="MNV13" s="130"/>
      <c r="MNW13" s="130"/>
      <c r="MNX13" s="130"/>
      <c r="MNY13" s="130"/>
      <c r="MNZ13" s="130"/>
      <c r="MOA13" s="130"/>
      <c r="MOB13" s="130"/>
      <c r="MOC13" s="130"/>
      <c r="MOD13" s="130"/>
      <c r="MOE13" s="130"/>
      <c r="MOF13" s="130"/>
      <c r="MOG13" s="130"/>
      <c r="MOH13" s="130"/>
      <c r="MOI13" s="130"/>
      <c r="MOJ13" s="130"/>
      <c r="MOK13" s="130"/>
      <c r="MOL13" s="130"/>
      <c r="MOM13" s="130"/>
      <c r="MON13" s="130"/>
      <c r="MOO13" s="130"/>
      <c r="MOP13" s="130"/>
      <c r="MOQ13" s="130"/>
      <c r="MOR13" s="130"/>
      <c r="MOS13" s="130"/>
      <c r="MOT13" s="130"/>
      <c r="MOU13" s="130"/>
      <c r="MOV13" s="130"/>
      <c r="MOW13" s="130"/>
      <c r="MOX13" s="130"/>
      <c r="MOY13" s="130"/>
      <c r="MOZ13" s="130"/>
      <c r="MPA13" s="130"/>
      <c r="MPB13" s="130"/>
      <c r="MPC13" s="130"/>
      <c r="MPD13" s="130"/>
      <c r="MPE13" s="130"/>
      <c r="MPF13" s="130"/>
      <c r="MPG13" s="130"/>
      <c r="MPH13" s="130"/>
      <c r="MPI13" s="130"/>
      <c r="MPJ13" s="130"/>
      <c r="MPK13" s="130"/>
      <c r="MPL13" s="130"/>
      <c r="MPM13" s="130"/>
      <c r="MPN13" s="130"/>
      <c r="MPO13" s="130"/>
      <c r="MPP13" s="130"/>
      <c r="MPQ13" s="130"/>
      <c r="MPR13" s="130"/>
      <c r="MPS13" s="130"/>
      <c r="MPT13" s="130"/>
      <c r="MPU13" s="130"/>
      <c r="MPV13" s="130"/>
      <c r="MPW13" s="130"/>
      <c r="MPX13" s="130"/>
      <c r="MPY13" s="130"/>
      <c r="MPZ13" s="130"/>
      <c r="MQA13" s="130"/>
      <c r="MQB13" s="130"/>
      <c r="MQC13" s="130"/>
      <c r="MQD13" s="130"/>
      <c r="MQE13" s="130"/>
      <c r="MQF13" s="130"/>
      <c r="MQG13" s="130"/>
      <c r="MQH13" s="130"/>
      <c r="MQI13" s="130"/>
      <c r="MQJ13" s="130"/>
      <c r="MQK13" s="130"/>
      <c r="MQL13" s="130"/>
      <c r="MQM13" s="130"/>
      <c r="MQN13" s="130"/>
      <c r="MQO13" s="130"/>
      <c r="MQP13" s="130"/>
      <c r="MQQ13" s="130"/>
      <c r="MQR13" s="130"/>
      <c r="MQS13" s="130"/>
      <c r="MQT13" s="130"/>
      <c r="MQU13" s="130"/>
      <c r="MQV13" s="130"/>
      <c r="MQW13" s="130"/>
      <c r="MQX13" s="130"/>
      <c r="MQY13" s="130"/>
      <c r="MQZ13" s="130"/>
      <c r="MRA13" s="130"/>
      <c r="MRB13" s="130"/>
      <c r="MRC13" s="130"/>
      <c r="MRD13" s="130"/>
      <c r="MRE13" s="130"/>
      <c r="MRF13" s="130"/>
      <c r="MRG13" s="130"/>
      <c r="MRH13" s="130"/>
      <c r="MRI13" s="130"/>
      <c r="MRJ13" s="130"/>
      <c r="MRK13" s="130"/>
      <c r="MRL13" s="130"/>
      <c r="MRM13" s="130"/>
      <c r="MRN13" s="130"/>
      <c r="MRO13" s="130"/>
      <c r="MRP13" s="130"/>
      <c r="MRQ13" s="130"/>
      <c r="MRR13" s="130"/>
      <c r="MRS13" s="130"/>
      <c r="MRT13" s="130"/>
      <c r="MRU13" s="130"/>
      <c r="MRV13" s="130"/>
      <c r="MRW13" s="130"/>
      <c r="MRX13" s="130"/>
      <c r="MRY13" s="130"/>
      <c r="MRZ13" s="130"/>
      <c r="MSA13" s="130"/>
      <c r="MSB13" s="130"/>
      <c r="MSC13" s="130"/>
      <c r="MSD13" s="130"/>
      <c r="MSE13" s="130"/>
      <c r="MSF13" s="130"/>
      <c r="MSG13" s="130"/>
      <c r="MSH13" s="130"/>
      <c r="MSI13" s="130"/>
      <c r="MSJ13" s="130"/>
      <c r="MSK13" s="130"/>
      <c r="MSL13" s="130"/>
      <c r="MSM13" s="130"/>
      <c r="MSN13" s="130"/>
      <c r="MSO13" s="130"/>
      <c r="MSP13" s="130"/>
      <c r="MSQ13" s="130"/>
      <c r="MSR13" s="130"/>
      <c r="MSS13" s="130"/>
      <c r="MST13" s="130"/>
      <c r="MSU13" s="130"/>
      <c r="MSV13" s="130"/>
      <c r="MSW13" s="130"/>
      <c r="MSX13" s="130"/>
      <c r="MSY13" s="130"/>
      <c r="MSZ13" s="130"/>
      <c r="MTA13" s="130"/>
      <c r="MTB13" s="130"/>
      <c r="MTC13" s="130"/>
      <c r="MTD13" s="130"/>
      <c r="MTE13" s="130"/>
      <c r="MTF13" s="130"/>
      <c r="MTG13" s="130"/>
      <c r="MTH13" s="130"/>
      <c r="MTI13" s="130"/>
      <c r="MTJ13" s="130"/>
      <c r="MTK13" s="130"/>
      <c r="MTL13" s="130"/>
      <c r="MTM13" s="130"/>
      <c r="MTN13" s="130"/>
      <c r="MTO13" s="130"/>
      <c r="MTP13" s="130"/>
      <c r="MTQ13" s="130"/>
      <c r="MTR13" s="130"/>
      <c r="MTS13" s="130"/>
      <c r="MTT13" s="130"/>
      <c r="MTU13" s="130"/>
      <c r="MTV13" s="130"/>
      <c r="MTW13" s="130"/>
      <c r="MTX13" s="130"/>
      <c r="MTY13" s="130"/>
      <c r="MTZ13" s="130"/>
      <c r="MUA13" s="130"/>
      <c r="MUB13" s="130"/>
      <c r="MUC13" s="130"/>
      <c r="MUD13" s="130"/>
      <c r="MUE13" s="130"/>
      <c r="MUF13" s="130"/>
      <c r="MUG13" s="130"/>
      <c r="MUH13" s="130"/>
      <c r="MUI13" s="130"/>
      <c r="MUJ13" s="130"/>
      <c r="MUK13" s="130"/>
      <c r="MUL13" s="130"/>
      <c r="MUM13" s="130"/>
      <c r="MUN13" s="130"/>
      <c r="MUO13" s="130"/>
      <c r="MUP13" s="130"/>
      <c r="MUQ13" s="130"/>
      <c r="MUR13" s="130"/>
      <c r="MUS13" s="130"/>
      <c r="MUT13" s="130"/>
      <c r="MUU13" s="130"/>
      <c r="MUV13" s="130"/>
      <c r="MUW13" s="130"/>
      <c r="MUX13" s="130"/>
      <c r="MUY13" s="130"/>
      <c r="MUZ13" s="130"/>
      <c r="MVA13" s="130"/>
      <c r="MVB13" s="130"/>
      <c r="MVC13" s="130"/>
      <c r="MVD13" s="130"/>
      <c r="MVE13" s="130"/>
      <c r="MVF13" s="130"/>
      <c r="MVG13" s="130"/>
      <c r="MVH13" s="130"/>
      <c r="MVI13" s="130"/>
      <c r="MVJ13" s="130"/>
      <c r="MVK13" s="130"/>
      <c r="MVL13" s="130"/>
      <c r="MVM13" s="130"/>
      <c r="MVN13" s="130"/>
      <c r="MVO13" s="130"/>
      <c r="MVP13" s="130"/>
      <c r="MVQ13" s="130"/>
      <c r="MVR13" s="130"/>
      <c r="MVS13" s="130"/>
      <c r="MVT13" s="130"/>
      <c r="MVU13" s="130"/>
      <c r="MVV13" s="130"/>
      <c r="MVW13" s="130"/>
      <c r="MVX13" s="130"/>
      <c r="MVY13" s="130"/>
      <c r="MVZ13" s="130"/>
      <c r="MWA13" s="130"/>
      <c r="MWB13" s="130"/>
      <c r="MWC13" s="130"/>
      <c r="MWD13" s="130"/>
      <c r="MWE13" s="130"/>
      <c r="MWF13" s="130"/>
      <c r="MWG13" s="130"/>
      <c r="MWH13" s="130"/>
      <c r="MWI13" s="130"/>
      <c r="MWJ13" s="130"/>
      <c r="MWK13" s="130"/>
      <c r="MWL13" s="130"/>
      <c r="MWM13" s="130"/>
      <c r="MWN13" s="130"/>
      <c r="MWO13" s="130"/>
      <c r="MWP13" s="130"/>
      <c r="MWQ13" s="130"/>
      <c r="MWR13" s="130"/>
      <c r="MWS13" s="130"/>
      <c r="MWT13" s="130"/>
      <c r="MWU13" s="130"/>
      <c r="MWV13" s="130"/>
      <c r="MWW13" s="130"/>
      <c r="MWX13" s="130"/>
      <c r="MWY13" s="130"/>
      <c r="MWZ13" s="130"/>
      <c r="MXA13" s="130"/>
      <c r="MXB13" s="130"/>
      <c r="MXC13" s="130"/>
      <c r="MXD13" s="130"/>
      <c r="MXE13" s="130"/>
      <c r="MXF13" s="130"/>
      <c r="MXG13" s="130"/>
      <c r="MXH13" s="130"/>
      <c r="MXI13" s="130"/>
      <c r="MXJ13" s="130"/>
      <c r="MXK13" s="130"/>
      <c r="MXL13" s="130"/>
      <c r="MXM13" s="130"/>
      <c r="MXN13" s="130"/>
      <c r="MXO13" s="130"/>
      <c r="MXP13" s="130"/>
      <c r="MXQ13" s="130"/>
      <c r="MXR13" s="130"/>
      <c r="MXS13" s="130"/>
      <c r="MXT13" s="130"/>
      <c r="MXU13" s="130"/>
      <c r="MXV13" s="130"/>
      <c r="MXW13" s="130"/>
      <c r="MXX13" s="130"/>
      <c r="MXY13" s="130"/>
      <c r="MXZ13" s="130"/>
      <c r="MYA13" s="130"/>
      <c r="MYB13" s="130"/>
      <c r="MYC13" s="130"/>
      <c r="MYD13" s="130"/>
      <c r="MYE13" s="130"/>
      <c r="MYF13" s="130"/>
      <c r="MYG13" s="130"/>
      <c r="MYH13" s="130"/>
      <c r="MYI13" s="130"/>
      <c r="MYJ13" s="130"/>
      <c r="MYK13" s="130"/>
      <c r="MYL13" s="130"/>
      <c r="MYM13" s="130"/>
      <c r="MYN13" s="130"/>
      <c r="MYO13" s="130"/>
      <c r="MYP13" s="130"/>
      <c r="MYQ13" s="130"/>
      <c r="MYR13" s="130"/>
      <c r="MYS13" s="130"/>
      <c r="MYT13" s="130"/>
      <c r="MYU13" s="130"/>
      <c r="MYV13" s="130"/>
      <c r="MYW13" s="130"/>
      <c r="MYX13" s="130"/>
      <c r="MYY13" s="130"/>
      <c r="MYZ13" s="130"/>
      <c r="MZA13" s="130"/>
      <c r="MZB13" s="130"/>
      <c r="MZC13" s="130"/>
      <c r="MZD13" s="130"/>
      <c r="MZE13" s="130"/>
      <c r="MZF13" s="130"/>
      <c r="MZG13" s="130"/>
      <c r="MZH13" s="130"/>
      <c r="MZI13" s="130"/>
      <c r="MZJ13" s="130"/>
      <c r="MZK13" s="130"/>
      <c r="MZL13" s="130"/>
      <c r="MZM13" s="130"/>
      <c r="MZN13" s="130"/>
      <c r="MZO13" s="130"/>
      <c r="MZP13" s="130"/>
      <c r="MZQ13" s="130"/>
      <c r="MZR13" s="130"/>
      <c r="MZS13" s="130"/>
      <c r="MZT13" s="130"/>
      <c r="MZU13" s="130"/>
      <c r="MZV13" s="130"/>
      <c r="MZW13" s="130"/>
      <c r="MZX13" s="130"/>
      <c r="MZY13" s="130"/>
      <c r="MZZ13" s="130"/>
      <c r="NAA13" s="130"/>
      <c r="NAB13" s="130"/>
      <c r="NAC13" s="130"/>
      <c r="NAD13" s="130"/>
      <c r="NAE13" s="130"/>
      <c r="NAF13" s="130"/>
      <c r="NAG13" s="130"/>
      <c r="NAH13" s="130"/>
      <c r="NAI13" s="130"/>
      <c r="NAJ13" s="130"/>
      <c r="NAK13" s="130"/>
      <c r="NAL13" s="130"/>
      <c r="NAM13" s="130"/>
      <c r="NAN13" s="130"/>
      <c r="NAO13" s="130"/>
      <c r="NAP13" s="130"/>
      <c r="NAQ13" s="130"/>
      <c r="NAR13" s="130"/>
      <c r="NAS13" s="130"/>
      <c r="NAT13" s="130"/>
      <c r="NAU13" s="130"/>
      <c r="NAV13" s="130"/>
      <c r="NAW13" s="130"/>
      <c r="NAX13" s="130"/>
      <c r="NAY13" s="130"/>
      <c r="NAZ13" s="130"/>
      <c r="NBA13" s="130"/>
      <c r="NBB13" s="130"/>
      <c r="NBC13" s="130"/>
      <c r="NBD13" s="130"/>
      <c r="NBE13" s="130"/>
      <c r="NBF13" s="130"/>
      <c r="NBG13" s="130"/>
      <c r="NBH13" s="130"/>
      <c r="NBI13" s="130"/>
      <c r="NBJ13" s="130"/>
      <c r="NBK13" s="130"/>
      <c r="NBL13" s="130"/>
      <c r="NBM13" s="130"/>
      <c r="NBN13" s="130"/>
      <c r="NBO13" s="130"/>
      <c r="NBP13" s="130"/>
      <c r="NBQ13" s="130"/>
      <c r="NBR13" s="130"/>
      <c r="NBS13" s="130"/>
      <c r="NBT13" s="130"/>
      <c r="NBU13" s="130"/>
      <c r="NBV13" s="130"/>
      <c r="NBW13" s="130"/>
      <c r="NBX13" s="130"/>
      <c r="NBY13" s="130"/>
      <c r="NBZ13" s="130"/>
      <c r="NCA13" s="130"/>
      <c r="NCB13" s="130"/>
      <c r="NCC13" s="130"/>
      <c r="NCD13" s="130"/>
      <c r="NCE13" s="130"/>
      <c r="NCF13" s="130"/>
      <c r="NCG13" s="130"/>
      <c r="NCH13" s="130"/>
      <c r="NCI13" s="130"/>
      <c r="NCJ13" s="130"/>
      <c r="NCK13" s="130"/>
      <c r="NCL13" s="130"/>
      <c r="NCM13" s="130"/>
      <c r="NCN13" s="130"/>
      <c r="NCO13" s="130"/>
      <c r="NCP13" s="130"/>
      <c r="NCQ13" s="130"/>
      <c r="NCR13" s="130"/>
      <c r="NCS13" s="130"/>
      <c r="NCT13" s="130"/>
      <c r="NCU13" s="130"/>
      <c r="NCV13" s="130"/>
      <c r="NCW13" s="130"/>
      <c r="NCX13" s="130"/>
      <c r="NCY13" s="130"/>
      <c r="NCZ13" s="130"/>
      <c r="NDA13" s="130"/>
      <c r="NDB13" s="130"/>
      <c r="NDC13" s="130"/>
      <c r="NDD13" s="130"/>
      <c r="NDE13" s="130"/>
      <c r="NDF13" s="130"/>
      <c r="NDG13" s="130"/>
      <c r="NDH13" s="130"/>
      <c r="NDI13" s="130"/>
      <c r="NDJ13" s="130"/>
      <c r="NDK13" s="130"/>
      <c r="NDL13" s="130"/>
      <c r="NDM13" s="130"/>
      <c r="NDN13" s="130"/>
      <c r="NDO13" s="130"/>
      <c r="NDP13" s="130"/>
      <c r="NDQ13" s="130"/>
      <c r="NDR13" s="130"/>
      <c r="NDS13" s="130"/>
      <c r="NDT13" s="130"/>
      <c r="NDU13" s="130"/>
      <c r="NDV13" s="130"/>
      <c r="NDW13" s="130"/>
      <c r="NDX13" s="130"/>
      <c r="NDY13" s="130"/>
      <c r="NDZ13" s="130"/>
      <c r="NEA13" s="130"/>
      <c r="NEB13" s="130"/>
      <c r="NEC13" s="130"/>
      <c r="NED13" s="130"/>
      <c r="NEE13" s="130"/>
      <c r="NEF13" s="130"/>
      <c r="NEG13" s="130"/>
      <c r="NEH13" s="130"/>
      <c r="NEI13" s="130"/>
      <c r="NEJ13" s="130"/>
      <c r="NEK13" s="130"/>
      <c r="NEL13" s="130"/>
      <c r="NEM13" s="130"/>
      <c r="NEN13" s="130"/>
      <c r="NEO13" s="130"/>
      <c r="NEP13" s="130"/>
      <c r="NEQ13" s="130"/>
      <c r="NER13" s="130"/>
      <c r="NES13" s="130"/>
      <c r="NET13" s="130"/>
      <c r="NEU13" s="130"/>
      <c r="NEV13" s="130"/>
      <c r="NEW13" s="130"/>
      <c r="NEX13" s="130"/>
      <c r="NEY13" s="130"/>
      <c r="NEZ13" s="130"/>
      <c r="NFA13" s="130"/>
      <c r="NFB13" s="130"/>
      <c r="NFC13" s="130"/>
      <c r="NFD13" s="130"/>
      <c r="NFE13" s="130"/>
      <c r="NFF13" s="130"/>
      <c r="NFG13" s="130"/>
      <c r="NFH13" s="130"/>
      <c r="NFI13" s="130"/>
      <c r="NFJ13" s="130"/>
      <c r="NFK13" s="130"/>
      <c r="NFL13" s="130"/>
      <c r="NFM13" s="130"/>
      <c r="NFN13" s="130"/>
      <c r="NFO13" s="130"/>
      <c r="NFP13" s="130"/>
      <c r="NFQ13" s="130"/>
      <c r="NFR13" s="130"/>
      <c r="NFS13" s="130"/>
      <c r="NFT13" s="130"/>
      <c r="NFU13" s="130"/>
      <c r="NFV13" s="130"/>
      <c r="NFW13" s="130"/>
      <c r="NFX13" s="130"/>
      <c r="NFY13" s="130"/>
      <c r="NFZ13" s="130"/>
      <c r="NGA13" s="130"/>
      <c r="NGB13" s="130"/>
      <c r="NGC13" s="130"/>
      <c r="NGD13" s="130"/>
      <c r="NGE13" s="130"/>
      <c r="NGF13" s="130"/>
      <c r="NGG13" s="130"/>
      <c r="NGH13" s="130"/>
      <c r="NGI13" s="130"/>
      <c r="NGJ13" s="130"/>
      <c r="NGK13" s="130"/>
      <c r="NGL13" s="130"/>
      <c r="NGM13" s="130"/>
      <c r="NGN13" s="130"/>
      <c r="NGO13" s="130"/>
      <c r="NGP13" s="130"/>
      <c r="NGQ13" s="130"/>
      <c r="NGR13" s="130"/>
      <c r="NGS13" s="130"/>
      <c r="NGT13" s="130"/>
      <c r="NGU13" s="130"/>
      <c r="NGV13" s="130"/>
      <c r="NGW13" s="130"/>
      <c r="NGX13" s="130"/>
      <c r="NGY13" s="130"/>
      <c r="NGZ13" s="130"/>
      <c r="NHA13" s="130"/>
      <c r="NHB13" s="130"/>
      <c r="NHC13" s="130"/>
      <c r="NHD13" s="130"/>
      <c r="NHE13" s="130"/>
      <c r="NHF13" s="130"/>
      <c r="NHG13" s="130"/>
      <c r="NHH13" s="130"/>
      <c r="NHI13" s="130"/>
      <c r="NHJ13" s="130"/>
      <c r="NHK13" s="130"/>
      <c r="NHL13" s="130"/>
      <c r="NHM13" s="130"/>
      <c r="NHN13" s="130"/>
      <c r="NHO13" s="130"/>
      <c r="NHP13" s="130"/>
      <c r="NHQ13" s="130"/>
      <c r="NHR13" s="130"/>
      <c r="NHS13" s="130"/>
      <c r="NHT13" s="130"/>
      <c r="NHU13" s="130"/>
      <c r="NHV13" s="130"/>
      <c r="NHW13" s="130"/>
      <c r="NHX13" s="130"/>
      <c r="NHY13" s="130"/>
      <c r="NHZ13" s="130"/>
      <c r="NIA13" s="130"/>
      <c r="NIB13" s="130"/>
      <c r="NIC13" s="130"/>
      <c r="NID13" s="130"/>
      <c r="NIE13" s="130"/>
      <c r="NIF13" s="130"/>
      <c r="NIG13" s="130"/>
      <c r="NIH13" s="130"/>
      <c r="NII13" s="130"/>
      <c r="NIJ13" s="130"/>
      <c r="NIK13" s="130"/>
      <c r="NIL13" s="130"/>
      <c r="NIM13" s="130"/>
      <c r="NIN13" s="130"/>
      <c r="NIO13" s="130"/>
      <c r="NIP13" s="130"/>
      <c r="NIQ13" s="130"/>
      <c r="NIR13" s="130"/>
      <c r="NIS13" s="130"/>
      <c r="NIT13" s="130"/>
      <c r="NIU13" s="130"/>
      <c r="NIV13" s="130"/>
      <c r="NIW13" s="130"/>
      <c r="NIX13" s="130"/>
      <c r="NIY13" s="130"/>
      <c r="NIZ13" s="130"/>
      <c r="NJA13" s="130"/>
      <c r="NJB13" s="130"/>
      <c r="NJC13" s="130"/>
      <c r="NJD13" s="130"/>
      <c r="NJE13" s="130"/>
      <c r="NJF13" s="130"/>
      <c r="NJG13" s="130"/>
      <c r="NJH13" s="130"/>
      <c r="NJI13" s="130"/>
      <c r="NJJ13" s="130"/>
      <c r="NJK13" s="130"/>
      <c r="NJL13" s="130"/>
      <c r="NJM13" s="130"/>
      <c r="NJN13" s="130"/>
      <c r="NJO13" s="130"/>
      <c r="NJP13" s="130"/>
      <c r="NJQ13" s="130"/>
      <c r="NJR13" s="130"/>
      <c r="NJS13" s="130"/>
      <c r="NJT13" s="130"/>
      <c r="NJU13" s="130"/>
      <c r="NJV13" s="130"/>
      <c r="NJW13" s="130"/>
      <c r="NJX13" s="130"/>
      <c r="NJY13" s="130"/>
      <c r="NJZ13" s="130"/>
      <c r="NKA13" s="130"/>
      <c r="NKB13" s="130"/>
      <c r="NKC13" s="130"/>
      <c r="NKD13" s="130"/>
      <c r="NKE13" s="130"/>
      <c r="NKF13" s="130"/>
      <c r="NKG13" s="130"/>
      <c r="NKH13" s="130"/>
      <c r="NKI13" s="130"/>
      <c r="NKJ13" s="130"/>
      <c r="NKK13" s="130"/>
      <c r="NKL13" s="130"/>
      <c r="NKM13" s="130"/>
      <c r="NKN13" s="130"/>
      <c r="NKO13" s="130"/>
      <c r="NKP13" s="130"/>
      <c r="NKQ13" s="130"/>
      <c r="NKR13" s="130"/>
      <c r="NKS13" s="130"/>
      <c r="NKT13" s="130"/>
      <c r="NKU13" s="130"/>
      <c r="NKV13" s="130"/>
      <c r="NKW13" s="130"/>
      <c r="NKX13" s="130"/>
      <c r="NKY13" s="130"/>
      <c r="NKZ13" s="130"/>
      <c r="NLA13" s="130"/>
      <c r="NLB13" s="130"/>
      <c r="NLC13" s="130"/>
      <c r="NLD13" s="130"/>
      <c r="NLE13" s="130"/>
      <c r="NLF13" s="130"/>
      <c r="NLG13" s="130"/>
      <c r="NLH13" s="130"/>
      <c r="NLI13" s="130"/>
      <c r="NLJ13" s="130"/>
      <c r="NLK13" s="130"/>
      <c r="NLL13" s="130"/>
      <c r="NLM13" s="130"/>
      <c r="NLN13" s="130"/>
      <c r="NLO13" s="130"/>
      <c r="NLP13" s="130"/>
      <c r="NLQ13" s="130"/>
      <c r="NLR13" s="130"/>
      <c r="NLS13" s="130"/>
      <c r="NLT13" s="130"/>
      <c r="NLU13" s="130"/>
      <c r="NLV13" s="130"/>
      <c r="NLW13" s="130"/>
      <c r="NLX13" s="130"/>
      <c r="NLY13" s="130"/>
      <c r="NLZ13" s="130"/>
      <c r="NMA13" s="130"/>
      <c r="NMB13" s="130"/>
      <c r="NMC13" s="130"/>
      <c r="NMD13" s="130"/>
      <c r="NME13" s="130"/>
      <c r="NMF13" s="130"/>
      <c r="NMG13" s="130"/>
      <c r="NMH13" s="130"/>
      <c r="NMI13" s="130"/>
      <c r="NMJ13" s="130"/>
      <c r="NMK13" s="130"/>
      <c r="NML13" s="130"/>
      <c r="NMM13" s="130"/>
      <c r="NMN13" s="130"/>
      <c r="NMO13" s="130"/>
      <c r="NMP13" s="130"/>
      <c r="NMQ13" s="130"/>
      <c r="NMR13" s="130"/>
      <c r="NMS13" s="130"/>
      <c r="NMT13" s="130"/>
      <c r="NMU13" s="130"/>
      <c r="NMV13" s="130"/>
      <c r="NMW13" s="130"/>
      <c r="NMX13" s="130"/>
      <c r="NMY13" s="130"/>
      <c r="NMZ13" s="130"/>
      <c r="NNA13" s="130"/>
      <c r="NNB13" s="130"/>
      <c r="NNC13" s="130"/>
      <c r="NND13" s="130"/>
      <c r="NNE13" s="130"/>
      <c r="NNF13" s="130"/>
      <c r="NNG13" s="130"/>
      <c r="NNH13" s="130"/>
      <c r="NNI13" s="130"/>
      <c r="NNJ13" s="130"/>
      <c r="NNK13" s="130"/>
      <c r="NNL13" s="130"/>
      <c r="NNM13" s="130"/>
      <c r="NNN13" s="130"/>
      <c r="NNO13" s="130"/>
      <c r="NNP13" s="130"/>
      <c r="NNQ13" s="130"/>
      <c r="NNR13" s="130"/>
      <c r="NNS13" s="130"/>
      <c r="NNT13" s="130"/>
      <c r="NNU13" s="130"/>
      <c r="NNV13" s="130"/>
      <c r="NNW13" s="130"/>
      <c r="NNX13" s="130"/>
      <c r="NNY13" s="130"/>
      <c r="NNZ13" s="130"/>
      <c r="NOA13" s="130"/>
      <c r="NOB13" s="130"/>
      <c r="NOC13" s="130"/>
      <c r="NOD13" s="130"/>
      <c r="NOE13" s="130"/>
      <c r="NOF13" s="130"/>
      <c r="NOG13" s="130"/>
      <c r="NOH13" s="130"/>
      <c r="NOI13" s="130"/>
      <c r="NOJ13" s="130"/>
      <c r="NOK13" s="130"/>
      <c r="NOL13" s="130"/>
      <c r="NOM13" s="130"/>
      <c r="NON13" s="130"/>
      <c r="NOO13" s="130"/>
      <c r="NOP13" s="130"/>
      <c r="NOQ13" s="130"/>
      <c r="NOR13" s="130"/>
      <c r="NOS13" s="130"/>
      <c r="NOT13" s="130"/>
      <c r="NOU13" s="130"/>
      <c r="NOV13" s="130"/>
      <c r="NOW13" s="130"/>
      <c r="NOX13" s="130"/>
      <c r="NOY13" s="130"/>
      <c r="NOZ13" s="130"/>
      <c r="NPA13" s="130"/>
      <c r="NPB13" s="130"/>
      <c r="NPC13" s="130"/>
      <c r="NPD13" s="130"/>
      <c r="NPE13" s="130"/>
      <c r="NPF13" s="130"/>
      <c r="NPG13" s="130"/>
      <c r="NPH13" s="130"/>
      <c r="NPI13" s="130"/>
      <c r="NPJ13" s="130"/>
      <c r="NPK13" s="130"/>
      <c r="NPL13" s="130"/>
      <c r="NPM13" s="130"/>
      <c r="NPN13" s="130"/>
      <c r="NPO13" s="130"/>
      <c r="NPP13" s="130"/>
      <c r="NPQ13" s="130"/>
      <c r="NPR13" s="130"/>
      <c r="NPS13" s="130"/>
      <c r="NPT13" s="130"/>
      <c r="NPU13" s="130"/>
      <c r="NPV13" s="130"/>
      <c r="NPW13" s="130"/>
      <c r="NPX13" s="130"/>
      <c r="NPY13" s="130"/>
      <c r="NPZ13" s="130"/>
      <c r="NQA13" s="130"/>
      <c r="NQB13" s="130"/>
      <c r="NQC13" s="130"/>
      <c r="NQD13" s="130"/>
      <c r="NQE13" s="130"/>
      <c r="NQF13" s="130"/>
      <c r="NQG13" s="130"/>
      <c r="NQH13" s="130"/>
      <c r="NQI13" s="130"/>
      <c r="NQJ13" s="130"/>
      <c r="NQK13" s="130"/>
      <c r="NQL13" s="130"/>
      <c r="NQM13" s="130"/>
      <c r="NQN13" s="130"/>
      <c r="NQO13" s="130"/>
      <c r="NQP13" s="130"/>
      <c r="NQQ13" s="130"/>
      <c r="NQR13" s="130"/>
      <c r="NQS13" s="130"/>
      <c r="NQT13" s="130"/>
      <c r="NQU13" s="130"/>
      <c r="NQV13" s="130"/>
      <c r="NQW13" s="130"/>
      <c r="NQX13" s="130"/>
      <c r="NQY13" s="130"/>
      <c r="NQZ13" s="130"/>
      <c r="NRA13" s="130"/>
      <c r="NRB13" s="130"/>
      <c r="NRC13" s="130"/>
      <c r="NRD13" s="130"/>
      <c r="NRE13" s="130"/>
      <c r="NRF13" s="130"/>
      <c r="NRG13" s="130"/>
      <c r="NRH13" s="130"/>
      <c r="NRI13" s="130"/>
      <c r="NRJ13" s="130"/>
      <c r="NRK13" s="130"/>
      <c r="NRL13" s="130"/>
      <c r="NRM13" s="130"/>
      <c r="NRN13" s="130"/>
      <c r="NRO13" s="130"/>
      <c r="NRP13" s="130"/>
      <c r="NRQ13" s="130"/>
      <c r="NRR13" s="130"/>
      <c r="NRS13" s="130"/>
      <c r="NRT13" s="130"/>
      <c r="NRU13" s="130"/>
      <c r="NRV13" s="130"/>
      <c r="NRW13" s="130"/>
      <c r="NRX13" s="130"/>
      <c r="NRY13" s="130"/>
      <c r="NRZ13" s="130"/>
      <c r="NSA13" s="130"/>
      <c r="NSB13" s="130"/>
      <c r="NSC13" s="130"/>
      <c r="NSD13" s="130"/>
      <c r="NSE13" s="130"/>
      <c r="NSF13" s="130"/>
      <c r="NSG13" s="130"/>
      <c r="NSH13" s="130"/>
      <c r="NSI13" s="130"/>
      <c r="NSJ13" s="130"/>
      <c r="NSK13" s="130"/>
      <c r="NSL13" s="130"/>
      <c r="NSM13" s="130"/>
      <c r="NSN13" s="130"/>
      <c r="NSO13" s="130"/>
      <c r="NSP13" s="130"/>
      <c r="NSQ13" s="130"/>
      <c r="NSR13" s="130"/>
      <c r="NSS13" s="130"/>
      <c r="NST13" s="130"/>
      <c r="NSU13" s="130"/>
      <c r="NSV13" s="130"/>
      <c r="NSW13" s="130"/>
      <c r="NSX13" s="130"/>
      <c r="NSY13" s="130"/>
      <c r="NSZ13" s="130"/>
      <c r="NTA13" s="130"/>
      <c r="NTB13" s="130"/>
      <c r="NTC13" s="130"/>
      <c r="NTD13" s="130"/>
      <c r="NTE13" s="130"/>
      <c r="NTF13" s="130"/>
      <c r="NTG13" s="130"/>
      <c r="NTH13" s="130"/>
      <c r="NTI13" s="130"/>
      <c r="NTJ13" s="130"/>
      <c r="NTK13" s="130"/>
      <c r="NTL13" s="130"/>
      <c r="NTM13" s="130"/>
      <c r="NTN13" s="130"/>
      <c r="NTO13" s="130"/>
      <c r="NTP13" s="130"/>
      <c r="NTQ13" s="130"/>
      <c r="NTR13" s="130"/>
      <c r="NTS13" s="130"/>
      <c r="NTT13" s="130"/>
      <c r="NTU13" s="130"/>
      <c r="NTV13" s="130"/>
      <c r="NTW13" s="130"/>
      <c r="NTX13" s="130"/>
      <c r="NTY13" s="130"/>
      <c r="NTZ13" s="130"/>
      <c r="NUA13" s="130"/>
      <c r="NUB13" s="130"/>
      <c r="NUC13" s="130"/>
      <c r="NUD13" s="130"/>
      <c r="NUE13" s="130"/>
      <c r="NUF13" s="130"/>
      <c r="NUG13" s="130"/>
      <c r="NUH13" s="130"/>
      <c r="NUI13" s="130"/>
      <c r="NUJ13" s="130"/>
      <c r="NUK13" s="130"/>
      <c r="NUL13" s="130"/>
      <c r="NUM13" s="130"/>
      <c r="NUN13" s="130"/>
      <c r="NUO13" s="130"/>
      <c r="NUP13" s="130"/>
      <c r="NUQ13" s="130"/>
      <c r="NUR13" s="130"/>
      <c r="NUS13" s="130"/>
      <c r="NUT13" s="130"/>
      <c r="NUU13" s="130"/>
      <c r="NUV13" s="130"/>
      <c r="NUW13" s="130"/>
      <c r="NUX13" s="130"/>
      <c r="NUY13" s="130"/>
      <c r="NUZ13" s="130"/>
      <c r="NVA13" s="130"/>
      <c r="NVB13" s="130"/>
      <c r="NVC13" s="130"/>
      <c r="NVD13" s="130"/>
      <c r="NVE13" s="130"/>
      <c r="NVF13" s="130"/>
      <c r="NVG13" s="130"/>
      <c r="NVH13" s="130"/>
      <c r="NVI13" s="130"/>
      <c r="NVJ13" s="130"/>
      <c r="NVK13" s="130"/>
      <c r="NVL13" s="130"/>
      <c r="NVM13" s="130"/>
      <c r="NVN13" s="130"/>
      <c r="NVO13" s="130"/>
      <c r="NVP13" s="130"/>
      <c r="NVQ13" s="130"/>
      <c r="NVR13" s="130"/>
      <c r="NVS13" s="130"/>
      <c r="NVT13" s="130"/>
      <c r="NVU13" s="130"/>
      <c r="NVV13" s="130"/>
      <c r="NVW13" s="130"/>
      <c r="NVX13" s="130"/>
      <c r="NVY13" s="130"/>
      <c r="NVZ13" s="130"/>
      <c r="NWA13" s="130"/>
      <c r="NWB13" s="130"/>
      <c r="NWC13" s="130"/>
      <c r="NWD13" s="130"/>
      <c r="NWE13" s="130"/>
      <c r="NWF13" s="130"/>
      <c r="NWG13" s="130"/>
      <c r="NWH13" s="130"/>
      <c r="NWI13" s="130"/>
      <c r="NWJ13" s="130"/>
      <c r="NWK13" s="130"/>
      <c r="NWL13" s="130"/>
      <c r="NWM13" s="130"/>
      <c r="NWN13" s="130"/>
      <c r="NWO13" s="130"/>
      <c r="NWP13" s="130"/>
      <c r="NWQ13" s="130"/>
      <c r="NWR13" s="130"/>
      <c r="NWS13" s="130"/>
      <c r="NWT13" s="130"/>
      <c r="NWU13" s="130"/>
      <c r="NWV13" s="130"/>
      <c r="NWW13" s="130"/>
      <c r="NWX13" s="130"/>
      <c r="NWY13" s="130"/>
      <c r="NWZ13" s="130"/>
      <c r="NXA13" s="130"/>
      <c r="NXB13" s="130"/>
      <c r="NXC13" s="130"/>
      <c r="NXD13" s="130"/>
      <c r="NXE13" s="130"/>
      <c r="NXF13" s="130"/>
      <c r="NXG13" s="130"/>
      <c r="NXH13" s="130"/>
      <c r="NXI13" s="130"/>
      <c r="NXJ13" s="130"/>
      <c r="NXK13" s="130"/>
      <c r="NXL13" s="130"/>
      <c r="NXM13" s="130"/>
      <c r="NXN13" s="130"/>
      <c r="NXO13" s="130"/>
      <c r="NXP13" s="130"/>
      <c r="NXQ13" s="130"/>
      <c r="NXR13" s="130"/>
      <c r="NXS13" s="130"/>
      <c r="NXT13" s="130"/>
      <c r="NXU13" s="130"/>
      <c r="NXV13" s="130"/>
      <c r="NXW13" s="130"/>
      <c r="NXX13" s="130"/>
      <c r="NXY13" s="130"/>
      <c r="NXZ13" s="130"/>
      <c r="NYA13" s="130"/>
      <c r="NYB13" s="130"/>
      <c r="NYC13" s="130"/>
      <c r="NYD13" s="130"/>
      <c r="NYE13" s="130"/>
      <c r="NYF13" s="130"/>
      <c r="NYG13" s="130"/>
      <c r="NYH13" s="130"/>
      <c r="NYI13" s="130"/>
      <c r="NYJ13" s="130"/>
      <c r="NYK13" s="130"/>
      <c r="NYL13" s="130"/>
      <c r="NYM13" s="130"/>
      <c r="NYN13" s="130"/>
      <c r="NYO13" s="130"/>
      <c r="NYP13" s="130"/>
      <c r="NYQ13" s="130"/>
      <c r="NYR13" s="130"/>
      <c r="NYS13" s="130"/>
      <c r="NYT13" s="130"/>
      <c r="NYU13" s="130"/>
      <c r="NYV13" s="130"/>
      <c r="NYW13" s="130"/>
      <c r="NYX13" s="130"/>
      <c r="NYY13" s="130"/>
      <c r="NYZ13" s="130"/>
      <c r="NZA13" s="130"/>
      <c r="NZB13" s="130"/>
      <c r="NZC13" s="130"/>
      <c r="NZD13" s="130"/>
      <c r="NZE13" s="130"/>
      <c r="NZF13" s="130"/>
      <c r="NZG13" s="130"/>
      <c r="NZH13" s="130"/>
      <c r="NZI13" s="130"/>
      <c r="NZJ13" s="130"/>
      <c r="NZK13" s="130"/>
      <c r="NZL13" s="130"/>
      <c r="NZM13" s="130"/>
      <c r="NZN13" s="130"/>
      <c r="NZO13" s="130"/>
      <c r="NZP13" s="130"/>
      <c r="NZQ13" s="130"/>
      <c r="NZR13" s="130"/>
      <c r="NZS13" s="130"/>
      <c r="NZT13" s="130"/>
      <c r="NZU13" s="130"/>
      <c r="NZV13" s="130"/>
      <c r="NZW13" s="130"/>
      <c r="NZX13" s="130"/>
      <c r="NZY13" s="130"/>
      <c r="NZZ13" s="130"/>
      <c r="OAA13" s="130"/>
      <c r="OAB13" s="130"/>
      <c r="OAC13" s="130"/>
      <c r="OAD13" s="130"/>
      <c r="OAE13" s="130"/>
      <c r="OAF13" s="130"/>
      <c r="OAG13" s="130"/>
      <c r="OAH13" s="130"/>
      <c r="OAI13" s="130"/>
      <c r="OAJ13" s="130"/>
      <c r="OAK13" s="130"/>
      <c r="OAL13" s="130"/>
      <c r="OAM13" s="130"/>
      <c r="OAN13" s="130"/>
      <c r="OAO13" s="130"/>
      <c r="OAP13" s="130"/>
      <c r="OAQ13" s="130"/>
      <c r="OAR13" s="130"/>
      <c r="OAS13" s="130"/>
      <c r="OAT13" s="130"/>
      <c r="OAU13" s="130"/>
      <c r="OAV13" s="130"/>
      <c r="OAW13" s="130"/>
      <c r="OAX13" s="130"/>
      <c r="OAY13" s="130"/>
      <c r="OAZ13" s="130"/>
      <c r="OBA13" s="130"/>
      <c r="OBB13" s="130"/>
      <c r="OBC13" s="130"/>
      <c r="OBD13" s="130"/>
      <c r="OBE13" s="130"/>
      <c r="OBF13" s="130"/>
      <c r="OBG13" s="130"/>
      <c r="OBH13" s="130"/>
      <c r="OBI13" s="130"/>
      <c r="OBJ13" s="130"/>
      <c r="OBK13" s="130"/>
      <c r="OBL13" s="130"/>
      <c r="OBM13" s="130"/>
      <c r="OBN13" s="130"/>
      <c r="OBO13" s="130"/>
      <c r="OBP13" s="130"/>
      <c r="OBQ13" s="130"/>
      <c r="OBR13" s="130"/>
      <c r="OBS13" s="130"/>
      <c r="OBT13" s="130"/>
      <c r="OBU13" s="130"/>
      <c r="OBV13" s="130"/>
      <c r="OBW13" s="130"/>
      <c r="OBX13" s="130"/>
      <c r="OBY13" s="130"/>
      <c r="OBZ13" s="130"/>
      <c r="OCA13" s="130"/>
      <c r="OCB13" s="130"/>
      <c r="OCC13" s="130"/>
      <c r="OCD13" s="130"/>
      <c r="OCE13" s="130"/>
      <c r="OCF13" s="130"/>
      <c r="OCG13" s="130"/>
      <c r="OCH13" s="130"/>
      <c r="OCI13" s="130"/>
      <c r="OCJ13" s="130"/>
      <c r="OCK13" s="130"/>
      <c r="OCL13" s="130"/>
      <c r="OCM13" s="130"/>
      <c r="OCN13" s="130"/>
      <c r="OCO13" s="130"/>
      <c r="OCP13" s="130"/>
      <c r="OCQ13" s="130"/>
      <c r="OCR13" s="130"/>
      <c r="OCS13" s="130"/>
      <c r="OCT13" s="130"/>
      <c r="OCU13" s="130"/>
      <c r="OCV13" s="130"/>
      <c r="OCW13" s="130"/>
      <c r="OCX13" s="130"/>
      <c r="OCY13" s="130"/>
      <c r="OCZ13" s="130"/>
      <c r="ODA13" s="130"/>
      <c r="ODB13" s="130"/>
      <c r="ODC13" s="130"/>
      <c r="ODD13" s="130"/>
      <c r="ODE13" s="130"/>
      <c r="ODF13" s="130"/>
      <c r="ODG13" s="130"/>
      <c r="ODH13" s="130"/>
      <c r="ODI13" s="130"/>
      <c r="ODJ13" s="130"/>
      <c r="ODK13" s="130"/>
      <c r="ODL13" s="130"/>
      <c r="ODM13" s="130"/>
      <c r="ODN13" s="130"/>
      <c r="ODO13" s="130"/>
      <c r="ODP13" s="130"/>
      <c r="ODQ13" s="130"/>
      <c r="ODR13" s="130"/>
      <c r="ODS13" s="130"/>
      <c r="ODT13" s="130"/>
      <c r="ODU13" s="130"/>
      <c r="ODV13" s="130"/>
      <c r="ODW13" s="130"/>
      <c r="ODX13" s="130"/>
      <c r="ODY13" s="130"/>
      <c r="ODZ13" s="130"/>
      <c r="OEA13" s="130"/>
      <c r="OEB13" s="130"/>
      <c r="OEC13" s="130"/>
      <c r="OED13" s="130"/>
      <c r="OEE13" s="130"/>
      <c r="OEF13" s="130"/>
      <c r="OEG13" s="130"/>
      <c r="OEH13" s="130"/>
      <c r="OEI13" s="130"/>
      <c r="OEJ13" s="130"/>
      <c r="OEK13" s="130"/>
      <c r="OEL13" s="130"/>
      <c r="OEM13" s="130"/>
      <c r="OEN13" s="130"/>
      <c r="OEO13" s="130"/>
      <c r="OEP13" s="130"/>
      <c r="OEQ13" s="130"/>
      <c r="OER13" s="130"/>
      <c r="OES13" s="130"/>
      <c r="OET13" s="130"/>
      <c r="OEU13" s="130"/>
      <c r="OEV13" s="130"/>
      <c r="OEW13" s="130"/>
      <c r="OEX13" s="130"/>
      <c r="OEY13" s="130"/>
      <c r="OEZ13" s="130"/>
      <c r="OFA13" s="130"/>
      <c r="OFB13" s="130"/>
      <c r="OFC13" s="130"/>
      <c r="OFD13" s="130"/>
      <c r="OFE13" s="130"/>
      <c r="OFF13" s="130"/>
      <c r="OFG13" s="130"/>
      <c r="OFH13" s="130"/>
      <c r="OFI13" s="130"/>
      <c r="OFJ13" s="130"/>
      <c r="OFK13" s="130"/>
      <c r="OFL13" s="130"/>
      <c r="OFM13" s="130"/>
      <c r="OFN13" s="130"/>
      <c r="OFO13" s="130"/>
      <c r="OFP13" s="130"/>
      <c r="OFQ13" s="130"/>
      <c r="OFR13" s="130"/>
      <c r="OFS13" s="130"/>
      <c r="OFT13" s="130"/>
      <c r="OFU13" s="130"/>
      <c r="OFV13" s="130"/>
      <c r="OFW13" s="130"/>
      <c r="OFX13" s="130"/>
      <c r="OFY13" s="130"/>
      <c r="OFZ13" s="130"/>
      <c r="OGA13" s="130"/>
      <c r="OGB13" s="130"/>
      <c r="OGC13" s="130"/>
      <c r="OGD13" s="130"/>
      <c r="OGE13" s="130"/>
      <c r="OGF13" s="130"/>
      <c r="OGG13" s="130"/>
      <c r="OGH13" s="130"/>
      <c r="OGI13" s="130"/>
      <c r="OGJ13" s="130"/>
      <c r="OGK13" s="130"/>
      <c r="OGL13" s="130"/>
      <c r="OGM13" s="130"/>
      <c r="OGN13" s="130"/>
      <c r="OGO13" s="130"/>
      <c r="OGP13" s="130"/>
      <c r="OGQ13" s="130"/>
      <c r="OGR13" s="130"/>
      <c r="OGS13" s="130"/>
      <c r="OGT13" s="130"/>
      <c r="OGU13" s="130"/>
      <c r="OGV13" s="130"/>
      <c r="OGW13" s="130"/>
      <c r="OGX13" s="130"/>
      <c r="OGY13" s="130"/>
      <c r="OGZ13" s="130"/>
      <c r="OHA13" s="130"/>
      <c r="OHB13" s="130"/>
      <c r="OHC13" s="130"/>
      <c r="OHD13" s="130"/>
      <c r="OHE13" s="130"/>
      <c r="OHF13" s="130"/>
      <c r="OHG13" s="130"/>
      <c r="OHH13" s="130"/>
      <c r="OHI13" s="130"/>
      <c r="OHJ13" s="130"/>
      <c r="OHK13" s="130"/>
      <c r="OHL13" s="130"/>
      <c r="OHM13" s="130"/>
      <c r="OHN13" s="130"/>
      <c r="OHO13" s="130"/>
      <c r="OHP13" s="130"/>
      <c r="OHQ13" s="130"/>
      <c r="OHR13" s="130"/>
      <c r="OHS13" s="130"/>
      <c r="OHT13" s="130"/>
      <c r="OHU13" s="130"/>
      <c r="OHV13" s="130"/>
      <c r="OHW13" s="130"/>
      <c r="OHX13" s="130"/>
      <c r="OHY13" s="130"/>
      <c r="OHZ13" s="130"/>
      <c r="OIA13" s="130"/>
      <c r="OIB13" s="130"/>
      <c r="OIC13" s="130"/>
      <c r="OID13" s="130"/>
      <c r="OIE13" s="130"/>
      <c r="OIF13" s="130"/>
      <c r="OIG13" s="130"/>
      <c r="OIH13" s="130"/>
      <c r="OII13" s="130"/>
      <c r="OIJ13" s="130"/>
      <c r="OIK13" s="130"/>
      <c r="OIL13" s="130"/>
      <c r="OIM13" s="130"/>
      <c r="OIN13" s="130"/>
      <c r="OIO13" s="130"/>
      <c r="OIP13" s="130"/>
      <c r="OIQ13" s="130"/>
      <c r="OIR13" s="130"/>
      <c r="OIS13" s="130"/>
      <c r="OIT13" s="130"/>
      <c r="OIU13" s="130"/>
      <c r="OIV13" s="130"/>
      <c r="OIW13" s="130"/>
      <c r="OIX13" s="130"/>
      <c r="OIY13" s="130"/>
      <c r="OIZ13" s="130"/>
      <c r="OJA13" s="130"/>
      <c r="OJB13" s="130"/>
      <c r="OJC13" s="130"/>
      <c r="OJD13" s="130"/>
      <c r="OJE13" s="130"/>
      <c r="OJF13" s="130"/>
      <c r="OJG13" s="130"/>
      <c r="OJH13" s="130"/>
      <c r="OJI13" s="130"/>
      <c r="OJJ13" s="130"/>
      <c r="OJK13" s="130"/>
      <c r="OJL13" s="130"/>
      <c r="OJM13" s="130"/>
      <c r="OJN13" s="130"/>
      <c r="OJO13" s="130"/>
      <c r="OJP13" s="130"/>
      <c r="OJQ13" s="130"/>
      <c r="OJR13" s="130"/>
      <c r="OJS13" s="130"/>
      <c r="OJT13" s="130"/>
      <c r="OJU13" s="130"/>
      <c r="OJV13" s="130"/>
      <c r="OJW13" s="130"/>
      <c r="OJX13" s="130"/>
      <c r="OJY13" s="130"/>
      <c r="OJZ13" s="130"/>
      <c r="OKA13" s="130"/>
      <c r="OKB13" s="130"/>
      <c r="OKC13" s="130"/>
      <c r="OKD13" s="130"/>
      <c r="OKE13" s="130"/>
      <c r="OKF13" s="130"/>
      <c r="OKG13" s="130"/>
      <c r="OKH13" s="130"/>
      <c r="OKI13" s="130"/>
      <c r="OKJ13" s="130"/>
      <c r="OKK13" s="130"/>
      <c r="OKL13" s="130"/>
      <c r="OKM13" s="130"/>
      <c r="OKN13" s="130"/>
      <c r="OKO13" s="130"/>
      <c r="OKP13" s="130"/>
      <c r="OKQ13" s="130"/>
      <c r="OKR13" s="130"/>
      <c r="OKS13" s="130"/>
      <c r="OKT13" s="130"/>
      <c r="OKU13" s="130"/>
      <c r="OKV13" s="130"/>
      <c r="OKW13" s="130"/>
      <c r="OKX13" s="130"/>
      <c r="OKY13" s="130"/>
      <c r="OKZ13" s="130"/>
      <c r="OLA13" s="130"/>
      <c r="OLB13" s="130"/>
      <c r="OLC13" s="130"/>
      <c r="OLD13" s="130"/>
      <c r="OLE13" s="130"/>
      <c r="OLF13" s="130"/>
      <c r="OLG13" s="130"/>
      <c r="OLH13" s="130"/>
      <c r="OLI13" s="130"/>
      <c r="OLJ13" s="130"/>
      <c r="OLK13" s="130"/>
      <c r="OLL13" s="130"/>
      <c r="OLM13" s="130"/>
      <c r="OLN13" s="130"/>
      <c r="OLO13" s="130"/>
      <c r="OLP13" s="130"/>
      <c r="OLQ13" s="130"/>
      <c r="OLR13" s="130"/>
      <c r="OLS13" s="130"/>
      <c r="OLT13" s="130"/>
      <c r="OLU13" s="130"/>
      <c r="OLV13" s="130"/>
      <c r="OLW13" s="130"/>
      <c r="OLX13" s="130"/>
      <c r="OLY13" s="130"/>
      <c r="OLZ13" s="130"/>
      <c r="OMA13" s="130"/>
      <c r="OMB13" s="130"/>
      <c r="OMC13" s="130"/>
      <c r="OMD13" s="130"/>
      <c r="OME13" s="130"/>
      <c r="OMF13" s="130"/>
      <c r="OMG13" s="130"/>
      <c r="OMH13" s="130"/>
      <c r="OMI13" s="130"/>
      <c r="OMJ13" s="130"/>
      <c r="OMK13" s="130"/>
      <c r="OML13" s="130"/>
      <c r="OMM13" s="130"/>
      <c r="OMN13" s="130"/>
      <c r="OMO13" s="130"/>
      <c r="OMP13" s="130"/>
      <c r="OMQ13" s="130"/>
      <c r="OMR13" s="130"/>
      <c r="OMS13" s="130"/>
      <c r="OMT13" s="130"/>
      <c r="OMU13" s="130"/>
      <c r="OMV13" s="130"/>
      <c r="OMW13" s="130"/>
      <c r="OMX13" s="130"/>
      <c r="OMY13" s="130"/>
      <c r="OMZ13" s="130"/>
      <c r="ONA13" s="130"/>
      <c r="ONB13" s="130"/>
      <c r="ONC13" s="130"/>
      <c r="OND13" s="130"/>
      <c r="ONE13" s="130"/>
      <c r="ONF13" s="130"/>
      <c r="ONG13" s="130"/>
      <c r="ONH13" s="130"/>
      <c r="ONI13" s="130"/>
      <c r="ONJ13" s="130"/>
      <c r="ONK13" s="130"/>
      <c r="ONL13" s="130"/>
      <c r="ONM13" s="130"/>
      <c r="ONN13" s="130"/>
      <c r="ONO13" s="130"/>
      <c r="ONP13" s="130"/>
      <c r="ONQ13" s="130"/>
      <c r="ONR13" s="130"/>
      <c r="ONS13" s="130"/>
      <c r="ONT13" s="130"/>
      <c r="ONU13" s="130"/>
      <c r="ONV13" s="130"/>
      <c r="ONW13" s="130"/>
      <c r="ONX13" s="130"/>
      <c r="ONY13" s="130"/>
      <c r="ONZ13" s="130"/>
      <c r="OOA13" s="130"/>
      <c r="OOB13" s="130"/>
      <c r="OOC13" s="130"/>
      <c r="OOD13" s="130"/>
      <c r="OOE13" s="130"/>
      <c r="OOF13" s="130"/>
      <c r="OOG13" s="130"/>
      <c r="OOH13" s="130"/>
      <c r="OOI13" s="130"/>
      <c r="OOJ13" s="130"/>
      <c r="OOK13" s="130"/>
      <c r="OOL13" s="130"/>
      <c r="OOM13" s="130"/>
      <c r="OON13" s="130"/>
      <c r="OOO13" s="130"/>
      <c r="OOP13" s="130"/>
      <c r="OOQ13" s="130"/>
      <c r="OOR13" s="130"/>
      <c r="OOS13" s="130"/>
      <c r="OOT13" s="130"/>
      <c r="OOU13" s="130"/>
      <c r="OOV13" s="130"/>
      <c r="OOW13" s="130"/>
      <c r="OOX13" s="130"/>
      <c r="OOY13" s="130"/>
      <c r="OOZ13" s="130"/>
      <c r="OPA13" s="130"/>
      <c r="OPB13" s="130"/>
      <c r="OPC13" s="130"/>
      <c r="OPD13" s="130"/>
      <c r="OPE13" s="130"/>
      <c r="OPF13" s="130"/>
      <c r="OPG13" s="130"/>
      <c r="OPH13" s="130"/>
      <c r="OPI13" s="130"/>
      <c r="OPJ13" s="130"/>
      <c r="OPK13" s="130"/>
      <c r="OPL13" s="130"/>
      <c r="OPM13" s="130"/>
      <c r="OPN13" s="130"/>
      <c r="OPO13" s="130"/>
      <c r="OPP13" s="130"/>
      <c r="OPQ13" s="130"/>
      <c r="OPR13" s="130"/>
      <c r="OPS13" s="130"/>
      <c r="OPT13" s="130"/>
      <c r="OPU13" s="130"/>
      <c r="OPV13" s="130"/>
      <c r="OPW13" s="130"/>
      <c r="OPX13" s="130"/>
      <c r="OPY13" s="130"/>
      <c r="OPZ13" s="130"/>
      <c r="OQA13" s="130"/>
      <c r="OQB13" s="130"/>
      <c r="OQC13" s="130"/>
      <c r="OQD13" s="130"/>
      <c r="OQE13" s="130"/>
      <c r="OQF13" s="130"/>
      <c r="OQG13" s="130"/>
      <c r="OQH13" s="130"/>
      <c r="OQI13" s="130"/>
      <c r="OQJ13" s="130"/>
      <c r="OQK13" s="130"/>
      <c r="OQL13" s="130"/>
      <c r="OQM13" s="130"/>
      <c r="OQN13" s="130"/>
      <c r="OQO13" s="130"/>
      <c r="OQP13" s="130"/>
      <c r="OQQ13" s="130"/>
      <c r="OQR13" s="130"/>
      <c r="OQS13" s="130"/>
      <c r="OQT13" s="130"/>
      <c r="OQU13" s="130"/>
      <c r="OQV13" s="130"/>
      <c r="OQW13" s="130"/>
      <c r="OQX13" s="130"/>
      <c r="OQY13" s="130"/>
      <c r="OQZ13" s="130"/>
      <c r="ORA13" s="130"/>
      <c r="ORB13" s="130"/>
      <c r="ORC13" s="130"/>
      <c r="ORD13" s="130"/>
      <c r="ORE13" s="130"/>
      <c r="ORF13" s="130"/>
      <c r="ORG13" s="130"/>
      <c r="ORH13" s="130"/>
      <c r="ORI13" s="130"/>
      <c r="ORJ13" s="130"/>
      <c r="ORK13" s="130"/>
      <c r="ORL13" s="130"/>
      <c r="ORM13" s="130"/>
      <c r="ORN13" s="130"/>
      <c r="ORO13" s="130"/>
      <c r="ORP13" s="130"/>
      <c r="ORQ13" s="130"/>
      <c r="ORR13" s="130"/>
      <c r="ORS13" s="130"/>
      <c r="ORT13" s="130"/>
      <c r="ORU13" s="130"/>
      <c r="ORV13" s="130"/>
      <c r="ORW13" s="130"/>
      <c r="ORX13" s="130"/>
      <c r="ORY13" s="130"/>
      <c r="ORZ13" s="130"/>
      <c r="OSA13" s="130"/>
      <c r="OSB13" s="130"/>
      <c r="OSC13" s="130"/>
      <c r="OSD13" s="130"/>
      <c r="OSE13" s="130"/>
      <c r="OSF13" s="130"/>
      <c r="OSG13" s="130"/>
      <c r="OSH13" s="130"/>
      <c r="OSI13" s="130"/>
      <c r="OSJ13" s="130"/>
      <c r="OSK13" s="130"/>
      <c r="OSL13" s="130"/>
      <c r="OSM13" s="130"/>
      <c r="OSN13" s="130"/>
      <c r="OSO13" s="130"/>
      <c r="OSP13" s="130"/>
      <c r="OSQ13" s="130"/>
      <c r="OSR13" s="130"/>
      <c r="OSS13" s="130"/>
      <c r="OST13" s="130"/>
      <c r="OSU13" s="130"/>
      <c r="OSV13" s="130"/>
      <c r="OSW13" s="130"/>
      <c r="OSX13" s="130"/>
      <c r="OSY13" s="130"/>
      <c r="OSZ13" s="130"/>
      <c r="OTA13" s="130"/>
      <c r="OTB13" s="130"/>
      <c r="OTC13" s="130"/>
      <c r="OTD13" s="130"/>
      <c r="OTE13" s="130"/>
      <c r="OTF13" s="130"/>
      <c r="OTG13" s="130"/>
      <c r="OTH13" s="130"/>
      <c r="OTI13" s="130"/>
      <c r="OTJ13" s="130"/>
      <c r="OTK13" s="130"/>
      <c r="OTL13" s="130"/>
      <c r="OTM13" s="130"/>
      <c r="OTN13" s="130"/>
      <c r="OTO13" s="130"/>
      <c r="OTP13" s="130"/>
      <c r="OTQ13" s="130"/>
      <c r="OTR13" s="130"/>
      <c r="OTS13" s="130"/>
      <c r="OTT13" s="130"/>
      <c r="OTU13" s="130"/>
      <c r="OTV13" s="130"/>
      <c r="OTW13" s="130"/>
      <c r="OTX13" s="130"/>
      <c r="OTY13" s="130"/>
      <c r="OTZ13" s="130"/>
      <c r="OUA13" s="130"/>
      <c r="OUB13" s="130"/>
      <c r="OUC13" s="130"/>
      <c r="OUD13" s="130"/>
      <c r="OUE13" s="130"/>
      <c r="OUF13" s="130"/>
      <c r="OUG13" s="130"/>
      <c r="OUH13" s="130"/>
      <c r="OUI13" s="130"/>
      <c r="OUJ13" s="130"/>
      <c r="OUK13" s="130"/>
      <c r="OUL13" s="130"/>
      <c r="OUM13" s="130"/>
      <c r="OUN13" s="130"/>
      <c r="OUO13" s="130"/>
      <c r="OUP13" s="130"/>
      <c r="OUQ13" s="130"/>
      <c r="OUR13" s="130"/>
      <c r="OUS13" s="130"/>
      <c r="OUT13" s="130"/>
      <c r="OUU13" s="130"/>
      <c r="OUV13" s="130"/>
      <c r="OUW13" s="130"/>
      <c r="OUX13" s="130"/>
      <c r="OUY13" s="130"/>
      <c r="OUZ13" s="130"/>
      <c r="OVA13" s="130"/>
      <c r="OVB13" s="130"/>
      <c r="OVC13" s="130"/>
      <c r="OVD13" s="130"/>
      <c r="OVE13" s="130"/>
      <c r="OVF13" s="130"/>
      <c r="OVG13" s="130"/>
      <c r="OVH13" s="130"/>
      <c r="OVI13" s="130"/>
      <c r="OVJ13" s="130"/>
      <c r="OVK13" s="130"/>
      <c r="OVL13" s="130"/>
      <c r="OVM13" s="130"/>
      <c r="OVN13" s="130"/>
      <c r="OVO13" s="130"/>
      <c r="OVP13" s="130"/>
      <c r="OVQ13" s="130"/>
      <c r="OVR13" s="130"/>
      <c r="OVS13" s="130"/>
      <c r="OVT13" s="130"/>
      <c r="OVU13" s="130"/>
      <c r="OVV13" s="130"/>
      <c r="OVW13" s="130"/>
      <c r="OVX13" s="130"/>
      <c r="OVY13" s="130"/>
      <c r="OVZ13" s="130"/>
      <c r="OWA13" s="130"/>
      <c r="OWB13" s="130"/>
      <c r="OWC13" s="130"/>
      <c r="OWD13" s="130"/>
      <c r="OWE13" s="130"/>
      <c r="OWF13" s="130"/>
      <c r="OWG13" s="130"/>
      <c r="OWH13" s="130"/>
      <c r="OWI13" s="130"/>
      <c r="OWJ13" s="130"/>
      <c r="OWK13" s="130"/>
      <c r="OWL13" s="130"/>
      <c r="OWM13" s="130"/>
      <c r="OWN13" s="130"/>
      <c r="OWO13" s="130"/>
      <c r="OWP13" s="130"/>
      <c r="OWQ13" s="130"/>
      <c r="OWR13" s="130"/>
      <c r="OWS13" s="130"/>
      <c r="OWT13" s="130"/>
      <c r="OWU13" s="130"/>
      <c r="OWV13" s="130"/>
      <c r="OWW13" s="130"/>
      <c r="OWX13" s="130"/>
      <c r="OWY13" s="130"/>
      <c r="OWZ13" s="130"/>
      <c r="OXA13" s="130"/>
      <c r="OXB13" s="130"/>
      <c r="OXC13" s="130"/>
      <c r="OXD13" s="130"/>
      <c r="OXE13" s="130"/>
      <c r="OXF13" s="130"/>
      <c r="OXG13" s="130"/>
      <c r="OXH13" s="130"/>
      <c r="OXI13" s="130"/>
      <c r="OXJ13" s="130"/>
      <c r="OXK13" s="130"/>
      <c r="OXL13" s="130"/>
      <c r="OXM13" s="130"/>
      <c r="OXN13" s="130"/>
      <c r="OXO13" s="130"/>
      <c r="OXP13" s="130"/>
      <c r="OXQ13" s="130"/>
      <c r="OXR13" s="130"/>
      <c r="OXS13" s="130"/>
      <c r="OXT13" s="130"/>
      <c r="OXU13" s="130"/>
      <c r="OXV13" s="130"/>
      <c r="OXW13" s="130"/>
      <c r="OXX13" s="130"/>
      <c r="OXY13" s="130"/>
      <c r="OXZ13" s="130"/>
      <c r="OYA13" s="130"/>
      <c r="OYB13" s="130"/>
      <c r="OYC13" s="130"/>
      <c r="OYD13" s="130"/>
      <c r="OYE13" s="130"/>
      <c r="OYF13" s="130"/>
      <c r="OYG13" s="130"/>
      <c r="OYH13" s="130"/>
      <c r="OYI13" s="130"/>
      <c r="OYJ13" s="130"/>
      <c r="OYK13" s="130"/>
      <c r="OYL13" s="130"/>
      <c r="OYM13" s="130"/>
      <c r="OYN13" s="130"/>
      <c r="OYO13" s="130"/>
      <c r="OYP13" s="130"/>
      <c r="OYQ13" s="130"/>
      <c r="OYR13" s="130"/>
      <c r="OYS13" s="130"/>
      <c r="OYT13" s="130"/>
      <c r="OYU13" s="130"/>
      <c r="OYV13" s="130"/>
      <c r="OYW13" s="130"/>
      <c r="OYX13" s="130"/>
      <c r="OYY13" s="130"/>
      <c r="OYZ13" s="130"/>
      <c r="OZA13" s="130"/>
      <c r="OZB13" s="130"/>
      <c r="OZC13" s="130"/>
      <c r="OZD13" s="130"/>
      <c r="OZE13" s="130"/>
      <c r="OZF13" s="130"/>
      <c r="OZG13" s="130"/>
      <c r="OZH13" s="130"/>
      <c r="OZI13" s="130"/>
      <c r="OZJ13" s="130"/>
      <c r="OZK13" s="130"/>
      <c r="OZL13" s="130"/>
      <c r="OZM13" s="130"/>
      <c r="OZN13" s="130"/>
      <c r="OZO13" s="130"/>
      <c r="OZP13" s="130"/>
      <c r="OZQ13" s="130"/>
      <c r="OZR13" s="130"/>
      <c r="OZS13" s="130"/>
      <c r="OZT13" s="130"/>
      <c r="OZU13" s="130"/>
      <c r="OZV13" s="130"/>
      <c r="OZW13" s="130"/>
      <c r="OZX13" s="130"/>
      <c r="OZY13" s="130"/>
      <c r="OZZ13" s="130"/>
      <c r="PAA13" s="130"/>
      <c r="PAB13" s="130"/>
      <c r="PAC13" s="130"/>
      <c r="PAD13" s="130"/>
      <c r="PAE13" s="130"/>
      <c r="PAF13" s="130"/>
      <c r="PAG13" s="130"/>
      <c r="PAH13" s="130"/>
      <c r="PAI13" s="130"/>
      <c r="PAJ13" s="130"/>
      <c r="PAK13" s="130"/>
      <c r="PAL13" s="130"/>
      <c r="PAM13" s="130"/>
      <c r="PAN13" s="130"/>
      <c r="PAO13" s="130"/>
      <c r="PAP13" s="130"/>
      <c r="PAQ13" s="130"/>
      <c r="PAR13" s="130"/>
      <c r="PAS13" s="130"/>
      <c r="PAT13" s="130"/>
      <c r="PAU13" s="130"/>
      <c r="PAV13" s="130"/>
      <c r="PAW13" s="130"/>
      <c r="PAX13" s="130"/>
      <c r="PAY13" s="130"/>
      <c r="PAZ13" s="130"/>
      <c r="PBA13" s="130"/>
      <c r="PBB13" s="130"/>
      <c r="PBC13" s="130"/>
      <c r="PBD13" s="130"/>
      <c r="PBE13" s="130"/>
      <c r="PBF13" s="130"/>
      <c r="PBG13" s="130"/>
      <c r="PBH13" s="130"/>
      <c r="PBI13" s="130"/>
      <c r="PBJ13" s="130"/>
      <c r="PBK13" s="130"/>
      <c r="PBL13" s="130"/>
      <c r="PBM13" s="130"/>
      <c r="PBN13" s="130"/>
      <c r="PBO13" s="130"/>
      <c r="PBP13" s="130"/>
      <c r="PBQ13" s="130"/>
      <c r="PBR13" s="130"/>
      <c r="PBS13" s="130"/>
      <c r="PBT13" s="130"/>
      <c r="PBU13" s="130"/>
      <c r="PBV13" s="130"/>
      <c r="PBW13" s="130"/>
      <c r="PBX13" s="130"/>
      <c r="PBY13" s="130"/>
      <c r="PBZ13" s="130"/>
      <c r="PCA13" s="130"/>
      <c r="PCB13" s="130"/>
      <c r="PCC13" s="130"/>
      <c r="PCD13" s="130"/>
      <c r="PCE13" s="130"/>
      <c r="PCF13" s="130"/>
      <c r="PCG13" s="130"/>
      <c r="PCH13" s="130"/>
      <c r="PCI13" s="130"/>
      <c r="PCJ13" s="130"/>
      <c r="PCK13" s="130"/>
      <c r="PCL13" s="130"/>
      <c r="PCM13" s="130"/>
      <c r="PCN13" s="130"/>
      <c r="PCO13" s="130"/>
      <c r="PCP13" s="130"/>
      <c r="PCQ13" s="130"/>
      <c r="PCR13" s="130"/>
      <c r="PCS13" s="130"/>
      <c r="PCT13" s="130"/>
      <c r="PCU13" s="130"/>
      <c r="PCV13" s="130"/>
      <c r="PCW13" s="130"/>
      <c r="PCX13" s="130"/>
      <c r="PCY13" s="130"/>
      <c r="PCZ13" s="130"/>
      <c r="PDA13" s="130"/>
      <c r="PDB13" s="130"/>
      <c r="PDC13" s="130"/>
      <c r="PDD13" s="130"/>
      <c r="PDE13" s="130"/>
      <c r="PDF13" s="130"/>
      <c r="PDG13" s="130"/>
      <c r="PDH13" s="130"/>
      <c r="PDI13" s="130"/>
      <c r="PDJ13" s="130"/>
      <c r="PDK13" s="130"/>
      <c r="PDL13" s="130"/>
      <c r="PDM13" s="130"/>
      <c r="PDN13" s="130"/>
      <c r="PDO13" s="130"/>
      <c r="PDP13" s="130"/>
      <c r="PDQ13" s="130"/>
      <c r="PDR13" s="130"/>
      <c r="PDS13" s="130"/>
      <c r="PDT13" s="130"/>
      <c r="PDU13" s="130"/>
      <c r="PDV13" s="130"/>
      <c r="PDW13" s="130"/>
      <c r="PDX13" s="130"/>
      <c r="PDY13" s="130"/>
      <c r="PDZ13" s="130"/>
      <c r="PEA13" s="130"/>
      <c r="PEB13" s="130"/>
      <c r="PEC13" s="130"/>
      <c r="PED13" s="130"/>
      <c r="PEE13" s="130"/>
      <c r="PEF13" s="130"/>
      <c r="PEG13" s="130"/>
      <c r="PEH13" s="130"/>
      <c r="PEI13" s="130"/>
      <c r="PEJ13" s="130"/>
      <c r="PEK13" s="130"/>
      <c r="PEL13" s="130"/>
      <c r="PEM13" s="130"/>
      <c r="PEN13" s="130"/>
      <c r="PEO13" s="130"/>
      <c r="PEP13" s="130"/>
      <c r="PEQ13" s="130"/>
      <c r="PER13" s="130"/>
      <c r="PES13" s="130"/>
      <c r="PET13" s="130"/>
      <c r="PEU13" s="130"/>
      <c r="PEV13" s="130"/>
      <c r="PEW13" s="130"/>
      <c r="PEX13" s="130"/>
      <c r="PEY13" s="130"/>
      <c r="PEZ13" s="130"/>
      <c r="PFA13" s="130"/>
      <c r="PFB13" s="130"/>
      <c r="PFC13" s="130"/>
      <c r="PFD13" s="130"/>
      <c r="PFE13" s="130"/>
      <c r="PFF13" s="130"/>
      <c r="PFG13" s="130"/>
      <c r="PFH13" s="130"/>
      <c r="PFI13" s="130"/>
      <c r="PFJ13" s="130"/>
      <c r="PFK13" s="130"/>
      <c r="PFL13" s="130"/>
      <c r="PFM13" s="130"/>
      <c r="PFN13" s="130"/>
      <c r="PFO13" s="130"/>
      <c r="PFP13" s="130"/>
      <c r="PFQ13" s="130"/>
      <c r="PFR13" s="130"/>
      <c r="PFS13" s="130"/>
      <c r="PFT13" s="130"/>
      <c r="PFU13" s="130"/>
      <c r="PFV13" s="130"/>
      <c r="PFW13" s="130"/>
      <c r="PFX13" s="130"/>
      <c r="PFY13" s="130"/>
      <c r="PFZ13" s="130"/>
      <c r="PGA13" s="130"/>
      <c r="PGB13" s="130"/>
      <c r="PGC13" s="130"/>
      <c r="PGD13" s="130"/>
      <c r="PGE13" s="130"/>
      <c r="PGF13" s="130"/>
      <c r="PGG13" s="130"/>
      <c r="PGH13" s="130"/>
      <c r="PGI13" s="130"/>
      <c r="PGJ13" s="130"/>
      <c r="PGK13" s="130"/>
      <c r="PGL13" s="130"/>
      <c r="PGM13" s="130"/>
      <c r="PGN13" s="130"/>
      <c r="PGO13" s="130"/>
      <c r="PGP13" s="130"/>
      <c r="PGQ13" s="130"/>
      <c r="PGR13" s="130"/>
      <c r="PGS13" s="130"/>
      <c r="PGT13" s="130"/>
      <c r="PGU13" s="130"/>
      <c r="PGV13" s="130"/>
      <c r="PGW13" s="130"/>
      <c r="PGX13" s="130"/>
      <c r="PGY13" s="130"/>
      <c r="PGZ13" s="130"/>
      <c r="PHA13" s="130"/>
      <c r="PHB13" s="130"/>
      <c r="PHC13" s="130"/>
      <c r="PHD13" s="130"/>
      <c r="PHE13" s="130"/>
      <c r="PHF13" s="130"/>
      <c r="PHG13" s="130"/>
      <c r="PHH13" s="130"/>
      <c r="PHI13" s="130"/>
      <c r="PHJ13" s="130"/>
      <c r="PHK13" s="130"/>
      <c r="PHL13" s="130"/>
      <c r="PHM13" s="130"/>
      <c r="PHN13" s="130"/>
      <c r="PHO13" s="130"/>
      <c r="PHP13" s="130"/>
      <c r="PHQ13" s="130"/>
      <c r="PHR13" s="130"/>
      <c r="PHS13" s="130"/>
      <c r="PHT13" s="130"/>
      <c r="PHU13" s="130"/>
      <c r="PHV13" s="130"/>
      <c r="PHW13" s="130"/>
      <c r="PHX13" s="130"/>
      <c r="PHY13" s="130"/>
      <c r="PHZ13" s="130"/>
      <c r="PIA13" s="130"/>
      <c r="PIB13" s="130"/>
      <c r="PIC13" s="130"/>
      <c r="PID13" s="130"/>
      <c r="PIE13" s="130"/>
      <c r="PIF13" s="130"/>
      <c r="PIG13" s="130"/>
      <c r="PIH13" s="130"/>
      <c r="PII13" s="130"/>
      <c r="PIJ13" s="130"/>
      <c r="PIK13" s="130"/>
      <c r="PIL13" s="130"/>
      <c r="PIM13" s="130"/>
      <c r="PIN13" s="130"/>
      <c r="PIO13" s="130"/>
      <c r="PIP13" s="130"/>
      <c r="PIQ13" s="130"/>
      <c r="PIR13" s="130"/>
      <c r="PIS13" s="130"/>
      <c r="PIT13" s="130"/>
      <c r="PIU13" s="130"/>
      <c r="PIV13" s="130"/>
      <c r="PIW13" s="130"/>
      <c r="PIX13" s="130"/>
      <c r="PIY13" s="130"/>
      <c r="PIZ13" s="130"/>
      <c r="PJA13" s="130"/>
      <c r="PJB13" s="130"/>
      <c r="PJC13" s="130"/>
      <c r="PJD13" s="130"/>
      <c r="PJE13" s="130"/>
      <c r="PJF13" s="130"/>
      <c r="PJG13" s="130"/>
      <c r="PJH13" s="130"/>
      <c r="PJI13" s="130"/>
      <c r="PJJ13" s="130"/>
      <c r="PJK13" s="130"/>
      <c r="PJL13" s="130"/>
      <c r="PJM13" s="130"/>
      <c r="PJN13" s="130"/>
      <c r="PJO13" s="130"/>
      <c r="PJP13" s="130"/>
      <c r="PJQ13" s="130"/>
      <c r="PJR13" s="130"/>
      <c r="PJS13" s="130"/>
      <c r="PJT13" s="130"/>
      <c r="PJU13" s="130"/>
      <c r="PJV13" s="130"/>
      <c r="PJW13" s="130"/>
      <c r="PJX13" s="130"/>
      <c r="PJY13" s="130"/>
      <c r="PJZ13" s="130"/>
      <c r="PKA13" s="130"/>
      <c r="PKB13" s="130"/>
      <c r="PKC13" s="130"/>
      <c r="PKD13" s="130"/>
      <c r="PKE13" s="130"/>
      <c r="PKF13" s="130"/>
      <c r="PKG13" s="130"/>
      <c r="PKH13" s="130"/>
      <c r="PKI13" s="130"/>
      <c r="PKJ13" s="130"/>
      <c r="PKK13" s="130"/>
      <c r="PKL13" s="130"/>
      <c r="PKM13" s="130"/>
      <c r="PKN13" s="130"/>
      <c r="PKO13" s="130"/>
      <c r="PKP13" s="130"/>
      <c r="PKQ13" s="130"/>
      <c r="PKR13" s="130"/>
      <c r="PKS13" s="130"/>
      <c r="PKT13" s="130"/>
      <c r="PKU13" s="130"/>
      <c r="PKV13" s="130"/>
      <c r="PKW13" s="130"/>
      <c r="PKX13" s="130"/>
      <c r="PKY13" s="130"/>
      <c r="PKZ13" s="130"/>
      <c r="PLA13" s="130"/>
      <c r="PLB13" s="130"/>
      <c r="PLC13" s="130"/>
      <c r="PLD13" s="130"/>
      <c r="PLE13" s="130"/>
      <c r="PLF13" s="130"/>
      <c r="PLG13" s="130"/>
      <c r="PLH13" s="130"/>
      <c r="PLI13" s="130"/>
      <c r="PLJ13" s="130"/>
      <c r="PLK13" s="130"/>
      <c r="PLL13" s="130"/>
      <c r="PLM13" s="130"/>
      <c r="PLN13" s="130"/>
      <c r="PLO13" s="130"/>
      <c r="PLP13" s="130"/>
      <c r="PLQ13" s="130"/>
      <c r="PLR13" s="130"/>
      <c r="PLS13" s="130"/>
      <c r="PLT13" s="130"/>
      <c r="PLU13" s="130"/>
      <c r="PLV13" s="130"/>
      <c r="PLW13" s="130"/>
      <c r="PLX13" s="130"/>
      <c r="PLY13" s="130"/>
      <c r="PLZ13" s="130"/>
      <c r="PMA13" s="130"/>
      <c r="PMB13" s="130"/>
      <c r="PMC13" s="130"/>
      <c r="PMD13" s="130"/>
      <c r="PME13" s="130"/>
      <c r="PMF13" s="130"/>
      <c r="PMG13" s="130"/>
      <c r="PMH13" s="130"/>
      <c r="PMI13" s="130"/>
      <c r="PMJ13" s="130"/>
      <c r="PMK13" s="130"/>
      <c r="PML13" s="130"/>
      <c r="PMM13" s="130"/>
      <c r="PMN13" s="130"/>
      <c r="PMO13" s="130"/>
      <c r="PMP13" s="130"/>
      <c r="PMQ13" s="130"/>
      <c r="PMR13" s="130"/>
      <c r="PMS13" s="130"/>
      <c r="PMT13" s="130"/>
      <c r="PMU13" s="130"/>
      <c r="PMV13" s="130"/>
      <c r="PMW13" s="130"/>
      <c r="PMX13" s="130"/>
      <c r="PMY13" s="130"/>
      <c r="PMZ13" s="130"/>
      <c r="PNA13" s="130"/>
      <c r="PNB13" s="130"/>
      <c r="PNC13" s="130"/>
      <c r="PND13" s="130"/>
      <c r="PNE13" s="130"/>
      <c r="PNF13" s="130"/>
      <c r="PNG13" s="130"/>
      <c r="PNH13" s="130"/>
      <c r="PNI13" s="130"/>
      <c r="PNJ13" s="130"/>
      <c r="PNK13" s="130"/>
      <c r="PNL13" s="130"/>
      <c r="PNM13" s="130"/>
      <c r="PNN13" s="130"/>
      <c r="PNO13" s="130"/>
      <c r="PNP13" s="130"/>
      <c r="PNQ13" s="130"/>
      <c r="PNR13" s="130"/>
      <c r="PNS13" s="130"/>
      <c r="PNT13" s="130"/>
      <c r="PNU13" s="130"/>
      <c r="PNV13" s="130"/>
      <c r="PNW13" s="130"/>
      <c r="PNX13" s="130"/>
      <c r="PNY13" s="130"/>
      <c r="PNZ13" s="130"/>
      <c r="POA13" s="130"/>
      <c r="POB13" s="130"/>
      <c r="POC13" s="130"/>
      <c r="POD13" s="130"/>
      <c r="POE13" s="130"/>
      <c r="POF13" s="130"/>
      <c r="POG13" s="130"/>
      <c r="POH13" s="130"/>
      <c r="POI13" s="130"/>
      <c r="POJ13" s="130"/>
      <c r="POK13" s="130"/>
      <c r="POL13" s="130"/>
      <c r="POM13" s="130"/>
      <c r="PON13" s="130"/>
      <c r="POO13" s="130"/>
      <c r="POP13" s="130"/>
      <c r="POQ13" s="130"/>
      <c r="POR13" s="130"/>
      <c r="POS13" s="130"/>
      <c r="POT13" s="130"/>
      <c r="POU13" s="130"/>
      <c r="POV13" s="130"/>
      <c r="POW13" s="130"/>
      <c r="POX13" s="130"/>
      <c r="POY13" s="130"/>
      <c r="POZ13" s="130"/>
      <c r="PPA13" s="130"/>
      <c r="PPB13" s="130"/>
      <c r="PPC13" s="130"/>
      <c r="PPD13" s="130"/>
      <c r="PPE13" s="130"/>
      <c r="PPF13" s="130"/>
      <c r="PPG13" s="130"/>
      <c r="PPH13" s="130"/>
      <c r="PPI13" s="130"/>
      <c r="PPJ13" s="130"/>
      <c r="PPK13" s="130"/>
      <c r="PPL13" s="130"/>
      <c r="PPM13" s="130"/>
      <c r="PPN13" s="130"/>
      <c r="PPO13" s="130"/>
      <c r="PPP13" s="130"/>
      <c r="PPQ13" s="130"/>
      <c r="PPR13" s="130"/>
      <c r="PPS13" s="130"/>
      <c r="PPT13" s="130"/>
      <c r="PPU13" s="130"/>
      <c r="PPV13" s="130"/>
      <c r="PPW13" s="130"/>
      <c r="PPX13" s="130"/>
      <c r="PPY13" s="130"/>
      <c r="PPZ13" s="130"/>
      <c r="PQA13" s="130"/>
      <c r="PQB13" s="130"/>
      <c r="PQC13" s="130"/>
      <c r="PQD13" s="130"/>
      <c r="PQE13" s="130"/>
      <c r="PQF13" s="130"/>
      <c r="PQG13" s="130"/>
      <c r="PQH13" s="130"/>
      <c r="PQI13" s="130"/>
      <c r="PQJ13" s="130"/>
      <c r="PQK13" s="130"/>
      <c r="PQL13" s="130"/>
      <c r="PQM13" s="130"/>
      <c r="PQN13" s="130"/>
      <c r="PQO13" s="130"/>
      <c r="PQP13" s="130"/>
      <c r="PQQ13" s="130"/>
      <c r="PQR13" s="130"/>
      <c r="PQS13" s="130"/>
      <c r="PQT13" s="130"/>
      <c r="PQU13" s="130"/>
      <c r="PQV13" s="130"/>
      <c r="PQW13" s="130"/>
      <c r="PQX13" s="130"/>
      <c r="PQY13" s="130"/>
      <c r="PQZ13" s="130"/>
      <c r="PRA13" s="130"/>
      <c r="PRB13" s="130"/>
      <c r="PRC13" s="130"/>
      <c r="PRD13" s="130"/>
      <c r="PRE13" s="130"/>
      <c r="PRF13" s="130"/>
      <c r="PRG13" s="130"/>
      <c r="PRH13" s="130"/>
      <c r="PRI13" s="130"/>
      <c r="PRJ13" s="130"/>
      <c r="PRK13" s="130"/>
      <c r="PRL13" s="130"/>
      <c r="PRM13" s="130"/>
      <c r="PRN13" s="130"/>
      <c r="PRO13" s="130"/>
      <c r="PRP13" s="130"/>
      <c r="PRQ13" s="130"/>
      <c r="PRR13" s="130"/>
      <c r="PRS13" s="130"/>
      <c r="PRT13" s="130"/>
      <c r="PRU13" s="130"/>
      <c r="PRV13" s="130"/>
      <c r="PRW13" s="130"/>
      <c r="PRX13" s="130"/>
      <c r="PRY13" s="130"/>
      <c r="PRZ13" s="130"/>
      <c r="PSA13" s="130"/>
      <c r="PSB13" s="130"/>
      <c r="PSC13" s="130"/>
      <c r="PSD13" s="130"/>
      <c r="PSE13" s="130"/>
      <c r="PSF13" s="130"/>
      <c r="PSG13" s="130"/>
      <c r="PSH13" s="130"/>
      <c r="PSI13" s="130"/>
      <c r="PSJ13" s="130"/>
      <c r="PSK13" s="130"/>
      <c r="PSL13" s="130"/>
      <c r="PSM13" s="130"/>
      <c r="PSN13" s="130"/>
      <c r="PSO13" s="130"/>
      <c r="PSP13" s="130"/>
      <c r="PSQ13" s="130"/>
      <c r="PSR13" s="130"/>
      <c r="PSS13" s="130"/>
      <c r="PST13" s="130"/>
      <c r="PSU13" s="130"/>
      <c r="PSV13" s="130"/>
      <c r="PSW13" s="130"/>
      <c r="PSX13" s="130"/>
      <c r="PSY13" s="130"/>
      <c r="PSZ13" s="130"/>
      <c r="PTA13" s="130"/>
      <c r="PTB13" s="130"/>
      <c r="PTC13" s="130"/>
      <c r="PTD13" s="130"/>
      <c r="PTE13" s="130"/>
      <c r="PTF13" s="130"/>
      <c r="PTG13" s="130"/>
      <c r="PTH13" s="130"/>
      <c r="PTI13" s="130"/>
      <c r="PTJ13" s="130"/>
      <c r="PTK13" s="130"/>
      <c r="PTL13" s="130"/>
      <c r="PTM13" s="130"/>
      <c r="PTN13" s="130"/>
      <c r="PTO13" s="130"/>
      <c r="PTP13" s="130"/>
      <c r="PTQ13" s="130"/>
      <c r="PTR13" s="130"/>
      <c r="PTS13" s="130"/>
      <c r="PTT13" s="130"/>
      <c r="PTU13" s="130"/>
      <c r="PTV13" s="130"/>
      <c r="PTW13" s="130"/>
      <c r="PTX13" s="130"/>
      <c r="PTY13" s="130"/>
      <c r="PTZ13" s="130"/>
      <c r="PUA13" s="130"/>
      <c r="PUB13" s="130"/>
      <c r="PUC13" s="130"/>
      <c r="PUD13" s="130"/>
      <c r="PUE13" s="130"/>
      <c r="PUF13" s="130"/>
      <c r="PUG13" s="130"/>
      <c r="PUH13" s="130"/>
      <c r="PUI13" s="130"/>
      <c r="PUJ13" s="130"/>
      <c r="PUK13" s="130"/>
      <c r="PUL13" s="130"/>
      <c r="PUM13" s="130"/>
      <c r="PUN13" s="130"/>
      <c r="PUO13" s="130"/>
      <c r="PUP13" s="130"/>
      <c r="PUQ13" s="130"/>
      <c r="PUR13" s="130"/>
      <c r="PUS13" s="130"/>
      <c r="PUT13" s="130"/>
      <c r="PUU13" s="130"/>
      <c r="PUV13" s="130"/>
      <c r="PUW13" s="130"/>
      <c r="PUX13" s="130"/>
      <c r="PUY13" s="130"/>
      <c r="PUZ13" s="130"/>
      <c r="PVA13" s="130"/>
      <c r="PVB13" s="130"/>
      <c r="PVC13" s="130"/>
      <c r="PVD13" s="130"/>
      <c r="PVE13" s="130"/>
      <c r="PVF13" s="130"/>
      <c r="PVG13" s="130"/>
      <c r="PVH13" s="130"/>
      <c r="PVI13" s="130"/>
      <c r="PVJ13" s="130"/>
      <c r="PVK13" s="130"/>
      <c r="PVL13" s="130"/>
      <c r="PVM13" s="130"/>
      <c r="PVN13" s="130"/>
      <c r="PVO13" s="130"/>
      <c r="PVP13" s="130"/>
      <c r="PVQ13" s="130"/>
      <c r="PVR13" s="130"/>
      <c r="PVS13" s="130"/>
      <c r="PVT13" s="130"/>
      <c r="PVU13" s="130"/>
      <c r="PVV13" s="130"/>
      <c r="PVW13" s="130"/>
      <c r="PVX13" s="130"/>
      <c r="PVY13" s="130"/>
      <c r="PVZ13" s="130"/>
      <c r="PWA13" s="130"/>
      <c r="PWB13" s="130"/>
      <c r="PWC13" s="130"/>
      <c r="PWD13" s="130"/>
      <c r="PWE13" s="130"/>
      <c r="PWF13" s="130"/>
      <c r="PWG13" s="130"/>
      <c r="PWH13" s="130"/>
      <c r="PWI13" s="130"/>
      <c r="PWJ13" s="130"/>
      <c r="PWK13" s="130"/>
      <c r="PWL13" s="130"/>
      <c r="PWM13" s="130"/>
      <c r="PWN13" s="130"/>
      <c r="PWO13" s="130"/>
      <c r="PWP13" s="130"/>
      <c r="PWQ13" s="130"/>
      <c r="PWR13" s="130"/>
      <c r="PWS13" s="130"/>
      <c r="PWT13" s="130"/>
      <c r="PWU13" s="130"/>
      <c r="PWV13" s="130"/>
      <c r="PWW13" s="130"/>
      <c r="PWX13" s="130"/>
      <c r="PWY13" s="130"/>
      <c r="PWZ13" s="130"/>
      <c r="PXA13" s="130"/>
      <c r="PXB13" s="130"/>
      <c r="PXC13" s="130"/>
      <c r="PXD13" s="130"/>
      <c r="PXE13" s="130"/>
      <c r="PXF13" s="130"/>
      <c r="PXG13" s="130"/>
      <c r="PXH13" s="130"/>
      <c r="PXI13" s="130"/>
      <c r="PXJ13" s="130"/>
      <c r="PXK13" s="130"/>
      <c r="PXL13" s="130"/>
      <c r="PXM13" s="130"/>
      <c r="PXN13" s="130"/>
      <c r="PXO13" s="130"/>
      <c r="PXP13" s="130"/>
      <c r="PXQ13" s="130"/>
      <c r="PXR13" s="130"/>
      <c r="PXS13" s="130"/>
      <c r="PXT13" s="130"/>
      <c r="PXU13" s="130"/>
      <c r="PXV13" s="130"/>
      <c r="PXW13" s="130"/>
      <c r="PXX13" s="130"/>
      <c r="PXY13" s="130"/>
      <c r="PXZ13" s="130"/>
      <c r="PYA13" s="130"/>
      <c r="PYB13" s="130"/>
      <c r="PYC13" s="130"/>
      <c r="PYD13" s="130"/>
      <c r="PYE13" s="130"/>
      <c r="PYF13" s="130"/>
      <c r="PYG13" s="130"/>
      <c r="PYH13" s="130"/>
      <c r="PYI13" s="130"/>
      <c r="PYJ13" s="130"/>
      <c r="PYK13" s="130"/>
      <c r="PYL13" s="130"/>
      <c r="PYM13" s="130"/>
      <c r="PYN13" s="130"/>
      <c r="PYO13" s="130"/>
      <c r="PYP13" s="130"/>
      <c r="PYQ13" s="130"/>
      <c r="PYR13" s="130"/>
      <c r="PYS13" s="130"/>
      <c r="PYT13" s="130"/>
      <c r="PYU13" s="130"/>
      <c r="PYV13" s="130"/>
      <c r="PYW13" s="130"/>
      <c r="PYX13" s="130"/>
      <c r="PYY13" s="130"/>
      <c r="PYZ13" s="130"/>
      <c r="PZA13" s="130"/>
      <c r="PZB13" s="130"/>
      <c r="PZC13" s="130"/>
      <c r="PZD13" s="130"/>
      <c r="PZE13" s="130"/>
      <c r="PZF13" s="130"/>
      <c r="PZG13" s="130"/>
      <c r="PZH13" s="130"/>
      <c r="PZI13" s="130"/>
      <c r="PZJ13" s="130"/>
      <c r="PZK13" s="130"/>
      <c r="PZL13" s="130"/>
      <c r="PZM13" s="130"/>
      <c r="PZN13" s="130"/>
      <c r="PZO13" s="130"/>
      <c r="PZP13" s="130"/>
      <c r="PZQ13" s="130"/>
      <c r="PZR13" s="130"/>
      <c r="PZS13" s="130"/>
      <c r="PZT13" s="130"/>
      <c r="PZU13" s="130"/>
      <c r="PZV13" s="130"/>
      <c r="PZW13" s="130"/>
      <c r="PZX13" s="130"/>
      <c r="PZY13" s="130"/>
      <c r="PZZ13" s="130"/>
      <c r="QAA13" s="130"/>
      <c r="QAB13" s="130"/>
      <c r="QAC13" s="130"/>
      <c r="QAD13" s="130"/>
      <c r="QAE13" s="130"/>
      <c r="QAF13" s="130"/>
      <c r="QAG13" s="130"/>
      <c r="QAH13" s="130"/>
      <c r="QAI13" s="130"/>
      <c r="QAJ13" s="130"/>
      <c r="QAK13" s="130"/>
      <c r="QAL13" s="130"/>
      <c r="QAM13" s="130"/>
      <c r="QAN13" s="130"/>
      <c r="QAO13" s="130"/>
      <c r="QAP13" s="130"/>
      <c r="QAQ13" s="130"/>
      <c r="QAR13" s="130"/>
      <c r="QAS13" s="130"/>
      <c r="QAT13" s="130"/>
      <c r="QAU13" s="130"/>
      <c r="QAV13" s="130"/>
      <c r="QAW13" s="130"/>
      <c r="QAX13" s="130"/>
      <c r="QAY13" s="130"/>
      <c r="QAZ13" s="130"/>
      <c r="QBA13" s="130"/>
      <c r="QBB13" s="130"/>
      <c r="QBC13" s="130"/>
      <c r="QBD13" s="130"/>
      <c r="QBE13" s="130"/>
      <c r="QBF13" s="130"/>
      <c r="QBG13" s="130"/>
      <c r="QBH13" s="130"/>
      <c r="QBI13" s="130"/>
      <c r="QBJ13" s="130"/>
      <c r="QBK13" s="130"/>
      <c r="QBL13" s="130"/>
      <c r="QBM13" s="130"/>
      <c r="QBN13" s="130"/>
      <c r="QBO13" s="130"/>
      <c r="QBP13" s="130"/>
      <c r="QBQ13" s="130"/>
      <c r="QBR13" s="130"/>
      <c r="QBS13" s="130"/>
      <c r="QBT13" s="130"/>
      <c r="QBU13" s="130"/>
      <c r="QBV13" s="130"/>
      <c r="QBW13" s="130"/>
      <c r="QBX13" s="130"/>
      <c r="QBY13" s="130"/>
      <c r="QBZ13" s="130"/>
      <c r="QCA13" s="130"/>
      <c r="QCB13" s="130"/>
      <c r="QCC13" s="130"/>
      <c r="QCD13" s="130"/>
      <c r="QCE13" s="130"/>
      <c r="QCF13" s="130"/>
      <c r="QCG13" s="130"/>
      <c r="QCH13" s="130"/>
      <c r="QCI13" s="130"/>
      <c r="QCJ13" s="130"/>
      <c r="QCK13" s="130"/>
      <c r="QCL13" s="130"/>
      <c r="QCM13" s="130"/>
      <c r="QCN13" s="130"/>
      <c r="QCO13" s="130"/>
      <c r="QCP13" s="130"/>
      <c r="QCQ13" s="130"/>
      <c r="QCR13" s="130"/>
      <c r="QCS13" s="130"/>
      <c r="QCT13" s="130"/>
      <c r="QCU13" s="130"/>
      <c r="QCV13" s="130"/>
      <c r="QCW13" s="130"/>
      <c r="QCX13" s="130"/>
      <c r="QCY13" s="130"/>
      <c r="QCZ13" s="130"/>
      <c r="QDA13" s="130"/>
      <c r="QDB13" s="130"/>
      <c r="QDC13" s="130"/>
      <c r="QDD13" s="130"/>
      <c r="QDE13" s="130"/>
      <c r="QDF13" s="130"/>
      <c r="QDG13" s="130"/>
      <c r="QDH13" s="130"/>
      <c r="QDI13" s="130"/>
      <c r="QDJ13" s="130"/>
      <c r="QDK13" s="130"/>
      <c r="QDL13" s="130"/>
      <c r="QDM13" s="130"/>
      <c r="QDN13" s="130"/>
      <c r="QDO13" s="130"/>
      <c r="QDP13" s="130"/>
      <c r="QDQ13" s="130"/>
      <c r="QDR13" s="130"/>
      <c r="QDS13" s="130"/>
      <c r="QDT13" s="130"/>
      <c r="QDU13" s="130"/>
      <c r="QDV13" s="130"/>
      <c r="QDW13" s="130"/>
      <c r="QDX13" s="130"/>
      <c r="QDY13" s="130"/>
      <c r="QDZ13" s="130"/>
      <c r="QEA13" s="130"/>
      <c r="QEB13" s="130"/>
      <c r="QEC13" s="130"/>
      <c r="QED13" s="130"/>
      <c r="QEE13" s="130"/>
      <c r="QEF13" s="130"/>
      <c r="QEG13" s="130"/>
      <c r="QEH13" s="130"/>
      <c r="QEI13" s="130"/>
      <c r="QEJ13" s="130"/>
      <c r="QEK13" s="130"/>
      <c r="QEL13" s="130"/>
      <c r="QEM13" s="130"/>
      <c r="QEN13" s="130"/>
      <c r="QEO13" s="130"/>
      <c r="QEP13" s="130"/>
      <c r="QEQ13" s="130"/>
      <c r="QER13" s="130"/>
      <c r="QES13" s="130"/>
      <c r="QET13" s="130"/>
      <c r="QEU13" s="130"/>
      <c r="QEV13" s="130"/>
      <c r="QEW13" s="130"/>
      <c r="QEX13" s="130"/>
      <c r="QEY13" s="130"/>
      <c r="QEZ13" s="130"/>
      <c r="QFA13" s="130"/>
      <c r="QFB13" s="130"/>
      <c r="QFC13" s="130"/>
      <c r="QFD13" s="130"/>
      <c r="QFE13" s="130"/>
      <c r="QFF13" s="130"/>
      <c r="QFG13" s="130"/>
      <c r="QFH13" s="130"/>
      <c r="QFI13" s="130"/>
      <c r="QFJ13" s="130"/>
      <c r="QFK13" s="130"/>
      <c r="QFL13" s="130"/>
      <c r="QFM13" s="130"/>
      <c r="QFN13" s="130"/>
      <c r="QFO13" s="130"/>
      <c r="QFP13" s="130"/>
      <c r="QFQ13" s="130"/>
      <c r="QFR13" s="130"/>
      <c r="QFS13" s="130"/>
      <c r="QFT13" s="130"/>
      <c r="QFU13" s="130"/>
      <c r="QFV13" s="130"/>
      <c r="QFW13" s="130"/>
      <c r="QFX13" s="130"/>
      <c r="QFY13" s="130"/>
      <c r="QFZ13" s="130"/>
      <c r="QGA13" s="130"/>
      <c r="QGB13" s="130"/>
      <c r="QGC13" s="130"/>
      <c r="QGD13" s="130"/>
      <c r="QGE13" s="130"/>
      <c r="QGF13" s="130"/>
      <c r="QGG13" s="130"/>
      <c r="QGH13" s="130"/>
      <c r="QGI13" s="130"/>
      <c r="QGJ13" s="130"/>
      <c r="QGK13" s="130"/>
      <c r="QGL13" s="130"/>
      <c r="QGM13" s="130"/>
      <c r="QGN13" s="130"/>
      <c r="QGO13" s="130"/>
      <c r="QGP13" s="130"/>
      <c r="QGQ13" s="130"/>
      <c r="QGR13" s="130"/>
      <c r="QGS13" s="130"/>
      <c r="QGT13" s="130"/>
      <c r="QGU13" s="130"/>
      <c r="QGV13" s="130"/>
      <c r="QGW13" s="130"/>
      <c r="QGX13" s="130"/>
      <c r="QGY13" s="130"/>
      <c r="QGZ13" s="130"/>
      <c r="QHA13" s="130"/>
      <c r="QHB13" s="130"/>
      <c r="QHC13" s="130"/>
      <c r="QHD13" s="130"/>
      <c r="QHE13" s="130"/>
      <c r="QHF13" s="130"/>
      <c r="QHG13" s="130"/>
      <c r="QHH13" s="130"/>
      <c r="QHI13" s="130"/>
      <c r="QHJ13" s="130"/>
      <c r="QHK13" s="130"/>
      <c r="QHL13" s="130"/>
      <c r="QHM13" s="130"/>
      <c r="QHN13" s="130"/>
      <c r="QHO13" s="130"/>
      <c r="QHP13" s="130"/>
      <c r="QHQ13" s="130"/>
      <c r="QHR13" s="130"/>
      <c r="QHS13" s="130"/>
      <c r="QHT13" s="130"/>
      <c r="QHU13" s="130"/>
      <c r="QHV13" s="130"/>
      <c r="QHW13" s="130"/>
      <c r="QHX13" s="130"/>
      <c r="QHY13" s="130"/>
      <c r="QHZ13" s="130"/>
      <c r="QIA13" s="130"/>
      <c r="QIB13" s="130"/>
      <c r="QIC13" s="130"/>
      <c r="QID13" s="130"/>
      <c r="QIE13" s="130"/>
      <c r="QIF13" s="130"/>
      <c r="QIG13" s="130"/>
      <c r="QIH13" s="130"/>
      <c r="QII13" s="130"/>
      <c r="QIJ13" s="130"/>
      <c r="QIK13" s="130"/>
      <c r="QIL13" s="130"/>
      <c r="QIM13" s="130"/>
      <c r="QIN13" s="130"/>
      <c r="QIO13" s="130"/>
      <c r="QIP13" s="130"/>
      <c r="QIQ13" s="130"/>
      <c r="QIR13" s="130"/>
      <c r="QIS13" s="130"/>
      <c r="QIT13" s="130"/>
      <c r="QIU13" s="130"/>
      <c r="QIV13" s="130"/>
      <c r="QIW13" s="130"/>
      <c r="QIX13" s="130"/>
      <c r="QIY13" s="130"/>
      <c r="QIZ13" s="130"/>
      <c r="QJA13" s="130"/>
      <c r="QJB13" s="130"/>
      <c r="QJC13" s="130"/>
      <c r="QJD13" s="130"/>
      <c r="QJE13" s="130"/>
      <c r="QJF13" s="130"/>
      <c r="QJG13" s="130"/>
      <c r="QJH13" s="130"/>
      <c r="QJI13" s="130"/>
      <c r="QJJ13" s="130"/>
      <c r="QJK13" s="130"/>
      <c r="QJL13" s="130"/>
      <c r="QJM13" s="130"/>
      <c r="QJN13" s="130"/>
      <c r="QJO13" s="130"/>
      <c r="QJP13" s="130"/>
      <c r="QJQ13" s="130"/>
      <c r="QJR13" s="130"/>
      <c r="QJS13" s="130"/>
      <c r="QJT13" s="130"/>
      <c r="QJU13" s="130"/>
      <c r="QJV13" s="130"/>
      <c r="QJW13" s="130"/>
      <c r="QJX13" s="130"/>
      <c r="QJY13" s="130"/>
      <c r="QJZ13" s="130"/>
      <c r="QKA13" s="130"/>
      <c r="QKB13" s="130"/>
      <c r="QKC13" s="130"/>
      <c r="QKD13" s="130"/>
      <c r="QKE13" s="130"/>
      <c r="QKF13" s="130"/>
      <c r="QKG13" s="130"/>
      <c r="QKH13" s="130"/>
      <c r="QKI13" s="130"/>
      <c r="QKJ13" s="130"/>
      <c r="QKK13" s="130"/>
      <c r="QKL13" s="130"/>
      <c r="QKM13" s="130"/>
      <c r="QKN13" s="130"/>
      <c r="QKO13" s="130"/>
      <c r="QKP13" s="130"/>
      <c r="QKQ13" s="130"/>
      <c r="QKR13" s="130"/>
      <c r="QKS13" s="130"/>
      <c r="QKT13" s="130"/>
      <c r="QKU13" s="130"/>
      <c r="QKV13" s="130"/>
      <c r="QKW13" s="130"/>
      <c r="QKX13" s="130"/>
      <c r="QKY13" s="130"/>
      <c r="QKZ13" s="130"/>
      <c r="QLA13" s="130"/>
      <c r="QLB13" s="130"/>
      <c r="QLC13" s="130"/>
      <c r="QLD13" s="130"/>
      <c r="QLE13" s="130"/>
      <c r="QLF13" s="130"/>
      <c r="QLG13" s="130"/>
      <c r="QLH13" s="130"/>
      <c r="QLI13" s="130"/>
      <c r="QLJ13" s="130"/>
      <c r="QLK13" s="130"/>
      <c r="QLL13" s="130"/>
      <c r="QLM13" s="130"/>
      <c r="QLN13" s="130"/>
      <c r="QLO13" s="130"/>
      <c r="QLP13" s="130"/>
      <c r="QLQ13" s="130"/>
      <c r="QLR13" s="130"/>
      <c r="QLS13" s="130"/>
      <c r="QLT13" s="130"/>
      <c r="QLU13" s="130"/>
      <c r="QLV13" s="130"/>
      <c r="QLW13" s="130"/>
      <c r="QLX13" s="130"/>
      <c r="QLY13" s="130"/>
      <c r="QLZ13" s="130"/>
      <c r="QMA13" s="130"/>
      <c r="QMB13" s="130"/>
      <c r="QMC13" s="130"/>
      <c r="QMD13" s="130"/>
      <c r="QME13" s="130"/>
      <c r="QMF13" s="130"/>
      <c r="QMG13" s="130"/>
      <c r="QMH13" s="130"/>
      <c r="QMI13" s="130"/>
      <c r="QMJ13" s="130"/>
      <c r="QMK13" s="130"/>
      <c r="QML13" s="130"/>
      <c r="QMM13" s="130"/>
      <c r="QMN13" s="130"/>
      <c r="QMO13" s="130"/>
      <c r="QMP13" s="130"/>
      <c r="QMQ13" s="130"/>
      <c r="QMR13" s="130"/>
      <c r="QMS13" s="130"/>
      <c r="QMT13" s="130"/>
      <c r="QMU13" s="130"/>
      <c r="QMV13" s="130"/>
      <c r="QMW13" s="130"/>
      <c r="QMX13" s="130"/>
      <c r="QMY13" s="130"/>
      <c r="QMZ13" s="130"/>
      <c r="QNA13" s="130"/>
      <c r="QNB13" s="130"/>
      <c r="QNC13" s="130"/>
      <c r="QND13" s="130"/>
      <c r="QNE13" s="130"/>
      <c r="QNF13" s="130"/>
      <c r="QNG13" s="130"/>
      <c r="QNH13" s="130"/>
      <c r="QNI13" s="130"/>
      <c r="QNJ13" s="130"/>
      <c r="QNK13" s="130"/>
      <c r="QNL13" s="130"/>
      <c r="QNM13" s="130"/>
      <c r="QNN13" s="130"/>
      <c r="QNO13" s="130"/>
      <c r="QNP13" s="130"/>
      <c r="QNQ13" s="130"/>
      <c r="QNR13" s="130"/>
      <c r="QNS13" s="130"/>
      <c r="QNT13" s="130"/>
      <c r="QNU13" s="130"/>
      <c r="QNV13" s="130"/>
      <c r="QNW13" s="130"/>
      <c r="QNX13" s="130"/>
      <c r="QNY13" s="130"/>
      <c r="QNZ13" s="130"/>
      <c r="QOA13" s="130"/>
      <c r="QOB13" s="130"/>
      <c r="QOC13" s="130"/>
      <c r="QOD13" s="130"/>
      <c r="QOE13" s="130"/>
      <c r="QOF13" s="130"/>
      <c r="QOG13" s="130"/>
      <c r="QOH13" s="130"/>
      <c r="QOI13" s="130"/>
      <c r="QOJ13" s="130"/>
      <c r="QOK13" s="130"/>
      <c r="QOL13" s="130"/>
      <c r="QOM13" s="130"/>
      <c r="QON13" s="130"/>
      <c r="QOO13" s="130"/>
      <c r="QOP13" s="130"/>
      <c r="QOQ13" s="130"/>
      <c r="QOR13" s="130"/>
      <c r="QOS13" s="130"/>
      <c r="QOT13" s="130"/>
      <c r="QOU13" s="130"/>
      <c r="QOV13" s="130"/>
      <c r="QOW13" s="130"/>
      <c r="QOX13" s="130"/>
      <c r="QOY13" s="130"/>
      <c r="QOZ13" s="130"/>
      <c r="QPA13" s="130"/>
      <c r="QPB13" s="130"/>
      <c r="QPC13" s="130"/>
      <c r="QPD13" s="130"/>
      <c r="QPE13" s="130"/>
      <c r="QPF13" s="130"/>
      <c r="QPG13" s="130"/>
      <c r="QPH13" s="130"/>
      <c r="QPI13" s="130"/>
      <c r="QPJ13" s="130"/>
      <c r="QPK13" s="130"/>
      <c r="QPL13" s="130"/>
      <c r="QPM13" s="130"/>
      <c r="QPN13" s="130"/>
      <c r="QPO13" s="130"/>
      <c r="QPP13" s="130"/>
      <c r="QPQ13" s="130"/>
      <c r="QPR13" s="130"/>
      <c r="QPS13" s="130"/>
      <c r="QPT13" s="130"/>
      <c r="QPU13" s="130"/>
      <c r="QPV13" s="130"/>
      <c r="QPW13" s="130"/>
      <c r="QPX13" s="130"/>
      <c r="QPY13" s="130"/>
      <c r="QPZ13" s="130"/>
      <c r="QQA13" s="130"/>
      <c r="QQB13" s="130"/>
      <c r="QQC13" s="130"/>
      <c r="QQD13" s="130"/>
      <c r="QQE13" s="130"/>
      <c r="QQF13" s="130"/>
      <c r="QQG13" s="130"/>
      <c r="QQH13" s="130"/>
      <c r="QQI13" s="130"/>
      <c r="QQJ13" s="130"/>
      <c r="QQK13" s="130"/>
      <c r="QQL13" s="130"/>
      <c r="QQM13" s="130"/>
      <c r="QQN13" s="130"/>
      <c r="QQO13" s="130"/>
      <c r="QQP13" s="130"/>
      <c r="QQQ13" s="130"/>
      <c r="QQR13" s="130"/>
      <c r="QQS13" s="130"/>
      <c r="QQT13" s="130"/>
      <c r="QQU13" s="130"/>
      <c r="QQV13" s="130"/>
      <c r="QQW13" s="130"/>
      <c r="QQX13" s="130"/>
      <c r="QQY13" s="130"/>
      <c r="QQZ13" s="130"/>
      <c r="QRA13" s="130"/>
      <c r="QRB13" s="130"/>
      <c r="QRC13" s="130"/>
      <c r="QRD13" s="130"/>
      <c r="QRE13" s="130"/>
      <c r="QRF13" s="130"/>
      <c r="QRG13" s="130"/>
      <c r="QRH13" s="130"/>
      <c r="QRI13" s="130"/>
      <c r="QRJ13" s="130"/>
      <c r="QRK13" s="130"/>
      <c r="QRL13" s="130"/>
      <c r="QRM13" s="130"/>
      <c r="QRN13" s="130"/>
      <c r="QRO13" s="130"/>
      <c r="QRP13" s="130"/>
      <c r="QRQ13" s="130"/>
      <c r="QRR13" s="130"/>
      <c r="QRS13" s="130"/>
      <c r="QRT13" s="130"/>
      <c r="QRU13" s="130"/>
      <c r="QRV13" s="130"/>
      <c r="QRW13" s="130"/>
      <c r="QRX13" s="130"/>
      <c r="QRY13" s="130"/>
      <c r="QRZ13" s="130"/>
      <c r="QSA13" s="130"/>
      <c r="QSB13" s="130"/>
      <c r="QSC13" s="130"/>
      <c r="QSD13" s="130"/>
      <c r="QSE13" s="130"/>
      <c r="QSF13" s="130"/>
      <c r="QSG13" s="130"/>
      <c r="QSH13" s="130"/>
      <c r="QSI13" s="130"/>
      <c r="QSJ13" s="130"/>
      <c r="QSK13" s="130"/>
      <c r="QSL13" s="130"/>
      <c r="QSM13" s="130"/>
      <c r="QSN13" s="130"/>
      <c r="QSO13" s="130"/>
      <c r="QSP13" s="130"/>
      <c r="QSQ13" s="130"/>
      <c r="QSR13" s="130"/>
      <c r="QSS13" s="130"/>
      <c r="QST13" s="130"/>
      <c r="QSU13" s="130"/>
      <c r="QSV13" s="130"/>
      <c r="QSW13" s="130"/>
      <c r="QSX13" s="130"/>
      <c r="QSY13" s="130"/>
      <c r="QSZ13" s="130"/>
      <c r="QTA13" s="130"/>
      <c r="QTB13" s="130"/>
      <c r="QTC13" s="130"/>
      <c r="QTD13" s="130"/>
      <c r="QTE13" s="130"/>
      <c r="QTF13" s="130"/>
      <c r="QTG13" s="130"/>
      <c r="QTH13" s="130"/>
      <c r="QTI13" s="130"/>
      <c r="QTJ13" s="130"/>
      <c r="QTK13" s="130"/>
      <c r="QTL13" s="130"/>
      <c r="QTM13" s="130"/>
      <c r="QTN13" s="130"/>
      <c r="QTO13" s="130"/>
      <c r="QTP13" s="130"/>
      <c r="QTQ13" s="130"/>
      <c r="QTR13" s="130"/>
      <c r="QTS13" s="130"/>
      <c r="QTT13" s="130"/>
      <c r="QTU13" s="130"/>
      <c r="QTV13" s="130"/>
      <c r="QTW13" s="130"/>
      <c r="QTX13" s="130"/>
      <c r="QTY13" s="130"/>
      <c r="QTZ13" s="130"/>
      <c r="QUA13" s="130"/>
      <c r="QUB13" s="130"/>
      <c r="QUC13" s="130"/>
      <c r="QUD13" s="130"/>
      <c r="QUE13" s="130"/>
      <c r="QUF13" s="130"/>
      <c r="QUG13" s="130"/>
      <c r="QUH13" s="130"/>
      <c r="QUI13" s="130"/>
      <c r="QUJ13" s="130"/>
      <c r="QUK13" s="130"/>
      <c r="QUL13" s="130"/>
      <c r="QUM13" s="130"/>
      <c r="QUN13" s="130"/>
      <c r="QUO13" s="130"/>
      <c r="QUP13" s="130"/>
      <c r="QUQ13" s="130"/>
      <c r="QUR13" s="130"/>
      <c r="QUS13" s="130"/>
      <c r="QUT13" s="130"/>
      <c r="QUU13" s="130"/>
      <c r="QUV13" s="130"/>
      <c r="QUW13" s="130"/>
      <c r="QUX13" s="130"/>
      <c r="QUY13" s="130"/>
      <c r="QUZ13" s="130"/>
      <c r="QVA13" s="130"/>
      <c r="QVB13" s="130"/>
      <c r="QVC13" s="130"/>
      <c r="QVD13" s="130"/>
      <c r="QVE13" s="130"/>
      <c r="QVF13" s="130"/>
      <c r="QVG13" s="130"/>
      <c r="QVH13" s="130"/>
      <c r="QVI13" s="130"/>
      <c r="QVJ13" s="130"/>
      <c r="QVK13" s="130"/>
      <c r="QVL13" s="130"/>
      <c r="QVM13" s="130"/>
      <c r="QVN13" s="130"/>
      <c r="QVO13" s="130"/>
      <c r="QVP13" s="130"/>
      <c r="QVQ13" s="130"/>
      <c r="QVR13" s="130"/>
      <c r="QVS13" s="130"/>
      <c r="QVT13" s="130"/>
      <c r="QVU13" s="130"/>
      <c r="QVV13" s="130"/>
      <c r="QVW13" s="130"/>
      <c r="QVX13" s="130"/>
      <c r="QVY13" s="130"/>
      <c r="QVZ13" s="130"/>
      <c r="QWA13" s="130"/>
      <c r="QWB13" s="130"/>
      <c r="QWC13" s="130"/>
      <c r="QWD13" s="130"/>
      <c r="QWE13" s="130"/>
      <c r="QWF13" s="130"/>
      <c r="QWG13" s="130"/>
      <c r="QWH13" s="130"/>
      <c r="QWI13" s="130"/>
      <c r="QWJ13" s="130"/>
      <c r="QWK13" s="130"/>
      <c r="QWL13" s="130"/>
      <c r="QWM13" s="130"/>
      <c r="QWN13" s="130"/>
      <c r="QWO13" s="130"/>
      <c r="QWP13" s="130"/>
      <c r="QWQ13" s="130"/>
      <c r="QWR13" s="130"/>
      <c r="QWS13" s="130"/>
      <c r="QWT13" s="130"/>
      <c r="QWU13" s="130"/>
      <c r="QWV13" s="130"/>
      <c r="QWW13" s="130"/>
      <c r="QWX13" s="130"/>
      <c r="QWY13" s="130"/>
      <c r="QWZ13" s="130"/>
      <c r="QXA13" s="130"/>
      <c r="QXB13" s="130"/>
      <c r="QXC13" s="130"/>
      <c r="QXD13" s="130"/>
      <c r="QXE13" s="130"/>
      <c r="QXF13" s="130"/>
      <c r="QXG13" s="130"/>
      <c r="QXH13" s="130"/>
      <c r="QXI13" s="130"/>
      <c r="QXJ13" s="130"/>
      <c r="QXK13" s="130"/>
      <c r="QXL13" s="130"/>
      <c r="QXM13" s="130"/>
      <c r="QXN13" s="130"/>
      <c r="QXO13" s="130"/>
      <c r="QXP13" s="130"/>
      <c r="QXQ13" s="130"/>
      <c r="QXR13" s="130"/>
      <c r="QXS13" s="130"/>
      <c r="QXT13" s="130"/>
      <c r="QXU13" s="130"/>
      <c r="QXV13" s="130"/>
      <c r="QXW13" s="130"/>
      <c r="QXX13" s="130"/>
      <c r="QXY13" s="130"/>
      <c r="QXZ13" s="130"/>
      <c r="QYA13" s="130"/>
      <c r="QYB13" s="130"/>
      <c r="QYC13" s="130"/>
      <c r="QYD13" s="130"/>
      <c r="QYE13" s="130"/>
      <c r="QYF13" s="130"/>
      <c r="QYG13" s="130"/>
      <c r="QYH13" s="130"/>
      <c r="QYI13" s="130"/>
      <c r="QYJ13" s="130"/>
      <c r="QYK13" s="130"/>
      <c r="QYL13" s="130"/>
      <c r="QYM13" s="130"/>
      <c r="QYN13" s="130"/>
      <c r="QYO13" s="130"/>
      <c r="QYP13" s="130"/>
      <c r="QYQ13" s="130"/>
      <c r="QYR13" s="130"/>
      <c r="QYS13" s="130"/>
      <c r="QYT13" s="130"/>
      <c r="QYU13" s="130"/>
      <c r="QYV13" s="130"/>
      <c r="QYW13" s="130"/>
      <c r="QYX13" s="130"/>
      <c r="QYY13" s="130"/>
      <c r="QYZ13" s="130"/>
      <c r="QZA13" s="130"/>
      <c r="QZB13" s="130"/>
      <c r="QZC13" s="130"/>
      <c r="QZD13" s="130"/>
      <c r="QZE13" s="130"/>
      <c r="QZF13" s="130"/>
      <c r="QZG13" s="130"/>
      <c r="QZH13" s="130"/>
      <c r="QZI13" s="130"/>
      <c r="QZJ13" s="130"/>
      <c r="QZK13" s="130"/>
      <c r="QZL13" s="130"/>
      <c r="QZM13" s="130"/>
      <c r="QZN13" s="130"/>
      <c r="QZO13" s="130"/>
      <c r="QZP13" s="130"/>
      <c r="QZQ13" s="130"/>
      <c r="QZR13" s="130"/>
      <c r="QZS13" s="130"/>
      <c r="QZT13" s="130"/>
      <c r="QZU13" s="130"/>
      <c r="QZV13" s="130"/>
      <c r="QZW13" s="130"/>
      <c r="QZX13" s="130"/>
      <c r="QZY13" s="130"/>
      <c r="QZZ13" s="130"/>
      <c r="RAA13" s="130"/>
      <c r="RAB13" s="130"/>
      <c r="RAC13" s="130"/>
      <c r="RAD13" s="130"/>
      <c r="RAE13" s="130"/>
      <c r="RAF13" s="130"/>
      <c r="RAG13" s="130"/>
      <c r="RAH13" s="130"/>
      <c r="RAI13" s="130"/>
      <c r="RAJ13" s="130"/>
      <c r="RAK13" s="130"/>
      <c r="RAL13" s="130"/>
      <c r="RAM13" s="130"/>
      <c r="RAN13" s="130"/>
      <c r="RAO13" s="130"/>
      <c r="RAP13" s="130"/>
      <c r="RAQ13" s="130"/>
      <c r="RAR13" s="130"/>
      <c r="RAS13" s="130"/>
      <c r="RAT13" s="130"/>
      <c r="RAU13" s="130"/>
      <c r="RAV13" s="130"/>
      <c r="RAW13" s="130"/>
      <c r="RAX13" s="130"/>
      <c r="RAY13" s="130"/>
      <c r="RAZ13" s="130"/>
      <c r="RBA13" s="130"/>
      <c r="RBB13" s="130"/>
      <c r="RBC13" s="130"/>
      <c r="RBD13" s="130"/>
      <c r="RBE13" s="130"/>
      <c r="RBF13" s="130"/>
      <c r="RBG13" s="130"/>
      <c r="RBH13" s="130"/>
      <c r="RBI13" s="130"/>
      <c r="RBJ13" s="130"/>
      <c r="RBK13" s="130"/>
      <c r="RBL13" s="130"/>
      <c r="RBM13" s="130"/>
      <c r="RBN13" s="130"/>
      <c r="RBO13" s="130"/>
      <c r="RBP13" s="130"/>
      <c r="RBQ13" s="130"/>
      <c r="RBR13" s="130"/>
      <c r="RBS13" s="130"/>
      <c r="RBT13" s="130"/>
      <c r="RBU13" s="130"/>
      <c r="RBV13" s="130"/>
      <c r="RBW13" s="130"/>
      <c r="RBX13" s="130"/>
      <c r="RBY13" s="130"/>
      <c r="RBZ13" s="130"/>
      <c r="RCA13" s="130"/>
      <c r="RCB13" s="130"/>
      <c r="RCC13" s="130"/>
      <c r="RCD13" s="130"/>
      <c r="RCE13" s="130"/>
      <c r="RCF13" s="130"/>
      <c r="RCG13" s="130"/>
      <c r="RCH13" s="130"/>
      <c r="RCI13" s="130"/>
      <c r="RCJ13" s="130"/>
      <c r="RCK13" s="130"/>
      <c r="RCL13" s="130"/>
      <c r="RCM13" s="130"/>
      <c r="RCN13" s="130"/>
      <c r="RCO13" s="130"/>
      <c r="RCP13" s="130"/>
      <c r="RCQ13" s="130"/>
      <c r="RCR13" s="130"/>
      <c r="RCS13" s="130"/>
      <c r="RCT13" s="130"/>
      <c r="RCU13" s="130"/>
      <c r="RCV13" s="130"/>
      <c r="RCW13" s="130"/>
      <c r="RCX13" s="130"/>
      <c r="RCY13" s="130"/>
      <c r="RCZ13" s="130"/>
      <c r="RDA13" s="130"/>
      <c r="RDB13" s="130"/>
      <c r="RDC13" s="130"/>
      <c r="RDD13" s="130"/>
      <c r="RDE13" s="130"/>
      <c r="RDF13" s="130"/>
      <c r="RDG13" s="130"/>
      <c r="RDH13" s="130"/>
      <c r="RDI13" s="130"/>
      <c r="RDJ13" s="130"/>
      <c r="RDK13" s="130"/>
      <c r="RDL13" s="130"/>
      <c r="RDM13" s="130"/>
      <c r="RDN13" s="130"/>
      <c r="RDO13" s="130"/>
      <c r="RDP13" s="130"/>
      <c r="RDQ13" s="130"/>
      <c r="RDR13" s="130"/>
      <c r="RDS13" s="130"/>
      <c r="RDT13" s="130"/>
      <c r="RDU13" s="130"/>
      <c r="RDV13" s="130"/>
      <c r="RDW13" s="130"/>
      <c r="RDX13" s="130"/>
      <c r="RDY13" s="130"/>
      <c r="RDZ13" s="130"/>
      <c r="REA13" s="130"/>
      <c r="REB13" s="130"/>
      <c r="REC13" s="130"/>
      <c r="RED13" s="130"/>
      <c r="REE13" s="130"/>
      <c r="REF13" s="130"/>
      <c r="REG13" s="130"/>
      <c r="REH13" s="130"/>
      <c r="REI13" s="130"/>
      <c r="REJ13" s="130"/>
      <c r="REK13" s="130"/>
      <c r="REL13" s="130"/>
      <c r="REM13" s="130"/>
      <c r="REN13" s="130"/>
      <c r="REO13" s="130"/>
      <c r="REP13" s="130"/>
      <c r="REQ13" s="130"/>
      <c r="RER13" s="130"/>
      <c r="RES13" s="130"/>
      <c r="RET13" s="130"/>
      <c r="REU13" s="130"/>
      <c r="REV13" s="130"/>
      <c r="REW13" s="130"/>
      <c r="REX13" s="130"/>
      <c r="REY13" s="130"/>
      <c r="REZ13" s="130"/>
      <c r="RFA13" s="130"/>
      <c r="RFB13" s="130"/>
      <c r="RFC13" s="130"/>
      <c r="RFD13" s="130"/>
      <c r="RFE13" s="130"/>
      <c r="RFF13" s="130"/>
      <c r="RFG13" s="130"/>
      <c r="RFH13" s="130"/>
      <c r="RFI13" s="130"/>
      <c r="RFJ13" s="130"/>
      <c r="RFK13" s="130"/>
      <c r="RFL13" s="130"/>
      <c r="RFM13" s="130"/>
      <c r="RFN13" s="130"/>
      <c r="RFO13" s="130"/>
      <c r="RFP13" s="130"/>
      <c r="RFQ13" s="130"/>
      <c r="RFR13" s="130"/>
      <c r="RFS13" s="130"/>
      <c r="RFT13" s="130"/>
      <c r="RFU13" s="130"/>
      <c r="RFV13" s="130"/>
      <c r="RFW13" s="130"/>
      <c r="RFX13" s="130"/>
      <c r="RFY13" s="130"/>
      <c r="RFZ13" s="130"/>
      <c r="RGA13" s="130"/>
      <c r="RGB13" s="130"/>
      <c r="RGC13" s="130"/>
      <c r="RGD13" s="130"/>
      <c r="RGE13" s="130"/>
      <c r="RGF13" s="130"/>
      <c r="RGG13" s="130"/>
      <c r="RGH13" s="130"/>
      <c r="RGI13" s="130"/>
      <c r="RGJ13" s="130"/>
      <c r="RGK13" s="130"/>
      <c r="RGL13" s="130"/>
      <c r="RGM13" s="130"/>
      <c r="RGN13" s="130"/>
      <c r="RGO13" s="130"/>
      <c r="RGP13" s="130"/>
      <c r="RGQ13" s="130"/>
      <c r="RGR13" s="130"/>
      <c r="RGS13" s="130"/>
      <c r="RGT13" s="130"/>
      <c r="RGU13" s="130"/>
      <c r="RGV13" s="130"/>
      <c r="RGW13" s="130"/>
      <c r="RGX13" s="130"/>
      <c r="RGY13" s="130"/>
      <c r="RGZ13" s="130"/>
      <c r="RHA13" s="130"/>
      <c r="RHB13" s="130"/>
      <c r="RHC13" s="130"/>
      <c r="RHD13" s="130"/>
      <c r="RHE13" s="130"/>
      <c r="RHF13" s="130"/>
      <c r="RHG13" s="130"/>
      <c r="RHH13" s="130"/>
      <c r="RHI13" s="130"/>
      <c r="RHJ13" s="130"/>
      <c r="RHK13" s="130"/>
      <c r="RHL13" s="130"/>
      <c r="RHM13" s="130"/>
      <c r="RHN13" s="130"/>
      <c r="RHO13" s="130"/>
      <c r="RHP13" s="130"/>
      <c r="RHQ13" s="130"/>
      <c r="RHR13" s="130"/>
      <c r="RHS13" s="130"/>
      <c r="RHT13" s="130"/>
      <c r="RHU13" s="130"/>
      <c r="RHV13" s="130"/>
      <c r="RHW13" s="130"/>
      <c r="RHX13" s="130"/>
      <c r="RHY13" s="130"/>
      <c r="RHZ13" s="130"/>
      <c r="RIA13" s="130"/>
      <c r="RIB13" s="130"/>
      <c r="RIC13" s="130"/>
      <c r="RID13" s="130"/>
      <c r="RIE13" s="130"/>
      <c r="RIF13" s="130"/>
      <c r="RIG13" s="130"/>
      <c r="RIH13" s="130"/>
      <c r="RII13" s="130"/>
      <c r="RIJ13" s="130"/>
      <c r="RIK13" s="130"/>
      <c r="RIL13" s="130"/>
      <c r="RIM13" s="130"/>
      <c r="RIN13" s="130"/>
      <c r="RIO13" s="130"/>
      <c r="RIP13" s="130"/>
      <c r="RIQ13" s="130"/>
      <c r="RIR13" s="130"/>
      <c r="RIS13" s="130"/>
      <c r="RIT13" s="130"/>
      <c r="RIU13" s="130"/>
      <c r="RIV13" s="130"/>
      <c r="RIW13" s="130"/>
      <c r="RIX13" s="130"/>
      <c r="RIY13" s="130"/>
      <c r="RIZ13" s="130"/>
      <c r="RJA13" s="130"/>
      <c r="RJB13" s="130"/>
      <c r="RJC13" s="130"/>
      <c r="RJD13" s="130"/>
      <c r="RJE13" s="130"/>
      <c r="RJF13" s="130"/>
      <c r="RJG13" s="130"/>
      <c r="RJH13" s="130"/>
      <c r="RJI13" s="130"/>
      <c r="RJJ13" s="130"/>
      <c r="RJK13" s="130"/>
      <c r="RJL13" s="130"/>
      <c r="RJM13" s="130"/>
      <c r="RJN13" s="130"/>
      <c r="RJO13" s="130"/>
      <c r="RJP13" s="130"/>
      <c r="RJQ13" s="130"/>
      <c r="RJR13" s="130"/>
      <c r="RJS13" s="130"/>
      <c r="RJT13" s="130"/>
      <c r="RJU13" s="130"/>
      <c r="RJV13" s="130"/>
      <c r="RJW13" s="130"/>
      <c r="RJX13" s="130"/>
      <c r="RJY13" s="130"/>
      <c r="RJZ13" s="130"/>
      <c r="RKA13" s="130"/>
      <c r="RKB13" s="130"/>
      <c r="RKC13" s="130"/>
      <c r="RKD13" s="130"/>
      <c r="RKE13" s="130"/>
      <c r="RKF13" s="130"/>
      <c r="RKG13" s="130"/>
      <c r="RKH13" s="130"/>
      <c r="RKI13" s="130"/>
      <c r="RKJ13" s="130"/>
      <c r="RKK13" s="130"/>
      <c r="RKL13" s="130"/>
      <c r="RKM13" s="130"/>
      <c r="RKN13" s="130"/>
      <c r="RKO13" s="130"/>
      <c r="RKP13" s="130"/>
      <c r="RKQ13" s="130"/>
      <c r="RKR13" s="130"/>
      <c r="RKS13" s="130"/>
      <c r="RKT13" s="130"/>
      <c r="RKU13" s="130"/>
      <c r="RKV13" s="130"/>
      <c r="RKW13" s="130"/>
      <c r="RKX13" s="130"/>
      <c r="RKY13" s="130"/>
      <c r="RKZ13" s="130"/>
      <c r="RLA13" s="130"/>
      <c r="RLB13" s="130"/>
      <c r="RLC13" s="130"/>
      <c r="RLD13" s="130"/>
      <c r="RLE13" s="130"/>
      <c r="RLF13" s="130"/>
      <c r="RLG13" s="130"/>
      <c r="RLH13" s="130"/>
      <c r="RLI13" s="130"/>
      <c r="RLJ13" s="130"/>
      <c r="RLK13" s="130"/>
      <c r="RLL13" s="130"/>
      <c r="RLM13" s="130"/>
      <c r="RLN13" s="130"/>
      <c r="RLO13" s="130"/>
      <c r="RLP13" s="130"/>
      <c r="RLQ13" s="130"/>
      <c r="RLR13" s="130"/>
      <c r="RLS13" s="130"/>
      <c r="RLT13" s="130"/>
      <c r="RLU13" s="130"/>
      <c r="RLV13" s="130"/>
      <c r="RLW13" s="130"/>
      <c r="RLX13" s="130"/>
      <c r="RLY13" s="130"/>
      <c r="RLZ13" s="130"/>
      <c r="RMA13" s="130"/>
      <c r="RMB13" s="130"/>
      <c r="RMC13" s="130"/>
      <c r="RMD13" s="130"/>
      <c r="RME13" s="130"/>
      <c r="RMF13" s="130"/>
      <c r="RMG13" s="130"/>
      <c r="RMH13" s="130"/>
      <c r="RMI13" s="130"/>
      <c r="RMJ13" s="130"/>
      <c r="RMK13" s="130"/>
      <c r="RML13" s="130"/>
      <c r="RMM13" s="130"/>
      <c r="RMN13" s="130"/>
      <c r="RMO13" s="130"/>
      <c r="RMP13" s="130"/>
      <c r="RMQ13" s="130"/>
      <c r="RMR13" s="130"/>
      <c r="RMS13" s="130"/>
      <c r="RMT13" s="130"/>
      <c r="RMU13" s="130"/>
      <c r="RMV13" s="130"/>
      <c r="RMW13" s="130"/>
      <c r="RMX13" s="130"/>
      <c r="RMY13" s="130"/>
      <c r="RMZ13" s="130"/>
      <c r="RNA13" s="130"/>
      <c r="RNB13" s="130"/>
      <c r="RNC13" s="130"/>
      <c r="RND13" s="130"/>
      <c r="RNE13" s="130"/>
      <c r="RNF13" s="130"/>
      <c r="RNG13" s="130"/>
      <c r="RNH13" s="130"/>
      <c r="RNI13" s="130"/>
      <c r="RNJ13" s="130"/>
      <c r="RNK13" s="130"/>
      <c r="RNL13" s="130"/>
      <c r="RNM13" s="130"/>
      <c r="RNN13" s="130"/>
      <c r="RNO13" s="130"/>
      <c r="RNP13" s="130"/>
      <c r="RNQ13" s="130"/>
      <c r="RNR13" s="130"/>
      <c r="RNS13" s="130"/>
      <c r="RNT13" s="130"/>
      <c r="RNU13" s="130"/>
      <c r="RNV13" s="130"/>
      <c r="RNW13" s="130"/>
      <c r="RNX13" s="130"/>
      <c r="RNY13" s="130"/>
      <c r="RNZ13" s="130"/>
      <c r="ROA13" s="130"/>
      <c r="ROB13" s="130"/>
      <c r="ROC13" s="130"/>
      <c r="ROD13" s="130"/>
      <c r="ROE13" s="130"/>
      <c r="ROF13" s="130"/>
      <c r="ROG13" s="130"/>
      <c r="ROH13" s="130"/>
      <c r="ROI13" s="130"/>
      <c r="ROJ13" s="130"/>
      <c r="ROK13" s="130"/>
      <c r="ROL13" s="130"/>
      <c r="ROM13" s="130"/>
      <c r="RON13" s="130"/>
      <c r="ROO13" s="130"/>
      <c r="ROP13" s="130"/>
      <c r="ROQ13" s="130"/>
      <c r="ROR13" s="130"/>
      <c r="ROS13" s="130"/>
      <c r="ROT13" s="130"/>
      <c r="ROU13" s="130"/>
      <c r="ROV13" s="130"/>
      <c r="ROW13" s="130"/>
      <c r="ROX13" s="130"/>
      <c r="ROY13" s="130"/>
      <c r="ROZ13" s="130"/>
      <c r="RPA13" s="130"/>
      <c r="RPB13" s="130"/>
      <c r="RPC13" s="130"/>
      <c r="RPD13" s="130"/>
      <c r="RPE13" s="130"/>
      <c r="RPF13" s="130"/>
      <c r="RPG13" s="130"/>
      <c r="RPH13" s="130"/>
      <c r="RPI13" s="130"/>
      <c r="RPJ13" s="130"/>
      <c r="RPK13" s="130"/>
      <c r="RPL13" s="130"/>
      <c r="RPM13" s="130"/>
      <c r="RPN13" s="130"/>
      <c r="RPO13" s="130"/>
      <c r="RPP13" s="130"/>
      <c r="RPQ13" s="130"/>
      <c r="RPR13" s="130"/>
      <c r="RPS13" s="130"/>
      <c r="RPT13" s="130"/>
      <c r="RPU13" s="130"/>
      <c r="RPV13" s="130"/>
      <c r="RPW13" s="130"/>
      <c r="RPX13" s="130"/>
      <c r="RPY13" s="130"/>
      <c r="RPZ13" s="130"/>
      <c r="RQA13" s="130"/>
      <c r="RQB13" s="130"/>
      <c r="RQC13" s="130"/>
      <c r="RQD13" s="130"/>
      <c r="RQE13" s="130"/>
      <c r="RQF13" s="130"/>
      <c r="RQG13" s="130"/>
      <c r="RQH13" s="130"/>
      <c r="RQI13" s="130"/>
      <c r="RQJ13" s="130"/>
      <c r="RQK13" s="130"/>
      <c r="RQL13" s="130"/>
      <c r="RQM13" s="130"/>
      <c r="RQN13" s="130"/>
      <c r="RQO13" s="130"/>
      <c r="RQP13" s="130"/>
      <c r="RQQ13" s="130"/>
      <c r="RQR13" s="130"/>
      <c r="RQS13" s="130"/>
      <c r="RQT13" s="130"/>
      <c r="RQU13" s="130"/>
      <c r="RQV13" s="130"/>
      <c r="RQW13" s="130"/>
      <c r="RQX13" s="130"/>
      <c r="RQY13" s="130"/>
      <c r="RQZ13" s="130"/>
      <c r="RRA13" s="130"/>
      <c r="RRB13" s="130"/>
      <c r="RRC13" s="130"/>
      <c r="RRD13" s="130"/>
      <c r="RRE13" s="130"/>
      <c r="RRF13" s="130"/>
      <c r="RRG13" s="130"/>
      <c r="RRH13" s="130"/>
      <c r="RRI13" s="130"/>
      <c r="RRJ13" s="130"/>
      <c r="RRK13" s="130"/>
      <c r="RRL13" s="130"/>
      <c r="RRM13" s="130"/>
      <c r="RRN13" s="130"/>
      <c r="RRO13" s="130"/>
      <c r="RRP13" s="130"/>
      <c r="RRQ13" s="130"/>
      <c r="RRR13" s="130"/>
      <c r="RRS13" s="130"/>
      <c r="RRT13" s="130"/>
      <c r="RRU13" s="130"/>
      <c r="RRV13" s="130"/>
      <c r="RRW13" s="130"/>
      <c r="RRX13" s="130"/>
      <c r="RRY13" s="130"/>
      <c r="RRZ13" s="130"/>
      <c r="RSA13" s="130"/>
      <c r="RSB13" s="130"/>
      <c r="RSC13" s="130"/>
      <c r="RSD13" s="130"/>
      <c r="RSE13" s="130"/>
      <c r="RSF13" s="130"/>
      <c r="RSG13" s="130"/>
      <c r="RSH13" s="130"/>
      <c r="RSI13" s="130"/>
      <c r="RSJ13" s="130"/>
      <c r="RSK13" s="130"/>
      <c r="RSL13" s="130"/>
      <c r="RSM13" s="130"/>
      <c r="RSN13" s="130"/>
      <c r="RSO13" s="130"/>
      <c r="RSP13" s="130"/>
      <c r="RSQ13" s="130"/>
      <c r="RSR13" s="130"/>
      <c r="RSS13" s="130"/>
      <c r="RST13" s="130"/>
      <c r="RSU13" s="130"/>
      <c r="RSV13" s="130"/>
      <c r="RSW13" s="130"/>
      <c r="RSX13" s="130"/>
      <c r="RSY13" s="130"/>
      <c r="RSZ13" s="130"/>
      <c r="RTA13" s="130"/>
      <c r="RTB13" s="130"/>
      <c r="RTC13" s="130"/>
      <c r="RTD13" s="130"/>
      <c r="RTE13" s="130"/>
      <c r="RTF13" s="130"/>
      <c r="RTG13" s="130"/>
      <c r="RTH13" s="130"/>
      <c r="RTI13" s="130"/>
      <c r="RTJ13" s="130"/>
      <c r="RTK13" s="130"/>
      <c r="RTL13" s="130"/>
      <c r="RTM13" s="130"/>
      <c r="RTN13" s="130"/>
      <c r="RTO13" s="130"/>
      <c r="RTP13" s="130"/>
      <c r="RTQ13" s="130"/>
      <c r="RTR13" s="130"/>
      <c r="RTS13" s="130"/>
      <c r="RTT13" s="130"/>
      <c r="RTU13" s="130"/>
      <c r="RTV13" s="130"/>
      <c r="RTW13" s="130"/>
      <c r="RTX13" s="130"/>
      <c r="RTY13" s="130"/>
      <c r="RTZ13" s="130"/>
      <c r="RUA13" s="130"/>
      <c r="RUB13" s="130"/>
      <c r="RUC13" s="130"/>
      <c r="RUD13" s="130"/>
      <c r="RUE13" s="130"/>
      <c r="RUF13" s="130"/>
      <c r="RUG13" s="130"/>
      <c r="RUH13" s="130"/>
      <c r="RUI13" s="130"/>
      <c r="RUJ13" s="130"/>
      <c r="RUK13" s="130"/>
      <c r="RUL13" s="130"/>
      <c r="RUM13" s="130"/>
      <c r="RUN13" s="130"/>
      <c r="RUO13" s="130"/>
      <c r="RUP13" s="130"/>
      <c r="RUQ13" s="130"/>
      <c r="RUR13" s="130"/>
      <c r="RUS13" s="130"/>
      <c r="RUT13" s="130"/>
      <c r="RUU13" s="130"/>
      <c r="RUV13" s="130"/>
      <c r="RUW13" s="130"/>
      <c r="RUX13" s="130"/>
      <c r="RUY13" s="130"/>
      <c r="RUZ13" s="130"/>
      <c r="RVA13" s="130"/>
      <c r="RVB13" s="130"/>
      <c r="RVC13" s="130"/>
      <c r="RVD13" s="130"/>
      <c r="RVE13" s="130"/>
      <c r="RVF13" s="130"/>
      <c r="RVG13" s="130"/>
      <c r="RVH13" s="130"/>
      <c r="RVI13" s="130"/>
      <c r="RVJ13" s="130"/>
      <c r="RVK13" s="130"/>
      <c r="RVL13" s="130"/>
      <c r="RVM13" s="130"/>
      <c r="RVN13" s="130"/>
      <c r="RVO13" s="130"/>
      <c r="RVP13" s="130"/>
      <c r="RVQ13" s="130"/>
      <c r="RVR13" s="130"/>
      <c r="RVS13" s="130"/>
      <c r="RVT13" s="130"/>
      <c r="RVU13" s="130"/>
      <c r="RVV13" s="130"/>
      <c r="RVW13" s="130"/>
      <c r="RVX13" s="130"/>
      <c r="RVY13" s="130"/>
      <c r="RVZ13" s="130"/>
      <c r="RWA13" s="130"/>
      <c r="RWB13" s="130"/>
      <c r="RWC13" s="130"/>
      <c r="RWD13" s="130"/>
      <c r="RWE13" s="130"/>
      <c r="RWF13" s="130"/>
      <c r="RWG13" s="130"/>
      <c r="RWH13" s="130"/>
      <c r="RWI13" s="130"/>
      <c r="RWJ13" s="130"/>
      <c r="RWK13" s="130"/>
      <c r="RWL13" s="130"/>
      <c r="RWM13" s="130"/>
      <c r="RWN13" s="130"/>
      <c r="RWO13" s="130"/>
      <c r="RWP13" s="130"/>
      <c r="RWQ13" s="130"/>
      <c r="RWR13" s="130"/>
      <c r="RWS13" s="130"/>
      <c r="RWT13" s="130"/>
      <c r="RWU13" s="130"/>
      <c r="RWV13" s="130"/>
      <c r="RWW13" s="130"/>
      <c r="RWX13" s="130"/>
      <c r="RWY13" s="130"/>
      <c r="RWZ13" s="130"/>
      <c r="RXA13" s="130"/>
      <c r="RXB13" s="130"/>
      <c r="RXC13" s="130"/>
      <c r="RXD13" s="130"/>
      <c r="RXE13" s="130"/>
      <c r="RXF13" s="130"/>
      <c r="RXG13" s="130"/>
      <c r="RXH13" s="130"/>
      <c r="RXI13" s="130"/>
      <c r="RXJ13" s="130"/>
      <c r="RXK13" s="130"/>
      <c r="RXL13" s="130"/>
      <c r="RXM13" s="130"/>
      <c r="RXN13" s="130"/>
      <c r="RXO13" s="130"/>
      <c r="RXP13" s="130"/>
      <c r="RXQ13" s="130"/>
      <c r="RXR13" s="130"/>
      <c r="RXS13" s="130"/>
      <c r="RXT13" s="130"/>
      <c r="RXU13" s="130"/>
      <c r="RXV13" s="130"/>
      <c r="RXW13" s="130"/>
      <c r="RXX13" s="130"/>
      <c r="RXY13" s="130"/>
      <c r="RXZ13" s="130"/>
      <c r="RYA13" s="130"/>
      <c r="RYB13" s="130"/>
      <c r="RYC13" s="130"/>
      <c r="RYD13" s="130"/>
      <c r="RYE13" s="130"/>
      <c r="RYF13" s="130"/>
      <c r="RYG13" s="130"/>
      <c r="RYH13" s="130"/>
      <c r="RYI13" s="130"/>
      <c r="RYJ13" s="130"/>
      <c r="RYK13" s="130"/>
      <c r="RYL13" s="130"/>
      <c r="RYM13" s="130"/>
      <c r="RYN13" s="130"/>
      <c r="RYO13" s="130"/>
      <c r="RYP13" s="130"/>
      <c r="RYQ13" s="130"/>
      <c r="RYR13" s="130"/>
      <c r="RYS13" s="130"/>
      <c r="RYT13" s="130"/>
      <c r="RYU13" s="130"/>
      <c r="RYV13" s="130"/>
      <c r="RYW13" s="130"/>
      <c r="RYX13" s="130"/>
      <c r="RYY13" s="130"/>
      <c r="RYZ13" s="130"/>
      <c r="RZA13" s="130"/>
      <c r="RZB13" s="130"/>
      <c r="RZC13" s="130"/>
      <c r="RZD13" s="130"/>
      <c r="RZE13" s="130"/>
      <c r="RZF13" s="130"/>
      <c r="RZG13" s="130"/>
      <c r="RZH13" s="130"/>
      <c r="RZI13" s="130"/>
      <c r="RZJ13" s="130"/>
      <c r="RZK13" s="130"/>
      <c r="RZL13" s="130"/>
      <c r="RZM13" s="130"/>
      <c r="RZN13" s="130"/>
      <c r="RZO13" s="130"/>
      <c r="RZP13" s="130"/>
      <c r="RZQ13" s="130"/>
      <c r="RZR13" s="130"/>
      <c r="RZS13" s="130"/>
      <c r="RZT13" s="130"/>
      <c r="RZU13" s="130"/>
      <c r="RZV13" s="130"/>
      <c r="RZW13" s="130"/>
      <c r="RZX13" s="130"/>
      <c r="RZY13" s="130"/>
      <c r="RZZ13" s="130"/>
      <c r="SAA13" s="130"/>
      <c r="SAB13" s="130"/>
      <c r="SAC13" s="130"/>
      <c r="SAD13" s="130"/>
      <c r="SAE13" s="130"/>
      <c r="SAF13" s="130"/>
      <c r="SAG13" s="130"/>
      <c r="SAH13" s="130"/>
      <c r="SAI13" s="130"/>
      <c r="SAJ13" s="130"/>
      <c r="SAK13" s="130"/>
      <c r="SAL13" s="130"/>
      <c r="SAM13" s="130"/>
      <c r="SAN13" s="130"/>
      <c r="SAO13" s="130"/>
      <c r="SAP13" s="130"/>
      <c r="SAQ13" s="130"/>
      <c r="SAR13" s="130"/>
      <c r="SAS13" s="130"/>
      <c r="SAT13" s="130"/>
      <c r="SAU13" s="130"/>
      <c r="SAV13" s="130"/>
      <c r="SAW13" s="130"/>
      <c r="SAX13" s="130"/>
      <c r="SAY13" s="130"/>
      <c r="SAZ13" s="130"/>
      <c r="SBA13" s="130"/>
      <c r="SBB13" s="130"/>
      <c r="SBC13" s="130"/>
      <c r="SBD13" s="130"/>
      <c r="SBE13" s="130"/>
      <c r="SBF13" s="130"/>
      <c r="SBG13" s="130"/>
      <c r="SBH13" s="130"/>
      <c r="SBI13" s="130"/>
      <c r="SBJ13" s="130"/>
      <c r="SBK13" s="130"/>
      <c r="SBL13" s="130"/>
      <c r="SBM13" s="130"/>
      <c r="SBN13" s="130"/>
      <c r="SBO13" s="130"/>
      <c r="SBP13" s="130"/>
      <c r="SBQ13" s="130"/>
      <c r="SBR13" s="130"/>
      <c r="SBS13" s="130"/>
      <c r="SBT13" s="130"/>
      <c r="SBU13" s="130"/>
      <c r="SBV13" s="130"/>
      <c r="SBW13" s="130"/>
      <c r="SBX13" s="130"/>
      <c r="SBY13" s="130"/>
      <c r="SBZ13" s="130"/>
      <c r="SCA13" s="130"/>
      <c r="SCB13" s="130"/>
      <c r="SCC13" s="130"/>
      <c r="SCD13" s="130"/>
      <c r="SCE13" s="130"/>
      <c r="SCF13" s="130"/>
      <c r="SCG13" s="130"/>
      <c r="SCH13" s="130"/>
      <c r="SCI13" s="130"/>
      <c r="SCJ13" s="130"/>
      <c r="SCK13" s="130"/>
      <c r="SCL13" s="130"/>
      <c r="SCM13" s="130"/>
      <c r="SCN13" s="130"/>
      <c r="SCO13" s="130"/>
      <c r="SCP13" s="130"/>
      <c r="SCQ13" s="130"/>
      <c r="SCR13" s="130"/>
      <c r="SCS13" s="130"/>
      <c r="SCT13" s="130"/>
      <c r="SCU13" s="130"/>
      <c r="SCV13" s="130"/>
      <c r="SCW13" s="130"/>
      <c r="SCX13" s="130"/>
      <c r="SCY13" s="130"/>
      <c r="SCZ13" s="130"/>
      <c r="SDA13" s="130"/>
      <c r="SDB13" s="130"/>
      <c r="SDC13" s="130"/>
      <c r="SDD13" s="130"/>
      <c r="SDE13" s="130"/>
      <c r="SDF13" s="130"/>
      <c r="SDG13" s="130"/>
      <c r="SDH13" s="130"/>
      <c r="SDI13" s="130"/>
      <c r="SDJ13" s="130"/>
      <c r="SDK13" s="130"/>
      <c r="SDL13" s="130"/>
      <c r="SDM13" s="130"/>
      <c r="SDN13" s="130"/>
      <c r="SDO13" s="130"/>
      <c r="SDP13" s="130"/>
      <c r="SDQ13" s="130"/>
      <c r="SDR13" s="130"/>
      <c r="SDS13" s="130"/>
      <c r="SDT13" s="130"/>
      <c r="SDU13" s="130"/>
      <c r="SDV13" s="130"/>
      <c r="SDW13" s="130"/>
      <c r="SDX13" s="130"/>
      <c r="SDY13" s="130"/>
      <c r="SDZ13" s="130"/>
      <c r="SEA13" s="130"/>
      <c r="SEB13" s="130"/>
      <c r="SEC13" s="130"/>
      <c r="SED13" s="130"/>
      <c r="SEE13" s="130"/>
      <c r="SEF13" s="130"/>
      <c r="SEG13" s="130"/>
      <c r="SEH13" s="130"/>
      <c r="SEI13" s="130"/>
      <c r="SEJ13" s="130"/>
      <c r="SEK13" s="130"/>
      <c r="SEL13" s="130"/>
      <c r="SEM13" s="130"/>
      <c r="SEN13" s="130"/>
      <c r="SEO13" s="130"/>
      <c r="SEP13" s="130"/>
      <c r="SEQ13" s="130"/>
      <c r="SER13" s="130"/>
      <c r="SES13" s="130"/>
      <c r="SET13" s="130"/>
      <c r="SEU13" s="130"/>
      <c r="SEV13" s="130"/>
      <c r="SEW13" s="130"/>
      <c r="SEX13" s="130"/>
      <c r="SEY13" s="130"/>
      <c r="SEZ13" s="130"/>
      <c r="SFA13" s="130"/>
      <c r="SFB13" s="130"/>
      <c r="SFC13" s="130"/>
      <c r="SFD13" s="130"/>
      <c r="SFE13" s="130"/>
      <c r="SFF13" s="130"/>
      <c r="SFG13" s="130"/>
      <c r="SFH13" s="130"/>
      <c r="SFI13" s="130"/>
      <c r="SFJ13" s="130"/>
      <c r="SFK13" s="130"/>
      <c r="SFL13" s="130"/>
      <c r="SFM13" s="130"/>
      <c r="SFN13" s="130"/>
      <c r="SFO13" s="130"/>
      <c r="SFP13" s="130"/>
      <c r="SFQ13" s="130"/>
      <c r="SFR13" s="130"/>
      <c r="SFS13" s="130"/>
      <c r="SFT13" s="130"/>
      <c r="SFU13" s="130"/>
      <c r="SFV13" s="130"/>
      <c r="SFW13" s="130"/>
      <c r="SFX13" s="130"/>
      <c r="SFY13" s="130"/>
      <c r="SFZ13" s="130"/>
      <c r="SGA13" s="130"/>
      <c r="SGB13" s="130"/>
      <c r="SGC13" s="130"/>
      <c r="SGD13" s="130"/>
      <c r="SGE13" s="130"/>
      <c r="SGF13" s="130"/>
      <c r="SGG13" s="130"/>
      <c r="SGH13" s="130"/>
      <c r="SGI13" s="130"/>
      <c r="SGJ13" s="130"/>
      <c r="SGK13" s="130"/>
      <c r="SGL13" s="130"/>
      <c r="SGM13" s="130"/>
      <c r="SGN13" s="130"/>
      <c r="SGO13" s="130"/>
      <c r="SGP13" s="130"/>
      <c r="SGQ13" s="130"/>
      <c r="SGR13" s="130"/>
      <c r="SGS13" s="130"/>
      <c r="SGT13" s="130"/>
      <c r="SGU13" s="130"/>
      <c r="SGV13" s="130"/>
      <c r="SGW13" s="130"/>
      <c r="SGX13" s="130"/>
      <c r="SGY13" s="130"/>
      <c r="SGZ13" s="130"/>
      <c r="SHA13" s="130"/>
      <c r="SHB13" s="130"/>
      <c r="SHC13" s="130"/>
      <c r="SHD13" s="130"/>
      <c r="SHE13" s="130"/>
      <c r="SHF13" s="130"/>
      <c r="SHG13" s="130"/>
      <c r="SHH13" s="130"/>
      <c r="SHI13" s="130"/>
      <c r="SHJ13" s="130"/>
      <c r="SHK13" s="130"/>
      <c r="SHL13" s="130"/>
      <c r="SHM13" s="130"/>
      <c r="SHN13" s="130"/>
      <c r="SHO13" s="130"/>
      <c r="SHP13" s="130"/>
      <c r="SHQ13" s="130"/>
      <c r="SHR13" s="130"/>
      <c r="SHS13" s="130"/>
      <c r="SHT13" s="130"/>
      <c r="SHU13" s="130"/>
      <c r="SHV13" s="130"/>
      <c r="SHW13" s="130"/>
      <c r="SHX13" s="130"/>
      <c r="SHY13" s="130"/>
      <c r="SHZ13" s="130"/>
      <c r="SIA13" s="130"/>
      <c r="SIB13" s="130"/>
      <c r="SIC13" s="130"/>
      <c r="SID13" s="130"/>
      <c r="SIE13" s="130"/>
      <c r="SIF13" s="130"/>
      <c r="SIG13" s="130"/>
      <c r="SIH13" s="130"/>
      <c r="SII13" s="130"/>
      <c r="SIJ13" s="130"/>
      <c r="SIK13" s="130"/>
      <c r="SIL13" s="130"/>
      <c r="SIM13" s="130"/>
      <c r="SIN13" s="130"/>
      <c r="SIO13" s="130"/>
      <c r="SIP13" s="130"/>
      <c r="SIQ13" s="130"/>
      <c r="SIR13" s="130"/>
      <c r="SIS13" s="130"/>
      <c r="SIT13" s="130"/>
      <c r="SIU13" s="130"/>
      <c r="SIV13" s="130"/>
      <c r="SIW13" s="130"/>
      <c r="SIX13" s="130"/>
      <c r="SIY13" s="130"/>
      <c r="SIZ13" s="130"/>
      <c r="SJA13" s="130"/>
      <c r="SJB13" s="130"/>
      <c r="SJC13" s="130"/>
      <c r="SJD13" s="130"/>
      <c r="SJE13" s="130"/>
      <c r="SJF13" s="130"/>
      <c r="SJG13" s="130"/>
      <c r="SJH13" s="130"/>
      <c r="SJI13" s="130"/>
      <c r="SJJ13" s="130"/>
      <c r="SJK13" s="130"/>
      <c r="SJL13" s="130"/>
      <c r="SJM13" s="130"/>
      <c r="SJN13" s="130"/>
      <c r="SJO13" s="130"/>
      <c r="SJP13" s="130"/>
      <c r="SJQ13" s="130"/>
      <c r="SJR13" s="130"/>
      <c r="SJS13" s="130"/>
      <c r="SJT13" s="130"/>
      <c r="SJU13" s="130"/>
      <c r="SJV13" s="130"/>
      <c r="SJW13" s="130"/>
      <c r="SJX13" s="130"/>
      <c r="SJY13" s="130"/>
      <c r="SJZ13" s="130"/>
      <c r="SKA13" s="130"/>
      <c r="SKB13" s="130"/>
      <c r="SKC13" s="130"/>
      <c r="SKD13" s="130"/>
      <c r="SKE13" s="130"/>
      <c r="SKF13" s="130"/>
      <c r="SKG13" s="130"/>
      <c r="SKH13" s="130"/>
      <c r="SKI13" s="130"/>
      <c r="SKJ13" s="130"/>
      <c r="SKK13" s="130"/>
      <c r="SKL13" s="130"/>
      <c r="SKM13" s="130"/>
      <c r="SKN13" s="130"/>
      <c r="SKO13" s="130"/>
      <c r="SKP13" s="130"/>
      <c r="SKQ13" s="130"/>
      <c r="SKR13" s="130"/>
      <c r="SKS13" s="130"/>
      <c r="SKT13" s="130"/>
      <c r="SKU13" s="130"/>
      <c r="SKV13" s="130"/>
      <c r="SKW13" s="130"/>
      <c r="SKX13" s="130"/>
      <c r="SKY13" s="130"/>
      <c r="SKZ13" s="130"/>
      <c r="SLA13" s="130"/>
      <c r="SLB13" s="130"/>
      <c r="SLC13" s="130"/>
      <c r="SLD13" s="130"/>
      <c r="SLE13" s="130"/>
      <c r="SLF13" s="130"/>
      <c r="SLG13" s="130"/>
      <c r="SLH13" s="130"/>
      <c r="SLI13" s="130"/>
      <c r="SLJ13" s="130"/>
      <c r="SLK13" s="130"/>
      <c r="SLL13" s="130"/>
      <c r="SLM13" s="130"/>
      <c r="SLN13" s="130"/>
      <c r="SLO13" s="130"/>
      <c r="SLP13" s="130"/>
      <c r="SLQ13" s="130"/>
      <c r="SLR13" s="130"/>
      <c r="SLS13" s="130"/>
      <c r="SLT13" s="130"/>
      <c r="SLU13" s="130"/>
      <c r="SLV13" s="130"/>
      <c r="SLW13" s="130"/>
      <c r="SLX13" s="130"/>
      <c r="SLY13" s="130"/>
      <c r="SLZ13" s="130"/>
      <c r="SMA13" s="130"/>
      <c r="SMB13" s="130"/>
      <c r="SMC13" s="130"/>
      <c r="SMD13" s="130"/>
      <c r="SME13" s="130"/>
      <c r="SMF13" s="130"/>
      <c r="SMG13" s="130"/>
      <c r="SMH13" s="130"/>
      <c r="SMI13" s="130"/>
      <c r="SMJ13" s="130"/>
      <c r="SMK13" s="130"/>
      <c r="SML13" s="130"/>
      <c r="SMM13" s="130"/>
      <c r="SMN13" s="130"/>
      <c r="SMO13" s="130"/>
      <c r="SMP13" s="130"/>
      <c r="SMQ13" s="130"/>
      <c r="SMR13" s="130"/>
      <c r="SMS13" s="130"/>
      <c r="SMT13" s="130"/>
      <c r="SMU13" s="130"/>
      <c r="SMV13" s="130"/>
      <c r="SMW13" s="130"/>
      <c r="SMX13" s="130"/>
      <c r="SMY13" s="130"/>
      <c r="SMZ13" s="130"/>
      <c r="SNA13" s="130"/>
      <c r="SNB13" s="130"/>
      <c r="SNC13" s="130"/>
      <c r="SND13" s="130"/>
      <c r="SNE13" s="130"/>
      <c r="SNF13" s="130"/>
      <c r="SNG13" s="130"/>
      <c r="SNH13" s="130"/>
      <c r="SNI13" s="130"/>
      <c r="SNJ13" s="130"/>
      <c r="SNK13" s="130"/>
      <c r="SNL13" s="130"/>
      <c r="SNM13" s="130"/>
      <c r="SNN13" s="130"/>
      <c r="SNO13" s="130"/>
      <c r="SNP13" s="130"/>
      <c r="SNQ13" s="130"/>
      <c r="SNR13" s="130"/>
      <c r="SNS13" s="130"/>
      <c r="SNT13" s="130"/>
      <c r="SNU13" s="130"/>
      <c r="SNV13" s="130"/>
      <c r="SNW13" s="130"/>
      <c r="SNX13" s="130"/>
      <c r="SNY13" s="130"/>
      <c r="SNZ13" s="130"/>
      <c r="SOA13" s="130"/>
      <c r="SOB13" s="130"/>
      <c r="SOC13" s="130"/>
      <c r="SOD13" s="130"/>
      <c r="SOE13" s="130"/>
      <c r="SOF13" s="130"/>
      <c r="SOG13" s="130"/>
      <c r="SOH13" s="130"/>
      <c r="SOI13" s="130"/>
      <c r="SOJ13" s="130"/>
      <c r="SOK13" s="130"/>
      <c r="SOL13" s="130"/>
      <c r="SOM13" s="130"/>
      <c r="SON13" s="130"/>
      <c r="SOO13" s="130"/>
      <c r="SOP13" s="130"/>
      <c r="SOQ13" s="130"/>
      <c r="SOR13" s="130"/>
      <c r="SOS13" s="130"/>
      <c r="SOT13" s="130"/>
      <c r="SOU13" s="130"/>
      <c r="SOV13" s="130"/>
      <c r="SOW13" s="130"/>
      <c r="SOX13" s="130"/>
      <c r="SOY13" s="130"/>
      <c r="SOZ13" s="130"/>
      <c r="SPA13" s="130"/>
      <c r="SPB13" s="130"/>
      <c r="SPC13" s="130"/>
      <c r="SPD13" s="130"/>
      <c r="SPE13" s="130"/>
      <c r="SPF13" s="130"/>
      <c r="SPG13" s="130"/>
      <c r="SPH13" s="130"/>
      <c r="SPI13" s="130"/>
      <c r="SPJ13" s="130"/>
      <c r="SPK13" s="130"/>
      <c r="SPL13" s="130"/>
      <c r="SPM13" s="130"/>
      <c r="SPN13" s="130"/>
      <c r="SPO13" s="130"/>
      <c r="SPP13" s="130"/>
      <c r="SPQ13" s="130"/>
      <c r="SPR13" s="130"/>
      <c r="SPS13" s="130"/>
      <c r="SPT13" s="130"/>
      <c r="SPU13" s="130"/>
      <c r="SPV13" s="130"/>
      <c r="SPW13" s="130"/>
      <c r="SPX13" s="130"/>
      <c r="SPY13" s="130"/>
      <c r="SPZ13" s="130"/>
      <c r="SQA13" s="130"/>
      <c r="SQB13" s="130"/>
      <c r="SQC13" s="130"/>
      <c r="SQD13" s="130"/>
      <c r="SQE13" s="130"/>
      <c r="SQF13" s="130"/>
      <c r="SQG13" s="130"/>
      <c r="SQH13" s="130"/>
      <c r="SQI13" s="130"/>
      <c r="SQJ13" s="130"/>
      <c r="SQK13" s="130"/>
      <c r="SQL13" s="130"/>
      <c r="SQM13" s="130"/>
      <c r="SQN13" s="130"/>
      <c r="SQO13" s="130"/>
      <c r="SQP13" s="130"/>
      <c r="SQQ13" s="130"/>
      <c r="SQR13" s="130"/>
      <c r="SQS13" s="130"/>
      <c r="SQT13" s="130"/>
      <c r="SQU13" s="130"/>
      <c r="SQV13" s="130"/>
      <c r="SQW13" s="130"/>
      <c r="SQX13" s="130"/>
      <c r="SQY13" s="130"/>
      <c r="SQZ13" s="130"/>
      <c r="SRA13" s="130"/>
      <c r="SRB13" s="130"/>
      <c r="SRC13" s="130"/>
      <c r="SRD13" s="130"/>
      <c r="SRE13" s="130"/>
      <c r="SRF13" s="130"/>
      <c r="SRG13" s="130"/>
      <c r="SRH13" s="130"/>
      <c r="SRI13" s="130"/>
      <c r="SRJ13" s="130"/>
      <c r="SRK13" s="130"/>
      <c r="SRL13" s="130"/>
      <c r="SRM13" s="130"/>
      <c r="SRN13" s="130"/>
      <c r="SRO13" s="130"/>
      <c r="SRP13" s="130"/>
      <c r="SRQ13" s="130"/>
      <c r="SRR13" s="130"/>
      <c r="SRS13" s="130"/>
      <c r="SRT13" s="130"/>
      <c r="SRU13" s="130"/>
      <c r="SRV13" s="130"/>
      <c r="SRW13" s="130"/>
      <c r="SRX13" s="130"/>
      <c r="SRY13" s="130"/>
      <c r="SRZ13" s="130"/>
      <c r="SSA13" s="130"/>
      <c r="SSB13" s="130"/>
      <c r="SSC13" s="130"/>
      <c r="SSD13" s="130"/>
      <c r="SSE13" s="130"/>
      <c r="SSF13" s="130"/>
      <c r="SSG13" s="130"/>
      <c r="SSH13" s="130"/>
      <c r="SSI13" s="130"/>
      <c r="SSJ13" s="130"/>
      <c r="SSK13" s="130"/>
      <c r="SSL13" s="130"/>
      <c r="SSM13" s="130"/>
      <c r="SSN13" s="130"/>
      <c r="SSO13" s="130"/>
      <c r="SSP13" s="130"/>
      <c r="SSQ13" s="130"/>
      <c r="SSR13" s="130"/>
      <c r="SSS13" s="130"/>
      <c r="SST13" s="130"/>
      <c r="SSU13" s="130"/>
      <c r="SSV13" s="130"/>
      <c r="SSW13" s="130"/>
      <c r="SSX13" s="130"/>
      <c r="SSY13" s="130"/>
      <c r="SSZ13" s="130"/>
      <c r="STA13" s="130"/>
      <c r="STB13" s="130"/>
      <c r="STC13" s="130"/>
      <c r="STD13" s="130"/>
      <c r="STE13" s="130"/>
      <c r="STF13" s="130"/>
      <c r="STG13" s="130"/>
      <c r="STH13" s="130"/>
      <c r="STI13" s="130"/>
      <c r="STJ13" s="130"/>
      <c r="STK13" s="130"/>
      <c r="STL13" s="130"/>
      <c r="STM13" s="130"/>
      <c r="STN13" s="130"/>
      <c r="STO13" s="130"/>
      <c r="STP13" s="130"/>
      <c r="STQ13" s="130"/>
      <c r="STR13" s="130"/>
      <c r="STS13" s="130"/>
      <c r="STT13" s="130"/>
      <c r="STU13" s="130"/>
      <c r="STV13" s="130"/>
      <c r="STW13" s="130"/>
      <c r="STX13" s="130"/>
      <c r="STY13" s="130"/>
      <c r="STZ13" s="130"/>
      <c r="SUA13" s="130"/>
      <c r="SUB13" s="130"/>
      <c r="SUC13" s="130"/>
      <c r="SUD13" s="130"/>
      <c r="SUE13" s="130"/>
      <c r="SUF13" s="130"/>
      <c r="SUG13" s="130"/>
      <c r="SUH13" s="130"/>
      <c r="SUI13" s="130"/>
      <c r="SUJ13" s="130"/>
      <c r="SUK13" s="130"/>
      <c r="SUL13" s="130"/>
      <c r="SUM13" s="130"/>
      <c r="SUN13" s="130"/>
      <c r="SUO13" s="130"/>
      <c r="SUP13" s="130"/>
      <c r="SUQ13" s="130"/>
      <c r="SUR13" s="130"/>
      <c r="SUS13" s="130"/>
      <c r="SUT13" s="130"/>
      <c r="SUU13" s="130"/>
      <c r="SUV13" s="130"/>
      <c r="SUW13" s="130"/>
      <c r="SUX13" s="130"/>
      <c r="SUY13" s="130"/>
      <c r="SUZ13" s="130"/>
      <c r="SVA13" s="130"/>
      <c r="SVB13" s="130"/>
      <c r="SVC13" s="130"/>
      <c r="SVD13" s="130"/>
      <c r="SVE13" s="130"/>
      <c r="SVF13" s="130"/>
      <c r="SVG13" s="130"/>
      <c r="SVH13" s="130"/>
      <c r="SVI13" s="130"/>
      <c r="SVJ13" s="130"/>
      <c r="SVK13" s="130"/>
      <c r="SVL13" s="130"/>
      <c r="SVM13" s="130"/>
      <c r="SVN13" s="130"/>
      <c r="SVO13" s="130"/>
      <c r="SVP13" s="130"/>
      <c r="SVQ13" s="130"/>
      <c r="SVR13" s="130"/>
      <c r="SVS13" s="130"/>
      <c r="SVT13" s="130"/>
      <c r="SVU13" s="130"/>
      <c r="SVV13" s="130"/>
      <c r="SVW13" s="130"/>
      <c r="SVX13" s="130"/>
      <c r="SVY13" s="130"/>
      <c r="SVZ13" s="130"/>
      <c r="SWA13" s="130"/>
      <c r="SWB13" s="130"/>
      <c r="SWC13" s="130"/>
      <c r="SWD13" s="130"/>
      <c r="SWE13" s="130"/>
      <c r="SWF13" s="130"/>
      <c r="SWG13" s="130"/>
      <c r="SWH13" s="130"/>
      <c r="SWI13" s="130"/>
      <c r="SWJ13" s="130"/>
      <c r="SWK13" s="130"/>
      <c r="SWL13" s="130"/>
      <c r="SWM13" s="130"/>
      <c r="SWN13" s="130"/>
      <c r="SWO13" s="130"/>
      <c r="SWP13" s="130"/>
      <c r="SWQ13" s="130"/>
      <c r="SWR13" s="130"/>
      <c r="SWS13" s="130"/>
      <c r="SWT13" s="130"/>
      <c r="SWU13" s="130"/>
      <c r="SWV13" s="130"/>
      <c r="SWW13" s="130"/>
      <c r="SWX13" s="130"/>
      <c r="SWY13" s="130"/>
      <c r="SWZ13" s="130"/>
      <c r="SXA13" s="130"/>
      <c r="SXB13" s="130"/>
      <c r="SXC13" s="130"/>
      <c r="SXD13" s="130"/>
      <c r="SXE13" s="130"/>
      <c r="SXF13" s="130"/>
      <c r="SXG13" s="130"/>
      <c r="SXH13" s="130"/>
      <c r="SXI13" s="130"/>
      <c r="SXJ13" s="130"/>
      <c r="SXK13" s="130"/>
      <c r="SXL13" s="130"/>
      <c r="SXM13" s="130"/>
      <c r="SXN13" s="130"/>
      <c r="SXO13" s="130"/>
      <c r="SXP13" s="130"/>
      <c r="SXQ13" s="130"/>
      <c r="SXR13" s="130"/>
      <c r="SXS13" s="130"/>
      <c r="SXT13" s="130"/>
      <c r="SXU13" s="130"/>
      <c r="SXV13" s="130"/>
      <c r="SXW13" s="130"/>
      <c r="SXX13" s="130"/>
      <c r="SXY13" s="130"/>
      <c r="SXZ13" s="130"/>
      <c r="SYA13" s="130"/>
      <c r="SYB13" s="130"/>
      <c r="SYC13" s="130"/>
      <c r="SYD13" s="130"/>
      <c r="SYE13" s="130"/>
      <c r="SYF13" s="130"/>
      <c r="SYG13" s="130"/>
      <c r="SYH13" s="130"/>
      <c r="SYI13" s="130"/>
      <c r="SYJ13" s="130"/>
      <c r="SYK13" s="130"/>
      <c r="SYL13" s="130"/>
      <c r="SYM13" s="130"/>
      <c r="SYN13" s="130"/>
      <c r="SYO13" s="130"/>
      <c r="SYP13" s="130"/>
      <c r="SYQ13" s="130"/>
      <c r="SYR13" s="130"/>
      <c r="SYS13" s="130"/>
      <c r="SYT13" s="130"/>
      <c r="SYU13" s="130"/>
      <c r="SYV13" s="130"/>
      <c r="SYW13" s="130"/>
      <c r="SYX13" s="130"/>
      <c r="SYY13" s="130"/>
      <c r="SYZ13" s="130"/>
      <c r="SZA13" s="130"/>
      <c r="SZB13" s="130"/>
      <c r="SZC13" s="130"/>
      <c r="SZD13" s="130"/>
      <c r="SZE13" s="130"/>
      <c r="SZF13" s="130"/>
      <c r="SZG13" s="130"/>
      <c r="SZH13" s="130"/>
      <c r="SZI13" s="130"/>
      <c r="SZJ13" s="130"/>
      <c r="SZK13" s="130"/>
      <c r="SZL13" s="130"/>
      <c r="SZM13" s="130"/>
      <c r="SZN13" s="130"/>
      <c r="SZO13" s="130"/>
      <c r="SZP13" s="130"/>
      <c r="SZQ13" s="130"/>
      <c r="SZR13" s="130"/>
      <c r="SZS13" s="130"/>
      <c r="SZT13" s="130"/>
      <c r="SZU13" s="130"/>
      <c r="SZV13" s="130"/>
      <c r="SZW13" s="130"/>
      <c r="SZX13" s="130"/>
      <c r="SZY13" s="130"/>
      <c r="SZZ13" s="130"/>
      <c r="TAA13" s="130"/>
      <c r="TAB13" s="130"/>
      <c r="TAC13" s="130"/>
      <c r="TAD13" s="130"/>
      <c r="TAE13" s="130"/>
      <c r="TAF13" s="130"/>
      <c r="TAG13" s="130"/>
      <c r="TAH13" s="130"/>
      <c r="TAI13" s="130"/>
      <c r="TAJ13" s="130"/>
      <c r="TAK13" s="130"/>
      <c r="TAL13" s="130"/>
      <c r="TAM13" s="130"/>
      <c r="TAN13" s="130"/>
      <c r="TAO13" s="130"/>
      <c r="TAP13" s="130"/>
      <c r="TAQ13" s="130"/>
      <c r="TAR13" s="130"/>
      <c r="TAS13" s="130"/>
      <c r="TAT13" s="130"/>
      <c r="TAU13" s="130"/>
      <c r="TAV13" s="130"/>
      <c r="TAW13" s="130"/>
      <c r="TAX13" s="130"/>
      <c r="TAY13" s="130"/>
      <c r="TAZ13" s="130"/>
      <c r="TBA13" s="130"/>
      <c r="TBB13" s="130"/>
      <c r="TBC13" s="130"/>
      <c r="TBD13" s="130"/>
      <c r="TBE13" s="130"/>
      <c r="TBF13" s="130"/>
      <c r="TBG13" s="130"/>
      <c r="TBH13" s="130"/>
      <c r="TBI13" s="130"/>
      <c r="TBJ13" s="130"/>
      <c r="TBK13" s="130"/>
      <c r="TBL13" s="130"/>
      <c r="TBM13" s="130"/>
      <c r="TBN13" s="130"/>
      <c r="TBO13" s="130"/>
      <c r="TBP13" s="130"/>
      <c r="TBQ13" s="130"/>
      <c r="TBR13" s="130"/>
      <c r="TBS13" s="130"/>
      <c r="TBT13" s="130"/>
      <c r="TBU13" s="130"/>
      <c r="TBV13" s="130"/>
      <c r="TBW13" s="130"/>
      <c r="TBX13" s="130"/>
      <c r="TBY13" s="130"/>
      <c r="TBZ13" s="130"/>
      <c r="TCA13" s="130"/>
      <c r="TCB13" s="130"/>
      <c r="TCC13" s="130"/>
      <c r="TCD13" s="130"/>
      <c r="TCE13" s="130"/>
      <c r="TCF13" s="130"/>
      <c r="TCG13" s="130"/>
      <c r="TCH13" s="130"/>
      <c r="TCI13" s="130"/>
      <c r="TCJ13" s="130"/>
      <c r="TCK13" s="130"/>
      <c r="TCL13" s="130"/>
      <c r="TCM13" s="130"/>
      <c r="TCN13" s="130"/>
      <c r="TCO13" s="130"/>
      <c r="TCP13" s="130"/>
      <c r="TCQ13" s="130"/>
      <c r="TCR13" s="130"/>
      <c r="TCS13" s="130"/>
      <c r="TCT13" s="130"/>
      <c r="TCU13" s="130"/>
      <c r="TCV13" s="130"/>
      <c r="TCW13" s="130"/>
      <c r="TCX13" s="130"/>
      <c r="TCY13" s="130"/>
      <c r="TCZ13" s="130"/>
      <c r="TDA13" s="130"/>
      <c r="TDB13" s="130"/>
      <c r="TDC13" s="130"/>
      <c r="TDD13" s="130"/>
      <c r="TDE13" s="130"/>
      <c r="TDF13" s="130"/>
      <c r="TDG13" s="130"/>
      <c r="TDH13" s="130"/>
      <c r="TDI13" s="130"/>
      <c r="TDJ13" s="130"/>
      <c r="TDK13" s="130"/>
      <c r="TDL13" s="130"/>
      <c r="TDM13" s="130"/>
      <c r="TDN13" s="130"/>
      <c r="TDO13" s="130"/>
      <c r="TDP13" s="130"/>
      <c r="TDQ13" s="130"/>
      <c r="TDR13" s="130"/>
      <c r="TDS13" s="130"/>
      <c r="TDT13" s="130"/>
      <c r="TDU13" s="130"/>
      <c r="TDV13" s="130"/>
      <c r="TDW13" s="130"/>
      <c r="TDX13" s="130"/>
      <c r="TDY13" s="130"/>
      <c r="TDZ13" s="130"/>
      <c r="TEA13" s="130"/>
      <c r="TEB13" s="130"/>
      <c r="TEC13" s="130"/>
      <c r="TED13" s="130"/>
      <c r="TEE13" s="130"/>
      <c r="TEF13" s="130"/>
      <c r="TEG13" s="130"/>
      <c r="TEH13" s="130"/>
      <c r="TEI13" s="130"/>
      <c r="TEJ13" s="130"/>
      <c r="TEK13" s="130"/>
      <c r="TEL13" s="130"/>
      <c r="TEM13" s="130"/>
      <c r="TEN13" s="130"/>
      <c r="TEO13" s="130"/>
      <c r="TEP13" s="130"/>
      <c r="TEQ13" s="130"/>
      <c r="TER13" s="130"/>
      <c r="TES13" s="130"/>
      <c r="TET13" s="130"/>
      <c r="TEU13" s="130"/>
      <c r="TEV13" s="130"/>
      <c r="TEW13" s="130"/>
      <c r="TEX13" s="130"/>
      <c r="TEY13" s="130"/>
      <c r="TEZ13" s="130"/>
      <c r="TFA13" s="130"/>
      <c r="TFB13" s="130"/>
      <c r="TFC13" s="130"/>
      <c r="TFD13" s="130"/>
      <c r="TFE13" s="130"/>
      <c r="TFF13" s="130"/>
      <c r="TFG13" s="130"/>
      <c r="TFH13" s="130"/>
      <c r="TFI13" s="130"/>
      <c r="TFJ13" s="130"/>
      <c r="TFK13" s="130"/>
      <c r="TFL13" s="130"/>
      <c r="TFM13" s="130"/>
      <c r="TFN13" s="130"/>
      <c r="TFO13" s="130"/>
      <c r="TFP13" s="130"/>
      <c r="TFQ13" s="130"/>
      <c r="TFR13" s="130"/>
      <c r="TFS13" s="130"/>
      <c r="TFT13" s="130"/>
      <c r="TFU13" s="130"/>
      <c r="TFV13" s="130"/>
      <c r="TFW13" s="130"/>
      <c r="TFX13" s="130"/>
      <c r="TFY13" s="130"/>
      <c r="TFZ13" s="130"/>
      <c r="TGA13" s="130"/>
      <c r="TGB13" s="130"/>
      <c r="TGC13" s="130"/>
      <c r="TGD13" s="130"/>
      <c r="TGE13" s="130"/>
      <c r="TGF13" s="130"/>
      <c r="TGG13" s="130"/>
      <c r="TGH13" s="130"/>
      <c r="TGI13" s="130"/>
      <c r="TGJ13" s="130"/>
      <c r="TGK13" s="130"/>
      <c r="TGL13" s="130"/>
      <c r="TGM13" s="130"/>
      <c r="TGN13" s="130"/>
      <c r="TGO13" s="130"/>
      <c r="TGP13" s="130"/>
      <c r="TGQ13" s="130"/>
      <c r="TGR13" s="130"/>
      <c r="TGS13" s="130"/>
      <c r="TGT13" s="130"/>
      <c r="TGU13" s="130"/>
      <c r="TGV13" s="130"/>
      <c r="TGW13" s="130"/>
      <c r="TGX13" s="130"/>
      <c r="TGY13" s="130"/>
      <c r="TGZ13" s="130"/>
      <c r="THA13" s="130"/>
      <c r="THB13" s="130"/>
      <c r="THC13" s="130"/>
      <c r="THD13" s="130"/>
      <c r="THE13" s="130"/>
      <c r="THF13" s="130"/>
      <c r="THG13" s="130"/>
      <c r="THH13" s="130"/>
      <c r="THI13" s="130"/>
      <c r="THJ13" s="130"/>
      <c r="THK13" s="130"/>
      <c r="THL13" s="130"/>
      <c r="THM13" s="130"/>
      <c r="THN13" s="130"/>
      <c r="THO13" s="130"/>
      <c r="THP13" s="130"/>
      <c r="THQ13" s="130"/>
      <c r="THR13" s="130"/>
      <c r="THS13" s="130"/>
      <c r="THT13" s="130"/>
      <c r="THU13" s="130"/>
      <c r="THV13" s="130"/>
      <c r="THW13" s="130"/>
      <c r="THX13" s="130"/>
      <c r="THY13" s="130"/>
      <c r="THZ13" s="130"/>
      <c r="TIA13" s="130"/>
      <c r="TIB13" s="130"/>
      <c r="TIC13" s="130"/>
      <c r="TID13" s="130"/>
      <c r="TIE13" s="130"/>
      <c r="TIF13" s="130"/>
      <c r="TIG13" s="130"/>
      <c r="TIH13" s="130"/>
      <c r="TII13" s="130"/>
      <c r="TIJ13" s="130"/>
      <c r="TIK13" s="130"/>
      <c r="TIL13" s="130"/>
      <c r="TIM13" s="130"/>
      <c r="TIN13" s="130"/>
      <c r="TIO13" s="130"/>
      <c r="TIP13" s="130"/>
      <c r="TIQ13" s="130"/>
      <c r="TIR13" s="130"/>
      <c r="TIS13" s="130"/>
      <c r="TIT13" s="130"/>
      <c r="TIU13" s="130"/>
      <c r="TIV13" s="130"/>
      <c r="TIW13" s="130"/>
      <c r="TIX13" s="130"/>
      <c r="TIY13" s="130"/>
      <c r="TIZ13" s="130"/>
      <c r="TJA13" s="130"/>
      <c r="TJB13" s="130"/>
      <c r="TJC13" s="130"/>
      <c r="TJD13" s="130"/>
      <c r="TJE13" s="130"/>
      <c r="TJF13" s="130"/>
      <c r="TJG13" s="130"/>
      <c r="TJH13" s="130"/>
      <c r="TJI13" s="130"/>
      <c r="TJJ13" s="130"/>
      <c r="TJK13" s="130"/>
      <c r="TJL13" s="130"/>
      <c r="TJM13" s="130"/>
      <c r="TJN13" s="130"/>
      <c r="TJO13" s="130"/>
      <c r="TJP13" s="130"/>
      <c r="TJQ13" s="130"/>
      <c r="TJR13" s="130"/>
      <c r="TJS13" s="130"/>
      <c r="TJT13" s="130"/>
      <c r="TJU13" s="130"/>
      <c r="TJV13" s="130"/>
      <c r="TJW13" s="130"/>
      <c r="TJX13" s="130"/>
      <c r="TJY13" s="130"/>
      <c r="TJZ13" s="130"/>
      <c r="TKA13" s="130"/>
      <c r="TKB13" s="130"/>
      <c r="TKC13" s="130"/>
      <c r="TKD13" s="130"/>
      <c r="TKE13" s="130"/>
      <c r="TKF13" s="130"/>
      <c r="TKG13" s="130"/>
      <c r="TKH13" s="130"/>
      <c r="TKI13" s="130"/>
      <c r="TKJ13" s="130"/>
      <c r="TKK13" s="130"/>
      <c r="TKL13" s="130"/>
      <c r="TKM13" s="130"/>
      <c r="TKN13" s="130"/>
      <c r="TKO13" s="130"/>
      <c r="TKP13" s="130"/>
      <c r="TKQ13" s="130"/>
      <c r="TKR13" s="130"/>
      <c r="TKS13" s="130"/>
      <c r="TKT13" s="130"/>
      <c r="TKU13" s="130"/>
      <c r="TKV13" s="130"/>
      <c r="TKW13" s="130"/>
      <c r="TKX13" s="130"/>
      <c r="TKY13" s="130"/>
      <c r="TKZ13" s="130"/>
      <c r="TLA13" s="130"/>
      <c r="TLB13" s="130"/>
      <c r="TLC13" s="130"/>
      <c r="TLD13" s="130"/>
      <c r="TLE13" s="130"/>
      <c r="TLF13" s="130"/>
      <c r="TLG13" s="130"/>
      <c r="TLH13" s="130"/>
      <c r="TLI13" s="130"/>
      <c r="TLJ13" s="130"/>
      <c r="TLK13" s="130"/>
      <c r="TLL13" s="130"/>
      <c r="TLM13" s="130"/>
      <c r="TLN13" s="130"/>
      <c r="TLO13" s="130"/>
      <c r="TLP13" s="130"/>
      <c r="TLQ13" s="130"/>
      <c r="TLR13" s="130"/>
      <c r="TLS13" s="130"/>
      <c r="TLT13" s="130"/>
      <c r="TLU13" s="130"/>
      <c r="TLV13" s="130"/>
      <c r="TLW13" s="130"/>
      <c r="TLX13" s="130"/>
      <c r="TLY13" s="130"/>
      <c r="TLZ13" s="130"/>
      <c r="TMA13" s="130"/>
      <c r="TMB13" s="130"/>
      <c r="TMC13" s="130"/>
      <c r="TMD13" s="130"/>
      <c r="TME13" s="130"/>
      <c r="TMF13" s="130"/>
      <c r="TMG13" s="130"/>
      <c r="TMH13" s="130"/>
      <c r="TMI13" s="130"/>
      <c r="TMJ13" s="130"/>
      <c r="TMK13" s="130"/>
      <c r="TML13" s="130"/>
      <c r="TMM13" s="130"/>
      <c r="TMN13" s="130"/>
      <c r="TMO13" s="130"/>
      <c r="TMP13" s="130"/>
      <c r="TMQ13" s="130"/>
      <c r="TMR13" s="130"/>
      <c r="TMS13" s="130"/>
      <c r="TMT13" s="130"/>
      <c r="TMU13" s="130"/>
      <c r="TMV13" s="130"/>
      <c r="TMW13" s="130"/>
      <c r="TMX13" s="130"/>
      <c r="TMY13" s="130"/>
      <c r="TMZ13" s="130"/>
      <c r="TNA13" s="130"/>
      <c r="TNB13" s="130"/>
      <c r="TNC13" s="130"/>
      <c r="TND13" s="130"/>
      <c r="TNE13" s="130"/>
      <c r="TNF13" s="130"/>
      <c r="TNG13" s="130"/>
      <c r="TNH13" s="130"/>
      <c r="TNI13" s="130"/>
      <c r="TNJ13" s="130"/>
      <c r="TNK13" s="130"/>
      <c r="TNL13" s="130"/>
      <c r="TNM13" s="130"/>
      <c r="TNN13" s="130"/>
      <c r="TNO13" s="130"/>
      <c r="TNP13" s="130"/>
      <c r="TNQ13" s="130"/>
      <c r="TNR13" s="130"/>
      <c r="TNS13" s="130"/>
      <c r="TNT13" s="130"/>
      <c r="TNU13" s="130"/>
      <c r="TNV13" s="130"/>
      <c r="TNW13" s="130"/>
      <c r="TNX13" s="130"/>
      <c r="TNY13" s="130"/>
      <c r="TNZ13" s="130"/>
      <c r="TOA13" s="130"/>
      <c r="TOB13" s="130"/>
      <c r="TOC13" s="130"/>
      <c r="TOD13" s="130"/>
      <c r="TOE13" s="130"/>
      <c r="TOF13" s="130"/>
      <c r="TOG13" s="130"/>
      <c r="TOH13" s="130"/>
      <c r="TOI13" s="130"/>
      <c r="TOJ13" s="130"/>
      <c r="TOK13" s="130"/>
      <c r="TOL13" s="130"/>
      <c r="TOM13" s="130"/>
      <c r="TON13" s="130"/>
      <c r="TOO13" s="130"/>
      <c r="TOP13" s="130"/>
      <c r="TOQ13" s="130"/>
      <c r="TOR13" s="130"/>
      <c r="TOS13" s="130"/>
      <c r="TOT13" s="130"/>
      <c r="TOU13" s="130"/>
      <c r="TOV13" s="130"/>
      <c r="TOW13" s="130"/>
      <c r="TOX13" s="130"/>
      <c r="TOY13" s="130"/>
      <c r="TOZ13" s="130"/>
      <c r="TPA13" s="130"/>
      <c r="TPB13" s="130"/>
      <c r="TPC13" s="130"/>
      <c r="TPD13" s="130"/>
      <c r="TPE13" s="130"/>
      <c r="TPF13" s="130"/>
      <c r="TPG13" s="130"/>
      <c r="TPH13" s="130"/>
      <c r="TPI13" s="130"/>
      <c r="TPJ13" s="130"/>
      <c r="TPK13" s="130"/>
      <c r="TPL13" s="130"/>
      <c r="TPM13" s="130"/>
      <c r="TPN13" s="130"/>
      <c r="TPO13" s="130"/>
      <c r="TPP13" s="130"/>
      <c r="TPQ13" s="130"/>
      <c r="TPR13" s="130"/>
      <c r="TPS13" s="130"/>
      <c r="TPT13" s="130"/>
      <c r="TPU13" s="130"/>
      <c r="TPV13" s="130"/>
      <c r="TPW13" s="130"/>
      <c r="TPX13" s="130"/>
      <c r="TPY13" s="130"/>
      <c r="TPZ13" s="130"/>
      <c r="TQA13" s="130"/>
      <c r="TQB13" s="130"/>
      <c r="TQC13" s="130"/>
      <c r="TQD13" s="130"/>
      <c r="TQE13" s="130"/>
      <c r="TQF13" s="130"/>
      <c r="TQG13" s="130"/>
      <c r="TQH13" s="130"/>
      <c r="TQI13" s="130"/>
      <c r="TQJ13" s="130"/>
      <c r="TQK13" s="130"/>
      <c r="TQL13" s="130"/>
      <c r="TQM13" s="130"/>
      <c r="TQN13" s="130"/>
      <c r="TQO13" s="130"/>
      <c r="TQP13" s="130"/>
      <c r="TQQ13" s="130"/>
      <c r="TQR13" s="130"/>
      <c r="TQS13" s="130"/>
      <c r="TQT13" s="130"/>
      <c r="TQU13" s="130"/>
      <c r="TQV13" s="130"/>
      <c r="TQW13" s="130"/>
      <c r="TQX13" s="130"/>
      <c r="TQY13" s="130"/>
      <c r="TQZ13" s="130"/>
      <c r="TRA13" s="130"/>
      <c r="TRB13" s="130"/>
      <c r="TRC13" s="130"/>
      <c r="TRD13" s="130"/>
      <c r="TRE13" s="130"/>
      <c r="TRF13" s="130"/>
      <c r="TRG13" s="130"/>
      <c r="TRH13" s="130"/>
      <c r="TRI13" s="130"/>
      <c r="TRJ13" s="130"/>
      <c r="TRK13" s="130"/>
      <c r="TRL13" s="130"/>
      <c r="TRM13" s="130"/>
      <c r="TRN13" s="130"/>
      <c r="TRO13" s="130"/>
      <c r="TRP13" s="130"/>
      <c r="TRQ13" s="130"/>
      <c r="TRR13" s="130"/>
      <c r="TRS13" s="130"/>
      <c r="TRT13" s="130"/>
      <c r="TRU13" s="130"/>
      <c r="TRV13" s="130"/>
      <c r="TRW13" s="130"/>
      <c r="TRX13" s="130"/>
      <c r="TRY13" s="130"/>
      <c r="TRZ13" s="130"/>
      <c r="TSA13" s="130"/>
      <c r="TSB13" s="130"/>
      <c r="TSC13" s="130"/>
      <c r="TSD13" s="130"/>
      <c r="TSE13" s="130"/>
      <c r="TSF13" s="130"/>
      <c r="TSG13" s="130"/>
      <c r="TSH13" s="130"/>
      <c r="TSI13" s="130"/>
      <c r="TSJ13" s="130"/>
      <c r="TSK13" s="130"/>
      <c r="TSL13" s="130"/>
      <c r="TSM13" s="130"/>
      <c r="TSN13" s="130"/>
      <c r="TSO13" s="130"/>
      <c r="TSP13" s="130"/>
      <c r="TSQ13" s="130"/>
      <c r="TSR13" s="130"/>
      <c r="TSS13" s="130"/>
      <c r="TST13" s="130"/>
      <c r="TSU13" s="130"/>
      <c r="TSV13" s="130"/>
      <c r="TSW13" s="130"/>
      <c r="TSX13" s="130"/>
      <c r="TSY13" s="130"/>
      <c r="TSZ13" s="130"/>
      <c r="TTA13" s="130"/>
      <c r="TTB13" s="130"/>
      <c r="TTC13" s="130"/>
      <c r="TTD13" s="130"/>
      <c r="TTE13" s="130"/>
      <c r="TTF13" s="130"/>
      <c r="TTG13" s="130"/>
      <c r="TTH13" s="130"/>
      <c r="TTI13" s="130"/>
      <c r="TTJ13" s="130"/>
      <c r="TTK13" s="130"/>
      <c r="TTL13" s="130"/>
      <c r="TTM13" s="130"/>
      <c r="TTN13" s="130"/>
      <c r="TTO13" s="130"/>
      <c r="TTP13" s="130"/>
      <c r="TTQ13" s="130"/>
      <c r="TTR13" s="130"/>
      <c r="TTS13" s="130"/>
      <c r="TTT13" s="130"/>
      <c r="TTU13" s="130"/>
      <c r="TTV13" s="130"/>
      <c r="TTW13" s="130"/>
      <c r="TTX13" s="130"/>
      <c r="TTY13" s="130"/>
      <c r="TTZ13" s="130"/>
      <c r="TUA13" s="130"/>
      <c r="TUB13" s="130"/>
      <c r="TUC13" s="130"/>
      <c r="TUD13" s="130"/>
      <c r="TUE13" s="130"/>
      <c r="TUF13" s="130"/>
      <c r="TUG13" s="130"/>
      <c r="TUH13" s="130"/>
      <c r="TUI13" s="130"/>
      <c r="TUJ13" s="130"/>
      <c r="TUK13" s="130"/>
      <c r="TUL13" s="130"/>
      <c r="TUM13" s="130"/>
      <c r="TUN13" s="130"/>
      <c r="TUO13" s="130"/>
      <c r="TUP13" s="130"/>
      <c r="TUQ13" s="130"/>
      <c r="TUR13" s="130"/>
      <c r="TUS13" s="130"/>
      <c r="TUT13" s="130"/>
      <c r="TUU13" s="130"/>
      <c r="TUV13" s="130"/>
      <c r="TUW13" s="130"/>
      <c r="TUX13" s="130"/>
      <c r="TUY13" s="130"/>
      <c r="TUZ13" s="130"/>
      <c r="TVA13" s="130"/>
      <c r="TVB13" s="130"/>
      <c r="TVC13" s="130"/>
      <c r="TVD13" s="130"/>
      <c r="TVE13" s="130"/>
      <c r="TVF13" s="130"/>
      <c r="TVG13" s="130"/>
      <c r="TVH13" s="130"/>
      <c r="TVI13" s="130"/>
      <c r="TVJ13" s="130"/>
      <c r="TVK13" s="130"/>
      <c r="TVL13" s="130"/>
      <c r="TVM13" s="130"/>
      <c r="TVN13" s="130"/>
      <c r="TVO13" s="130"/>
      <c r="TVP13" s="130"/>
      <c r="TVQ13" s="130"/>
      <c r="TVR13" s="130"/>
      <c r="TVS13" s="130"/>
      <c r="TVT13" s="130"/>
      <c r="TVU13" s="130"/>
      <c r="TVV13" s="130"/>
      <c r="TVW13" s="130"/>
      <c r="TVX13" s="130"/>
      <c r="TVY13" s="130"/>
      <c r="TVZ13" s="130"/>
      <c r="TWA13" s="130"/>
      <c r="TWB13" s="130"/>
      <c r="TWC13" s="130"/>
      <c r="TWD13" s="130"/>
      <c r="TWE13" s="130"/>
      <c r="TWF13" s="130"/>
      <c r="TWG13" s="130"/>
      <c r="TWH13" s="130"/>
      <c r="TWI13" s="130"/>
      <c r="TWJ13" s="130"/>
      <c r="TWK13" s="130"/>
      <c r="TWL13" s="130"/>
      <c r="TWM13" s="130"/>
      <c r="TWN13" s="130"/>
      <c r="TWO13" s="130"/>
      <c r="TWP13" s="130"/>
      <c r="TWQ13" s="130"/>
      <c r="TWR13" s="130"/>
      <c r="TWS13" s="130"/>
      <c r="TWT13" s="130"/>
      <c r="TWU13" s="130"/>
      <c r="TWV13" s="130"/>
      <c r="TWW13" s="130"/>
      <c r="TWX13" s="130"/>
      <c r="TWY13" s="130"/>
      <c r="TWZ13" s="130"/>
      <c r="TXA13" s="130"/>
      <c r="TXB13" s="130"/>
      <c r="TXC13" s="130"/>
      <c r="TXD13" s="130"/>
      <c r="TXE13" s="130"/>
      <c r="TXF13" s="130"/>
      <c r="TXG13" s="130"/>
      <c r="TXH13" s="130"/>
      <c r="TXI13" s="130"/>
      <c r="TXJ13" s="130"/>
      <c r="TXK13" s="130"/>
      <c r="TXL13" s="130"/>
      <c r="TXM13" s="130"/>
      <c r="TXN13" s="130"/>
      <c r="TXO13" s="130"/>
      <c r="TXP13" s="130"/>
      <c r="TXQ13" s="130"/>
      <c r="TXR13" s="130"/>
      <c r="TXS13" s="130"/>
      <c r="TXT13" s="130"/>
      <c r="TXU13" s="130"/>
      <c r="TXV13" s="130"/>
      <c r="TXW13" s="130"/>
      <c r="TXX13" s="130"/>
      <c r="TXY13" s="130"/>
      <c r="TXZ13" s="130"/>
      <c r="TYA13" s="130"/>
      <c r="TYB13" s="130"/>
      <c r="TYC13" s="130"/>
      <c r="TYD13" s="130"/>
      <c r="TYE13" s="130"/>
      <c r="TYF13" s="130"/>
      <c r="TYG13" s="130"/>
      <c r="TYH13" s="130"/>
      <c r="TYI13" s="130"/>
      <c r="TYJ13" s="130"/>
      <c r="TYK13" s="130"/>
      <c r="TYL13" s="130"/>
      <c r="TYM13" s="130"/>
      <c r="TYN13" s="130"/>
      <c r="TYO13" s="130"/>
      <c r="TYP13" s="130"/>
      <c r="TYQ13" s="130"/>
      <c r="TYR13" s="130"/>
      <c r="TYS13" s="130"/>
      <c r="TYT13" s="130"/>
      <c r="TYU13" s="130"/>
      <c r="TYV13" s="130"/>
      <c r="TYW13" s="130"/>
      <c r="TYX13" s="130"/>
      <c r="TYY13" s="130"/>
      <c r="TYZ13" s="130"/>
      <c r="TZA13" s="130"/>
      <c r="TZB13" s="130"/>
      <c r="TZC13" s="130"/>
      <c r="TZD13" s="130"/>
      <c r="TZE13" s="130"/>
      <c r="TZF13" s="130"/>
      <c r="TZG13" s="130"/>
      <c r="TZH13" s="130"/>
      <c r="TZI13" s="130"/>
      <c r="TZJ13" s="130"/>
      <c r="TZK13" s="130"/>
      <c r="TZL13" s="130"/>
      <c r="TZM13" s="130"/>
      <c r="TZN13" s="130"/>
      <c r="TZO13" s="130"/>
      <c r="TZP13" s="130"/>
      <c r="TZQ13" s="130"/>
      <c r="TZR13" s="130"/>
      <c r="TZS13" s="130"/>
      <c r="TZT13" s="130"/>
      <c r="TZU13" s="130"/>
      <c r="TZV13" s="130"/>
      <c r="TZW13" s="130"/>
      <c r="TZX13" s="130"/>
      <c r="TZY13" s="130"/>
      <c r="TZZ13" s="130"/>
      <c r="UAA13" s="130"/>
      <c r="UAB13" s="130"/>
      <c r="UAC13" s="130"/>
      <c r="UAD13" s="130"/>
      <c r="UAE13" s="130"/>
      <c r="UAF13" s="130"/>
      <c r="UAG13" s="130"/>
      <c r="UAH13" s="130"/>
      <c r="UAI13" s="130"/>
      <c r="UAJ13" s="130"/>
      <c r="UAK13" s="130"/>
      <c r="UAL13" s="130"/>
      <c r="UAM13" s="130"/>
      <c r="UAN13" s="130"/>
      <c r="UAO13" s="130"/>
      <c r="UAP13" s="130"/>
      <c r="UAQ13" s="130"/>
      <c r="UAR13" s="130"/>
      <c r="UAS13" s="130"/>
      <c r="UAT13" s="130"/>
      <c r="UAU13" s="130"/>
      <c r="UAV13" s="130"/>
      <c r="UAW13" s="130"/>
      <c r="UAX13" s="130"/>
      <c r="UAY13" s="130"/>
      <c r="UAZ13" s="130"/>
      <c r="UBA13" s="130"/>
      <c r="UBB13" s="130"/>
      <c r="UBC13" s="130"/>
      <c r="UBD13" s="130"/>
      <c r="UBE13" s="130"/>
      <c r="UBF13" s="130"/>
      <c r="UBG13" s="130"/>
      <c r="UBH13" s="130"/>
      <c r="UBI13" s="130"/>
      <c r="UBJ13" s="130"/>
      <c r="UBK13" s="130"/>
      <c r="UBL13" s="130"/>
      <c r="UBM13" s="130"/>
      <c r="UBN13" s="130"/>
      <c r="UBO13" s="130"/>
      <c r="UBP13" s="130"/>
      <c r="UBQ13" s="130"/>
      <c r="UBR13" s="130"/>
      <c r="UBS13" s="130"/>
      <c r="UBT13" s="130"/>
      <c r="UBU13" s="130"/>
      <c r="UBV13" s="130"/>
      <c r="UBW13" s="130"/>
      <c r="UBX13" s="130"/>
      <c r="UBY13" s="130"/>
      <c r="UBZ13" s="130"/>
      <c r="UCA13" s="130"/>
      <c r="UCB13" s="130"/>
      <c r="UCC13" s="130"/>
      <c r="UCD13" s="130"/>
      <c r="UCE13" s="130"/>
      <c r="UCF13" s="130"/>
      <c r="UCG13" s="130"/>
      <c r="UCH13" s="130"/>
      <c r="UCI13" s="130"/>
      <c r="UCJ13" s="130"/>
      <c r="UCK13" s="130"/>
      <c r="UCL13" s="130"/>
      <c r="UCM13" s="130"/>
      <c r="UCN13" s="130"/>
      <c r="UCO13" s="130"/>
      <c r="UCP13" s="130"/>
      <c r="UCQ13" s="130"/>
      <c r="UCR13" s="130"/>
      <c r="UCS13" s="130"/>
      <c r="UCT13" s="130"/>
      <c r="UCU13" s="130"/>
      <c r="UCV13" s="130"/>
      <c r="UCW13" s="130"/>
      <c r="UCX13" s="130"/>
      <c r="UCY13" s="130"/>
      <c r="UCZ13" s="130"/>
      <c r="UDA13" s="130"/>
      <c r="UDB13" s="130"/>
      <c r="UDC13" s="130"/>
      <c r="UDD13" s="130"/>
      <c r="UDE13" s="130"/>
      <c r="UDF13" s="130"/>
      <c r="UDG13" s="130"/>
      <c r="UDH13" s="130"/>
      <c r="UDI13" s="130"/>
      <c r="UDJ13" s="130"/>
      <c r="UDK13" s="130"/>
      <c r="UDL13" s="130"/>
      <c r="UDM13" s="130"/>
      <c r="UDN13" s="130"/>
      <c r="UDO13" s="130"/>
      <c r="UDP13" s="130"/>
      <c r="UDQ13" s="130"/>
      <c r="UDR13" s="130"/>
      <c r="UDS13" s="130"/>
      <c r="UDT13" s="130"/>
      <c r="UDU13" s="130"/>
      <c r="UDV13" s="130"/>
      <c r="UDW13" s="130"/>
      <c r="UDX13" s="130"/>
      <c r="UDY13" s="130"/>
      <c r="UDZ13" s="130"/>
      <c r="UEA13" s="130"/>
      <c r="UEB13" s="130"/>
      <c r="UEC13" s="130"/>
      <c r="UED13" s="130"/>
      <c r="UEE13" s="130"/>
      <c r="UEF13" s="130"/>
      <c r="UEG13" s="130"/>
      <c r="UEH13" s="130"/>
      <c r="UEI13" s="130"/>
      <c r="UEJ13" s="130"/>
      <c r="UEK13" s="130"/>
      <c r="UEL13" s="130"/>
      <c r="UEM13" s="130"/>
      <c r="UEN13" s="130"/>
      <c r="UEO13" s="130"/>
      <c r="UEP13" s="130"/>
      <c r="UEQ13" s="130"/>
      <c r="UER13" s="130"/>
      <c r="UES13" s="130"/>
      <c r="UET13" s="130"/>
      <c r="UEU13" s="130"/>
      <c r="UEV13" s="130"/>
      <c r="UEW13" s="130"/>
      <c r="UEX13" s="130"/>
      <c r="UEY13" s="130"/>
      <c r="UEZ13" s="130"/>
      <c r="UFA13" s="130"/>
      <c r="UFB13" s="130"/>
      <c r="UFC13" s="130"/>
      <c r="UFD13" s="130"/>
      <c r="UFE13" s="130"/>
      <c r="UFF13" s="130"/>
      <c r="UFG13" s="130"/>
      <c r="UFH13" s="130"/>
      <c r="UFI13" s="130"/>
      <c r="UFJ13" s="130"/>
      <c r="UFK13" s="130"/>
      <c r="UFL13" s="130"/>
      <c r="UFM13" s="130"/>
      <c r="UFN13" s="130"/>
      <c r="UFO13" s="130"/>
      <c r="UFP13" s="130"/>
      <c r="UFQ13" s="130"/>
      <c r="UFR13" s="130"/>
      <c r="UFS13" s="130"/>
      <c r="UFT13" s="130"/>
      <c r="UFU13" s="130"/>
      <c r="UFV13" s="130"/>
      <c r="UFW13" s="130"/>
      <c r="UFX13" s="130"/>
      <c r="UFY13" s="130"/>
      <c r="UFZ13" s="130"/>
      <c r="UGA13" s="130"/>
      <c r="UGB13" s="130"/>
      <c r="UGC13" s="130"/>
      <c r="UGD13" s="130"/>
      <c r="UGE13" s="130"/>
      <c r="UGF13" s="130"/>
      <c r="UGG13" s="130"/>
      <c r="UGH13" s="130"/>
      <c r="UGI13" s="130"/>
      <c r="UGJ13" s="130"/>
      <c r="UGK13" s="130"/>
      <c r="UGL13" s="130"/>
      <c r="UGM13" s="130"/>
      <c r="UGN13" s="130"/>
      <c r="UGO13" s="130"/>
      <c r="UGP13" s="130"/>
      <c r="UGQ13" s="130"/>
      <c r="UGR13" s="130"/>
      <c r="UGS13" s="130"/>
      <c r="UGT13" s="130"/>
      <c r="UGU13" s="130"/>
      <c r="UGV13" s="130"/>
      <c r="UGW13" s="130"/>
      <c r="UGX13" s="130"/>
      <c r="UGY13" s="130"/>
      <c r="UGZ13" s="130"/>
      <c r="UHA13" s="130"/>
      <c r="UHB13" s="130"/>
      <c r="UHC13" s="130"/>
      <c r="UHD13" s="130"/>
      <c r="UHE13" s="130"/>
      <c r="UHF13" s="130"/>
      <c r="UHG13" s="130"/>
      <c r="UHH13" s="130"/>
      <c r="UHI13" s="130"/>
      <c r="UHJ13" s="130"/>
      <c r="UHK13" s="130"/>
      <c r="UHL13" s="130"/>
      <c r="UHM13" s="130"/>
      <c r="UHN13" s="130"/>
      <c r="UHO13" s="130"/>
      <c r="UHP13" s="130"/>
      <c r="UHQ13" s="130"/>
      <c r="UHR13" s="130"/>
      <c r="UHS13" s="130"/>
      <c r="UHT13" s="130"/>
      <c r="UHU13" s="130"/>
      <c r="UHV13" s="130"/>
      <c r="UHW13" s="130"/>
      <c r="UHX13" s="130"/>
      <c r="UHY13" s="130"/>
      <c r="UHZ13" s="130"/>
      <c r="UIA13" s="130"/>
      <c r="UIB13" s="130"/>
      <c r="UIC13" s="130"/>
      <c r="UID13" s="130"/>
      <c r="UIE13" s="130"/>
      <c r="UIF13" s="130"/>
      <c r="UIG13" s="130"/>
      <c r="UIH13" s="130"/>
      <c r="UII13" s="130"/>
      <c r="UIJ13" s="130"/>
      <c r="UIK13" s="130"/>
      <c r="UIL13" s="130"/>
      <c r="UIM13" s="130"/>
      <c r="UIN13" s="130"/>
      <c r="UIO13" s="130"/>
      <c r="UIP13" s="130"/>
      <c r="UIQ13" s="130"/>
      <c r="UIR13" s="130"/>
      <c r="UIS13" s="130"/>
      <c r="UIT13" s="130"/>
      <c r="UIU13" s="130"/>
      <c r="UIV13" s="130"/>
      <c r="UIW13" s="130"/>
      <c r="UIX13" s="130"/>
      <c r="UIY13" s="130"/>
      <c r="UIZ13" s="130"/>
      <c r="UJA13" s="130"/>
      <c r="UJB13" s="130"/>
      <c r="UJC13" s="130"/>
      <c r="UJD13" s="130"/>
      <c r="UJE13" s="130"/>
      <c r="UJF13" s="130"/>
      <c r="UJG13" s="130"/>
      <c r="UJH13" s="130"/>
      <c r="UJI13" s="130"/>
      <c r="UJJ13" s="130"/>
      <c r="UJK13" s="130"/>
      <c r="UJL13" s="130"/>
      <c r="UJM13" s="130"/>
      <c r="UJN13" s="130"/>
      <c r="UJO13" s="130"/>
      <c r="UJP13" s="130"/>
      <c r="UJQ13" s="130"/>
      <c r="UJR13" s="130"/>
      <c r="UJS13" s="130"/>
      <c r="UJT13" s="130"/>
      <c r="UJU13" s="130"/>
      <c r="UJV13" s="130"/>
      <c r="UJW13" s="130"/>
      <c r="UJX13" s="130"/>
      <c r="UJY13" s="130"/>
      <c r="UJZ13" s="130"/>
      <c r="UKA13" s="130"/>
      <c r="UKB13" s="130"/>
      <c r="UKC13" s="130"/>
      <c r="UKD13" s="130"/>
      <c r="UKE13" s="130"/>
      <c r="UKF13" s="130"/>
      <c r="UKG13" s="130"/>
      <c r="UKH13" s="130"/>
      <c r="UKI13" s="130"/>
      <c r="UKJ13" s="130"/>
      <c r="UKK13" s="130"/>
      <c r="UKL13" s="130"/>
      <c r="UKM13" s="130"/>
      <c r="UKN13" s="130"/>
      <c r="UKO13" s="130"/>
      <c r="UKP13" s="130"/>
      <c r="UKQ13" s="130"/>
      <c r="UKR13" s="130"/>
      <c r="UKS13" s="130"/>
      <c r="UKT13" s="130"/>
      <c r="UKU13" s="130"/>
      <c r="UKV13" s="130"/>
      <c r="UKW13" s="130"/>
      <c r="UKX13" s="130"/>
      <c r="UKY13" s="130"/>
      <c r="UKZ13" s="130"/>
      <c r="ULA13" s="130"/>
      <c r="ULB13" s="130"/>
      <c r="ULC13" s="130"/>
      <c r="ULD13" s="130"/>
      <c r="ULE13" s="130"/>
      <c r="ULF13" s="130"/>
      <c r="ULG13" s="130"/>
      <c r="ULH13" s="130"/>
      <c r="ULI13" s="130"/>
      <c r="ULJ13" s="130"/>
      <c r="ULK13" s="130"/>
      <c r="ULL13" s="130"/>
      <c r="ULM13" s="130"/>
      <c r="ULN13" s="130"/>
      <c r="ULO13" s="130"/>
      <c r="ULP13" s="130"/>
      <c r="ULQ13" s="130"/>
      <c r="ULR13" s="130"/>
      <c r="ULS13" s="130"/>
      <c r="ULT13" s="130"/>
      <c r="ULU13" s="130"/>
      <c r="ULV13" s="130"/>
      <c r="ULW13" s="130"/>
      <c r="ULX13" s="130"/>
      <c r="ULY13" s="130"/>
      <c r="ULZ13" s="130"/>
      <c r="UMA13" s="130"/>
      <c r="UMB13" s="130"/>
      <c r="UMC13" s="130"/>
      <c r="UMD13" s="130"/>
      <c r="UME13" s="130"/>
      <c r="UMF13" s="130"/>
      <c r="UMG13" s="130"/>
      <c r="UMH13" s="130"/>
      <c r="UMI13" s="130"/>
      <c r="UMJ13" s="130"/>
      <c r="UMK13" s="130"/>
      <c r="UML13" s="130"/>
      <c r="UMM13" s="130"/>
      <c r="UMN13" s="130"/>
      <c r="UMO13" s="130"/>
      <c r="UMP13" s="130"/>
      <c r="UMQ13" s="130"/>
      <c r="UMR13" s="130"/>
      <c r="UMS13" s="130"/>
      <c r="UMT13" s="130"/>
      <c r="UMU13" s="130"/>
      <c r="UMV13" s="130"/>
      <c r="UMW13" s="130"/>
      <c r="UMX13" s="130"/>
      <c r="UMY13" s="130"/>
      <c r="UMZ13" s="130"/>
      <c r="UNA13" s="130"/>
      <c r="UNB13" s="130"/>
      <c r="UNC13" s="130"/>
      <c r="UND13" s="130"/>
      <c r="UNE13" s="130"/>
      <c r="UNF13" s="130"/>
      <c r="UNG13" s="130"/>
      <c r="UNH13" s="130"/>
      <c r="UNI13" s="130"/>
      <c r="UNJ13" s="130"/>
      <c r="UNK13" s="130"/>
      <c r="UNL13" s="130"/>
      <c r="UNM13" s="130"/>
      <c r="UNN13" s="130"/>
      <c r="UNO13" s="130"/>
      <c r="UNP13" s="130"/>
      <c r="UNQ13" s="130"/>
      <c r="UNR13" s="130"/>
      <c r="UNS13" s="130"/>
      <c r="UNT13" s="130"/>
      <c r="UNU13" s="130"/>
      <c r="UNV13" s="130"/>
      <c r="UNW13" s="130"/>
      <c r="UNX13" s="130"/>
      <c r="UNY13" s="130"/>
      <c r="UNZ13" s="130"/>
      <c r="UOA13" s="130"/>
      <c r="UOB13" s="130"/>
      <c r="UOC13" s="130"/>
      <c r="UOD13" s="130"/>
      <c r="UOE13" s="130"/>
      <c r="UOF13" s="130"/>
      <c r="UOG13" s="130"/>
      <c r="UOH13" s="130"/>
      <c r="UOI13" s="130"/>
      <c r="UOJ13" s="130"/>
      <c r="UOK13" s="130"/>
      <c r="UOL13" s="130"/>
      <c r="UOM13" s="130"/>
      <c r="UON13" s="130"/>
      <c r="UOO13" s="130"/>
      <c r="UOP13" s="130"/>
      <c r="UOQ13" s="130"/>
      <c r="UOR13" s="130"/>
      <c r="UOS13" s="130"/>
      <c r="UOT13" s="130"/>
      <c r="UOU13" s="130"/>
      <c r="UOV13" s="130"/>
      <c r="UOW13" s="130"/>
      <c r="UOX13" s="130"/>
      <c r="UOY13" s="130"/>
      <c r="UOZ13" s="130"/>
      <c r="UPA13" s="130"/>
      <c r="UPB13" s="130"/>
      <c r="UPC13" s="130"/>
      <c r="UPD13" s="130"/>
      <c r="UPE13" s="130"/>
      <c r="UPF13" s="130"/>
      <c r="UPG13" s="130"/>
      <c r="UPH13" s="130"/>
      <c r="UPI13" s="130"/>
      <c r="UPJ13" s="130"/>
      <c r="UPK13" s="130"/>
      <c r="UPL13" s="130"/>
      <c r="UPM13" s="130"/>
      <c r="UPN13" s="130"/>
      <c r="UPO13" s="130"/>
      <c r="UPP13" s="130"/>
      <c r="UPQ13" s="130"/>
      <c r="UPR13" s="130"/>
      <c r="UPS13" s="130"/>
      <c r="UPT13" s="130"/>
      <c r="UPU13" s="130"/>
      <c r="UPV13" s="130"/>
      <c r="UPW13" s="130"/>
      <c r="UPX13" s="130"/>
      <c r="UPY13" s="130"/>
      <c r="UPZ13" s="130"/>
      <c r="UQA13" s="130"/>
      <c r="UQB13" s="130"/>
      <c r="UQC13" s="130"/>
      <c r="UQD13" s="130"/>
      <c r="UQE13" s="130"/>
      <c r="UQF13" s="130"/>
      <c r="UQG13" s="130"/>
      <c r="UQH13" s="130"/>
      <c r="UQI13" s="130"/>
      <c r="UQJ13" s="130"/>
      <c r="UQK13" s="130"/>
      <c r="UQL13" s="130"/>
      <c r="UQM13" s="130"/>
      <c r="UQN13" s="130"/>
      <c r="UQO13" s="130"/>
      <c r="UQP13" s="130"/>
      <c r="UQQ13" s="130"/>
      <c r="UQR13" s="130"/>
      <c r="UQS13" s="130"/>
      <c r="UQT13" s="130"/>
      <c r="UQU13" s="130"/>
      <c r="UQV13" s="130"/>
      <c r="UQW13" s="130"/>
      <c r="UQX13" s="130"/>
      <c r="UQY13" s="130"/>
      <c r="UQZ13" s="130"/>
      <c r="URA13" s="130"/>
      <c r="URB13" s="130"/>
      <c r="URC13" s="130"/>
      <c r="URD13" s="130"/>
      <c r="URE13" s="130"/>
      <c r="URF13" s="130"/>
      <c r="URG13" s="130"/>
      <c r="URH13" s="130"/>
      <c r="URI13" s="130"/>
      <c r="URJ13" s="130"/>
      <c r="URK13" s="130"/>
      <c r="URL13" s="130"/>
      <c r="URM13" s="130"/>
      <c r="URN13" s="130"/>
      <c r="URO13" s="130"/>
      <c r="URP13" s="130"/>
      <c r="URQ13" s="130"/>
      <c r="URR13" s="130"/>
      <c r="URS13" s="130"/>
      <c r="URT13" s="130"/>
      <c r="URU13" s="130"/>
      <c r="URV13" s="130"/>
      <c r="URW13" s="130"/>
      <c r="URX13" s="130"/>
      <c r="URY13" s="130"/>
      <c r="URZ13" s="130"/>
      <c r="USA13" s="130"/>
      <c r="USB13" s="130"/>
      <c r="USC13" s="130"/>
      <c r="USD13" s="130"/>
      <c r="USE13" s="130"/>
      <c r="USF13" s="130"/>
      <c r="USG13" s="130"/>
      <c r="USH13" s="130"/>
      <c r="USI13" s="130"/>
      <c r="USJ13" s="130"/>
      <c r="USK13" s="130"/>
      <c r="USL13" s="130"/>
      <c r="USM13" s="130"/>
      <c r="USN13" s="130"/>
      <c r="USO13" s="130"/>
      <c r="USP13" s="130"/>
      <c r="USQ13" s="130"/>
      <c r="USR13" s="130"/>
      <c r="USS13" s="130"/>
      <c r="UST13" s="130"/>
      <c r="USU13" s="130"/>
      <c r="USV13" s="130"/>
      <c r="USW13" s="130"/>
      <c r="USX13" s="130"/>
      <c r="USY13" s="130"/>
      <c r="USZ13" s="130"/>
      <c r="UTA13" s="130"/>
      <c r="UTB13" s="130"/>
      <c r="UTC13" s="130"/>
      <c r="UTD13" s="130"/>
      <c r="UTE13" s="130"/>
      <c r="UTF13" s="130"/>
      <c r="UTG13" s="130"/>
      <c r="UTH13" s="130"/>
      <c r="UTI13" s="130"/>
      <c r="UTJ13" s="130"/>
      <c r="UTK13" s="130"/>
      <c r="UTL13" s="130"/>
      <c r="UTM13" s="130"/>
      <c r="UTN13" s="130"/>
      <c r="UTO13" s="130"/>
      <c r="UTP13" s="130"/>
      <c r="UTQ13" s="130"/>
      <c r="UTR13" s="130"/>
      <c r="UTS13" s="130"/>
      <c r="UTT13" s="130"/>
      <c r="UTU13" s="130"/>
      <c r="UTV13" s="130"/>
      <c r="UTW13" s="130"/>
      <c r="UTX13" s="130"/>
      <c r="UTY13" s="130"/>
      <c r="UTZ13" s="130"/>
      <c r="UUA13" s="130"/>
      <c r="UUB13" s="130"/>
      <c r="UUC13" s="130"/>
      <c r="UUD13" s="130"/>
      <c r="UUE13" s="130"/>
      <c r="UUF13" s="130"/>
      <c r="UUG13" s="130"/>
      <c r="UUH13" s="130"/>
      <c r="UUI13" s="130"/>
      <c r="UUJ13" s="130"/>
      <c r="UUK13" s="130"/>
      <c r="UUL13" s="130"/>
      <c r="UUM13" s="130"/>
      <c r="UUN13" s="130"/>
      <c r="UUO13" s="130"/>
      <c r="UUP13" s="130"/>
      <c r="UUQ13" s="130"/>
      <c r="UUR13" s="130"/>
      <c r="UUS13" s="130"/>
      <c r="UUT13" s="130"/>
      <c r="UUU13" s="130"/>
      <c r="UUV13" s="130"/>
      <c r="UUW13" s="130"/>
      <c r="UUX13" s="130"/>
      <c r="UUY13" s="130"/>
      <c r="UUZ13" s="130"/>
      <c r="UVA13" s="130"/>
      <c r="UVB13" s="130"/>
      <c r="UVC13" s="130"/>
      <c r="UVD13" s="130"/>
      <c r="UVE13" s="130"/>
      <c r="UVF13" s="130"/>
      <c r="UVG13" s="130"/>
      <c r="UVH13" s="130"/>
      <c r="UVI13" s="130"/>
      <c r="UVJ13" s="130"/>
      <c r="UVK13" s="130"/>
      <c r="UVL13" s="130"/>
      <c r="UVM13" s="130"/>
      <c r="UVN13" s="130"/>
      <c r="UVO13" s="130"/>
      <c r="UVP13" s="130"/>
      <c r="UVQ13" s="130"/>
      <c r="UVR13" s="130"/>
      <c r="UVS13" s="130"/>
      <c r="UVT13" s="130"/>
      <c r="UVU13" s="130"/>
      <c r="UVV13" s="130"/>
      <c r="UVW13" s="130"/>
      <c r="UVX13" s="130"/>
      <c r="UVY13" s="130"/>
      <c r="UVZ13" s="130"/>
      <c r="UWA13" s="130"/>
      <c r="UWB13" s="130"/>
      <c r="UWC13" s="130"/>
      <c r="UWD13" s="130"/>
      <c r="UWE13" s="130"/>
      <c r="UWF13" s="130"/>
      <c r="UWG13" s="130"/>
      <c r="UWH13" s="130"/>
      <c r="UWI13" s="130"/>
      <c r="UWJ13" s="130"/>
      <c r="UWK13" s="130"/>
      <c r="UWL13" s="130"/>
      <c r="UWM13" s="130"/>
      <c r="UWN13" s="130"/>
      <c r="UWO13" s="130"/>
      <c r="UWP13" s="130"/>
      <c r="UWQ13" s="130"/>
      <c r="UWR13" s="130"/>
      <c r="UWS13" s="130"/>
      <c r="UWT13" s="130"/>
      <c r="UWU13" s="130"/>
      <c r="UWV13" s="130"/>
      <c r="UWW13" s="130"/>
      <c r="UWX13" s="130"/>
      <c r="UWY13" s="130"/>
      <c r="UWZ13" s="130"/>
      <c r="UXA13" s="130"/>
      <c r="UXB13" s="130"/>
      <c r="UXC13" s="130"/>
      <c r="UXD13" s="130"/>
      <c r="UXE13" s="130"/>
      <c r="UXF13" s="130"/>
      <c r="UXG13" s="130"/>
      <c r="UXH13" s="130"/>
      <c r="UXI13" s="130"/>
      <c r="UXJ13" s="130"/>
      <c r="UXK13" s="130"/>
      <c r="UXL13" s="130"/>
      <c r="UXM13" s="130"/>
      <c r="UXN13" s="130"/>
      <c r="UXO13" s="130"/>
      <c r="UXP13" s="130"/>
      <c r="UXQ13" s="130"/>
      <c r="UXR13" s="130"/>
      <c r="UXS13" s="130"/>
      <c r="UXT13" s="130"/>
      <c r="UXU13" s="130"/>
      <c r="UXV13" s="130"/>
      <c r="UXW13" s="130"/>
      <c r="UXX13" s="130"/>
      <c r="UXY13" s="130"/>
      <c r="UXZ13" s="130"/>
      <c r="UYA13" s="130"/>
      <c r="UYB13" s="130"/>
      <c r="UYC13" s="130"/>
      <c r="UYD13" s="130"/>
      <c r="UYE13" s="130"/>
      <c r="UYF13" s="130"/>
      <c r="UYG13" s="130"/>
      <c r="UYH13" s="130"/>
      <c r="UYI13" s="130"/>
      <c r="UYJ13" s="130"/>
      <c r="UYK13" s="130"/>
      <c r="UYL13" s="130"/>
      <c r="UYM13" s="130"/>
      <c r="UYN13" s="130"/>
      <c r="UYO13" s="130"/>
      <c r="UYP13" s="130"/>
      <c r="UYQ13" s="130"/>
      <c r="UYR13" s="130"/>
      <c r="UYS13" s="130"/>
      <c r="UYT13" s="130"/>
      <c r="UYU13" s="130"/>
      <c r="UYV13" s="130"/>
      <c r="UYW13" s="130"/>
      <c r="UYX13" s="130"/>
      <c r="UYY13" s="130"/>
      <c r="UYZ13" s="130"/>
      <c r="UZA13" s="130"/>
      <c r="UZB13" s="130"/>
      <c r="UZC13" s="130"/>
      <c r="UZD13" s="130"/>
      <c r="UZE13" s="130"/>
      <c r="UZF13" s="130"/>
      <c r="UZG13" s="130"/>
      <c r="UZH13" s="130"/>
      <c r="UZI13" s="130"/>
      <c r="UZJ13" s="130"/>
      <c r="UZK13" s="130"/>
      <c r="UZL13" s="130"/>
      <c r="UZM13" s="130"/>
      <c r="UZN13" s="130"/>
      <c r="UZO13" s="130"/>
      <c r="UZP13" s="130"/>
      <c r="UZQ13" s="130"/>
      <c r="UZR13" s="130"/>
      <c r="UZS13" s="130"/>
      <c r="UZT13" s="130"/>
      <c r="UZU13" s="130"/>
      <c r="UZV13" s="130"/>
      <c r="UZW13" s="130"/>
      <c r="UZX13" s="130"/>
      <c r="UZY13" s="130"/>
      <c r="UZZ13" s="130"/>
      <c r="VAA13" s="130"/>
      <c r="VAB13" s="130"/>
      <c r="VAC13" s="130"/>
      <c r="VAD13" s="130"/>
      <c r="VAE13" s="130"/>
      <c r="VAF13" s="130"/>
      <c r="VAG13" s="130"/>
      <c r="VAH13" s="130"/>
      <c r="VAI13" s="130"/>
      <c r="VAJ13" s="130"/>
      <c r="VAK13" s="130"/>
      <c r="VAL13" s="130"/>
      <c r="VAM13" s="130"/>
      <c r="VAN13" s="130"/>
      <c r="VAO13" s="130"/>
      <c r="VAP13" s="130"/>
      <c r="VAQ13" s="130"/>
      <c r="VAR13" s="130"/>
      <c r="VAS13" s="130"/>
      <c r="VAT13" s="130"/>
      <c r="VAU13" s="130"/>
      <c r="VAV13" s="130"/>
      <c r="VAW13" s="130"/>
      <c r="VAX13" s="130"/>
      <c r="VAY13" s="130"/>
      <c r="VAZ13" s="130"/>
      <c r="VBA13" s="130"/>
      <c r="VBB13" s="130"/>
      <c r="VBC13" s="130"/>
      <c r="VBD13" s="130"/>
      <c r="VBE13" s="130"/>
      <c r="VBF13" s="130"/>
      <c r="VBG13" s="130"/>
      <c r="VBH13" s="130"/>
      <c r="VBI13" s="130"/>
      <c r="VBJ13" s="130"/>
      <c r="VBK13" s="130"/>
      <c r="VBL13" s="130"/>
      <c r="VBM13" s="130"/>
      <c r="VBN13" s="130"/>
      <c r="VBO13" s="130"/>
      <c r="VBP13" s="130"/>
      <c r="VBQ13" s="130"/>
      <c r="VBR13" s="130"/>
      <c r="VBS13" s="130"/>
      <c r="VBT13" s="130"/>
      <c r="VBU13" s="130"/>
      <c r="VBV13" s="130"/>
      <c r="VBW13" s="130"/>
      <c r="VBX13" s="130"/>
      <c r="VBY13" s="130"/>
      <c r="VBZ13" s="130"/>
      <c r="VCA13" s="130"/>
      <c r="VCB13" s="130"/>
      <c r="VCC13" s="130"/>
      <c r="VCD13" s="130"/>
      <c r="VCE13" s="130"/>
      <c r="VCF13" s="130"/>
      <c r="VCG13" s="130"/>
      <c r="VCH13" s="130"/>
      <c r="VCI13" s="130"/>
      <c r="VCJ13" s="130"/>
      <c r="VCK13" s="130"/>
      <c r="VCL13" s="130"/>
      <c r="VCM13" s="130"/>
      <c r="VCN13" s="130"/>
      <c r="VCO13" s="130"/>
      <c r="VCP13" s="130"/>
      <c r="VCQ13" s="130"/>
      <c r="VCR13" s="130"/>
      <c r="VCS13" s="130"/>
      <c r="VCT13" s="130"/>
      <c r="VCU13" s="130"/>
      <c r="VCV13" s="130"/>
      <c r="VCW13" s="130"/>
      <c r="VCX13" s="130"/>
      <c r="VCY13" s="130"/>
      <c r="VCZ13" s="130"/>
      <c r="VDA13" s="130"/>
      <c r="VDB13" s="130"/>
      <c r="VDC13" s="130"/>
      <c r="VDD13" s="130"/>
      <c r="VDE13" s="130"/>
      <c r="VDF13" s="130"/>
      <c r="VDG13" s="130"/>
      <c r="VDH13" s="130"/>
      <c r="VDI13" s="130"/>
      <c r="VDJ13" s="130"/>
      <c r="VDK13" s="130"/>
      <c r="VDL13" s="130"/>
      <c r="VDM13" s="130"/>
      <c r="VDN13" s="130"/>
      <c r="VDO13" s="130"/>
      <c r="VDP13" s="130"/>
      <c r="VDQ13" s="130"/>
      <c r="VDR13" s="130"/>
      <c r="VDS13" s="130"/>
      <c r="VDT13" s="130"/>
      <c r="VDU13" s="130"/>
      <c r="VDV13" s="130"/>
      <c r="VDW13" s="130"/>
      <c r="VDX13" s="130"/>
      <c r="VDY13" s="130"/>
      <c r="VDZ13" s="130"/>
      <c r="VEA13" s="130"/>
      <c r="VEB13" s="130"/>
      <c r="VEC13" s="130"/>
      <c r="VED13" s="130"/>
      <c r="VEE13" s="130"/>
      <c r="VEF13" s="130"/>
      <c r="VEG13" s="130"/>
      <c r="VEH13" s="130"/>
      <c r="VEI13" s="130"/>
      <c r="VEJ13" s="130"/>
      <c r="VEK13" s="130"/>
      <c r="VEL13" s="130"/>
      <c r="VEM13" s="130"/>
      <c r="VEN13" s="130"/>
      <c r="VEO13" s="130"/>
      <c r="VEP13" s="130"/>
      <c r="VEQ13" s="130"/>
      <c r="VER13" s="130"/>
      <c r="VES13" s="130"/>
      <c r="VET13" s="130"/>
      <c r="VEU13" s="130"/>
      <c r="VEV13" s="130"/>
      <c r="VEW13" s="130"/>
      <c r="VEX13" s="130"/>
      <c r="VEY13" s="130"/>
      <c r="VEZ13" s="130"/>
      <c r="VFA13" s="130"/>
      <c r="VFB13" s="130"/>
      <c r="VFC13" s="130"/>
      <c r="VFD13" s="130"/>
      <c r="VFE13" s="130"/>
      <c r="VFF13" s="130"/>
      <c r="VFG13" s="130"/>
      <c r="VFH13" s="130"/>
      <c r="VFI13" s="130"/>
      <c r="VFJ13" s="130"/>
      <c r="VFK13" s="130"/>
      <c r="VFL13" s="130"/>
      <c r="VFM13" s="130"/>
      <c r="VFN13" s="130"/>
      <c r="VFO13" s="130"/>
      <c r="VFP13" s="130"/>
      <c r="VFQ13" s="130"/>
      <c r="VFR13" s="130"/>
      <c r="VFS13" s="130"/>
      <c r="VFT13" s="130"/>
      <c r="VFU13" s="130"/>
      <c r="VFV13" s="130"/>
      <c r="VFW13" s="130"/>
      <c r="VFX13" s="130"/>
      <c r="VFY13" s="130"/>
      <c r="VFZ13" s="130"/>
      <c r="VGA13" s="130"/>
      <c r="VGB13" s="130"/>
      <c r="VGC13" s="130"/>
      <c r="VGD13" s="130"/>
      <c r="VGE13" s="130"/>
      <c r="VGF13" s="130"/>
      <c r="VGG13" s="130"/>
      <c r="VGH13" s="130"/>
      <c r="VGI13" s="130"/>
      <c r="VGJ13" s="130"/>
      <c r="VGK13" s="130"/>
      <c r="VGL13" s="130"/>
      <c r="VGM13" s="130"/>
      <c r="VGN13" s="130"/>
      <c r="VGO13" s="130"/>
      <c r="VGP13" s="130"/>
      <c r="VGQ13" s="130"/>
      <c r="VGR13" s="130"/>
      <c r="VGS13" s="130"/>
      <c r="VGT13" s="130"/>
      <c r="VGU13" s="130"/>
      <c r="VGV13" s="130"/>
      <c r="VGW13" s="130"/>
      <c r="VGX13" s="130"/>
      <c r="VGY13" s="130"/>
      <c r="VGZ13" s="130"/>
      <c r="VHA13" s="130"/>
      <c r="VHB13" s="130"/>
      <c r="VHC13" s="130"/>
      <c r="VHD13" s="130"/>
      <c r="VHE13" s="130"/>
      <c r="VHF13" s="130"/>
      <c r="VHG13" s="130"/>
      <c r="VHH13" s="130"/>
      <c r="VHI13" s="130"/>
      <c r="VHJ13" s="130"/>
      <c r="VHK13" s="130"/>
      <c r="VHL13" s="130"/>
      <c r="VHM13" s="130"/>
      <c r="VHN13" s="130"/>
      <c r="VHO13" s="130"/>
      <c r="VHP13" s="130"/>
      <c r="VHQ13" s="130"/>
      <c r="VHR13" s="130"/>
      <c r="VHS13" s="130"/>
      <c r="VHT13" s="130"/>
      <c r="VHU13" s="130"/>
      <c r="VHV13" s="130"/>
      <c r="VHW13" s="130"/>
      <c r="VHX13" s="130"/>
      <c r="VHY13" s="130"/>
      <c r="VHZ13" s="130"/>
      <c r="VIA13" s="130"/>
      <c r="VIB13" s="130"/>
      <c r="VIC13" s="130"/>
      <c r="VID13" s="130"/>
      <c r="VIE13" s="130"/>
      <c r="VIF13" s="130"/>
      <c r="VIG13" s="130"/>
      <c r="VIH13" s="130"/>
      <c r="VII13" s="130"/>
      <c r="VIJ13" s="130"/>
      <c r="VIK13" s="130"/>
      <c r="VIL13" s="130"/>
      <c r="VIM13" s="130"/>
      <c r="VIN13" s="130"/>
      <c r="VIO13" s="130"/>
      <c r="VIP13" s="130"/>
      <c r="VIQ13" s="130"/>
      <c r="VIR13" s="130"/>
      <c r="VIS13" s="130"/>
      <c r="VIT13" s="130"/>
      <c r="VIU13" s="130"/>
      <c r="VIV13" s="130"/>
      <c r="VIW13" s="130"/>
      <c r="VIX13" s="130"/>
      <c r="VIY13" s="130"/>
      <c r="VIZ13" s="130"/>
      <c r="VJA13" s="130"/>
      <c r="VJB13" s="130"/>
      <c r="VJC13" s="130"/>
      <c r="VJD13" s="130"/>
      <c r="VJE13" s="130"/>
      <c r="VJF13" s="130"/>
      <c r="VJG13" s="130"/>
      <c r="VJH13" s="130"/>
      <c r="VJI13" s="130"/>
      <c r="VJJ13" s="130"/>
      <c r="VJK13" s="130"/>
      <c r="VJL13" s="130"/>
      <c r="VJM13" s="130"/>
      <c r="VJN13" s="130"/>
      <c r="VJO13" s="130"/>
      <c r="VJP13" s="130"/>
      <c r="VJQ13" s="130"/>
      <c r="VJR13" s="130"/>
      <c r="VJS13" s="130"/>
      <c r="VJT13" s="130"/>
      <c r="VJU13" s="130"/>
      <c r="VJV13" s="130"/>
      <c r="VJW13" s="130"/>
      <c r="VJX13" s="130"/>
      <c r="VJY13" s="130"/>
      <c r="VJZ13" s="130"/>
      <c r="VKA13" s="130"/>
      <c r="VKB13" s="130"/>
      <c r="VKC13" s="130"/>
      <c r="VKD13" s="130"/>
      <c r="VKE13" s="130"/>
      <c r="VKF13" s="130"/>
      <c r="VKG13" s="130"/>
      <c r="VKH13" s="130"/>
      <c r="VKI13" s="130"/>
      <c r="VKJ13" s="130"/>
      <c r="VKK13" s="130"/>
      <c r="VKL13" s="130"/>
      <c r="VKM13" s="130"/>
      <c r="VKN13" s="130"/>
      <c r="VKO13" s="130"/>
      <c r="VKP13" s="130"/>
      <c r="VKQ13" s="130"/>
      <c r="VKR13" s="130"/>
      <c r="VKS13" s="130"/>
      <c r="VKT13" s="130"/>
      <c r="VKU13" s="130"/>
      <c r="VKV13" s="130"/>
      <c r="VKW13" s="130"/>
      <c r="VKX13" s="130"/>
      <c r="VKY13" s="130"/>
      <c r="VKZ13" s="130"/>
      <c r="VLA13" s="130"/>
      <c r="VLB13" s="130"/>
      <c r="VLC13" s="130"/>
      <c r="VLD13" s="130"/>
      <c r="VLE13" s="130"/>
      <c r="VLF13" s="130"/>
      <c r="VLG13" s="130"/>
      <c r="VLH13" s="130"/>
      <c r="VLI13" s="130"/>
      <c r="VLJ13" s="130"/>
      <c r="VLK13" s="130"/>
      <c r="VLL13" s="130"/>
      <c r="VLM13" s="130"/>
      <c r="VLN13" s="130"/>
      <c r="VLO13" s="130"/>
      <c r="VLP13" s="130"/>
      <c r="VLQ13" s="130"/>
      <c r="VLR13" s="130"/>
      <c r="VLS13" s="130"/>
      <c r="VLT13" s="130"/>
      <c r="VLU13" s="130"/>
      <c r="VLV13" s="130"/>
      <c r="VLW13" s="130"/>
      <c r="VLX13" s="130"/>
      <c r="VLY13" s="130"/>
      <c r="VLZ13" s="130"/>
      <c r="VMA13" s="130"/>
      <c r="VMB13" s="130"/>
      <c r="VMC13" s="130"/>
      <c r="VMD13" s="130"/>
      <c r="VME13" s="130"/>
      <c r="VMF13" s="130"/>
      <c r="VMG13" s="130"/>
      <c r="VMH13" s="130"/>
      <c r="VMI13" s="130"/>
      <c r="VMJ13" s="130"/>
      <c r="VMK13" s="130"/>
      <c r="VML13" s="130"/>
      <c r="VMM13" s="130"/>
      <c r="VMN13" s="130"/>
      <c r="VMO13" s="130"/>
      <c r="VMP13" s="130"/>
      <c r="VMQ13" s="130"/>
      <c r="VMR13" s="130"/>
      <c r="VMS13" s="130"/>
      <c r="VMT13" s="130"/>
      <c r="VMU13" s="130"/>
      <c r="VMV13" s="130"/>
      <c r="VMW13" s="130"/>
      <c r="VMX13" s="130"/>
      <c r="VMY13" s="130"/>
      <c r="VMZ13" s="130"/>
      <c r="VNA13" s="130"/>
      <c r="VNB13" s="130"/>
      <c r="VNC13" s="130"/>
      <c r="VND13" s="130"/>
      <c r="VNE13" s="130"/>
      <c r="VNF13" s="130"/>
      <c r="VNG13" s="130"/>
      <c r="VNH13" s="130"/>
      <c r="VNI13" s="130"/>
      <c r="VNJ13" s="130"/>
      <c r="VNK13" s="130"/>
      <c r="VNL13" s="130"/>
      <c r="VNM13" s="130"/>
      <c r="VNN13" s="130"/>
      <c r="VNO13" s="130"/>
      <c r="VNP13" s="130"/>
      <c r="VNQ13" s="130"/>
      <c r="VNR13" s="130"/>
      <c r="VNS13" s="130"/>
      <c r="VNT13" s="130"/>
      <c r="VNU13" s="130"/>
      <c r="VNV13" s="130"/>
      <c r="VNW13" s="130"/>
      <c r="VNX13" s="130"/>
      <c r="VNY13" s="130"/>
      <c r="VNZ13" s="130"/>
      <c r="VOA13" s="130"/>
      <c r="VOB13" s="130"/>
      <c r="VOC13" s="130"/>
      <c r="VOD13" s="130"/>
      <c r="VOE13" s="130"/>
      <c r="VOF13" s="130"/>
      <c r="VOG13" s="130"/>
      <c r="VOH13" s="130"/>
      <c r="VOI13" s="130"/>
      <c r="VOJ13" s="130"/>
      <c r="VOK13" s="130"/>
      <c r="VOL13" s="130"/>
      <c r="VOM13" s="130"/>
      <c r="VON13" s="130"/>
      <c r="VOO13" s="130"/>
      <c r="VOP13" s="130"/>
      <c r="VOQ13" s="130"/>
      <c r="VOR13" s="130"/>
      <c r="VOS13" s="130"/>
      <c r="VOT13" s="130"/>
      <c r="VOU13" s="130"/>
      <c r="VOV13" s="130"/>
      <c r="VOW13" s="130"/>
      <c r="VOX13" s="130"/>
      <c r="VOY13" s="130"/>
      <c r="VOZ13" s="130"/>
      <c r="VPA13" s="130"/>
      <c r="VPB13" s="130"/>
      <c r="VPC13" s="130"/>
      <c r="VPD13" s="130"/>
      <c r="VPE13" s="130"/>
      <c r="VPF13" s="130"/>
      <c r="VPG13" s="130"/>
      <c r="VPH13" s="130"/>
      <c r="VPI13" s="130"/>
      <c r="VPJ13" s="130"/>
      <c r="VPK13" s="130"/>
      <c r="VPL13" s="130"/>
      <c r="VPM13" s="130"/>
      <c r="VPN13" s="130"/>
      <c r="VPO13" s="130"/>
      <c r="VPP13" s="130"/>
      <c r="VPQ13" s="130"/>
      <c r="VPR13" s="130"/>
      <c r="VPS13" s="130"/>
      <c r="VPT13" s="130"/>
      <c r="VPU13" s="130"/>
      <c r="VPV13" s="130"/>
      <c r="VPW13" s="130"/>
      <c r="VPX13" s="130"/>
      <c r="VPY13" s="130"/>
      <c r="VPZ13" s="130"/>
      <c r="VQA13" s="130"/>
      <c r="VQB13" s="130"/>
      <c r="VQC13" s="130"/>
      <c r="VQD13" s="130"/>
      <c r="VQE13" s="130"/>
      <c r="VQF13" s="130"/>
      <c r="VQG13" s="130"/>
      <c r="VQH13" s="130"/>
      <c r="VQI13" s="130"/>
      <c r="VQJ13" s="130"/>
      <c r="VQK13" s="130"/>
      <c r="VQL13" s="130"/>
      <c r="VQM13" s="130"/>
      <c r="VQN13" s="130"/>
      <c r="VQO13" s="130"/>
      <c r="VQP13" s="130"/>
      <c r="VQQ13" s="130"/>
      <c r="VQR13" s="130"/>
      <c r="VQS13" s="130"/>
      <c r="VQT13" s="130"/>
      <c r="VQU13" s="130"/>
      <c r="VQV13" s="130"/>
      <c r="VQW13" s="130"/>
      <c r="VQX13" s="130"/>
      <c r="VQY13" s="130"/>
      <c r="VQZ13" s="130"/>
      <c r="VRA13" s="130"/>
      <c r="VRB13" s="130"/>
      <c r="VRC13" s="130"/>
      <c r="VRD13" s="130"/>
      <c r="VRE13" s="130"/>
      <c r="VRF13" s="130"/>
      <c r="VRG13" s="130"/>
      <c r="VRH13" s="130"/>
      <c r="VRI13" s="130"/>
      <c r="VRJ13" s="130"/>
      <c r="VRK13" s="130"/>
      <c r="VRL13" s="130"/>
      <c r="VRM13" s="130"/>
      <c r="VRN13" s="130"/>
      <c r="VRO13" s="130"/>
      <c r="VRP13" s="130"/>
      <c r="VRQ13" s="130"/>
      <c r="VRR13" s="130"/>
      <c r="VRS13" s="130"/>
      <c r="VRT13" s="130"/>
      <c r="VRU13" s="130"/>
      <c r="VRV13" s="130"/>
      <c r="VRW13" s="130"/>
      <c r="VRX13" s="130"/>
      <c r="VRY13" s="130"/>
      <c r="VRZ13" s="130"/>
      <c r="VSA13" s="130"/>
      <c r="VSB13" s="130"/>
      <c r="VSC13" s="130"/>
      <c r="VSD13" s="130"/>
      <c r="VSE13" s="130"/>
      <c r="VSF13" s="130"/>
      <c r="VSG13" s="130"/>
      <c r="VSH13" s="130"/>
      <c r="VSI13" s="130"/>
      <c r="VSJ13" s="130"/>
      <c r="VSK13" s="130"/>
      <c r="VSL13" s="130"/>
      <c r="VSM13" s="130"/>
      <c r="VSN13" s="130"/>
      <c r="VSO13" s="130"/>
      <c r="VSP13" s="130"/>
      <c r="VSQ13" s="130"/>
      <c r="VSR13" s="130"/>
      <c r="VSS13" s="130"/>
      <c r="VST13" s="130"/>
      <c r="VSU13" s="130"/>
      <c r="VSV13" s="130"/>
      <c r="VSW13" s="130"/>
      <c r="VSX13" s="130"/>
      <c r="VSY13" s="130"/>
      <c r="VSZ13" s="130"/>
      <c r="VTA13" s="130"/>
      <c r="VTB13" s="130"/>
      <c r="VTC13" s="130"/>
      <c r="VTD13" s="130"/>
      <c r="VTE13" s="130"/>
      <c r="VTF13" s="130"/>
      <c r="VTG13" s="130"/>
      <c r="VTH13" s="130"/>
      <c r="VTI13" s="130"/>
      <c r="VTJ13" s="130"/>
      <c r="VTK13" s="130"/>
      <c r="VTL13" s="130"/>
      <c r="VTM13" s="130"/>
      <c r="VTN13" s="130"/>
      <c r="VTO13" s="130"/>
      <c r="VTP13" s="130"/>
      <c r="VTQ13" s="130"/>
      <c r="VTR13" s="130"/>
      <c r="VTS13" s="130"/>
      <c r="VTT13" s="130"/>
      <c r="VTU13" s="130"/>
      <c r="VTV13" s="130"/>
      <c r="VTW13" s="130"/>
      <c r="VTX13" s="130"/>
      <c r="VTY13" s="130"/>
      <c r="VTZ13" s="130"/>
      <c r="VUA13" s="130"/>
      <c r="VUB13" s="130"/>
      <c r="VUC13" s="130"/>
      <c r="VUD13" s="130"/>
      <c r="VUE13" s="130"/>
      <c r="VUF13" s="130"/>
      <c r="VUG13" s="130"/>
      <c r="VUH13" s="130"/>
      <c r="VUI13" s="130"/>
      <c r="VUJ13" s="130"/>
      <c r="VUK13" s="130"/>
      <c r="VUL13" s="130"/>
      <c r="VUM13" s="130"/>
      <c r="VUN13" s="130"/>
      <c r="VUO13" s="130"/>
      <c r="VUP13" s="130"/>
      <c r="VUQ13" s="130"/>
      <c r="VUR13" s="130"/>
      <c r="VUS13" s="130"/>
      <c r="VUT13" s="130"/>
      <c r="VUU13" s="130"/>
      <c r="VUV13" s="130"/>
      <c r="VUW13" s="130"/>
      <c r="VUX13" s="130"/>
      <c r="VUY13" s="130"/>
      <c r="VUZ13" s="130"/>
      <c r="VVA13" s="130"/>
      <c r="VVB13" s="130"/>
      <c r="VVC13" s="130"/>
      <c r="VVD13" s="130"/>
      <c r="VVE13" s="130"/>
      <c r="VVF13" s="130"/>
      <c r="VVG13" s="130"/>
      <c r="VVH13" s="130"/>
      <c r="VVI13" s="130"/>
      <c r="VVJ13" s="130"/>
      <c r="VVK13" s="130"/>
      <c r="VVL13" s="130"/>
      <c r="VVM13" s="130"/>
      <c r="VVN13" s="130"/>
      <c r="VVO13" s="130"/>
      <c r="VVP13" s="130"/>
      <c r="VVQ13" s="130"/>
      <c r="VVR13" s="130"/>
      <c r="VVS13" s="130"/>
      <c r="VVT13" s="130"/>
      <c r="VVU13" s="130"/>
      <c r="VVV13" s="130"/>
      <c r="VVW13" s="130"/>
      <c r="VVX13" s="130"/>
      <c r="VVY13" s="130"/>
      <c r="VVZ13" s="130"/>
      <c r="VWA13" s="130"/>
      <c r="VWB13" s="130"/>
      <c r="VWC13" s="130"/>
      <c r="VWD13" s="130"/>
      <c r="VWE13" s="130"/>
      <c r="VWF13" s="130"/>
      <c r="VWG13" s="130"/>
      <c r="VWH13" s="130"/>
      <c r="VWI13" s="130"/>
      <c r="VWJ13" s="130"/>
      <c r="VWK13" s="130"/>
      <c r="VWL13" s="130"/>
      <c r="VWM13" s="130"/>
      <c r="VWN13" s="130"/>
      <c r="VWO13" s="130"/>
      <c r="VWP13" s="130"/>
      <c r="VWQ13" s="130"/>
      <c r="VWR13" s="130"/>
      <c r="VWS13" s="130"/>
      <c r="VWT13" s="130"/>
      <c r="VWU13" s="130"/>
      <c r="VWV13" s="130"/>
      <c r="VWW13" s="130"/>
      <c r="VWX13" s="130"/>
      <c r="VWY13" s="130"/>
      <c r="VWZ13" s="130"/>
      <c r="VXA13" s="130"/>
      <c r="VXB13" s="130"/>
      <c r="VXC13" s="130"/>
      <c r="VXD13" s="130"/>
      <c r="VXE13" s="130"/>
      <c r="VXF13" s="130"/>
      <c r="VXG13" s="130"/>
      <c r="VXH13" s="130"/>
      <c r="VXI13" s="130"/>
      <c r="VXJ13" s="130"/>
      <c r="VXK13" s="130"/>
      <c r="VXL13" s="130"/>
      <c r="VXM13" s="130"/>
      <c r="VXN13" s="130"/>
      <c r="VXO13" s="130"/>
      <c r="VXP13" s="130"/>
      <c r="VXQ13" s="130"/>
      <c r="VXR13" s="130"/>
      <c r="VXS13" s="130"/>
      <c r="VXT13" s="130"/>
      <c r="VXU13" s="130"/>
      <c r="VXV13" s="130"/>
      <c r="VXW13" s="130"/>
      <c r="VXX13" s="130"/>
      <c r="VXY13" s="130"/>
      <c r="VXZ13" s="130"/>
      <c r="VYA13" s="130"/>
      <c r="VYB13" s="130"/>
      <c r="VYC13" s="130"/>
      <c r="VYD13" s="130"/>
      <c r="VYE13" s="130"/>
      <c r="VYF13" s="130"/>
      <c r="VYG13" s="130"/>
      <c r="VYH13" s="130"/>
      <c r="VYI13" s="130"/>
      <c r="VYJ13" s="130"/>
      <c r="VYK13" s="130"/>
      <c r="VYL13" s="130"/>
      <c r="VYM13" s="130"/>
      <c r="VYN13" s="130"/>
      <c r="VYO13" s="130"/>
      <c r="VYP13" s="130"/>
      <c r="VYQ13" s="130"/>
      <c r="VYR13" s="130"/>
      <c r="VYS13" s="130"/>
      <c r="VYT13" s="130"/>
      <c r="VYU13" s="130"/>
      <c r="VYV13" s="130"/>
      <c r="VYW13" s="130"/>
      <c r="VYX13" s="130"/>
      <c r="VYY13" s="130"/>
      <c r="VYZ13" s="130"/>
      <c r="VZA13" s="130"/>
      <c r="VZB13" s="130"/>
      <c r="VZC13" s="130"/>
      <c r="VZD13" s="130"/>
      <c r="VZE13" s="130"/>
      <c r="VZF13" s="130"/>
      <c r="VZG13" s="130"/>
      <c r="VZH13" s="130"/>
      <c r="VZI13" s="130"/>
      <c r="VZJ13" s="130"/>
      <c r="VZK13" s="130"/>
      <c r="VZL13" s="130"/>
      <c r="VZM13" s="130"/>
      <c r="VZN13" s="130"/>
      <c r="VZO13" s="130"/>
      <c r="VZP13" s="130"/>
      <c r="VZQ13" s="130"/>
      <c r="VZR13" s="130"/>
      <c r="VZS13" s="130"/>
      <c r="VZT13" s="130"/>
      <c r="VZU13" s="130"/>
      <c r="VZV13" s="130"/>
      <c r="VZW13" s="130"/>
      <c r="VZX13" s="130"/>
      <c r="VZY13" s="130"/>
      <c r="VZZ13" s="130"/>
      <c r="WAA13" s="130"/>
      <c r="WAB13" s="130"/>
      <c r="WAC13" s="130"/>
      <c r="WAD13" s="130"/>
      <c r="WAE13" s="130"/>
      <c r="WAF13" s="130"/>
      <c r="WAG13" s="130"/>
      <c r="WAH13" s="130"/>
      <c r="WAI13" s="130"/>
      <c r="WAJ13" s="130"/>
      <c r="WAK13" s="130"/>
      <c r="WAL13" s="130"/>
      <c r="WAM13" s="130"/>
      <c r="WAN13" s="130"/>
      <c r="WAO13" s="130"/>
      <c r="WAP13" s="130"/>
      <c r="WAQ13" s="130"/>
      <c r="WAR13" s="130"/>
      <c r="WAS13" s="130"/>
      <c r="WAT13" s="130"/>
      <c r="WAU13" s="130"/>
      <c r="WAV13" s="130"/>
      <c r="WAW13" s="130"/>
      <c r="WAX13" s="130"/>
      <c r="WAY13" s="130"/>
      <c r="WAZ13" s="130"/>
      <c r="WBA13" s="130"/>
      <c r="WBB13" s="130"/>
      <c r="WBC13" s="130"/>
      <c r="WBD13" s="130"/>
      <c r="WBE13" s="130"/>
      <c r="WBF13" s="130"/>
      <c r="WBG13" s="130"/>
      <c r="WBH13" s="130"/>
      <c r="WBI13" s="130"/>
      <c r="WBJ13" s="130"/>
      <c r="WBK13" s="130"/>
      <c r="WBL13" s="130"/>
      <c r="WBM13" s="130"/>
      <c r="WBN13" s="130"/>
      <c r="WBO13" s="130"/>
      <c r="WBP13" s="130"/>
      <c r="WBQ13" s="130"/>
      <c r="WBR13" s="130"/>
      <c r="WBS13" s="130"/>
      <c r="WBT13" s="130"/>
      <c r="WBU13" s="130"/>
      <c r="WBV13" s="130"/>
      <c r="WBW13" s="130"/>
      <c r="WBX13" s="130"/>
      <c r="WBY13" s="130"/>
      <c r="WBZ13" s="130"/>
      <c r="WCA13" s="130"/>
      <c r="WCB13" s="130"/>
      <c r="WCC13" s="130"/>
      <c r="WCD13" s="130"/>
      <c r="WCE13" s="130"/>
      <c r="WCF13" s="130"/>
      <c r="WCG13" s="130"/>
      <c r="WCH13" s="130"/>
      <c r="WCI13" s="130"/>
      <c r="WCJ13" s="130"/>
      <c r="WCK13" s="130"/>
      <c r="WCL13" s="130"/>
      <c r="WCM13" s="130"/>
      <c r="WCN13" s="130"/>
      <c r="WCO13" s="130"/>
      <c r="WCP13" s="130"/>
      <c r="WCQ13" s="130"/>
      <c r="WCR13" s="130"/>
      <c r="WCS13" s="130"/>
      <c r="WCT13" s="130"/>
      <c r="WCU13" s="130"/>
      <c r="WCV13" s="130"/>
      <c r="WCW13" s="130"/>
      <c r="WCX13" s="130"/>
      <c r="WCY13" s="130"/>
      <c r="WCZ13" s="130"/>
      <c r="WDA13" s="130"/>
      <c r="WDB13" s="130"/>
      <c r="WDC13" s="130"/>
      <c r="WDD13" s="130"/>
      <c r="WDE13" s="130"/>
      <c r="WDF13" s="130"/>
      <c r="WDG13" s="130"/>
      <c r="WDH13" s="130"/>
      <c r="WDI13" s="130"/>
      <c r="WDJ13" s="130"/>
      <c r="WDK13" s="130"/>
      <c r="WDL13" s="130"/>
      <c r="WDM13" s="130"/>
      <c r="WDN13" s="130"/>
      <c r="WDO13" s="130"/>
      <c r="WDP13" s="130"/>
      <c r="WDQ13" s="130"/>
      <c r="WDR13" s="130"/>
      <c r="WDS13" s="130"/>
      <c r="WDT13" s="130"/>
      <c r="WDU13" s="130"/>
      <c r="WDV13" s="130"/>
      <c r="WDW13" s="130"/>
      <c r="WDX13" s="130"/>
      <c r="WDY13" s="130"/>
      <c r="WDZ13" s="130"/>
      <c r="WEA13" s="130"/>
      <c r="WEB13" s="130"/>
      <c r="WEC13" s="130"/>
      <c r="WED13" s="130"/>
      <c r="WEE13" s="130"/>
      <c r="WEF13" s="130"/>
      <c r="WEG13" s="130"/>
      <c r="WEH13" s="130"/>
      <c r="WEI13" s="130"/>
      <c r="WEJ13" s="130"/>
      <c r="WEK13" s="130"/>
      <c r="WEL13" s="130"/>
      <c r="WEM13" s="130"/>
      <c r="WEN13" s="130"/>
      <c r="WEO13" s="130"/>
      <c r="WEP13" s="130"/>
      <c r="WEQ13" s="130"/>
      <c r="WER13" s="130"/>
      <c r="WES13" s="130"/>
      <c r="WET13" s="130"/>
      <c r="WEU13" s="130"/>
      <c r="WEV13" s="130"/>
      <c r="WEW13" s="130"/>
      <c r="WEX13" s="130"/>
      <c r="WEY13" s="130"/>
      <c r="WEZ13" s="130"/>
      <c r="WFA13" s="130"/>
      <c r="WFB13" s="130"/>
      <c r="WFC13" s="130"/>
      <c r="WFD13" s="130"/>
      <c r="WFE13" s="130"/>
      <c r="WFF13" s="130"/>
      <c r="WFG13" s="130"/>
      <c r="WFH13" s="130"/>
      <c r="WFI13" s="130"/>
      <c r="WFJ13" s="130"/>
      <c r="WFK13" s="130"/>
      <c r="WFL13" s="130"/>
      <c r="WFM13" s="130"/>
      <c r="WFN13" s="130"/>
      <c r="WFO13" s="130"/>
      <c r="WFP13" s="130"/>
      <c r="WFQ13" s="130"/>
      <c r="WFR13" s="130"/>
      <c r="WFS13" s="130"/>
      <c r="WFT13" s="130"/>
      <c r="WFU13" s="130"/>
      <c r="WFV13" s="130"/>
      <c r="WFW13" s="130"/>
      <c r="WFX13" s="130"/>
      <c r="WFY13" s="130"/>
      <c r="WFZ13" s="130"/>
      <c r="WGA13" s="130"/>
      <c r="WGB13" s="130"/>
      <c r="WGC13" s="130"/>
      <c r="WGD13" s="130"/>
      <c r="WGE13" s="130"/>
      <c r="WGF13" s="130"/>
      <c r="WGG13" s="130"/>
      <c r="WGH13" s="130"/>
      <c r="WGI13" s="130"/>
      <c r="WGJ13" s="130"/>
      <c r="WGK13" s="130"/>
      <c r="WGL13" s="130"/>
      <c r="WGM13" s="130"/>
      <c r="WGN13" s="130"/>
      <c r="WGO13" s="130"/>
      <c r="WGP13" s="130"/>
      <c r="WGQ13" s="130"/>
      <c r="WGR13" s="130"/>
      <c r="WGS13" s="130"/>
      <c r="WGT13" s="130"/>
      <c r="WGU13" s="130"/>
      <c r="WGV13" s="130"/>
      <c r="WGW13" s="130"/>
      <c r="WGX13" s="130"/>
      <c r="WGY13" s="130"/>
      <c r="WGZ13" s="130"/>
      <c r="WHA13" s="130"/>
      <c r="WHB13" s="130"/>
      <c r="WHC13" s="130"/>
      <c r="WHD13" s="130"/>
      <c r="WHE13" s="130"/>
      <c r="WHF13" s="130"/>
      <c r="WHG13" s="130"/>
      <c r="WHH13" s="130"/>
      <c r="WHI13" s="130"/>
      <c r="WHJ13" s="130"/>
      <c r="WHK13" s="130"/>
      <c r="WHL13" s="130"/>
      <c r="WHM13" s="130"/>
      <c r="WHN13" s="130"/>
      <c r="WHO13" s="130"/>
      <c r="WHP13" s="130"/>
      <c r="WHQ13" s="130"/>
      <c r="WHR13" s="130"/>
      <c r="WHS13" s="130"/>
      <c r="WHT13" s="130"/>
      <c r="WHU13" s="130"/>
      <c r="WHV13" s="130"/>
      <c r="WHW13" s="130"/>
      <c r="WHX13" s="130"/>
      <c r="WHY13" s="130"/>
      <c r="WHZ13" s="130"/>
      <c r="WIA13" s="130"/>
      <c r="WIB13" s="130"/>
      <c r="WIC13" s="130"/>
      <c r="WID13" s="130"/>
      <c r="WIE13" s="130"/>
      <c r="WIF13" s="130"/>
      <c r="WIG13" s="130"/>
      <c r="WIH13" s="130"/>
      <c r="WII13" s="130"/>
      <c r="WIJ13" s="130"/>
      <c r="WIK13" s="130"/>
      <c r="WIL13" s="130"/>
      <c r="WIM13" s="130"/>
      <c r="WIN13" s="130"/>
      <c r="WIO13" s="130"/>
      <c r="WIP13" s="130"/>
      <c r="WIQ13" s="130"/>
      <c r="WIR13" s="130"/>
      <c r="WIS13" s="130"/>
      <c r="WIT13" s="130"/>
      <c r="WIU13" s="130"/>
      <c r="WIV13" s="130"/>
      <c r="WIW13" s="130"/>
      <c r="WIX13" s="130"/>
      <c r="WIY13" s="130"/>
      <c r="WIZ13" s="130"/>
      <c r="WJA13" s="130"/>
      <c r="WJB13" s="130"/>
      <c r="WJC13" s="130"/>
      <c r="WJD13" s="130"/>
      <c r="WJE13" s="130"/>
      <c r="WJF13" s="130"/>
      <c r="WJG13" s="130"/>
      <c r="WJH13" s="130"/>
      <c r="WJI13" s="130"/>
      <c r="WJJ13" s="130"/>
      <c r="WJK13" s="130"/>
      <c r="WJL13" s="130"/>
      <c r="WJM13" s="130"/>
      <c r="WJN13" s="130"/>
      <c r="WJO13" s="130"/>
      <c r="WJP13" s="130"/>
      <c r="WJQ13" s="130"/>
      <c r="WJR13" s="130"/>
      <c r="WJS13" s="130"/>
      <c r="WJT13" s="130"/>
      <c r="WJU13" s="130"/>
      <c r="WJV13" s="130"/>
      <c r="WJW13" s="130"/>
      <c r="WJX13" s="130"/>
      <c r="WJY13" s="130"/>
      <c r="WJZ13" s="130"/>
      <c r="WKA13" s="130"/>
      <c r="WKB13" s="130"/>
      <c r="WKC13" s="130"/>
      <c r="WKD13" s="130"/>
      <c r="WKE13" s="130"/>
      <c r="WKF13" s="130"/>
      <c r="WKG13" s="130"/>
      <c r="WKH13" s="130"/>
      <c r="WKI13" s="130"/>
      <c r="WKJ13" s="130"/>
      <c r="WKK13" s="130"/>
      <c r="WKL13" s="130"/>
      <c r="WKM13" s="130"/>
      <c r="WKN13" s="130"/>
      <c r="WKO13" s="130"/>
      <c r="WKP13" s="130"/>
      <c r="WKQ13" s="130"/>
      <c r="WKR13" s="130"/>
      <c r="WKS13" s="130"/>
      <c r="WKT13" s="130"/>
      <c r="WKU13" s="130"/>
      <c r="WKV13" s="130"/>
      <c r="WKW13" s="130"/>
      <c r="WKX13" s="130"/>
      <c r="WKY13" s="130"/>
      <c r="WKZ13" s="130"/>
      <c r="WLA13" s="130"/>
      <c r="WLB13" s="130"/>
      <c r="WLC13" s="130"/>
      <c r="WLD13" s="130"/>
      <c r="WLE13" s="130"/>
      <c r="WLF13" s="130"/>
      <c r="WLG13" s="130"/>
      <c r="WLH13" s="130"/>
      <c r="WLI13" s="130"/>
      <c r="WLJ13" s="130"/>
      <c r="WLK13" s="130"/>
      <c r="WLL13" s="130"/>
      <c r="WLM13" s="130"/>
      <c r="WLN13" s="130"/>
      <c r="WLO13" s="130"/>
      <c r="WLP13" s="130"/>
      <c r="WLQ13" s="130"/>
      <c r="WLR13" s="130"/>
      <c r="WLS13" s="130"/>
      <c r="WLT13" s="130"/>
      <c r="WLU13" s="130"/>
      <c r="WLV13" s="130"/>
      <c r="WLW13" s="130"/>
      <c r="WLX13" s="130"/>
      <c r="WLY13" s="130"/>
      <c r="WLZ13" s="130"/>
      <c r="WMA13" s="130"/>
      <c r="WMB13" s="130"/>
      <c r="WMC13" s="130"/>
      <c r="WMD13" s="130"/>
      <c r="WME13" s="130"/>
      <c r="WMF13" s="130"/>
      <c r="WMG13" s="130"/>
      <c r="WMH13" s="130"/>
      <c r="WMI13" s="130"/>
      <c r="WMJ13" s="130"/>
      <c r="WMK13" s="130"/>
      <c r="WML13" s="130"/>
      <c r="WMM13" s="130"/>
      <c r="WMN13" s="130"/>
      <c r="WMO13" s="130"/>
      <c r="WMP13" s="130"/>
      <c r="WMQ13" s="130"/>
      <c r="WMR13" s="130"/>
      <c r="WMS13" s="130"/>
      <c r="WMT13" s="130"/>
      <c r="WMU13" s="130"/>
      <c r="WMV13" s="130"/>
      <c r="WMW13" s="130"/>
      <c r="WMX13" s="130"/>
      <c r="WMY13" s="130"/>
      <c r="WMZ13" s="130"/>
      <c r="WNA13" s="130"/>
      <c r="WNB13" s="130"/>
      <c r="WNC13" s="130"/>
      <c r="WND13" s="130"/>
      <c r="WNE13" s="130"/>
      <c r="WNF13" s="130"/>
      <c r="WNG13" s="130"/>
      <c r="WNH13" s="130"/>
      <c r="WNI13" s="130"/>
      <c r="WNJ13" s="130"/>
      <c r="WNK13" s="130"/>
      <c r="WNL13" s="130"/>
      <c r="WNM13" s="130"/>
      <c r="WNN13" s="130"/>
      <c r="WNO13" s="130"/>
      <c r="WNP13" s="130"/>
      <c r="WNQ13" s="130"/>
      <c r="WNR13" s="130"/>
      <c r="WNS13" s="130"/>
      <c r="WNT13" s="130"/>
      <c r="WNU13" s="130"/>
      <c r="WNV13" s="130"/>
      <c r="WNW13" s="130"/>
      <c r="WNX13" s="130"/>
      <c r="WNY13" s="130"/>
      <c r="WNZ13" s="130"/>
      <c r="WOA13" s="130"/>
      <c r="WOB13" s="130"/>
      <c r="WOC13" s="130"/>
      <c r="WOD13" s="130"/>
      <c r="WOE13" s="130"/>
      <c r="WOF13" s="130"/>
      <c r="WOG13" s="130"/>
      <c r="WOH13" s="130"/>
      <c r="WOI13" s="130"/>
      <c r="WOJ13" s="130"/>
      <c r="WOK13" s="130"/>
      <c r="WOL13" s="130"/>
      <c r="WOM13" s="130"/>
      <c r="WON13" s="130"/>
      <c r="WOO13" s="130"/>
      <c r="WOP13" s="130"/>
      <c r="WOQ13" s="130"/>
      <c r="WOR13" s="130"/>
      <c r="WOS13" s="130"/>
      <c r="WOT13" s="130"/>
      <c r="WOU13" s="130"/>
      <c r="WOV13" s="130"/>
      <c r="WOW13" s="130"/>
      <c r="WOX13" s="130"/>
      <c r="WOY13" s="130"/>
      <c r="WOZ13" s="130"/>
      <c r="WPA13" s="130"/>
      <c r="WPB13" s="130"/>
      <c r="WPC13" s="130"/>
      <c r="WPD13" s="130"/>
      <c r="WPE13" s="130"/>
      <c r="WPF13" s="130"/>
      <c r="WPG13" s="130"/>
      <c r="WPH13" s="130"/>
      <c r="WPI13" s="130"/>
      <c r="WPJ13" s="130"/>
      <c r="WPK13" s="130"/>
      <c r="WPL13" s="130"/>
      <c r="WPM13" s="130"/>
      <c r="WPN13" s="130"/>
      <c r="WPO13" s="130"/>
      <c r="WPP13" s="130"/>
      <c r="WPQ13" s="130"/>
      <c r="WPR13" s="130"/>
      <c r="WPS13" s="130"/>
      <c r="WPT13" s="130"/>
      <c r="WPU13" s="130"/>
      <c r="WPV13" s="130"/>
      <c r="WPW13" s="130"/>
      <c r="WPX13" s="130"/>
      <c r="WPY13" s="130"/>
      <c r="WPZ13" s="130"/>
      <c r="WQA13" s="130"/>
      <c r="WQB13" s="130"/>
      <c r="WQC13" s="130"/>
      <c r="WQD13" s="130"/>
      <c r="WQE13" s="130"/>
      <c r="WQF13" s="130"/>
      <c r="WQG13" s="130"/>
      <c r="WQH13" s="130"/>
      <c r="WQI13" s="130"/>
      <c r="WQJ13" s="130"/>
      <c r="WQK13" s="130"/>
      <c r="WQL13" s="130"/>
      <c r="WQM13" s="130"/>
      <c r="WQN13" s="130"/>
      <c r="WQO13" s="130"/>
      <c r="WQP13" s="130"/>
      <c r="WQQ13" s="130"/>
      <c r="WQR13" s="130"/>
      <c r="WQS13" s="130"/>
      <c r="WQT13" s="130"/>
      <c r="WQU13" s="130"/>
      <c r="WQV13" s="130"/>
      <c r="WQW13" s="130"/>
      <c r="WQX13" s="130"/>
      <c r="WQY13" s="130"/>
      <c r="WQZ13" s="130"/>
      <c r="WRA13" s="130"/>
      <c r="WRB13" s="130"/>
      <c r="WRC13" s="130"/>
      <c r="WRD13" s="130"/>
      <c r="WRE13" s="130"/>
      <c r="WRF13" s="130"/>
      <c r="WRG13" s="130"/>
      <c r="WRH13" s="130"/>
      <c r="WRI13" s="130"/>
      <c r="WRJ13" s="130"/>
      <c r="WRK13" s="130"/>
      <c r="WRL13" s="130"/>
      <c r="WRM13" s="130"/>
      <c r="WRN13" s="130"/>
      <c r="WRO13" s="130"/>
      <c r="WRP13" s="130"/>
      <c r="WRQ13" s="130"/>
      <c r="WRR13" s="130"/>
      <c r="WRS13" s="130"/>
      <c r="WRT13" s="130"/>
      <c r="WRU13" s="130"/>
      <c r="WRV13" s="130"/>
      <c r="WRW13" s="130"/>
      <c r="WRX13" s="130"/>
      <c r="WRY13" s="130"/>
      <c r="WRZ13" s="130"/>
      <c r="WSA13" s="130"/>
      <c r="WSB13" s="130"/>
      <c r="WSC13" s="130"/>
      <c r="WSD13" s="130"/>
      <c r="WSE13" s="130"/>
      <c r="WSF13" s="130"/>
      <c r="WSG13" s="130"/>
      <c r="WSH13" s="130"/>
      <c r="WSI13" s="130"/>
      <c r="WSJ13" s="130"/>
      <c r="WSK13" s="130"/>
      <c r="WSL13" s="130"/>
      <c r="WSM13" s="130"/>
      <c r="WSN13" s="130"/>
      <c r="WSO13" s="130"/>
      <c r="WSP13" s="130"/>
      <c r="WSQ13" s="130"/>
      <c r="WSR13" s="130"/>
      <c r="WSS13" s="130"/>
      <c r="WST13" s="130"/>
      <c r="WSU13" s="130"/>
      <c r="WSV13" s="130"/>
      <c r="WSW13" s="130"/>
      <c r="WSX13" s="130"/>
      <c r="WSY13" s="130"/>
      <c r="WSZ13" s="130"/>
      <c r="WTA13" s="130"/>
      <c r="WTB13" s="130"/>
      <c r="WTC13" s="130"/>
      <c r="WTD13" s="130"/>
      <c r="WTE13" s="130"/>
      <c r="WTF13" s="130"/>
      <c r="WTG13" s="130"/>
      <c r="WTH13" s="130"/>
      <c r="WTI13" s="130"/>
      <c r="WTJ13" s="130"/>
      <c r="WTK13" s="130"/>
      <c r="WTL13" s="130"/>
      <c r="WTM13" s="130"/>
      <c r="WTN13" s="130"/>
      <c r="WTO13" s="130"/>
      <c r="WTP13" s="130"/>
      <c r="WTQ13" s="130"/>
      <c r="WTR13" s="130"/>
      <c r="WTS13" s="130"/>
      <c r="WTT13" s="130"/>
      <c r="WTU13" s="130"/>
      <c r="WTV13" s="130"/>
      <c r="WTW13" s="130"/>
      <c r="WTX13" s="130"/>
      <c r="WTY13" s="130"/>
      <c r="WTZ13" s="130"/>
      <c r="WUA13" s="130"/>
      <c r="WUB13" s="130"/>
      <c r="WUC13" s="130"/>
      <c r="WUD13" s="130"/>
      <c r="WUE13" s="130"/>
      <c r="WUF13" s="130"/>
      <c r="WUG13" s="130"/>
      <c r="WUH13" s="130"/>
      <c r="WUI13" s="130"/>
      <c r="WUJ13" s="130"/>
      <c r="WUK13" s="130"/>
      <c r="WUL13" s="130"/>
      <c r="WUM13" s="130"/>
      <c r="WUN13" s="130"/>
      <c r="WUO13" s="130"/>
      <c r="WUP13" s="130"/>
      <c r="WUQ13" s="130"/>
      <c r="WUR13" s="130"/>
      <c r="WUS13" s="130"/>
      <c r="WUT13" s="130"/>
      <c r="WUU13" s="130"/>
      <c r="WUV13" s="130"/>
      <c r="WUW13" s="130"/>
      <c r="WUX13" s="130"/>
      <c r="WUY13" s="130"/>
      <c r="WUZ13" s="130"/>
      <c r="WVA13" s="130"/>
      <c r="WVB13" s="130"/>
      <c r="WVC13" s="130"/>
      <c r="WVD13" s="130"/>
      <c r="WVE13" s="130"/>
      <c r="WVF13" s="130"/>
      <c r="WVG13" s="130"/>
      <c r="WVH13" s="130"/>
      <c r="WVI13" s="130"/>
      <c r="WVJ13" s="130"/>
      <c r="WVK13" s="130"/>
      <c r="WVL13" s="130"/>
      <c r="WVM13" s="130"/>
      <c r="WVN13" s="130"/>
      <c r="WVO13" s="130"/>
      <c r="WVP13" s="130"/>
      <c r="WVQ13" s="130"/>
      <c r="WVR13" s="130"/>
      <c r="WVS13" s="130"/>
      <c r="WVT13" s="130"/>
      <c r="WVU13" s="130"/>
      <c r="WVV13" s="130"/>
      <c r="WVW13" s="130"/>
      <c r="WVX13" s="130"/>
      <c r="WVY13" s="130"/>
      <c r="WVZ13" s="130"/>
      <c r="WWA13" s="130"/>
      <c r="WWB13" s="130"/>
      <c r="WWC13" s="130"/>
      <c r="WWD13" s="130"/>
      <c r="WWE13" s="130"/>
      <c r="WWF13" s="130"/>
      <c r="WWG13" s="130"/>
      <c r="WWH13" s="130"/>
      <c r="WWI13" s="130"/>
      <c r="WWJ13" s="130"/>
      <c r="WWK13" s="130"/>
      <c r="WWL13" s="130"/>
      <c r="WWM13" s="130"/>
      <c r="WWN13" s="130"/>
      <c r="WWO13" s="130"/>
      <c r="WWP13" s="130"/>
      <c r="WWQ13" s="130"/>
      <c r="WWR13" s="130"/>
      <c r="WWS13" s="130"/>
      <c r="WWT13" s="130"/>
      <c r="WWU13" s="130"/>
      <c r="WWV13" s="130"/>
      <c r="WWW13" s="130"/>
      <c r="WWX13" s="130"/>
      <c r="WWY13" s="130"/>
      <c r="WWZ13" s="130"/>
      <c r="WXA13" s="130"/>
      <c r="WXB13" s="130"/>
      <c r="WXC13" s="130"/>
      <c r="WXD13" s="130"/>
      <c r="WXE13" s="130"/>
      <c r="WXF13" s="130"/>
      <c r="WXG13" s="130"/>
      <c r="WXH13" s="130"/>
      <c r="WXI13" s="130"/>
      <c r="WXJ13" s="130"/>
      <c r="WXK13" s="130"/>
      <c r="WXL13" s="130"/>
      <c r="WXM13" s="130"/>
      <c r="WXN13" s="130"/>
      <c r="WXO13" s="130"/>
      <c r="WXP13" s="130"/>
      <c r="WXQ13" s="130"/>
      <c r="WXR13" s="130"/>
      <c r="WXS13" s="130"/>
      <c r="WXT13" s="130"/>
      <c r="WXU13" s="130"/>
      <c r="WXV13" s="130"/>
      <c r="WXW13" s="130"/>
      <c r="WXX13" s="130"/>
      <c r="WXY13" s="130"/>
      <c r="WXZ13" s="130"/>
      <c r="WYA13" s="130"/>
      <c r="WYB13" s="130"/>
      <c r="WYC13" s="130"/>
      <c r="WYD13" s="130"/>
      <c r="WYE13" s="130"/>
      <c r="WYF13" s="130"/>
      <c r="WYG13" s="130"/>
      <c r="WYH13" s="130"/>
      <c r="WYI13" s="130"/>
      <c r="WYJ13" s="130"/>
      <c r="WYK13" s="130"/>
      <c r="WYL13" s="130"/>
      <c r="WYM13" s="130"/>
      <c r="WYN13" s="130"/>
      <c r="WYO13" s="130"/>
      <c r="WYP13" s="130"/>
      <c r="WYQ13" s="130"/>
      <c r="WYR13" s="130"/>
      <c r="WYS13" s="130"/>
      <c r="WYT13" s="130"/>
      <c r="WYU13" s="130"/>
      <c r="WYV13" s="130"/>
      <c r="WYW13" s="130"/>
      <c r="WYX13" s="130"/>
      <c r="WYY13" s="130"/>
      <c r="WYZ13" s="130"/>
      <c r="WZA13" s="130"/>
      <c r="WZB13" s="130"/>
      <c r="WZC13" s="130"/>
      <c r="WZD13" s="130"/>
      <c r="WZE13" s="130"/>
      <c r="WZF13" s="130"/>
      <c r="WZG13" s="130"/>
      <c r="WZH13" s="130"/>
      <c r="WZI13" s="130"/>
      <c r="WZJ13" s="130"/>
      <c r="WZK13" s="130"/>
      <c r="WZL13" s="130"/>
      <c r="WZM13" s="130"/>
      <c r="WZN13" s="130"/>
      <c r="WZO13" s="130"/>
      <c r="WZP13" s="130"/>
      <c r="WZQ13" s="130"/>
      <c r="WZR13" s="130"/>
      <c r="WZS13" s="130"/>
      <c r="WZT13" s="130"/>
      <c r="WZU13" s="130"/>
      <c r="WZV13" s="130"/>
      <c r="WZW13" s="130"/>
      <c r="WZX13" s="130"/>
      <c r="WZY13" s="130"/>
      <c r="WZZ13" s="130"/>
      <c r="XAA13" s="130"/>
      <c r="XAB13" s="130"/>
      <c r="XAC13" s="130"/>
      <c r="XAD13" s="130"/>
      <c r="XAE13" s="130"/>
      <c r="XAF13" s="130"/>
      <c r="XAG13" s="130"/>
      <c r="XAH13" s="130"/>
      <c r="XAI13" s="130"/>
      <c r="XAJ13" s="130"/>
      <c r="XAK13" s="130"/>
      <c r="XAL13" s="130"/>
      <c r="XAM13" s="130"/>
      <c r="XAN13" s="130"/>
      <c r="XAO13" s="130"/>
      <c r="XAP13" s="130"/>
      <c r="XAQ13" s="130"/>
      <c r="XAR13" s="130"/>
      <c r="XAS13" s="130"/>
      <c r="XAT13" s="130"/>
      <c r="XAU13" s="130"/>
      <c r="XAV13" s="130"/>
      <c r="XAW13" s="130"/>
      <c r="XAX13" s="130"/>
      <c r="XAY13" s="130"/>
      <c r="XAZ13" s="130"/>
      <c r="XBA13" s="130"/>
      <c r="XBB13" s="130"/>
      <c r="XBC13" s="130"/>
      <c r="XBD13" s="130"/>
      <c r="XBE13" s="130"/>
      <c r="XBF13" s="130"/>
      <c r="XBG13" s="130"/>
      <c r="XBH13" s="130"/>
      <c r="XBI13" s="130"/>
      <c r="XBJ13" s="130"/>
      <c r="XBK13" s="130"/>
      <c r="XBL13" s="130"/>
      <c r="XBM13" s="130"/>
      <c r="XBN13" s="130"/>
      <c r="XBO13" s="130"/>
      <c r="XBP13" s="130"/>
      <c r="XBQ13" s="130"/>
      <c r="XBR13" s="130"/>
      <c r="XBS13" s="130"/>
      <c r="XBT13" s="130"/>
      <c r="XBU13" s="130"/>
      <c r="XBV13" s="130"/>
      <c r="XBW13" s="130"/>
      <c r="XBX13" s="130"/>
      <c r="XBY13" s="130"/>
      <c r="XBZ13" s="130"/>
      <c r="XCA13" s="130"/>
      <c r="XCB13" s="130"/>
      <c r="XCC13" s="130"/>
      <c r="XCD13" s="130"/>
      <c r="XCE13" s="130"/>
      <c r="XCF13" s="130"/>
      <c r="XCG13" s="130"/>
      <c r="XCH13" s="130"/>
      <c r="XCI13" s="130"/>
      <c r="XCJ13" s="130"/>
      <c r="XCK13" s="130"/>
      <c r="XCL13" s="130"/>
      <c r="XCM13" s="130"/>
      <c r="XCN13" s="130"/>
      <c r="XCO13" s="130"/>
      <c r="XCP13" s="130"/>
      <c r="XCQ13" s="130"/>
      <c r="XCR13" s="130"/>
      <c r="XCS13" s="130"/>
      <c r="XCT13" s="130"/>
      <c r="XCU13" s="130"/>
      <c r="XCV13" s="130"/>
      <c r="XCW13" s="130"/>
      <c r="XCX13" s="130"/>
      <c r="XCY13" s="130"/>
      <c r="XCZ13" s="130"/>
      <c r="XDA13" s="130"/>
      <c r="XDB13" s="130"/>
      <c r="XDC13" s="130"/>
      <c r="XDD13" s="130"/>
      <c r="XDE13" s="130"/>
      <c r="XDF13" s="130"/>
      <c r="XDG13" s="130"/>
      <c r="XDH13" s="130"/>
      <c r="XDI13" s="130"/>
      <c r="XDJ13" s="130"/>
      <c r="XDK13" s="130"/>
      <c r="XDL13" s="130"/>
      <c r="XDM13" s="130"/>
      <c r="XDN13" s="130"/>
      <c r="XDO13" s="130"/>
      <c r="XDP13" s="130"/>
      <c r="XDQ13" s="130"/>
      <c r="XDR13" s="130"/>
      <c r="XDS13" s="130"/>
      <c r="XDT13" s="130"/>
      <c r="XDU13" s="130"/>
      <c r="XDV13" s="130"/>
      <c r="XDW13" s="130"/>
      <c r="XDX13" s="130"/>
      <c r="XDY13" s="130"/>
      <c r="XDZ13" s="130"/>
      <c r="XEA13" s="130"/>
      <c r="XEB13" s="130"/>
      <c r="XEC13" s="130"/>
      <c r="XED13" s="130"/>
      <c r="XEE13" s="130"/>
      <c r="XEF13" s="130"/>
      <c r="XEG13" s="130"/>
      <c r="XEH13" s="130"/>
      <c r="XEI13" s="130"/>
      <c r="XEJ13" s="130"/>
      <c r="XEK13" s="130"/>
      <c r="XEL13" s="130"/>
      <c r="XEM13" s="130"/>
      <c r="XEN13" s="130"/>
      <c r="XEO13" s="130"/>
      <c r="XEP13" s="130"/>
      <c r="XEQ13" s="130"/>
      <c r="XER13" s="130"/>
      <c r="XES13" s="130"/>
      <c r="XET13" s="130"/>
      <c r="XEU13" s="130"/>
      <c r="XEV13" s="130"/>
      <c r="XEW13" s="130"/>
    </row>
    <row r="14" spans="1:16377">
      <c r="A14" s="670"/>
      <c r="B14" s="578"/>
      <c r="C14" s="65" t="s">
        <v>53</v>
      </c>
      <c r="D14" s="9">
        <v>2810</v>
      </c>
      <c r="E14" s="137"/>
      <c r="F14" s="17"/>
      <c r="G14" s="17"/>
      <c r="H14" s="17"/>
      <c r="I14" s="17"/>
      <c r="J14" s="15"/>
      <c r="K14" s="15"/>
      <c r="L14" s="15"/>
      <c r="M14" s="15"/>
      <c r="N14" s="15"/>
      <c r="O14" s="15"/>
      <c r="P14" s="15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4">
        <f>SUM(D14:P14)</f>
        <v>2810</v>
      </c>
      <c r="AD14" s="17"/>
    </row>
    <row r="15" spans="1:16377">
      <c r="A15" s="670"/>
      <c r="B15" s="578"/>
      <c r="C15" s="65" t="s">
        <v>56</v>
      </c>
      <c r="D15" s="9"/>
      <c r="E15" s="137"/>
      <c r="F15" s="17"/>
      <c r="G15" s="17"/>
      <c r="H15" s="17"/>
      <c r="I15" s="17"/>
      <c r="J15" s="15"/>
      <c r="K15" s="15"/>
      <c r="L15" s="15"/>
      <c r="M15" s="15"/>
      <c r="N15" s="15"/>
      <c r="O15" s="15"/>
      <c r="P15" s="1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4">
        <f>SUM(D15:AB15)</f>
        <v>0</v>
      </c>
      <c r="AD15" s="17"/>
    </row>
    <row r="16" spans="1:16377" ht="16.5">
      <c r="A16" s="670"/>
      <c r="B16" s="578"/>
      <c r="C16" s="129" t="s">
        <v>57</v>
      </c>
      <c r="D16" s="9"/>
      <c r="E16" s="210"/>
      <c r="F16" s="152"/>
      <c r="G16" s="152"/>
      <c r="H16" s="307"/>
      <c r="I16" s="396"/>
      <c r="J16" s="209"/>
      <c r="K16" s="209"/>
      <c r="L16" s="21"/>
      <c r="M16" s="21"/>
      <c r="N16" s="21"/>
      <c r="O16" s="21"/>
      <c r="P16" s="2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414"/>
      <c r="AC16" s="24">
        <f>SUM(D16:AB16)</f>
        <v>0</v>
      </c>
      <c r="AD16" s="17"/>
    </row>
    <row r="17" spans="1:16377" ht="29.25" customHeight="1">
      <c r="A17" s="670"/>
      <c r="B17" s="578"/>
      <c r="C17" s="65" t="s">
        <v>54</v>
      </c>
      <c r="D17" s="574">
        <f>D14+D15+D16-D10-D11-D12</f>
        <v>2810</v>
      </c>
      <c r="E17" s="20">
        <f t="shared" ref="E17:AB17" si="8">D17+E15+E16-E10-E11-E12</f>
        <v>2801</v>
      </c>
      <c r="F17" s="574">
        <f t="shared" si="8"/>
        <v>2792</v>
      </c>
      <c r="G17" s="366">
        <f t="shared" si="8"/>
        <v>2782</v>
      </c>
      <c r="H17" s="366">
        <f t="shared" si="8"/>
        <v>2780</v>
      </c>
      <c r="I17" s="366">
        <f t="shared" si="8"/>
        <v>2777</v>
      </c>
      <c r="J17" s="366">
        <f t="shared" si="8"/>
        <v>2770</v>
      </c>
      <c r="K17" s="574">
        <f t="shared" si="8"/>
        <v>2769</v>
      </c>
      <c r="L17" s="574">
        <f t="shared" si="8"/>
        <v>2754</v>
      </c>
      <c r="M17" s="574">
        <f t="shared" si="8"/>
        <v>2578</v>
      </c>
      <c r="N17" s="574">
        <f t="shared" si="8"/>
        <v>2075</v>
      </c>
      <c r="O17" s="574">
        <f t="shared" si="8"/>
        <v>1578</v>
      </c>
      <c r="P17" s="19">
        <f t="shared" si="8"/>
        <v>1317</v>
      </c>
      <c r="Q17" s="574">
        <f t="shared" si="8"/>
        <v>1146</v>
      </c>
      <c r="R17" s="19">
        <f t="shared" si="8"/>
        <v>818</v>
      </c>
      <c r="S17" s="574">
        <f t="shared" si="8"/>
        <v>335</v>
      </c>
      <c r="T17" s="19">
        <f t="shared" si="8"/>
        <v>-30</v>
      </c>
      <c r="U17" s="574">
        <f t="shared" si="8"/>
        <v>-470</v>
      </c>
      <c r="V17" s="19">
        <f t="shared" si="8"/>
        <v>-812</v>
      </c>
      <c r="W17" s="19">
        <f t="shared" si="8"/>
        <v>-1103</v>
      </c>
      <c r="X17" s="19">
        <f t="shared" si="8"/>
        <v>-1369</v>
      </c>
      <c r="Y17" s="19">
        <f t="shared" si="8"/>
        <v>-1661</v>
      </c>
      <c r="Z17" s="19">
        <f t="shared" si="8"/>
        <v>-1967</v>
      </c>
      <c r="AA17" s="19">
        <f t="shared" si="8"/>
        <v>-2273</v>
      </c>
      <c r="AB17" s="574">
        <f t="shared" si="8"/>
        <v>-2275</v>
      </c>
      <c r="AC17" s="24"/>
      <c r="AD17" s="59">
        <f>AB17-848</f>
        <v>-3123</v>
      </c>
    </row>
    <row r="18" spans="1:16377">
      <c r="A18" s="670" t="s">
        <v>297</v>
      </c>
      <c r="B18" s="578" t="s">
        <v>298</v>
      </c>
      <c r="C18" s="51" t="s">
        <v>46</v>
      </c>
      <c r="D18" s="37"/>
      <c r="E18" s="42">
        <v>0</v>
      </c>
      <c r="F18" s="37">
        <v>0</v>
      </c>
      <c r="G18" s="37">
        <v>0</v>
      </c>
      <c r="H18" s="58">
        <v>0</v>
      </c>
      <c r="I18" s="58">
        <v>0</v>
      </c>
      <c r="J18" s="139">
        <v>0</v>
      </c>
      <c r="K18" s="139">
        <v>20</v>
      </c>
      <c r="L18" s="139">
        <v>0</v>
      </c>
      <c r="M18" s="139">
        <v>496</v>
      </c>
      <c r="N18" s="139">
        <v>3260</v>
      </c>
      <c r="O18" s="139">
        <v>4823</v>
      </c>
      <c r="P18" s="139">
        <v>4064</v>
      </c>
      <c r="Q18" s="139">
        <v>2902</v>
      </c>
      <c r="R18" s="139">
        <v>1694</v>
      </c>
      <c r="S18" s="139">
        <v>2180</v>
      </c>
      <c r="T18" s="139">
        <v>3768</v>
      </c>
      <c r="U18" s="139">
        <v>2870</v>
      </c>
      <c r="V18" s="139">
        <v>2814</v>
      </c>
      <c r="W18" s="139">
        <v>2944</v>
      </c>
      <c r="X18" s="139">
        <v>2406</v>
      </c>
      <c r="Y18" s="139">
        <v>2716</v>
      </c>
      <c r="Z18" s="139">
        <v>2624</v>
      </c>
      <c r="AA18" s="139">
        <v>2368</v>
      </c>
      <c r="AB18" s="139">
        <v>1216</v>
      </c>
      <c r="AC18" s="24">
        <f>SUM(D18:AB18)</f>
        <v>43165</v>
      </c>
      <c r="AD18" s="9"/>
      <c r="AE18" s="44"/>
      <c r="AF18" s="44">
        <f>E18+F18+G18+H18+I18+J18+K18+L18+M18+N18+O18+P18</f>
        <v>12663</v>
      </c>
      <c r="AG18" s="130"/>
    </row>
    <row r="19" spans="1:16377">
      <c r="A19" s="670"/>
      <c r="B19" s="578"/>
      <c r="C19" s="51" t="s">
        <v>47</v>
      </c>
      <c r="D19" s="52"/>
      <c r="E19" s="42">
        <v>270</v>
      </c>
      <c r="F19" s="37">
        <v>74</v>
      </c>
      <c r="G19" s="37">
        <v>208</v>
      </c>
      <c r="H19" s="37">
        <v>64</v>
      </c>
      <c r="I19" s="37">
        <v>60</v>
      </c>
      <c r="J19" s="40">
        <v>110</v>
      </c>
      <c r="K19" s="40">
        <v>226</v>
      </c>
      <c r="L19" s="40">
        <v>206</v>
      </c>
      <c r="M19" s="40">
        <v>32</v>
      </c>
      <c r="N19" s="40">
        <v>146</v>
      </c>
      <c r="O19" s="40">
        <v>626</v>
      </c>
      <c r="P19" s="40">
        <v>322</v>
      </c>
      <c r="Q19" s="37">
        <v>140</v>
      </c>
      <c r="R19" s="37">
        <v>144</v>
      </c>
      <c r="S19" s="37">
        <v>154</v>
      </c>
      <c r="T19" s="37">
        <v>154</v>
      </c>
      <c r="U19" s="37">
        <v>174</v>
      </c>
      <c r="V19" s="37">
        <v>154</v>
      </c>
      <c r="W19" s="37">
        <v>158</v>
      </c>
      <c r="X19" s="37">
        <v>162</v>
      </c>
      <c r="Y19" s="37">
        <v>92</v>
      </c>
      <c r="Z19" s="37">
        <v>94</v>
      </c>
      <c r="AA19" s="37">
        <v>90</v>
      </c>
      <c r="AB19" s="37">
        <v>120</v>
      </c>
      <c r="AC19" s="24">
        <f>SUM(D19:AB19)</f>
        <v>3980</v>
      </c>
      <c r="AD19" s="575"/>
      <c r="AE19" s="44">
        <f>K19+L19+M19+N19+O19+P19+Q19+R19+S19</f>
        <v>1996</v>
      </c>
      <c r="AF19" s="44">
        <f>E19+F19+G19+H19+I19+J19+K19+L19+M19+N19+O19+P19</f>
        <v>2344</v>
      </c>
    </row>
    <row r="20" spans="1:16377" ht="26.25" customHeight="1">
      <c r="A20" s="670"/>
      <c r="B20" s="578"/>
      <c r="C20" s="53" t="s">
        <v>48</v>
      </c>
      <c r="D20" s="52"/>
      <c r="E20" s="42"/>
      <c r="F20" s="37"/>
      <c r="G20" s="37"/>
      <c r="H20" s="37"/>
      <c r="I20" s="37"/>
      <c r="J20" s="40"/>
      <c r="K20" s="40"/>
      <c r="L20" s="40"/>
      <c r="M20" s="40"/>
      <c r="N20" s="40"/>
      <c r="O20" s="40"/>
      <c r="P20" s="40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24">
        <f>SUM(D20:P20)</f>
        <v>0</v>
      </c>
      <c r="AD20" s="575"/>
    </row>
    <row r="21" spans="1:16377" s="131" customFormat="1" ht="17.25" customHeight="1">
      <c r="A21" s="670"/>
      <c r="B21" s="578"/>
      <c r="C21" s="132" t="s">
        <v>58</v>
      </c>
      <c r="D21" s="9"/>
      <c r="E21" s="16"/>
      <c r="F21" s="9"/>
      <c r="G21" s="9"/>
      <c r="H21" s="9"/>
      <c r="I21" s="9"/>
      <c r="J21" s="21"/>
      <c r="K21" s="21"/>
      <c r="L21" s="21"/>
      <c r="M21" s="21"/>
      <c r="N21" s="21"/>
      <c r="O21" s="21"/>
      <c r="P21" s="2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24">
        <f>SUM(D21:S21)</f>
        <v>0</v>
      </c>
      <c r="AD21" s="9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0"/>
      <c r="GJ21" s="130"/>
      <c r="GK21" s="130"/>
      <c r="GL21" s="130"/>
      <c r="GM21" s="130"/>
      <c r="GN21" s="130"/>
      <c r="GO21" s="130"/>
      <c r="GP21" s="130"/>
      <c r="GQ21" s="130"/>
      <c r="GR21" s="130"/>
      <c r="GS21" s="130"/>
      <c r="GT21" s="130"/>
      <c r="GU21" s="130"/>
      <c r="GV21" s="130"/>
      <c r="GW21" s="130"/>
      <c r="GX21" s="130"/>
      <c r="GY21" s="130"/>
      <c r="GZ21" s="130"/>
      <c r="HA21" s="130"/>
      <c r="HB21" s="130"/>
      <c r="HC21" s="130"/>
      <c r="HD21" s="130"/>
      <c r="HE21" s="130"/>
      <c r="HF21" s="130"/>
      <c r="HG21" s="130"/>
      <c r="HH21" s="130"/>
      <c r="HI21" s="130"/>
      <c r="HJ21" s="130"/>
      <c r="HK21" s="130"/>
      <c r="HL21" s="130"/>
      <c r="HM21" s="130"/>
      <c r="HN21" s="130"/>
      <c r="HO21" s="130"/>
      <c r="HP21" s="130"/>
      <c r="HQ21" s="130"/>
      <c r="HR21" s="130"/>
      <c r="HS21" s="130"/>
      <c r="HT21" s="130"/>
      <c r="HU21" s="130"/>
      <c r="HV21" s="130"/>
      <c r="HW21" s="130"/>
      <c r="HX21" s="130"/>
      <c r="HY21" s="130"/>
      <c r="HZ21" s="130"/>
      <c r="IA21" s="130"/>
      <c r="IB21" s="130"/>
      <c r="IC21" s="130"/>
      <c r="ID21" s="130"/>
      <c r="IE21" s="130"/>
      <c r="IF21" s="130"/>
      <c r="IG21" s="130"/>
      <c r="IH21" s="130"/>
      <c r="II21" s="130"/>
      <c r="IJ21" s="130"/>
      <c r="IK21" s="130"/>
      <c r="IL21" s="130"/>
      <c r="IM21" s="130"/>
      <c r="IN21" s="130"/>
      <c r="IO21" s="130"/>
      <c r="IP21" s="130"/>
      <c r="IQ21" s="130"/>
      <c r="IR21" s="130"/>
      <c r="IS21" s="130"/>
      <c r="IT21" s="130"/>
      <c r="IU21" s="130"/>
      <c r="IV21" s="130"/>
      <c r="IW21" s="130"/>
      <c r="IX21" s="130"/>
      <c r="IY21" s="130"/>
      <c r="IZ21" s="130"/>
      <c r="JA21" s="130"/>
      <c r="JB21" s="130"/>
      <c r="JC21" s="130"/>
      <c r="JD21" s="130"/>
      <c r="JE21" s="130"/>
      <c r="JF21" s="130"/>
      <c r="JG21" s="130"/>
      <c r="JH21" s="130"/>
      <c r="JI21" s="130"/>
      <c r="JJ21" s="130"/>
      <c r="JK21" s="130"/>
      <c r="JL21" s="130"/>
      <c r="JM21" s="130"/>
      <c r="JN21" s="130"/>
      <c r="JO21" s="130"/>
      <c r="JP21" s="130"/>
      <c r="JQ21" s="130"/>
      <c r="JR21" s="130"/>
      <c r="JS21" s="130"/>
      <c r="JT21" s="130"/>
      <c r="JU21" s="130"/>
      <c r="JV21" s="130"/>
      <c r="JW21" s="130"/>
      <c r="JX21" s="130"/>
      <c r="JY21" s="130"/>
      <c r="JZ21" s="130"/>
      <c r="KA21" s="130"/>
      <c r="KB21" s="130"/>
      <c r="KC21" s="130"/>
      <c r="KD21" s="130"/>
      <c r="KE21" s="130"/>
      <c r="KF21" s="130"/>
      <c r="KG21" s="130"/>
      <c r="KH21" s="130"/>
      <c r="KI21" s="130"/>
      <c r="KJ21" s="130"/>
      <c r="KK21" s="130"/>
      <c r="KL21" s="130"/>
      <c r="KM21" s="130"/>
      <c r="KN21" s="130"/>
      <c r="KO21" s="130"/>
      <c r="KP21" s="130"/>
      <c r="KQ21" s="130"/>
      <c r="KR21" s="130"/>
      <c r="KS21" s="130"/>
      <c r="KT21" s="130"/>
      <c r="KU21" s="130"/>
      <c r="KV21" s="130"/>
      <c r="KW21" s="130"/>
      <c r="KX21" s="130"/>
      <c r="KY21" s="130"/>
      <c r="KZ21" s="130"/>
      <c r="LA21" s="130"/>
      <c r="LB21" s="130"/>
      <c r="LC21" s="130"/>
      <c r="LD21" s="130"/>
      <c r="LE21" s="130"/>
      <c r="LF21" s="130"/>
      <c r="LG21" s="130"/>
      <c r="LH21" s="130"/>
      <c r="LI21" s="130"/>
      <c r="LJ21" s="130"/>
      <c r="LK21" s="130"/>
      <c r="LL21" s="130"/>
      <c r="LM21" s="130"/>
      <c r="LN21" s="130"/>
      <c r="LO21" s="130"/>
      <c r="LP21" s="130"/>
      <c r="LQ21" s="130"/>
      <c r="LR21" s="130"/>
      <c r="LS21" s="130"/>
      <c r="LT21" s="130"/>
      <c r="LU21" s="130"/>
      <c r="LV21" s="130"/>
      <c r="LW21" s="130"/>
      <c r="LX21" s="130"/>
      <c r="LY21" s="130"/>
      <c r="LZ21" s="130"/>
      <c r="MA21" s="130"/>
      <c r="MB21" s="130"/>
      <c r="MC21" s="130"/>
      <c r="MD21" s="130"/>
      <c r="ME21" s="130"/>
      <c r="MF21" s="130"/>
      <c r="MG21" s="130"/>
      <c r="MH21" s="130"/>
      <c r="MI21" s="130"/>
      <c r="MJ21" s="130"/>
      <c r="MK21" s="130"/>
      <c r="ML21" s="130"/>
      <c r="MM21" s="130"/>
      <c r="MN21" s="130"/>
      <c r="MO21" s="130"/>
      <c r="MP21" s="130"/>
      <c r="MQ21" s="130"/>
      <c r="MR21" s="130"/>
      <c r="MS21" s="130"/>
      <c r="MT21" s="130"/>
      <c r="MU21" s="130"/>
      <c r="MV21" s="130"/>
      <c r="MW21" s="130"/>
      <c r="MX21" s="130"/>
      <c r="MY21" s="130"/>
      <c r="MZ21" s="130"/>
      <c r="NA21" s="130"/>
      <c r="NB21" s="130"/>
      <c r="NC21" s="130"/>
      <c r="ND21" s="130"/>
      <c r="NE21" s="130"/>
      <c r="NF21" s="130"/>
      <c r="NG21" s="130"/>
      <c r="NH21" s="130"/>
      <c r="NI21" s="130"/>
      <c r="NJ21" s="130"/>
      <c r="NK21" s="130"/>
      <c r="NL21" s="130"/>
      <c r="NM21" s="130"/>
      <c r="NN21" s="130"/>
      <c r="NO21" s="130"/>
      <c r="NP21" s="130"/>
      <c r="NQ21" s="130"/>
      <c r="NR21" s="130"/>
      <c r="NS21" s="130"/>
      <c r="NT21" s="130"/>
      <c r="NU21" s="130"/>
      <c r="NV21" s="130"/>
      <c r="NW21" s="130"/>
      <c r="NX21" s="130"/>
      <c r="NY21" s="130"/>
      <c r="NZ21" s="130"/>
      <c r="OA21" s="130"/>
      <c r="OB21" s="130"/>
      <c r="OC21" s="130"/>
      <c r="OD21" s="130"/>
      <c r="OE21" s="130"/>
      <c r="OF21" s="130"/>
      <c r="OG21" s="130"/>
      <c r="OH21" s="130"/>
      <c r="OI21" s="130"/>
      <c r="OJ21" s="130"/>
      <c r="OK21" s="130"/>
      <c r="OL21" s="130"/>
      <c r="OM21" s="130"/>
      <c r="ON21" s="130"/>
      <c r="OO21" s="130"/>
      <c r="OP21" s="130"/>
      <c r="OQ21" s="130"/>
      <c r="OR21" s="130"/>
      <c r="OS21" s="130"/>
      <c r="OT21" s="130"/>
      <c r="OU21" s="130"/>
      <c r="OV21" s="130"/>
      <c r="OW21" s="130"/>
      <c r="OX21" s="130"/>
      <c r="OY21" s="130"/>
      <c r="OZ21" s="130"/>
      <c r="PA21" s="130"/>
      <c r="PB21" s="130"/>
      <c r="PC21" s="130"/>
      <c r="PD21" s="130"/>
      <c r="PE21" s="130"/>
      <c r="PF21" s="130"/>
      <c r="PG21" s="130"/>
      <c r="PH21" s="130"/>
      <c r="PI21" s="130"/>
      <c r="PJ21" s="130"/>
      <c r="PK21" s="130"/>
      <c r="PL21" s="130"/>
      <c r="PM21" s="130"/>
      <c r="PN21" s="130"/>
      <c r="PO21" s="130"/>
      <c r="PP21" s="130"/>
      <c r="PQ21" s="130"/>
      <c r="PR21" s="130"/>
      <c r="PS21" s="130"/>
      <c r="PT21" s="130"/>
      <c r="PU21" s="130"/>
      <c r="PV21" s="130"/>
      <c r="PW21" s="130"/>
      <c r="PX21" s="130"/>
      <c r="PY21" s="130"/>
      <c r="PZ21" s="130"/>
      <c r="QA21" s="130"/>
      <c r="QB21" s="130"/>
      <c r="QC21" s="130"/>
      <c r="QD21" s="130"/>
      <c r="QE21" s="130"/>
      <c r="QF21" s="130"/>
      <c r="QG21" s="130"/>
      <c r="QH21" s="130"/>
      <c r="QI21" s="130"/>
      <c r="QJ21" s="130"/>
      <c r="QK21" s="130"/>
      <c r="QL21" s="130"/>
      <c r="QM21" s="130"/>
      <c r="QN21" s="130"/>
      <c r="QO21" s="130"/>
      <c r="QP21" s="130"/>
      <c r="QQ21" s="130"/>
      <c r="QR21" s="130"/>
      <c r="QS21" s="130"/>
      <c r="QT21" s="130"/>
      <c r="QU21" s="130"/>
      <c r="QV21" s="130"/>
      <c r="QW21" s="130"/>
      <c r="QX21" s="130"/>
      <c r="QY21" s="130"/>
      <c r="QZ21" s="130"/>
      <c r="RA21" s="130"/>
      <c r="RB21" s="130"/>
      <c r="RC21" s="130"/>
      <c r="RD21" s="130"/>
      <c r="RE21" s="130"/>
      <c r="RF21" s="130"/>
      <c r="RG21" s="130"/>
      <c r="RH21" s="130"/>
      <c r="RI21" s="130"/>
      <c r="RJ21" s="130"/>
      <c r="RK21" s="130"/>
      <c r="RL21" s="130"/>
      <c r="RM21" s="130"/>
      <c r="RN21" s="130"/>
      <c r="RO21" s="130"/>
      <c r="RP21" s="130"/>
      <c r="RQ21" s="130"/>
      <c r="RR21" s="130"/>
      <c r="RS21" s="130"/>
      <c r="RT21" s="130"/>
      <c r="RU21" s="130"/>
      <c r="RV21" s="130"/>
      <c r="RW21" s="130"/>
      <c r="RX21" s="130"/>
      <c r="RY21" s="130"/>
      <c r="RZ21" s="130"/>
      <c r="SA21" s="130"/>
      <c r="SB21" s="130"/>
      <c r="SC21" s="130"/>
      <c r="SD21" s="130"/>
      <c r="SE21" s="130"/>
      <c r="SF21" s="130"/>
      <c r="SG21" s="130"/>
      <c r="SH21" s="130"/>
      <c r="SI21" s="130"/>
      <c r="SJ21" s="130"/>
      <c r="SK21" s="130"/>
      <c r="SL21" s="130"/>
      <c r="SM21" s="130"/>
      <c r="SN21" s="130"/>
      <c r="SO21" s="130"/>
      <c r="SP21" s="130"/>
      <c r="SQ21" s="130"/>
      <c r="SR21" s="130"/>
      <c r="SS21" s="130"/>
      <c r="ST21" s="130"/>
      <c r="SU21" s="130"/>
      <c r="SV21" s="130"/>
      <c r="SW21" s="130"/>
      <c r="SX21" s="130"/>
      <c r="SY21" s="130"/>
      <c r="SZ21" s="130"/>
      <c r="TA21" s="130"/>
      <c r="TB21" s="130"/>
      <c r="TC21" s="130"/>
      <c r="TD21" s="130"/>
      <c r="TE21" s="130"/>
      <c r="TF21" s="130"/>
      <c r="TG21" s="130"/>
      <c r="TH21" s="130"/>
      <c r="TI21" s="130"/>
      <c r="TJ21" s="130"/>
      <c r="TK21" s="130"/>
      <c r="TL21" s="130"/>
      <c r="TM21" s="130"/>
      <c r="TN21" s="130"/>
      <c r="TO21" s="130"/>
      <c r="TP21" s="130"/>
      <c r="TQ21" s="130"/>
      <c r="TR21" s="130"/>
      <c r="TS21" s="130"/>
      <c r="TT21" s="130"/>
      <c r="TU21" s="130"/>
      <c r="TV21" s="130"/>
      <c r="TW21" s="130"/>
      <c r="TX21" s="130"/>
      <c r="TY21" s="130"/>
      <c r="TZ21" s="130"/>
      <c r="UA21" s="130"/>
      <c r="UB21" s="130"/>
      <c r="UC21" s="130"/>
      <c r="UD21" s="130"/>
      <c r="UE21" s="130"/>
      <c r="UF21" s="130"/>
      <c r="UG21" s="130"/>
      <c r="UH21" s="130"/>
      <c r="UI21" s="130"/>
      <c r="UJ21" s="130"/>
      <c r="UK21" s="130"/>
      <c r="UL21" s="130"/>
      <c r="UM21" s="130"/>
      <c r="UN21" s="130"/>
      <c r="UO21" s="130"/>
      <c r="UP21" s="130"/>
      <c r="UQ21" s="130"/>
      <c r="UR21" s="130"/>
      <c r="US21" s="130"/>
      <c r="UT21" s="130"/>
      <c r="UU21" s="130"/>
      <c r="UV21" s="130"/>
      <c r="UW21" s="130"/>
      <c r="UX21" s="130"/>
      <c r="UY21" s="130"/>
      <c r="UZ21" s="130"/>
      <c r="VA21" s="130"/>
      <c r="VB21" s="130"/>
      <c r="VC21" s="130"/>
      <c r="VD21" s="130"/>
      <c r="VE21" s="130"/>
      <c r="VF21" s="130"/>
      <c r="VG21" s="130"/>
      <c r="VH21" s="130"/>
      <c r="VI21" s="130"/>
      <c r="VJ21" s="130"/>
      <c r="VK21" s="130"/>
      <c r="VL21" s="130"/>
      <c r="VM21" s="130"/>
      <c r="VN21" s="130"/>
      <c r="VO21" s="130"/>
      <c r="VP21" s="130"/>
      <c r="VQ21" s="130"/>
      <c r="VR21" s="130"/>
      <c r="VS21" s="130"/>
      <c r="VT21" s="130"/>
      <c r="VU21" s="130"/>
      <c r="VV21" s="130"/>
      <c r="VW21" s="130"/>
      <c r="VX21" s="130"/>
      <c r="VY21" s="130"/>
      <c r="VZ21" s="130"/>
      <c r="WA21" s="130"/>
      <c r="WB21" s="130"/>
      <c r="WC21" s="130"/>
      <c r="WD21" s="130"/>
      <c r="WE21" s="130"/>
      <c r="WF21" s="130"/>
      <c r="WG21" s="130"/>
      <c r="WH21" s="130"/>
      <c r="WI21" s="130"/>
      <c r="WJ21" s="130"/>
      <c r="WK21" s="130"/>
      <c r="WL21" s="130"/>
      <c r="WM21" s="130"/>
      <c r="WN21" s="130"/>
      <c r="WO21" s="130"/>
      <c r="WP21" s="130"/>
      <c r="WQ21" s="130"/>
      <c r="WR21" s="130"/>
      <c r="WS21" s="130"/>
      <c r="WT21" s="130"/>
      <c r="WU21" s="130"/>
      <c r="WV21" s="130"/>
      <c r="WW21" s="130"/>
      <c r="WX21" s="130"/>
      <c r="WY21" s="130"/>
      <c r="WZ21" s="130"/>
      <c r="XA21" s="130"/>
      <c r="XB21" s="130"/>
      <c r="XC21" s="130"/>
      <c r="XD21" s="130"/>
      <c r="XE21" s="130"/>
      <c r="XF21" s="130"/>
      <c r="XG21" s="130"/>
      <c r="XH21" s="130"/>
      <c r="XI21" s="130"/>
      <c r="XJ21" s="130"/>
      <c r="XK21" s="130"/>
      <c r="XL21" s="130"/>
      <c r="XM21" s="130"/>
      <c r="XN21" s="130"/>
      <c r="XO21" s="130"/>
      <c r="XP21" s="130"/>
      <c r="XQ21" s="130"/>
      <c r="XR21" s="130"/>
      <c r="XS21" s="130"/>
      <c r="XT21" s="130"/>
      <c r="XU21" s="130"/>
      <c r="XV21" s="130"/>
      <c r="XW21" s="130"/>
      <c r="XX21" s="130"/>
      <c r="XY21" s="130"/>
      <c r="XZ21" s="130"/>
      <c r="YA21" s="130"/>
      <c r="YB21" s="130"/>
      <c r="YC21" s="130"/>
      <c r="YD21" s="130"/>
      <c r="YE21" s="130"/>
      <c r="YF21" s="130"/>
      <c r="YG21" s="130"/>
      <c r="YH21" s="130"/>
      <c r="YI21" s="130"/>
      <c r="YJ21" s="130"/>
      <c r="YK21" s="130"/>
      <c r="YL21" s="130"/>
      <c r="YM21" s="130"/>
      <c r="YN21" s="130"/>
      <c r="YO21" s="130"/>
      <c r="YP21" s="130"/>
      <c r="YQ21" s="130"/>
      <c r="YR21" s="130"/>
      <c r="YS21" s="130"/>
      <c r="YT21" s="130"/>
      <c r="YU21" s="130"/>
      <c r="YV21" s="130"/>
      <c r="YW21" s="130"/>
      <c r="YX21" s="130"/>
      <c r="YY21" s="130"/>
      <c r="YZ21" s="130"/>
      <c r="ZA21" s="130"/>
      <c r="ZB21" s="130"/>
      <c r="ZC21" s="130"/>
      <c r="ZD21" s="130"/>
      <c r="ZE21" s="130"/>
      <c r="ZF21" s="130"/>
      <c r="ZG21" s="130"/>
      <c r="ZH21" s="130"/>
      <c r="ZI21" s="130"/>
      <c r="ZJ21" s="130"/>
      <c r="ZK21" s="130"/>
      <c r="ZL21" s="130"/>
      <c r="ZM21" s="130"/>
      <c r="ZN21" s="130"/>
      <c r="ZO21" s="130"/>
      <c r="ZP21" s="130"/>
      <c r="ZQ21" s="130"/>
      <c r="ZR21" s="130"/>
      <c r="ZS21" s="130"/>
      <c r="ZT21" s="130"/>
      <c r="ZU21" s="130"/>
      <c r="ZV21" s="130"/>
      <c r="ZW21" s="130"/>
      <c r="ZX21" s="130"/>
      <c r="ZY21" s="130"/>
      <c r="ZZ21" s="130"/>
      <c r="AAA21" s="130"/>
      <c r="AAB21" s="130"/>
      <c r="AAC21" s="130"/>
      <c r="AAD21" s="130"/>
      <c r="AAE21" s="130"/>
      <c r="AAF21" s="130"/>
      <c r="AAG21" s="130"/>
      <c r="AAH21" s="130"/>
      <c r="AAI21" s="130"/>
      <c r="AAJ21" s="130"/>
      <c r="AAK21" s="130"/>
      <c r="AAL21" s="130"/>
      <c r="AAM21" s="130"/>
      <c r="AAN21" s="130"/>
      <c r="AAO21" s="130"/>
      <c r="AAP21" s="130"/>
      <c r="AAQ21" s="130"/>
      <c r="AAR21" s="130"/>
      <c r="AAS21" s="130"/>
      <c r="AAT21" s="130"/>
      <c r="AAU21" s="130"/>
      <c r="AAV21" s="130"/>
      <c r="AAW21" s="130"/>
      <c r="AAX21" s="130"/>
      <c r="AAY21" s="130"/>
      <c r="AAZ21" s="130"/>
      <c r="ABA21" s="130"/>
      <c r="ABB21" s="130"/>
      <c r="ABC21" s="130"/>
      <c r="ABD21" s="130"/>
      <c r="ABE21" s="130"/>
      <c r="ABF21" s="130"/>
      <c r="ABG21" s="130"/>
      <c r="ABH21" s="130"/>
      <c r="ABI21" s="130"/>
      <c r="ABJ21" s="130"/>
      <c r="ABK21" s="130"/>
      <c r="ABL21" s="130"/>
      <c r="ABM21" s="130"/>
      <c r="ABN21" s="130"/>
      <c r="ABO21" s="130"/>
      <c r="ABP21" s="130"/>
      <c r="ABQ21" s="130"/>
      <c r="ABR21" s="130"/>
      <c r="ABS21" s="130"/>
      <c r="ABT21" s="130"/>
      <c r="ABU21" s="130"/>
      <c r="ABV21" s="130"/>
      <c r="ABW21" s="130"/>
      <c r="ABX21" s="130"/>
      <c r="ABY21" s="130"/>
      <c r="ABZ21" s="130"/>
      <c r="ACA21" s="130"/>
      <c r="ACB21" s="130"/>
      <c r="ACC21" s="130"/>
      <c r="ACD21" s="130"/>
      <c r="ACE21" s="130"/>
      <c r="ACF21" s="130"/>
      <c r="ACG21" s="130"/>
      <c r="ACH21" s="130"/>
      <c r="ACI21" s="130"/>
      <c r="ACJ21" s="130"/>
      <c r="ACK21" s="130"/>
      <c r="ACL21" s="130"/>
      <c r="ACM21" s="130"/>
      <c r="ACN21" s="130"/>
      <c r="ACO21" s="130"/>
      <c r="ACP21" s="130"/>
      <c r="ACQ21" s="130"/>
      <c r="ACR21" s="130"/>
      <c r="ACS21" s="130"/>
      <c r="ACT21" s="130"/>
      <c r="ACU21" s="130"/>
      <c r="ACV21" s="130"/>
      <c r="ACW21" s="130"/>
      <c r="ACX21" s="130"/>
      <c r="ACY21" s="130"/>
      <c r="ACZ21" s="130"/>
      <c r="ADA21" s="130"/>
      <c r="ADB21" s="130"/>
      <c r="ADC21" s="130"/>
      <c r="ADD21" s="130"/>
      <c r="ADE21" s="130"/>
      <c r="ADF21" s="130"/>
      <c r="ADG21" s="130"/>
      <c r="ADH21" s="130"/>
      <c r="ADI21" s="130"/>
      <c r="ADJ21" s="130"/>
      <c r="ADK21" s="130"/>
      <c r="ADL21" s="130"/>
      <c r="ADM21" s="130"/>
      <c r="ADN21" s="130"/>
      <c r="ADO21" s="130"/>
      <c r="ADP21" s="130"/>
      <c r="ADQ21" s="130"/>
      <c r="ADR21" s="130"/>
      <c r="ADS21" s="130"/>
      <c r="ADT21" s="130"/>
      <c r="ADU21" s="130"/>
      <c r="ADV21" s="130"/>
      <c r="ADW21" s="130"/>
      <c r="ADX21" s="130"/>
      <c r="ADY21" s="130"/>
      <c r="ADZ21" s="130"/>
      <c r="AEA21" s="130"/>
      <c r="AEB21" s="130"/>
      <c r="AEC21" s="130"/>
      <c r="AED21" s="130"/>
      <c r="AEE21" s="130"/>
      <c r="AEF21" s="130"/>
      <c r="AEG21" s="130"/>
      <c r="AEH21" s="130"/>
      <c r="AEI21" s="130"/>
      <c r="AEJ21" s="130"/>
      <c r="AEK21" s="130"/>
      <c r="AEL21" s="130"/>
      <c r="AEM21" s="130"/>
      <c r="AEN21" s="130"/>
      <c r="AEO21" s="130"/>
      <c r="AEP21" s="130"/>
      <c r="AEQ21" s="130"/>
      <c r="AER21" s="130"/>
      <c r="AES21" s="130"/>
      <c r="AET21" s="130"/>
      <c r="AEU21" s="130"/>
      <c r="AEV21" s="130"/>
      <c r="AEW21" s="130"/>
      <c r="AEX21" s="130"/>
      <c r="AEY21" s="130"/>
      <c r="AEZ21" s="130"/>
      <c r="AFA21" s="130"/>
      <c r="AFB21" s="130"/>
      <c r="AFC21" s="130"/>
      <c r="AFD21" s="130"/>
      <c r="AFE21" s="130"/>
      <c r="AFF21" s="130"/>
      <c r="AFG21" s="130"/>
      <c r="AFH21" s="130"/>
      <c r="AFI21" s="130"/>
      <c r="AFJ21" s="130"/>
      <c r="AFK21" s="130"/>
      <c r="AFL21" s="130"/>
      <c r="AFM21" s="130"/>
      <c r="AFN21" s="130"/>
      <c r="AFO21" s="130"/>
      <c r="AFP21" s="130"/>
      <c r="AFQ21" s="130"/>
      <c r="AFR21" s="130"/>
      <c r="AFS21" s="130"/>
      <c r="AFT21" s="130"/>
      <c r="AFU21" s="130"/>
      <c r="AFV21" s="130"/>
      <c r="AFW21" s="130"/>
      <c r="AFX21" s="130"/>
      <c r="AFY21" s="130"/>
      <c r="AFZ21" s="130"/>
      <c r="AGA21" s="130"/>
      <c r="AGB21" s="130"/>
      <c r="AGC21" s="130"/>
      <c r="AGD21" s="130"/>
      <c r="AGE21" s="130"/>
      <c r="AGF21" s="130"/>
      <c r="AGG21" s="130"/>
      <c r="AGH21" s="130"/>
      <c r="AGI21" s="130"/>
      <c r="AGJ21" s="130"/>
      <c r="AGK21" s="130"/>
      <c r="AGL21" s="130"/>
      <c r="AGM21" s="130"/>
      <c r="AGN21" s="130"/>
      <c r="AGO21" s="130"/>
      <c r="AGP21" s="130"/>
      <c r="AGQ21" s="130"/>
      <c r="AGR21" s="130"/>
      <c r="AGS21" s="130"/>
      <c r="AGT21" s="130"/>
      <c r="AGU21" s="130"/>
      <c r="AGV21" s="130"/>
      <c r="AGW21" s="130"/>
      <c r="AGX21" s="130"/>
      <c r="AGY21" s="130"/>
      <c r="AGZ21" s="130"/>
      <c r="AHA21" s="130"/>
      <c r="AHB21" s="130"/>
      <c r="AHC21" s="130"/>
      <c r="AHD21" s="130"/>
      <c r="AHE21" s="130"/>
      <c r="AHF21" s="130"/>
      <c r="AHG21" s="130"/>
      <c r="AHH21" s="130"/>
      <c r="AHI21" s="130"/>
      <c r="AHJ21" s="130"/>
      <c r="AHK21" s="130"/>
      <c r="AHL21" s="130"/>
      <c r="AHM21" s="130"/>
      <c r="AHN21" s="130"/>
      <c r="AHO21" s="130"/>
      <c r="AHP21" s="130"/>
      <c r="AHQ21" s="130"/>
      <c r="AHR21" s="130"/>
      <c r="AHS21" s="130"/>
      <c r="AHT21" s="130"/>
      <c r="AHU21" s="130"/>
      <c r="AHV21" s="130"/>
      <c r="AHW21" s="130"/>
      <c r="AHX21" s="130"/>
      <c r="AHY21" s="130"/>
      <c r="AHZ21" s="130"/>
      <c r="AIA21" s="130"/>
      <c r="AIB21" s="130"/>
      <c r="AIC21" s="130"/>
      <c r="AID21" s="130"/>
      <c r="AIE21" s="130"/>
      <c r="AIF21" s="130"/>
      <c r="AIG21" s="130"/>
      <c r="AIH21" s="130"/>
      <c r="AII21" s="130"/>
      <c r="AIJ21" s="130"/>
      <c r="AIK21" s="130"/>
      <c r="AIL21" s="130"/>
      <c r="AIM21" s="130"/>
      <c r="AIN21" s="130"/>
      <c r="AIO21" s="130"/>
      <c r="AIP21" s="130"/>
      <c r="AIQ21" s="130"/>
      <c r="AIR21" s="130"/>
      <c r="AIS21" s="130"/>
      <c r="AIT21" s="130"/>
      <c r="AIU21" s="130"/>
      <c r="AIV21" s="130"/>
      <c r="AIW21" s="130"/>
      <c r="AIX21" s="130"/>
      <c r="AIY21" s="130"/>
      <c r="AIZ21" s="130"/>
      <c r="AJA21" s="130"/>
      <c r="AJB21" s="130"/>
      <c r="AJC21" s="130"/>
      <c r="AJD21" s="130"/>
      <c r="AJE21" s="130"/>
      <c r="AJF21" s="130"/>
      <c r="AJG21" s="130"/>
      <c r="AJH21" s="130"/>
      <c r="AJI21" s="130"/>
      <c r="AJJ21" s="130"/>
      <c r="AJK21" s="130"/>
      <c r="AJL21" s="130"/>
      <c r="AJM21" s="130"/>
      <c r="AJN21" s="130"/>
      <c r="AJO21" s="130"/>
      <c r="AJP21" s="130"/>
      <c r="AJQ21" s="130"/>
      <c r="AJR21" s="130"/>
      <c r="AJS21" s="130"/>
      <c r="AJT21" s="130"/>
      <c r="AJU21" s="130"/>
      <c r="AJV21" s="130"/>
      <c r="AJW21" s="130"/>
      <c r="AJX21" s="130"/>
      <c r="AJY21" s="130"/>
      <c r="AJZ21" s="130"/>
      <c r="AKA21" s="130"/>
      <c r="AKB21" s="130"/>
      <c r="AKC21" s="130"/>
      <c r="AKD21" s="130"/>
      <c r="AKE21" s="130"/>
      <c r="AKF21" s="130"/>
      <c r="AKG21" s="130"/>
      <c r="AKH21" s="130"/>
      <c r="AKI21" s="130"/>
      <c r="AKJ21" s="130"/>
      <c r="AKK21" s="130"/>
      <c r="AKL21" s="130"/>
      <c r="AKM21" s="130"/>
      <c r="AKN21" s="130"/>
      <c r="AKO21" s="130"/>
      <c r="AKP21" s="130"/>
      <c r="AKQ21" s="130"/>
      <c r="AKR21" s="130"/>
      <c r="AKS21" s="130"/>
      <c r="AKT21" s="130"/>
      <c r="AKU21" s="130"/>
      <c r="AKV21" s="130"/>
      <c r="AKW21" s="130"/>
      <c r="AKX21" s="130"/>
      <c r="AKY21" s="130"/>
      <c r="AKZ21" s="130"/>
      <c r="ALA21" s="130"/>
      <c r="ALB21" s="130"/>
      <c r="ALC21" s="130"/>
      <c r="ALD21" s="130"/>
      <c r="ALE21" s="130"/>
      <c r="ALF21" s="130"/>
      <c r="ALG21" s="130"/>
      <c r="ALH21" s="130"/>
      <c r="ALI21" s="130"/>
      <c r="ALJ21" s="130"/>
      <c r="ALK21" s="130"/>
      <c r="ALL21" s="130"/>
      <c r="ALM21" s="130"/>
      <c r="ALN21" s="130"/>
      <c r="ALO21" s="130"/>
      <c r="ALP21" s="130"/>
      <c r="ALQ21" s="130"/>
      <c r="ALR21" s="130"/>
      <c r="ALS21" s="130"/>
      <c r="ALT21" s="130"/>
      <c r="ALU21" s="130"/>
      <c r="ALV21" s="130"/>
      <c r="ALW21" s="130"/>
      <c r="ALX21" s="130"/>
      <c r="ALY21" s="130"/>
      <c r="ALZ21" s="130"/>
      <c r="AMA21" s="130"/>
      <c r="AMB21" s="130"/>
      <c r="AMC21" s="130"/>
      <c r="AMD21" s="130"/>
      <c r="AME21" s="130"/>
      <c r="AMF21" s="130"/>
      <c r="AMG21" s="130"/>
      <c r="AMH21" s="130"/>
      <c r="AMI21" s="130"/>
      <c r="AMJ21" s="130"/>
      <c r="AMK21" s="130"/>
      <c r="AML21" s="130"/>
      <c r="AMM21" s="130"/>
      <c r="AMN21" s="130"/>
      <c r="AMO21" s="130"/>
      <c r="AMP21" s="130"/>
      <c r="AMQ21" s="130"/>
      <c r="AMR21" s="130"/>
      <c r="AMS21" s="130"/>
      <c r="AMT21" s="130"/>
      <c r="AMU21" s="130"/>
      <c r="AMV21" s="130"/>
      <c r="AMW21" s="130"/>
      <c r="AMX21" s="130"/>
      <c r="AMY21" s="130"/>
      <c r="AMZ21" s="130"/>
      <c r="ANA21" s="130"/>
      <c r="ANB21" s="130"/>
      <c r="ANC21" s="130"/>
      <c r="AND21" s="130"/>
      <c r="ANE21" s="130"/>
      <c r="ANF21" s="130"/>
      <c r="ANG21" s="130"/>
      <c r="ANH21" s="130"/>
      <c r="ANI21" s="130"/>
      <c r="ANJ21" s="130"/>
      <c r="ANK21" s="130"/>
      <c r="ANL21" s="130"/>
      <c r="ANM21" s="130"/>
      <c r="ANN21" s="130"/>
      <c r="ANO21" s="130"/>
      <c r="ANP21" s="130"/>
      <c r="ANQ21" s="130"/>
      <c r="ANR21" s="130"/>
      <c r="ANS21" s="130"/>
      <c r="ANT21" s="130"/>
      <c r="ANU21" s="130"/>
      <c r="ANV21" s="130"/>
      <c r="ANW21" s="130"/>
      <c r="ANX21" s="130"/>
      <c r="ANY21" s="130"/>
      <c r="ANZ21" s="130"/>
      <c r="AOA21" s="130"/>
      <c r="AOB21" s="130"/>
      <c r="AOC21" s="130"/>
      <c r="AOD21" s="130"/>
      <c r="AOE21" s="130"/>
      <c r="AOF21" s="130"/>
      <c r="AOG21" s="130"/>
      <c r="AOH21" s="130"/>
      <c r="AOI21" s="130"/>
      <c r="AOJ21" s="130"/>
      <c r="AOK21" s="130"/>
      <c r="AOL21" s="130"/>
      <c r="AOM21" s="130"/>
      <c r="AON21" s="130"/>
      <c r="AOO21" s="130"/>
      <c r="AOP21" s="130"/>
      <c r="AOQ21" s="130"/>
      <c r="AOR21" s="130"/>
      <c r="AOS21" s="130"/>
      <c r="AOT21" s="130"/>
      <c r="AOU21" s="130"/>
      <c r="AOV21" s="130"/>
      <c r="AOW21" s="130"/>
      <c r="AOX21" s="130"/>
      <c r="AOY21" s="130"/>
      <c r="AOZ21" s="130"/>
      <c r="APA21" s="130"/>
      <c r="APB21" s="130"/>
      <c r="APC21" s="130"/>
      <c r="APD21" s="130"/>
      <c r="APE21" s="130"/>
      <c r="APF21" s="130"/>
      <c r="APG21" s="130"/>
      <c r="APH21" s="130"/>
      <c r="API21" s="130"/>
      <c r="APJ21" s="130"/>
      <c r="APK21" s="130"/>
      <c r="APL21" s="130"/>
      <c r="APM21" s="130"/>
      <c r="APN21" s="130"/>
      <c r="APO21" s="130"/>
      <c r="APP21" s="130"/>
      <c r="APQ21" s="130"/>
      <c r="APR21" s="130"/>
      <c r="APS21" s="130"/>
      <c r="APT21" s="130"/>
      <c r="APU21" s="130"/>
      <c r="APV21" s="130"/>
      <c r="APW21" s="130"/>
      <c r="APX21" s="130"/>
      <c r="APY21" s="130"/>
      <c r="APZ21" s="130"/>
      <c r="AQA21" s="130"/>
      <c r="AQB21" s="130"/>
      <c r="AQC21" s="130"/>
      <c r="AQD21" s="130"/>
      <c r="AQE21" s="130"/>
      <c r="AQF21" s="130"/>
      <c r="AQG21" s="130"/>
      <c r="AQH21" s="130"/>
      <c r="AQI21" s="130"/>
      <c r="AQJ21" s="130"/>
      <c r="AQK21" s="130"/>
      <c r="AQL21" s="130"/>
      <c r="AQM21" s="130"/>
      <c r="AQN21" s="130"/>
      <c r="AQO21" s="130"/>
      <c r="AQP21" s="130"/>
      <c r="AQQ21" s="130"/>
      <c r="AQR21" s="130"/>
      <c r="AQS21" s="130"/>
      <c r="AQT21" s="130"/>
      <c r="AQU21" s="130"/>
      <c r="AQV21" s="130"/>
      <c r="AQW21" s="130"/>
      <c r="AQX21" s="130"/>
      <c r="AQY21" s="130"/>
      <c r="AQZ21" s="130"/>
      <c r="ARA21" s="130"/>
      <c r="ARB21" s="130"/>
      <c r="ARC21" s="130"/>
      <c r="ARD21" s="130"/>
      <c r="ARE21" s="130"/>
      <c r="ARF21" s="130"/>
      <c r="ARG21" s="130"/>
      <c r="ARH21" s="130"/>
      <c r="ARI21" s="130"/>
      <c r="ARJ21" s="130"/>
      <c r="ARK21" s="130"/>
      <c r="ARL21" s="130"/>
      <c r="ARM21" s="130"/>
      <c r="ARN21" s="130"/>
      <c r="ARO21" s="130"/>
      <c r="ARP21" s="130"/>
      <c r="ARQ21" s="130"/>
      <c r="ARR21" s="130"/>
      <c r="ARS21" s="130"/>
      <c r="ART21" s="130"/>
      <c r="ARU21" s="130"/>
      <c r="ARV21" s="130"/>
      <c r="ARW21" s="130"/>
      <c r="ARX21" s="130"/>
      <c r="ARY21" s="130"/>
      <c r="ARZ21" s="130"/>
      <c r="ASA21" s="130"/>
      <c r="ASB21" s="130"/>
      <c r="ASC21" s="130"/>
      <c r="ASD21" s="130"/>
      <c r="ASE21" s="130"/>
      <c r="ASF21" s="130"/>
      <c r="ASG21" s="130"/>
      <c r="ASH21" s="130"/>
      <c r="ASI21" s="130"/>
      <c r="ASJ21" s="130"/>
      <c r="ASK21" s="130"/>
      <c r="ASL21" s="130"/>
      <c r="ASM21" s="130"/>
      <c r="ASN21" s="130"/>
      <c r="ASO21" s="130"/>
      <c r="ASP21" s="130"/>
      <c r="ASQ21" s="130"/>
      <c r="ASR21" s="130"/>
      <c r="ASS21" s="130"/>
      <c r="AST21" s="130"/>
      <c r="ASU21" s="130"/>
      <c r="ASV21" s="130"/>
      <c r="ASW21" s="130"/>
      <c r="ASX21" s="130"/>
      <c r="ASY21" s="130"/>
      <c r="ASZ21" s="130"/>
      <c r="ATA21" s="130"/>
      <c r="ATB21" s="130"/>
      <c r="ATC21" s="130"/>
      <c r="ATD21" s="130"/>
      <c r="ATE21" s="130"/>
      <c r="ATF21" s="130"/>
      <c r="ATG21" s="130"/>
      <c r="ATH21" s="130"/>
      <c r="ATI21" s="130"/>
      <c r="ATJ21" s="130"/>
      <c r="ATK21" s="130"/>
      <c r="ATL21" s="130"/>
      <c r="ATM21" s="130"/>
      <c r="ATN21" s="130"/>
      <c r="ATO21" s="130"/>
      <c r="ATP21" s="130"/>
      <c r="ATQ21" s="130"/>
      <c r="ATR21" s="130"/>
      <c r="ATS21" s="130"/>
      <c r="ATT21" s="130"/>
      <c r="ATU21" s="130"/>
      <c r="ATV21" s="130"/>
      <c r="ATW21" s="130"/>
      <c r="ATX21" s="130"/>
      <c r="ATY21" s="130"/>
      <c r="ATZ21" s="130"/>
      <c r="AUA21" s="130"/>
      <c r="AUB21" s="130"/>
      <c r="AUC21" s="130"/>
      <c r="AUD21" s="130"/>
      <c r="AUE21" s="130"/>
      <c r="AUF21" s="130"/>
      <c r="AUG21" s="130"/>
      <c r="AUH21" s="130"/>
      <c r="AUI21" s="130"/>
      <c r="AUJ21" s="130"/>
      <c r="AUK21" s="130"/>
      <c r="AUL21" s="130"/>
      <c r="AUM21" s="130"/>
      <c r="AUN21" s="130"/>
      <c r="AUO21" s="130"/>
      <c r="AUP21" s="130"/>
      <c r="AUQ21" s="130"/>
      <c r="AUR21" s="130"/>
      <c r="AUS21" s="130"/>
      <c r="AUT21" s="130"/>
      <c r="AUU21" s="130"/>
      <c r="AUV21" s="130"/>
      <c r="AUW21" s="130"/>
      <c r="AUX21" s="130"/>
      <c r="AUY21" s="130"/>
      <c r="AUZ21" s="130"/>
      <c r="AVA21" s="130"/>
      <c r="AVB21" s="130"/>
      <c r="AVC21" s="130"/>
      <c r="AVD21" s="130"/>
      <c r="AVE21" s="130"/>
      <c r="AVF21" s="130"/>
      <c r="AVG21" s="130"/>
      <c r="AVH21" s="130"/>
      <c r="AVI21" s="130"/>
      <c r="AVJ21" s="130"/>
      <c r="AVK21" s="130"/>
      <c r="AVL21" s="130"/>
      <c r="AVM21" s="130"/>
      <c r="AVN21" s="130"/>
      <c r="AVO21" s="130"/>
      <c r="AVP21" s="130"/>
      <c r="AVQ21" s="130"/>
      <c r="AVR21" s="130"/>
      <c r="AVS21" s="130"/>
      <c r="AVT21" s="130"/>
      <c r="AVU21" s="130"/>
      <c r="AVV21" s="130"/>
      <c r="AVW21" s="130"/>
      <c r="AVX21" s="130"/>
      <c r="AVY21" s="130"/>
      <c r="AVZ21" s="130"/>
      <c r="AWA21" s="130"/>
      <c r="AWB21" s="130"/>
      <c r="AWC21" s="130"/>
      <c r="AWD21" s="130"/>
      <c r="AWE21" s="130"/>
      <c r="AWF21" s="130"/>
      <c r="AWG21" s="130"/>
      <c r="AWH21" s="130"/>
      <c r="AWI21" s="130"/>
      <c r="AWJ21" s="130"/>
      <c r="AWK21" s="130"/>
      <c r="AWL21" s="130"/>
      <c r="AWM21" s="130"/>
      <c r="AWN21" s="130"/>
      <c r="AWO21" s="130"/>
      <c r="AWP21" s="130"/>
      <c r="AWQ21" s="130"/>
      <c r="AWR21" s="130"/>
      <c r="AWS21" s="130"/>
      <c r="AWT21" s="130"/>
      <c r="AWU21" s="130"/>
      <c r="AWV21" s="130"/>
      <c r="AWW21" s="130"/>
      <c r="AWX21" s="130"/>
      <c r="AWY21" s="130"/>
      <c r="AWZ21" s="130"/>
      <c r="AXA21" s="130"/>
      <c r="AXB21" s="130"/>
      <c r="AXC21" s="130"/>
      <c r="AXD21" s="130"/>
      <c r="AXE21" s="130"/>
      <c r="AXF21" s="130"/>
      <c r="AXG21" s="130"/>
      <c r="AXH21" s="130"/>
      <c r="AXI21" s="130"/>
      <c r="AXJ21" s="130"/>
      <c r="AXK21" s="130"/>
      <c r="AXL21" s="130"/>
      <c r="AXM21" s="130"/>
      <c r="AXN21" s="130"/>
      <c r="AXO21" s="130"/>
      <c r="AXP21" s="130"/>
      <c r="AXQ21" s="130"/>
      <c r="AXR21" s="130"/>
      <c r="AXS21" s="130"/>
      <c r="AXT21" s="130"/>
      <c r="AXU21" s="130"/>
      <c r="AXV21" s="130"/>
      <c r="AXW21" s="130"/>
      <c r="AXX21" s="130"/>
      <c r="AXY21" s="130"/>
      <c r="AXZ21" s="130"/>
      <c r="AYA21" s="130"/>
      <c r="AYB21" s="130"/>
      <c r="AYC21" s="130"/>
      <c r="AYD21" s="130"/>
      <c r="AYE21" s="130"/>
      <c r="AYF21" s="130"/>
      <c r="AYG21" s="130"/>
      <c r="AYH21" s="130"/>
      <c r="AYI21" s="130"/>
      <c r="AYJ21" s="130"/>
      <c r="AYK21" s="130"/>
      <c r="AYL21" s="130"/>
      <c r="AYM21" s="130"/>
      <c r="AYN21" s="130"/>
      <c r="AYO21" s="130"/>
      <c r="AYP21" s="130"/>
      <c r="AYQ21" s="130"/>
      <c r="AYR21" s="130"/>
      <c r="AYS21" s="130"/>
      <c r="AYT21" s="130"/>
      <c r="AYU21" s="130"/>
      <c r="AYV21" s="130"/>
      <c r="AYW21" s="130"/>
      <c r="AYX21" s="130"/>
      <c r="AYY21" s="130"/>
      <c r="AYZ21" s="130"/>
      <c r="AZA21" s="130"/>
      <c r="AZB21" s="130"/>
      <c r="AZC21" s="130"/>
      <c r="AZD21" s="130"/>
      <c r="AZE21" s="130"/>
      <c r="AZF21" s="130"/>
      <c r="AZG21" s="130"/>
      <c r="AZH21" s="130"/>
      <c r="AZI21" s="130"/>
      <c r="AZJ21" s="130"/>
      <c r="AZK21" s="130"/>
      <c r="AZL21" s="130"/>
      <c r="AZM21" s="130"/>
      <c r="AZN21" s="130"/>
      <c r="AZO21" s="130"/>
      <c r="AZP21" s="130"/>
      <c r="AZQ21" s="130"/>
      <c r="AZR21" s="130"/>
      <c r="AZS21" s="130"/>
      <c r="AZT21" s="130"/>
      <c r="AZU21" s="130"/>
      <c r="AZV21" s="130"/>
      <c r="AZW21" s="130"/>
      <c r="AZX21" s="130"/>
      <c r="AZY21" s="130"/>
      <c r="AZZ21" s="130"/>
      <c r="BAA21" s="130"/>
      <c r="BAB21" s="130"/>
      <c r="BAC21" s="130"/>
      <c r="BAD21" s="130"/>
      <c r="BAE21" s="130"/>
      <c r="BAF21" s="130"/>
      <c r="BAG21" s="130"/>
      <c r="BAH21" s="130"/>
      <c r="BAI21" s="130"/>
      <c r="BAJ21" s="130"/>
      <c r="BAK21" s="130"/>
      <c r="BAL21" s="130"/>
      <c r="BAM21" s="130"/>
      <c r="BAN21" s="130"/>
      <c r="BAO21" s="130"/>
      <c r="BAP21" s="130"/>
      <c r="BAQ21" s="130"/>
      <c r="BAR21" s="130"/>
      <c r="BAS21" s="130"/>
      <c r="BAT21" s="130"/>
      <c r="BAU21" s="130"/>
      <c r="BAV21" s="130"/>
      <c r="BAW21" s="130"/>
      <c r="BAX21" s="130"/>
      <c r="BAY21" s="130"/>
      <c r="BAZ21" s="130"/>
      <c r="BBA21" s="130"/>
      <c r="BBB21" s="130"/>
      <c r="BBC21" s="130"/>
      <c r="BBD21" s="130"/>
      <c r="BBE21" s="130"/>
      <c r="BBF21" s="130"/>
      <c r="BBG21" s="130"/>
      <c r="BBH21" s="130"/>
      <c r="BBI21" s="130"/>
      <c r="BBJ21" s="130"/>
      <c r="BBK21" s="130"/>
      <c r="BBL21" s="130"/>
      <c r="BBM21" s="130"/>
      <c r="BBN21" s="130"/>
      <c r="BBO21" s="130"/>
      <c r="BBP21" s="130"/>
      <c r="BBQ21" s="130"/>
      <c r="BBR21" s="130"/>
      <c r="BBS21" s="130"/>
      <c r="BBT21" s="130"/>
      <c r="BBU21" s="130"/>
      <c r="BBV21" s="130"/>
      <c r="BBW21" s="130"/>
      <c r="BBX21" s="130"/>
      <c r="BBY21" s="130"/>
      <c r="BBZ21" s="130"/>
      <c r="BCA21" s="130"/>
      <c r="BCB21" s="130"/>
      <c r="BCC21" s="130"/>
      <c r="BCD21" s="130"/>
      <c r="BCE21" s="130"/>
      <c r="BCF21" s="130"/>
      <c r="BCG21" s="130"/>
      <c r="BCH21" s="130"/>
      <c r="BCI21" s="130"/>
      <c r="BCJ21" s="130"/>
      <c r="BCK21" s="130"/>
      <c r="BCL21" s="130"/>
      <c r="BCM21" s="130"/>
      <c r="BCN21" s="130"/>
      <c r="BCO21" s="130"/>
      <c r="BCP21" s="130"/>
      <c r="BCQ21" s="130"/>
      <c r="BCR21" s="130"/>
      <c r="BCS21" s="130"/>
      <c r="BCT21" s="130"/>
      <c r="BCU21" s="130"/>
      <c r="BCV21" s="130"/>
      <c r="BCW21" s="130"/>
      <c r="BCX21" s="130"/>
      <c r="BCY21" s="130"/>
      <c r="BCZ21" s="130"/>
      <c r="BDA21" s="130"/>
      <c r="BDB21" s="130"/>
      <c r="BDC21" s="130"/>
      <c r="BDD21" s="130"/>
      <c r="BDE21" s="130"/>
      <c r="BDF21" s="130"/>
      <c r="BDG21" s="130"/>
      <c r="BDH21" s="130"/>
      <c r="BDI21" s="130"/>
      <c r="BDJ21" s="130"/>
      <c r="BDK21" s="130"/>
      <c r="BDL21" s="130"/>
      <c r="BDM21" s="130"/>
      <c r="BDN21" s="130"/>
      <c r="BDO21" s="130"/>
      <c r="BDP21" s="130"/>
      <c r="BDQ21" s="130"/>
      <c r="BDR21" s="130"/>
      <c r="BDS21" s="130"/>
      <c r="BDT21" s="130"/>
      <c r="BDU21" s="130"/>
      <c r="BDV21" s="130"/>
      <c r="BDW21" s="130"/>
      <c r="BDX21" s="130"/>
      <c r="BDY21" s="130"/>
      <c r="BDZ21" s="130"/>
      <c r="BEA21" s="130"/>
      <c r="BEB21" s="130"/>
      <c r="BEC21" s="130"/>
      <c r="BED21" s="130"/>
      <c r="BEE21" s="130"/>
      <c r="BEF21" s="130"/>
      <c r="BEG21" s="130"/>
      <c r="BEH21" s="130"/>
      <c r="BEI21" s="130"/>
      <c r="BEJ21" s="130"/>
      <c r="BEK21" s="130"/>
      <c r="BEL21" s="130"/>
      <c r="BEM21" s="130"/>
      <c r="BEN21" s="130"/>
      <c r="BEO21" s="130"/>
      <c r="BEP21" s="130"/>
      <c r="BEQ21" s="130"/>
      <c r="BER21" s="130"/>
      <c r="BES21" s="130"/>
      <c r="BET21" s="130"/>
      <c r="BEU21" s="130"/>
      <c r="BEV21" s="130"/>
      <c r="BEW21" s="130"/>
      <c r="BEX21" s="130"/>
      <c r="BEY21" s="130"/>
      <c r="BEZ21" s="130"/>
      <c r="BFA21" s="130"/>
      <c r="BFB21" s="130"/>
      <c r="BFC21" s="130"/>
      <c r="BFD21" s="130"/>
      <c r="BFE21" s="130"/>
      <c r="BFF21" s="130"/>
      <c r="BFG21" s="130"/>
      <c r="BFH21" s="130"/>
      <c r="BFI21" s="130"/>
      <c r="BFJ21" s="130"/>
      <c r="BFK21" s="130"/>
      <c r="BFL21" s="130"/>
      <c r="BFM21" s="130"/>
      <c r="BFN21" s="130"/>
      <c r="BFO21" s="130"/>
      <c r="BFP21" s="130"/>
      <c r="BFQ21" s="130"/>
      <c r="BFR21" s="130"/>
      <c r="BFS21" s="130"/>
      <c r="BFT21" s="130"/>
      <c r="BFU21" s="130"/>
      <c r="BFV21" s="130"/>
      <c r="BFW21" s="130"/>
      <c r="BFX21" s="130"/>
      <c r="BFY21" s="130"/>
      <c r="BFZ21" s="130"/>
      <c r="BGA21" s="130"/>
      <c r="BGB21" s="130"/>
      <c r="BGC21" s="130"/>
      <c r="BGD21" s="130"/>
      <c r="BGE21" s="130"/>
      <c r="BGF21" s="130"/>
      <c r="BGG21" s="130"/>
      <c r="BGH21" s="130"/>
      <c r="BGI21" s="130"/>
      <c r="BGJ21" s="130"/>
      <c r="BGK21" s="130"/>
      <c r="BGL21" s="130"/>
      <c r="BGM21" s="130"/>
      <c r="BGN21" s="130"/>
      <c r="BGO21" s="130"/>
      <c r="BGP21" s="130"/>
      <c r="BGQ21" s="130"/>
      <c r="BGR21" s="130"/>
      <c r="BGS21" s="130"/>
      <c r="BGT21" s="130"/>
      <c r="BGU21" s="130"/>
      <c r="BGV21" s="130"/>
      <c r="BGW21" s="130"/>
      <c r="BGX21" s="130"/>
      <c r="BGY21" s="130"/>
      <c r="BGZ21" s="130"/>
      <c r="BHA21" s="130"/>
      <c r="BHB21" s="130"/>
      <c r="BHC21" s="130"/>
      <c r="BHD21" s="130"/>
      <c r="BHE21" s="130"/>
      <c r="BHF21" s="130"/>
      <c r="BHG21" s="130"/>
      <c r="BHH21" s="130"/>
      <c r="BHI21" s="130"/>
      <c r="BHJ21" s="130"/>
      <c r="BHK21" s="130"/>
      <c r="BHL21" s="130"/>
      <c r="BHM21" s="130"/>
      <c r="BHN21" s="130"/>
      <c r="BHO21" s="130"/>
      <c r="BHP21" s="130"/>
      <c r="BHQ21" s="130"/>
      <c r="BHR21" s="130"/>
      <c r="BHS21" s="130"/>
      <c r="BHT21" s="130"/>
      <c r="BHU21" s="130"/>
      <c r="BHV21" s="130"/>
      <c r="BHW21" s="130"/>
      <c r="BHX21" s="130"/>
      <c r="BHY21" s="130"/>
      <c r="BHZ21" s="130"/>
      <c r="BIA21" s="130"/>
      <c r="BIB21" s="130"/>
      <c r="BIC21" s="130"/>
      <c r="BID21" s="130"/>
      <c r="BIE21" s="130"/>
      <c r="BIF21" s="130"/>
      <c r="BIG21" s="130"/>
      <c r="BIH21" s="130"/>
      <c r="BII21" s="130"/>
      <c r="BIJ21" s="130"/>
      <c r="BIK21" s="130"/>
      <c r="BIL21" s="130"/>
      <c r="BIM21" s="130"/>
      <c r="BIN21" s="130"/>
      <c r="BIO21" s="130"/>
      <c r="BIP21" s="130"/>
      <c r="BIQ21" s="130"/>
      <c r="BIR21" s="130"/>
      <c r="BIS21" s="130"/>
      <c r="BIT21" s="130"/>
      <c r="BIU21" s="130"/>
      <c r="BIV21" s="130"/>
      <c r="BIW21" s="130"/>
      <c r="BIX21" s="130"/>
      <c r="BIY21" s="130"/>
      <c r="BIZ21" s="130"/>
      <c r="BJA21" s="130"/>
      <c r="BJB21" s="130"/>
      <c r="BJC21" s="130"/>
      <c r="BJD21" s="130"/>
      <c r="BJE21" s="130"/>
      <c r="BJF21" s="130"/>
      <c r="BJG21" s="130"/>
      <c r="BJH21" s="130"/>
      <c r="BJI21" s="130"/>
      <c r="BJJ21" s="130"/>
      <c r="BJK21" s="130"/>
      <c r="BJL21" s="130"/>
      <c r="BJM21" s="130"/>
      <c r="BJN21" s="130"/>
      <c r="BJO21" s="130"/>
      <c r="BJP21" s="130"/>
      <c r="BJQ21" s="130"/>
      <c r="BJR21" s="130"/>
      <c r="BJS21" s="130"/>
      <c r="BJT21" s="130"/>
      <c r="BJU21" s="130"/>
      <c r="BJV21" s="130"/>
      <c r="BJW21" s="130"/>
      <c r="BJX21" s="130"/>
      <c r="BJY21" s="130"/>
      <c r="BJZ21" s="130"/>
      <c r="BKA21" s="130"/>
      <c r="BKB21" s="130"/>
      <c r="BKC21" s="130"/>
      <c r="BKD21" s="130"/>
      <c r="BKE21" s="130"/>
      <c r="BKF21" s="130"/>
      <c r="BKG21" s="130"/>
      <c r="BKH21" s="130"/>
      <c r="BKI21" s="130"/>
      <c r="BKJ21" s="130"/>
      <c r="BKK21" s="130"/>
      <c r="BKL21" s="130"/>
      <c r="BKM21" s="130"/>
      <c r="BKN21" s="130"/>
      <c r="BKO21" s="130"/>
      <c r="BKP21" s="130"/>
      <c r="BKQ21" s="130"/>
      <c r="BKR21" s="130"/>
      <c r="BKS21" s="130"/>
      <c r="BKT21" s="130"/>
      <c r="BKU21" s="130"/>
      <c r="BKV21" s="130"/>
      <c r="BKW21" s="130"/>
      <c r="BKX21" s="130"/>
      <c r="BKY21" s="130"/>
      <c r="BKZ21" s="130"/>
      <c r="BLA21" s="130"/>
      <c r="BLB21" s="130"/>
      <c r="BLC21" s="130"/>
      <c r="BLD21" s="130"/>
      <c r="BLE21" s="130"/>
      <c r="BLF21" s="130"/>
      <c r="BLG21" s="130"/>
      <c r="BLH21" s="130"/>
      <c r="BLI21" s="130"/>
      <c r="BLJ21" s="130"/>
      <c r="BLK21" s="130"/>
      <c r="BLL21" s="130"/>
      <c r="BLM21" s="130"/>
      <c r="BLN21" s="130"/>
      <c r="BLO21" s="130"/>
      <c r="BLP21" s="130"/>
      <c r="BLQ21" s="130"/>
      <c r="BLR21" s="130"/>
      <c r="BLS21" s="130"/>
      <c r="BLT21" s="130"/>
      <c r="BLU21" s="130"/>
      <c r="BLV21" s="130"/>
      <c r="BLW21" s="130"/>
      <c r="BLX21" s="130"/>
      <c r="BLY21" s="130"/>
      <c r="BLZ21" s="130"/>
      <c r="BMA21" s="130"/>
      <c r="BMB21" s="130"/>
      <c r="BMC21" s="130"/>
      <c r="BMD21" s="130"/>
      <c r="BME21" s="130"/>
      <c r="BMF21" s="130"/>
      <c r="BMG21" s="130"/>
      <c r="BMH21" s="130"/>
      <c r="BMI21" s="130"/>
      <c r="BMJ21" s="130"/>
      <c r="BMK21" s="130"/>
      <c r="BML21" s="130"/>
      <c r="BMM21" s="130"/>
      <c r="BMN21" s="130"/>
      <c r="BMO21" s="130"/>
      <c r="BMP21" s="130"/>
      <c r="BMQ21" s="130"/>
      <c r="BMR21" s="130"/>
      <c r="BMS21" s="130"/>
      <c r="BMT21" s="130"/>
      <c r="BMU21" s="130"/>
      <c r="BMV21" s="130"/>
      <c r="BMW21" s="130"/>
      <c r="BMX21" s="130"/>
      <c r="BMY21" s="130"/>
      <c r="BMZ21" s="130"/>
      <c r="BNA21" s="130"/>
      <c r="BNB21" s="130"/>
      <c r="BNC21" s="130"/>
      <c r="BND21" s="130"/>
      <c r="BNE21" s="130"/>
      <c r="BNF21" s="130"/>
      <c r="BNG21" s="130"/>
      <c r="BNH21" s="130"/>
      <c r="BNI21" s="130"/>
      <c r="BNJ21" s="130"/>
      <c r="BNK21" s="130"/>
      <c r="BNL21" s="130"/>
      <c r="BNM21" s="130"/>
      <c r="BNN21" s="130"/>
      <c r="BNO21" s="130"/>
      <c r="BNP21" s="130"/>
      <c r="BNQ21" s="130"/>
      <c r="BNR21" s="130"/>
      <c r="BNS21" s="130"/>
      <c r="BNT21" s="130"/>
      <c r="BNU21" s="130"/>
      <c r="BNV21" s="130"/>
      <c r="BNW21" s="130"/>
      <c r="BNX21" s="130"/>
      <c r="BNY21" s="130"/>
      <c r="BNZ21" s="130"/>
      <c r="BOA21" s="130"/>
      <c r="BOB21" s="130"/>
      <c r="BOC21" s="130"/>
      <c r="BOD21" s="130"/>
      <c r="BOE21" s="130"/>
      <c r="BOF21" s="130"/>
      <c r="BOG21" s="130"/>
      <c r="BOH21" s="130"/>
      <c r="BOI21" s="130"/>
      <c r="BOJ21" s="130"/>
      <c r="BOK21" s="130"/>
      <c r="BOL21" s="130"/>
      <c r="BOM21" s="130"/>
      <c r="BON21" s="130"/>
      <c r="BOO21" s="130"/>
      <c r="BOP21" s="130"/>
      <c r="BOQ21" s="130"/>
      <c r="BOR21" s="130"/>
      <c r="BOS21" s="130"/>
      <c r="BOT21" s="130"/>
      <c r="BOU21" s="130"/>
      <c r="BOV21" s="130"/>
      <c r="BOW21" s="130"/>
      <c r="BOX21" s="130"/>
      <c r="BOY21" s="130"/>
      <c r="BOZ21" s="130"/>
      <c r="BPA21" s="130"/>
      <c r="BPB21" s="130"/>
      <c r="BPC21" s="130"/>
      <c r="BPD21" s="130"/>
      <c r="BPE21" s="130"/>
      <c r="BPF21" s="130"/>
      <c r="BPG21" s="130"/>
      <c r="BPH21" s="130"/>
      <c r="BPI21" s="130"/>
      <c r="BPJ21" s="130"/>
      <c r="BPK21" s="130"/>
      <c r="BPL21" s="130"/>
      <c r="BPM21" s="130"/>
      <c r="BPN21" s="130"/>
      <c r="BPO21" s="130"/>
      <c r="BPP21" s="130"/>
      <c r="BPQ21" s="130"/>
      <c r="BPR21" s="130"/>
      <c r="BPS21" s="130"/>
      <c r="BPT21" s="130"/>
      <c r="BPU21" s="130"/>
      <c r="BPV21" s="130"/>
      <c r="BPW21" s="130"/>
      <c r="BPX21" s="130"/>
      <c r="BPY21" s="130"/>
      <c r="BPZ21" s="130"/>
      <c r="BQA21" s="130"/>
      <c r="BQB21" s="130"/>
      <c r="BQC21" s="130"/>
      <c r="BQD21" s="130"/>
      <c r="BQE21" s="130"/>
      <c r="BQF21" s="130"/>
      <c r="BQG21" s="130"/>
      <c r="BQH21" s="130"/>
      <c r="BQI21" s="130"/>
      <c r="BQJ21" s="130"/>
      <c r="BQK21" s="130"/>
      <c r="BQL21" s="130"/>
      <c r="BQM21" s="130"/>
      <c r="BQN21" s="130"/>
      <c r="BQO21" s="130"/>
      <c r="BQP21" s="130"/>
      <c r="BQQ21" s="130"/>
      <c r="BQR21" s="130"/>
      <c r="BQS21" s="130"/>
      <c r="BQT21" s="130"/>
      <c r="BQU21" s="130"/>
      <c r="BQV21" s="130"/>
      <c r="BQW21" s="130"/>
      <c r="BQX21" s="130"/>
      <c r="BQY21" s="130"/>
      <c r="BQZ21" s="130"/>
      <c r="BRA21" s="130"/>
      <c r="BRB21" s="130"/>
      <c r="BRC21" s="130"/>
      <c r="BRD21" s="130"/>
      <c r="BRE21" s="130"/>
      <c r="BRF21" s="130"/>
      <c r="BRG21" s="130"/>
      <c r="BRH21" s="130"/>
      <c r="BRI21" s="130"/>
      <c r="BRJ21" s="130"/>
      <c r="BRK21" s="130"/>
      <c r="BRL21" s="130"/>
      <c r="BRM21" s="130"/>
      <c r="BRN21" s="130"/>
      <c r="BRO21" s="130"/>
      <c r="BRP21" s="130"/>
      <c r="BRQ21" s="130"/>
      <c r="BRR21" s="130"/>
      <c r="BRS21" s="130"/>
      <c r="BRT21" s="130"/>
      <c r="BRU21" s="130"/>
      <c r="BRV21" s="130"/>
      <c r="BRW21" s="130"/>
      <c r="BRX21" s="130"/>
      <c r="BRY21" s="130"/>
      <c r="BRZ21" s="130"/>
      <c r="BSA21" s="130"/>
      <c r="BSB21" s="130"/>
      <c r="BSC21" s="130"/>
      <c r="BSD21" s="130"/>
      <c r="BSE21" s="130"/>
      <c r="BSF21" s="130"/>
      <c r="BSG21" s="130"/>
      <c r="BSH21" s="130"/>
      <c r="BSI21" s="130"/>
      <c r="BSJ21" s="130"/>
      <c r="BSK21" s="130"/>
      <c r="BSL21" s="130"/>
      <c r="BSM21" s="130"/>
      <c r="BSN21" s="130"/>
      <c r="BSO21" s="130"/>
      <c r="BSP21" s="130"/>
      <c r="BSQ21" s="130"/>
      <c r="BSR21" s="130"/>
      <c r="BSS21" s="130"/>
      <c r="BST21" s="130"/>
      <c r="BSU21" s="130"/>
      <c r="BSV21" s="130"/>
      <c r="BSW21" s="130"/>
      <c r="BSX21" s="130"/>
      <c r="BSY21" s="130"/>
      <c r="BSZ21" s="130"/>
      <c r="BTA21" s="130"/>
      <c r="BTB21" s="130"/>
      <c r="BTC21" s="130"/>
      <c r="BTD21" s="130"/>
      <c r="BTE21" s="130"/>
      <c r="BTF21" s="130"/>
      <c r="BTG21" s="130"/>
      <c r="BTH21" s="130"/>
      <c r="BTI21" s="130"/>
      <c r="BTJ21" s="130"/>
      <c r="BTK21" s="130"/>
      <c r="BTL21" s="130"/>
      <c r="BTM21" s="130"/>
      <c r="BTN21" s="130"/>
      <c r="BTO21" s="130"/>
      <c r="BTP21" s="130"/>
      <c r="BTQ21" s="130"/>
      <c r="BTR21" s="130"/>
      <c r="BTS21" s="130"/>
      <c r="BTT21" s="130"/>
      <c r="BTU21" s="130"/>
      <c r="BTV21" s="130"/>
      <c r="BTW21" s="130"/>
      <c r="BTX21" s="130"/>
      <c r="BTY21" s="130"/>
      <c r="BTZ21" s="130"/>
      <c r="BUA21" s="130"/>
      <c r="BUB21" s="130"/>
      <c r="BUC21" s="130"/>
      <c r="BUD21" s="130"/>
      <c r="BUE21" s="130"/>
      <c r="BUF21" s="130"/>
      <c r="BUG21" s="130"/>
      <c r="BUH21" s="130"/>
      <c r="BUI21" s="130"/>
      <c r="BUJ21" s="130"/>
      <c r="BUK21" s="130"/>
      <c r="BUL21" s="130"/>
      <c r="BUM21" s="130"/>
      <c r="BUN21" s="130"/>
      <c r="BUO21" s="130"/>
      <c r="BUP21" s="130"/>
      <c r="BUQ21" s="130"/>
      <c r="BUR21" s="130"/>
      <c r="BUS21" s="130"/>
      <c r="BUT21" s="130"/>
      <c r="BUU21" s="130"/>
      <c r="BUV21" s="130"/>
      <c r="BUW21" s="130"/>
      <c r="BUX21" s="130"/>
      <c r="BUY21" s="130"/>
      <c r="BUZ21" s="130"/>
      <c r="BVA21" s="130"/>
      <c r="BVB21" s="130"/>
      <c r="BVC21" s="130"/>
      <c r="BVD21" s="130"/>
      <c r="BVE21" s="130"/>
      <c r="BVF21" s="130"/>
      <c r="BVG21" s="130"/>
      <c r="BVH21" s="130"/>
      <c r="BVI21" s="130"/>
      <c r="BVJ21" s="130"/>
      <c r="BVK21" s="130"/>
      <c r="BVL21" s="130"/>
      <c r="BVM21" s="130"/>
      <c r="BVN21" s="130"/>
      <c r="BVO21" s="130"/>
      <c r="BVP21" s="130"/>
      <c r="BVQ21" s="130"/>
      <c r="BVR21" s="130"/>
      <c r="BVS21" s="130"/>
      <c r="BVT21" s="130"/>
      <c r="BVU21" s="130"/>
      <c r="BVV21" s="130"/>
      <c r="BVW21" s="130"/>
      <c r="BVX21" s="130"/>
      <c r="BVY21" s="130"/>
      <c r="BVZ21" s="130"/>
      <c r="BWA21" s="130"/>
      <c r="BWB21" s="130"/>
      <c r="BWC21" s="130"/>
      <c r="BWD21" s="130"/>
      <c r="BWE21" s="130"/>
      <c r="BWF21" s="130"/>
      <c r="BWG21" s="130"/>
      <c r="BWH21" s="130"/>
      <c r="BWI21" s="130"/>
      <c r="BWJ21" s="130"/>
      <c r="BWK21" s="130"/>
      <c r="BWL21" s="130"/>
      <c r="BWM21" s="130"/>
      <c r="BWN21" s="130"/>
      <c r="BWO21" s="130"/>
      <c r="BWP21" s="130"/>
      <c r="BWQ21" s="130"/>
      <c r="BWR21" s="130"/>
      <c r="BWS21" s="130"/>
      <c r="BWT21" s="130"/>
      <c r="BWU21" s="130"/>
      <c r="BWV21" s="130"/>
      <c r="BWW21" s="130"/>
      <c r="BWX21" s="130"/>
      <c r="BWY21" s="130"/>
      <c r="BWZ21" s="130"/>
      <c r="BXA21" s="130"/>
      <c r="BXB21" s="130"/>
      <c r="BXC21" s="130"/>
      <c r="BXD21" s="130"/>
      <c r="BXE21" s="130"/>
      <c r="BXF21" s="130"/>
      <c r="BXG21" s="130"/>
      <c r="BXH21" s="130"/>
      <c r="BXI21" s="130"/>
      <c r="BXJ21" s="130"/>
      <c r="BXK21" s="130"/>
      <c r="BXL21" s="130"/>
      <c r="BXM21" s="130"/>
      <c r="BXN21" s="130"/>
      <c r="BXO21" s="130"/>
      <c r="BXP21" s="130"/>
      <c r="BXQ21" s="130"/>
      <c r="BXR21" s="130"/>
      <c r="BXS21" s="130"/>
      <c r="BXT21" s="130"/>
      <c r="BXU21" s="130"/>
      <c r="BXV21" s="130"/>
      <c r="BXW21" s="130"/>
      <c r="BXX21" s="130"/>
      <c r="BXY21" s="130"/>
      <c r="BXZ21" s="130"/>
      <c r="BYA21" s="130"/>
      <c r="BYB21" s="130"/>
      <c r="BYC21" s="130"/>
      <c r="BYD21" s="130"/>
      <c r="BYE21" s="130"/>
      <c r="BYF21" s="130"/>
      <c r="BYG21" s="130"/>
      <c r="BYH21" s="130"/>
      <c r="BYI21" s="130"/>
      <c r="BYJ21" s="130"/>
      <c r="BYK21" s="130"/>
      <c r="BYL21" s="130"/>
      <c r="BYM21" s="130"/>
      <c r="BYN21" s="130"/>
      <c r="BYO21" s="130"/>
      <c r="BYP21" s="130"/>
      <c r="BYQ21" s="130"/>
      <c r="BYR21" s="130"/>
      <c r="BYS21" s="130"/>
      <c r="BYT21" s="130"/>
      <c r="BYU21" s="130"/>
      <c r="BYV21" s="130"/>
      <c r="BYW21" s="130"/>
      <c r="BYX21" s="130"/>
      <c r="BYY21" s="130"/>
      <c r="BYZ21" s="130"/>
      <c r="BZA21" s="130"/>
      <c r="BZB21" s="130"/>
      <c r="BZC21" s="130"/>
      <c r="BZD21" s="130"/>
      <c r="BZE21" s="130"/>
      <c r="BZF21" s="130"/>
      <c r="BZG21" s="130"/>
      <c r="BZH21" s="130"/>
      <c r="BZI21" s="130"/>
      <c r="BZJ21" s="130"/>
      <c r="BZK21" s="130"/>
      <c r="BZL21" s="130"/>
      <c r="BZM21" s="130"/>
      <c r="BZN21" s="130"/>
      <c r="BZO21" s="130"/>
      <c r="BZP21" s="130"/>
      <c r="BZQ21" s="130"/>
      <c r="BZR21" s="130"/>
      <c r="BZS21" s="130"/>
      <c r="BZT21" s="130"/>
      <c r="BZU21" s="130"/>
      <c r="BZV21" s="130"/>
      <c r="BZW21" s="130"/>
      <c r="BZX21" s="130"/>
      <c r="BZY21" s="130"/>
      <c r="BZZ21" s="130"/>
      <c r="CAA21" s="130"/>
      <c r="CAB21" s="130"/>
      <c r="CAC21" s="130"/>
      <c r="CAD21" s="130"/>
      <c r="CAE21" s="130"/>
      <c r="CAF21" s="130"/>
      <c r="CAG21" s="130"/>
      <c r="CAH21" s="130"/>
      <c r="CAI21" s="130"/>
      <c r="CAJ21" s="130"/>
      <c r="CAK21" s="130"/>
      <c r="CAL21" s="130"/>
      <c r="CAM21" s="130"/>
      <c r="CAN21" s="130"/>
      <c r="CAO21" s="130"/>
      <c r="CAP21" s="130"/>
      <c r="CAQ21" s="130"/>
      <c r="CAR21" s="130"/>
      <c r="CAS21" s="130"/>
      <c r="CAT21" s="130"/>
      <c r="CAU21" s="130"/>
      <c r="CAV21" s="130"/>
      <c r="CAW21" s="130"/>
      <c r="CAX21" s="130"/>
      <c r="CAY21" s="130"/>
      <c r="CAZ21" s="130"/>
      <c r="CBA21" s="130"/>
      <c r="CBB21" s="130"/>
      <c r="CBC21" s="130"/>
      <c r="CBD21" s="130"/>
      <c r="CBE21" s="130"/>
      <c r="CBF21" s="130"/>
      <c r="CBG21" s="130"/>
      <c r="CBH21" s="130"/>
      <c r="CBI21" s="130"/>
      <c r="CBJ21" s="130"/>
      <c r="CBK21" s="130"/>
      <c r="CBL21" s="130"/>
      <c r="CBM21" s="130"/>
      <c r="CBN21" s="130"/>
      <c r="CBO21" s="130"/>
      <c r="CBP21" s="130"/>
      <c r="CBQ21" s="130"/>
      <c r="CBR21" s="130"/>
      <c r="CBS21" s="130"/>
      <c r="CBT21" s="130"/>
      <c r="CBU21" s="130"/>
      <c r="CBV21" s="130"/>
      <c r="CBW21" s="130"/>
      <c r="CBX21" s="130"/>
      <c r="CBY21" s="130"/>
      <c r="CBZ21" s="130"/>
      <c r="CCA21" s="130"/>
      <c r="CCB21" s="130"/>
      <c r="CCC21" s="130"/>
      <c r="CCD21" s="130"/>
      <c r="CCE21" s="130"/>
      <c r="CCF21" s="130"/>
      <c r="CCG21" s="130"/>
      <c r="CCH21" s="130"/>
      <c r="CCI21" s="130"/>
      <c r="CCJ21" s="130"/>
      <c r="CCK21" s="130"/>
      <c r="CCL21" s="130"/>
      <c r="CCM21" s="130"/>
      <c r="CCN21" s="130"/>
      <c r="CCO21" s="130"/>
      <c r="CCP21" s="130"/>
      <c r="CCQ21" s="130"/>
      <c r="CCR21" s="130"/>
      <c r="CCS21" s="130"/>
      <c r="CCT21" s="130"/>
      <c r="CCU21" s="130"/>
      <c r="CCV21" s="130"/>
      <c r="CCW21" s="130"/>
      <c r="CCX21" s="130"/>
      <c r="CCY21" s="130"/>
      <c r="CCZ21" s="130"/>
      <c r="CDA21" s="130"/>
      <c r="CDB21" s="130"/>
      <c r="CDC21" s="130"/>
      <c r="CDD21" s="130"/>
      <c r="CDE21" s="130"/>
      <c r="CDF21" s="130"/>
      <c r="CDG21" s="130"/>
      <c r="CDH21" s="130"/>
      <c r="CDI21" s="130"/>
      <c r="CDJ21" s="130"/>
      <c r="CDK21" s="130"/>
      <c r="CDL21" s="130"/>
      <c r="CDM21" s="130"/>
      <c r="CDN21" s="130"/>
      <c r="CDO21" s="130"/>
      <c r="CDP21" s="130"/>
      <c r="CDQ21" s="130"/>
      <c r="CDR21" s="130"/>
      <c r="CDS21" s="130"/>
      <c r="CDT21" s="130"/>
      <c r="CDU21" s="130"/>
      <c r="CDV21" s="130"/>
      <c r="CDW21" s="130"/>
      <c r="CDX21" s="130"/>
      <c r="CDY21" s="130"/>
      <c r="CDZ21" s="130"/>
      <c r="CEA21" s="130"/>
      <c r="CEB21" s="130"/>
      <c r="CEC21" s="130"/>
      <c r="CED21" s="130"/>
      <c r="CEE21" s="130"/>
      <c r="CEF21" s="130"/>
      <c r="CEG21" s="130"/>
      <c r="CEH21" s="130"/>
      <c r="CEI21" s="130"/>
      <c r="CEJ21" s="130"/>
      <c r="CEK21" s="130"/>
      <c r="CEL21" s="130"/>
      <c r="CEM21" s="130"/>
      <c r="CEN21" s="130"/>
      <c r="CEO21" s="130"/>
      <c r="CEP21" s="130"/>
      <c r="CEQ21" s="130"/>
      <c r="CER21" s="130"/>
      <c r="CES21" s="130"/>
      <c r="CET21" s="130"/>
      <c r="CEU21" s="130"/>
      <c r="CEV21" s="130"/>
      <c r="CEW21" s="130"/>
      <c r="CEX21" s="130"/>
      <c r="CEY21" s="130"/>
      <c r="CEZ21" s="130"/>
      <c r="CFA21" s="130"/>
      <c r="CFB21" s="130"/>
      <c r="CFC21" s="130"/>
      <c r="CFD21" s="130"/>
      <c r="CFE21" s="130"/>
      <c r="CFF21" s="130"/>
      <c r="CFG21" s="130"/>
      <c r="CFH21" s="130"/>
      <c r="CFI21" s="130"/>
      <c r="CFJ21" s="130"/>
      <c r="CFK21" s="130"/>
      <c r="CFL21" s="130"/>
      <c r="CFM21" s="130"/>
      <c r="CFN21" s="130"/>
      <c r="CFO21" s="130"/>
      <c r="CFP21" s="130"/>
      <c r="CFQ21" s="130"/>
      <c r="CFR21" s="130"/>
      <c r="CFS21" s="130"/>
      <c r="CFT21" s="130"/>
      <c r="CFU21" s="130"/>
      <c r="CFV21" s="130"/>
      <c r="CFW21" s="130"/>
      <c r="CFX21" s="130"/>
      <c r="CFY21" s="130"/>
      <c r="CFZ21" s="130"/>
      <c r="CGA21" s="130"/>
      <c r="CGB21" s="130"/>
      <c r="CGC21" s="130"/>
      <c r="CGD21" s="130"/>
      <c r="CGE21" s="130"/>
      <c r="CGF21" s="130"/>
      <c r="CGG21" s="130"/>
      <c r="CGH21" s="130"/>
      <c r="CGI21" s="130"/>
      <c r="CGJ21" s="130"/>
      <c r="CGK21" s="130"/>
      <c r="CGL21" s="130"/>
      <c r="CGM21" s="130"/>
      <c r="CGN21" s="130"/>
      <c r="CGO21" s="130"/>
      <c r="CGP21" s="130"/>
      <c r="CGQ21" s="130"/>
      <c r="CGR21" s="130"/>
      <c r="CGS21" s="130"/>
      <c r="CGT21" s="130"/>
      <c r="CGU21" s="130"/>
      <c r="CGV21" s="130"/>
      <c r="CGW21" s="130"/>
      <c r="CGX21" s="130"/>
      <c r="CGY21" s="130"/>
      <c r="CGZ21" s="130"/>
      <c r="CHA21" s="130"/>
      <c r="CHB21" s="130"/>
      <c r="CHC21" s="130"/>
      <c r="CHD21" s="130"/>
      <c r="CHE21" s="130"/>
      <c r="CHF21" s="130"/>
      <c r="CHG21" s="130"/>
      <c r="CHH21" s="130"/>
      <c r="CHI21" s="130"/>
      <c r="CHJ21" s="130"/>
      <c r="CHK21" s="130"/>
      <c r="CHL21" s="130"/>
      <c r="CHM21" s="130"/>
      <c r="CHN21" s="130"/>
      <c r="CHO21" s="130"/>
      <c r="CHP21" s="130"/>
      <c r="CHQ21" s="130"/>
      <c r="CHR21" s="130"/>
      <c r="CHS21" s="130"/>
      <c r="CHT21" s="130"/>
      <c r="CHU21" s="130"/>
      <c r="CHV21" s="130"/>
      <c r="CHW21" s="130"/>
      <c r="CHX21" s="130"/>
      <c r="CHY21" s="130"/>
      <c r="CHZ21" s="130"/>
      <c r="CIA21" s="130"/>
      <c r="CIB21" s="130"/>
      <c r="CIC21" s="130"/>
      <c r="CID21" s="130"/>
      <c r="CIE21" s="130"/>
      <c r="CIF21" s="130"/>
      <c r="CIG21" s="130"/>
      <c r="CIH21" s="130"/>
      <c r="CII21" s="130"/>
      <c r="CIJ21" s="130"/>
      <c r="CIK21" s="130"/>
      <c r="CIL21" s="130"/>
      <c r="CIM21" s="130"/>
      <c r="CIN21" s="130"/>
      <c r="CIO21" s="130"/>
      <c r="CIP21" s="130"/>
      <c r="CIQ21" s="130"/>
      <c r="CIR21" s="130"/>
      <c r="CIS21" s="130"/>
      <c r="CIT21" s="130"/>
      <c r="CIU21" s="130"/>
      <c r="CIV21" s="130"/>
      <c r="CIW21" s="130"/>
      <c r="CIX21" s="130"/>
      <c r="CIY21" s="130"/>
      <c r="CIZ21" s="130"/>
      <c r="CJA21" s="130"/>
      <c r="CJB21" s="130"/>
      <c r="CJC21" s="130"/>
      <c r="CJD21" s="130"/>
      <c r="CJE21" s="130"/>
      <c r="CJF21" s="130"/>
      <c r="CJG21" s="130"/>
      <c r="CJH21" s="130"/>
      <c r="CJI21" s="130"/>
      <c r="CJJ21" s="130"/>
      <c r="CJK21" s="130"/>
      <c r="CJL21" s="130"/>
      <c r="CJM21" s="130"/>
      <c r="CJN21" s="130"/>
      <c r="CJO21" s="130"/>
      <c r="CJP21" s="130"/>
      <c r="CJQ21" s="130"/>
      <c r="CJR21" s="130"/>
      <c r="CJS21" s="130"/>
      <c r="CJT21" s="130"/>
      <c r="CJU21" s="130"/>
      <c r="CJV21" s="130"/>
      <c r="CJW21" s="130"/>
      <c r="CJX21" s="130"/>
      <c r="CJY21" s="130"/>
      <c r="CJZ21" s="130"/>
      <c r="CKA21" s="130"/>
      <c r="CKB21" s="130"/>
      <c r="CKC21" s="130"/>
      <c r="CKD21" s="130"/>
      <c r="CKE21" s="130"/>
      <c r="CKF21" s="130"/>
      <c r="CKG21" s="130"/>
      <c r="CKH21" s="130"/>
      <c r="CKI21" s="130"/>
      <c r="CKJ21" s="130"/>
      <c r="CKK21" s="130"/>
      <c r="CKL21" s="130"/>
      <c r="CKM21" s="130"/>
      <c r="CKN21" s="130"/>
      <c r="CKO21" s="130"/>
      <c r="CKP21" s="130"/>
      <c r="CKQ21" s="130"/>
      <c r="CKR21" s="130"/>
      <c r="CKS21" s="130"/>
      <c r="CKT21" s="130"/>
      <c r="CKU21" s="130"/>
      <c r="CKV21" s="130"/>
      <c r="CKW21" s="130"/>
      <c r="CKX21" s="130"/>
      <c r="CKY21" s="130"/>
      <c r="CKZ21" s="130"/>
      <c r="CLA21" s="130"/>
      <c r="CLB21" s="130"/>
      <c r="CLC21" s="130"/>
      <c r="CLD21" s="130"/>
      <c r="CLE21" s="130"/>
      <c r="CLF21" s="130"/>
      <c r="CLG21" s="130"/>
      <c r="CLH21" s="130"/>
      <c r="CLI21" s="130"/>
      <c r="CLJ21" s="130"/>
      <c r="CLK21" s="130"/>
      <c r="CLL21" s="130"/>
      <c r="CLM21" s="130"/>
      <c r="CLN21" s="130"/>
      <c r="CLO21" s="130"/>
      <c r="CLP21" s="130"/>
      <c r="CLQ21" s="130"/>
      <c r="CLR21" s="130"/>
      <c r="CLS21" s="130"/>
      <c r="CLT21" s="130"/>
      <c r="CLU21" s="130"/>
      <c r="CLV21" s="130"/>
      <c r="CLW21" s="130"/>
      <c r="CLX21" s="130"/>
      <c r="CLY21" s="130"/>
      <c r="CLZ21" s="130"/>
      <c r="CMA21" s="130"/>
      <c r="CMB21" s="130"/>
      <c r="CMC21" s="130"/>
      <c r="CMD21" s="130"/>
      <c r="CME21" s="130"/>
      <c r="CMF21" s="130"/>
      <c r="CMG21" s="130"/>
      <c r="CMH21" s="130"/>
      <c r="CMI21" s="130"/>
      <c r="CMJ21" s="130"/>
      <c r="CMK21" s="130"/>
      <c r="CML21" s="130"/>
      <c r="CMM21" s="130"/>
      <c r="CMN21" s="130"/>
      <c r="CMO21" s="130"/>
      <c r="CMP21" s="130"/>
      <c r="CMQ21" s="130"/>
      <c r="CMR21" s="130"/>
      <c r="CMS21" s="130"/>
      <c r="CMT21" s="130"/>
      <c r="CMU21" s="130"/>
      <c r="CMV21" s="130"/>
      <c r="CMW21" s="130"/>
      <c r="CMX21" s="130"/>
      <c r="CMY21" s="130"/>
      <c r="CMZ21" s="130"/>
      <c r="CNA21" s="130"/>
      <c r="CNB21" s="130"/>
      <c r="CNC21" s="130"/>
      <c r="CND21" s="130"/>
      <c r="CNE21" s="130"/>
      <c r="CNF21" s="130"/>
      <c r="CNG21" s="130"/>
      <c r="CNH21" s="130"/>
      <c r="CNI21" s="130"/>
      <c r="CNJ21" s="130"/>
      <c r="CNK21" s="130"/>
      <c r="CNL21" s="130"/>
      <c r="CNM21" s="130"/>
      <c r="CNN21" s="130"/>
      <c r="CNO21" s="130"/>
      <c r="CNP21" s="130"/>
      <c r="CNQ21" s="130"/>
      <c r="CNR21" s="130"/>
      <c r="CNS21" s="130"/>
      <c r="CNT21" s="130"/>
      <c r="CNU21" s="130"/>
      <c r="CNV21" s="130"/>
      <c r="CNW21" s="130"/>
      <c r="CNX21" s="130"/>
      <c r="CNY21" s="130"/>
      <c r="CNZ21" s="130"/>
      <c r="COA21" s="130"/>
      <c r="COB21" s="130"/>
      <c r="COC21" s="130"/>
      <c r="COD21" s="130"/>
      <c r="COE21" s="130"/>
      <c r="COF21" s="130"/>
      <c r="COG21" s="130"/>
      <c r="COH21" s="130"/>
      <c r="COI21" s="130"/>
      <c r="COJ21" s="130"/>
      <c r="COK21" s="130"/>
      <c r="COL21" s="130"/>
      <c r="COM21" s="130"/>
      <c r="CON21" s="130"/>
      <c r="COO21" s="130"/>
      <c r="COP21" s="130"/>
      <c r="COQ21" s="130"/>
      <c r="COR21" s="130"/>
      <c r="COS21" s="130"/>
      <c r="COT21" s="130"/>
      <c r="COU21" s="130"/>
      <c r="COV21" s="130"/>
      <c r="COW21" s="130"/>
      <c r="COX21" s="130"/>
      <c r="COY21" s="130"/>
      <c r="COZ21" s="130"/>
      <c r="CPA21" s="130"/>
      <c r="CPB21" s="130"/>
      <c r="CPC21" s="130"/>
      <c r="CPD21" s="130"/>
      <c r="CPE21" s="130"/>
      <c r="CPF21" s="130"/>
      <c r="CPG21" s="130"/>
      <c r="CPH21" s="130"/>
      <c r="CPI21" s="130"/>
      <c r="CPJ21" s="130"/>
      <c r="CPK21" s="130"/>
      <c r="CPL21" s="130"/>
      <c r="CPM21" s="130"/>
      <c r="CPN21" s="130"/>
      <c r="CPO21" s="130"/>
      <c r="CPP21" s="130"/>
      <c r="CPQ21" s="130"/>
      <c r="CPR21" s="130"/>
      <c r="CPS21" s="130"/>
      <c r="CPT21" s="130"/>
      <c r="CPU21" s="130"/>
      <c r="CPV21" s="130"/>
      <c r="CPW21" s="130"/>
      <c r="CPX21" s="130"/>
      <c r="CPY21" s="130"/>
      <c r="CPZ21" s="130"/>
      <c r="CQA21" s="130"/>
      <c r="CQB21" s="130"/>
      <c r="CQC21" s="130"/>
      <c r="CQD21" s="130"/>
      <c r="CQE21" s="130"/>
      <c r="CQF21" s="130"/>
      <c r="CQG21" s="130"/>
      <c r="CQH21" s="130"/>
      <c r="CQI21" s="130"/>
      <c r="CQJ21" s="130"/>
      <c r="CQK21" s="130"/>
      <c r="CQL21" s="130"/>
      <c r="CQM21" s="130"/>
      <c r="CQN21" s="130"/>
      <c r="CQO21" s="130"/>
      <c r="CQP21" s="130"/>
      <c r="CQQ21" s="130"/>
      <c r="CQR21" s="130"/>
      <c r="CQS21" s="130"/>
      <c r="CQT21" s="130"/>
      <c r="CQU21" s="130"/>
      <c r="CQV21" s="130"/>
      <c r="CQW21" s="130"/>
      <c r="CQX21" s="130"/>
      <c r="CQY21" s="130"/>
      <c r="CQZ21" s="130"/>
      <c r="CRA21" s="130"/>
      <c r="CRB21" s="130"/>
      <c r="CRC21" s="130"/>
      <c r="CRD21" s="130"/>
      <c r="CRE21" s="130"/>
      <c r="CRF21" s="130"/>
      <c r="CRG21" s="130"/>
      <c r="CRH21" s="130"/>
      <c r="CRI21" s="130"/>
      <c r="CRJ21" s="130"/>
      <c r="CRK21" s="130"/>
      <c r="CRL21" s="130"/>
      <c r="CRM21" s="130"/>
      <c r="CRN21" s="130"/>
      <c r="CRO21" s="130"/>
      <c r="CRP21" s="130"/>
      <c r="CRQ21" s="130"/>
      <c r="CRR21" s="130"/>
      <c r="CRS21" s="130"/>
      <c r="CRT21" s="130"/>
      <c r="CRU21" s="130"/>
      <c r="CRV21" s="130"/>
      <c r="CRW21" s="130"/>
      <c r="CRX21" s="130"/>
      <c r="CRY21" s="130"/>
      <c r="CRZ21" s="130"/>
      <c r="CSA21" s="130"/>
      <c r="CSB21" s="130"/>
      <c r="CSC21" s="130"/>
      <c r="CSD21" s="130"/>
      <c r="CSE21" s="130"/>
      <c r="CSF21" s="130"/>
      <c r="CSG21" s="130"/>
      <c r="CSH21" s="130"/>
      <c r="CSI21" s="130"/>
      <c r="CSJ21" s="130"/>
      <c r="CSK21" s="130"/>
      <c r="CSL21" s="130"/>
      <c r="CSM21" s="130"/>
      <c r="CSN21" s="130"/>
      <c r="CSO21" s="130"/>
      <c r="CSP21" s="130"/>
      <c r="CSQ21" s="130"/>
      <c r="CSR21" s="130"/>
      <c r="CSS21" s="130"/>
      <c r="CST21" s="130"/>
      <c r="CSU21" s="130"/>
      <c r="CSV21" s="130"/>
      <c r="CSW21" s="130"/>
      <c r="CSX21" s="130"/>
      <c r="CSY21" s="130"/>
      <c r="CSZ21" s="130"/>
      <c r="CTA21" s="130"/>
      <c r="CTB21" s="130"/>
      <c r="CTC21" s="130"/>
      <c r="CTD21" s="130"/>
      <c r="CTE21" s="130"/>
      <c r="CTF21" s="130"/>
      <c r="CTG21" s="130"/>
      <c r="CTH21" s="130"/>
      <c r="CTI21" s="130"/>
      <c r="CTJ21" s="130"/>
      <c r="CTK21" s="130"/>
      <c r="CTL21" s="130"/>
      <c r="CTM21" s="130"/>
      <c r="CTN21" s="130"/>
      <c r="CTO21" s="130"/>
      <c r="CTP21" s="130"/>
      <c r="CTQ21" s="130"/>
      <c r="CTR21" s="130"/>
      <c r="CTS21" s="130"/>
      <c r="CTT21" s="130"/>
      <c r="CTU21" s="130"/>
      <c r="CTV21" s="130"/>
      <c r="CTW21" s="130"/>
      <c r="CTX21" s="130"/>
      <c r="CTY21" s="130"/>
      <c r="CTZ21" s="130"/>
      <c r="CUA21" s="130"/>
      <c r="CUB21" s="130"/>
      <c r="CUC21" s="130"/>
      <c r="CUD21" s="130"/>
      <c r="CUE21" s="130"/>
      <c r="CUF21" s="130"/>
      <c r="CUG21" s="130"/>
      <c r="CUH21" s="130"/>
      <c r="CUI21" s="130"/>
      <c r="CUJ21" s="130"/>
      <c r="CUK21" s="130"/>
      <c r="CUL21" s="130"/>
      <c r="CUM21" s="130"/>
      <c r="CUN21" s="130"/>
      <c r="CUO21" s="130"/>
      <c r="CUP21" s="130"/>
      <c r="CUQ21" s="130"/>
      <c r="CUR21" s="130"/>
      <c r="CUS21" s="130"/>
      <c r="CUT21" s="130"/>
      <c r="CUU21" s="130"/>
      <c r="CUV21" s="130"/>
      <c r="CUW21" s="130"/>
      <c r="CUX21" s="130"/>
      <c r="CUY21" s="130"/>
      <c r="CUZ21" s="130"/>
      <c r="CVA21" s="130"/>
      <c r="CVB21" s="130"/>
      <c r="CVC21" s="130"/>
      <c r="CVD21" s="130"/>
      <c r="CVE21" s="130"/>
      <c r="CVF21" s="130"/>
      <c r="CVG21" s="130"/>
      <c r="CVH21" s="130"/>
      <c r="CVI21" s="130"/>
      <c r="CVJ21" s="130"/>
      <c r="CVK21" s="130"/>
      <c r="CVL21" s="130"/>
      <c r="CVM21" s="130"/>
      <c r="CVN21" s="130"/>
      <c r="CVO21" s="130"/>
      <c r="CVP21" s="130"/>
      <c r="CVQ21" s="130"/>
      <c r="CVR21" s="130"/>
      <c r="CVS21" s="130"/>
      <c r="CVT21" s="130"/>
      <c r="CVU21" s="130"/>
      <c r="CVV21" s="130"/>
      <c r="CVW21" s="130"/>
      <c r="CVX21" s="130"/>
      <c r="CVY21" s="130"/>
      <c r="CVZ21" s="130"/>
      <c r="CWA21" s="130"/>
      <c r="CWB21" s="130"/>
      <c r="CWC21" s="130"/>
      <c r="CWD21" s="130"/>
      <c r="CWE21" s="130"/>
      <c r="CWF21" s="130"/>
      <c r="CWG21" s="130"/>
      <c r="CWH21" s="130"/>
      <c r="CWI21" s="130"/>
      <c r="CWJ21" s="130"/>
      <c r="CWK21" s="130"/>
      <c r="CWL21" s="130"/>
      <c r="CWM21" s="130"/>
      <c r="CWN21" s="130"/>
      <c r="CWO21" s="130"/>
      <c r="CWP21" s="130"/>
      <c r="CWQ21" s="130"/>
      <c r="CWR21" s="130"/>
      <c r="CWS21" s="130"/>
      <c r="CWT21" s="130"/>
      <c r="CWU21" s="130"/>
      <c r="CWV21" s="130"/>
      <c r="CWW21" s="130"/>
      <c r="CWX21" s="130"/>
      <c r="CWY21" s="130"/>
      <c r="CWZ21" s="130"/>
      <c r="CXA21" s="130"/>
      <c r="CXB21" s="130"/>
      <c r="CXC21" s="130"/>
      <c r="CXD21" s="130"/>
      <c r="CXE21" s="130"/>
      <c r="CXF21" s="130"/>
      <c r="CXG21" s="130"/>
      <c r="CXH21" s="130"/>
      <c r="CXI21" s="130"/>
      <c r="CXJ21" s="130"/>
      <c r="CXK21" s="130"/>
      <c r="CXL21" s="130"/>
      <c r="CXM21" s="130"/>
      <c r="CXN21" s="130"/>
      <c r="CXO21" s="130"/>
      <c r="CXP21" s="130"/>
      <c r="CXQ21" s="130"/>
      <c r="CXR21" s="130"/>
      <c r="CXS21" s="130"/>
      <c r="CXT21" s="130"/>
      <c r="CXU21" s="130"/>
      <c r="CXV21" s="130"/>
      <c r="CXW21" s="130"/>
      <c r="CXX21" s="130"/>
      <c r="CXY21" s="130"/>
      <c r="CXZ21" s="130"/>
      <c r="CYA21" s="130"/>
      <c r="CYB21" s="130"/>
      <c r="CYC21" s="130"/>
      <c r="CYD21" s="130"/>
      <c r="CYE21" s="130"/>
      <c r="CYF21" s="130"/>
      <c r="CYG21" s="130"/>
      <c r="CYH21" s="130"/>
      <c r="CYI21" s="130"/>
      <c r="CYJ21" s="130"/>
      <c r="CYK21" s="130"/>
      <c r="CYL21" s="130"/>
      <c r="CYM21" s="130"/>
      <c r="CYN21" s="130"/>
      <c r="CYO21" s="130"/>
      <c r="CYP21" s="130"/>
      <c r="CYQ21" s="130"/>
      <c r="CYR21" s="130"/>
      <c r="CYS21" s="130"/>
      <c r="CYT21" s="130"/>
      <c r="CYU21" s="130"/>
      <c r="CYV21" s="130"/>
      <c r="CYW21" s="130"/>
      <c r="CYX21" s="130"/>
      <c r="CYY21" s="130"/>
      <c r="CYZ21" s="130"/>
      <c r="CZA21" s="130"/>
      <c r="CZB21" s="130"/>
      <c r="CZC21" s="130"/>
      <c r="CZD21" s="130"/>
      <c r="CZE21" s="130"/>
      <c r="CZF21" s="130"/>
      <c r="CZG21" s="130"/>
      <c r="CZH21" s="130"/>
      <c r="CZI21" s="130"/>
      <c r="CZJ21" s="130"/>
      <c r="CZK21" s="130"/>
      <c r="CZL21" s="130"/>
      <c r="CZM21" s="130"/>
      <c r="CZN21" s="130"/>
      <c r="CZO21" s="130"/>
      <c r="CZP21" s="130"/>
      <c r="CZQ21" s="130"/>
      <c r="CZR21" s="130"/>
      <c r="CZS21" s="130"/>
      <c r="CZT21" s="130"/>
      <c r="CZU21" s="130"/>
      <c r="CZV21" s="130"/>
      <c r="CZW21" s="130"/>
      <c r="CZX21" s="130"/>
      <c r="CZY21" s="130"/>
      <c r="CZZ21" s="130"/>
      <c r="DAA21" s="130"/>
      <c r="DAB21" s="130"/>
      <c r="DAC21" s="130"/>
      <c r="DAD21" s="130"/>
      <c r="DAE21" s="130"/>
      <c r="DAF21" s="130"/>
      <c r="DAG21" s="130"/>
      <c r="DAH21" s="130"/>
      <c r="DAI21" s="130"/>
      <c r="DAJ21" s="130"/>
      <c r="DAK21" s="130"/>
      <c r="DAL21" s="130"/>
      <c r="DAM21" s="130"/>
      <c r="DAN21" s="130"/>
      <c r="DAO21" s="130"/>
      <c r="DAP21" s="130"/>
      <c r="DAQ21" s="130"/>
      <c r="DAR21" s="130"/>
      <c r="DAS21" s="130"/>
      <c r="DAT21" s="130"/>
      <c r="DAU21" s="130"/>
      <c r="DAV21" s="130"/>
      <c r="DAW21" s="130"/>
      <c r="DAX21" s="130"/>
      <c r="DAY21" s="130"/>
      <c r="DAZ21" s="130"/>
      <c r="DBA21" s="130"/>
      <c r="DBB21" s="130"/>
      <c r="DBC21" s="130"/>
      <c r="DBD21" s="130"/>
      <c r="DBE21" s="130"/>
      <c r="DBF21" s="130"/>
      <c r="DBG21" s="130"/>
      <c r="DBH21" s="130"/>
      <c r="DBI21" s="130"/>
      <c r="DBJ21" s="130"/>
      <c r="DBK21" s="130"/>
      <c r="DBL21" s="130"/>
      <c r="DBM21" s="130"/>
      <c r="DBN21" s="130"/>
      <c r="DBO21" s="130"/>
      <c r="DBP21" s="130"/>
      <c r="DBQ21" s="130"/>
      <c r="DBR21" s="130"/>
      <c r="DBS21" s="130"/>
      <c r="DBT21" s="130"/>
      <c r="DBU21" s="130"/>
      <c r="DBV21" s="130"/>
      <c r="DBW21" s="130"/>
      <c r="DBX21" s="130"/>
      <c r="DBY21" s="130"/>
      <c r="DBZ21" s="130"/>
      <c r="DCA21" s="130"/>
      <c r="DCB21" s="130"/>
      <c r="DCC21" s="130"/>
      <c r="DCD21" s="130"/>
      <c r="DCE21" s="130"/>
      <c r="DCF21" s="130"/>
      <c r="DCG21" s="130"/>
      <c r="DCH21" s="130"/>
      <c r="DCI21" s="130"/>
      <c r="DCJ21" s="130"/>
      <c r="DCK21" s="130"/>
      <c r="DCL21" s="130"/>
      <c r="DCM21" s="130"/>
      <c r="DCN21" s="130"/>
      <c r="DCO21" s="130"/>
      <c r="DCP21" s="130"/>
      <c r="DCQ21" s="130"/>
      <c r="DCR21" s="130"/>
      <c r="DCS21" s="130"/>
      <c r="DCT21" s="130"/>
      <c r="DCU21" s="130"/>
      <c r="DCV21" s="130"/>
      <c r="DCW21" s="130"/>
      <c r="DCX21" s="130"/>
      <c r="DCY21" s="130"/>
      <c r="DCZ21" s="130"/>
      <c r="DDA21" s="130"/>
      <c r="DDB21" s="130"/>
      <c r="DDC21" s="130"/>
      <c r="DDD21" s="130"/>
      <c r="DDE21" s="130"/>
      <c r="DDF21" s="130"/>
      <c r="DDG21" s="130"/>
      <c r="DDH21" s="130"/>
      <c r="DDI21" s="130"/>
      <c r="DDJ21" s="130"/>
      <c r="DDK21" s="130"/>
      <c r="DDL21" s="130"/>
      <c r="DDM21" s="130"/>
      <c r="DDN21" s="130"/>
      <c r="DDO21" s="130"/>
      <c r="DDP21" s="130"/>
      <c r="DDQ21" s="130"/>
      <c r="DDR21" s="130"/>
      <c r="DDS21" s="130"/>
      <c r="DDT21" s="130"/>
      <c r="DDU21" s="130"/>
      <c r="DDV21" s="130"/>
      <c r="DDW21" s="130"/>
      <c r="DDX21" s="130"/>
      <c r="DDY21" s="130"/>
      <c r="DDZ21" s="130"/>
      <c r="DEA21" s="130"/>
      <c r="DEB21" s="130"/>
      <c r="DEC21" s="130"/>
      <c r="DED21" s="130"/>
      <c r="DEE21" s="130"/>
      <c r="DEF21" s="130"/>
      <c r="DEG21" s="130"/>
      <c r="DEH21" s="130"/>
      <c r="DEI21" s="130"/>
      <c r="DEJ21" s="130"/>
      <c r="DEK21" s="130"/>
      <c r="DEL21" s="130"/>
      <c r="DEM21" s="130"/>
      <c r="DEN21" s="130"/>
      <c r="DEO21" s="130"/>
      <c r="DEP21" s="130"/>
      <c r="DEQ21" s="130"/>
      <c r="DER21" s="130"/>
      <c r="DES21" s="130"/>
      <c r="DET21" s="130"/>
      <c r="DEU21" s="130"/>
      <c r="DEV21" s="130"/>
      <c r="DEW21" s="130"/>
      <c r="DEX21" s="130"/>
      <c r="DEY21" s="130"/>
      <c r="DEZ21" s="130"/>
      <c r="DFA21" s="130"/>
      <c r="DFB21" s="130"/>
      <c r="DFC21" s="130"/>
      <c r="DFD21" s="130"/>
      <c r="DFE21" s="130"/>
      <c r="DFF21" s="130"/>
      <c r="DFG21" s="130"/>
      <c r="DFH21" s="130"/>
      <c r="DFI21" s="130"/>
      <c r="DFJ21" s="130"/>
      <c r="DFK21" s="130"/>
      <c r="DFL21" s="130"/>
      <c r="DFM21" s="130"/>
      <c r="DFN21" s="130"/>
      <c r="DFO21" s="130"/>
      <c r="DFP21" s="130"/>
      <c r="DFQ21" s="130"/>
      <c r="DFR21" s="130"/>
      <c r="DFS21" s="130"/>
      <c r="DFT21" s="130"/>
      <c r="DFU21" s="130"/>
      <c r="DFV21" s="130"/>
      <c r="DFW21" s="130"/>
      <c r="DFX21" s="130"/>
      <c r="DFY21" s="130"/>
      <c r="DFZ21" s="130"/>
      <c r="DGA21" s="130"/>
      <c r="DGB21" s="130"/>
      <c r="DGC21" s="130"/>
      <c r="DGD21" s="130"/>
      <c r="DGE21" s="130"/>
      <c r="DGF21" s="130"/>
      <c r="DGG21" s="130"/>
      <c r="DGH21" s="130"/>
      <c r="DGI21" s="130"/>
      <c r="DGJ21" s="130"/>
      <c r="DGK21" s="130"/>
      <c r="DGL21" s="130"/>
      <c r="DGM21" s="130"/>
      <c r="DGN21" s="130"/>
      <c r="DGO21" s="130"/>
      <c r="DGP21" s="130"/>
      <c r="DGQ21" s="130"/>
      <c r="DGR21" s="130"/>
      <c r="DGS21" s="130"/>
      <c r="DGT21" s="130"/>
      <c r="DGU21" s="130"/>
      <c r="DGV21" s="130"/>
      <c r="DGW21" s="130"/>
      <c r="DGX21" s="130"/>
      <c r="DGY21" s="130"/>
      <c r="DGZ21" s="130"/>
      <c r="DHA21" s="130"/>
      <c r="DHB21" s="130"/>
      <c r="DHC21" s="130"/>
      <c r="DHD21" s="130"/>
      <c r="DHE21" s="130"/>
      <c r="DHF21" s="130"/>
      <c r="DHG21" s="130"/>
      <c r="DHH21" s="130"/>
      <c r="DHI21" s="130"/>
      <c r="DHJ21" s="130"/>
      <c r="DHK21" s="130"/>
      <c r="DHL21" s="130"/>
      <c r="DHM21" s="130"/>
      <c r="DHN21" s="130"/>
      <c r="DHO21" s="130"/>
      <c r="DHP21" s="130"/>
      <c r="DHQ21" s="130"/>
      <c r="DHR21" s="130"/>
      <c r="DHS21" s="130"/>
      <c r="DHT21" s="130"/>
      <c r="DHU21" s="130"/>
      <c r="DHV21" s="130"/>
      <c r="DHW21" s="130"/>
      <c r="DHX21" s="130"/>
      <c r="DHY21" s="130"/>
      <c r="DHZ21" s="130"/>
      <c r="DIA21" s="130"/>
      <c r="DIB21" s="130"/>
      <c r="DIC21" s="130"/>
      <c r="DID21" s="130"/>
      <c r="DIE21" s="130"/>
      <c r="DIF21" s="130"/>
      <c r="DIG21" s="130"/>
      <c r="DIH21" s="130"/>
      <c r="DII21" s="130"/>
      <c r="DIJ21" s="130"/>
      <c r="DIK21" s="130"/>
      <c r="DIL21" s="130"/>
      <c r="DIM21" s="130"/>
      <c r="DIN21" s="130"/>
      <c r="DIO21" s="130"/>
      <c r="DIP21" s="130"/>
      <c r="DIQ21" s="130"/>
      <c r="DIR21" s="130"/>
      <c r="DIS21" s="130"/>
      <c r="DIT21" s="130"/>
      <c r="DIU21" s="130"/>
      <c r="DIV21" s="130"/>
      <c r="DIW21" s="130"/>
      <c r="DIX21" s="130"/>
      <c r="DIY21" s="130"/>
      <c r="DIZ21" s="130"/>
      <c r="DJA21" s="130"/>
      <c r="DJB21" s="130"/>
      <c r="DJC21" s="130"/>
      <c r="DJD21" s="130"/>
      <c r="DJE21" s="130"/>
      <c r="DJF21" s="130"/>
      <c r="DJG21" s="130"/>
      <c r="DJH21" s="130"/>
      <c r="DJI21" s="130"/>
      <c r="DJJ21" s="130"/>
      <c r="DJK21" s="130"/>
      <c r="DJL21" s="130"/>
      <c r="DJM21" s="130"/>
      <c r="DJN21" s="130"/>
      <c r="DJO21" s="130"/>
      <c r="DJP21" s="130"/>
      <c r="DJQ21" s="130"/>
      <c r="DJR21" s="130"/>
      <c r="DJS21" s="130"/>
      <c r="DJT21" s="130"/>
      <c r="DJU21" s="130"/>
      <c r="DJV21" s="130"/>
      <c r="DJW21" s="130"/>
      <c r="DJX21" s="130"/>
      <c r="DJY21" s="130"/>
      <c r="DJZ21" s="130"/>
      <c r="DKA21" s="130"/>
      <c r="DKB21" s="130"/>
      <c r="DKC21" s="130"/>
      <c r="DKD21" s="130"/>
      <c r="DKE21" s="130"/>
      <c r="DKF21" s="130"/>
      <c r="DKG21" s="130"/>
      <c r="DKH21" s="130"/>
      <c r="DKI21" s="130"/>
      <c r="DKJ21" s="130"/>
      <c r="DKK21" s="130"/>
      <c r="DKL21" s="130"/>
      <c r="DKM21" s="130"/>
      <c r="DKN21" s="130"/>
      <c r="DKO21" s="130"/>
      <c r="DKP21" s="130"/>
      <c r="DKQ21" s="130"/>
      <c r="DKR21" s="130"/>
      <c r="DKS21" s="130"/>
      <c r="DKT21" s="130"/>
      <c r="DKU21" s="130"/>
      <c r="DKV21" s="130"/>
      <c r="DKW21" s="130"/>
      <c r="DKX21" s="130"/>
      <c r="DKY21" s="130"/>
      <c r="DKZ21" s="130"/>
      <c r="DLA21" s="130"/>
      <c r="DLB21" s="130"/>
      <c r="DLC21" s="130"/>
      <c r="DLD21" s="130"/>
      <c r="DLE21" s="130"/>
      <c r="DLF21" s="130"/>
      <c r="DLG21" s="130"/>
      <c r="DLH21" s="130"/>
      <c r="DLI21" s="130"/>
      <c r="DLJ21" s="130"/>
      <c r="DLK21" s="130"/>
      <c r="DLL21" s="130"/>
      <c r="DLM21" s="130"/>
      <c r="DLN21" s="130"/>
      <c r="DLO21" s="130"/>
      <c r="DLP21" s="130"/>
      <c r="DLQ21" s="130"/>
      <c r="DLR21" s="130"/>
      <c r="DLS21" s="130"/>
      <c r="DLT21" s="130"/>
      <c r="DLU21" s="130"/>
      <c r="DLV21" s="130"/>
      <c r="DLW21" s="130"/>
      <c r="DLX21" s="130"/>
      <c r="DLY21" s="130"/>
      <c r="DLZ21" s="130"/>
      <c r="DMA21" s="130"/>
      <c r="DMB21" s="130"/>
      <c r="DMC21" s="130"/>
      <c r="DMD21" s="130"/>
      <c r="DME21" s="130"/>
      <c r="DMF21" s="130"/>
      <c r="DMG21" s="130"/>
      <c r="DMH21" s="130"/>
      <c r="DMI21" s="130"/>
      <c r="DMJ21" s="130"/>
      <c r="DMK21" s="130"/>
      <c r="DML21" s="130"/>
      <c r="DMM21" s="130"/>
      <c r="DMN21" s="130"/>
      <c r="DMO21" s="130"/>
      <c r="DMP21" s="130"/>
      <c r="DMQ21" s="130"/>
      <c r="DMR21" s="130"/>
      <c r="DMS21" s="130"/>
      <c r="DMT21" s="130"/>
      <c r="DMU21" s="130"/>
      <c r="DMV21" s="130"/>
      <c r="DMW21" s="130"/>
      <c r="DMX21" s="130"/>
      <c r="DMY21" s="130"/>
      <c r="DMZ21" s="130"/>
      <c r="DNA21" s="130"/>
      <c r="DNB21" s="130"/>
      <c r="DNC21" s="130"/>
      <c r="DND21" s="130"/>
      <c r="DNE21" s="130"/>
      <c r="DNF21" s="130"/>
      <c r="DNG21" s="130"/>
      <c r="DNH21" s="130"/>
      <c r="DNI21" s="130"/>
      <c r="DNJ21" s="130"/>
      <c r="DNK21" s="130"/>
      <c r="DNL21" s="130"/>
      <c r="DNM21" s="130"/>
      <c r="DNN21" s="130"/>
      <c r="DNO21" s="130"/>
      <c r="DNP21" s="130"/>
      <c r="DNQ21" s="130"/>
      <c r="DNR21" s="130"/>
      <c r="DNS21" s="130"/>
      <c r="DNT21" s="130"/>
      <c r="DNU21" s="130"/>
      <c r="DNV21" s="130"/>
      <c r="DNW21" s="130"/>
      <c r="DNX21" s="130"/>
      <c r="DNY21" s="130"/>
      <c r="DNZ21" s="130"/>
      <c r="DOA21" s="130"/>
      <c r="DOB21" s="130"/>
      <c r="DOC21" s="130"/>
      <c r="DOD21" s="130"/>
      <c r="DOE21" s="130"/>
      <c r="DOF21" s="130"/>
      <c r="DOG21" s="130"/>
      <c r="DOH21" s="130"/>
      <c r="DOI21" s="130"/>
      <c r="DOJ21" s="130"/>
      <c r="DOK21" s="130"/>
      <c r="DOL21" s="130"/>
      <c r="DOM21" s="130"/>
      <c r="DON21" s="130"/>
      <c r="DOO21" s="130"/>
      <c r="DOP21" s="130"/>
      <c r="DOQ21" s="130"/>
      <c r="DOR21" s="130"/>
      <c r="DOS21" s="130"/>
      <c r="DOT21" s="130"/>
      <c r="DOU21" s="130"/>
      <c r="DOV21" s="130"/>
      <c r="DOW21" s="130"/>
      <c r="DOX21" s="130"/>
      <c r="DOY21" s="130"/>
      <c r="DOZ21" s="130"/>
      <c r="DPA21" s="130"/>
      <c r="DPB21" s="130"/>
      <c r="DPC21" s="130"/>
      <c r="DPD21" s="130"/>
      <c r="DPE21" s="130"/>
      <c r="DPF21" s="130"/>
      <c r="DPG21" s="130"/>
      <c r="DPH21" s="130"/>
      <c r="DPI21" s="130"/>
      <c r="DPJ21" s="130"/>
      <c r="DPK21" s="130"/>
      <c r="DPL21" s="130"/>
      <c r="DPM21" s="130"/>
      <c r="DPN21" s="130"/>
      <c r="DPO21" s="130"/>
      <c r="DPP21" s="130"/>
      <c r="DPQ21" s="130"/>
      <c r="DPR21" s="130"/>
      <c r="DPS21" s="130"/>
      <c r="DPT21" s="130"/>
      <c r="DPU21" s="130"/>
      <c r="DPV21" s="130"/>
      <c r="DPW21" s="130"/>
      <c r="DPX21" s="130"/>
      <c r="DPY21" s="130"/>
      <c r="DPZ21" s="130"/>
      <c r="DQA21" s="130"/>
      <c r="DQB21" s="130"/>
      <c r="DQC21" s="130"/>
      <c r="DQD21" s="130"/>
      <c r="DQE21" s="130"/>
      <c r="DQF21" s="130"/>
      <c r="DQG21" s="130"/>
      <c r="DQH21" s="130"/>
      <c r="DQI21" s="130"/>
      <c r="DQJ21" s="130"/>
      <c r="DQK21" s="130"/>
      <c r="DQL21" s="130"/>
      <c r="DQM21" s="130"/>
      <c r="DQN21" s="130"/>
      <c r="DQO21" s="130"/>
      <c r="DQP21" s="130"/>
      <c r="DQQ21" s="130"/>
      <c r="DQR21" s="130"/>
      <c r="DQS21" s="130"/>
      <c r="DQT21" s="130"/>
      <c r="DQU21" s="130"/>
      <c r="DQV21" s="130"/>
      <c r="DQW21" s="130"/>
      <c r="DQX21" s="130"/>
      <c r="DQY21" s="130"/>
      <c r="DQZ21" s="130"/>
      <c r="DRA21" s="130"/>
      <c r="DRB21" s="130"/>
      <c r="DRC21" s="130"/>
      <c r="DRD21" s="130"/>
      <c r="DRE21" s="130"/>
      <c r="DRF21" s="130"/>
      <c r="DRG21" s="130"/>
      <c r="DRH21" s="130"/>
      <c r="DRI21" s="130"/>
      <c r="DRJ21" s="130"/>
      <c r="DRK21" s="130"/>
      <c r="DRL21" s="130"/>
      <c r="DRM21" s="130"/>
      <c r="DRN21" s="130"/>
      <c r="DRO21" s="130"/>
      <c r="DRP21" s="130"/>
      <c r="DRQ21" s="130"/>
      <c r="DRR21" s="130"/>
      <c r="DRS21" s="130"/>
      <c r="DRT21" s="130"/>
      <c r="DRU21" s="130"/>
      <c r="DRV21" s="130"/>
      <c r="DRW21" s="130"/>
      <c r="DRX21" s="130"/>
      <c r="DRY21" s="130"/>
      <c r="DRZ21" s="130"/>
      <c r="DSA21" s="130"/>
      <c r="DSB21" s="130"/>
      <c r="DSC21" s="130"/>
      <c r="DSD21" s="130"/>
      <c r="DSE21" s="130"/>
      <c r="DSF21" s="130"/>
      <c r="DSG21" s="130"/>
      <c r="DSH21" s="130"/>
      <c r="DSI21" s="130"/>
      <c r="DSJ21" s="130"/>
      <c r="DSK21" s="130"/>
      <c r="DSL21" s="130"/>
      <c r="DSM21" s="130"/>
      <c r="DSN21" s="130"/>
      <c r="DSO21" s="130"/>
      <c r="DSP21" s="130"/>
      <c r="DSQ21" s="130"/>
      <c r="DSR21" s="130"/>
      <c r="DSS21" s="130"/>
      <c r="DST21" s="130"/>
      <c r="DSU21" s="130"/>
      <c r="DSV21" s="130"/>
      <c r="DSW21" s="130"/>
      <c r="DSX21" s="130"/>
      <c r="DSY21" s="130"/>
      <c r="DSZ21" s="130"/>
      <c r="DTA21" s="130"/>
      <c r="DTB21" s="130"/>
      <c r="DTC21" s="130"/>
      <c r="DTD21" s="130"/>
      <c r="DTE21" s="130"/>
      <c r="DTF21" s="130"/>
      <c r="DTG21" s="130"/>
      <c r="DTH21" s="130"/>
      <c r="DTI21" s="130"/>
      <c r="DTJ21" s="130"/>
      <c r="DTK21" s="130"/>
      <c r="DTL21" s="130"/>
      <c r="DTM21" s="130"/>
      <c r="DTN21" s="130"/>
      <c r="DTO21" s="130"/>
      <c r="DTP21" s="130"/>
      <c r="DTQ21" s="130"/>
      <c r="DTR21" s="130"/>
      <c r="DTS21" s="130"/>
      <c r="DTT21" s="130"/>
      <c r="DTU21" s="130"/>
      <c r="DTV21" s="130"/>
      <c r="DTW21" s="130"/>
      <c r="DTX21" s="130"/>
      <c r="DTY21" s="130"/>
      <c r="DTZ21" s="130"/>
      <c r="DUA21" s="130"/>
      <c r="DUB21" s="130"/>
      <c r="DUC21" s="130"/>
      <c r="DUD21" s="130"/>
      <c r="DUE21" s="130"/>
      <c r="DUF21" s="130"/>
      <c r="DUG21" s="130"/>
      <c r="DUH21" s="130"/>
      <c r="DUI21" s="130"/>
      <c r="DUJ21" s="130"/>
      <c r="DUK21" s="130"/>
      <c r="DUL21" s="130"/>
      <c r="DUM21" s="130"/>
      <c r="DUN21" s="130"/>
      <c r="DUO21" s="130"/>
      <c r="DUP21" s="130"/>
      <c r="DUQ21" s="130"/>
      <c r="DUR21" s="130"/>
      <c r="DUS21" s="130"/>
      <c r="DUT21" s="130"/>
      <c r="DUU21" s="130"/>
      <c r="DUV21" s="130"/>
      <c r="DUW21" s="130"/>
      <c r="DUX21" s="130"/>
      <c r="DUY21" s="130"/>
      <c r="DUZ21" s="130"/>
      <c r="DVA21" s="130"/>
      <c r="DVB21" s="130"/>
      <c r="DVC21" s="130"/>
      <c r="DVD21" s="130"/>
      <c r="DVE21" s="130"/>
      <c r="DVF21" s="130"/>
      <c r="DVG21" s="130"/>
      <c r="DVH21" s="130"/>
      <c r="DVI21" s="130"/>
      <c r="DVJ21" s="130"/>
      <c r="DVK21" s="130"/>
      <c r="DVL21" s="130"/>
      <c r="DVM21" s="130"/>
      <c r="DVN21" s="130"/>
      <c r="DVO21" s="130"/>
      <c r="DVP21" s="130"/>
      <c r="DVQ21" s="130"/>
      <c r="DVR21" s="130"/>
      <c r="DVS21" s="130"/>
      <c r="DVT21" s="130"/>
      <c r="DVU21" s="130"/>
      <c r="DVV21" s="130"/>
      <c r="DVW21" s="130"/>
      <c r="DVX21" s="130"/>
      <c r="DVY21" s="130"/>
      <c r="DVZ21" s="130"/>
      <c r="DWA21" s="130"/>
      <c r="DWB21" s="130"/>
      <c r="DWC21" s="130"/>
      <c r="DWD21" s="130"/>
      <c r="DWE21" s="130"/>
      <c r="DWF21" s="130"/>
      <c r="DWG21" s="130"/>
      <c r="DWH21" s="130"/>
      <c r="DWI21" s="130"/>
      <c r="DWJ21" s="130"/>
      <c r="DWK21" s="130"/>
      <c r="DWL21" s="130"/>
      <c r="DWM21" s="130"/>
      <c r="DWN21" s="130"/>
      <c r="DWO21" s="130"/>
      <c r="DWP21" s="130"/>
      <c r="DWQ21" s="130"/>
      <c r="DWR21" s="130"/>
      <c r="DWS21" s="130"/>
      <c r="DWT21" s="130"/>
      <c r="DWU21" s="130"/>
      <c r="DWV21" s="130"/>
      <c r="DWW21" s="130"/>
      <c r="DWX21" s="130"/>
      <c r="DWY21" s="130"/>
      <c r="DWZ21" s="130"/>
      <c r="DXA21" s="130"/>
      <c r="DXB21" s="130"/>
      <c r="DXC21" s="130"/>
      <c r="DXD21" s="130"/>
      <c r="DXE21" s="130"/>
      <c r="DXF21" s="130"/>
      <c r="DXG21" s="130"/>
      <c r="DXH21" s="130"/>
      <c r="DXI21" s="130"/>
      <c r="DXJ21" s="130"/>
      <c r="DXK21" s="130"/>
      <c r="DXL21" s="130"/>
      <c r="DXM21" s="130"/>
      <c r="DXN21" s="130"/>
      <c r="DXO21" s="130"/>
      <c r="DXP21" s="130"/>
      <c r="DXQ21" s="130"/>
      <c r="DXR21" s="130"/>
      <c r="DXS21" s="130"/>
      <c r="DXT21" s="130"/>
      <c r="DXU21" s="130"/>
      <c r="DXV21" s="130"/>
      <c r="DXW21" s="130"/>
      <c r="DXX21" s="130"/>
      <c r="DXY21" s="130"/>
      <c r="DXZ21" s="130"/>
      <c r="DYA21" s="130"/>
      <c r="DYB21" s="130"/>
      <c r="DYC21" s="130"/>
      <c r="DYD21" s="130"/>
      <c r="DYE21" s="130"/>
      <c r="DYF21" s="130"/>
      <c r="DYG21" s="130"/>
      <c r="DYH21" s="130"/>
      <c r="DYI21" s="130"/>
      <c r="DYJ21" s="130"/>
      <c r="DYK21" s="130"/>
      <c r="DYL21" s="130"/>
      <c r="DYM21" s="130"/>
      <c r="DYN21" s="130"/>
      <c r="DYO21" s="130"/>
      <c r="DYP21" s="130"/>
      <c r="DYQ21" s="130"/>
      <c r="DYR21" s="130"/>
      <c r="DYS21" s="130"/>
      <c r="DYT21" s="130"/>
      <c r="DYU21" s="130"/>
      <c r="DYV21" s="130"/>
      <c r="DYW21" s="130"/>
      <c r="DYX21" s="130"/>
      <c r="DYY21" s="130"/>
      <c r="DYZ21" s="130"/>
      <c r="DZA21" s="130"/>
      <c r="DZB21" s="130"/>
      <c r="DZC21" s="130"/>
      <c r="DZD21" s="130"/>
      <c r="DZE21" s="130"/>
      <c r="DZF21" s="130"/>
      <c r="DZG21" s="130"/>
      <c r="DZH21" s="130"/>
      <c r="DZI21" s="130"/>
      <c r="DZJ21" s="130"/>
      <c r="DZK21" s="130"/>
      <c r="DZL21" s="130"/>
      <c r="DZM21" s="130"/>
      <c r="DZN21" s="130"/>
      <c r="DZO21" s="130"/>
      <c r="DZP21" s="130"/>
      <c r="DZQ21" s="130"/>
      <c r="DZR21" s="130"/>
      <c r="DZS21" s="130"/>
      <c r="DZT21" s="130"/>
      <c r="DZU21" s="130"/>
      <c r="DZV21" s="130"/>
      <c r="DZW21" s="130"/>
      <c r="DZX21" s="130"/>
      <c r="DZY21" s="130"/>
      <c r="DZZ21" s="130"/>
      <c r="EAA21" s="130"/>
      <c r="EAB21" s="130"/>
      <c r="EAC21" s="130"/>
      <c r="EAD21" s="130"/>
      <c r="EAE21" s="130"/>
      <c r="EAF21" s="130"/>
      <c r="EAG21" s="130"/>
      <c r="EAH21" s="130"/>
      <c r="EAI21" s="130"/>
      <c r="EAJ21" s="130"/>
      <c r="EAK21" s="130"/>
      <c r="EAL21" s="130"/>
      <c r="EAM21" s="130"/>
      <c r="EAN21" s="130"/>
      <c r="EAO21" s="130"/>
      <c r="EAP21" s="130"/>
      <c r="EAQ21" s="130"/>
      <c r="EAR21" s="130"/>
      <c r="EAS21" s="130"/>
      <c r="EAT21" s="130"/>
      <c r="EAU21" s="130"/>
      <c r="EAV21" s="130"/>
      <c r="EAW21" s="130"/>
      <c r="EAX21" s="130"/>
      <c r="EAY21" s="130"/>
      <c r="EAZ21" s="130"/>
      <c r="EBA21" s="130"/>
      <c r="EBB21" s="130"/>
      <c r="EBC21" s="130"/>
      <c r="EBD21" s="130"/>
      <c r="EBE21" s="130"/>
      <c r="EBF21" s="130"/>
      <c r="EBG21" s="130"/>
      <c r="EBH21" s="130"/>
      <c r="EBI21" s="130"/>
      <c r="EBJ21" s="130"/>
      <c r="EBK21" s="130"/>
      <c r="EBL21" s="130"/>
      <c r="EBM21" s="130"/>
      <c r="EBN21" s="130"/>
      <c r="EBO21" s="130"/>
      <c r="EBP21" s="130"/>
      <c r="EBQ21" s="130"/>
      <c r="EBR21" s="130"/>
      <c r="EBS21" s="130"/>
      <c r="EBT21" s="130"/>
      <c r="EBU21" s="130"/>
      <c r="EBV21" s="130"/>
      <c r="EBW21" s="130"/>
      <c r="EBX21" s="130"/>
      <c r="EBY21" s="130"/>
      <c r="EBZ21" s="130"/>
      <c r="ECA21" s="130"/>
      <c r="ECB21" s="130"/>
      <c r="ECC21" s="130"/>
      <c r="ECD21" s="130"/>
      <c r="ECE21" s="130"/>
      <c r="ECF21" s="130"/>
      <c r="ECG21" s="130"/>
      <c r="ECH21" s="130"/>
      <c r="ECI21" s="130"/>
      <c r="ECJ21" s="130"/>
      <c r="ECK21" s="130"/>
      <c r="ECL21" s="130"/>
      <c r="ECM21" s="130"/>
      <c r="ECN21" s="130"/>
      <c r="ECO21" s="130"/>
      <c r="ECP21" s="130"/>
      <c r="ECQ21" s="130"/>
      <c r="ECR21" s="130"/>
      <c r="ECS21" s="130"/>
      <c r="ECT21" s="130"/>
      <c r="ECU21" s="130"/>
      <c r="ECV21" s="130"/>
      <c r="ECW21" s="130"/>
      <c r="ECX21" s="130"/>
      <c r="ECY21" s="130"/>
      <c r="ECZ21" s="130"/>
      <c r="EDA21" s="130"/>
      <c r="EDB21" s="130"/>
      <c r="EDC21" s="130"/>
      <c r="EDD21" s="130"/>
      <c r="EDE21" s="130"/>
      <c r="EDF21" s="130"/>
      <c r="EDG21" s="130"/>
      <c r="EDH21" s="130"/>
      <c r="EDI21" s="130"/>
      <c r="EDJ21" s="130"/>
      <c r="EDK21" s="130"/>
      <c r="EDL21" s="130"/>
      <c r="EDM21" s="130"/>
      <c r="EDN21" s="130"/>
      <c r="EDO21" s="130"/>
      <c r="EDP21" s="130"/>
      <c r="EDQ21" s="130"/>
      <c r="EDR21" s="130"/>
      <c r="EDS21" s="130"/>
      <c r="EDT21" s="130"/>
      <c r="EDU21" s="130"/>
      <c r="EDV21" s="130"/>
      <c r="EDW21" s="130"/>
      <c r="EDX21" s="130"/>
      <c r="EDY21" s="130"/>
      <c r="EDZ21" s="130"/>
      <c r="EEA21" s="130"/>
      <c r="EEB21" s="130"/>
      <c r="EEC21" s="130"/>
      <c r="EED21" s="130"/>
      <c r="EEE21" s="130"/>
      <c r="EEF21" s="130"/>
      <c r="EEG21" s="130"/>
      <c r="EEH21" s="130"/>
      <c r="EEI21" s="130"/>
      <c r="EEJ21" s="130"/>
      <c r="EEK21" s="130"/>
      <c r="EEL21" s="130"/>
      <c r="EEM21" s="130"/>
      <c r="EEN21" s="130"/>
      <c r="EEO21" s="130"/>
      <c r="EEP21" s="130"/>
      <c r="EEQ21" s="130"/>
      <c r="EER21" s="130"/>
      <c r="EES21" s="130"/>
      <c r="EET21" s="130"/>
      <c r="EEU21" s="130"/>
      <c r="EEV21" s="130"/>
      <c r="EEW21" s="130"/>
      <c r="EEX21" s="130"/>
      <c r="EEY21" s="130"/>
      <c r="EEZ21" s="130"/>
      <c r="EFA21" s="130"/>
      <c r="EFB21" s="130"/>
      <c r="EFC21" s="130"/>
      <c r="EFD21" s="130"/>
      <c r="EFE21" s="130"/>
      <c r="EFF21" s="130"/>
      <c r="EFG21" s="130"/>
      <c r="EFH21" s="130"/>
      <c r="EFI21" s="130"/>
      <c r="EFJ21" s="130"/>
      <c r="EFK21" s="130"/>
      <c r="EFL21" s="130"/>
      <c r="EFM21" s="130"/>
      <c r="EFN21" s="130"/>
      <c r="EFO21" s="130"/>
      <c r="EFP21" s="130"/>
      <c r="EFQ21" s="130"/>
      <c r="EFR21" s="130"/>
      <c r="EFS21" s="130"/>
      <c r="EFT21" s="130"/>
      <c r="EFU21" s="130"/>
      <c r="EFV21" s="130"/>
      <c r="EFW21" s="130"/>
      <c r="EFX21" s="130"/>
      <c r="EFY21" s="130"/>
      <c r="EFZ21" s="130"/>
      <c r="EGA21" s="130"/>
      <c r="EGB21" s="130"/>
      <c r="EGC21" s="130"/>
      <c r="EGD21" s="130"/>
      <c r="EGE21" s="130"/>
      <c r="EGF21" s="130"/>
      <c r="EGG21" s="130"/>
      <c r="EGH21" s="130"/>
      <c r="EGI21" s="130"/>
      <c r="EGJ21" s="130"/>
      <c r="EGK21" s="130"/>
      <c r="EGL21" s="130"/>
      <c r="EGM21" s="130"/>
      <c r="EGN21" s="130"/>
      <c r="EGO21" s="130"/>
      <c r="EGP21" s="130"/>
      <c r="EGQ21" s="130"/>
      <c r="EGR21" s="130"/>
      <c r="EGS21" s="130"/>
      <c r="EGT21" s="130"/>
      <c r="EGU21" s="130"/>
      <c r="EGV21" s="130"/>
      <c r="EGW21" s="130"/>
      <c r="EGX21" s="130"/>
      <c r="EGY21" s="130"/>
      <c r="EGZ21" s="130"/>
      <c r="EHA21" s="130"/>
      <c r="EHB21" s="130"/>
      <c r="EHC21" s="130"/>
      <c r="EHD21" s="130"/>
      <c r="EHE21" s="130"/>
      <c r="EHF21" s="130"/>
      <c r="EHG21" s="130"/>
      <c r="EHH21" s="130"/>
      <c r="EHI21" s="130"/>
      <c r="EHJ21" s="130"/>
      <c r="EHK21" s="130"/>
      <c r="EHL21" s="130"/>
      <c r="EHM21" s="130"/>
      <c r="EHN21" s="130"/>
      <c r="EHO21" s="130"/>
      <c r="EHP21" s="130"/>
      <c r="EHQ21" s="130"/>
      <c r="EHR21" s="130"/>
      <c r="EHS21" s="130"/>
      <c r="EHT21" s="130"/>
      <c r="EHU21" s="130"/>
      <c r="EHV21" s="130"/>
      <c r="EHW21" s="130"/>
      <c r="EHX21" s="130"/>
      <c r="EHY21" s="130"/>
      <c r="EHZ21" s="130"/>
      <c r="EIA21" s="130"/>
      <c r="EIB21" s="130"/>
      <c r="EIC21" s="130"/>
      <c r="EID21" s="130"/>
      <c r="EIE21" s="130"/>
      <c r="EIF21" s="130"/>
      <c r="EIG21" s="130"/>
      <c r="EIH21" s="130"/>
      <c r="EII21" s="130"/>
      <c r="EIJ21" s="130"/>
      <c r="EIK21" s="130"/>
      <c r="EIL21" s="130"/>
      <c r="EIM21" s="130"/>
      <c r="EIN21" s="130"/>
      <c r="EIO21" s="130"/>
      <c r="EIP21" s="130"/>
      <c r="EIQ21" s="130"/>
      <c r="EIR21" s="130"/>
      <c r="EIS21" s="130"/>
      <c r="EIT21" s="130"/>
      <c r="EIU21" s="130"/>
      <c r="EIV21" s="130"/>
      <c r="EIW21" s="130"/>
      <c r="EIX21" s="130"/>
      <c r="EIY21" s="130"/>
      <c r="EIZ21" s="130"/>
      <c r="EJA21" s="130"/>
      <c r="EJB21" s="130"/>
      <c r="EJC21" s="130"/>
      <c r="EJD21" s="130"/>
      <c r="EJE21" s="130"/>
      <c r="EJF21" s="130"/>
      <c r="EJG21" s="130"/>
      <c r="EJH21" s="130"/>
      <c r="EJI21" s="130"/>
      <c r="EJJ21" s="130"/>
      <c r="EJK21" s="130"/>
      <c r="EJL21" s="130"/>
      <c r="EJM21" s="130"/>
      <c r="EJN21" s="130"/>
      <c r="EJO21" s="130"/>
      <c r="EJP21" s="130"/>
      <c r="EJQ21" s="130"/>
      <c r="EJR21" s="130"/>
      <c r="EJS21" s="130"/>
      <c r="EJT21" s="130"/>
      <c r="EJU21" s="130"/>
      <c r="EJV21" s="130"/>
      <c r="EJW21" s="130"/>
      <c r="EJX21" s="130"/>
      <c r="EJY21" s="130"/>
      <c r="EJZ21" s="130"/>
      <c r="EKA21" s="130"/>
      <c r="EKB21" s="130"/>
      <c r="EKC21" s="130"/>
      <c r="EKD21" s="130"/>
      <c r="EKE21" s="130"/>
      <c r="EKF21" s="130"/>
      <c r="EKG21" s="130"/>
      <c r="EKH21" s="130"/>
      <c r="EKI21" s="130"/>
      <c r="EKJ21" s="130"/>
      <c r="EKK21" s="130"/>
      <c r="EKL21" s="130"/>
      <c r="EKM21" s="130"/>
      <c r="EKN21" s="130"/>
      <c r="EKO21" s="130"/>
      <c r="EKP21" s="130"/>
      <c r="EKQ21" s="130"/>
      <c r="EKR21" s="130"/>
      <c r="EKS21" s="130"/>
      <c r="EKT21" s="130"/>
      <c r="EKU21" s="130"/>
      <c r="EKV21" s="130"/>
      <c r="EKW21" s="130"/>
      <c r="EKX21" s="130"/>
      <c r="EKY21" s="130"/>
      <c r="EKZ21" s="130"/>
      <c r="ELA21" s="130"/>
      <c r="ELB21" s="130"/>
      <c r="ELC21" s="130"/>
      <c r="ELD21" s="130"/>
      <c r="ELE21" s="130"/>
      <c r="ELF21" s="130"/>
      <c r="ELG21" s="130"/>
      <c r="ELH21" s="130"/>
      <c r="ELI21" s="130"/>
      <c r="ELJ21" s="130"/>
      <c r="ELK21" s="130"/>
      <c r="ELL21" s="130"/>
      <c r="ELM21" s="130"/>
      <c r="ELN21" s="130"/>
      <c r="ELO21" s="130"/>
      <c r="ELP21" s="130"/>
      <c r="ELQ21" s="130"/>
      <c r="ELR21" s="130"/>
      <c r="ELS21" s="130"/>
      <c r="ELT21" s="130"/>
      <c r="ELU21" s="130"/>
      <c r="ELV21" s="130"/>
      <c r="ELW21" s="130"/>
      <c r="ELX21" s="130"/>
      <c r="ELY21" s="130"/>
      <c r="ELZ21" s="130"/>
      <c r="EMA21" s="130"/>
      <c r="EMB21" s="130"/>
      <c r="EMC21" s="130"/>
      <c r="EMD21" s="130"/>
      <c r="EME21" s="130"/>
      <c r="EMF21" s="130"/>
      <c r="EMG21" s="130"/>
      <c r="EMH21" s="130"/>
      <c r="EMI21" s="130"/>
      <c r="EMJ21" s="130"/>
      <c r="EMK21" s="130"/>
      <c r="EML21" s="130"/>
      <c r="EMM21" s="130"/>
      <c r="EMN21" s="130"/>
      <c r="EMO21" s="130"/>
      <c r="EMP21" s="130"/>
      <c r="EMQ21" s="130"/>
      <c r="EMR21" s="130"/>
      <c r="EMS21" s="130"/>
      <c r="EMT21" s="130"/>
      <c r="EMU21" s="130"/>
      <c r="EMV21" s="130"/>
      <c r="EMW21" s="130"/>
      <c r="EMX21" s="130"/>
      <c r="EMY21" s="130"/>
      <c r="EMZ21" s="130"/>
      <c r="ENA21" s="130"/>
      <c r="ENB21" s="130"/>
      <c r="ENC21" s="130"/>
      <c r="END21" s="130"/>
      <c r="ENE21" s="130"/>
      <c r="ENF21" s="130"/>
      <c r="ENG21" s="130"/>
      <c r="ENH21" s="130"/>
      <c r="ENI21" s="130"/>
      <c r="ENJ21" s="130"/>
      <c r="ENK21" s="130"/>
      <c r="ENL21" s="130"/>
      <c r="ENM21" s="130"/>
      <c r="ENN21" s="130"/>
      <c r="ENO21" s="130"/>
      <c r="ENP21" s="130"/>
      <c r="ENQ21" s="130"/>
      <c r="ENR21" s="130"/>
      <c r="ENS21" s="130"/>
      <c r="ENT21" s="130"/>
      <c r="ENU21" s="130"/>
      <c r="ENV21" s="130"/>
      <c r="ENW21" s="130"/>
      <c r="ENX21" s="130"/>
      <c r="ENY21" s="130"/>
      <c r="ENZ21" s="130"/>
      <c r="EOA21" s="130"/>
      <c r="EOB21" s="130"/>
      <c r="EOC21" s="130"/>
      <c r="EOD21" s="130"/>
      <c r="EOE21" s="130"/>
      <c r="EOF21" s="130"/>
      <c r="EOG21" s="130"/>
      <c r="EOH21" s="130"/>
      <c r="EOI21" s="130"/>
      <c r="EOJ21" s="130"/>
      <c r="EOK21" s="130"/>
      <c r="EOL21" s="130"/>
      <c r="EOM21" s="130"/>
      <c r="EON21" s="130"/>
      <c r="EOO21" s="130"/>
      <c r="EOP21" s="130"/>
      <c r="EOQ21" s="130"/>
      <c r="EOR21" s="130"/>
      <c r="EOS21" s="130"/>
      <c r="EOT21" s="130"/>
      <c r="EOU21" s="130"/>
      <c r="EOV21" s="130"/>
      <c r="EOW21" s="130"/>
      <c r="EOX21" s="130"/>
      <c r="EOY21" s="130"/>
      <c r="EOZ21" s="130"/>
      <c r="EPA21" s="130"/>
      <c r="EPB21" s="130"/>
      <c r="EPC21" s="130"/>
      <c r="EPD21" s="130"/>
      <c r="EPE21" s="130"/>
      <c r="EPF21" s="130"/>
      <c r="EPG21" s="130"/>
      <c r="EPH21" s="130"/>
      <c r="EPI21" s="130"/>
      <c r="EPJ21" s="130"/>
      <c r="EPK21" s="130"/>
      <c r="EPL21" s="130"/>
      <c r="EPM21" s="130"/>
      <c r="EPN21" s="130"/>
      <c r="EPO21" s="130"/>
      <c r="EPP21" s="130"/>
      <c r="EPQ21" s="130"/>
      <c r="EPR21" s="130"/>
      <c r="EPS21" s="130"/>
      <c r="EPT21" s="130"/>
      <c r="EPU21" s="130"/>
      <c r="EPV21" s="130"/>
      <c r="EPW21" s="130"/>
      <c r="EPX21" s="130"/>
      <c r="EPY21" s="130"/>
      <c r="EPZ21" s="130"/>
      <c r="EQA21" s="130"/>
      <c r="EQB21" s="130"/>
      <c r="EQC21" s="130"/>
      <c r="EQD21" s="130"/>
      <c r="EQE21" s="130"/>
      <c r="EQF21" s="130"/>
      <c r="EQG21" s="130"/>
      <c r="EQH21" s="130"/>
      <c r="EQI21" s="130"/>
      <c r="EQJ21" s="130"/>
      <c r="EQK21" s="130"/>
      <c r="EQL21" s="130"/>
      <c r="EQM21" s="130"/>
      <c r="EQN21" s="130"/>
      <c r="EQO21" s="130"/>
      <c r="EQP21" s="130"/>
      <c r="EQQ21" s="130"/>
      <c r="EQR21" s="130"/>
      <c r="EQS21" s="130"/>
      <c r="EQT21" s="130"/>
      <c r="EQU21" s="130"/>
      <c r="EQV21" s="130"/>
      <c r="EQW21" s="130"/>
      <c r="EQX21" s="130"/>
      <c r="EQY21" s="130"/>
      <c r="EQZ21" s="130"/>
      <c r="ERA21" s="130"/>
      <c r="ERB21" s="130"/>
      <c r="ERC21" s="130"/>
      <c r="ERD21" s="130"/>
      <c r="ERE21" s="130"/>
      <c r="ERF21" s="130"/>
      <c r="ERG21" s="130"/>
      <c r="ERH21" s="130"/>
      <c r="ERI21" s="130"/>
      <c r="ERJ21" s="130"/>
      <c r="ERK21" s="130"/>
      <c r="ERL21" s="130"/>
      <c r="ERM21" s="130"/>
      <c r="ERN21" s="130"/>
      <c r="ERO21" s="130"/>
      <c r="ERP21" s="130"/>
      <c r="ERQ21" s="130"/>
      <c r="ERR21" s="130"/>
      <c r="ERS21" s="130"/>
      <c r="ERT21" s="130"/>
      <c r="ERU21" s="130"/>
      <c r="ERV21" s="130"/>
      <c r="ERW21" s="130"/>
      <c r="ERX21" s="130"/>
      <c r="ERY21" s="130"/>
      <c r="ERZ21" s="130"/>
      <c r="ESA21" s="130"/>
      <c r="ESB21" s="130"/>
      <c r="ESC21" s="130"/>
      <c r="ESD21" s="130"/>
      <c r="ESE21" s="130"/>
      <c r="ESF21" s="130"/>
      <c r="ESG21" s="130"/>
      <c r="ESH21" s="130"/>
      <c r="ESI21" s="130"/>
      <c r="ESJ21" s="130"/>
      <c r="ESK21" s="130"/>
      <c r="ESL21" s="130"/>
      <c r="ESM21" s="130"/>
      <c r="ESN21" s="130"/>
      <c r="ESO21" s="130"/>
      <c r="ESP21" s="130"/>
      <c r="ESQ21" s="130"/>
      <c r="ESR21" s="130"/>
      <c r="ESS21" s="130"/>
      <c r="EST21" s="130"/>
      <c r="ESU21" s="130"/>
      <c r="ESV21" s="130"/>
      <c r="ESW21" s="130"/>
      <c r="ESX21" s="130"/>
      <c r="ESY21" s="130"/>
      <c r="ESZ21" s="130"/>
      <c r="ETA21" s="130"/>
      <c r="ETB21" s="130"/>
      <c r="ETC21" s="130"/>
      <c r="ETD21" s="130"/>
      <c r="ETE21" s="130"/>
      <c r="ETF21" s="130"/>
      <c r="ETG21" s="130"/>
      <c r="ETH21" s="130"/>
      <c r="ETI21" s="130"/>
      <c r="ETJ21" s="130"/>
      <c r="ETK21" s="130"/>
      <c r="ETL21" s="130"/>
      <c r="ETM21" s="130"/>
      <c r="ETN21" s="130"/>
      <c r="ETO21" s="130"/>
      <c r="ETP21" s="130"/>
      <c r="ETQ21" s="130"/>
      <c r="ETR21" s="130"/>
      <c r="ETS21" s="130"/>
      <c r="ETT21" s="130"/>
      <c r="ETU21" s="130"/>
      <c r="ETV21" s="130"/>
      <c r="ETW21" s="130"/>
      <c r="ETX21" s="130"/>
      <c r="ETY21" s="130"/>
      <c r="ETZ21" s="130"/>
      <c r="EUA21" s="130"/>
      <c r="EUB21" s="130"/>
      <c r="EUC21" s="130"/>
      <c r="EUD21" s="130"/>
      <c r="EUE21" s="130"/>
      <c r="EUF21" s="130"/>
      <c r="EUG21" s="130"/>
      <c r="EUH21" s="130"/>
      <c r="EUI21" s="130"/>
      <c r="EUJ21" s="130"/>
      <c r="EUK21" s="130"/>
      <c r="EUL21" s="130"/>
      <c r="EUM21" s="130"/>
      <c r="EUN21" s="130"/>
      <c r="EUO21" s="130"/>
      <c r="EUP21" s="130"/>
      <c r="EUQ21" s="130"/>
      <c r="EUR21" s="130"/>
      <c r="EUS21" s="130"/>
      <c r="EUT21" s="130"/>
      <c r="EUU21" s="130"/>
      <c r="EUV21" s="130"/>
      <c r="EUW21" s="130"/>
      <c r="EUX21" s="130"/>
      <c r="EUY21" s="130"/>
      <c r="EUZ21" s="130"/>
      <c r="EVA21" s="130"/>
      <c r="EVB21" s="130"/>
      <c r="EVC21" s="130"/>
      <c r="EVD21" s="130"/>
      <c r="EVE21" s="130"/>
      <c r="EVF21" s="130"/>
      <c r="EVG21" s="130"/>
      <c r="EVH21" s="130"/>
      <c r="EVI21" s="130"/>
      <c r="EVJ21" s="130"/>
      <c r="EVK21" s="130"/>
      <c r="EVL21" s="130"/>
      <c r="EVM21" s="130"/>
      <c r="EVN21" s="130"/>
      <c r="EVO21" s="130"/>
      <c r="EVP21" s="130"/>
      <c r="EVQ21" s="130"/>
      <c r="EVR21" s="130"/>
      <c r="EVS21" s="130"/>
      <c r="EVT21" s="130"/>
      <c r="EVU21" s="130"/>
      <c r="EVV21" s="130"/>
      <c r="EVW21" s="130"/>
      <c r="EVX21" s="130"/>
      <c r="EVY21" s="130"/>
      <c r="EVZ21" s="130"/>
      <c r="EWA21" s="130"/>
      <c r="EWB21" s="130"/>
      <c r="EWC21" s="130"/>
      <c r="EWD21" s="130"/>
      <c r="EWE21" s="130"/>
      <c r="EWF21" s="130"/>
      <c r="EWG21" s="130"/>
      <c r="EWH21" s="130"/>
      <c r="EWI21" s="130"/>
      <c r="EWJ21" s="130"/>
      <c r="EWK21" s="130"/>
      <c r="EWL21" s="130"/>
      <c r="EWM21" s="130"/>
      <c r="EWN21" s="130"/>
      <c r="EWO21" s="130"/>
      <c r="EWP21" s="130"/>
      <c r="EWQ21" s="130"/>
      <c r="EWR21" s="130"/>
      <c r="EWS21" s="130"/>
      <c r="EWT21" s="130"/>
      <c r="EWU21" s="130"/>
      <c r="EWV21" s="130"/>
      <c r="EWW21" s="130"/>
      <c r="EWX21" s="130"/>
      <c r="EWY21" s="130"/>
      <c r="EWZ21" s="130"/>
      <c r="EXA21" s="130"/>
      <c r="EXB21" s="130"/>
      <c r="EXC21" s="130"/>
      <c r="EXD21" s="130"/>
      <c r="EXE21" s="130"/>
      <c r="EXF21" s="130"/>
      <c r="EXG21" s="130"/>
      <c r="EXH21" s="130"/>
      <c r="EXI21" s="130"/>
      <c r="EXJ21" s="130"/>
      <c r="EXK21" s="130"/>
      <c r="EXL21" s="130"/>
      <c r="EXM21" s="130"/>
      <c r="EXN21" s="130"/>
      <c r="EXO21" s="130"/>
      <c r="EXP21" s="130"/>
      <c r="EXQ21" s="130"/>
      <c r="EXR21" s="130"/>
      <c r="EXS21" s="130"/>
      <c r="EXT21" s="130"/>
      <c r="EXU21" s="130"/>
      <c r="EXV21" s="130"/>
      <c r="EXW21" s="130"/>
      <c r="EXX21" s="130"/>
      <c r="EXY21" s="130"/>
      <c r="EXZ21" s="130"/>
      <c r="EYA21" s="130"/>
      <c r="EYB21" s="130"/>
      <c r="EYC21" s="130"/>
      <c r="EYD21" s="130"/>
      <c r="EYE21" s="130"/>
      <c r="EYF21" s="130"/>
      <c r="EYG21" s="130"/>
      <c r="EYH21" s="130"/>
      <c r="EYI21" s="130"/>
      <c r="EYJ21" s="130"/>
      <c r="EYK21" s="130"/>
      <c r="EYL21" s="130"/>
      <c r="EYM21" s="130"/>
      <c r="EYN21" s="130"/>
      <c r="EYO21" s="130"/>
      <c r="EYP21" s="130"/>
      <c r="EYQ21" s="130"/>
      <c r="EYR21" s="130"/>
      <c r="EYS21" s="130"/>
      <c r="EYT21" s="130"/>
      <c r="EYU21" s="130"/>
      <c r="EYV21" s="130"/>
      <c r="EYW21" s="130"/>
      <c r="EYX21" s="130"/>
      <c r="EYY21" s="130"/>
      <c r="EYZ21" s="130"/>
      <c r="EZA21" s="130"/>
      <c r="EZB21" s="130"/>
      <c r="EZC21" s="130"/>
      <c r="EZD21" s="130"/>
      <c r="EZE21" s="130"/>
      <c r="EZF21" s="130"/>
      <c r="EZG21" s="130"/>
      <c r="EZH21" s="130"/>
      <c r="EZI21" s="130"/>
      <c r="EZJ21" s="130"/>
      <c r="EZK21" s="130"/>
      <c r="EZL21" s="130"/>
      <c r="EZM21" s="130"/>
      <c r="EZN21" s="130"/>
      <c r="EZO21" s="130"/>
      <c r="EZP21" s="130"/>
      <c r="EZQ21" s="130"/>
      <c r="EZR21" s="130"/>
      <c r="EZS21" s="130"/>
      <c r="EZT21" s="130"/>
      <c r="EZU21" s="130"/>
      <c r="EZV21" s="130"/>
      <c r="EZW21" s="130"/>
      <c r="EZX21" s="130"/>
      <c r="EZY21" s="130"/>
      <c r="EZZ21" s="130"/>
      <c r="FAA21" s="130"/>
      <c r="FAB21" s="130"/>
      <c r="FAC21" s="130"/>
      <c r="FAD21" s="130"/>
      <c r="FAE21" s="130"/>
      <c r="FAF21" s="130"/>
      <c r="FAG21" s="130"/>
      <c r="FAH21" s="130"/>
      <c r="FAI21" s="130"/>
      <c r="FAJ21" s="130"/>
      <c r="FAK21" s="130"/>
      <c r="FAL21" s="130"/>
      <c r="FAM21" s="130"/>
      <c r="FAN21" s="130"/>
      <c r="FAO21" s="130"/>
      <c r="FAP21" s="130"/>
      <c r="FAQ21" s="130"/>
      <c r="FAR21" s="130"/>
      <c r="FAS21" s="130"/>
      <c r="FAT21" s="130"/>
      <c r="FAU21" s="130"/>
      <c r="FAV21" s="130"/>
      <c r="FAW21" s="130"/>
      <c r="FAX21" s="130"/>
      <c r="FAY21" s="130"/>
      <c r="FAZ21" s="130"/>
      <c r="FBA21" s="130"/>
      <c r="FBB21" s="130"/>
      <c r="FBC21" s="130"/>
      <c r="FBD21" s="130"/>
      <c r="FBE21" s="130"/>
      <c r="FBF21" s="130"/>
      <c r="FBG21" s="130"/>
      <c r="FBH21" s="130"/>
      <c r="FBI21" s="130"/>
      <c r="FBJ21" s="130"/>
      <c r="FBK21" s="130"/>
      <c r="FBL21" s="130"/>
      <c r="FBM21" s="130"/>
      <c r="FBN21" s="130"/>
      <c r="FBO21" s="130"/>
      <c r="FBP21" s="130"/>
      <c r="FBQ21" s="130"/>
      <c r="FBR21" s="130"/>
      <c r="FBS21" s="130"/>
      <c r="FBT21" s="130"/>
      <c r="FBU21" s="130"/>
      <c r="FBV21" s="130"/>
      <c r="FBW21" s="130"/>
      <c r="FBX21" s="130"/>
      <c r="FBY21" s="130"/>
      <c r="FBZ21" s="130"/>
      <c r="FCA21" s="130"/>
      <c r="FCB21" s="130"/>
      <c r="FCC21" s="130"/>
      <c r="FCD21" s="130"/>
      <c r="FCE21" s="130"/>
      <c r="FCF21" s="130"/>
      <c r="FCG21" s="130"/>
      <c r="FCH21" s="130"/>
      <c r="FCI21" s="130"/>
      <c r="FCJ21" s="130"/>
      <c r="FCK21" s="130"/>
      <c r="FCL21" s="130"/>
      <c r="FCM21" s="130"/>
      <c r="FCN21" s="130"/>
      <c r="FCO21" s="130"/>
      <c r="FCP21" s="130"/>
      <c r="FCQ21" s="130"/>
      <c r="FCR21" s="130"/>
      <c r="FCS21" s="130"/>
      <c r="FCT21" s="130"/>
      <c r="FCU21" s="130"/>
      <c r="FCV21" s="130"/>
      <c r="FCW21" s="130"/>
      <c r="FCX21" s="130"/>
      <c r="FCY21" s="130"/>
      <c r="FCZ21" s="130"/>
      <c r="FDA21" s="130"/>
      <c r="FDB21" s="130"/>
      <c r="FDC21" s="130"/>
      <c r="FDD21" s="130"/>
      <c r="FDE21" s="130"/>
      <c r="FDF21" s="130"/>
      <c r="FDG21" s="130"/>
      <c r="FDH21" s="130"/>
      <c r="FDI21" s="130"/>
      <c r="FDJ21" s="130"/>
      <c r="FDK21" s="130"/>
      <c r="FDL21" s="130"/>
      <c r="FDM21" s="130"/>
      <c r="FDN21" s="130"/>
      <c r="FDO21" s="130"/>
      <c r="FDP21" s="130"/>
      <c r="FDQ21" s="130"/>
      <c r="FDR21" s="130"/>
      <c r="FDS21" s="130"/>
      <c r="FDT21" s="130"/>
      <c r="FDU21" s="130"/>
      <c r="FDV21" s="130"/>
      <c r="FDW21" s="130"/>
      <c r="FDX21" s="130"/>
      <c r="FDY21" s="130"/>
      <c r="FDZ21" s="130"/>
      <c r="FEA21" s="130"/>
      <c r="FEB21" s="130"/>
      <c r="FEC21" s="130"/>
      <c r="FED21" s="130"/>
      <c r="FEE21" s="130"/>
      <c r="FEF21" s="130"/>
      <c r="FEG21" s="130"/>
      <c r="FEH21" s="130"/>
      <c r="FEI21" s="130"/>
      <c r="FEJ21" s="130"/>
      <c r="FEK21" s="130"/>
      <c r="FEL21" s="130"/>
      <c r="FEM21" s="130"/>
      <c r="FEN21" s="130"/>
      <c r="FEO21" s="130"/>
      <c r="FEP21" s="130"/>
      <c r="FEQ21" s="130"/>
      <c r="FER21" s="130"/>
      <c r="FES21" s="130"/>
      <c r="FET21" s="130"/>
      <c r="FEU21" s="130"/>
      <c r="FEV21" s="130"/>
      <c r="FEW21" s="130"/>
      <c r="FEX21" s="130"/>
      <c r="FEY21" s="130"/>
      <c r="FEZ21" s="130"/>
      <c r="FFA21" s="130"/>
      <c r="FFB21" s="130"/>
      <c r="FFC21" s="130"/>
      <c r="FFD21" s="130"/>
      <c r="FFE21" s="130"/>
      <c r="FFF21" s="130"/>
      <c r="FFG21" s="130"/>
      <c r="FFH21" s="130"/>
      <c r="FFI21" s="130"/>
      <c r="FFJ21" s="130"/>
      <c r="FFK21" s="130"/>
      <c r="FFL21" s="130"/>
      <c r="FFM21" s="130"/>
      <c r="FFN21" s="130"/>
      <c r="FFO21" s="130"/>
      <c r="FFP21" s="130"/>
      <c r="FFQ21" s="130"/>
      <c r="FFR21" s="130"/>
      <c r="FFS21" s="130"/>
      <c r="FFT21" s="130"/>
      <c r="FFU21" s="130"/>
      <c r="FFV21" s="130"/>
      <c r="FFW21" s="130"/>
      <c r="FFX21" s="130"/>
      <c r="FFY21" s="130"/>
      <c r="FFZ21" s="130"/>
      <c r="FGA21" s="130"/>
      <c r="FGB21" s="130"/>
      <c r="FGC21" s="130"/>
      <c r="FGD21" s="130"/>
      <c r="FGE21" s="130"/>
      <c r="FGF21" s="130"/>
      <c r="FGG21" s="130"/>
      <c r="FGH21" s="130"/>
      <c r="FGI21" s="130"/>
      <c r="FGJ21" s="130"/>
      <c r="FGK21" s="130"/>
      <c r="FGL21" s="130"/>
      <c r="FGM21" s="130"/>
      <c r="FGN21" s="130"/>
      <c r="FGO21" s="130"/>
      <c r="FGP21" s="130"/>
      <c r="FGQ21" s="130"/>
      <c r="FGR21" s="130"/>
      <c r="FGS21" s="130"/>
      <c r="FGT21" s="130"/>
      <c r="FGU21" s="130"/>
      <c r="FGV21" s="130"/>
      <c r="FGW21" s="130"/>
      <c r="FGX21" s="130"/>
      <c r="FGY21" s="130"/>
      <c r="FGZ21" s="130"/>
      <c r="FHA21" s="130"/>
      <c r="FHB21" s="130"/>
      <c r="FHC21" s="130"/>
      <c r="FHD21" s="130"/>
      <c r="FHE21" s="130"/>
      <c r="FHF21" s="130"/>
      <c r="FHG21" s="130"/>
      <c r="FHH21" s="130"/>
      <c r="FHI21" s="130"/>
      <c r="FHJ21" s="130"/>
      <c r="FHK21" s="130"/>
      <c r="FHL21" s="130"/>
      <c r="FHM21" s="130"/>
      <c r="FHN21" s="130"/>
      <c r="FHO21" s="130"/>
      <c r="FHP21" s="130"/>
      <c r="FHQ21" s="130"/>
      <c r="FHR21" s="130"/>
      <c r="FHS21" s="130"/>
      <c r="FHT21" s="130"/>
      <c r="FHU21" s="130"/>
      <c r="FHV21" s="130"/>
      <c r="FHW21" s="130"/>
      <c r="FHX21" s="130"/>
      <c r="FHY21" s="130"/>
      <c r="FHZ21" s="130"/>
      <c r="FIA21" s="130"/>
      <c r="FIB21" s="130"/>
      <c r="FIC21" s="130"/>
      <c r="FID21" s="130"/>
      <c r="FIE21" s="130"/>
      <c r="FIF21" s="130"/>
      <c r="FIG21" s="130"/>
      <c r="FIH21" s="130"/>
      <c r="FII21" s="130"/>
      <c r="FIJ21" s="130"/>
      <c r="FIK21" s="130"/>
      <c r="FIL21" s="130"/>
      <c r="FIM21" s="130"/>
      <c r="FIN21" s="130"/>
      <c r="FIO21" s="130"/>
      <c r="FIP21" s="130"/>
      <c r="FIQ21" s="130"/>
      <c r="FIR21" s="130"/>
      <c r="FIS21" s="130"/>
      <c r="FIT21" s="130"/>
      <c r="FIU21" s="130"/>
      <c r="FIV21" s="130"/>
      <c r="FIW21" s="130"/>
      <c r="FIX21" s="130"/>
      <c r="FIY21" s="130"/>
      <c r="FIZ21" s="130"/>
      <c r="FJA21" s="130"/>
      <c r="FJB21" s="130"/>
      <c r="FJC21" s="130"/>
      <c r="FJD21" s="130"/>
      <c r="FJE21" s="130"/>
      <c r="FJF21" s="130"/>
      <c r="FJG21" s="130"/>
      <c r="FJH21" s="130"/>
      <c r="FJI21" s="130"/>
      <c r="FJJ21" s="130"/>
      <c r="FJK21" s="130"/>
      <c r="FJL21" s="130"/>
      <c r="FJM21" s="130"/>
      <c r="FJN21" s="130"/>
      <c r="FJO21" s="130"/>
      <c r="FJP21" s="130"/>
      <c r="FJQ21" s="130"/>
      <c r="FJR21" s="130"/>
      <c r="FJS21" s="130"/>
      <c r="FJT21" s="130"/>
      <c r="FJU21" s="130"/>
      <c r="FJV21" s="130"/>
      <c r="FJW21" s="130"/>
      <c r="FJX21" s="130"/>
      <c r="FJY21" s="130"/>
      <c r="FJZ21" s="130"/>
      <c r="FKA21" s="130"/>
      <c r="FKB21" s="130"/>
      <c r="FKC21" s="130"/>
      <c r="FKD21" s="130"/>
      <c r="FKE21" s="130"/>
      <c r="FKF21" s="130"/>
      <c r="FKG21" s="130"/>
      <c r="FKH21" s="130"/>
      <c r="FKI21" s="130"/>
      <c r="FKJ21" s="130"/>
      <c r="FKK21" s="130"/>
      <c r="FKL21" s="130"/>
      <c r="FKM21" s="130"/>
      <c r="FKN21" s="130"/>
      <c r="FKO21" s="130"/>
      <c r="FKP21" s="130"/>
      <c r="FKQ21" s="130"/>
      <c r="FKR21" s="130"/>
      <c r="FKS21" s="130"/>
      <c r="FKT21" s="130"/>
      <c r="FKU21" s="130"/>
      <c r="FKV21" s="130"/>
      <c r="FKW21" s="130"/>
      <c r="FKX21" s="130"/>
      <c r="FKY21" s="130"/>
      <c r="FKZ21" s="130"/>
      <c r="FLA21" s="130"/>
      <c r="FLB21" s="130"/>
      <c r="FLC21" s="130"/>
      <c r="FLD21" s="130"/>
      <c r="FLE21" s="130"/>
      <c r="FLF21" s="130"/>
      <c r="FLG21" s="130"/>
      <c r="FLH21" s="130"/>
      <c r="FLI21" s="130"/>
      <c r="FLJ21" s="130"/>
      <c r="FLK21" s="130"/>
      <c r="FLL21" s="130"/>
      <c r="FLM21" s="130"/>
      <c r="FLN21" s="130"/>
      <c r="FLO21" s="130"/>
      <c r="FLP21" s="130"/>
      <c r="FLQ21" s="130"/>
      <c r="FLR21" s="130"/>
      <c r="FLS21" s="130"/>
      <c r="FLT21" s="130"/>
      <c r="FLU21" s="130"/>
      <c r="FLV21" s="130"/>
      <c r="FLW21" s="130"/>
      <c r="FLX21" s="130"/>
      <c r="FLY21" s="130"/>
      <c r="FLZ21" s="130"/>
      <c r="FMA21" s="130"/>
      <c r="FMB21" s="130"/>
      <c r="FMC21" s="130"/>
      <c r="FMD21" s="130"/>
      <c r="FME21" s="130"/>
      <c r="FMF21" s="130"/>
      <c r="FMG21" s="130"/>
      <c r="FMH21" s="130"/>
      <c r="FMI21" s="130"/>
      <c r="FMJ21" s="130"/>
      <c r="FMK21" s="130"/>
      <c r="FML21" s="130"/>
      <c r="FMM21" s="130"/>
      <c r="FMN21" s="130"/>
      <c r="FMO21" s="130"/>
      <c r="FMP21" s="130"/>
      <c r="FMQ21" s="130"/>
      <c r="FMR21" s="130"/>
      <c r="FMS21" s="130"/>
      <c r="FMT21" s="130"/>
      <c r="FMU21" s="130"/>
      <c r="FMV21" s="130"/>
      <c r="FMW21" s="130"/>
      <c r="FMX21" s="130"/>
      <c r="FMY21" s="130"/>
      <c r="FMZ21" s="130"/>
      <c r="FNA21" s="130"/>
      <c r="FNB21" s="130"/>
      <c r="FNC21" s="130"/>
      <c r="FND21" s="130"/>
      <c r="FNE21" s="130"/>
      <c r="FNF21" s="130"/>
      <c r="FNG21" s="130"/>
      <c r="FNH21" s="130"/>
      <c r="FNI21" s="130"/>
      <c r="FNJ21" s="130"/>
      <c r="FNK21" s="130"/>
      <c r="FNL21" s="130"/>
      <c r="FNM21" s="130"/>
      <c r="FNN21" s="130"/>
      <c r="FNO21" s="130"/>
      <c r="FNP21" s="130"/>
      <c r="FNQ21" s="130"/>
      <c r="FNR21" s="130"/>
      <c r="FNS21" s="130"/>
      <c r="FNT21" s="130"/>
      <c r="FNU21" s="130"/>
      <c r="FNV21" s="130"/>
      <c r="FNW21" s="130"/>
      <c r="FNX21" s="130"/>
      <c r="FNY21" s="130"/>
      <c r="FNZ21" s="130"/>
      <c r="FOA21" s="130"/>
      <c r="FOB21" s="130"/>
      <c r="FOC21" s="130"/>
      <c r="FOD21" s="130"/>
      <c r="FOE21" s="130"/>
      <c r="FOF21" s="130"/>
      <c r="FOG21" s="130"/>
      <c r="FOH21" s="130"/>
      <c r="FOI21" s="130"/>
      <c r="FOJ21" s="130"/>
      <c r="FOK21" s="130"/>
      <c r="FOL21" s="130"/>
      <c r="FOM21" s="130"/>
      <c r="FON21" s="130"/>
      <c r="FOO21" s="130"/>
      <c r="FOP21" s="130"/>
      <c r="FOQ21" s="130"/>
      <c r="FOR21" s="130"/>
      <c r="FOS21" s="130"/>
      <c r="FOT21" s="130"/>
      <c r="FOU21" s="130"/>
      <c r="FOV21" s="130"/>
      <c r="FOW21" s="130"/>
      <c r="FOX21" s="130"/>
      <c r="FOY21" s="130"/>
      <c r="FOZ21" s="130"/>
      <c r="FPA21" s="130"/>
      <c r="FPB21" s="130"/>
      <c r="FPC21" s="130"/>
      <c r="FPD21" s="130"/>
      <c r="FPE21" s="130"/>
      <c r="FPF21" s="130"/>
      <c r="FPG21" s="130"/>
      <c r="FPH21" s="130"/>
      <c r="FPI21" s="130"/>
      <c r="FPJ21" s="130"/>
      <c r="FPK21" s="130"/>
      <c r="FPL21" s="130"/>
      <c r="FPM21" s="130"/>
      <c r="FPN21" s="130"/>
      <c r="FPO21" s="130"/>
      <c r="FPP21" s="130"/>
      <c r="FPQ21" s="130"/>
      <c r="FPR21" s="130"/>
      <c r="FPS21" s="130"/>
      <c r="FPT21" s="130"/>
      <c r="FPU21" s="130"/>
      <c r="FPV21" s="130"/>
      <c r="FPW21" s="130"/>
      <c r="FPX21" s="130"/>
      <c r="FPY21" s="130"/>
      <c r="FPZ21" s="130"/>
      <c r="FQA21" s="130"/>
      <c r="FQB21" s="130"/>
      <c r="FQC21" s="130"/>
      <c r="FQD21" s="130"/>
      <c r="FQE21" s="130"/>
      <c r="FQF21" s="130"/>
      <c r="FQG21" s="130"/>
      <c r="FQH21" s="130"/>
      <c r="FQI21" s="130"/>
      <c r="FQJ21" s="130"/>
      <c r="FQK21" s="130"/>
      <c r="FQL21" s="130"/>
      <c r="FQM21" s="130"/>
      <c r="FQN21" s="130"/>
      <c r="FQO21" s="130"/>
      <c r="FQP21" s="130"/>
      <c r="FQQ21" s="130"/>
      <c r="FQR21" s="130"/>
      <c r="FQS21" s="130"/>
      <c r="FQT21" s="130"/>
      <c r="FQU21" s="130"/>
      <c r="FQV21" s="130"/>
      <c r="FQW21" s="130"/>
      <c r="FQX21" s="130"/>
      <c r="FQY21" s="130"/>
      <c r="FQZ21" s="130"/>
      <c r="FRA21" s="130"/>
      <c r="FRB21" s="130"/>
      <c r="FRC21" s="130"/>
      <c r="FRD21" s="130"/>
      <c r="FRE21" s="130"/>
      <c r="FRF21" s="130"/>
      <c r="FRG21" s="130"/>
      <c r="FRH21" s="130"/>
      <c r="FRI21" s="130"/>
      <c r="FRJ21" s="130"/>
      <c r="FRK21" s="130"/>
      <c r="FRL21" s="130"/>
      <c r="FRM21" s="130"/>
      <c r="FRN21" s="130"/>
      <c r="FRO21" s="130"/>
      <c r="FRP21" s="130"/>
      <c r="FRQ21" s="130"/>
      <c r="FRR21" s="130"/>
      <c r="FRS21" s="130"/>
      <c r="FRT21" s="130"/>
      <c r="FRU21" s="130"/>
      <c r="FRV21" s="130"/>
      <c r="FRW21" s="130"/>
      <c r="FRX21" s="130"/>
      <c r="FRY21" s="130"/>
      <c r="FRZ21" s="130"/>
      <c r="FSA21" s="130"/>
      <c r="FSB21" s="130"/>
      <c r="FSC21" s="130"/>
      <c r="FSD21" s="130"/>
      <c r="FSE21" s="130"/>
      <c r="FSF21" s="130"/>
      <c r="FSG21" s="130"/>
      <c r="FSH21" s="130"/>
      <c r="FSI21" s="130"/>
      <c r="FSJ21" s="130"/>
      <c r="FSK21" s="130"/>
      <c r="FSL21" s="130"/>
      <c r="FSM21" s="130"/>
      <c r="FSN21" s="130"/>
      <c r="FSO21" s="130"/>
      <c r="FSP21" s="130"/>
      <c r="FSQ21" s="130"/>
      <c r="FSR21" s="130"/>
      <c r="FSS21" s="130"/>
      <c r="FST21" s="130"/>
      <c r="FSU21" s="130"/>
      <c r="FSV21" s="130"/>
      <c r="FSW21" s="130"/>
      <c r="FSX21" s="130"/>
      <c r="FSY21" s="130"/>
      <c r="FSZ21" s="130"/>
      <c r="FTA21" s="130"/>
      <c r="FTB21" s="130"/>
      <c r="FTC21" s="130"/>
      <c r="FTD21" s="130"/>
      <c r="FTE21" s="130"/>
      <c r="FTF21" s="130"/>
      <c r="FTG21" s="130"/>
      <c r="FTH21" s="130"/>
      <c r="FTI21" s="130"/>
      <c r="FTJ21" s="130"/>
      <c r="FTK21" s="130"/>
      <c r="FTL21" s="130"/>
      <c r="FTM21" s="130"/>
      <c r="FTN21" s="130"/>
      <c r="FTO21" s="130"/>
      <c r="FTP21" s="130"/>
      <c r="FTQ21" s="130"/>
      <c r="FTR21" s="130"/>
      <c r="FTS21" s="130"/>
      <c r="FTT21" s="130"/>
      <c r="FTU21" s="130"/>
      <c r="FTV21" s="130"/>
      <c r="FTW21" s="130"/>
      <c r="FTX21" s="130"/>
      <c r="FTY21" s="130"/>
      <c r="FTZ21" s="130"/>
      <c r="FUA21" s="130"/>
      <c r="FUB21" s="130"/>
      <c r="FUC21" s="130"/>
      <c r="FUD21" s="130"/>
      <c r="FUE21" s="130"/>
      <c r="FUF21" s="130"/>
      <c r="FUG21" s="130"/>
      <c r="FUH21" s="130"/>
      <c r="FUI21" s="130"/>
      <c r="FUJ21" s="130"/>
      <c r="FUK21" s="130"/>
      <c r="FUL21" s="130"/>
      <c r="FUM21" s="130"/>
      <c r="FUN21" s="130"/>
      <c r="FUO21" s="130"/>
      <c r="FUP21" s="130"/>
      <c r="FUQ21" s="130"/>
      <c r="FUR21" s="130"/>
      <c r="FUS21" s="130"/>
      <c r="FUT21" s="130"/>
      <c r="FUU21" s="130"/>
      <c r="FUV21" s="130"/>
      <c r="FUW21" s="130"/>
      <c r="FUX21" s="130"/>
      <c r="FUY21" s="130"/>
      <c r="FUZ21" s="130"/>
      <c r="FVA21" s="130"/>
      <c r="FVB21" s="130"/>
      <c r="FVC21" s="130"/>
      <c r="FVD21" s="130"/>
      <c r="FVE21" s="130"/>
      <c r="FVF21" s="130"/>
      <c r="FVG21" s="130"/>
      <c r="FVH21" s="130"/>
      <c r="FVI21" s="130"/>
      <c r="FVJ21" s="130"/>
      <c r="FVK21" s="130"/>
      <c r="FVL21" s="130"/>
      <c r="FVM21" s="130"/>
      <c r="FVN21" s="130"/>
      <c r="FVO21" s="130"/>
      <c r="FVP21" s="130"/>
      <c r="FVQ21" s="130"/>
      <c r="FVR21" s="130"/>
      <c r="FVS21" s="130"/>
      <c r="FVT21" s="130"/>
      <c r="FVU21" s="130"/>
      <c r="FVV21" s="130"/>
      <c r="FVW21" s="130"/>
      <c r="FVX21" s="130"/>
      <c r="FVY21" s="130"/>
      <c r="FVZ21" s="130"/>
      <c r="FWA21" s="130"/>
      <c r="FWB21" s="130"/>
      <c r="FWC21" s="130"/>
      <c r="FWD21" s="130"/>
      <c r="FWE21" s="130"/>
      <c r="FWF21" s="130"/>
      <c r="FWG21" s="130"/>
      <c r="FWH21" s="130"/>
      <c r="FWI21" s="130"/>
      <c r="FWJ21" s="130"/>
      <c r="FWK21" s="130"/>
      <c r="FWL21" s="130"/>
      <c r="FWM21" s="130"/>
      <c r="FWN21" s="130"/>
      <c r="FWO21" s="130"/>
      <c r="FWP21" s="130"/>
      <c r="FWQ21" s="130"/>
      <c r="FWR21" s="130"/>
      <c r="FWS21" s="130"/>
      <c r="FWT21" s="130"/>
      <c r="FWU21" s="130"/>
      <c r="FWV21" s="130"/>
      <c r="FWW21" s="130"/>
      <c r="FWX21" s="130"/>
      <c r="FWY21" s="130"/>
      <c r="FWZ21" s="130"/>
      <c r="FXA21" s="130"/>
      <c r="FXB21" s="130"/>
      <c r="FXC21" s="130"/>
      <c r="FXD21" s="130"/>
      <c r="FXE21" s="130"/>
      <c r="FXF21" s="130"/>
      <c r="FXG21" s="130"/>
      <c r="FXH21" s="130"/>
      <c r="FXI21" s="130"/>
      <c r="FXJ21" s="130"/>
      <c r="FXK21" s="130"/>
      <c r="FXL21" s="130"/>
      <c r="FXM21" s="130"/>
      <c r="FXN21" s="130"/>
      <c r="FXO21" s="130"/>
      <c r="FXP21" s="130"/>
      <c r="FXQ21" s="130"/>
      <c r="FXR21" s="130"/>
      <c r="FXS21" s="130"/>
      <c r="FXT21" s="130"/>
      <c r="FXU21" s="130"/>
      <c r="FXV21" s="130"/>
      <c r="FXW21" s="130"/>
      <c r="FXX21" s="130"/>
      <c r="FXY21" s="130"/>
      <c r="FXZ21" s="130"/>
      <c r="FYA21" s="130"/>
      <c r="FYB21" s="130"/>
      <c r="FYC21" s="130"/>
      <c r="FYD21" s="130"/>
      <c r="FYE21" s="130"/>
      <c r="FYF21" s="130"/>
      <c r="FYG21" s="130"/>
      <c r="FYH21" s="130"/>
      <c r="FYI21" s="130"/>
      <c r="FYJ21" s="130"/>
      <c r="FYK21" s="130"/>
      <c r="FYL21" s="130"/>
      <c r="FYM21" s="130"/>
      <c r="FYN21" s="130"/>
      <c r="FYO21" s="130"/>
      <c r="FYP21" s="130"/>
      <c r="FYQ21" s="130"/>
      <c r="FYR21" s="130"/>
      <c r="FYS21" s="130"/>
      <c r="FYT21" s="130"/>
      <c r="FYU21" s="130"/>
      <c r="FYV21" s="130"/>
      <c r="FYW21" s="130"/>
      <c r="FYX21" s="130"/>
      <c r="FYY21" s="130"/>
      <c r="FYZ21" s="130"/>
      <c r="FZA21" s="130"/>
      <c r="FZB21" s="130"/>
      <c r="FZC21" s="130"/>
      <c r="FZD21" s="130"/>
      <c r="FZE21" s="130"/>
      <c r="FZF21" s="130"/>
      <c r="FZG21" s="130"/>
      <c r="FZH21" s="130"/>
      <c r="FZI21" s="130"/>
      <c r="FZJ21" s="130"/>
      <c r="FZK21" s="130"/>
      <c r="FZL21" s="130"/>
      <c r="FZM21" s="130"/>
      <c r="FZN21" s="130"/>
      <c r="FZO21" s="130"/>
      <c r="FZP21" s="130"/>
      <c r="FZQ21" s="130"/>
      <c r="FZR21" s="130"/>
      <c r="FZS21" s="130"/>
      <c r="FZT21" s="130"/>
      <c r="FZU21" s="130"/>
      <c r="FZV21" s="130"/>
      <c r="FZW21" s="130"/>
      <c r="FZX21" s="130"/>
      <c r="FZY21" s="130"/>
      <c r="FZZ21" s="130"/>
      <c r="GAA21" s="130"/>
      <c r="GAB21" s="130"/>
      <c r="GAC21" s="130"/>
      <c r="GAD21" s="130"/>
      <c r="GAE21" s="130"/>
      <c r="GAF21" s="130"/>
      <c r="GAG21" s="130"/>
      <c r="GAH21" s="130"/>
      <c r="GAI21" s="130"/>
      <c r="GAJ21" s="130"/>
      <c r="GAK21" s="130"/>
      <c r="GAL21" s="130"/>
      <c r="GAM21" s="130"/>
      <c r="GAN21" s="130"/>
      <c r="GAO21" s="130"/>
      <c r="GAP21" s="130"/>
      <c r="GAQ21" s="130"/>
      <c r="GAR21" s="130"/>
      <c r="GAS21" s="130"/>
      <c r="GAT21" s="130"/>
      <c r="GAU21" s="130"/>
      <c r="GAV21" s="130"/>
      <c r="GAW21" s="130"/>
      <c r="GAX21" s="130"/>
      <c r="GAY21" s="130"/>
      <c r="GAZ21" s="130"/>
      <c r="GBA21" s="130"/>
      <c r="GBB21" s="130"/>
      <c r="GBC21" s="130"/>
      <c r="GBD21" s="130"/>
      <c r="GBE21" s="130"/>
      <c r="GBF21" s="130"/>
      <c r="GBG21" s="130"/>
      <c r="GBH21" s="130"/>
      <c r="GBI21" s="130"/>
      <c r="GBJ21" s="130"/>
      <c r="GBK21" s="130"/>
      <c r="GBL21" s="130"/>
      <c r="GBM21" s="130"/>
      <c r="GBN21" s="130"/>
      <c r="GBO21" s="130"/>
      <c r="GBP21" s="130"/>
      <c r="GBQ21" s="130"/>
      <c r="GBR21" s="130"/>
      <c r="GBS21" s="130"/>
      <c r="GBT21" s="130"/>
      <c r="GBU21" s="130"/>
      <c r="GBV21" s="130"/>
      <c r="GBW21" s="130"/>
      <c r="GBX21" s="130"/>
      <c r="GBY21" s="130"/>
      <c r="GBZ21" s="130"/>
      <c r="GCA21" s="130"/>
      <c r="GCB21" s="130"/>
      <c r="GCC21" s="130"/>
      <c r="GCD21" s="130"/>
      <c r="GCE21" s="130"/>
      <c r="GCF21" s="130"/>
      <c r="GCG21" s="130"/>
      <c r="GCH21" s="130"/>
      <c r="GCI21" s="130"/>
      <c r="GCJ21" s="130"/>
      <c r="GCK21" s="130"/>
      <c r="GCL21" s="130"/>
      <c r="GCM21" s="130"/>
      <c r="GCN21" s="130"/>
      <c r="GCO21" s="130"/>
      <c r="GCP21" s="130"/>
      <c r="GCQ21" s="130"/>
      <c r="GCR21" s="130"/>
      <c r="GCS21" s="130"/>
      <c r="GCT21" s="130"/>
      <c r="GCU21" s="130"/>
      <c r="GCV21" s="130"/>
      <c r="GCW21" s="130"/>
      <c r="GCX21" s="130"/>
      <c r="GCY21" s="130"/>
      <c r="GCZ21" s="130"/>
      <c r="GDA21" s="130"/>
      <c r="GDB21" s="130"/>
      <c r="GDC21" s="130"/>
      <c r="GDD21" s="130"/>
      <c r="GDE21" s="130"/>
      <c r="GDF21" s="130"/>
      <c r="GDG21" s="130"/>
      <c r="GDH21" s="130"/>
      <c r="GDI21" s="130"/>
      <c r="GDJ21" s="130"/>
      <c r="GDK21" s="130"/>
      <c r="GDL21" s="130"/>
      <c r="GDM21" s="130"/>
      <c r="GDN21" s="130"/>
      <c r="GDO21" s="130"/>
      <c r="GDP21" s="130"/>
      <c r="GDQ21" s="130"/>
      <c r="GDR21" s="130"/>
      <c r="GDS21" s="130"/>
      <c r="GDT21" s="130"/>
      <c r="GDU21" s="130"/>
      <c r="GDV21" s="130"/>
      <c r="GDW21" s="130"/>
      <c r="GDX21" s="130"/>
      <c r="GDY21" s="130"/>
      <c r="GDZ21" s="130"/>
      <c r="GEA21" s="130"/>
      <c r="GEB21" s="130"/>
      <c r="GEC21" s="130"/>
      <c r="GED21" s="130"/>
      <c r="GEE21" s="130"/>
      <c r="GEF21" s="130"/>
      <c r="GEG21" s="130"/>
      <c r="GEH21" s="130"/>
      <c r="GEI21" s="130"/>
      <c r="GEJ21" s="130"/>
      <c r="GEK21" s="130"/>
      <c r="GEL21" s="130"/>
      <c r="GEM21" s="130"/>
      <c r="GEN21" s="130"/>
      <c r="GEO21" s="130"/>
      <c r="GEP21" s="130"/>
      <c r="GEQ21" s="130"/>
      <c r="GER21" s="130"/>
      <c r="GES21" s="130"/>
      <c r="GET21" s="130"/>
      <c r="GEU21" s="130"/>
      <c r="GEV21" s="130"/>
      <c r="GEW21" s="130"/>
      <c r="GEX21" s="130"/>
      <c r="GEY21" s="130"/>
      <c r="GEZ21" s="130"/>
      <c r="GFA21" s="130"/>
      <c r="GFB21" s="130"/>
      <c r="GFC21" s="130"/>
      <c r="GFD21" s="130"/>
      <c r="GFE21" s="130"/>
      <c r="GFF21" s="130"/>
      <c r="GFG21" s="130"/>
      <c r="GFH21" s="130"/>
      <c r="GFI21" s="130"/>
      <c r="GFJ21" s="130"/>
      <c r="GFK21" s="130"/>
      <c r="GFL21" s="130"/>
      <c r="GFM21" s="130"/>
      <c r="GFN21" s="130"/>
      <c r="GFO21" s="130"/>
      <c r="GFP21" s="130"/>
      <c r="GFQ21" s="130"/>
      <c r="GFR21" s="130"/>
      <c r="GFS21" s="130"/>
      <c r="GFT21" s="130"/>
      <c r="GFU21" s="130"/>
      <c r="GFV21" s="130"/>
      <c r="GFW21" s="130"/>
      <c r="GFX21" s="130"/>
      <c r="GFY21" s="130"/>
      <c r="GFZ21" s="130"/>
      <c r="GGA21" s="130"/>
      <c r="GGB21" s="130"/>
      <c r="GGC21" s="130"/>
      <c r="GGD21" s="130"/>
      <c r="GGE21" s="130"/>
      <c r="GGF21" s="130"/>
      <c r="GGG21" s="130"/>
      <c r="GGH21" s="130"/>
      <c r="GGI21" s="130"/>
      <c r="GGJ21" s="130"/>
      <c r="GGK21" s="130"/>
      <c r="GGL21" s="130"/>
      <c r="GGM21" s="130"/>
      <c r="GGN21" s="130"/>
      <c r="GGO21" s="130"/>
      <c r="GGP21" s="130"/>
      <c r="GGQ21" s="130"/>
      <c r="GGR21" s="130"/>
      <c r="GGS21" s="130"/>
      <c r="GGT21" s="130"/>
      <c r="GGU21" s="130"/>
      <c r="GGV21" s="130"/>
      <c r="GGW21" s="130"/>
      <c r="GGX21" s="130"/>
      <c r="GGY21" s="130"/>
      <c r="GGZ21" s="130"/>
      <c r="GHA21" s="130"/>
      <c r="GHB21" s="130"/>
      <c r="GHC21" s="130"/>
      <c r="GHD21" s="130"/>
      <c r="GHE21" s="130"/>
      <c r="GHF21" s="130"/>
      <c r="GHG21" s="130"/>
      <c r="GHH21" s="130"/>
      <c r="GHI21" s="130"/>
      <c r="GHJ21" s="130"/>
      <c r="GHK21" s="130"/>
      <c r="GHL21" s="130"/>
      <c r="GHM21" s="130"/>
      <c r="GHN21" s="130"/>
      <c r="GHO21" s="130"/>
      <c r="GHP21" s="130"/>
      <c r="GHQ21" s="130"/>
      <c r="GHR21" s="130"/>
      <c r="GHS21" s="130"/>
      <c r="GHT21" s="130"/>
      <c r="GHU21" s="130"/>
      <c r="GHV21" s="130"/>
      <c r="GHW21" s="130"/>
      <c r="GHX21" s="130"/>
      <c r="GHY21" s="130"/>
      <c r="GHZ21" s="130"/>
      <c r="GIA21" s="130"/>
      <c r="GIB21" s="130"/>
      <c r="GIC21" s="130"/>
      <c r="GID21" s="130"/>
      <c r="GIE21" s="130"/>
      <c r="GIF21" s="130"/>
      <c r="GIG21" s="130"/>
      <c r="GIH21" s="130"/>
      <c r="GII21" s="130"/>
      <c r="GIJ21" s="130"/>
      <c r="GIK21" s="130"/>
      <c r="GIL21" s="130"/>
      <c r="GIM21" s="130"/>
      <c r="GIN21" s="130"/>
      <c r="GIO21" s="130"/>
      <c r="GIP21" s="130"/>
      <c r="GIQ21" s="130"/>
      <c r="GIR21" s="130"/>
      <c r="GIS21" s="130"/>
      <c r="GIT21" s="130"/>
      <c r="GIU21" s="130"/>
      <c r="GIV21" s="130"/>
      <c r="GIW21" s="130"/>
      <c r="GIX21" s="130"/>
      <c r="GIY21" s="130"/>
      <c r="GIZ21" s="130"/>
      <c r="GJA21" s="130"/>
      <c r="GJB21" s="130"/>
      <c r="GJC21" s="130"/>
      <c r="GJD21" s="130"/>
      <c r="GJE21" s="130"/>
      <c r="GJF21" s="130"/>
      <c r="GJG21" s="130"/>
      <c r="GJH21" s="130"/>
      <c r="GJI21" s="130"/>
      <c r="GJJ21" s="130"/>
      <c r="GJK21" s="130"/>
      <c r="GJL21" s="130"/>
      <c r="GJM21" s="130"/>
      <c r="GJN21" s="130"/>
      <c r="GJO21" s="130"/>
      <c r="GJP21" s="130"/>
      <c r="GJQ21" s="130"/>
      <c r="GJR21" s="130"/>
      <c r="GJS21" s="130"/>
      <c r="GJT21" s="130"/>
      <c r="GJU21" s="130"/>
      <c r="GJV21" s="130"/>
      <c r="GJW21" s="130"/>
      <c r="GJX21" s="130"/>
      <c r="GJY21" s="130"/>
      <c r="GJZ21" s="130"/>
      <c r="GKA21" s="130"/>
      <c r="GKB21" s="130"/>
      <c r="GKC21" s="130"/>
      <c r="GKD21" s="130"/>
      <c r="GKE21" s="130"/>
      <c r="GKF21" s="130"/>
      <c r="GKG21" s="130"/>
      <c r="GKH21" s="130"/>
      <c r="GKI21" s="130"/>
      <c r="GKJ21" s="130"/>
      <c r="GKK21" s="130"/>
      <c r="GKL21" s="130"/>
      <c r="GKM21" s="130"/>
      <c r="GKN21" s="130"/>
      <c r="GKO21" s="130"/>
      <c r="GKP21" s="130"/>
      <c r="GKQ21" s="130"/>
      <c r="GKR21" s="130"/>
      <c r="GKS21" s="130"/>
      <c r="GKT21" s="130"/>
      <c r="GKU21" s="130"/>
      <c r="GKV21" s="130"/>
      <c r="GKW21" s="130"/>
      <c r="GKX21" s="130"/>
      <c r="GKY21" s="130"/>
      <c r="GKZ21" s="130"/>
      <c r="GLA21" s="130"/>
      <c r="GLB21" s="130"/>
      <c r="GLC21" s="130"/>
      <c r="GLD21" s="130"/>
      <c r="GLE21" s="130"/>
      <c r="GLF21" s="130"/>
      <c r="GLG21" s="130"/>
      <c r="GLH21" s="130"/>
      <c r="GLI21" s="130"/>
      <c r="GLJ21" s="130"/>
      <c r="GLK21" s="130"/>
      <c r="GLL21" s="130"/>
      <c r="GLM21" s="130"/>
      <c r="GLN21" s="130"/>
      <c r="GLO21" s="130"/>
      <c r="GLP21" s="130"/>
      <c r="GLQ21" s="130"/>
      <c r="GLR21" s="130"/>
      <c r="GLS21" s="130"/>
      <c r="GLT21" s="130"/>
      <c r="GLU21" s="130"/>
      <c r="GLV21" s="130"/>
      <c r="GLW21" s="130"/>
      <c r="GLX21" s="130"/>
      <c r="GLY21" s="130"/>
      <c r="GLZ21" s="130"/>
      <c r="GMA21" s="130"/>
      <c r="GMB21" s="130"/>
      <c r="GMC21" s="130"/>
      <c r="GMD21" s="130"/>
      <c r="GME21" s="130"/>
      <c r="GMF21" s="130"/>
      <c r="GMG21" s="130"/>
      <c r="GMH21" s="130"/>
      <c r="GMI21" s="130"/>
      <c r="GMJ21" s="130"/>
      <c r="GMK21" s="130"/>
      <c r="GML21" s="130"/>
      <c r="GMM21" s="130"/>
      <c r="GMN21" s="130"/>
      <c r="GMO21" s="130"/>
      <c r="GMP21" s="130"/>
      <c r="GMQ21" s="130"/>
      <c r="GMR21" s="130"/>
      <c r="GMS21" s="130"/>
      <c r="GMT21" s="130"/>
      <c r="GMU21" s="130"/>
      <c r="GMV21" s="130"/>
      <c r="GMW21" s="130"/>
      <c r="GMX21" s="130"/>
      <c r="GMY21" s="130"/>
      <c r="GMZ21" s="130"/>
      <c r="GNA21" s="130"/>
      <c r="GNB21" s="130"/>
      <c r="GNC21" s="130"/>
      <c r="GND21" s="130"/>
      <c r="GNE21" s="130"/>
      <c r="GNF21" s="130"/>
      <c r="GNG21" s="130"/>
      <c r="GNH21" s="130"/>
      <c r="GNI21" s="130"/>
      <c r="GNJ21" s="130"/>
      <c r="GNK21" s="130"/>
      <c r="GNL21" s="130"/>
      <c r="GNM21" s="130"/>
      <c r="GNN21" s="130"/>
      <c r="GNO21" s="130"/>
      <c r="GNP21" s="130"/>
      <c r="GNQ21" s="130"/>
      <c r="GNR21" s="130"/>
      <c r="GNS21" s="130"/>
      <c r="GNT21" s="130"/>
      <c r="GNU21" s="130"/>
      <c r="GNV21" s="130"/>
      <c r="GNW21" s="130"/>
      <c r="GNX21" s="130"/>
      <c r="GNY21" s="130"/>
      <c r="GNZ21" s="130"/>
      <c r="GOA21" s="130"/>
      <c r="GOB21" s="130"/>
      <c r="GOC21" s="130"/>
      <c r="GOD21" s="130"/>
      <c r="GOE21" s="130"/>
      <c r="GOF21" s="130"/>
      <c r="GOG21" s="130"/>
      <c r="GOH21" s="130"/>
      <c r="GOI21" s="130"/>
      <c r="GOJ21" s="130"/>
      <c r="GOK21" s="130"/>
      <c r="GOL21" s="130"/>
      <c r="GOM21" s="130"/>
      <c r="GON21" s="130"/>
      <c r="GOO21" s="130"/>
      <c r="GOP21" s="130"/>
      <c r="GOQ21" s="130"/>
      <c r="GOR21" s="130"/>
      <c r="GOS21" s="130"/>
      <c r="GOT21" s="130"/>
      <c r="GOU21" s="130"/>
      <c r="GOV21" s="130"/>
      <c r="GOW21" s="130"/>
      <c r="GOX21" s="130"/>
      <c r="GOY21" s="130"/>
      <c r="GOZ21" s="130"/>
      <c r="GPA21" s="130"/>
      <c r="GPB21" s="130"/>
      <c r="GPC21" s="130"/>
      <c r="GPD21" s="130"/>
      <c r="GPE21" s="130"/>
      <c r="GPF21" s="130"/>
      <c r="GPG21" s="130"/>
      <c r="GPH21" s="130"/>
      <c r="GPI21" s="130"/>
      <c r="GPJ21" s="130"/>
      <c r="GPK21" s="130"/>
      <c r="GPL21" s="130"/>
      <c r="GPM21" s="130"/>
      <c r="GPN21" s="130"/>
      <c r="GPO21" s="130"/>
      <c r="GPP21" s="130"/>
      <c r="GPQ21" s="130"/>
      <c r="GPR21" s="130"/>
      <c r="GPS21" s="130"/>
      <c r="GPT21" s="130"/>
      <c r="GPU21" s="130"/>
      <c r="GPV21" s="130"/>
      <c r="GPW21" s="130"/>
      <c r="GPX21" s="130"/>
      <c r="GPY21" s="130"/>
      <c r="GPZ21" s="130"/>
      <c r="GQA21" s="130"/>
      <c r="GQB21" s="130"/>
      <c r="GQC21" s="130"/>
      <c r="GQD21" s="130"/>
      <c r="GQE21" s="130"/>
      <c r="GQF21" s="130"/>
      <c r="GQG21" s="130"/>
      <c r="GQH21" s="130"/>
      <c r="GQI21" s="130"/>
      <c r="GQJ21" s="130"/>
      <c r="GQK21" s="130"/>
      <c r="GQL21" s="130"/>
      <c r="GQM21" s="130"/>
      <c r="GQN21" s="130"/>
      <c r="GQO21" s="130"/>
      <c r="GQP21" s="130"/>
      <c r="GQQ21" s="130"/>
      <c r="GQR21" s="130"/>
      <c r="GQS21" s="130"/>
      <c r="GQT21" s="130"/>
      <c r="GQU21" s="130"/>
      <c r="GQV21" s="130"/>
      <c r="GQW21" s="130"/>
      <c r="GQX21" s="130"/>
      <c r="GQY21" s="130"/>
      <c r="GQZ21" s="130"/>
      <c r="GRA21" s="130"/>
      <c r="GRB21" s="130"/>
      <c r="GRC21" s="130"/>
      <c r="GRD21" s="130"/>
      <c r="GRE21" s="130"/>
      <c r="GRF21" s="130"/>
      <c r="GRG21" s="130"/>
      <c r="GRH21" s="130"/>
      <c r="GRI21" s="130"/>
      <c r="GRJ21" s="130"/>
      <c r="GRK21" s="130"/>
      <c r="GRL21" s="130"/>
      <c r="GRM21" s="130"/>
      <c r="GRN21" s="130"/>
      <c r="GRO21" s="130"/>
      <c r="GRP21" s="130"/>
      <c r="GRQ21" s="130"/>
      <c r="GRR21" s="130"/>
      <c r="GRS21" s="130"/>
      <c r="GRT21" s="130"/>
      <c r="GRU21" s="130"/>
      <c r="GRV21" s="130"/>
      <c r="GRW21" s="130"/>
      <c r="GRX21" s="130"/>
      <c r="GRY21" s="130"/>
      <c r="GRZ21" s="130"/>
      <c r="GSA21" s="130"/>
      <c r="GSB21" s="130"/>
      <c r="GSC21" s="130"/>
      <c r="GSD21" s="130"/>
      <c r="GSE21" s="130"/>
      <c r="GSF21" s="130"/>
      <c r="GSG21" s="130"/>
      <c r="GSH21" s="130"/>
      <c r="GSI21" s="130"/>
      <c r="GSJ21" s="130"/>
      <c r="GSK21" s="130"/>
      <c r="GSL21" s="130"/>
      <c r="GSM21" s="130"/>
      <c r="GSN21" s="130"/>
      <c r="GSO21" s="130"/>
      <c r="GSP21" s="130"/>
      <c r="GSQ21" s="130"/>
      <c r="GSR21" s="130"/>
      <c r="GSS21" s="130"/>
      <c r="GST21" s="130"/>
      <c r="GSU21" s="130"/>
      <c r="GSV21" s="130"/>
      <c r="GSW21" s="130"/>
      <c r="GSX21" s="130"/>
      <c r="GSY21" s="130"/>
      <c r="GSZ21" s="130"/>
      <c r="GTA21" s="130"/>
      <c r="GTB21" s="130"/>
      <c r="GTC21" s="130"/>
      <c r="GTD21" s="130"/>
      <c r="GTE21" s="130"/>
      <c r="GTF21" s="130"/>
      <c r="GTG21" s="130"/>
      <c r="GTH21" s="130"/>
      <c r="GTI21" s="130"/>
      <c r="GTJ21" s="130"/>
      <c r="GTK21" s="130"/>
      <c r="GTL21" s="130"/>
      <c r="GTM21" s="130"/>
      <c r="GTN21" s="130"/>
      <c r="GTO21" s="130"/>
      <c r="GTP21" s="130"/>
      <c r="GTQ21" s="130"/>
      <c r="GTR21" s="130"/>
      <c r="GTS21" s="130"/>
      <c r="GTT21" s="130"/>
      <c r="GTU21" s="130"/>
      <c r="GTV21" s="130"/>
      <c r="GTW21" s="130"/>
      <c r="GTX21" s="130"/>
      <c r="GTY21" s="130"/>
      <c r="GTZ21" s="130"/>
      <c r="GUA21" s="130"/>
      <c r="GUB21" s="130"/>
      <c r="GUC21" s="130"/>
      <c r="GUD21" s="130"/>
      <c r="GUE21" s="130"/>
      <c r="GUF21" s="130"/>
      <c r="GUG21" s="130"/>
      <c r="GUH21" s="130"/>
      <c r="GUI21" s="130"/>
      <c r="GUJ21" s="130"/>
      <c r="GUK21" s="130"/>
      <c r="GUL21" s="130"/>
      <c r="GUM21" s="130"/>
      <c r="GUN21" s="130"/>
      <c r="GUO21" s="130"/>
      <c r="GUP21" s="130"/>
      <c r="GUQ21" s="130"/>
      <c r="GUR21" s="130"/>
      <c r="GUS21" s="130"/>
      <c r="GUT21" s="130"/>
      <c r="GUU21" s="130"/>
      <c r="GUV21" s="130"/>
      <c r="GUW21" s="130"/>
      <c r="GUX21" s="130"/>
      <c r="GUY21" s="130"/>
      <c r="GUZ21" s="130"/>
      <c r="GVA21" s="130"/>
      <c r="GVB21" s="130"/>
      <c r="GVC21" s="130"/>
      <c r="GVD21" s="130"/>
      <c r="GVE21" s="130"/>
      <c r="GVF21" s="130"/>
      <c r="GVG21" s="130"/>
      <c r="GVH21" s="130"/>
      <c r="GVI21" s="130"/>
      <c r="GVJ21" s="130"/>
      <c r="GVK21" s="130"/>
      <c r="GVL21" s="130"/>
      <c r="GVM21" s="130"/>
      <c r="GVN21" s="130"/>
      <c r="GVO21" s="130"/>
      <c r="GVP21" s="130"/>
      <c r="GVQ21" s="130"/>
      <c r="GVR21" s="130"/>
      <c r="GVS21" s="130"/>
      <c r="GVT21" s="130"/>
      <c r="GVU21" s="130"/>
      <c r="GVV21" s="130"/>
      <c r="GVW21" s="130"/>
      <c r="GVX21" s="130"/>
      <c r="GVY21" s="130"/>
      <c r="GVZ21" s="130"/>
      <c r="GWA21" s="130"/>
      <c r="GWB21" s="130"/>
      <c r="GWC21" s="130"/>
      <c r="GWD21" s="130"/>
      <c r="GWE21" s="130"/>
      <c r="GWF21" s="130"/>
      <c r="GWG21" s="130"/>
      <c r="GWH21" s="130"/>
      <c r="GWI21" s="130"/>
      <c r="GWJ21" s="130"/>
      <c r="GWK21" s="130"/>
      <c r="GWL21" s="130"/>
      <c r="GWM21" s="130"/>
      <c r="GWN21" s="130"/>
      <c r="GWO21" s="130"/>
      <c r="GWP21" s="130"/>
      <c r="GWQ21" s="130"/>
      <c r="GWR21" s="130"/>
      <c r="GWS21" s="130"/>
      <c r="GWT21" s="130"/>
      <c r="GWU21" s="130"/>
      <c r="GWV21" s="130"/>
      <c r="GWW21" s="130"/>
      <c r="GWX21" s="130"/>
      <c r="GWY21" s="130"/>
      <c r="GWZ21" s="130"/>
      <c r="GXA21" s="130"/>
      <c r="GXB21" s="130"/>
      <c r="GXC21" s="130"/>
      <c r="GXD21" s="130"/>
      <c r="GXE21" s="130"/>
      <c r="GXF21" s="130"/>
      <c r="GXG21" s="130"/>
      <c r="GXH21" s="130"/>
      <c r="GXI21" s="130"/>
      <c r="GXJ21" s="130"/>
      <c r="GXK21" s="130"/>
      <c r="GXL21" s="130"/>
      <c r="GXM21" s="130"/>
      <c r="GXN21" s="130"/>
      <c r="GXO21" s="130"/>
      <c r="GXP21" s="130"/>
      <c r="GXQ21" s="130"/>
      <c r="GXR21" s="130"/>
      <c r="GXS21" s="130"/>
      <c r="GXT21" s="130"/>
      <c r="GXU21" s="130"/>
      <c r="GXV21" s="130"/>
      <c r="GXW21" s="130"/>
      <c r="GXX21" s="130"/>
      <c r="GXY21" s="130"/>
      <c r="GXZ21" s="130"/>
      <c r="GYA21" s="130"/>
      <c r="GYB21" s="130"/>
      <c r="GYC21" s="130"/>
      <c r="GYD21" s="130"/>
      <c r="GYE21" s="130"/>
      <c r="GYF21" s="130"/>
      <c r="GYG21" s="130"/>
      <c r="GYH21" s="130"/>
      <c r="GYI21" s="130"/>
      <c r="GYJ21" s="130"/>
      <c r="GYK21" s="130"/>
      <c r="GYL21" s="130"/>
      <c r="GYM21" s="130"/>
      <c r="GYN21" s="130"/>
      <c r="GYO21" s="130"/>
      <c r="GYP21" s="130"/>
      <c r="GYQ21" s="130"/>
      <c r="GYR21" s="130"/>
      <c r="GYS21" s="130"/>
      <c r="GYT21" s="130"/>
      <c r="GYU21" s="130"/>
      <c r="GYV21" s="130"/>
      <c r="GYW21" s="130"/>
      <c r="GYX21" s="130"/>
      <c r="GYY21" s="130"/>
      <c r="GYZ21" s="130"/>
      <c r="GZA21" s="130"/>
      <c r="GZB21" s="130"/>
      <c r="GZC21" s="130"/>
      <c r="GZD21" s="130"/>
      <c r="GZE21" s="130"/>
      <c r="GZF21" s="130"/>
      <c r="GZG21" s="130"/>
      <c r="GZH21" s="130"/>
      <c r="GZI21" s="130"/>
      <c r="GZJ21" s="130"/>
      <c r="GZK21" s="130"/>
      <c r="GZL21" s="130"/>
      <c r="GZM21" s="130"/>
      <c r="GZN21" s="130"/>
      <c r="GZO21" s="130"/>
      <c r="GZP21" s="130"/>
      <c r="GZQ21" s="130"/>
      <c r="GZR21" s="130"/>
      <c r="GZS21" s="130"/>
      <c r="GZT21" s="130"/>
      <c r="GZU21" s="130"/>
      <c r="GZV21" s="130"/>
      <c r="GZW21" s="130"/>
      <c r="GZX21" s="130"/>
      <c r="GZY21" s="130"/>
      <c r="GZZ21" s="130"/>
      <c r="HAA21" s="130"/>
      <c r="HAB21" s="130"/>
      <c r="HAC21" s="130"/>
      <c r="HAD21" s="130"/>
      <c r="HAE21" s="130"/>
      <c r="HAF21" s="130"/>
      <c r="HAG21" s="130"/>
      <c r="HAH21" s="130"/>
      <c r="HAI21" s="130"/>
      <c r="HAJ21" s="130"/>
      <c r="HAK21" s="130"/>
      <c r="HAL21" s="130"/>
      <c r="HAM21" s="130"/>
      <c r="HAN21" s="130"/>
      <c r="HAO21" s="130"/>
      <c r="HAP21" s="130"/>
      <c r="HAQ21" s="130"/>
      <c r="HAR21" s="130"/>
      <c r="HAS21" s="130"/>
      <c r="HAT21" s="130"/>
      <c r="HAU21" s="130"/>
      <c r="HAV21" s="130"/>
      <c r="HAW21" s="130"/>
      <c r="HAX21" s="130"/>
      <c r="HAY21" s="130"/>
      <c r="HAZ21" s="130"/>
      <c r="HBA21" s="130"/>
      <c r="HBB21" s="130"/>
      <c r="HBC21" s="130"/>
      <c r="HBD21" s="130"/>
      <c r="HBE21" s="130"/>
      <c r="HBF21" s="130"/>
      <c r="HBG21" s="130"/>
      <c r="HBH21" s="130"/>
      <c r="HBI21" s="130"/>
      <c r="HBJ21" s="130"/>
      <c r="HBK21" s="130"/>
      <c r="HBL21" s="130"/>
      <c r="HBM21" s="130"/>
      <c r="HBN21" s="130"/>
      <c r="HBO21" s="130"/>
      <c r="HBP21" s="130"/>
      <c r="HBQ21" s="130"/>
      <c r="HBR21" s="130"/>
      <c r="HBS21" s="130"/>
      <c r="HBT21" s="130"/>
      <c r="HBU21" s="130"/>
      <c r="HBV21" s="130"/>
      <c r="HBW21" s="130"/>
      <c r="HBX21" s="130"/>
      <c r="HBY21" s="130"/>
      <c r="HBZ21" s="130"/>
      <c r="HCA21" s="130"/>
      <c r="HCB21" s="130"/>
      <c r="HCC21" s="130"/>
      <c r="HCD21" s="130"/>
      <c r="HCE21" s="130"/>
      <c r="HCF21" s="130"/>
      <c r="HCG21" s="130"/>
      <c r="HCH21" s="130"/>
      <c r="HCI21" s="130"/>
      <c r="HCJ21" s="130"/>
      <c r="HCK21" s="130"/>
      <c r="HCL21" s="130"/>
      <c r="HCM21" s="130"/>
      <c r="HCN21" s="130"/>
      <c r="HCO21" s="130"/>
      <c r="HCP21" s="130"/>
      <c r="HCQ21" s="130"/>
      <c r="HCR21" s="130"/>
      <c r="HCS21" s="130"/>
      <c r="HCT21" s="130"/>
      <c r="HCU21" s="130"/>
      <c r="HCV21" s="130"/>
      <c r="HCW21" s="130"/>
      <c r="HCX21" s="130"/>
      <c r="HCY21" s="130"/>
      <c r="HCZ21" s="130"/>
      <c r="HDA21" s="130"/>
      <c r="HDB21" s="130"/>
      <c r="HDC21" s="130"/>
      <c r="HDD21" s="130"/>
      <c r="HDE21" s="130"/>
      <c r="HDF21" s="130"/>
      <c r="HDG21" s="130"/>
      <c r="HDH21" s="130"/>
      <c r="HDI21" s="130"/>
      <c r="HDJ21" s="130"/>
      <c r="HDK21" s="130"/>
      <c r="HDL21" s="130"/>
      <c r="HDM21" s="130"/>
      <c r="HDN21" s="130"/>
      <c r="HDO21" s="130"/>
      <c r="HDP21" s="130"/>
      <c r="HDQ21" s="130"/>
      <c r="HDR21" s="130"/>
      <c r="HDS21" s="130"/>
      <c r="HDT21" s="130"/>
      <c r="HDU21" s="130"/>
      <c r="HDV21" s="130"/>
      <c r="HDW21" s="130"/>
      <c r="HDX21" s="130"/>
      <c r="HDY21" s="130"/>
      <c r="HDZ21" s="130"/>
      <c r="HEA21" s="130"/>
      <c r="HEB21" s="130"/>
      <c r="HEC21" s="130"/>
      <c r="HED21" s="130"/>
      <c r="HEE21" s="130"/>
      <c r="HEF21" s="130"/>
      <c r="HEG21" s="130"/>
      <c r="HEH21" s="130"/>
      <c r="HEI21" s="130"/>
      <c r="HEJ21" s="130"/>
      <c r="HEK21" s="130"/>
      <c r="HEL21" s="130"/>
      <c r="HEM21" s="130"/>
      <c r="HEN21" s="130"/>
      <c r="HEO21" s="130"/>
      <c r="HEP21" s="130"/>
      <c r="HEQ21" s="130"/>
      <c r="HER21" s="130"/>
      <c r="HES21" s="130"/>
      <c r="HET21" s="130"/>
      <c r="HEU21" s="130"/>
      <c r="HEV21" s="130"/>
      <c r="HEW21" s="130"/>
      <c r="HEX21" s="130"/>
      <c r="HEY21" s="130"/>
      <c r="HEZ21" s="130"/>
      <c r="HFA21" s="130"/>
      <c r="HFB21" s="130"/>
      <c r="HFC21" s="130"/>
      <c r="HFD21" s="130"/>
      <c r="HFE21" s="130"/>
      <c r="HFF21" s="130"/>
      <c r="HFG21" s="130"/>
      <c r="HFH21" s="130"/>
      <c r="HFI21" s="130"/>
      <c r="HFJ21" s="130"/>
      <c r="HFK21" s="130"/>
      <c r="HFL21" s="130"/>
      <c r="HFM21" s="130"/>
      <c r="HFN21" s="130"/>
      <c r="HFO21" s="130"/>
      <c r="HFP21" s="130"/>
      <c r="HFQ21" s="130"/>
      <c r="HFR21" s="130"/>
      <c r="HFS21" s="130"/>
      <c r="HFT21" s="130"/>
      <c r="HFU21" s="130"/>
      <c r="HFV21" s="130"/>
      <c r="HFW21" s="130"/>
      <c r="HFX21" s="130"/>
      <c r="HFY21" s="130"/>
      <c r="HFZ21" s="130"/>
      <c r="HGA21" s="130"/>
      <c r="HGB21" s="130"/>
      <c r="HGC21" s="130"/>
      <c r="HGD21" s="130"/>
      <c r="HGE21" s="130"/>
      <c r="HGF21" s="130"/>
      <c r="HGG21" s="130"/>
      <c r="HGH21" s="130"/>
      <c r="HGI21" s="130"/>
      <c r="HGJ21" s="130"/>
      <c r="HGK21" s="130"/>
      <c r="HGL21" s="130"/>
      <c r="HGM21" s="130"/>
      <c r="HGN21" s="130"/>
      <c r="HGO21" s="130"/>
      <c r="HGP21" s="130"/>
      <c r="HGQ21" s="130"/>
      <c r="HGR21" s="130"/>
      <c r="HGS21" s="130"/>
      <c r="HGT21" s="130"/>
      <c r="HGU21" s="130"/>
      <c r="HGV21" s="130"/>
      <c r="HGW21" s="130"/>
      <c r="HGX21" s="130"/>
      <c r="HGY21" s="130"/>
      <c r="HGZ21" s="130"/>
      <c r="HHA21" s="130"/>
      <c r="HHB21" s="130"/>
      <c r="HHC21" s="130"/>
      <c r="HHD21" s="130"/>
      <c r="HHE21" s="130"/>
      <c r="HHF21" s="130"/>
      <c r="HHG21" s="130"/>
      <c r="HHH21" s="130"/>
      <c r="HHI21" s="130"/>
      <c r="HHJ21" s="130"/>
      <c r="HHK21" s="130"/>
      <c r="HHL21" s="130"/>
      <c r="HHM21" s="130"/>
      <c r="HHN21" s="130"/>
      <c r="HHO21" s="130"/>
      <c r="HHP21" s="130"/>
      <c r="HHQ21" s="130"/>
      <c r="HHR21" s="130"/>
      <c r="HHS21" s="130"/>
      <c r="HHT21" s="130"/>
      <c r="HHU21" s="130"/>
      <c r="HHV21" s="130"/>
      <c r="HHW21" s="130"/>
      <c r="HHX21" s="130"/>
      <c r="HHY21" s="130"/>
      <c r="HHZ21" s="130"/>
      <c r="HIA21" s="130"/>
      <c r="HIB21" s="130"/>
      <c r="HIC21" s="130"/>
      <c r="HID21" s="130"/>
      <c r="HIE21" s="130"/>
      <c r="HIF21" s="130"/>
      <c r="HIG21" s="130"/>
      <c r="HIH21" s="130"/>
      <c r="HII21" s="130"/>
      <c r="HIJ21" s="130"/>
      <c r="HIK21" s="130"/>
      <c r="HIL21" s="130"/>
      <c r="HIM21" s="130"/>
      <c r="HIN21" s="130"/>
      <c r="HIO21" s="130"/>
      <c r="HIP21" s="130"/>
      <c r="HIQ21" s="130"/>
      <c r="HIR21" s="130"/>
      <c r="HIS21" s="130"/>
      <c r="HIT21" s="130"/>
      <c r="HIU21" s="130"/>
      <c r="HIV21" s="130"/>
      <c r="HIW21" s="130"/>
      <c r="HIX21" s="130"/>
      <c r="HIY21" s="130"/>
      <c r="HIZ21" s="130"/>
      <c r="HJA21" s="130"/>
      <c r="HJB21" s="130"/>
      <c r="HJC21" s="130"/>
      <c r="HJD21" s="130"/>
      <c r="HJE21" s="130"/>
      <c r="HJF21" s="130"/>
      <c r="HJG21" s="130"/>
      <c r="HJH21" s="130"/>
      <c r="HJI21" s="130"/>
      <c r="HJJ21" s="130"/>
      <c r="HJK21" s="130"/>
      <c r="HJL21" s="130"/>
      <c r="HJM21" s="130"/>
      <c r="HJN21" s="130"/>
      <c r="HJO21" s="130"/>
      <c r="HJP21" s="130"/>
      <c r="HJQ21" s="130"/>
      <c r="HJR21" s="130"/>
      <c r="HJS21" s="130"/>
      <c r="HJT21" s="130"/>
      <c r="HJU21" s="130"/>
      <c r="HJV21" s="130"/>
      <c r="HJW21" s="130"/>
      <c r="HJX21" s="130"/>
      <c r="HJY21" s="130"/>
      <c r="HJZ21" s="130"/>
      <c r="HKA21" s="130"/>
      <c r="HKB21" s="130"/>
      <c r="HKC21" s="130"/>
      <c r="HKD21" s="130"/>
      <c r="HKE21" s="130"/>
      <c r="HKF21" s="130"/>
      <c r="HKG21" s="130"/>
      <c r="HKH21" s="130"/>
      <c r="HKI21" s="130"/>
      <c r="HKJ21" s="130"/>
      <c r="HKK21" s="130"/>
      <c r="HKL21" s="130"/>
      <c r="HKM21" s="130"/>
      <c r="HKN21" s="130"/>
      <c r="HKO21" s="130"/>
      <c r="HKP21" s="130"/>
      <c r="HKQ21" s="130"/>
      <c r="HKR21" s="130"/>
      <c r="HKS21" s="130"/>
      <c r="HKT21" s="130"/>
      <c r="HKU21" s="130"/>
      <c r="HKV21" s="130"/>
      <c r="HKW21" s="130"/>
      <c r="HKX21" s="130"/>
      <c r="HKY21" s="130"/>
      <c r="HKZ21" s="130"/>
      <c r="HLA21" s="130"/>
      <c r="HLB21" s="130"/>
      <c r="HLC21" s="130"/>
      <c r="HLD21" s="130"/>
      <c r="HLE21" s="130"/>
      <c r="HLF21" s="130"/>
      <c r="HLG21" s="130"/>
      <c r="HLH21" s="130"/>
      <c r="HLI21" s="130"/>
      <c r="HLJ21" s="130"/>
      <c r="HLK21" s="130"/>
      <c r="HLL21" s="130"/>
      <c r="HLM21" s="130"/>
      <c r="HLN21" s="130"/>
      <c r="HLO21" s="130"/>
      <c r="HLP21" s="130"/>
      <c r="HLQ21" s="130"/>
      <c r="HLR21" s="130"/>
      <c r="HLS21" s="130"/>
      <c r="HLT21" s="130"/>
      <c r="HLU21" s="130"/>
      <c r="HLV21" s="130"/>
      <c r="HLW21" s="130"/>
      <c r="HLX21" s="130"/>
      <c r="HLY21" s="130"/>
      <c r="HLZ21" s="130"/>
      <c r="HMA21" s="130"/>
      <c r="HMB21" s="130"/>
      <c r="HMC21" s="130"/>
      <c r="HMD21" s="130"/>
      <c r="HME21" s="130"/>
      <c r="HMF21" s="130"/>
      <c r="HMG21" s="130"/>
      <c r="HMH21" s="130"/>
      <c r="HMI21" s="130"/>
      <c r="HMJ21" s="130"/>
      <c r="HMK21" s="130"/>
      <c r="HML21" s="130"/>
      <c r="HMM21" s="130"/>
      <c r="HMN21" s="130"/>
      <c r="HMO21" s="130"/>
      <c r="HMP21" s="130"/>
      <c r="HMQ21" s="130"/>
      <c r="HMR21" s="130"/>
      <c r="HMS21" s="130"/>
      <c r="HMT21" s="130"/>
      <c r="HMU21" s="130"/>
      <c r="HMV21" s="130"/>
      <c r="HMW21" s="130"/>
      <c r="HMX21" s="130"/>
      <c r="HMY21" s="130"/>
      <c r="HMZ21" s="130"/>
      <c r="HNA21" s="130"/>
      <c r="HNB21" s="130"/>
      <c r="HNC21" s="130"/>
      <c r="HND21" s="130"/>
      <c r="HNE21" s="130"/>
      <c r="HNF21" s="130"/>
      <c r="HNG21" s="130"/>
      <c r="HNH21" s="130"/>
      <c r="HNI21" s="130"/>
      <c r="HNJ21" s="130"/>
      <c r="HNK21" s="130"/>
      <c r="HNL21" s="130"/>
      <c r="HNM21" s="130"/>
      <c r="HNN21" s="130"/>
      <c r="HNO21" s="130"/>
      <c r="HNP21" s="130"/>
      <c r="HNQ21" s="130"/>
      <c r="HNR21" s="130"/>
      <c r="HNS21" s="130"/>
      <c r="HNT21" s="130"/>
      <c r="HNU21" s="130"/>
      <c r="HNV21" s="130"/>
      <c r="HNW21" s="130"/>
      <c r="HNX21" s="130"/>
      <c r="HNY21" s="130"/>
      <c r="HNZ21" s="130"/>
      <c r="HOA21" s="130"/>
      <c r="HOB21" s="130"/>
      <c r="HOC21" s="130"/>
      <c r="HOD21" s="130"/>
      <c r="HOE21" s="130"/>
      <c r="HOF21" s="130"/>
      <c r="HOG21" s="130"/>
      <c r="HOH21" s="130"/>
      <c r="HOI21" s="130"/>
      <c r="HOJ21" s="130"/>
      <c r="HOK21" s="130"/>
      <c r="HOL21" s="130"/>
      <c r="HOM21" s="130"/>
      <c r="HON21" s="130"/>
      <c r="HOO21" s="130"/>
      <c r="HOP21" s="130"/>
      <c r="HOQ21" s="130"/>
      <c r="HOR21" s="130"/>
      <c r="HOS21" s="130"/>
      <c r="HOT21" s="130"/>
      <c r="HOU21" s="130"/>
      <c r="HOV21" s="130"/>
      <c r="HOW21" s="130"/>
      <c r="HOX21" s="130"/>
      <c r="HOY21" s="130"/>
      <c r="HOZ21" s="130"/>
      <c r="HPA21" s="130"/>
      <c r="HPB21" s="130"/>
      <c r="HPC21" s="130"/>
      <c r="HPD21" s="130"/>
      <c r="HPE21" s="130"/>
      <c r="HPF21" s="130"/>
      <c r="HPG21" s="130"/>
      <c r="HPH21" s="130"/>
      <c r="HPI21" s="130"/>
      <c r="HPJ21" s="130"/>
      <c r="HPK21" s="130"/>
      <c r="HPL21" s="130"/>
      <c r="HPM21" s="130"/>
      <c r="HPN21" s="130"/>
      <c r="HPO21" s="130"/>
      <c r="HPP21" s="130"/>
      <c r="HPQ21" s="130"/>
      <c r="HPR21" s="130"/>
      <c r="HPS21" s="130"/>
      <c r="HPT21" s="130"/>
      <c r="HPU21" s="130"/>
      <c r="HPV21" s="130"/>
      <c r="HPW21" s="130"/>
      <c r="HPX21" s="130"/>
      <c r="HPY21" s="130"/>
      <c r="HPZ21" s="130"/>
      <c r="HQA21" s="130"/>
      <c r="HQB21" s="130"/>
      <c r="HQC21" s="130"/>
      <c r="HQD21" s="130"/>
      <c r="HQE21" s="130"/>
      <c r="HQF21" s="130"/>
      <c r="HQG21" s="130"/>
      <c r="HQH21" s="130"/>
      <c r="HQI21" s="130"/>
      <c r="HQJ21" s="130"/>
      <c r="HQK21" s="130"/>
      <c r="HQL21" s="130"/>
      <c r="HQM21" s="130"/>
      <c r="HQN21" s="130"/>
      <c r="HQO21" s="130"/>
      <c r="HQP21" s="130"/>
      <c r="HQQ21" s="130"/>
      <c r="HQR21" s="130"/>
      <c r="HQS21" s="130"/>
      <c r="HQT21" s="130"/>
      <c r="HQU21" s="130"/>
      <c r="HQV21" s="130"/>
      <c r="HQW21" s="130"/>
      <c r="HQX21" s="130"/>
      <c r="HQY21" s="130"/>
      <c r="HQZ21" s="130"/>
      <c r="HRA21" s="130"/>
      <c r="HRB21" s="130"/>
      <c r="HRC21" s="130"/>
      <c r="HRD21" s="130"/>
      <c r="HRE21" s="130"/>
      <c r="HRF21" s="130"/>
      <c r="HRG21" s="130"/>
      <c r="HRH21" s="130"/>
      <c r="HRI21" s="130"/>
      <c r="HRJ21" s="130"/>
      <c r="HRK21" s="130"/>
      <c r="HRL21" s="130"/>
      <c r="HRM21" s="130"/>
      <c r="HRN21" s="130"/>
      <c r="HRO21" s="130"/>
      <c r="HRP21" s="130"/>
      <c r="HRQ21" s="130"/>
      <c r="HRR21" s="130"/>
      <c r="HRS21" s="130"/>
      <c r="HRT21" s="130"/>
      <c r="HRU21" s="130"/>
      <c r="HRV21" s="130"/>
      <c r="HRW21" s="130"/>
      <c r="HRX21" s="130"/>
      <c r="HRY21" s="130"/>
      <c r="HRZ21" s="130"/>
      <c r="HSA21" s="130"/>
      <c r="HSB21" s="130"/>
      <c r="HSC21" s="130"/>
      <c r="HSD21" s="130"/>
      <c r="HSE21" s="130"/>
      <c r="HSF21" s="130"/>
      <c r="HSG21" s="130"/>
      <c r="HSH21" s="130"/>
      <c r="HSI21" s="130"/>
      <c r="HSJ21" s="130"/>
      <c r="HSK21" s="130"/>
      <c r="HSL21" s="130"/>
      <c r="HSM21" s="130"/>
      <c r="HSN21" s="130"/>
      <c r="HSO21" s="130"/>
      <c r="HSP21" s="130"/>
      <c r="HSQ21" s="130"/>
      <c r="HSR21" s="130"/>
      <c r="HSS21" s="130"/>
      <c r="HST21" s="130"/>
      <c r="HSU21" s="130"/>
      <c r="HSV21" s="130"/>
      <c r="HSW21" s="130"/>
      <c r="HSX21" s="130"/>
      <c r="HSY21" s="130"/>
      <c r="HSZ21" s="130"/>
      <c r="HTA21" s="130"/>
      <c r="HTB21" s="130"/>
      <c r="HTC21" s="130"/>
      <c r="HTD21" s="130"/>
      <c r="HTE21" s="130"/>
      <c r="HTF21" s="130"/>
      <c r="HTG21" s="130"/>
      <c r="HTH21" s="130"/>
      <c r="HTI21" s="130"/>
      <c r="HTJ21" s="130"/>
      <c r="HTK21" s="130"/>
      <c r="HTL21" s="130"/>
      <c r="HTM21" s="130"/>
      <c r="HTN21" s="130"/>
      <c r="HTO21" s="130"/>
      <c r="HTP21" s="130"/>
      <c r="HTQ21" s="130"/>
      <c r="HTR21" s="130"/>
      <c r="HTS21" s="130"/>
      <c r="HTT21" s="130"/>
      <c r="HTU21" s="130"/>
      <c r="HTV21" s="130"/>
      <c r="HTW21" s="130"/>
      <c r="HTX21" s="130"/>
      <c r="HTY21" s="130"/>
      <c r="HTZ21" s="130"/>
      <c r="HUA21" s="130"/>
      <c r="HUB21" s="130"/>
      <c r="HUC21" s="130"/>
      <c r="HUD21" s="130"/>
      <c r="HUE21" s="130"/>
      <c r="HUF21" s="130"/>
      <c r="HUG21" s="130"/>
      <c r="HUH21" s="130"/>
      <c r="HUI21" s="130"/>
      <c r="HUJ21" s="130"/>
      <c r="HUK21" s="130"/>
      <c r="HUL21" s="130"/>
      <c r="HUM21" s="130"/>
      <c r="HUN21" s="130"/>
      <c r="HUO21" s="130"/>
      <c r="HUP21" s="130"/>
      <c r="HUQ21" s="130"/>
      <c r="HUR21" s="130"/>
      <c r="HUS21" s="130"/>
      <c r="HUT21" s="130"/>
      <c r="HUU21" s="130"/>
      <c r="HUV21" s="130"/>
      <c r="HUW21" s="130"/>
      <c r="HUX21" s="130"/>
      <c r="HUY21" s="130"/>
      <c r="HUZ21" s="130"/>
      <c r="HVA21" s="130"/>
      <c r="HVB21" s="130"/>
      <c r="HVC21" s="130"/>
      <c r="HVD21" s="130"/>
      <c r="HVE21" s="130"/>
      <c r="HVF21" s="130"/>
      <c r="HVG21" s="130"/>
      <c r="HVH21" s="130"/>
      <c r="HVI21" s="130"/>
      <c r="HVJ21" s="130"/>
      <c r="HVK21" s="130"/>
      <c r="HVL21" s="130"/>
      <c r="HVM21" s="130"/>
      <c r="HVN21" s="130"/>
      <c r="HVO21" s="130"/>
      <c r="HVP21" s="130"/>
      <c r="HVQ21" s="130"/>
      <c r="HVR21" s="130"/>
      <c r="HVS21" s="130"/>
      <c r="HVT21" s="130"/>
      <c r="HVU21" s="130"/>
      <c r="HVV21" s="130"/>
      <c r="HVW21" s="130"/>
      <c r="HVX21" s="130"/>
      <c r="HVY21" s="130"/>
      <c r="HVZ21" s="130"/>
      <c r="HWA21" s="130"/>
      <c r="HWB21" s="130"/>
      <c r="HWC21" s="130"/>
      <c r="HWD21" s="130"/>
      <c r="HWE21" s="130"/>
      <c r="HWF21" s="130"/>
      <c r="HWG21" s="130"/>
      <c r="HWH21" s="130"/>
      <c r="HWI21" s="130"/>
      <c r="HWJ21" s="130"/>
      <c r="HWK21" s="130"/>
      <c r="HWL21" s="130"/>
      <c r="HWM21" s="130"/>
      <c r="HWN21" s="130"/>
      <c r="HWO21" s="130"/>
      <c r="HWP21" s="130"/>
      <c r="HWQ21" s="130"/>
      <c r="HWR21" s="130"/>
      <c r="HWS21" s="130"/>
      <c r="HWT21" s="130"/>
      <c r="HWU21" s="130"/>
      <c r="HWV21" s="130"/>
      <c r="HWW21" s="130"/>
      <c r="HWX21" s="130"/>
      <c r="HWY21" s="130"/>
      <c r="HWZ21" s="130"/>
      <c r="HXA21" s="130"/>
      <c r="HXB21" s="130"/>
      <c r="HXC21" s="130"/>
      <c r="HXD21" s="130"/>
      <c r="HXE21" s="130"/>
      <c r="HXF21" s="130"/>
      <c r="HXG21" s="130"/>
      <c r="HXH21" s="130"/>
      <c r="HXI21" s="130"/>
      <c r="HXJ21" s="130"/>
      <c r="HXK21" s="130"/>
      <c r="HXL21" s="130"/>
      <c r="HXM21" s="130"/>
      <c r="HXN21" s="130"/>
      <c r="HXO21" s="130"/>
      <c r="HXP21" s="130"/>
      <c r="HXQ21" s="130"/>
      <c r="HXR21" s="130"/>
      <c r="HXS21" s="130"/>
      <c r="HXT21" s="130"/>
      <c r="HXU21" s="130"/>
      <c r="HXV21" s="130"/>
      <c r="HXW21" s="130"/>
      <c r="HXX21" s="130"/>
      <c r="HXY21" s="130"/>
      <c r="HXZ21" s="130"/>
      <c r="HYA21" s="130"/>
      <c r="HYB21" s="130"/>
      <c r="HYC21" s="130"/>
      <c r="HYD21" s="130"/>
      <c r="HYE21" s="130"/>
      <c r="HYF21" s="130"/>
      <c r="HYG21" s="130"/>
      <c r="HYH21" s="130"/>
      <c r="HYI21" s="130"/>
      <c r="HYJ21" s="130"/>
      <c r="HYK21" s="130"/>
      <c r="HYL21" s="130"/>
      <c r="HYM21" s="130"/>
      <c r="HYN21" s="130"/>
      <c r="HYO21" s="130"/>
      <c r="HYP21" s="130"/>
      <c r="HYQ21" s="130"/>
      <c r="HYR21" s="130"/>
      <c r="HYS21" s="130"/>
      <c r="HYT21" s="130"/>
      <c r="HYU21" s="130"/>
      <c r="HYV21" s="130"/>
      <c r="HYW21" s="130"/>
      <c r="HYX21" s="130"/>
      <c r="HYY21" s="130"/>
      <c r="HYZ21" s="130"/>
      <c r="HZA21" s="130"/>
      <c r="HZB21" s="130"/>
      <c r="HZC21" s="130"/>
      <c r="HZD21" s="130"/>
      <c r="HZE21" s="130"/>
      <c r="HZF21" s="130"/>
      <c r="HZG21" s="130"/>
      <c r="HZH21" s="130"/>
      <c r="HZI21" s="130"/>
      <c r="HZJ21" s="130"/>
      <c r="HZK21" s="130"/>
      <c r="HZL21" s="130"/>
      <c r="HZM21" s="130"/>
      <c r="HZN21" s="130"/>
      <c r="HZO21" s="130"/>
      <c r="HZP21" s="130"/>
      <c r="HZQ21" s="130"/>
      <c r="HZR21" s="130"/>
      <c r="HZS21" s="130"/>
      <c r="HZT21" s="130"/>
      <c r="HZU21" s="130"/>
      <c r="HZV21" s="130"/>
      <c r="HZW21" s="130"/>
      <c r="HZX21" s="130"/>
      <c r="HZY21" s="130"/>
      <c r="HZZ21" s="130"/>
      <c r="IAA21" s="130"/>
      <c r="IAB21" s="130"/>
      <c r="IAC21" s="130"/>
      <c r="IAD21" s="130"/>
      <c r="IAE21" s="130"/>
      <c r="IAF21" s="130"/>
      <c r="IAG21" s="130"/>
      <c r="IAH21" s="130"/>
      <c r="IAI21" s="130"/>
      <c r="IAJ21" s="130"/>
      <c r="IAK21" s="130"/>
      <c r="IAL21" s="130"/>
      <c r="IAM21" s="130"/>
      <c r="IAN21" s="130"/>
      <c r="IAO21" s="130"/>
      <c r="IAP21" s="130"/>
      <c r="IAQ21" s="130"/>
      <c r="IAR21" s="130"/>
      <c r="IAS21" s="130"/>
      <c r="IAT21" s="130"/>
      <c r="IAU21" s="130"/>
      <c r="IAV21" s="130"/>
      <c r="IAW21" s="130"/>
      <c r="IAX21" s="130"/>
      <c r="IAY21" s="130"/>
      <c r="IAZ21" s="130"/>
      <c r="IBA21" s="130"/>
      <c r="IBB21" s="130"/>
      <c r="IBC21" s="130"/>
      <c r="IBD21" s="130"/>
      <c r="IBE21" s="130"/>
      <c r="IBF21" s="130"/>
      <c r="IBG21" s="130"/>
      <c r="IBH21" s="130"/>
      <c r="IBI21" s="130"/>
      <c r="IBJ21" s="130"/>
      <c r="IBK21" s="130"/>
      <c r="IBL21" s="130"/>
      <c r="IBM21" s="130"/>
      <c r="IBN21" s="130"/>
      <c r="IBO21" s="130"/>
      <c r="IBP21" s="130"/>
      <c r="IBQ21" s="130"/>
      <c r="IBR21" s="130"/>
      <c r="IBS21" s="130"/>
      <c r="IBT21" s="130"/>
      <c r="IBU21" s="130"/>
      <c r="IBV21" s="130"/>
      <c r="IBW21" s="130"/>
      <c r="IBX21" s="130"/>
      <c r="IBY21" s="130"/>
      <c r="IBZ21" s="130"/>
      <c r="ICA21" s="130"/>
      <c r="ICB21" s="130"/>
      <c r="ICC21" s="130"/>
      <c r="ICD21" s="130"/>
      <c r="ICE21" s="130"/>
      <c r="ICF21" s="130"/>
      <c r="ICG21" s="130"/>
      <c r="ICH21" s="130"/>
      <c r="ICI21" s="130"/>
      <c r="ICJ21" s="130"/>
      <c r="ICK21" s="130"/>
      <c r="ICL21" s="130"/>
      <c r="ICM21" s="130"/>
      <c r="ICN21" s="130"/>
      <c r="ICO21" s="130"/>
      <c r="ICP21" s="130"/>
      <c r="ICQ21" s="130"/>
      <c r="ICR21" s="130"/>
      <c r="ICS21" s="130"/>
      <c r="ICT21" s="130"/>
      <c r="ICU21" s="130"/>
      <c r="ICV21" s="130"/>
      <c r="ICW21" s="130"/>
      <c r="ICX21" s="130"/>
      <c r="ICY21" s="130"/>
      <c r="ICZ21" s="130"/>
      <c r="IDA21" s="130"/>
      <c r="IDB21" s="130"/>
      <c r="IDC21" s="130"/>
      <c r="IDD21" s="130"/>
      <c r="IDE21" s="130"/>
      <c r="IDF21" s="130"/>
      <c r="IDG21" s="130"/>
      <c r="IDH21" s="130"/>
      <c r="IDI21" s="130"/>
      <c r="IDJ21" s="130"/>
      <c r="IDK21" s="130"/>
      <c r="IDL21" s="130"/>
      <c r="IDM21" s="130"/>
      <c r="IDN21" s="130"/>
      <c r="IDO21" s="130"/>
      <c r="IDP21" s="130"/>
      <c r="IDQ21" s="130"/>
      <c r="IDR21" s="130"/>
      <c r="IDS21" s="130"/>
      <c r="IDT21" s="130"/>
      <c r="IDU21" s="130"/>
      <c r="IDV21" s="130"/>
      <c r="IDW21" s="130"/>
      <c r="IDX21" s="130"/>
      <c r="IDY21" s="130"/>
      <c r="IDZ21" s="130"/>
      <c r="IEA21" s="130"/>
      <c r="IEB21" s="130"/>
      <c r="IEC21" s="130"/>
      <c r="IED21" s="130"/>
      <c r="IEE21" s="130"/>
      <c r="IEF21" s="130"/>
      <c r="IEG21" s="130"/>
      <c r="IEH21" s="130"/>
      <c r="IEI21" s="130"/>
      <c r="IEJ21" s="130"/>
      <c r="IEK21" s="130"/>
      <c r="IEL21" s="130"/>
      <c r="IEM21" s="130"/>
      <c r="IEN21" s="130"/>
      <c r="IEO21" s="130"/>
      <c r="IEP21" s="130"/>
      <c r="IEQ21" s="130"/>
      <c r="IER21" s="130"/>
      <c r="IES21" s="130"/>
      <c r="IET21" s="130"/>
      <c r="IEU21" s="130"/>
      <c r="IEV21" s="130"/>
      <c r="IEW21" s="130"/>
      <c r="IEX21" s="130"/>
      <c r="IEY21" s="130"/>
      <c r="IEZ21" s="130"/>
      <c r="IFA21" s="130"/>
      <c r="IFB21" s="130"/>
      <c r="IFC21" s="130"/>
      <c r="IFD21" s="130"/>
      <c r="IFE21" s="130"/>
      <c r="IFF21" s="130"/>
      <c r="IFG21" s="130"/>
      <c r="IFH21" s="130"/>
      <c r="IFI21" s="130"/>
      <c r="IFJ21" s="130"/>
      <c r="IFK21" s="130"/>
      <c r="IFL21" s="130"/>
      <c r="IFM21" s="130"/>
      <c r="IFN21" s="130"/>
      <c r="IFO21" s="130"/>
      <c r="IFP21" s="130"/>
      <c r="IFQ21" s="130"/>
      <c r="IFR21" s="130"/>
      <c r="IFS21" s="130"/>
      <c r="IFT21" s="130"/>
      <c r="IFU21" s="130"/>
      <c r="IFV21" s="130"/>
      <c r="IFW21" s="130"/>
      <c r="IFX21" s="130"/>
      <c r="IFY21" s="130"/>
      <c r="IFZ21" s="130"/>
      <c r="IGA21" s="130"/>
      <c r="IGB21" s="130"/>
      <c r="IGC21" s="130"/>
      <c r="IGD21" s="130"/>
      <c r="IGE21" s="130"/>
      <c r="IGF21" s="130"/>
      <c r="IGG21" s="130"/>
      <c r="IGH21" s="130"/>
      <c r="IGI21" s="130"/>
      <c r="IGJ21" s="130"/>
      <c r="IGK21" s="130"/>
      <c r="IGL21" s="130"/>
      <c r="IGM21" s="130"/>
      <c r="IGN21" s="130"/>
      <c r="IGO21" s="130"/>
      <c r="IGP21" s="130"/>
      <c r="IGQ21" s="130"/>
      <c r="IGR21" s="130"/>
      <c r="IGS21" s="130"/>
      <c r="IGT21" s="130"/>
      <c r="IGU21" s="130"/>
      <c r="IGV21" s="130"/>
      <c r="IGW21" s="130"/>
      <c r="IGX21" s="130"/>
      <c r="IGY21" s="130"/>
      <c r="IGZ21" s="130"/>
      <c r="IHA21" s="130"/>
      <c r="IHB21" s="130"/>
      <c r="IHC21" s="130"/>
      <c r="IHD21" s="130"/>
      <c r="IHE21" s="130"/>
      <c r="IHF21" s="130"/>
      <c r="IHG21" s="130"/>
      <c r="IHH21" s="130"/>
      <c r="IHI21" s="130"/>
      <c r="IHJ21" s="130"/>
      <c r="IHK21" s="130"/>
      <c r="IHL21" s="130"/>
      <c r="IHM21" s="130"/>
      <c r="IHN21" s="130"/>
      <c r="IHO21" s="130"/>
      <c r="IHP21" s="130"/>
      <c r="IHQ21" s="130"/>
      <c r="IHR21" s="130"/>
      <c r="IHS21" s="130"/>
      <c r="IHT21" s="130"/>
      <c r="IHU21" s="130"/>
      <c r="IHV21" s="130"/>
      <c r="IHW21" s="130"/>
      <c r="IHX21" s="130"/>
      <c r="IHY21" s="130"/>
      <c r="IHZ21" s="130"/>
      <c r="IIA21" s="130"/>
      <c r="IIB21" s="130"/>
      <c r="IIC21" s="130"/>
      <c r="IID21" s="130"/>
      <c r="IIE21" s="130"/>
      <c r="IIF21" s="130"/>
      <c r="IIG21" s="130"/>
      <c r="IIH21" s="130"/>
      <c r="III21" s="130"/>
      <c r="IIJ21" s="130"/>
      <c r="IIK21" s="130"/>
      <c r="IIL21" s="130"/>
      <c r="IIM21" s="130"/>
      <c r="IIN21" s="130"/>
      <c r="IIO21" s="130"/>
      <c r="IIP21" s="130"/>
      <c r="IIQ21" s="130"/>
      <c r="IIR21" s="130"/>
      <c r="IIS21" s="130"/>
      <c r="IIT21" s="130"/>
      <c r="IIU21" s="130"/>
      <c r="IIV21" s="130"/>
      <c r="IIW21" s="130"/>
      <c r="IIX21" s="130"/>
      <c r="IIY21" s="130"/>
      <c r="IIZ21" s="130"/>
      <c r="IJA21" s="130"/>
      <c r="IJB21" s="130"/>
      <c r="IJC21" s="130"/>
      <c r="IJD21" s="130"/>
      <c r="IJE21" s="130"/>
      <c r="IJF21" s="130"/>
      <c r="IJG21" s="130"/>
      <c r="IJH21" s="130"/>
      <c r="IJI21" s="130"/>
      <c r="IJJ21" s="130"/>
      <c r="IJK21" s="130"/>
      <c r="IJL21" s="130"/>
      <c r="IJM21" s="130"/>
      <c r="IJN21" s="130"/>
      <c r="IJO21" s="130"/>
      <c r="IJP21" s="130"/>
      <c r="IJQ21" s="130"/>
      <c r="IJR21" s="130"/>
      <c r="IJS21" s="130"/>
      <c r="IJT21" s="130"/>
      <c r="IJU21" s="130"/>
      <c r="IJV21" s="130"/>
      <c r="IJW21" s="130"/>
      <c r="IJX21" s="130"/>
      <c r="IJY21" s="130"/>
      <c r="IJZ21" s="130"/>
      <c r="IKA21" s="130"/>
      <c r="IKB21" s="130"/>
      <c r="IKC21" s="130"/>
      <c r="IKD21" s="130"/>
      <c r="IKE21" s="130"/>
      <c r="IKF21" s="130"/>
      <c r="IKG21" s="130"/>
      <c r="IKH21" s="130"/>
      <c r="IKI21" s="130"/>
      <c r="IKJ21" s="130"/>
      <c r="IKK21" s="130"/>
      <c r="IKL21" s="130"/>
      <c r="IKM21" s="130"/>
      <c r="IKN21" s="130"/>
      <c r="IKO21" s="130"/>
      <c r="IKP21" s="130"/>
      <c r="IKQ21" s="130"/>
      <c r="IKR21" s="130"/>
      <c r="IKS21" s="130"/>
      <c r="IKT21" s="130"/>
      <c r="IKU21" s="130"/>
      <c r="IKV21" s="130"/>
      <c r="IKW21" s="130"/>
      <c r="IKX21" s="130"/>
      <c r="IKY21" s="130"/>
      <c r="IKZ21" s="130"/>
      <c r="ILA21" s="130"/>
      <c r="ILB21" s="130"/>
      <c r="ILC21" s="130"/>
      <c r="ILD21" s="130"/>
      <c r="ILE21" s="130"/>
      <c r="ILF21" s="130"/>
      <c r="ILG21" s="130"/>
      <c r="ILH21" s="130"/>
      <c r="ILI21" s="130"/>
      <c r="ILJ21" s="130"/>
      <c r="ILK21" s="130"/>
      <c r="ILL21" s="130"/>
      <c r="ILM21" s="130"/>
      <c r="ILN21" s="130"/>
      <c r="ILO21" s="130"/>
      <c r="ILP21" s="130"/>
      <c r="ILQ21" s="130"/>
      <c r="ILR21" s="130"/>
      <c r="ILS21" s="130"/>
      <c r="ILT21" s="130"/>
      <c r="ILU21" s="130"/>
      <c r="ILV21" s="130"/>
      <c r="ILW21" s="130"/>
      <c r="ILX21" s="130"/>
      <c r="ILY21" s="130"/>
      <c r="ILZ21" s="130"/>
      <c r="IMA21" s="130"/>
      <c r="IMB21" s="130"/>
      <c r="IMC21" s="130"/>
      <c r="IMD21" s="130"/>
      <c r="IME21" s="130"/>
      <c r="IMF21" s="130"/>
      <c r="IMG21" s="130"/>
      <c r="IMH21" s="130"/>
      <c r="IMI21" s="130"/>
      <c r="IMJ21" s="130"/>
      <c r="IMK21" s="130"/>
      <c r="IML21" s="130"/>
      <c r="IMM21" s="130"/>
      <c r="IMN21" s="130"/>
      <c r="IMO21" s="130"/>
      <c r="IMP21" s="130"/>
      <c r="IMQ21" s="130"/>
      <c r="IMR21" s="130"/>
      <c r="IMS21" s="130"/>
      <c r="IMT21" s="130"/>
      <c r="IMU21" s="130"/>
      <c r="IMV21" s="130"/>
      <c r="IMW21" s="130"/>
      <c r="IMX21" s="130"/>
      <c r="IMY21" s="130"/>
      <c r="IMZ21" s="130"/>
      <c r="INA21" s="130"/>
      <c r="INB21" s="130"/>
      <c r="INC21" s="130"/>
      <c r="IND21" s="130"/>
      <c r="INE21" s="130"/>
      <c r="INF21" s="130"/>
      <c r="ING21" s="130"/>
      <c r="INH21" s="130"/>
      <c r="INI21" s="130"/>
      <c r="INJ21" s="130"/>
      <c r="INK21" s="130"/>
      <c r="INL21" s="130"/>
      <c r="INM21" s="130"/>
      <c r="INN21" s="130"/>
      <c r="INO21" s="130"/>
      <c r="INP21" s="130"/>
      <c r="INQ21" s="130"/>
      <c r="INR21" s="130"/>
      <c r="INS21" s="130"/>
      <c r="INT21" s="130"/>
      <c r="INU21" s="130"/>
      <c r="INV21" s="130"/>
      <c r="INW21" s="130"/>
      <c r="INX21" s="130"/>
      <c r="INY21" s="130"/>
      <c r="INZ21" s="130"/>
      <c r="IOA21" s="130"/>
      <c r="IOB21" s="130"/>
      <c r="IOC21" s="130"/>
      <c r="IOD21" s="130"/>
      <c r="IOE21" s="130"/>
      <c r="IOF21" s="130"/>
      <c r="IOG21" s="130"/>
      <c r="IOH21" s="130"/>
      <c r="IOI21" s="130"/>
      <c r="IOJ21" s="130"/>
      <c r="IOK21" s="130"/>
      <c r="IOL21" s="130"/>
      <c r="IOM21" s="130"/>
      <c r="ION21" s="130"/>
      <c r="IOO21" s="130"/>
      <c r="IOP21" s="130"/>
      <c r="IOQ21" s="130"/>
      <c r="IOR21" s="130"/>
      <c r="IOS21" s="130"/>
      <c r="IOT21" s="130"/>
      <c r="IOU21" s="130"/>
      <c r="IOV21" s="130"/>
      <c r="IOW21" s="130"/>
      <c r="IOX21" s="130"/>
      <c r="IOY21" s="130"/>
      <c r="IOZ21" s="130"/>
      <c r="IPA21" s="130"/>
      <c r="IPB21" s="130"/>
      <c r="IPC21" s="130"/>
      <c r="IPD21" s="130"/>
      <c r="IPE21" s="130"/>
      <c r="IPF21" s="130"/>
      <c r="IPG21" s="130"/>
      <c r="IPH21" s="130"/>
      <c r="IPI21" s="130"/>
      <c r="IPJ21" s="130"/>
      <c r="IPK21" s="130"/>
      <c r="IPL21" s="130"/>
      <c r="IPM21" s="130"/>
      <c r="IPN21" s="130"/>
      <c r="IPO21" s="130"/>
      <c r="IPP21" s="130"/>
      <c r="IPQ21" s="130"/>
      <c r="IPR21" s="130"/>
      <c r="IPS21" s="130"/>
      <c r="IPT21" s="130"/>
      <c r="IPU21" s="130"/>
      <c r="IPV21" s="130"/>
      <c r="IPW21" s="130"/>
      <c r="IPX21" s="130"/>
      <c r="IPY21" s="130"/>
      <c r="IPZ21" s="130"/>
      <c r="IQA21" s="130"/>
      <c r="IQB21" s="130"/>
      <c r="IQC21" s="130"/>
      <c r="IQD21" s="130"/>
      <c r="IQE21" s="130"/>
      <c r="IQF21" s="130"/>
      <c r="IQG21" s="130"/>
      <c r="IQH21" s="130"/>
      <c r="IQI21" s="130"/>
      <c r="IQJ21" s="130"/>
      <c r="IQK21" s="130"/>
      <c r="IQL21" s="130"/>
      <c r="IQM21" s="130"/>
      <c r="IQN21" s="130"/>
      <c r="IQO21" s="130"/>
      <c r="IQP21" s="130"/>
      <c r="IQQ21" s="130"/>
      <c r="IQR21" s="130"/>
      <c r="IQS21" s="130"/>
      <c r="IQT21" s="130"/>
      <c r="IQU21" s="130"/>
      <c r="IQV21" s="130"/>
      <c r="IQW21" s="130"/>
      <c r="IQX21" s="130"/>
      <c r="IQY21" s="130"/>
      <c r="IQZ21" s="130"/>
      <c r="IRA21" s="130"/>
      <c r="IRB21" s="130"/>
      <c r="IRC21" s="130"/>
      <c r="IRD21" s="130"/>
      <c r="IRE21" s="130"/>
      <c r="IRF21" s="130"/>
      <c r="IRG21" s="130"/>
      <c r="IRH21" s="130"/>
      <c r="IRI21" s="130"/>
      <c r="IRJ21" s="130"/>
      <c r="IRK21" s="130"/>
      <c r="IRL21" s="130"/>
      <c r="IRM21" s="130"/>
      <c r="IRN21" s="130"/>
      <c r="IRO21" s="130"/>
      <c r="IRP21" s="130"/>
      <c r="IRQ21" s="130"/>
      <c r="IRR21" s="130"/>
      <c r="IRS21" s="130"/>
      <c r="IRT21" s="130"/>
      <c r="IRU21" s="130"/>
      <c r="IRV21" s="130"/>
      <c r="IRW21" s="130"/>
      <c r="IRX21" s="130"/>
      <c r="IRY21" s="130"/>
      <c r="IRZ21" s="130"/>
      <c r="ISA21" s="130"/>
      <c r="ISB21" s="130"/>
      <c r="ISC21" s="130"/>
      <c r="ISD21" s="130"/>
      <c r="ISE21" s="130"/>
      <c r="ISF21" s="130"/>
      <c r="ISG21" s="130"/>
      <c r="ISH21" s="130"/>
      <c r="ISI21" s="130"/>
      <c r="ISJ21" s="130"/>
      <c r="ISK21" s="130"/>
      <c r="ISL21" s="130"/>
      <c r="ISM21" s="130"/>
      <c r="ISN21" s="130"/>
      <c r="ISO21" s="130"/>
      <c r="ISP21" s="130"/>
      <c r="ISQ21" s="130"/>
      <c r="ISR21" s="130"/>
      <c r="ISS21" s="130"/>
      <c r="IST21" s="130"/>
      <c r="ISU21" s="130"/>
      <c r="ISV21" s="130"/>
      <c r="ISW21" s="130"/>
      <c r="ISX21" s="130"/>
      <c r="ISY21" s="130"/>
      <c r="ISZ21" s="130"/>
      <c r="ITA21" s="130"/>
      <c r="ITB21" s="130"/>
      <c r="ITC21" s="130"/>
      <c r="ITD21" s="130"/>
      <c r="ITE21" s="130"/>
      <c r="ITF21" s="130"/>
      <c r="ITG21" s="130"/>
      <c r="ITH21" s="130"/>
      <c r="ITI21" s="130"/>
      <c r="ITJ21" s="130"/>
      <c r="ITK21" s="130"/>
      <c r="ITL21" s="130"/>
      <c r="ITM21" s="130"/>
      <c r="ITN21" s="130"/>
      <c r="ITO21" s="130"/>
      <c r="ITP21" s="130"/>
      <c r="ITQ21" s="130"/>
      <c r="ITR21" s="130"/>
      <c r="ITS21" s="130"/>
      <c r="ITT21" s="130"/>
      <c r="ITU21" s="130"/>
      <c r="ITV21" s="130"/>
      <c r="ITW21" s="130"/>
      <c r="ITX21" s="130"/>
      <c r="ITY21" s="130"/>
      <c r="ITZ21" s="130"/>
      <c r="IUA21" s="130"/>
      <c r="IUB21" s="130"/>
      <c r="IUC21" s="130"/>
      <c r="IUD21" s="130"/>
      <c r="IUE21" s="130"/>
      <c r="IUF21" s="130"/>
      <c r="IUG21" s="130"/>
      <c r="IUH21" s="130"/>
      <c r="IUI21" s="130"/>
      <c r="IUJ21" s="130"/>
      <c r="IUK21" s="130"/>
      <c r="IUL21" s="130"/>
      <c r="IUM21" s="130"/>
      <c r="IUN21" s="130"/>
      <c r="IUO21" s="130"/>
      <c r="IUP21" s="130"/>
      <c r="IUQ21" s="130"/>
      <c r="IUR21" s="130"/>
      <c r="IUS21" s="130"/>
      <c r="IUT21" s="130"/>
      <c r="IUU21" s="130"/>
      <c r="IUV21" s="130"/>
      <c r="IUW21" s="130"/>
      <c r="IUX21" s="130"/>
      <c r="IUY21" s="130"/>
      <c r="IUZ21" s="130"/>
      <c r="IVA21" s="130"/>
      <c r="IVB21" s="130"/>
      <c r="IVC21" s="130"/>
      <c r="IVD21" s="130"/>
      <c r="IVE21" s="130"/>
      <c r="IVF21" s="130"/>
      <c r="IVG21" s="130"/>
      <c r="IVH21" s="130"/>
      <c r="IVI21" s="130"/>
      <c r="IVJ21" s="130"/>
      <c r="IVK21" s="130"/>
      <c r="IVL21" s="130"/>
      <c r="IVM21" s="130"/>
      <c r="IVN21" s="130"/>
      <c r="IVO21" s="130"/>
      <c r="IVP21" s="130"/>
      <c r="IVQ21" s="130"/>
      <c r="IVR21" s="130"/>
      <c r="IVS21" s="130"/>
      <c r="IVT21" s="130"/>
      <c r="IVU21" s="130"/>
      <c r="IVV21" s="130"/>
      <c r="IVW21" s="130"/>
      <c r="IVX21" s="130"/>
      <c r="IVY21" s="130"/>
      <c r="IVZ21" s="130"/>
      <c r="IWA21" s="130"/>
      <c r="IWB21" s="130"/>
      <c r="IWC21" s="130"/>
      <c r="IWD21" s="130"/>
      <c r="IWE21" s="130"/>
      <c r="IWF21" s="130"/>
      <c r="IWG21" s="130"/>
      <c r="IWH21" s="130"/>
      <c r="IWI21" s="130"/>
      <c r="IWJ21" s="130"/>
      <c r="IWK21" s="130"/>
      <c r="IWL21" s="130"/>
      <c r="IWM21" s="130"/>
      <c r="IWN21" s="130"/>
      <c r="IWO21" s="130"/>
      <c r="IWP21" s="130"/>
      <c r="IWQ21" s="130"/>
      <c r="IWR21" s="130"/>
      <c r="IWS21" s="130"/>
      <c r="IWT21" s="130"/>
      <c r="IWU21" s="130"/>
      <c r="IWV21" s="130"/>
      <c r="IWW21" s="130"/>
      <c r="IWX21" s="130"/>
      <c r="IWY21" s="130"/>
      <c r="IWZ21" s="130"/>
      <c r="IXA21" s="130"/>
      <c r="IXB21" s="130"/>
      <c r="IXC21" s="130"/>
      <c r="IXD21" s="130"/>
      <c r="IXE21" s="130"/>
      <c r="IXF21" s="130"/>
      <c r="IXG21" s="130"/>
      <c r="IXH21" s="130"/>
      <c r="IXI21" s="130"/>
      <c r="IXJ21" s="130"/>
      <c r="IXK21" s="130"/>
      <c r="IXL21" s="130"/>
      <c r="IXM21" s="130"/>
      <c r="IXN21" s="130"/>
      <c r="IXO21" s="130"/>
      <c r="IXP21" s="130"/>
      <c r="IXQ21" s="130"/>
      <c r="IXR21" s="130"/>
      <c r="IXS21" s="130"/>
      <c r="IXT21" s="130"/>
      <c r="IXU21" s="130"/>
      <c r="IXV21" s="130"/>
      <c r="IXW21" s="130"/>
      <c r="IXX21" s="130"/>
      <c r="IXY21" s="130"/>
      <c r="IXZ21" s="130"/>
      <c r="IYA21" s="130"/>
      <c r="IYB21" s="130"/>
      <c r="IYC21" s="130"/>
      <c r="IYD21" s="130"/>
      <c r="IYE21" s="130"/>
      <c r="IYF21" s="130"/>
      <c r="IYG21" s="130"/>
      <c r="IYH21" s="130"/>
      <c r="IYI21" s="130"/>
      <c r="IYJ21" s="130"/>
      <c r="IYK21" s="130"/>
      <c r="IYL21" s="130"/>
      <c r="IYM21" s="130"/>
      <c r="IYN21" s="130"/>
      <c r="IYO21" s="130"/>
      <c r="IYP21" s="130"/>
      <c r="IYQ21" s="130"/>
      <c r="IYR21" s="130"/>
      <c r="IYS21" s="130"/>
      <c r="IYT21" s="130"/>
      <c r="IYU21" s="130"/>
      <c r="IYV21" s="130"/>
      <c r="IYW21" s="130"/>
      <c r="IYX21" s="130"/>
      <c r="IYY21" s="130"/>
      <c r="IYZ21" s="130"/>
      <c r="IZA21" s="130"/>
      <c r="IZB21" s="130"/>
      <c r="IZC21" s="130"/>
      <c r="IZD21" s="130"/>
      <c r="IZE21" s="130"/>
      <c r="IZF21" s="130"/>
      <c r="IZG21" s="130"/>
      <c r="IZH21" s="130"/>
      <c r="IZI21" s="130"/>
      <c r="IZJ21" s="130"/>
      <c r="IZK21" s="130"/>
      <c r="IZL21" s="130"/>
      <c r="IZM21" s="130"/>
      <c r="IZN21" s="130"/>
      <c r="IZO21" s="130"/>
      <c r="IZP21" s="130"/>
      <c r="IZQ21" s="130"/>
      <c r="IZR21" s="130"/>
      <c r="IZS21" s="130"/>
      <c r="IZT21" s="130"/>
      <c r="IZU21" s="130"/>
      <c r="IZV21" s="130"/>
      <c r="IZW21" s="130"/>
      <c r="IZX21" s="130"/>
      <c r="IZY21" s="130"/>
      <c r="IZZ21" s="130"/>
      <c r="JAA21" s="130"/>
      <c r="JAB21" s="130"/>
      <c r="JAC21" s="130"/>
      <c r="JAD21" s="130"/>
      <c r="JAE21" s="130"/>
      <c r="JAF21" s="130"/>
      <c r="JAG21" s="130"/>
      <c r="JAH21" s="130"/>
      <c r="JAI21" s="130"/>
      <c r="JAJ21" s="130"/>
      <c r="JAK21" s="130"/>
      <c r="JAL21" s="130"/>
      <c r="JAM21" s="130"/>
      <c r="JAN21" s="130"/>
      <c r="JAO21" s="130"/>
      <c r="JAP21" s="130"/>
      <c r="JAQ21" s="130"/>
      <c r="JAR21" s="130"/>
      <c r="JAS21" s="130"/>
      <c r="JAT21" s="130"/>
      <c r="JAU21" s="130"/>
      <c r="JAV21" s="130"/>
      <c r="JAW21" s="130"/>
      <c r="JAX21" s="130"/>
      <c r="JAY21" s="130"/>
      <c r="JAZ21" s="130"/>
      <c r="JBA21" s="130"/>
      <c r="JBB21" s="130"/>
      <c r="JBC21" s="130"/>
      <c r="JBD21" s="130"/>
      <c r="JBE21" s="130"/>
      <c r="JBF21" s="130"/>
      <c r="JBG21" s="130"/>
      <c r="JBH21" s="130"/>
      <c r="JBI21" s="130"/>
      <c r="JBJ21" s="130"/>
      <c r="JBK21" s="130"/>
      <c r="JBL21" s="130"/>
      <c r="JBM21" s="130"/>
      <c r="JBN21" s="130"/>
      <c r="JBO21" s="130"/>
      <c r="JBP21" s="130"/>
      <c r="JBQ21" s="130"/>
      <c r="JBR21" s="130"/>
      <c r="JBS21" s="130"/>
      <c r="JBT21" s="130"/>
      <c r="JBU21" s="130"/>
      <c r="JBV21" s="130"/>
      <c r="JBW21" s="130"/>
      <c r="JBX21" s="130"/>
      <c r="JBY21" s="130"/>
      <c r="JBZ21" s="130"/>
      <c r="JCA21" s="130"/>
      <c r="JCB21" s="130"/>
      <c r="JCC21" s="130"/>
      <c r="JCD21" s="130"/>
      <c r="JCE21" s="130"/>
      <c r="JCF21" s="130"/>
      <c r="JCG21" s="130"/>
      <c r="JCH21" s="130"/>
      <c r="JCI21" s="130"/>
      <c r="JCJ21" s="130"/>
      <c r="JCK21" s="130"/>
      <c r="JCL21" s="130"/>
      <c r="JCM21" s="130"/>
      <c r="JCN21" s="130"/>
      <c r="JCO21" s="130"/>
      <c r="JCP21" s="130"/>
      <c r="JCQ21" s="130"/>
      <c r="JCR21" s="130"/>
      <c r="JCS21" s="130"/>
      <c r="JCT21" s="130"/>
      <c r="JCU21" s="130"/>
      <c r="JCV21" s="130"/>
      <c r="JCW21" s="130"/>
      <c r="JCX21" s="130"/>
      <c r="JCY21" s="130"/>
      <c r="JCZ21" s="130"/>
      <c r="JDA21" s="130"/>
      <c r="JDB21" s="130"/>
      <c r="JDC21" s="130"/>
      <c r="JDD21" s="130"/>
      <c r="JDE21" s="130"/>
      <c r="JDF21" s="130"/>
      <c r="JDG21" s="130"/>
      <c r="JDH21" s="130"/>
      <c r="JDI21" s="130"/>
      <c r="JDJ21" s="130"/>
      <c r="JDK21" s="130"/>
      <c r="JDL21" s="130"/>
      <c r="JDM21" s="130"/>
      <c r="JDN21" s="130"/>
      <c r="JDO21" s="130"/>
      <c r="JDP21" s="130"/>
      <c r="JDQ21" s="130"/>
      <c r="JDR21" s="130"/>
      <c r="JDS21" s="130"/>
      <c r="JDT21" s="130"/>
      <c r="JDU21" s="130"/>
      <c r="JDV21" s="130"/>
      <c r="JDW21" s="130"/>
      <c r="JDX21" s="130"/>
      <c r="JDY21" s="130"/>
      <c r="JDZ21" s="130"/>
      <c r="JEA21" s="130"/>
      <c r="JEB21" s="130"/>
      <c r="JEC21" s="130"/>
      <c r="JED21" s="130"/>
      <c r="JEE21" s="130"/>
      <c r="JEF21" s="130"/>
      <c r="JEG21" s="130"/>
      <c r="JEH21" s="130"/>
      <c r="JEI21" s="130"/>
      <c r="JEJ21" s="130"/>
      <c r="JEK21" s="130"/>
      <c r="JEL21" s="130"/>
      <c r="JEM21" s="130"/>
      <c r="JEN21" s="130"/>
      <c r="JEO21" s="130"/>
      <c r="JEP21" s="130"/>
      <c r="JEQ21" s="130"/>
      <c r="JER21" s="130"/>
      <c r="JES21" s="130"/>
      <c r="JET21" s="130"/>
      <c r="JEU21" s="130"/>
      <c r="JEV21" s="130"/>
      <c r="JEW21" s="130"/>
      <c r="JEX21" s="130"/>
      <c r="JEY21" s="130"/>
      <c r="JEZ21" s="130"/>
      <c r="JFA21" s="130"/>
      <c r="JFB21" s="130"/>
      <c r="JFC21" s="130"/>
      <c r="JFD21" s="130"/>
      <c r="JFE21" s="130"/>
      <c r="JFF21" s="130"/>
      <c r="JFG21" s="130"/>
      <c r="JFH21" s="130"/>
      <c r="JFI21" s="130"/>
      <c r="JFJ21" s="130"/>
      <c r="JFK21" s="130"/>
      <c r="JFL21" s="130"/>
      <c r="JFM21" s="130"/>
      <c r="JFN21" s="130"/>
      <c r="JFO21" s="130"/>
      <c r="JFP21" s="130"/>
      <c r="JFQ21" s="130"/>
      <c r="JFR21" s="130"/>
      <c r="JFS21" s="130"/>
      <c r="JFT21" s="130"/>
      <c r="JFU21" s="130"/>
      <c r="JFV21" s="130"/>
      <c r="JFW21" s="130"/>
      <c r="JFX21" s="130"/>
      <c r="JFY21" s="130"/>
      <c r="JFZ21" s="130"/>
      <c r="JGA21" s="130"/>
      <c r="JGB21" s="130"/>
      <c r="JGC21" s="130"/>
      <c r="JGD21" s="130"/>
      <c r="JGE21" s="130"/>
      <c r="JGF21" s="130"/>
      <c r="JGG21" s="130"/>
      <c r="JGH21" s="130"/>
      <c r="JGI21" s="130"/>
      <c r="JGJ21" s="130"/>
      <c r="JGK21" s="130"/>
      <c r="JGL21" s="130"/>
      <c r="JGM21" s="130"/>
      <c r="JGN21" s="130"/>
      <c r="JGO21" s="130"/>
      <c r="JGP21" s="130"/>
      <c r="JGQ21" s="130"/>
      <c r="JGR21" s="130"/>
      <c r="JGS21" s="130"/>
      <c r="JGT21" s="130"/>
      <c r="JGU21" s="130"/>
      <c r="JGV21" s="130"/>
      <c r="JGW21" s="130"/>
      <c r="JGX21" s="130"/>
      <c r="JGY21" s="130"/>
      <c r="JGZ21" s="130"/>
      <c r="JHA21" s="130"/>
      <c r="JHB21" s="130"/>
      <c r="JHC21" s="130"/>
      <c r="JHD21" s="130"/>
      <c r="JHE21" s="130"/>
      <c r="JHF21" s="130"/>
      <c r="JHG21" s="130"/>
      <c r="JHH21" s="130"/>
      <c r="JHI21" s="130"/>
      <c r="JHJ21" s="130"/>
      <c r="JHK21" s="130"/>
      <c r="JHL21" s="130"/>
      <c r="JHM21" s="130"/>
      <c r="JHN21" s="130"/>
      <c r="JHO21" s="130"/>
      <c r="JHP21" s="130"/>
      <c r="JHQ21" s="130"/>
      <c r="JHR21" s="130"/>
      <c r="JHS21" s="130"/>
      <c r="JHT21" s="130"/>
      <c r="JHU21" s="130"/>
      <c r="JHV21" s="130"/>
      <c r="JHW21" s="130"/>
      <c r="JHX21" s="130"/>
      <c r="JHY21" s="130"/>
      <c r="JHZ21" s="130"/>
      <c r="JIA21" s="130"/>
      <c r="JIB21" s="130"/>
      <c r="JIC21" s="130"/>
      <c r="JID21" s="130"/>
      <c r="JIE21" s="130"/>
      <c r="JIF21" s="130"/>
      <c r="JIG21" s="130"/>
      <c r="JIH21" s="130"/>
      <c r="JII21" s="130"/>
      <c r="JIJ21" s="130"/>
      <c r="JIK21" s="130"/>
      <c r="JIL21" s="130"/>
      <c r="JIM21" s="130"/>
      <c r="JIN21" s="130"/>
      <c r="JIO21" s="130"/>
      <c r="JIP21" s="130"/>
      <c r="JIQ21" s="130"/>
      <c r="JIR21" s="130"/>
      <c r="JIS21" s="130"/>
      <c r="JIT21" s="130"/>
      <c r="JIU21" s="130"/>
      <c r="JIV21" s="130"/>
      <c r="JIW21" s="130"/>
      <c r="JIX21" s="130"/>
      <c r="JIY21" s="130"/>
      <c r="JIZ21" s="130"/>
      <c r="JJA21" s="130"/>
      <c r="JJB21" s="130"/>
      <c r="JJC21" s="130"/>
      <c r="JJD21" s="130"/>
      <c r="JJE21" s="130"/>
      <c r="JJF21" s="130"/>
      <c r="JJG21" s="130"/>
      <c r="JJH21" s="130"/>
      <c r="JJI21" s="130"/>
      <c r="JJJ21" s="130"/>
      <c r="JJK21" s="130"/>
      <c r="JJL21" s="130"/>
      <c r="JJM21" s="130"/>
      <c r="JJN21" s="130"/>
      <c r="JJO21" s="130"/>
      <c r="JJP21" s="130"/>
      <c r="JJQ21" s="130"/>
      <c r="JJR21" s="130"/>
      <c r="JJS21" s="130"/>
      <c r="JJT21" s="130"/>
      <c r="JJU21" s="130"/>
      <c r="JJV21" s="130"/>
      <c r="JJW21" s="130"/>
      <c r="JJX21" s="130"/>
      <c r="JJY21" s="130"/>
      <c r="JJZ21" s="130"/>
      <c r="JKA21" s="130"/>
      <c r="JKB21" s="130"/>
      <c r="JKC21" s="130"/>
      <c r="JKD21" s="130"/>
      <c r="JKE21" s="130"/>
      <c r="JKF21" s="130"/>
      <c r="JKG21" s="130"/>
      <c r="JKH21" s="130"/>
      <c r="JKI21" s="130"/>
      <c r="JKJ21" s="130"/>
      <c r="JKK21" s="130"/>
      <c r="JKL21" s="130"/>
      <c r="JKM21" s="130"/>
      <c r="JKN21" s="130"/>
      <c r="JKO21" s="130"/>
      <c r="JKP21" s="130"/>
      <c r="JKQ21" s="130"/>
      <c r="JKR21" s="130"/>
      <c r="JKS21" s="130"/>
      <c r="JKT21" s="130"/>
      <c r="JKU21" s="130"/>
      <c r="JKV21" s="130"/>
      <c r="JKW21" s="130"/>
      <c r="JKX21" s="130"/>
      <c r="JKY21" s="130"/>
      <c r="JKZ21" s="130"/>
      <c r="JLA21" s="130"/>
      <c r="JLB21" s="130"/>
      <c r="JLC21" s="130"/>
      <c r="JLD21" s="130"/>
      <c r="JLE21" s="130"/>
      <c r="JLF21" s="130"/>
      <c r="JLG21" s="130"/>
      <c r="JLH21" s="130"/>
      <c r="JLI21" s="130"/>
      <c r="JLJ21" s="130"/>
      <c r="JLK21" s="130"/>
      <c r="JLL21" s="130"/>
      <c r="JLM21" s="130"/>
      <c r="JLN21" s="130"/>
      <c r="JLO21" s="130"/>
      <c r="JLP21" s="130"/>
      <c r="JLQ21" s="130"/>
      <c r="JLR21" s="130"/>
      <c r="JLS21" s="130"/>
      <c r="JLT21" s="130"/>
      <c r="JLU21" s="130"/>
      <c r="JLV21" s="130"/>
      <c r="JLW21" s="130"/>
      <c r="JLX21" s="130"/>
      <c r="JLY21" s="130"/>
      <c r="JLZ21" s="130"/>
      <c r="JMA21" s="130"/>
      <c r="JMB21" s="130"/>
      <c r="JMC21" s="130"/>
      <c r="JMD21" s="130"/>
      <c r="JME21" s="130"/>
      <c r="JMF21" s="130"/>
      <c r="JMG21" s="130"/>
      <c r="JMH21" s="130"/>
      <c r="JMI21" s="130"/>
      <c r="JMJ21" s="130"/>
      <c r="JMK21" s="130"/>
      <c r="JML21" s="130"/>
      <c r="JMM21" s="130"/>
      <c r="JMN21" s="130"/>
      <c r="JMO21" s="130"/>
      <c r="JMP21" s="130"/>
      <c r="JMQ21" s="130"/>
      <c r="JMR21" s="130"/>
      <c r="JMS21" s="130"/>
      <c r="JMT21" s="130"/>
      <c r="JMU21" s="130"/>
      <c r="JMV21" s="130"/>
      <c r="JMW21" s="130"/>
      <c r="JMX21" s="130"/>
      <c r="JMY21" s="130"/>
      <c r="JMZ21" s="130"/>
      <c r="JNA21" s="130"/>
      <c r="JNB21" s="130"/>
      <c r="JNC21" s="130"/>
      <c r="JND21" s="130"/>
      <c r="JNE21" s="130"/>
      <c r="JNF21" s="130"/>
      <c r="JNG21" s="130"/>
      <c r="JNH21" s="130"/>
      <c r="JNI21" s="130"/>
      <c r="JNJ21" s="130"/>
      <c r="JNK21" s="130"/>
      <c r="JNL21" s="130"/>
      <c r="JNM21" s="130"/>
      <c r="JNN21" s="130"/>
      <c r="JNO21" s="130"/>
      <c r="JNP21" s="130"/>
      <c r="JNQ21" s="130"/>
      <c r="JNR21" s="130"/>
      <c r="JNS21" s="130"/>
      <c r="JNT21" s="130"/>
      <c r="JNU21" s="130"/>
      <c r="JNV21" s="130"/>
      <c r="JNW21" s="130"/>
      <c r="JNX21" s="130"/>
      <c r="JNY21" s="130"/>
      <c r="JNZ21" s="130"/>
      <c r="JOA21" s="130"/>
      <c r="JOB21" s="130"/>
      <c r="JOC21" s="130"/>
      <c r="JOD21" s="130"/>
      <c r="JOE21" s="130"/>
      <c r="JOF21" s="130"/>
      <c r="JOG21" s="130"/>
      <c r="JOH21" s="130"/>
      <c r="JOI21" s="130"/>
      <c r="JOJ21" s="130"/>
      <c r="JOK21" s="130"/>
      <c r="JOL21" s="130"/>
      <c r="JOM21" s="130"/>
      <c r="JON21" s="130"/>
      <c r="JOO21" s="130"/>
      <c r="JOP21" s="130"/>
      <c r="JOQ21" s="130"/>
      <c r="JOR21" s="130"/>
      <c r="JOS21" s="130"/>
      <c r="JOT21" s="130"/>
      <c r="JOU21" s="130"/>
      <c r="JOV21" s="130"/>
      <c r="JOW21" s="130"/>
      <c r="JOX21" s="130"/>
      <c r="JOY21" s="130"/>
      <c r="JOZ21" s="130"/>
      <c r="JPA21" s="130"/>
      <c r="JPB21" s="130"/>
      <c r="JPC21" s="130"/>
      <c r="JPD21" s="130"/>
      <c r="JPE21" s="130"/>
      <c r="JPF21" s="130"/>
      <c r="JPG21" s="130"/>
      <c r="JPH21" s="130"/>
      <c r="JPI21" s="130"/>
      <c r="JPJ21" s="130"/>
      <c r="JPK21" s="130"/>
      <c r="JPL21" s="130"/>
      <c r="JPM21" s="130"/>
      <c r="JPN21" s="130"/>
      <c r="JPO21" s="130"/>
      <c r="JPP21" s="130"/>
      <c r="JPQ21" s="130"/>
      <c r="JPR21" s="130"/>
      <c r="JPS21" s="130"/>
      <c r="JPT21" s="130"/>
      <c r="JPU21" s="130"/>
      <c r="JPV21" s="130"/>
      <c r="JPW21" s="130"/>
      <c r="JPX21" s="130"/>
      <c r="JPY21" s="130"/>
      <c r="JPZ21" s="130"/>
      <c r="JQA21" s="130"/>
      <c r="JQB21" s="130"/>
      <c r="JQC21" s="130"/>
      <c r="JQD21" s="130"/>
      <c r="JQE21" s="130"/>
      <c r="JQF21" s="130"/>
      <c r="JQG21" s="130"/>
      <c r="JQH21" s="130"/>
      <c r="JQI21" s="130"/>
      <c r="JQJ21" s="130"/>
      <c r="JQK21" s="130"/>
      <c r="JQL21" s="130"/>
      <c r="JQM21" s="130"/>
      <c r="JQN21" s="130"/>
      <c r="JQO21" s="130"/>
      <c r="JQP21" s="130"/>
      <c r="JQQ21" s="130"/>
      <c r="JQR21" s="130"/>
      <c r="JQS21" s="130"/>
      <c r="JQT21" s="130"/>
      <c r="JQU21" s="130"/>
      <c r="JQV21" s="130"/>
      <c r="JQW21" s="130"/>
      <c r="JQX21" s="130"/>
      <c r="JQY21" s="130"/>
      <c r="JQZ21" s="130"/>
      <c r="JRA21" s="130"/>
      <c r="JRB21" s="130"/>
      <c r="JRC21" s="130"/>
      <c r="JRD21" s="130"/>
      <c r="JRE21" s="130"/>
      <c r="JRF21" s="130"/>
      <c r="JRG21" s="130"/>
      <c r="JRH21" s="130"/>
      <c r="JRI21" s="130"/>
      <c r="JRJ21" s="130"/>
      <c r="JRK21" s="130"/>
      <c r="JRL21" s="130"/>
      <c r="JRM21" s="130"/>
      <c r="JRN21" s="130"/>
      <c r="JRO21" s="130"/>
      <c r="JRP21" s="130"/>
      <c r="JRQ21" s="130"/>
      <c r="JRR21" s="130"/>
      <c r="JRS21" s="130"/>
      <c r="JRT21" s="130"/>
      <c r="JRU21" s="130"/>
      <c r="JRV21" s="130"/>
      <c r="JRW21" s="130"/>
      <c r="JRX21" s="130"/>
      <c r="JRY21" s="130"/>
      <c r="JRZ21" s="130"/>
      <c r="JSA21" s="130"/>
      <c r="JSB21" s="130"/>
      <c r="JSC21" s="130"/>
      <c r="JSD21" s="130"/>
      <c r="JSE21" s="130"/>
      <c r="JSF21" s="130"/>
      <c r="JSG21" s="130"/>
      <c r="JSH21" s="130"/>
      <c r="JSI21" s="130"/>
      <c r="JSJ21" s="130"/>
      <c r="JSK21" s="130"/>
      <c r="JSL21" s="130"/>
      <c r="JSM21" s="130"/>
      <c r="JSN21" s="130"/>
      <c r="JSO21" s="130"/>
      <c r="JSP21" s="130"/>
      <c r="JSQ21" s="130"/>
      <c r="JSR21" s="130"/>
      <c r="JSS21" s="130"/>
      <c r="JST21" s="130"/>
      <c r="JSU21" s="130"/>
      <c r="JSV21" s="130"/>
      <c r="JSW21" s="130"/>
      <c r="JSX21" s="130"/>
      <c r="JSY21" s="130"/>
      <c r="JSZ21" s="130"/>
      <c r="JTA21" s="130"/>
      <c r="JTB21" s="130"/>
      <c r="JTC21" s="130"/>
      <c r="JTD21" s="130"/>
      <c r="JTE21" s="130"/>
      <c r="JTF21" s="130"/>
      <c r="JTG21" s="130"/>
      <c r="JTH21" s="130"/>
      <c r="JTI21" s="130"/>
      <c r="JTJ21" s="130"/>
      <c r="JTK21" s="130"/>
      <c r="JTL21" s="130"/>
      <c r="JTM21" s="130"/>
      <c r="JTN21" s="130"/>
      <c r="JTO21" s="130"/>
      <c r="JTP21" s="130"/>
      <c r="JTQ21" s="130"/>
      <c r="JTR21" s="130"/>
      <c r="JTS21" s="130"/>
      <c r="JTT21" s="130"/>
      <c r="JTU21" s="130"/>
      <c r="JTV21" s="130"/>
      <c r="JTW21" s="130"/>
      <c r="JTX21" s="130"/>
      <c r="JTY21" s="130"/>
      <c r="JTZ21" s="130"/>
      <c r="JUA21" s="130"/>
      <c r="JUB21" s="130"/>
      <c r="JUC21" s="130"/>
      <c r="JUD21" s="130"/>
      <c r="JUE21" s="130"/>
      <c r="JUF21" s="130"/>
      <c r="JUG21" s="130"/>
      <c r="JUH21" s="130"/>
      <c r="JUI21" s="130"/>
      <c r="JUJ21" s="130"/>
      <c r="JUK21" s="130"/>
      <c r="JUL21" s="130"/>
      <c r="JUM21" s="130"/>
      <c r="JUN21" s="130"/>
      <c r="JUO21" s="130"/>
      <c r="JUP21" s="130"/>
      <c r="JUQ21" s="130"/>
      <c r="JUR21" s="130"/>
      <c r="JUS21" s="130"/>
      <c r="JUT21" s="130"/>
      <c r="JUU21" s="130"/>
      <c r="JUV21" s="130"/>
      <c r="JUW21" s="130"/>
      <c r="JUX21" s="130"/>
      <c r="JUY21" s="130"/>
      <c r="JUZ21" s="130"/>
      <c r="JVA21" s="130"/>
      <c r="JVB21" s="130"/>
      <c r="JVC21" s="130"/>
      <c r="JVD21" s="130"/>
      <c r="JVE21" s="130"/>
      <c r="JVF21" s="130"/>
      <c r="JVG21" s="130"/>
      <c r="JVH21" s="130"/>
      <c r="JVI21" s="130"/>
      <c r="JVJ21" s="130"/>
      <c r="JVK21" s="130"/>
      <c r="JVL21" s="130"/>
      <c r="JVM21" s="130"/>
      <c r="JVN21" s="130"/>
      <c r="JVO21" s="130"/>
      <c r="JVP21" s="130"/>
      <c r="JVQ21" s="130"/>
      <c r="JVR21" s="130"/>
      <c r="JVS21" s="130"/>
      <c r="JVT21" s="130"/>
      <c r="JVU21" s="130"/>
      <c r="JVV21" s="130"/>
      <c r="JVW21" s="130"/>
      <c r="JVX21" s="130"/>
      <c r="JVY21" s="130"/>
      <c r="JVZ21" s="130"/>
      <c r="JWA21" s="130"/>
      <c r="JWB21" s="130"/>
      <c r="JWC21" s="130"/>
      <c r="JWD21" s="130"/>
      <c r="JWE21" s="130"/>
      <c r="JWF21" s="130"/>
      <c r="JWG21" s="130"/>
      <c r="JWH21" s="130"/>
      <c r="JWI21" s="130"/>
      <c r="JWJ21" s="130"/>
      <c r="JWK21" s="130"/>
      <c r="JWL21" s="130"/>
      <c r="JWM21" s="130"/>
      <c r="JWN21" s="130"/>
      <c r="JWO21" s="130"/>
      <c r="JWP21" s="130"/>
      <c r="JWQ21" s="130"/>
      <c r="JWR21" s="130"/>
      <c r="JWS21" s="130"/>
      <c r="JWT21" s="130"/>
      <c r="JWU21" s="130"/>
      <c r="JWV21" s="130"/>
      <c r="JWW21" s="130"/>
      <c r="JWX21" s="130"/>
      <c r="JWY21" s="130"/>
      <c r="JWZ21" s="130"/>
      <c r="JXA21" s="130"/>
      <c r="JXB21" s="130"/>
      <c r="JXC21" s="130"/>
      <c r="JXD21" s="130"/>
      <c r="JXE21" s="130"/>
      <c r="JXF21" s="130"/>
      <c r="JXG21" s="130"/>
      <c r="JXH21" s="130"/>
      <c r="JXI21" s="130"/>
      <c r="JXJ21" s="130"/>
      <c r="JXK21" s="130"/>
      <c r="JXL21" s="130"/>
      <c r="JXM21" s="130"/>
      <c r="JXN21" s="130"/>
      <c r="JXO21" s="130"/>
      <c r="JXP21" s="130"/>
      <c r="JXQ21" s="130"/>
      <c r="JXR21" s="130"/>
      <c r="JXS21" s="130"/>
      <c r="JXT21" s="130"/>
      <c r="JXU21" s="130"/>
      <c r="JXV21" s="130"/>
      <c r="JXW21" s="130"/>
      <c r="JXX21" s="130"/>
      <c r="JXY21" s="130"/>
      <c r="JXZ21" s="130"/>
      <c r="JYA21" s="130"/>
      <c r="JYB21" s="130"/>
      <c r="JYC21" s="130"/>
      <c r="JYD21" s="130"/>
      <c r="JYE21" s="130"/>
      <c r="JYF21" s="130"/>
      <c r="JYG21" s="130"/>
      <c r="JYH21" s="130"/>
      <c r="JYI21" s="130"/>
      <c r="JYJ21" s="130"/>
      <c r="JYK21" s="130"/>
      <c r="JYL21" s="130"/>
      <c r="JYM21" s="130"/>
      <c r="JYN21" s="130"/>
      <c r="JYO21" s="130"/>
      <c r="JYP21" s="130"/>
      <c r="JYQ21" s="130"/>
      <c r="JYR21" s="130"/>
      <c r="JYS21" s="130"/>
      <c r="JYT21" s="130"/>
      <c r="JYU21" s="130"/>
      <c r="JYV21" s="130"/>
      <c r="JYW21" s="130"/>
      <c r="JYX21" s="130"/>
      <c r="JYY21" s="130"/>
      <c r="JYZ21" s="130"/>
      <c r="JZA21" s="130"/>
      <c r="JZB21" s="130"/>
      <c r="JZC21" s="130"/>
      <c r="JZD21" s="130"/>
      <c r="JZE21" s="130"/>
      <c r="JZF21" s="130"/>
      <c r="JZG21" s="130"/>
      <c r="JZH21" s="130"/>
      <c r="JZI21" s="130"/>
      <c r="JZJ21" s="130"/>
      <c r="JZK21" s="130"/>
      <c r="JZL21" s="130"/>
      <c r="JZM21" s="130"/>
      <c r="JZN21" s="130"/>
      <c r="JZO21" s="130"/>
      <c r="JZP21" s="130"/>
      <c r="JZQ21" s="130"/>
      <c r="JZR21" s="130"/>
      <c r="JZS21" s="130"/>
      <c r="JZT21" s="130"/>
      <c r="JZU21" s="130"/>
      <c r="JZV21" s="130"/>
      <c r="JZW21" s="130"/>
      <c r="JZX21" s="130"/>
      <c r="JZY21" s="130"/>
      <c r="JZZ21" s="130"/>
      <c r="KAA21" s="130"/>
      <c r="KAB21" s="130"/>
      <c r="KAC21" s="130"/>
      <c r="KAD21" s="130"/>
      <c r="KAE21" s="130"/>
      <c r="KAF21" s="130"/>
      <c r="KAG21" s="130"/>
      <c r="KAH21" s="130"/>
      <c r="KAI21" s="130"/>
      <c r="KAJ21" s="130"/>
      <c r="KAK21" s="130"/>
      <c r="KAL21" s="130"/>
      <c r="KAM21" s="130"/>
      <c r="KAN21" s="130"/>
      <c r="KAO21" s="130"/>
      <c r="KAP21" s="130"/>
      <c r="KAQ21" s="130"/>
      <c r="KAR21" s="130"/>
      <c r="KAS21" s="130"/>
      <c r="KAT21" s="130"/>
      <c r="KAU21" s="130"/>
      <c r="KAV21" s="130"/>
      <c r="KAW21" s="130"/>
      <c r="KAX21" s="130"/>
      <c r="KAY21" s="130"/>
      <c r="KAZ21" s="130"/>
      <c r="KBA21" s="130"/>
      <c r="KBB21" s="130"/>
      <c r="KBC21" s="130"/>
      <c r="KBD21" s="130"/>
      <c r="KBE21" s="130"/>
      <c r="KBF21" s="130"/>
      <c r="KBG21" s="130"/>
      <c r="KBH21" s="130"/>
      <c r="KBI21" s="130"/>
      <c r="KBJ21" s="130"/>
      <c r="KBK21" s="130"/>
      <c r="KBL21" s="130"/>
      <c r="KBM21" s="130"/>
      <c r="KBN21" s="130"/>
      <c r="KBO21" s="130"/>
      <c r="KBP21" s="130"/>
      <c r="KBQ21" s="130"/>
      <c r="KBR21" s="130"/>
      <c r="KBS21" s="130"/>
      <c r="KBT21" s="130"/>
      <c r="KBU21" s="130"/>
      <c r="KBV21" s="130"/>
      <c r="KBW21" s="130"/>
      <c r="KBX21" s="130"/>
      <c r="KBY21" s="130"/>
      <c r="KBZ21" s="130"/>
      <c r="KCA21" s="130"/>
      <c r="KCB21" s="130"/>
      <c r="KCC21" s="130"/>
      <c r="KCD21" s="130"/>
      <c r="KCE21" s="130"/>
      <c r="KCF21" s="130"/>
      <c r="KCG21" s="130"/>
      <c r="KCH21" s="130"/>
      <c r="KCI21" s="130"/>
      <c r="KCJ21" s="130"/>
      <c r="KCK21" s="130"/>
      <c r="KCL21" s="130"/>
      <c r="KCM21" s="130"/>
      <c r="KCN21" s="130"/>
      <c r="KCO21" s="130"/>
      <c r="KCP21" s="130"/>
      <c r="KCQ21" s="130"/>
      <c r="KCR21" s="130"/>
      <c r="KCS21" s="130"/>
      <c r="KCT21" s="130"/>
      <c r="KCU21" s="130"/>
      <c r="KCV21" s="130"/>
      <c r="KCW21" s="130"/>
      <c r="KCX21" s="130"/>
      <c r="KCY21" s="130"/>
      <c r="KCZ21" s="130"/>
      <c r="KDA21" s="130"/>
      <c r="KDB21" s="130"/>
      <c r="KDC21" s="130"/>
      <c r="KDD21" s="130"/>
      <c r="KDE21" s="130"/>
      <c r="KDF21" s="130"/>
      <c r="KDG21" s="130"/>
      <c r="KDH21" s="130"/>
      <c r="KDI21" s="130"/>
      <c r="KDJ21" s="130"/>
      <c r="KDK21" s="130"/>
      <c r="KDL21" s="130"/>
      <c r="KDM21" s="130"/>
      <c r="KDN21" s="130"/>
      <c r="KDO21" s="130"/>
      <c r="KDP21" s="130"/>
      <c r="KDQ21" s="130"/>
      <c r="KDR21" s="130"/>
      <c r="KDS21" s="130"/>
      <c r="KDT21" s="130"/>
      <c r="KDU21" s="130"/>
      <c r="KDV21" s="130"/>
      <c r="KDW21" s="130"/>
      <c r="KDX21" s="130"/>
      <c r="KDY21" s="130"/>
      <c r="KDZ21" s="130"/>
      <c r="KEA21" s="130"/>
      <c r="KEB21" s="130"/>
      <c r="KEC21" s="130"/>
      <c r="KED21" s="130"/>
      <c r="KEE21" s="130"/>
      <c r="KEF21" s="130"/>
      <c r="KEG21" s="130"/>
      <c r="KEH21" s="130"/>
      <c r="KEI21" s="130"/>
      <c r="KEJ21" s="130"/>
      <c r="KEK21" s="130"/>
      <c r="KEL21" s="130"/>
      <c r="KEM21" s="130"/>
      <c r="KEN21" s="130"/>
      <c r="KEO21" s="130"/>
      <c r="KEP21" s="130"/>
      <c r="KEQ21" s="130"/>
      <c r="KER21" s="130"/>
      <c r="KES21" s="130"/>
      <c r="KET21" s="130"/>
      <c r="KEU21" s="130"/>
      <c r="KEV21" s="130"/>
      <c r="KEW21" s="130"/>
      <c r="KEX21" s="130"/>
      <c r="KEY21" s="130"/>
      <c r="KEZ21" s="130"/>
      <c r="KFA21" s="130"/>
      <c r="KFB21" s="130"/>
      <c r="KFC21" s="130"/>
      <c r="KFD21" s="130"/>
      <c r="KFE21" s="130"/>
      <c r="KFF21" s="130"/>
      <c r="KFG21" s="130"/>
      <c r="KFH21" s="130"/>
      <c r="KFI21" s="130"/>
      <c r="KFJ21" s="130"/>
      <c r="KFK21" s="130"/>
      <c r="KFL21" s="130"/>
      <c r="KFM21" s="130"/>
      <c r="KFN21" s="130"/>
      <c r="KFO21" s="130"/>
      <c r="KFP21" s="130"/>
      <c r="KFQ21" s="130"/>
      <c r="KFR21" s="130"/>
      <c r="KFS21" s="130"/>
      <c r="KFT21" s="130"/>
      <c r="KFU21" s="130"/>
      <c r="KFV21" s="130"/>
      <c r="KFW21" s="130"/>
      <c r="KFX21" s="130"/>
      <c r="KFY21" s="130"/>
      <c r="KFZ21" s="130"/>
      <c r="KGA21" s="130"/>
      <c r="KGB21" s="130"/>
      <c r="KGC21" s="130"/>
      <c r="KGD21" s="130"/>
      <c r="KGE21" s="130"/>
      <c r="KGF21" s="130"/>
      <c r="KGG21" s="130"/>
      <c r="KGH21" s="130"/>
      <c r="KGI21" s="130"/>
      <c r="KGJ21" s="130"/>
      <c r="KGK21" s="130"/>
      <c r="KGL21" s="130"/>
      <c r="KGM21" s="130"/>
      <c r="KGN21" s="130"/>
      <c r="KGO21" s="130"/>
      <c r="KGP21" s="130"/>
      <c r="KGQ21" s="130"/>
      <c r="KGR21" s="130"/>
      <c r="KGS21" s="130"/>
      <c r="KGT21" s="130"/>
      <c r="KGU21" s="130"/>
      <c r="KGV21" s="130"/>
      <c r="KGW21" s="130"/>
      <c r="KGX21" s="130"/>
      <c r="KGY21" s="130"/>
      <c r="KGZ21" s="130"/>
      <c r="KHA21" s="130"/>
      <c r="KHB21" s="130"/>
      <c r="KHC21" s="130"/>
      <c r="KHD21" s="130"/>
      <c r="KHE21" s="130"/>
      <c r="KHF21" s="130"/>
      <c r="KHG21" s="130"/>
      <c r="KHH21" s="130"/>
      <c r="KHI21" s="130"/>
      <c r="KHJ21" s="130"/>
      <c r="KHK21" s="130"/>
      <c r="KHL21" s="130"/>
      <c r="KHM21" s="130"/>
      <c r="KHN21" s="130"/>
      <c r="KHO21" s="130"/>
      <c r="KHP21" s="130"/>
      <c r="KHQ21" s="130"/>
      <c r="KHR21" s="130"/>
      <c r="KHS21" s="130"/>
      <c r="KHT21" s="130"/>
      <c r="KHU21" s="130"/>
      <c r="KHV21" s="130"/>
      <c r="KHW21" s="130"/>
      <c r="KHX21" s="130"/>
      <c r="KHY21" s="130"/>
      <c r="KHZ21" s="130"/>
      <c r="KIA21" s="130"/>
      <c r="KIB21" s="130"/>
      <c r="KIC21" s="130"/>
      <c r="KID21" s="130"/>
      <c r="KIE21" s="130"/>
      <c r="KIF21" s="130"/>
      <c r="KIG21" s="130"/>
      <c r="KIH21" s="130"/>
      <c r="KII21" s="130"/>
      <c r="KIJ21" s="130"/>
      <c r="KIK21" s="130"/>
      <c r="KIL21" s="130"/>
      <c r="KIM21" s="130"/>
      <c r="KIN21" s="130"/>
      <c r="KIO21" s="130"/>
      <c r="KIP21" s="130"/>
      <c r="KIQ21" s="130"/>
      <c r="KIR21" s="130"/>
      <c r="KIS21" s="130"/>
      <c r="KIT21" s="130"/>
      <c r="KIU21" s="130"/>
      <c r="KIV21" s="130"/>
      <c r="KIW21" s="130"/>
      <c r="KIX21" s="130"/>
      <c r="KIY21" s="130"/>
      <c r="KIZ21" s="130"/>
      <c r="KJA21" s="130"/>
      <c r="KJB21" s="130"/>
      <c r="KJC21" s="130"/>
      <c r="KJD21" s="130"/>
      <c r="KJE21" s="130"/>
      <c r="KJF21" s="130"/>
      <c r="KJG21" s="130"/>
      <c r="KJH21" s="130"/>
      <c r="KJI21" s="130"/>
      <c r="KJJ21" s="130"/>
      <c r="KJK21" s="130"/>
      <c r="KJL21" s="130"/>
      <c r="KJM21" s="130"/>
      <c r="KJN21" s="130"/>
      <c r="KJO21" s="130"/>
      <c r="KJP21" s="130"/>
      <c r="KJQ21" s="130"/>
      <c r="KJR21" s="130"/>
      <c r="KJS21" s="130"/>
      <c r="KJT21" s="130"/>
      <c r="KJU21" s="130"/>
      <c r="KJV21" s="130"/>
      <c r="KJW21" s="130"/>
      <c r="KJX21" s="130"/>
      <c r="KJY21" s="130"/>
      <c r="KJZ21" s="130"/>
      <c r="KKA21" s="130"/>
      <c r="KKB21" s="130"/>
      <c r="KKC21" s="130"/>
      <c r="KKD21" s="130"/>
      <c r="KKE21" s="130"/>
      <c r="KKF21" s="130"/>
      <c r="KKG21" s="130"/>
      <c r="KKH21" s="130"/>
      <c r="KKI21" s="130"/>
      <c r="KKJ21" s="130"/>
      <c r="KKK21" s="130"/>
      <c r="KKL21" s="130"/>
      <c r="KKM21" s="130"/>
      <c r="KKN21" s="130"/>
      <c r="KKO21" s="130"/>
      <c r="KKP21" s="130"/>
      <c r="KKQ21" s="130"/>
      <c r="KKR21" s="130"/>
      <c r="KKS21" s="130"/>
      <c r="KKT21" s="130"/>
      <c r="KKU21" s="130"/>
      <c r="KKV21" s="130"/>
      <c r="KKW21" s="130"/>
      <c r="KKX21" s="130"/>
      <c r="KKY21" s="130"/>
      <c r="KKZ21" s="130"/>
      <c r="KLA21" s="130"/>
      <c r="KLB21" s="130"/>
      <c r="KLC21" s="130"/>
      <c r="KLD21" s="130"/>
      <c r="KLE21" s="130"/>
      <c r="KLF21" s="130"/>
      <c r="KLG21" s="130"/>
      <c r="KLH21" s="130"/>
      <c r="KLI21" s="130"/>
      <c r="KLJ21" s="130"/>
      <c r="KLK21" s="130"/>
      <c r="KLL21" s="130"/>
      <c r="KLM21" s="130"/>
      <c r="KLN21" s="130"/>
      <c r="KLO21" s="130"/>
      <c r="KLP21" s="130"/>
      <c r="KLQ21" s="130"/>
      <c r="KLR21" s="130"/>
      <c r="KLS21" s="130"/>
      <c r="KLT21" s="130"/>
      <c r="KLU21" s="130"/>
      <c r="KLV21" s="130"/>
      <c r="KLW21" s="130"/>
      <c r="KLX21" s="130"/>
      <c r="KLY21" s="130"/>
      <c r="KLZ21" s="130"/>
      <c r="KMA21" s="130"/>
      <c r="KMB21" s="130"/>
      <c r="KMC21" s="130"/>
      <c r="KMD21" s="130"/>
      <c r="KME21" s="130"/>
      <c r="KMF21" s="130"/>
      <c r="KMG21" s="130"/>
      <c r="KMH21" s="130"/>
      <c r="KMI21" s="130"/>
      <c r="KMJ21" s="130"/>
      <c r="KMK21" s="130"/>
      <c r="KML21" s="130"/>
      <c r="KMM21" s="130"/>
      <c r="KMN21" s="130"/>
      <c r="KMO21" s="130"/>
      <c r="KMP21" s="130"/>
      <c r="KMQ21" s="130"/>
      <c r="KMR21" s="130"/>
      <c r="KMS21" s="130"/>
      <c r="KMT21" s="130"/>
      <c r="KMU21" s="130"/>
      <c r="KMV21" s="130"/>
      <c r="KMW21" s="130"/>
      <c r="KMX21" s="130"/>
      <c r="KMY21" s="130"/>
      <c r="KMZ21" s="130"/>
      <c r="KNA21" s="130"/>
      <c r="KNB21" s="130"/>
      <c r="KNC21" s="130"/>
      <c r="KND21" s="130"/>
      <c r="KNE21" s="130"/>
      <c r="KNF21" s="130"/>
      <c r="KNG21" s="130"/>
      <c r="KNH21" s="130"/>
      <c r="KNI21" s="130"/>
      <c r="KNJ21" s="130"/>
      <c r="KNK21" s="130"/>
      <c r="KNL21" s="130"/>
      <c r="KNM21" s="130"/>
      <c r="KNN21" s="130"/>
      <c r="KNO21" s="130"/>
      <c r="KNP21" s="130"/>
      <c r="KNQ21" s="130"/>
      <c r="KNR21" s="130"/>
      <c r="KNS21" s="130"/>
      <c r="KNT21" s="130"/>
      <c r="KNU21" s="130"/>
      <c r="KNV21" s="130"/>
      <c r="KNW21" s="130"/>
      <c r="KNX21" s="130"/>
      <c r="KNY21" s="130"/>
      <c r="KNZ21" s="130"/>
      <c r="KOA21" s="130"/>
      <c r="KOB21" s="130"/>
      <c r="KOC21" s="130"/>
      <c r="KOD21" s="130"/>
      <c r="KOE21" s="130"/>
      <c r="KOF21" s="130"/>
      <c r="KOG21" s="130"/>
      <c r="KOH21" s="130"/>
      <c r="KOI21" s="130"/>
      <c r="KOJ21" s="130"/>
      <c r="KOK21" s="130"/>
      <c r="KOL21" s="130"/>
      <c r="KOM21" s="130"/>
      <c r="KON21" s="130"/>
      <c r="KOO21" s="130"/>
      <c r="KOP21" s="130"/>
      <c r="KOQ21" s="130"/>
      <c r="KOR21" s="130"/>
      <c r="KOS21" s="130"/>
      <c r="KOT21" s="130"/>
      <c r="KOU21" s="130"/>
      <c r="KOV21" s="130"/>
      <c r="KOW21" s="130"/>
      <c r="KOX21" s="130"/>
      <c r="KOY21" s="130"/>
      <c r="KOZ21" s="130"/>
      <c r="KPA21" s="130"/>
      <c r="KPB21" s="130"/>
      <c r="KPC21" s="130"/>
      <c r="KPD21" s="130"/>
      <c r="KPE21" s="130"/>
      <c r="KPF21" s="130"/>
      <c r="KPG21" s="130"/>
      <c r="KPH21" s="130"/>
      <c r="KPI21" s="130"/>
      <c r="KPJ21" s="130"/>
      <c r="KPK21" s="130"/>
      <c r="KPL21" s="130"/>
      <c r="KPM21" s="130"/>
      <c r="KPN21" s="130"/>
      <c r="KPO21" s="130"/>
      <c r="KPP21" s="130"/>
      <c r="KPQ21" s="130"/>
      <c r="KPR21" s="130"/>
      <c r="KPS21" s="130"/>
      <c r="KPT21" s="130"/>
      <c r="KPU21" s="130"/>
      <c r="KPV21" s="130"/>
      <c r="KPW21" s="130"/>
      <c r="KPX21" s="130"/>
      <c r="KPY21" s="130"/>
      <c r="KPZ21" s="130"/>
      <c r="KQA21" s="130"/>
      <c r="KQB21" s="130"/>
      <c r="KQC21" s="130"/>
      <c r="KQD21" s="130"/>
      <c r="KQE21" s="130"/>
      <c r="KQF21" s="130"/>
      <c r="KQG21" s="130"/>
      <c r="KQH21" s="130"/>
      <c r="KQI21" s="130"/>
      <c r="KQJ21" s="130"/>
      <c r="KQK21" s="130"/>
      <c r="KQL21" s="130"/>
      <c r="KQM21" s="130"/>
      <c r="KQN21" s="130"/>
      <c r="KQO21" s="130"/>
      <c r="KQP21" s="130"/>
      <c r="KQQ21" s="130"/>
      <c r="KQR21" s="130"/>
      <c r="KQS21" s="130"/>
      <c r="KQT21" s="130"/>
      <c r="KQU21" s="130"/>
      <c r="KQV21" s="130"/>
      <c r="KQW21" s="130"/>
      <c r="KQX21" s="130"/>
      <c r="KQY21" s="130"/>
      <c r="KQZ21" s="130"/>
      <c r="KRA21" s="130"/>
      <c r="KRB21" s="130"/>
      <c r="KRC21" s="130"/>
      <c r="KRD21" s="130"/>
      <c r="KRE21" s="130"/>
      <c r="KRF21" s="130"/>
      <c r="KRG21" s="130"/>
      <c r="KRH21" s="130"/>
      <c r="KRI21" s="130"/>
      <c r="KRJ21" s="130"/>
      <c r="KRK21" s="130"/>
      <c r="KRL21" s="130"/>
      <c r="KRM21" s="130"/>
      <c r="KRN21" s="130"/>
      <c r="KRO21" s="130"/>
      <c r="KRP21" s="130"/>
      <c r="KRQ21" s="130"/>
      <c r="KRR21" s="130"/>
      <c r="KRS21" s="130"/>
      <c r="KRT21" s="130"/>
      <c r="KRU21" s="130"/>
      <c r="KRV21" s="130"/>
      <c r="KRW21" s="130"/>
      <c r="KRX21" s="130"/>
      <c r="KRY21" s="130"/>
      <c r="KRZ21" s="130"/>
      <c r="KSA21" s="130"/>
      <c r="KSB21" s="130"/>
      <c r="KSC21" s="130"/>
      <c r="KSD21" s="130"/>
      <c r="KSE21" s="130"/>
      <c r="KSF21" s="130"/>
      <c r="KSG21" s="130"/>
      <c r="KSH21" s="130"/>
      <c r="KSI21" s="130"/>
      <c r="KSJ21" s="130"/>
      <c r="KSK21" s="130"/>
      <c r="KSL21" s="130"/>
      <c r="KSM21" s="130"/>
      <c r="KSN21" s="130"/>
      <c r="KSO21" s="130"/>
      <c r="KSP21" s="130"/>
      <c r="KSQ21" s="130"/>
      <c r="KSR21" s="130"/>
      <c r="KSS21" s="130"/>
      <c r="KST21" s="130"/>
      <c r="KSU21" s="130"/>
      <c r="KSV21" s="130"/>
      <c r="KSW21" s="130"/>
      <c r="KSX21" s="130"/>
      <c r="KSY21" s="130"/>
      <c r="KSZ21" s="130"/>
      <c r="KTA21" s="130"/>
      <c r="KTB21" s="130"/>
      <c r="KTC21" s="130"/>
      <c r="KTD21" s="130"/>
      <c r="KTE21" s="130"/>
      <c r="KTF21" s="130"/>
      <c r="KTG21" s="130"/>
      <c r="KTH21" s="130"/>
      <c r="KTI21" s="130"/>
      <c r="KTJ21" s="130"/>
      <c r="KTK21" s="130"/>
      <c r="KTL21" s="130"/>
      <c r="KTM21" s="130"/>
      <c r="KTN21" s="130"/>
      <c r="KTO21" s="130"/>
      <c r="KTP21" s="130"/>
      <c r="KTQ21" s="130"/>
      <c r="KTR21" s="130"/>
      <c r="KTS21" s="130"/>
      <c r="KTT21" s="130"/>
      <c r="KTU21" s="130"/>
      <c r="KTV21" s="130"/>
      <c r="KTW21" s="130"/>
      <c r="KTX21" s="130"/>
      <c r="KTY21" s="130"/>
      <c r="KTZ21" s="130"/>
      <c r="KUA21" s="130"/>
      <c r="KUB21" s="130"/>
      <c r="KUC21" s="130"/>
      <c r="KUD21" s="130"/>
      <c r="KUE21" s="130"/>
      <c r="KUF21" s="130"/>
      <c r="KUG21" s="130"/>
      <c r="KUH21" s="130"/>
      <c r="KUI21" s="130"/>
      <c r="KUJ21" s="130"/>
      <c r="KUK21" s="130"/>
      <c r="KUL21" s="130"/>
      <c r="KUM21" s="130"/>
      <c r="KUN21" s="130"/>
      <c r="KUO21" s="130"/>
      <c r="KUP21" s="130"/>
      <c r="KUQ21" s="130"/>
      <c r="KUR21" s="130"/>
      <c r="KUS21" s="130"/>
      <c r="KUT21" s="130"/>
      <c r="KUU21" s="130"/>
      <c r="KUV21" s="130"/>
      <c r="KUW21" s="130"/>
      <c r="KUX21" s="130"/>
      <c r="KUY21" s="130"/>
      <c r="KUZ21" s="130"/>
      <c r="KVA21" s="130"/>
      <c r="KVB21" s="130"/>
      <c r="KVC21" s="130"/>
      <c r="KVD21" s="130"/>
      <c r="KVE21" s="130"/>
      <c r="KVF21" s="130"/>
      <c r="KVG21" s="130"/>
      <c r="KVH21" s="130"/>
      <c r="KVI21" s="130"/>
      <c r="KVJ21" s="130"/>
      <c r="KVK21" s="130"/>
      <c r="KVL21" s="130"/>
      <c r="KVM21" s="130"/>
      <c r="KVN21" s="130"/>
      <c r="KVO21" s="130"/>
      <c r="KVP21" s="130"/>
      <c r="KVQ21" s="130"/>
      <c r="KVR21" s="130"/>
      <c r="KVS21" s="130"/>
      <c r="KVT21" s="130"/>
      <c r="KVU21" s="130"/>
      <c r="KVV21" s="130"/>
      <c r="KVW21" s="130"/>
      <c r="KVX21" s="130"/>
      <c r="KVY21" s="130"/>
      <c r="KVZ21" s="130"/>
      <c r="KWA21" s="130"/>
      <c r="KWB21" s="130"/>
      <c r="KWC21" s="130"/>
      <c r="KWD21" s="130"/>
      <c r="KWE21" s="130"/>
      <c r="KWF21" s="130"/>
      <c r="KWG21" s="130"/>
      <c r="KWH21" s="130"/>
      <c r="KWI21" s="130"/>
      <c r="KWJ21" s="130"/>
      <c r="KWK21" s="130"/>
      <c r="KWL21" s="130"/>
      <c r="KWM21" s="130"/>
      <c r="KWN21" s="130"/>
      <c r="KWO21" s="130"/>
      <c r="KWP21" s="130"/>
      <c r="KWQ21" s="130"/>
      <c r="KWR21" s="130"/>
      <c r="KWS21" s="130"/>
      <c r="KWT21" s="130"/>
      <c r="KWU21" s="130"/>
      <c r="KWV21" s="130"/>
      <c r="KWW21" s="130"/>
      <c r="KWX21" s="130"/>
      <c r="KWY21" s="130"/>
      <c r="KWZ21" s="130"/>
      <c r="KXA21" s="130"/>
      <c r="KXB21" s="130"/>
      <c r="KXC21" s="130"/>
      <c r="KXD21" s="130"/>
      <c r="KXE21" s="130"/>
      <c r="KXF21" s="130"/>
      <c r="KXG21" s="130"/>
      <c r="KXH21" s="130"/>
      <c r="KXI21" s="130"/>
      <c r="KXJ21" s="130"/>
      <c r="KXK21" s="130"/>
      <c r="KXL21" s="130"/>
      <c r="KXM21" s="130"/>
      <c r="KXN21" s="130"/>
      <c r="KXO21" s="130"/>
      <c r="KXP21" s="130"/>
      <c r="KXQ21" s="130"/>
      <c r="KXR21" s="130"/>
      <c r="KXS21" s="130"/>
      <c r="KXT21" s="130"/>
      <c r="KXU21" s="130"/>
      <c r="KXV21" s="130"/>
      <c r="KXW21" s="130"/>
      <c r="KXX21" s="130"/>
      <c r="KXY21" s="130"/>
      <c r="KXZ21" s="130"/>
      <c r="KYA21" s="130"/>
      <c r="KYB21" s="130"/>
      <c r="KYC21" s="130"/>
      <c r="KYD21" s="130"/>
      <c r="KYE21" s="130"/>
      <c r="KYF21" s="130"/>
      <c r="KYG21" s="130"/>
      <c r="KYH21" s="130"/>
      <c r="KYI21" s="130"/>
      <c r="KYJ21" s="130"/>
      <c r="KYK21" s="130"/>
      <c r="KYL21" s="130"/>
      <c r="KYM21" s="130"/>
      <c r="KYN21" s="130"/>
      <c r="KYO21" s="130"/>
      <c r="KYP21" s="130"/>
      <c r="KYQ21" s="130"/>
      <c r="KYR21" s="130"/>
      <c r="KYS21" s="130"/>
      <c r="KYT21" s="130"/>
      <c r="KYU21" s="130"/>
      <c r="KYV21" s="130"/>
      <c r="KYW21" s="130"/>
      <c r="KYX21" s="130"/>
      <c r="KYY21" s="130"/>
      <c r="KYZ21" s="130"/>
      <c r="KZA21" s="130"/>
      <c r="KZB21" s="130"/>
      <c r="KZC21" s="130"/>
      <c r="KZD21" s="130"/>
      <c r="KZE21" s="130"/>
      <c r="KZF21" s="130"/>
      <c r="KZG21" s="130"/>
      <c r="KZH21" s="130"/>
      <c r="KZI21" s="130"/>
      <c r="KZJ21" s="130"/>
      <c r="KZK21" s="130"/>
      <c r="KZL21" s="130"/>
      <c r="KZM21" s="130"/>
      <c r="KZN21" s="130"/>
      <c r="KZO21" s="130"/>
      <c r="KZP21" s="130"/>
      <c r="KZQ21" s="130"/>
      <c r="KZR21" s="130"/>
      <c r="KZS21" s="130"/>
      <c r="KZT21" s="130"/>
      <c r="KZU21" s="130"/>
      <c r="KZV21" s="130"/>
      <c r="KZW21" s="130"/>
      <c r="KZX21" s="130"/>
      <c r="KZY21" s="130"/>
      <c r="KZZ21" s="130"/>
      <c r="LAA21" s="130"/>
      <c r="LAB21" s="130"/>
      <c r="LAC21" s="130"/>
      <c r="LAD21" s="130"/>
      <c r="LAE21" s="130"/>
      <c r="LAF21" s="130"/>
      <c r="LAG21" s="130"/>
      <c r="LAH21" s="130"/>
      <c r="LAI21" s="130"/>
      <c r="LAJ21" s="130"/>
      <c r="LAK21" s="130"/>
      <c r="LAL21" s="130"/>
      <c r="LAM21" s="130"/>
      <c r="LAN21" s="130"/>
      <c r="LAO21" s="130"/>
      <c r="LAP21" s="130"/>
      <c r="LAQ21" s="130"/>
      <c r="LAR21" s="130"/>
      <c r="LAS21" s="130"/>
      <c r="LAT21" s="130"/>
      <c r="LAU21" s="130"/>
      <c r="LAV21" s="130"/>
      <c r="LAW21" s="130"/>
      <c r="LAX21" s="130"/>
      <c r="LAY21" s="130"/>
      <c r="LAZ21" s="130"/>
      <c r="LBA21" s="130"/>
      <c r="LBB21" s="130"/>
      <c r="LBC21" s="130"/>
      <c r="LBD21" s="130"/>
      <c r="LBE21" s="130"/>
      <c r="LBF21" s="130"/>
      <c r="LBG21" s="130"/>
      <c r="LBH21" s="130"/>
      <c r="LBI21" s="130"/>
      <c r="LBJ21" s="130"/>
      <c r="LBK21" s="130"/>
      <c r="LBL21" s="130"/>
      <c r="LBM21" s="130"/>
      <c r="LBN21" s="130"/>
      <c r="LBO21" s="130"/>
      <c r="LBP21" s="130"/>
      <c r="LBQ21" s="130"/>
      <c r="LBR21" s="130"/>
      <c r="LBS21" s="130"/>
      <c r="LBT21" s="130"/>
      <c r="LBU21" s="130"/>
      <c r="LBV21" s="130"/>
      <c r="LBW21" s="130"/>
      <c r="LBX21" s="130"/>
      <c r="LBY21" s="130"/>
      <c r="LBZ21" s="130"/>
      <c r="LCA21" s="130"/>
      <c r="LCB21" s="130"/>
      <c r="LCC21" s="130"/>
      <c r="LCD21" s="130"/>
      <c r="LCE21" s="130"/>
      <c r="LCF21" s="130"/>
      <c r="LCG21" s="130"/>
      <c r="LCH21" s="130"/>
      <c r="LCI21" s="130"/>
      <c r="LCJ21" s="130"/>
      <c r="LCK21" s="130"/>
      <c r="LCL21" s="130"/>
      <c r="LCM21" s="130"/>
      <c r="LCN21" s="130"/>
      <c r="LCO21" s="130"/>
      <c r="LCP21" s="130"/>
      <c r="LCQ21" s="130"/>
      <c r="LCR21" s="130"/>
      <c r="LCS21" s="130"/>
      <c r="LCT21" s="130"/>
      <c r="LCU21" s="130"/>
      <c r="LCV21" s="130"/>
      <c r="LCW21" s="130"/>
      <c r="LCX21" s="130"/>
      <c r="LCY21" s="130"/>
      <c r="LCZ21" s="130"/>
      <c r="LDA21" s="130"/>
      <c r="LDB21" s="130"/>
      <c r="LDC21" s="130"/>
      <c r="LDD21" s="130"/>
      <c r="LDE21" s="130"/>
      <c r="LDF21" s="130"/>
      <c r="LDG21" s="130"/>
      <c r="LDH21" s="130"/>
      <c r="LDI21" s="130"/>
      <c r="LDJ21" s="130"/>
      <c r="LDK21" s="130"/>
      <c r="LDL21" s="130"/>
      <c r="LDM21" s="130"/>
      <c r="LDN21" s="130"/>
      <c r="LDO21" s="130"/>
      <c r="LDP21" s="130"/>
      <c r="LDQ21" s="130"/>
      <c r="LDR21" s="130"/>
      <c r="LDS21" s="130"/>
      <c r="LDT21" s="130"/>
      <c r="LDU21" s="130"/>
      <c r="LDV21" s="130"/>
      <c r="LDW21" s="130"/>
      <c r="LDX21" s="130"/>
      <c r="LDY21" s="130"/>
      <c r="LDZ21" s="130"/>
      <c r="LEA21" s="130"/>
      <c r="LEB21" s="130"/>
      <c r="LEC21" s="130"/>
      <c r="LED21" s="130"/>
      <c r="LEE21" s="130"/>
      <c r="LEF21" s="130"/>
      <c r="LEG21" s="130"/>
      <c r="LEH21" s="130"/>
      <c r="LEI21" s="130"/>
      <c r="LEJ21" s="130"/>
      <c r="LEK21" s="130"/>
      <c r="LEL21" s="130"/>
      <c r="LEM21" s="130"/>
      <c r="LEN21" s="130"/>
      <c r="LEO21" s="130"/>
      <c r="LEP21" s="130"/>
      <c r="LEQ21" s="130"/>
      <c r="LER21" s="130"/>
      <c r="LES21" s="130"/>
      <c r="LET21" s="130"/>
      <c r="LEU21" s="130"/>
      <c r="LEV21" s="130"/>
      <c r="LEW21" s="130"/>
      <c r="LEX21" s="130"/>
      <c r="LEY21" s="130"/>
      <c r="LEZ21" s="130"/>
      <c r="LFA21" s="130"/>
      <c r="LFB21" s="130"/>
      <c r="LFC21" s="130"/>
      <c r="LFD21" s="130"/>
      <c r="LFE21" s="130"/>
      <c r="LFF21" s="130"/>
      <c r="LFG21" s="130"/>
      <c r="LFH21" s="130"/>
      <c r="LFI21" s="130"/>
      <c r="LFJ21" s="130"/>
      <c r="LFK21" s="130"/>
      <c r="LFL21" s="130"/>
      <c r="LFM21" s="130"/>
      <c r="LFN21" s="130"/>
      <c r="LFO21" s="130"/>
      <c r="LFP21" s="130"/>
      <c r="LFQ21" s="130"/>
      <c r="LFR21" s="130"/>
      <c r="LFS21" s="130"/>
      <c r="LFT21" s="130"/>
      <c r="LFU21" s="130"/>
      <c r="LFV21" s="130"/>
      <c r="LFW21" s="130"/>
      <c r="LFX21" s="130"/>
      <c r="LFY21" s="130"/>
      <c r="LFZ21" s="130"/>
      <c r="LGA21" s="130"/>
      <c r="LGB21" s="130"/>
      <c r="LGC21" s="130"/>
      <c r="LGD21" s="130"/>
      <c r="LGE21" s="130"/>
      <c r="LGF21" s="130"/>
      <c r="LGG21" s="130"/>
      <c r="LGH21" s="130"/>
      <c r="LGI21" s="130"/>
      <c r="LGJ21" s="130"/>
      <c r="LGK21" s="130"/>
      <c r="LGL21" s="130"/>
      <c r="LGM21" s="130"/>
      <c r="LGN21" s="130"/>
      <c r="LGO21" s="130"/>
      <c r="LGP21" s="130"/>
      <c r="LGQ21" s="130"/>
      <c r="LGR21" s="130"/>
      <c r="LGS21" s="130"/>
      <c r="LGT21" s="130"/>
      <c r="LGU21" s="130"/>
      <c r="LGV21" s="130"/>
      <c r="LGW21" s="130"/>
      <c r="LGX21" s="130"/>
      <c r="LGY21" s="130"/>
      <c r="LGZ21" s="130"/>
      <c r="LHA21" s="130"/>
      <c r="LHB21" s="130"/>
      <c r="LHC21" s="130"/>
      <c r="LHD21" s="130"/>
      <c r="LHE21" s="130"/>
      <c r="LHF21" s="130"/>
      <c r="LHG21" s="130"/>
      <c r="LHH21" s="130"/>
      <c r="LHI21" s="130"/>
      <c r="LHJ21" s="130"/>
      <c r="LHK21" s="130"/>
      <c r="LHL21" s="130"/>
      <c r="LHM21" s="130"/>
      <c r="LHN21" s="130"/>
      <c r="LHO21" s="130"/>
      <c r="LHP21" s="130"/>
      <c r="LHQ21" s="130"/>
      <c r="LHR21" s="130"/>
      <c r="LHS21" s="130"/>
      <c r="LHT21" s="130"/>
      <c r="LHU21" s="130"/>
      <c r="LHV21" s="130"/>
      <c r="LHW21" s="130"/>
      <c r="LHX21" s="130"/>
      <c r="LHY21" s="130"/>
      <c r="LHZ21" s="130"/>
      <c r="LIA21" s="130"/>
      <c r="LIB21" s="130"/>
      <c r="LIC21" s="130"/>
      <c r="LID21" s="130"/>
      <c r="LIE21" s="130"/>
      <c r="LIF21" s="130"/>
      <c r="LIG21" s="130"/>
      <c r="LIH21" s="130"/>
      <c r="LII21" s="130"/>
      <c r="LIJ21" s="130"/>
      <c r="LIK21" s="130"/>
      <c r="LIL21" s="130"/>
      <c r="LIM21" s="130"/>
      <c r="LIN21" s="130"/>
      <c r="LIO21" s="130"/>
      <c r="LIP21" s="130"/>
      <c r="LIQ21" s="130"/>
      <c r="LIR21" s="130"/>
      <c r="LIS21" s="130"/>
      <c r="LIT21" s="130"/>
      <c r="LIU21" s="130"/>
      <c r="LIV21" s="130"/>
      <c r="LIW21" s="130"/>
      <c r="LIX21" s="130"/>
      <c r="LIY21" s="130"/>
      <c r="LIZ21" s="130"/>
      <c r="LJA21" s="130"/>
      <c r="LJB21" s="130"/>
      <c r="LJC21" s="130"/>
      <c r="LJD21" s="130"/>
      <c r="LJE21" s="130"/>
      <c r="LJF21" s="130"/>
      <c r="LJG21" s="130"/>
      <c r="LJH21" s="130"/>
      <c r="LJI21" s="130"/>
      <c r="LJJ21" s="130"/>
      <c r="LJK21" s="130"/>
      <c r="LJL21" s="130"/>
      <c r="LJM21" s="130"/>
      <c r="LJN21" s="130"/>
      <c r="LJO21" s="130"/>
      <c r="LJP21" s="130"/>
      <c r="LJQ21" s="130"/>
      <c r="LJR21" s="130"/>
      <c r="LJS21" s="130"/>
      <c r="LJT21" s="130"/>
      <c r="LJU21" s="130"/>
      <c r="LJV21" s="130"/>
      <c r="LJW21" s="130"/>
      <c r="LJX21" s="130"/>
      <c r="LJY21" s="130"/>
      <c r="LJZ21" s="130"/>
      <c r="LKA21" s="130"/>
      <c r="LKB21" s="130"/>
      <c r="LKC21" s="130"/>
      <c r="LKD21" s="130"/>
      <c r="LKE21" s="130"/>
      <c r="LKF21" s="130"/>
      <c r="LKG21" s="130"/>
      <c r="LKH21" s="130"/>
      <c r="LKI21" s="130"/>
      <c r="LKJ21" s="130"/>
      <c r="LKK21" s="130"/>
      <c r="LKL21" s="130"/>
      <c r="LKM21" s="130"/>
      <c r="LKN21" s="130"/>
      <c r="LKO21" s="130"/>
      <c r="LKP21" s="130"/>
      <c r="LKQ21" s="130"/>
      <c r="LKR21" s="130"/>
      <c r="LKS21" s="130"/>
      <c r="LKT21" s="130"/>
      <c r="LKU21" s="130"/>
      <c r="LKV21" s="130"/>
      <c r="LKW21" s="130"/>
      <c r="LKX21" s="130"/>
      <c r="LKY21" s="130"/>
      <c r="LKZ21" s="130"/>
      <c r="LLA21" s="130"/>
      <c r="LLB21" s="130"/>
      <c r="LLC21" s="130"/>
      <c r="LLD21" s="130"/>
      <c r="LLE21" s="130"/>
      <c r="LLF21" s="130"/>
      <c r="LLG21" s="130"/>
      <c r="LLH21" s="130"/>
      <c r="LLI21" s="130"/>
      <c r="LLJ21" s="130"/>
      <c r="LLK21" s="130"/>
      <c r="LLL21" s="130"/>
      <c r="LLM21" s="130"/>
      <c r="LLN21" s="130"/>
      <c r="LLO21" s="130"/>
      <c r="LLP21" s="130"/>
      <c r="LLQ21" s="130"/>
      <c r="LLR21" s="130"/>
      <c r="LLS21" s="130"/>
      <c r="LLT21" s="130"/>
      <c r="LLU21" s="130"/>
      <c r="LLV21" s="130"/>
      <c r="LLW21" s="130"/>
      <c r="LLX21" s="130"/>
      <c r="LLY21" s="130"/>
      <c r="LLZ21" s="130"/>
      <c r="LMA21" s="130"/>
      <c r="LMB21" s="130"/>
      <c r="LMC21" s="130"/>
      <c r="LMD21" s="130"/>
      <c r="LME21" s="130"/>
      <c r="LMF21" s="130"/>
      <c r="LMG21" s="130"/>
      <c r="LMH21" s="130"/>
      <c r="LMI21" s="130"/>
      <c r="LMJ21" s="130"/>
      <c r="LMK21" s="130"/>
      <c r="LML21" s="130"/>
      <c r="LMM21" s="130"/>
      <c r="LMN21" s="130"/>
      <c r="LMO21" s="130"/>
      <c r="LMP21" s="130"/>
      <c r="LMQ21" s="130"/>
      <c r="LMR21" s="130"/>
      <c r="LMS21" s="130"/>
      <c r="LMT21" s="130"/>
      <c r="LMU21" s="130"/>
      <c r="LMV21" s="130"/>
      <c r="LMW21" s="130"/>
      <c r="LMX21" s="130"/>
      <c r="LMY21" s="130"/>
      <c r="LMZ21" s="130"/>
      <c r="LNA21" s="130"/>
      <c r="LNB21" s="130"/>
      <c r="LNC21" s="130"/>
      <c r="LND21" s="130"/>
      <c r="LNE21" s="130"/>
      <c r="LNF21" s="130"/>
      <c r="LNG21" s="130"/>
      <c r="LNH21" s="130"/>
      <c r="LNI21" s="130"/>
      <c r="LNJ21" s="130"/>
      <c r="LNK21" s="130"/>
      <c r="LNL21" s="130"/>
      <c r="LNM21" s="130"/>
      <c r="LNN21" s="130"/>
      <c r="LNO21" s="130"/>
      <c r="LNP21" s="130"/>
      <c r="LNQ21" s="130"/>
      <c r="LNR21" s="130"/>
      <c r="LNS21" s="130"/>
      <c r="LNT21" s="130"/>
      <c r="LNU21" s="130"/>
      <c r="LNV21" s="130"/>
      <c r="LNW21" s="130"/>
      <c r="LNX21" s="130"/>
      <c r="LNY21" s="130"/>
      <c r="LNZ21" s="130"/>
      <c r="LOA21" s="130"/>
      <c r="LOB21" s="130"/>
      <c r="LOC21" s="130"/>
      <c r="LOD21" s="130"/>
      <c r="LOE21" s="130"/>
      <c r="LOF21" s="130"/>
      <c r="LOG21" s="130"/>
      <c r="LOH21" s="130"/>
      <c r="LOI21" s="130"/>
      <c r="LOJ21" s="130"/>
      <c r="LOK21" s="130"/>
      <c r="LOL21" s="130"/>
      <c r="LOM21" s="130"/>
      <c r="LON21" s="130"/>
      <c r="LOO21" s="130"/>
      <c r="LOP21" s="130"/>
      <c r="LOQ21" s="130"/>
      <c r="LOR21" s="130"/>
      <c r="LOS21" s="130"/>
      <c r="LOT21" s="130"/>
      <c r="LOU21" s="130"/>
      <c r="LOV21" s="130"/>
      <c r="LOW21" s="130"/>
      <c r="LOX21" s="130"/>
      <c r="LOY21" s="130"/>
      <c r="LOZ21" s="130"/>
      <c r="LPA21" s="130"/>
      <c r="LPB21" s="130"/>
      <c r="LPC21" s="130"/>
      <c r="LPD21" s="130"/>
      <c r="LPE21" s="130"/>
      <c r="LPF21" s="130"/>
      <c r="LPG21" s="130"/>
      <c r="LPH21" s="130"/>
      <c r="LPI21" s="130"/>
      <c r="LPJ21" s="130"/>
      <c r="LPK21" s="130"/>
      <c r="LPL21" s="130"/>
      <c r="LPM21" s="130"/>
      <c r="LPN21" s="130"/>
      <c r="LPO21" s="130"/>
      <c r="LPP21" s="130"/>
      <c r="LPQ21" s="130"/>
      <c r="LPR21" s="130"/>
      <c r="LPS21" s="130"/>
      <c r="LPT21" s="130"/>
      <c r="LPU21" s="130"/>
      <c r="LPV21" s="130"/>
      <c r="LPW21" s="130"/>
      <c r="LPX21" s="130"/>
      <c r="LPY21" s="130"/>
      <c r="LPZ21" s="130"/>
      <c r="LQA21" s="130"/>
      <c r="LQB21" s="130"/>
      <c r="LQC21" s="130"/>
      <c r="LQD21" s="130"/>
      <c r="LQE21" s="130"/>
      <c r="LQF21" s="130"/>
      <c r="LQG21" s="130"/>
      <c r="LQH21" s="130"/>
      <c r="LQI21" s="130"/>
      <c r="LQJ21" s="130"/>
      <c r="LQK21" s="130"/>
      <c r="LQL21" s="130"/>
      <c r="LQM21" s="130"/>
      <c r="LQN21" s="130"/>
      <c r="LQO21" s="130"/>
      <c r="LQP21" s="130"/>
      <c r="LQQ21" s="130"/>
      <c r="LQR21" s="130"/>
      <c r="LQS21" s="130"/>
      <c r="LQT21" s="130"/>
      <c r="LQU21" s="130"/>
      <c r="LQV21" s="130"/>
      <c r="LQW21" s="130"/>
      <c r="LQX21" s="130"/>
      <c r="LQY21" s="130"/>
      <c r="LQZ21" s="130"/>
      <c r="LRA21" s="130"/>
      <c r="LRB21" s="130"/>
      <c r="LRC21" s="130"/>
      <c r="LRD21" s="130"/>
      <c r="LRE21" s="130"/>
      <c r="LRF21" s="130"/>
      <c r="LRG21" s="130"/>
      <c r="LRH21" s="130"/>
      <c r="LRI21" s="130"/>
      <c r="LRJ21" s="130"/>
      <c r="LRK21" s="130"/>
      <c r="LRL21" s="130"/>
      <c r="LRM21" s="130"/>
      <c r="LRN21" s="130"/>
      <c r="LRO21" s="130"/>
      <c r="LRP21" s="130"/>
      <c r="LRQ21" s="130"/>
      <c r="LRR21" s="130"/>
      <c r="LRS21" s="130"/>
      <c r="LRT21" s="130"/>
      <c r="LRU21" s="130"/>
      <c r="LRV21" s="130"/>
      <c r="LRW21" s="130"/>
      <c r="LRX21" s="130"/>
      <c r="LRY21" s="130"/>
      <c r="LRZ21" s="130"/>
      <c r="LSA21" s="130"/>
      <c r="LSB21" s="130"/>
      <c r="LSC21" s="130"/>
      <c r="LSD21" s="130"/>
      <c r="LSE21" s="130"/>
      <c r="LSF21" s="130"/>
      <c r="LSG21" s="130"/>
      <c r="LSH21" s="130"/>
      <c r="LSI21" s="130"/>
      <c r="LSJ21" s="130"/>
      <c r="LSK21" s="130"/>
      <c r="LSL21" s="130"/>
      <c r="LSM21" s="130"/>
      <c r="LSN21" s="130"/>
      <c r="LSO21" s="130"/>
      <c r="LSP21" s="130"/>
      <c r="LSQ21" s="130"/>
      <c r="LSR21" s="130"/>
      <c r="LSS21" s="130"/>
      <c r="LST21" s="130"/>
      <c r="LSU21" s="130"/>
      <c r="LSV21" s="130"/>
      <c r="LSW21" s="130"/>
      <c r="LSX21" s="130"/>
      <c r="LSY21" s="130"/>
      <c r="LSZ21" s="130"/>
      <c r="LTA21" s="130"/>
      <c r="LTB21" s="130"/>
      <c r="LTC21" s="130"/>
      <c r="LTD21" s="130"/>
      <c r="LTE21" s="130"/>
      <c r="LTF21" s="130"/>
      <c r="LTG21" s="130"/>
      <c r="LTH21" s="130"/>
      <c r="LTI21" s="130"/>
      <c r="LTJ21" s="130"/>
      <c r="LTK21" s="130"/>
      <c r="LTL21" s="130"/>
      <c r="LTM21" s="130"/>
      <c r="LTN21" s="130"/>
      <c r="LTO21" s="130"/>
      <c r="LTP21" s="130"/>
      <c r="LTQ21" s="130"/>
      <c r="LTR21" s="130"/>
      <c r="LTS21" s="130"/>
      <c r="LTT21" s="130"/>
      <c r="LTU21" s="130"/>
      <c r="LTV21" s="130"/>
      <c r="LTW21" s="130"/>
      <c r="LTX21" s="130"/>
      <c r="LTY21" s="130"/>
      <c r="LTZ21" s="130"/>
      <c r="LUA21" s="130"/>
      <c r="LUB21" s="130"/>
      <c r="LUC21" s="130"/>
      <c r="LUD21" s="130"/>
      <c r="LUE21" s="130"/>
      <c r="LUF21" s="130"/>
      <c r="LUG21" s="130"/>
      <c r="LUH21" s="130"/>
      <c r="LUI21" s="130"/>
      <c r="LUJ21" s="130"/>
      <c r="LUK21" s="130"/>
      <c r="LUL21" s="130"/>
      <c r="LUM21" s="130"/>
      <c r="LUN21" s="130"/>
      <c r="LUO21" s="130"/>
      <c r="LUP21" s="130"/>
      <c r="LUQ21" s="130"/>
      <c r="LUR21" s="130"/>
      <c r="LUS21" s="130"/>
      <c r="LUT21" s="130"/>
      <c r="LUU21" s="130"/>
      <c r="LUV21" s="130"/>
      <c r="LUW21" s="130"/>
      <c r="LUX21" s="130"/>
      <c r="LUY21" s="130"/>
      <c r="LUZ21" s="130"/>
      <c r="LVA21" s="130"/>
      <c r="LVB21" s="130"/>
      <c r="LVC21" s="130"/>
      <c r="LVD21" s="130"/>
      <c r="LVE21" s="130"/>
      <c r="LVF21" s="130"/>
      <c r="LVG21" s="130"/>
      <c r="LVH21" s="130"/>
      <c r="LVI21" s="130"/>
      <c r="LVJ21" s="130"/>
      <c r="LVK21" s="130"/>
      <c r="LVL21" s="130"/>
      <c r="LVM21" s="130"/>
      <c r="LVN21" s="130"/>
      <c r="LVO21" s="130"/>
      <c r="LVP21" s="130"/>
      <c r="LVQ21" s="130"/>
      <c r="LVR21" s="130"/>
      <c r="LVS21" s="130"/>
      <c r="LVT21" s="130"/>
      <c r="LVU21" s="130"/>
      <c r="LVV21" s="130"/>
      <c r="LVW21" s="130"/>
      <c r="LVX21" s="130"/>
      <c r="LVY21" s="130"/>
      <c r="LVZ21" s="130"/>
      <c r="LWA21" s="130"/>
      <c r="LWB21" s="130"/>
      <c r="LWC21" s="130"/>
      <c r="LWD21" s="130"/>
      <c r="LWE21" s="130"/>
      <c r="LWF21" s="130"/>
      <c r="LWG21" s="130"/>
      <c r="LWH21" s="130"/>
      <c r="LWI21" s="130"/>
      <c r="LWJ21" s="130"/>
      <c r="LWK21" s="130"/>
      <c r="LWL21" s="130"/>
      <c r="LWM21" s="130"/>
      <c r="LWN21" s="130"/>
      <c r="LWO21" s="130"/>
      <c r="LWP21" s="130"/>
      <c r="LWQ21" s="130"/>
      <c r="LWR21" s="130"/>
      <c r="LWS21" s="130"/>
      <c r="LWT21" s="130"/>
      <c r="LWU21" s="130"/>
      <c r="LWV21" s="130"/>
      <c r="LWW21" s="130"/>
      <c r="LWX21" s="130"/>
      <c r="LWY21" s="130"/>
      <c r="LWZ21" s="130"/>
      <c r="LXA21" s="130"/>
      <c r="LXB21" s="130"/>
      <c r="LXC21" s="130"/>
      <c r="LXD21" s="130"/>
      <c r="LXE21" s="130"/>
      <c r="LXF21" s="130"/>
      <c r="LXG21" s="130"/>
      <c r="LXH21" s="130"/>
      <c r="LXI21" s="130"/>
      <c r="LXJ21" s="130"/>
      <c r="LXK21" s="130"/>
      <c r="LXL21" s="130"/>
      <c r="LXM21" s="130"/>
      <c r="LXN21" s="130"/>
      <c r="LXO21" s="130"/>
      <c r="LXP21" s="130"/>
      <c r="LXQ21" s="130"/>
      <c r="LXR21" s="130"/>
      <c r="LXS21" s="130"/>
      <c r="LXT21" s="130"/>
      <c r="LXU21" s="130"/>
      <c r="LXV21" s="130"/>
      <c r="LXW21" s="130"/>
      <c r="LXX21" s="130"/>
      <c r="LXY21" s="130"/>
      <c r="LXZ21" s="130"/>
      <c r="LYA21" s="130"/>
      <c r="LYB21" s="130"/>
      <c r="LYC21" s="130"/>
      <c r="LYD21" s="130"/>
      <c r="LYE21" s="130"/>
      <c r="LYF21" s="130"/>
      <c r="LYG21" s="130"/>
      <c r="LYH21" s="130"/>
      <c r="LYI21" s="130"/>
      <c r="LYJ21" s="130"/>
      <c r="LYK21" s="130"/>
      <c r="LYL21" s="130"/>
      <c r="LYM21" s="130"/>
      <c r="LYN21" s="130"/>
      <c r="LYO21" s="130"/>
      <c r="LYP21" s="130"/>
      <c r="LYQ21" s="130"/>
      <c r="LYR21" s="130"/>
      <c r="LYS21" s="130"/>
      <c r="LYT21" s="130"/>
      <c r="LYU21" s="130"/>
      <c r="LYV21" s="130"/>
      <c r="LYW21" s="130"/>
      <c r="LYX21" s="130"/>
      <c r="LYY21" s="130"/>
      <c r="LYZ21" s="130"/>
      <c r="LZA21" s="130"/>
      <c r="LZB21" s="130"/>
      <c r="LZC21" s="130"/>
      <c r="LZD21" s="130"/>
      <c r="LZE21" s="130"/>
      <c r="LZF21" s="130"/>
      <c r="LZG21" s="130"/>
      <c r="LZH21" s="130"/>
      <c r="LZI21" s="130"/>
      <c r="LZJ21" s="130"/>
      <c r="LZK21" s="130"/>
      <c r="LZL21" s="130"/>
      <c r="LZM21" s="130"/>
      <c r="LZN21" s="130"/>
      <c r="LZO21" s="130"/>
      <c r="LZP21" s="130"/>
      <c r="LZQ21" s="130"/>
      <c r="LZR21" s="130"/>
      <c r="LZS21" s="130"/>
      <c r="LZT21" s="130"/>
      <c r="LZU21" s="130"/>
      <c r="LZV21" s="130"/>
      <c r="LZW21" s="130"/>
      <c r="LZX21" s="130"/>
      <c r="LZY21" s="130"/>
      <c r="LZZ21" s="130"/>
      <c r="MAA21" s="130"/>
      <c r="MAB21" s="130"/>
      <c r="MAC21" s="130"/>
      <c r="MAD21" s="130"/>
      <c r="MAE21" s="130"/>
      <c r="MAF21" s="130"/>
      <c r="MAG21" s="130"/>
      <c r="MAH21" s="130"/>
      <c r="MAI21" s="130"/>
      <c r="MAJ21" s="130"/>
      <c r="MAK21" s="130"/>
      <c r="MAL21" s="130"/>
      <c r="MAM21" s="130"/>
      <c r="MAN21" s="130"/>
      <c r="MAO21" s="130"/>
      <c r="MAP21" s="130"/>
      <c r="MAQ21" s="130"/>
      <c r="MAR21" s="130"/>
      <c r="MAS21" s="130"/>
      <c r="MAT21" s="130"/>
      <c r="MAU21" s="130"/>
      <c r="MAV21" s="130"/>
      <c r="MAW21" s="130"/>
      <c r="MAX21" s="130"/>
      <c r="MAY21" s="130"/>
      <c r="MAZ21" s="130"/>
      <c r="MBA21" s="130"/>
      <c r="MBB21" s="130"/>
      <c r="MBC21" s="130"/>
      <c r="MBD21" s="130"/>
      <c r="MBE21" s="130"/>
      <c r="MBF21" s="130"/>
      <c r="MBG21" s="130"/>
      <c r="MBH21" s="130"/>
      <c r="MBI21" s="130"/>
      <c r="MBJ21" s="130"/>
      <c r="MBK21" s="130"/>
      <c r="MBL21" s="130"/>
      <c r="MBM21" s="130"/>
      <c r="MBN21" s="130"/>
      <c r="MBO21" s="130"/>
      <c r="MBP21" s="130"/>
      <c r="MBQ21" s="130"/>
      <c r="MBR21" s="130"/>
      <c r="MBS21" s="130"/>
      <c r="MBT21" s="130"/>
      <c r="MBU21" s="130"/>
      <c r="MBV21" s="130"/>
      <c r="MBW21" s="130"/>
      <c r="MBX21" s="130"/>
      <c r="MBY21" s="130"/>
      <c r="MBZ21" s="130"/>
      <c r="MCA21" s="130"/>
      <c r="MCB21" s="130"/>
      <c r="MCC21" s="130"/>
      <c r="MCD21" s="130"/>
      <c r="MCE21" s="130"/>
      <c r="MCF21" s="130"/>
      <c r="MCG21" s="130"/>
      <c r="MCH21" s="130"/>
      <c r="MCI21" s="130"/>
      <c r="MCJ21" s="130"/>
      <c r="MCK21" s="130"/>
      <c r="MCL21" s="130"/>
      <c r="MCM21" s="130"/>
      <c r="MCN21" s="130"/>
      <c r="MCO21" s="130"/>
      <c r="MCP21" s="130"/>
      <c r="MCQ21" s="130"/>
      <c r="MCR21" s="130"/>
      <c r="MCS21" s="130"/>
      <c r="MCT21" s="130"/>
      <c r="MCU21" s="130"/>
      <c r="MCV21" s="130"/>
      <c r="MCW21" s="130"/>
      <c r="MCX21" s="130"/>
      <c r="MCY21" s="130"/>
      <c r="MCZ21" s="130"/>
      <c r="MDA21" s="130"/>
      <c r="MDB21" s="130"/>
      <c r="MDC21" s="130"/>
      <c r="MDD21" s="130"/>
      <c r="MDE21" s="130"/>
      <c r="MDF21" s="130"/>
      <c r="MDG21" s="130"/>
      <c r="MDH21" s="130"/>
      <c r="MDI21" s="130"/>
      <c r="MDJ21" s="130"/>
      <c r="MDK21" s="130"/>
      <c r="MDL21" s="130"/>
      <c r="MDM21" s="130"/>
      <c r="MDN21" s="130"/>
      <c r="MDO21" s="130"/>
      <c r="MDP21" s="130"/>
      <c r="MDQ21" s="130"/>
      <c r="MDR21" s="130"/>
      <c r="MDS21" s="130"/>
      <c r="MDT21" s="130"/>
      <c r="MDU21" s="130"/>
      <c r="MDV21" s="130"/>
      <c r="MDW21" s="130"/>
      <c r="MDX21" s="130"/>
      <c r="MDY21" s="130"/>
      <c r="MDZ21" s="130"/>
      <c r="MEA21" s="130"/>
      <c r="MEB21" s="130"/>
      <c r="MEC21" s="130"/>
      <c r="MED21" s="130"/>
      <c r="MEE21" s="130"/>
      <c r="MEF21" s="130"/>
      <c r="MEG21" s="130"/>
      <c r="MEH21" s="130"/>
      <c r="MEI21" s="130"/>
      <c r="MEJ21" s="130"/>
      <c r="MEK21" s="130"/>
      <c r="MEL21" s="130"/>
      <c r="MEM21" s="130"/>
      <c r="MEN21" s="130"/>
      <c r="MEO21" s="130"/>
      <c r="MEP21" s="130"/>
      <c r="MEQ21" s="130"/>
      <c r="MER21" s="130"/>
      <c r="MES21" s="130"/>
      <c r="MET21" s="130"/>
      <c r="MEU21" s="130"/>
      <c r="MEV21" s="130"/>
      <c r="MEW21" s="130"/>
      <c r="MEX21" s="130"/>
      <c r="MEY21" s="130"/>
      <c r="MEZ21" s="130"/>
      <c r="MFA21" s="130"/>
      <c r="MFB21" s="130"/>
      <c r="MFC21" s="130"/>
      <c r="MFD21" s="130"/>
      <c r="MFE21" s="130"/>
      <c r="MFF21" s="130"/>
      <c r="MFG21" s="130"/>
      <c r="MFH21" s="130"/>
      <c r="MFI21" s="130"/>
      <c r="MFJ21" s="130"/>
      <c r="MFK21" s="130"/>
      <c r="MFL21" s="130"/>
      <c r="MFM21" s="130"/>
      <c r="MFN21" s="130"/>
      <c r="MFO21" s="130"/>
      <c r="MFP21" s="130"/>
      <c r="MFQ21" s="130"/>
      <c r="MFR21" s="130"/>
      <c r="MFS21" s="130"/>
      <c r="MFT21" s="130"/>
      <c r="MFU21" s="130"/>
      <c r="MFV21" s="130"/>
      <c r="MFW21" s="130"/>
      <c r="MFX21" s="130"/>
      <c r="MFY21" s="130"/>
      <c r="MFZ21" s="130"/>
      <c r="MGA21" s="130"/>
      <c r="MGB21" s="130"/>
      <c r="MGC21" s="130"/>
      <c r="MGD21" s="130"/>
      <c r="MGE21" s="130"/>
      <c r="MGF21" s="130"/>
      <c r="MGG21" s="130"/>
      <c r="MGH21" s="130"/>
      <c r="MGI21" s="130"/>
      <c r="MGJ21" s="130"/>
      <c r="MGK21" s="130"/>
      <c r="MGL21" s="130"/>
      <c r="MGM21" s="130"/>
      <c r="MGN21" s="130"/>
      <c r="MGO21" s="130"/>
      <c r="MGP21" s="130"/>
      <c r="MGQ21" s="130"/>
      <c r="MGR21" s="130"/>
      <c r="MGS21" s="130"/>
      <c r="MGT21" s="130"/>
      <c r="MGU21" s="130"/>
      <c r="MGV21" s="130"/>
      <c r="MGW21" s="130"/>
      <c r="MGX21" s="130"/>
      <c r="MGY21" s="130"/>
      <c r="MGZ21" s="130"/>
      <c r="MHA21" s="130"/>
      <c r="MHB21" s="130"/>
      <c r="MHC21" s="130"/>
      <c r="MHD21" s="130"/>
      <c r="MHE21" s="130"/>
      <c r="MHF21" s="130"/>
      <c r="MHG21" s="130"/>
      <c r="MHH21" s="130"/>
      <c r="MHI21" s="130"/>
      <c r="MHJ21" s="130"/>
      <c r="MHK21" s="130"/>
      <c r="MHL21" s="130"/>
      <c r="MHM21" s="130"/>
      <c r="MHN21" s="130"/>
      <c r="MHO21" s="130"/>
      <c r="MHP21" s="130"/>
      <c r="MHQ21" s="130"/>
      <c r="MHR21" s="130"/>
      <c r="MHS21" s="130"/>
      <c r="MHT21" s="130"/>
      <c r="MHU21" s="130"/>
      <c r="MHV21" s="130"/>
      <c r="MHW21" s="130"/>
      <c r="MHX21" s="130"/>
      <c r="MHY21" s="130"/>
      <c r="MHZ21" s="130"/>
      <c r="MIA21" s="130"/>
      <c r="MIB21" s="130"/>
      <c r="MIC21" s="130"/>
      <c r="MID21" s="130"/>
      <c r="MIE21" s="130"/>
      <c r="MIF21" s="130"/>
      <c r="MIG21" s="130"/>
      <c r="MIH21" s="130"/>
      <c r="MII21" s="130"/>
      <c r="MIJ21" s="130"/>
      <c r="MIK21" s="130"/>
      <c r="MIL21" s="130"/>
      <c r="MIM21" s="130"/>
      <c r="MIN21" s="130"/>
      <c r="MIO21" s="130"/>
      <c r="MIP21" s="130"/>
      <c r="MIQ21" s="130"/>
      <c r="MIR21" s="130"/>
      <c r="MIS21" s="130"/>
      <c r="MIT21" s="130"/>
      <c r="MIU21" s="130"/>
      <c r="MIV21" s="130"/>
      <c r="MIW21" s="130"/>
      <c r="MIX21" s="130"/>
      <c r="MIY21" s="130"/>
      <c r="MIZ21" s="130"/>
      <c r="MJA21" s="130"/>
      <c r="MJB21" s="130"/>
      <c r="MJC21" s="130"/>
      <c r="MJD21" s="130"/>
      <c r="MJE21" s="130"/>
      <c r="MJF21" s="130"/>
      <c r="MJG21" s="130"/>
      <c r="MJH21" s="130"/>
      <c r="MJI21" s="130"/>
      <c r="MJJ21" s="130"/>
      <c r="MJK21" s="130"/>
      <c r="MJL21" s="130"/>
      <c r="MJM21" s="130"/>
      <c r="MJN21" s="130"/>
      <c r="MJO21" s="130"/>
      <c r="MJP21" s="130"/>
      <c r="MJQ21" s="130"/>
      <c r="MJR21" s="130"/>
      <c r="MJS21" s="130"/>
      <c r="MJT21" s="130"/>
      <c r="MJU21" s="130"/>
      <c r="MJV21" s="130"/>
      <c r="MJW21" s="130"/>
      <c r="MJX21" s="130"/>
      <c r="MJY21" s="130"/>
      <c r="MJZ21" s="130"/>
      <c r="MKA21" s="130"/>
      <c r="MKB21" s="130"/>
      <c r="MKC21" s="130"/>
      <c r="MKD21" s="130"/>
      <c r="MKE21" s="130"/>
      <c r="MKF21" s="130"/>
      <c r="MKG21" s="130"/>
      <c r="MKH21" s="130"/>
      <c r="MKI21" s="130"/>
      <c r="MKJ21" s="130"/>
      <c r="MKK21" s="130"/>
      <c r="MKL21" s="130"/>
      <c r="MKM21" s="130"/>
      <c r="MKN21" s="130"/>
      <c r="MKO21" s="130"/>
      <c r="MKP21" s="130"/>
      <c r="MKQ21" s="130"/>
      <c r="MKR21" s="130"/>
      <c r="MKS21" s="130"/>
      <c r="MKT21" s="130"/>
      <c r="MKU21" s="130"/>
      <c r="MKV21" s="130"/>
      <c r="MKW21" s="130"/>
      <c r="MKX21" s="130"/>
      <c r="MKY21" s="130"/>
      <c r="MKZ21" s="130"/>
      <c r="MLA21" s="130"/>
      <c r="MLB21" s="130"/>
      <c r="MLC21" s="130"/>
      <c r="MLD21" s="130"/>
      <c r="MLE21" s="130"/>
      <c r="MLF21" s="130"/>
      <c r="MLG21" s="130"/>
      <c r="MLH21" s="130"/>
      <c r="MLI21" s="130"/>
      <c r="MLJ21" s="130"/>
      <c r="MLK21" s="130"/>
      <c r="MLL21" s="130"/>
      <c r="MLM21" s="130"/>
      <c r="MLN21" s="130"/>
      <c r="MLO21" s="130"/>
      <c r="MLP21" s="130"/>
      <c r="MLQ21" s="130"/>
      <c r="MLR21" s="130"/>
      <c r="MLS21" s="130"/>
      <c r="MLT21" s="130"/>
      <c r="MLU21" s="130"/>
      <c r="MLV21" s="130"/>
      <c r="MLW21" s="130"/>
      <c r="MLX21" s="130"/>
      <c r="MLY21" s="130"/>
      <c r="MLZ21" s="130"/>
      <c r="MMA21" s="130"/>
      <c r="MMB21" s="130"/>
      <c r="MMC21" s="130"/>
      <c r="MMD21" s="130"/>
      <c r="MME21" s="130"/>
      <c r="MMF21" s="130"/>
      <c r="MMG21" s="130"/>
      <c r="MMH21" s="130"/>
      <c r="MMI21" s="130"/>
      <c r="MMJ21" s="130"/>
      <c r="MMK21" s="130"/>
      <c r="MML21" s="130"/>
      <c r="MMM21" s="130"/>
      <c r="MMN21" s="130"/>
      <c r="MMO21" s="130"/>
      <c r="MMP21" s="130"/>
      <c r="MMQ21" s="130"/>
      <c r="MMR21" s="130"/>
      <c r="MMS21" s="130"/>
      <c r="MMT21" s="130"/>
      <c r="MMU21" s="130"/>
      <c r="MMV21" s="130"/>
      <c r="MMW21" s="130"/>
      <c r="MMX21" s="130"/>
      <c r="MMY21" s="130"/>
      <c r="MMZ21" s="130"/>
      <c r="MNA21" s="130"/>
      <c r="MNB21" s="130"/>
      <c r="MNC21" s="130"/>
      <c r="MND21" s="130"/>
      <c r="MNE21" s="130"/>
      <c r="MNF21" s="130"/>
      <c r="MNG21" s="130"/>
      <c r="MNH21" s="130"/>
      <c r="MNI21" s="130"/>
      <c r="MNJ21" s="130"/>
      <c r="MNK21" s="130"/>
      <c r="MNL21" s="130"/>
      <c r="MNM21" s="130"/>
      <c r="MNN21" s="130"/>
      <c r="MNO21" s="130"/>
      <c r="MNP21" s="130"/>
      <c r="MNQ21" s="130"/>
      <c r="MNR21" s="130"/>
      <c r="MNS21" s="130"/>
      <c r="MNT21" s="130"/>
      <c r="MNU21" s="130"/>
      <c r="MNV21" s="130"/>
      <c r="MNW21" s="130"/>
      <c r="MNX21" s="130"/>
      <c r="MNY21" s="130"/>
      <c r="MNZ21" s="130"/>
      <c r="MOA21" s="130"/>
      <c r="MOB21" s="130"/>
      <c r="MOC21" s="130"/>
      <c r="MOD21" s="130"/>
      <c r="MOE21" s="130"/>
      <c r="MOF21" s="130"/>
      <c r="MOG21" s="130"/>
      <c r="MOH21" s="130"/>
      <c r="MOI21" s="130"/>
      <c r="MOJ21" s="130"/>
      <c r="MOK21" s="130"/>
      <c r="MOL21" s="130"/>
      <c r="MOM21" s="130"/>
      <c r="MON21" s="130"/>
      <c r="MOO21" s="130"/>
      <c r="MOP21" s="130"/>
      <c r="MOQ21" s="130"/>
      <c r="MOR21" s="130"/>
      <c r="MOS21" s="130"/>
      <c r="MOT21" s="130"/>
      <c r="MOU21" s="130"/>
      <c r="MOV21" s="130"/>
      <c r="MOW21" s="130"/>
      <c r="MOX21" s="130"/>
      <c r="MOY21" s="130"/>
      <c r="MOZ21" s="130"/>
      <c r="MPA21" s="130"/>
      <c r="MPB21" s="130"/>
      <c r="MPC21" s="130"/>
      <c r="MPD21" s="130"/>
      <c r="MPE21" s="130"/>
      <c r="MPF21" s="130"/>
      <c r="MPG21" s="130"/>
      <c r="MPH21" s="130"/>
      <c r="MPI21" s="130"/>
      <c r="MPJ21" s="130"/>
      <c r="MPK21" s="130"/>
      <c r="MPL21" s="130"/>
      <c r="MPM21" s="130"/>
      <c r="MPN21" s="130"/>
      <c r="MPO21" s="130"/>
      <c r="MPP21" s="130"/>
      <c r="MPQ21" s="130"/>
      <c r="MPR21" s="130"/>
      <c r="MPS21" s="130"/>
      <c r="MPT21" s="130"/>
      <c r="MPU21" s="130"/>
      <c r="MPV21" s="130"/>
      <c r="MPW21" s="130"/>
      <c r="MPX21" s="130"/>
      <c r="MPY21" s="130"/>
      <c r="MPZ21" s="130"/>
      <c r="MQA21" s="130"/>
      <c r="MQB21" s="130"/>
      <c r="MQC21" s="130"/>
      <c r="MQD21" s="130"/>
      <c r="MQE21" s="130"/>
      <c r="MQF21" s="130"/>
      <c r="MQG21" s="130"/>
      <c r="MQH21" s="130"/>
      <c r="MQI21" s="130"/>
      <c r="MQJ21" s="130"/>
      <c r="MQK21" s="130"/>
      <c r="MQL21" s="130"/>
      <c r="MQM21" s="130"/>
      <c r="MQN21" s="130"/>
      <c r="MQO21" s="130"/>
      <c r="MQP21" s="130"/>
      <c r="MQQ21" s="130"/>
      <c r="MQR21" s="130"/>
      <c r="MQS21" s="130"/>
      <c r="MQT21" s="130"/>
      <c r="MQU21" s="130"/>
      <c r="MQV21" s="130"/>
      <c r="MQW21" s="130"/>
      <c r="MQX21" s="130"/>
      <c r="MQY21" s="130"/>
      <c r="MQZ21" s="130"/>
      <c r="MRA21" s="130"/>
      <c r="MRB21" s="130"/>
      <c r="MRC21" s="130"/>
      <c r="MRD21" s="130"/>
      <c r="MRE21" s="130"/>
      <c r="MRF21" s="130"/>
      <c r="MRG21" s="130"/>
      <c r="MRH21" s="130"/>
      <c r="MRI21" s="130"/>
      <c r="MRJ21" s="130"/>
      <c r="MRK21" s="130"/>
      <c r="MRL21" s="130"/>
      <c r="MRM21" s="130"/>
      <c r="MRN21" s="130"/>
      <c r="MRO21" s="130"/>
      <c r="MRP21" s="130"/>
      <c r="MRQ21" s="130"/>
      <c r="MRR21" s="130"/>
      <c r="MRS21" s="130"/>
      <c r="MRT21" s="130"/>
      <c r="MRU21" s="130"/>
      <c r="MRV21" s="130"/>
      <c r="MRW21" s="130"/>
      <c r="MRX21" s="130"/>
      <c r="MRY21" s="130"/>
      <c r="MRZ21" s="130"/>
      <c r="MSA21" s="130"/>
      <c r="MSB21" s="130"/>
      <c r="MSC21" s="130"/>
      <c r="MSD21" s="130"/>
      <c r="MSE21" s="130"/>
      <c r="MSF21" s="130"/>
      <c r="MSG21" s="130"/>
      <c r="MSH21" s="130"/>
      <c r="MSI21" s="130"/>
      <c r="MSJ21" s="130"/>
      <c r="MSK21" s="130"/>
      <c r="MSL21" s="130"/>
      <c r="MSM21" s="130"/>
      <c r="MSN21" s="130"/>
      <c r="MSO21" s="130"/>
      <c r="MSP21" s="130"/>
      <c r="MSQ21" s="130"/>
      <c r="MSR21" s="130"/>
      <c r="MSS21" s="130"/>
      <c r="MST21" s="130"/>
      <c r="MSU21" s="130"/>
      <c r="MSV21" s="130"/>
      <c r="MSW21" s="130"/>
      <c r="MSX21" s="130"/>
      <c r="MSY21" s="130"/>
      <c r="MSZ21" s="130"/>
      <c r="MTA21" s="130"/>
      <c r="MTB21" s="130"/>
      <c r="MTC21" s="130"/>
      <c r="MTD21" s="130"/>
      <c r="MTE21" s="130"/>
      <c r="MTF21" s="130"/>
      <c r="MTG21" s="130"/>
      <c r="MTH21" s="130"/>
      <c r="MTI21" s="130"/>
      <c r="MTJ21" s="130"/>
      <c r="MTK21" s="130"/>
      <c r="MTL21" s="130"/>
      <c r="MTM21" s="130"/>
      <c r="MTN21" s="130"/>
      <c r="MTO21" s="130"/>
      <c r="MTP21" s="130"/>
      <c r="MTQ21" s="130"/>
      <c r="MTR21" s="130"/>
      <c r="MTS21" s="130"/>
      <c r="MTT21" s="130"/>
      <c r="MTU21" s="130"/>
      <c r="MTV21" s="130"/>
      <c r="MTW21" s="130"/>
      <c r="MTX21" s="130"/>
      <c r="MTY21" s="130"/>
      <c r="MTZ21" s="130"/>
      <c r="MUA21" s="130"/>
      <c r="MUB21" s="130"/>
      <c r="MUC21" s="130"/>
      <c r="MUD21" s="130"/>
      <c r="MUE21" s="130"/>
      <c r="MUF21" s="130"/>
      <c r="MUG21" s="130"/>
      <c r="MUH21" s="130"/>
      <c r="MUI21" s="130"/>
      <c r="MUJ21" s="130"/>
      <c r="MUK21" s="130"/>
      <c r="MUL21" s="130"/>
      <c r="MUM21" s="130"/>
      <c r="MUN21" s="130"/>
      <c r="MUO21" s="130"/>
      <c r="MUP21" s="130"/>
      <c r="MUQ21" s="130"/>
      <c r="MUR21" s="130"/>
      <c r="MUS21" s="130"/>
      <c r="MUT21" s="130"/>
      <c r="MUU21" s="130"/>
      <c r="MUV21" s="130"/>
      <c r="MUW21" s="130"/>
      <c r="MUX21" s="130"/>
      <c r="MUY21" s="130"/>
      <c r="MUZ21" s="130"/>
      <c r="MVA21" s="130"/>
      <c r="MVB21" s="130"/>
      <c r="MVC21" s="130"/>
      <c r="MVD21" s="130"/>
      <c r="MVE21" s="130"/>
      <c r="MVF21" s="130"/>
      <c r="MVG21" s="130"/>
      <c r="MVH21" s="130"/>
      <c r="MVI21" s="130"/>
      <c r="MVJ21" s="130"/>
      <c r="MVK21" s="130"/>
      <c r="MVL21" s="130"/>
      <c r="MVM21" s="130"/>
      <c r="MVN21" s="130"/>
      <c r="MVO21" s="130"/>
      <c r="MVP21" s="130"/>
      <c r="MVQ21" s="130"/>
      <c r="MVR21" s="130"/>
      <c r="MVS21" s="130"/>
      <c r="MVT21" s="130"/>
      <c r="MVU21" s="130"/>
      <c r="MVV21" s="130"/>
      <c r="MVW21" s="130"/>
      <c r="MVX21" s="130"/>
      <c r="MVY21" s="130"/>
      <c r="MVZ21" s="130"/>
      <c r="MWA21" s="130"/>
      <c r="MWB21" s="130"/>
      <c r="MWC21" s="130"/>
      <c r="MWD21" s="130"/>
      <c r="MWE21" s="130"/>
      <c r="MWF21" s="130"/>
      <c r="MWG21" s="130"/>
      <c r="MWH21" s="130"/>
      <c r="MWI21" s="130"/>
      <c r="MWJ21" s="130"/>
      <c r="MWK21" s="130"/>
      <c r="MWL21" s="130"/>
      <c r="MWM21" s="130"/>
      <c r="MWN21" s="130"/>
      <c r="MWO21" s="130"/>
      <c r="MWP21" s="130"/>
      <c r="MWQ21" s="130"/>
      <c r="MWR21" s="130"/>
      <c r="MWS21" s="130"/>
      <c r="MWT21" s="130"/>
      <c r="MWU21" s="130"/>
      <c r="MWV21" s="130"/>
      <c r="MWW21" s="130"/>
      <c r="MWX21" s="130"/>
      <c r="MWY21" s="130"/>
      <c r="MWZ21" s="130"/>
      <c r="MXA21" s="130"/>
      <c r="MXB21" s="130"/>
      <c r="MXC21" s="130"/>
      <c r="MXD21" s="130"/>
      <c r="MXE21" s="130"/>
      <c r="MXF21" s="130"/>
      <c r="MXG21" s="130"/>
      <c r="MXH21" s="130"/>
      <c r="MXI21" s="130"/>
      <c r="MXJ21" s="130"/>
      <c r="MXK21" s="130"/>
      <c r="MXL21" s="130"/>
      <c r="MXM21" s="130"/>
      <c r="MXN21" s="130"/>
      <c r="MXO21" s="130"/>
      <c r="MXP21" s="130"/>
      <c r="MXQ21" s="130"/>
      <c r="MXR21" s="130"/>
      <c r="MXS21" s="130"/>
      <c r="MXT21" s="130"/>
      <c r="MXU21" s="130"/>
      <c r="MXV21" s="130"/>
      <c r="MXW21" s="130"/>
      <c r="MXX21" s="130"/>
      <c r="MXY21" s="130"/>
      <c r="MXZ21" s="130"/>
      <c r="MYA21" s="130"/>
      <c r="MYB21" s="130"/>
      <c r="MYC21" s="130"/>
      <c r="MYD21" s="130"/>
      <c r="MYE21" s="130"/>
      <c r="MYF21" s="130"/>
      <c r="MYG21" s="130"/>
      <c r="MYH21" s="130"/>
      <c r="MYI21" s="130"/>
      <c r="MYJ21" s="130"/>
      <c r="MYK21" s="130"/>
      <c r="MYL21" s="130"/>
      <c r="MYM21" s="130"/>
      <c r="MYN21" s="130"/>
      <c r="MYO21" s="130"/>
      <c r="MYP21" s="130"/>
      <c r="MYQ21" s="130"/>
      <c r="MYR21" s="130"/>
      <c r="MYS21" s="130"/>
      <c r="MYT21" s="130"/>
      <c r="MYU21" s="130"/>
      <c r="MYV21" s="130"/>
      <c r="MYW21" s="130"/>
      <c r="MYX21" s="130"/>
      <c r="MYY21" s="130"/>
      <c r="MYZ21" s="130"/>
      <c r="MZA21" s="130"/>
      <c r="MZB21" s="130"/>
      <c r="MZC21" s="130"/>
      <c r="MZD21" s="130"/>
      <c r="MZE21" s="130"/>
      <c r="MZF21" s="130"/>
      <c r="MZG21" s="130"/>
      <c r="MZH21" s="130"/>
      <c r="MZI21" s="130"/>
      <c r="MZJ21" s="130"/>
      <c r="MZK21" s="130"/>
      <c r="MZL21" s="130"/>
      <c r="MZM21" s="130"/>
      <c r="MZN21" s="130"/>
      <c r="MZO21" s="130"/>
      <c r="MZP21" s="130"/>
      <c r="MZQ21" s="130"/>
      <c r="MZR21" s="130"/>
      <c r="MZS21" s="130"/>
      <c r="MZT21" s="130"/>
      <c r="MZU21" s="130"/>
      <c r="MZV21" s="130"/>
      <c r="MZW21" s="130"/>
      <c r="MZX21" s="130"/>
      <c r="MZY21" s="130"/>
      <c r="MZZ21" s="130"/>
      <c r="NAA21" s="130"/>
      <c r="NAB21" s="130"/>
      <c r="NAC21" s="130"/>
      <c r="NAD21" s="130"/>
      <c r="NAE21" s="130"/>
      <c r="NAF21" s="130"/>
      <c r="NAG21" s="130"/>
      <c r="NAH21" s="130"/>
      <c r="NAI21" s="130"/>
      <c r="NAJ21" s="130"/>
      <c r="NAK21" s="130"/>
      <c r="NAL21" s="130"/>
      <c r="NAM21" s="130"/>
      <c r="NAN21" s="130"/>
      <c r="NAO21" s="130"/>
      <c r="NAP21" s="130"/>
      <c r="NAQ21" s="130"/>
      <c r="NAR21" s="130"/>
      <c r="NAS21" s="130"/>
      <c r="NAT21" s="130"/>
      <c r="NAU21" s="130"/>
      <c r="NAV21" s="130"/>
      <c r="NAW21" s="130"/>
      <c r="NAX21" s="130"/>
      <c r="NAY21" s="130"/>
      <c r="NAZ21" s="130"/>
      <c r="NBA21" s="130"/>
      <c r="NBB21" s="130"/>
      <c r="NBC21" s="130"/>
      <c r="NBD21" s="130"/>
      <c r="NBE21" s="130"/>
      <c r="NBF21" s="130"/>
      <c r="NBG21" s="130"/>
      <c r="NBH21" s="130"/>
      <c r="NBI21" s="130"/>
      <c r="NBJ21" s="130"/>
      <c r="NBK21" s="130"/>
      <c r="NBL21" s="130"/>
      <c r="NBM21" s="130"/>
      <c r="NBN21" s="130"/>
      <c r="NBO21" s="130"/>
      <c r="NBP21" s="130"/>
      <c r="NBQ21" s="130"/>
      <c r="NBR21" s="130"/>
      <c r="NBS21" s="130"/>
      <c r="NBT21" s="130"/>
      <c r="NBU21" s="130"/>
      <c r="NBV21" s="130"/>
      <c r="NBW21" s="130"/>
      <c r="NBX21" s="130"/>
      <c r="NBY21" s="130"/>
      <c r="NBZ21" s="130"/>
      <c r="NCA21" s="130"/>
      <c r="NCB21" s="130"/>
      <c r="NCC21" s="130"/>
      <c r="NCD21" s="130"/>
      <c r="NCE21" s="130"/>
      <c r="NCF21" s="130"/>
      <c r="NCG21" s="130"/>
      <c r="NCH21" s="130"/>
      <c r="NCI21" s="130"/>
      <c r="NCJ21" s="130"/>
      <c r="NCK21" s="130"/>
      <c r="NCL21" s="130"/>
      <c r="NCM21" s="130"/>
      <c r="NCN21" s="130"/>
      <c r="NCO21" s="130"/>
      <c r="NCP21" s="130"/>
      <c r="NCQ21" s="130"/>
      <c r="NCR21" s="130"/>
      <c r="NCS21" s="130"/>
      <c r="NCT21" s="130"/>
      <c r="NCU21" s="130"/>
      <c r="NCV21" s="130"/>
      <c r="NCW21" s="130"/>
      <c r="NCX21" s="130"/>
      <c r="NCY21" s="130"/>
      <c r="NCZ21" s="130"/>
      <c r="NDA21" s="130"/>
      <c r="NDB21" s="130"/>
      <c r="NDC21" s="130"/>
      <c r="NDD21" s="130"/>
      <c r="NDE21" s="130"/>
      <c r="NDF21" s="130"/>
      <c r="NDG21" s="130"/>
      <c r="NDH21" s="130"/>
      <c r="NDI21" s="130"/>
      <c r="NDJ21" s="130"/>
      <c r="NDK21" s="130"/>
      <c r="NDL21" s="130"/>
      <c r="NDM21" s="130"/>
      <c r="NDN21" s="130"/>
      <c r="NDO21" s="130"/>
      <c r="NDP21" s="130"/>
      <c r="NDQ21" s="130"/>
      <c r="NDR21" s="130"/>
      <c r="NDS21" s="130"/>
      <c r="NDT21" s="130"/>
      <c r="NDU21" s="130"/>
      <c r="NDV21" s="130"/>
      <c r="NDW21" s="130"/>
      <c r="NDX21" s="130"/>
      <c r="NDY21" s="130"/>
      <c r="NDZ21" s="130"/>
      <c r="NEA21" s="130"/>
      <c r="NEB21" s="130"/>
      <c r="NEC21" s="130"/>
      <c r="NED21" s="130"/>
      <c r="NEE21" s="130"/>
      <c r="NEF21" s="130"/>
      <c r="NEG21" s="130"/>
      <c r="NEH21" s="130"/>
      <c r="NEI21" s="130"/>
      <c r="NEJ21" s="130"/>
      <c r="NEK21" s="130"/>
      <c r="NEL21" s="130"/>
      <c r="NEM21" s="130"/>
      <c r="NEN21" s="130"/>
      <c r="NEO21" s="130"/>
      <c r="NEP21" s="130"/>
      <c r="NEQ21" s="130"/>
      <c r="NER21" s="130"/>
      <c r="NES21" s="130"/>
      <c r="NET21" s="130"/>
      <c r="NEU21" s="130"/>
      <c r="NEV21" s="130"/>
      <c r="NEW21" s="130"/>
      <c r="NEX21" s="130"/>
      <c r="NEY21" s="130"/>
      <c r="NEZ21" s="130"/>
      <c r="NFA21" s="130"/>
      <c r="NFB21" s="130"/>
      <c r="NFC21" s="130"/>
      <c r="NFD21" s="130"/>
      <c r="NFE21" s="130"/>
      <c r="NFF21" s="130"/>
      <c r="NFG21" s="130"/>
      <c r="NFH21" s="130"/>
      <c r="NFI21" s="130"/>
      <c r="NFJ21" s="130"/>
      <c r="NFK21" s="130"/>
      <c r="NFL21" s="130"/>
      <c r="NFM21" s="130"/>
      <c r="NFN21" s="130"/>
      <c r="NFO21" s="130"/>
      <c r="NFP21" s="130"/>
      <c r="NFQ21" s="130"/>
      <c r="NFR21" s="130"/>
      <c r="NFS21" s="130"/>
      <c r="NFT21" s="130"/>
      <c r="NFU21" s="130"/>
      <c r="NFV21" s="130"/>
      <c r="NFW21" s="130"/>
      <c r="NFX21" s="130"/>
      <c r="NFY21" s="130"/>
      <c r="NFZ21" s="130"/>
      <c r="NGA21" s="130"/>
      <c r="NGB21" s="130"/>
      <c r="NGC21" s="130"/>
      <c r="NGD21" s="130"/>
      <c r="NGE21" s="130"/>
      <c r="NGF21" s="130"/>
      <c r="NGG21" s="130"/>
      <c r="NGH21" s="130"/>
      <c r="NGI21" s="130"/>
      <c r="NGJ21" s="130"/>
      <c r="NGK21" s="130"/>
      <c r="NGL21" s="130"/>
      <c r="NGM21" s="130"/>
      <c r="NGN21" s="130"/>
      <c r="NGO21" s="130"/>
      <c r="NGP21" s="130"/>
      <c r="NGQ21" s="130"/>
      <c r="NGR21" s="130"/>
      <c r="NGS21" s="130"/>
      <c r="NGT21" s="130"/>
      <c r="NGU21" s="130"/>
      <c r="NGV21" s="130"/>
      <c r="NGW21" s="130"/>
      <c r="NGX21" s="130"/>
      <c r="NGY21" s="130"/>
      <c r="NGZ21" s="130"/>
      <c r="NHA21" s="130"/>
      <c r="NHB21" s="130"/>
      <c r="NHC21" s="130"/>
      <c r="NHD21" s="130"/>
      <c r="NHE21" s="130"/>
      <c r="NHF21" s="130"/>
      <c r="NHG21" s="130"/>
      <c r="NHH21" s="130"/>
      <c r="NHI21" s="130"/>
      <c r="NHJ21" s="130"/>
      <c r="NHK21" s="130"/>
      <c r="NHL21" s="130"/>
      <c r="NHM21" s="130"/>
      <c r="NHN21" s="130"/>
      <c r="NHO21" s="130"/>
      <c r="NHP21" s="130"/>
      <c r="NHQ21" s="130"/>
      <c r="NHR21" s="130"/>
      <c r="NHS21" s="130"/>
      <c r="NHT21" s="130"/>
      <c r="NHU21" s="130"/>
      <c r="NHV21" s="130"/>
      <c r="NHW21" s="130"/>
      <c r="NHX21" s="130"/>
      <c r="NHY21" s="130"/>
      <c r="NHZ21" s="130"/>
      <c r="NIA21" s="130"/>
      <c r="NIB21" s="130"/>
      <c r="NIC21" s="130"/>
      <c r="NID21" s="130"/>
      <c r="NIE21" s="130"/>
      <c r="NIF21" s="130"/>
      <c r="NIG21" s="130"/>
      <c r="NIH21" s="130"/>
      <c r="NII21" s="130"/>
      <c r="NIJ21" s="130"/>
      <c r="NIK21" s="130"/>
      <c r="NIL21" s="130"/>
      <c r="NIM21" s="130"/>
      <c r="NIN21" s="130"/>
      <c r="NIO21" s="130"/>
      <c r="NIP21" s="130"/>
      <c r="NIQ21" s="130"/>
      <c r="NIR21" s="130"/>
      <c r="NIS21" s="130"/>
      <c r="NIT21" s="130"/>
      <c r="NIU21" s="130"/>
      <c r="NIV21" s="130"/>
      <c r="NIW21" s="130"/>
      <c r="NIX21" s="130"/>
      <c r="NIY21" s="130"/>
      <c r="NIZ21" s="130"/>
      <c r="NJA21" s="130"/>
      <c r="NJB21" s="130"/>
      <c r="NJC21" s="130"/>
      <c r="NJD21" s="130"/>
      <c r="NJE21" s="130"/>
      <c r="NJF21" s="130"/>
      <c r="NJG21" s="130"/>
      <c r="NJH21" s="130"/>
      <c r="NJI21" s="130"/>
      <c r="NJJ21" s="130"/>
      <c r="NJK21" s="130"/>
      <c r="NJL21" s="130"/>
      <c r="NJM21" s="130"/>
      <c r="NJN21" s="130"/>
      <c r="NJO21" s="130"/>
      <c r="NJP21" s="130"/>
      <c r="NJQ21" s="130"/>
      <c r="NJR21" s="130"/>
      <c r="NJS21" s="130"/>
      <c r="NJT21" s="130"/>
      <c r="NJU21" s="130"/>
      <c r="NJV21" s="130"/>
      <c r="NJW21" s="130"/>
      <c r="NJX21" s="130"/>
      <c r="NJY21" s="130"/>
      <c r="NJZ21" s="130"/>
      <c r="NKA21" s="130"/>
      <c r="NKB21" s="130"/>
      <c r="NKC21" s="130"/>
      <c r="NKD21" s="130"/>
      <c r="NKE21" s="130"/>
      <c r="NKF21" s="130"/>
      <c r="NKG21" s="130"/>
      <c r="NKH21" s="130"/>
      <c r="NKI21" s="130"/>
      <c r="NKJ21" s="130"/>
      <c r="NKK21" s="130"/>
      <c r="NKL21" s="130"/>
      <c r="NKM21" s="130"/>
      <c r="NKN21" s="130"/>
      <c r="NKO21" s="130"/>
      <c r="NKP21" s="130"/>
      <c r="NKQ21" s="130"/>
      <c r="NKR21" s="130"/>
      <c r="NKS21" s="130"/>
      <c r="NKT21" s="130"/>
      <c r="NKU21" s="130"/>
      <c r="NKV21" s="130"/>
      <c r="NKW21" s="130"/>
      <c r="NKX21" s="130"/>
      <c r="NKY21" s="130"/>
      <c r="NKZ21" s="130"/>
      <c r="NLA21" s="130"/>
      <c r="NLB21" s="130"/>
      <c r="NLC21" s="130"/>
      <c r="NLD21" s="130"/>
      <c r="NLE21" s="130"/>
      <c r="NLF21" s="130"/>
      <c r="NLG21" s="130"/>
      <c r="NLH21" s="130"/>
      <c r="NLI21" s="130"/>
      <c r="NLJ21" s="130"/>
      <c r="NLK21" s="130"/>
      <c r="NLL21" s="130"/>
      <c r="NLM21" s="130"/>
      <c r="NLN21" s="130"/>
      <c r="NLO21" s="130"/>
      <c r="NLP21" s="130"/>
      <c r="NLQ21" s="130"/>
      <c r="NLR21" s="130"/>
      <c r="NLS21" s="130"/>
      <c r="NLT21" s="130"/>
      <c r="NLU21" s="130"/>
      <c r="NLV21" s="130"/>
      <c r="NLW21" s="130"/>
      <c r="NLX21" s="130"/>
      <c r="NLY21" s="130"/>
      <c r="NLZ21" s="130"/>
      <c r="NMA21" s="130"/>
      <c r="NMB21" s="130"/>
      <c r="NMC21" s="130"/>
      <c r="NMD21" s="130"/>
      <c r="NME21" s="130"/>
      <c r="NMF21" s="130"/>
      <c r="NMG21" s="130"/>
      <c r="NMH21" s="130"/>
      <c r="NMI21" s="130"/>
      <c r="NMJ21" s="130"/>
      <c r="NMK21" s="130"/>
      <c r="NML21" s="130"/>
      <c r="NMM21" s="130"/>
      <c r="NMN21" s="130"/>
      <c r="NMO21" s="130"/>
      <c r="NMP21" s="130"/>
      <c r="NMQ21" s="130"/>
      <c r="NMR21" s="130"/>
      <c r="NMS21" s="130"/>
      <c r="NMT21" s="130"/>
      <c r="NMU21" s="130"/>
      <c r="NMV21" s="130"/>
      <c r="NMW21" s="130"/>
      <c r="NMX21" s="130"/>
      <c r="NMY21" s="130"/>
      <c r="NMZ21" s="130"/>
      <c r="NNA21" s="130"/>
      <c r="NNB21" s="130"/>
      <c r="NNC21" s="130"/>
      <c r="NND21" s="130"/>
      <c r="NNE21" s="130"/>
      <c r="NNF21" s="130"/>
      <c r="NNG21" s="130"/>
      <c r="NNH21" s="130"/>
      <c r="NNI21" s="130"/>
      <c r="NNJ21" s="130"/>
      <c r="NNK21" s="130"/>
      <c r="NNL21" s="130"/>
      <c r="NNM21" s="130"/>
      <c r="NNN21" s="130"/>
      <c r="NNO21" s="130"/>
      <c r="NNP21" s="130"/>
      <c r="NNQ21" s="130"/>
      <c r="NNR21" s="130"/>
      <c r="NNS21" s="130"/>
      <c r="NNT21" s="130"/>
      <c r="NNU21" s="130"/>
      <c r="NNV21" s="130"/>
      <c r="NNW21" s="130"/>
      <c r="NNX21" s="130"/>
      <c r="NNY21" s="130"/>
      <c r="NNZ21" s="130"/>
      <c r="NOA21" s="130"/>
      <c r="NOB21" s="130"/>
      <c r="NOC21" s="130"/>
      <c r="NOD21" s="130"/>
      <c r="NOE21" s="130"/>
      <c r="NOF21" s="130"/>
      <c r="NOG21" s="130"/>
      <c r="NOH21" s="130"/>
      <c r="NOI21" s="130"/>
      <c r="NOJ21" s="130"/>
      <c r="NOK21" s="130"/>
      <c r="NOL21" s="130"/>
      <c r="NOM21" s="130"/>
      <c r="NON21" s="130"/>
      <c r="NOO21" s="130"/>
      <c r="NOP21" s="130"/>
      <c r="NOQ21" s="130"/>
      <c r="NOR21" s="130"/>
      <c r="NOS21" s="130"/>
      <c r="NOT21" s="130"/>
      <c r="NOU21" s="130"/>
      <c r="NOV21" s="130"/>
      <c r="NOW21" s="130"/>
      <c r="NOX21" s="130"/>
      <c r="NOY21" s="130"/>
      <c r="NOZ21" s="130"/>
      <c r="NPA21" s="130"/>
      <c r="NPB21" s="130"/>
      <c r="NPC21" s="130"/>
      <c r="NPD21" s="130"/>
      <c r="NPE21" s="130"/>
      <c r="NPF21" s="130"/>
      <c r="NPG21" s="130"/>
      <c r="NPH21" s="130"/>
      <c r="NPI21" s="130"/>
      <c r="NPJ21" s="130"/>
      <c r="NPK21" s="130"/>
      <c r="NPL21" s="130"/>
      <c r="NPM21" s="130"/>
      <c r="NPN21" s="130"/>
      <c r="NPO21" s="130"/>
      <c r="NPP21" s="130"/>
      <c r="NPQ21" s="130"/>
      <c r="NPR21" s="130"/>
      <c r="NPS21" s="130"/>
      <c r="NPT21" s="130"/>
      <c r="NPU21" s="130"/>
      <c r="NPV21" s="130"/>
      <c r="NPW21" s="130"/>
      <c r="NPX21" s="130"/>
      <c r="NPY21" s="130"/>
      <c r="NPZ21" s="130"/>
      <c r="NQA21" s="130"/>
      <c r="NQB21" s="130"/>
      <c r="NQC21" s="130"/>
      <c r="NQD21" s="130"/>
      <c r="NQE21" s="130"/>
      <c r="NQF21" s="130"/>
      <c r="NQG21" s="130"/>
      <c r="NQH21" s="130"/>
      <c r="NQI21" s="130"/>
      <c r="NQJ21" s="130"/>
      <c r="NQK21" s="130"/>
      <c r="NQL21" s="130"/>
      <c r="NQM21" s="130"/>
      <c r="NQN21" s="130"/>
      <c r="NQO21" s="130"/>
      <c r="NQP21" s="130"/>
      <c r="NQQ21" s="130"/>
      <c r="NQR21" s="130"/>
      <c r="NQS21" s="130"/>
      <c r="NQT21" s="130"/>
      <c r="NQU21" s="130"/>
      <c r="NQV21" s="130"/>
      <c r="NQW21" s="130"/>
      <c r="NQX21" s="130"/>
      <c r="NQY21" s="130"/>
      <c r="NQZ21" s="130"/>
      <c r="NRA21" s="130"/>
      <c r="NRB21" s="130"/>
      <c r="NRC21" s="130"/>
      <c r="NRD21" s="130"/>
      <c r="NRE21" s="130"/>
      <c r="NRF21" s="130"/>
      <c r="NRG21" s="130"/>
      <c r="NRH21" s="130"/>
      <c r="NRI21" s="130"/>
      <c r="NRJ21" s="130"/>
      <c r="NRK21" s="130"/>
      <c r="NRL21" s="130"/>
      <c r="NRM21" s="130"/>
      <c r="NRN21" s="130"/>
      <c r="NRO21" s="130"/>
      <c r="NRP21" s="130"/>
      <c r="NRQ21" s="130"/>
      <c r="NRR21" s="130"/>
      <c r="NRS21" s="130"/>
      <c r="NRT21" s="130"/>
      <c r="NRU21" s="130"/>
      <c r="NRV21" s="130"/>
      <c r="NRW21" s="130"/>
      <c r="NRX21" s="130"/>
      <c r="NRY21" s="130"/>
      <c r="NRZ21" s="130"/>
      <c r="NSA21" s="130"/>
      <c r="NSB21" s="130"/>
      <c r="NSC21" s="130"/>
      <c r="NSD21" s="130"/>
      <c r="NSE21" s="130"/>
      <c r="NSF21" s="130"/>
      <c r="NSG21" s="130"/>
      <c r="NSH21" s="130"/>
      <c r="NSI21" s="130"/>
      <c r="NSJ21" s="130"/>
      <c r="NSK21" s="130"/>
      <c r="NSL21" s="130"/>
      <c r="NSM21" s="130"/>
      <c r="NSN21" s="130"/>
      <c r="NSO21" s="130"/>
      <c r="NSP21" s="130"/>
      <c r="NSQ21" s="130"/>
      <c r="NSR21" s="130"/>
      <c r="NSS21" s="130"/>
      <c r="NST21" s="130"/>
      <c r="NSU21" s="130"/>
      <c r="NSV21" s="130"/>
      <c r="NSW21" s="130"/>
      <c r="NSX21" s="130"/>
      <c r="NSY21" s="130"/>
      <c r="NSZ21" s="130"/>
      <c r="NTA21" s="130"/>
      <c r="NTB21" s="130"/>
      <c r="NTC21" s="130"/>
      <c r="NTD21" s="130"/>
      <c r="NTE21" s="130"/>
      <c r="NTF21" s="130"/>
      <c r="NTG21" s="130"/>
      <c r="NTH21" s="130"/>
      <c r="NTI21" s="130"/>
      <c r="NTJ21" s="130"/>
      <c r="NTK21" s="130"/>
      <c r="NTL21" s="130"/>
      <c r="NTM21" s="130"/>
      <c r="NTN21" s="130"/>
      <c r="NTO21" s="130"/>
      <c r="NTP21" s="130"/>
      <c r="NTQ21" s="130"/>
      <c r="NTR21" s="130"/>
      <c r="NTS21" s="130"/>
      <c r="NTT21" s="130"/>
      <c r="NTU21" s="130"/>
      <c r="NTV21" s="130"/>
      <c r="NTW21" s="130"/>
      <c r="NTX21" s="130"/>
      <c r="NTY21" s="130"/>
      <c r="NTZ21" s="130"/>
      <c r="NUA21" s="130"/>
      <c r="NUB21" s="130"/>
      <c r="NUC21" s="130"/>
      <c r="NUD21" s="130"/>
      <c r="NUE21" s="130"/>
      <c r="NUF21" s="130"/>
      <c r="NUG21" s="130"/>
      <c r="NUH21" s="130"/>
      <c r="NUI21" s="130"/>
      <c r="NUJ21" s="130"/>
      <c r="NUK21" s="130"/>
      <c r="NUL21" s="130"/>
      <c r="NUM21" s="130"/>
      <c r="NUN21" s="130"/>
      <c r="NUO21" s="130"/>
      <c r="NUP21" s="130"/>
      <c r="NUQ21" s="130"/>
      <c r="NUR21" s="130"/>
      <c r="NUS21" s="130"/>
      <c r="NUT21" s="130"/>
      <c r="NUU21" s="130"/>
      <c r="NUV21" s="130"/>
      <c r="NUW21" s="130"/>
      <c r="NUX21" s="130"/>
      <c r="NUY21" s="130"/>
      <c r="NUZ21" s="130"/>
      <c r="NVA21" s="130"/>
      <c r="NVB21" s="130"/>
      <c r="NVC21" s="130"/>
      <c r="NVD21" s="130"/>
      <c r="NVE21" s="130"/>
      <c r="NVF21" s="130"/>
      <c r="NVG21" s="130"/>
      <c r="NVH21" s="130"/>
      <c r="NVI21" s="130"/>
      <c r="NVJ21" s="130"/>
      <c r="NVK21" s="130"/>
      <c r="NVL21" s="130"/>
      <c r="NVM21" s="130"/>
      <c r="NVN21" s="130"/>
      <c r="NVO21" s="130"/>
      <c r="NVP21" s="130"/>
      <c r="NVQ21" s="130"/>
      <c r="NVR21" s="130"/>
      <c r="NVS21" s="130"/>
      <c r="NVT21" s="130"/>
      <c r="NVU21" s="130"/>
      <c r="NVV21" s="130"/>
      <c r="NVW21" s="130"/>
      <c r="NVX21" s="130"/>
      <c r="NVY21" s="130"/>
      <c r="NVZ21" s="130"/>
      <c r="NWA21" s="130"/>
      <c r="NWB21" s="130"/>
      <c r="NWC21" s="130"/>
      <c r="NWD21" s="130"/>
      <c r="NWE21" s="130"/>
      <c r="NWF21" s="130"/>
      <c r="NWG21" s="130"/>
      <c r="NWH21" s="130"/>
      <c r="NWI21" s="130"/>
      <c r="NWJ21" s="130"/>
      <c r="NWK21" s="130"/>
      <c r="NWL21" s="130"/>
      <c r="NWM21" s="130"/>
      <c r="NWN21" s="130"/>
      <c r="NWO21" s="130"/>
      <c r="NWP21" s="130"/>
      <c r="NWQ21" s="130"/>
      <c r="NWR21" s="130"/>
      <c r="NWS21" s="130"/>
      <c r="NWT21" s="130"/>
      <c r="NWU21" s="130"/>
      <c r="NWV21" s="130"/>
      <c r="NWW21" s="130"/>
      <c r="NWX21" s="130"/>
      <c r="NWY21" s="130"/>
      <c r="NWZ21" s="130"/>
      <c r="NXA21" s="130"/>
      <c r="NXB21" s="130"/>
      <c r="NXC21" s="130"/>
      <c r="NXD21" s="130"/>
      <c r="NXE21" s="130"/>
      <c r="NXF21" s="130"/>
      <c r="NXG21" s="130"/>
      <c r="NXH21" s="130"/>
      <c r="NXI21" s="130"/>
      <c r="NXJ21" s="130"/>
      <c r="NXK21" s="130"/>
      <c r="NXL21" s="130"/>
      <c r="NXM21" s="130"/>
      <c r="NXN21" s="130"/>
      <c r="NXO21" s="130"/>
      <c r="NXP21" s="130"/>
      <c r="NXQ21" s="130"/>
      <c r="NXR21" s="130"/>
      <c r="NXS21" s="130"/>
      <c r="NXT21" s="130"/>
      <c r="NXU21" s="130"/>
      <c r="NXV21" s="130"/>
      <c r="NXW21" s="130"/>
      <c r="NXX21" s="130"/>
      <c r="NXY21" s="130"/>
      <c r="NXZ21" s="130"/>
      <c r="NYA21" s="130"/>
      <c r="NYB21" s="130"/>
      <c r="NYC21" s="130"/>
      <c r="NYD21" s="130"/>
      <c r="NYE21" s="130"/>
      <c r="NYF21" s="130"/>
      <c r="NYG21" s="130"/>
      <c r="NYH21" s="130"/>
      <c r="NYI21" s="130"/>
      <c r="NYJ21" s="130"/>
      <c r="NYK21" s="130"/>
      <c r="NYL21" s="130"/>
      <c r="NYM21" s="130"/>
      <c r="NYN21" s="130"/>
      <c r="NYO21" s="130"/>
      <c r="NYP21" s="130"/>
      <c r="NYQ21" s="130"/>
      <c r="NYR21" s="130"/>
      <c r="NYS21" s="130"/>
      <c r="NYT21" s="130"/>
      <c r="NYU21" s="130"/>
      <c r="NYV21" s="130"/>
      <c r="NYW21" s="130"/>
      <c r="NYX21" s="130"/>
      <c r="NYY21" s="130"/>
      <c r="NYZ21" s="130"/>
      <c r="NZA21" s="130"/>
      <c r="NZB21" s="130"/>
      <c r="NZC21" s="130"/>
      <c r="NZD21" s="130"/>
      <c r="NZE21" s="130"/>
      <c r="NZF21" s="130"/>
      <c r="NZG21" s="130"/>
      <c r="NZH21" s="130"/>
      <c r="NZI21" s="130"/>
      <c r="NZJ21" s="130"/>
      <c r="NZK21" s="130"/>
      <c r="NZL21" s="130"/>
      <c r="NZM21" s="130"/>
      <c r="NZN21" s="130"/>
      <c r="NZO21" s="130"/>
      <c r="NZP21" s="130"/>
      <c r="NZQ21" s="130"/>
      <c r="NZR21" s="130"/>
      <c r="NZS21" s="130"/>
      <c r="NZT21" s="130"/>
      <c r="NZU21" s="130"/>
      <c r="NZV21" s="130"/>
      <c r="NZW21" s="130"/>
      <c r="NZX21" s="130"/>
      <c r="NZY21" s="130"/>
      <c r="NZZ21" s="130"/>
      <c r="OAA21" s="130"/>
      <c r="OAB21" s="130"/>
      <c r="OAC21" s="130"/>
      <c r="OAD21" s="130"/>
      <c r="OAE21" s="130"/>
      <c r="OAF21" s="130"/>
      <c r="OAG21" s="130"/>
      <c r="OAH21" s="130"/>
      <c r="OAI21" s="130"/>
      <c r="OAJ21" s="130"/>
      <c r="OAK21" s="130"/>
      <c r="OAL21" s="130"/>
      <c r="OAM21" s="130"/>
      <c r="OAN21" s="130"/>
      <c r="OAO21" s="130"/>
      <c r="OAP21" s="130"/>
      <c r="OAQ21" s="130"/>
      <c r="OAR21" s="130"/>
      <c r="OAS21" s="130"/>
      <c r="OAT21" s="130"/>
      <c r="OAU21" s="130"/>
      <c r="OAV21" s="130"/>
      <c r="OAW21" s="130"/>
      <c r="OAX21" s="130"/>
      <c r="OAY21" s="130"/>
      <c r="OAZ21" s="130"/>
      <c r="OBA21" s="130"/>
      <c r="OBB21" s="130"/>
      <c r="OBC21" s="130"/>
      <c r="OBD21" s="130"/>
      <c r="OBE21" s="130"/>
      <c r="OBF21" s="130"/>
      <c r="OBG21" s="130"/>
      <c r="OBH21" s="130"/>
      <c r="OBI21" s="130"/>
      <c r="OBJ21" s="130"/>
      <c r="OBK21" s="130"/>
      <c r="OBL21" s="130"/>
      <c r="OBM21" s="130"/>
      <c r="OBN21" s="130"/>
      <c r="OBO21" s="130"/>
      <c r="OBP21" s="130"/>
      <c r="OBQ21" s="130"/>
      <c r="OBR21" s="130"/>
      <c r="OBS21" s="130"/>
      <c r="OBT21" s="130"/>
      <c r="OBU21" s="130"/>
      <c r="OBV21" s="130"/>
      <c r="OBW21" s="130"/>
      <c r="OBX21" s="130"/>
      <c r="OBY21" s="130"/>
      <c r="OBZ21" s="130"/>
      <c r="OCA21" s="130"/>
      <c r="OCB21" s="130"/>
      <c r="OCC21" s="130"/>
      <c r="OCD21" s="130"/>
      <c r="OCE21" s="130"/>
      <c r="OCF21" s="130"/>
      <c r="OCG21" s="130"/>
      <c r="OCH21" s="130"/>
      <c r="OCI21" s="130"/>
      <c r="OCJ21" s="130"/>
      <c r="OCK21" s="130"/>
      <c r="OCL21" s="130"/>
      <c r="OCM21" s="130"/>
      <c r="OCN21" s="130"/>
      <c r="OCO21" s="130"/>
      <c r="OCP21" s="130"/>
      <c r="OCQ21" s="130"/>
      <c r="OCR21" s="130"/>
      <c r="OCS21" s="130"/>
      <c r="OCT21" s="130"/>
      <c r="OCU21" s="130"/>
      <c r="OCV21" s="130"/>
      <c r="OCW21" s="130"/>
      <c r="OCX21" s="130"/>
      <c r="OCY21" s="130"/>
      <c r="OCZ21" s="130"/>
      <c r="ODA21" s="130"/>
      <c r="ODB21" s="130"/>
      <c r="ODC21" s="130"/>
      <c r="ODD21" s="130"/>
      <c r="ODE21" s="130"/>
      <c r="ODF21" s="130"/>
      <c r="ODG21" s="130"/>
      <c r="ODH21" s="130"/>
      <c r="ODI21" s="130"/>
      <c r="ODJ21" s="130"/>
      <c r="ODK21" s="130"/>
      <c r="ODL21" s="130"/>
      <c r="ODM21" s="130"/>
      <c r="ODN21" s="130"/>
      <c r="ODO21" s="130"/>
      <c r="ODP21" s="130"/>
      <c r="ODQ21" s="130"/>
      <c r="ODR21" s="130"/>
      <c r="ODS21" s="130"/>
      <c r="ODT21" s="130"/>
      <c r="ODU21" s="130"/>
      <c r="ODV21" s="130"/>
      <c r="ODW21" s="130"/>
      <c r="ODX21" s="130"/>
      <c r="ODY21" s="130"/>
      <c r="ODZ21" s="130"/>
      <c r="OEA21" s="130"/>
      <c r="OEB21" s="130"/>
      <c r="OEC21" s="130"/>
      <c r="OED21" s="130"/>
      <c r="OEE21" s="130"/>
      <c r="OEF21" s="130"/>
      <c r="OEG21" s="130"/>
      <c r="OEH21" s="130"/>
      <c r="OEI21" s="130"/>
      <c r="OEJ21" s="130"/>
      <c r="OEK21" s="130"/>
      <c r="OEL21" s="130"/>
      <c r="OEM21" s="130"/>
      <c r="OEN21" s="130"/>
      <c r="OEO21" s="130"/>
      <c r="OEP21" s="130"/>
      <c r="OEQ21" s="130"/>
      <c r="OER21" s="130"/>
      <c r="OES21" s="130"/>
      <c r="OET21" s="130"/>
      <c r="OEU21" s="130"/>
      <c r="OEV21" s="130"/>
      <c r="OEW21" s="130"/>
      <c r="OEX21" s="130"/>
      <c r="OEY21" s="130"/>
      <c r="OEZ21" s="130"/>
      <c r="OFA21" s="130"/>
      <c r="OFB21" s="130"/>
      <c r="OFC21" s="130"/>
      <c r="OFD21" s="130"/>
      <c r="OFE21" s="130"/>
      <c r="OFF21" s="130"/>
      <c r="OFG21" s="130"/>
      <c r="OFH21" s="130"/>
      <c r="OFI21" s="130"/>
      <c r="OFJ21" s="130"/>
      <c r="OFK21" s="130"/>
      <c r="OFL21" s="130"/>
      <c r="OFM21" s="130"/>
      <c r="OFN21" s="130"/>
      <c r="OFO21" s="130"/>
      <c r="OFP21" s="130"/>
      <c r="OFQ21" s="130"/>
      <c r="OFR21" s="130"/>
      <c r="OFS21" s="130"/>
      <c r="OFT21" s="130"/>
      <c r="OFU21" s="130"/>
      <c r="OFV21" s="130"/>
      <c r="OFW21" s="130"/>
      <c r="OFX21" s="130"/>
      <c r="OFY21" s="130"/>
      <c r="OFZ21" s="130"/>
      <c r="OGA21" s="130"/>
      <c r="OGB21" s="130"/>
      <c r="OGC21" s="130"/>
      <c r="OGD21" s="130"/>
      <c r="OGE21" s="130"/>
      <c r="OGF21" s="130"/>
      <c r="OGG21" s="130"/>
      <c r="OGH21" s="130"/>
      <c r="OGI21" s="130"/>
      <c r="OGJ21" s="130"/>
      <c r="OGK21" s="130"/>
      <c r="OGL21" s="130"/>
      <c r="OGM21" s="130"/>
      <c r="OGN21" s="130"/>
      <c r="OGO21" s="130"/>
      <c r="OGP21" s="130"/>
      <c r="OGQ21" s="130"/>
      <c r="OGR21" s="130"/>
      <c r="OGS21" s="130"/>
      <c r="OGT21" s="130"/>
      <c r="OGU21" s="130"/>
      <c r="OGV21" s="130"/>
      <c r="OGW21" s="130"/>
      <c r="OGX21" s="130"/>
      <c r="OGY21" s="130"/>
      <c r="OGZ21" s="130"/>
      <c r="OHA21" s="130"/>
      <c r="OHB21" s="130"/>
      <c r="OHC21" s="130"/>
      <c r="OHD21" s="130"/>
      <c r="OHE21" s="130"/>
      <c r="OHF21" s="130"/>
      <c r="OHG21" s="130"/>
      <c r="OHH21" s="130"/>
      <c r="OHI21" s="130"/>
      <c r="OHJ21" s="130"/>
      <c r="OHK21" s="130"/>
      <c r="OHL21" s="130"/>
      <c r="OHM21" s="130"/>
      <c r="OHN21" s="130"/>
      <c r="OHO21" s="130"/>
      <c r="OHP21" s="130"/>
      <c r="OHQ21" s="130"/>
      <c r="OHR21" s="130"/>
      <c r="OHS21" s="130"/>
      <c r="OHT21" s="130"/>
      <c r="OHU21" s="130"/>
      <c r="OHV21" s="130"/>
      <c r="OHW21" s="130"/>
      <c r="OHX21" s="130"/>
      <c r="OHY21" s="130"/>
      <c r="OHZ21" s="130"/>
      <c r="OIA21" s="130"/>
      <c r="OIB21" s="130"/>
      <c r="OIC21" s="130"/>
      <c r="OID21" s="130"/>
      <c r="OIE21" s="130"/>
      <c r="OIF21" s="130"/>
      <c r="OIG21" s="130"/>
      <c r="OIH21" s="130"/>
      <c r="OII21" s="130"/>
      <c r="OIJ21" s="130"/>
      <c r="OIK21" s="130"/>
      <c r="OIL21" s="130"/>
      <c r="OIM21" s="130"/>
      <c r="OIN21" s="130"/>
      <c r="OIO21" s="130"/>
      <c r="OIP21" s="130"/>
      <c r="OIQ21" s="130"/>
      <c r="OIR21" s="130"/>
      <c r="OIS21" s="130"/>
      <c r="OIT21" s="130"/>
      <c r="OIU21" s="130"/>
      <c r="OIV21" s="130"/>
      <c r="OIW21" s="130"/>
      <c r="OIX21" s="130"/>
      <c r="OIY21" s="130"/>
      <c r="OIZ21" s="130"/>
      <c r="OJA21" s="130"/>
      <c r="OJB21" s="130"/>
      <c r="OJC21" s="130"/>
      <c r="OJD21" s="130"/>
      <c r="OJE21" s="130"/>
      <c r="OJF21" s="130"/>
      <c r="OJG21" s="130"/>
      <c r="OJH21" s="130"/>
      <c r="OJI21" s="130"/>
      <c r="OJJ21" s="130"/>
      <c r="OJK21" s="130"/>
      <c r="OJL21" s="130"/>
      <c r="OJM21" s="130"/>
      <c r="OJN21" s="130"/>
      <c r="OJO21" s="130"/>
      <c r="OJP21" s="130"/>
      <c r="OJQ21" s="130"/>
      <c r="OJR21" s="130"/>
      <c r="OJS21" s="130"/>
      <c r="OJT21" s="130"/>
      <c r="OJU21" s="130"/>
      <c r="OJV21" s="130"/>
      <c r="OJW21" s="130"/>
      <c r="OJX21" s="130"/>
      <c r="OJY21" s="130"/>
      <c r="OJZ21" s="130"/>
      <c r="OKA21" s="130"/>
      <c r="OKB21" s="130"/>
      <c r="OKC21" s="130"/>
      <c r="OKD21" s="130"/>
      <c r="OKE21" s="130"/>
      <c r="OKF21" s="130"/>
      <c r="OKG21" s="130"/>
      <c r="OKH21" s="130"/>
      <c r="OKI21" s="130"/>
      <c r="OKJ21" s="130"/>
      <c r="OKK21" s="130"/>
      <c r="OKL21" s="130"/>
      <c r="OKM21" s="130"/>
      <c r="OKN21" s="130"/>
      <c r="OKO21" s="130"/>
      <c r="OKP21" s="130"/>
      <c r="OKQ21" s="130"/>
      <c r="OKR21" s="130"/>
      <c r="OKS21" s="130"/>
      <c r="OKT21" s="130"/>
      <c r="OKU21" s="130"/>
      <c r="OKV21" s="130"/>
      <c r="OKW21" s="130"/>
      <c r="OKX21" s="130"/>
      <c r="OKY21" s="130"/>
      <c r="OKZ21" s="130"/>
      <c r="OLA21" s="130"/>
      <c r="OLB21" s="130"/>
      <c r="OLC21" s="130"/>
      <c r="OLD21" s="130"/>
      <c r="OLE21" s="130"/>
      <c r="OLF21" s="130"/>
      <c r="OLG21" s="130"/>
      <c r="OLH21" s="130"/>
      <c r="OLI21" s="130"/>
      <c r="OLJ21" s="130"/>
      <c r="OLK21" s="130"/>
      <c r="OLL21" s="130"/>
      <c r="OLM21" s="130"/>
      <c r="OLN21" s="130"/>
      <c r="OLO21" s="130"/>
      <c r="OLP21" s="130"/>
      <c r="OLQ21" s="130"/>
      <c r="OLR21" s="130"/>
      <c r="OLS21" s="130"/>
      <c r="OLT21" s="130"/>
      <c r="OLU21" s="130"/>
      <c r="OLV21" s="130"/>
      <c r="OLW21" s="130"/>
      <c r="OLX21" s="130"/>
      <c r="OLY21" s="130"/>
      <c r="OLZ21" s="130"/>
      <c r="OMA21" s="130"/>
      <c r="OMB21" s="130"/>
      <c r="OMC21" s="130"/>
      <c r="OMD21" s="130"/>
      <c r="OME21" s="130"/>
      <c r="OMF21" s="130"/>
      <c r="OMG21" s="130"/>
      <c r="OMH21" s="130"/>
      <c r="OMI21" s="130"/>
      <c r="OMJ21" s="130"/>
      <c r="OMK21" s="130"/>
      <c r="OML21" s="130"/>
      <c r="OMM21" s="130"/>
      <c r="OMN21" s="130"/>
      <c r="OMO21" s="130"/>
      <c r="OMP21" s="130"/>
      <c r="OMQ21" s="130"/>
      <c r="OMR21" s="130"/>
      <c r="OMS21" s="130"/>
      <c r="OMT21" s="130"/>
      <c r="OMU21" s="130"/>
      <c r="OMV21" s="130"/>
      <c r="OMW21" s="130"/>
      <c r="OMX21" s="130"/>
      <c r="OMY21" s="130"/>
      <c r="OMZ21" s="130"/>
      <c r="ONA21" s="130"/>
      <c r="ONB21" s="130"/>
      <c r="ONC21" s="130"/>
      <c r="OND21" s="130"/>
      <c r="ONE21" s="130"/>
      <c r="ONF21" s="130"/>
      <c r="ONG21" s="130"/>
      <c r="ONH21" s="130"/>
      <c r="ONI21" s="130"/>
      <c r="ONJ21" s="130"/>
      <c r="ONK21" s="130"/>
      <c r="ONL21" s="130"/>
      <c r="ONM21" s="130"/>
      <c r="ONN21" s="130"/>
      <c r="ONO21" s="130"/>
      <c r="ONP21" s="130"/>
      <c r="ONQ21" s="130"/>
      <c r="ONR21" s="130"/>
      <c r="ONS21" s="130"/>
      <c r="ONT21" s="130"/>
      <c r="ONU21" s="130"/>
      <c r="ONV21" s="130"/>
      <c r="ONW21" s="130"/>
      <c r="ONX21" s="130"/>
      <c r="ONY21" s="130"/>
      <c r="ONZ21" s="130"/>
      <c r="OOA21" s="130"/>
      <c r="OOB21" s="130"/>
      <c r="OOC21" s="130"/>
      <c r="OOD21" s="130"/>
      <c r="OOE21" s="130"/>
      <c r="OOF21" s="130"/>
      <c r="OOG21" s="130"/>
      <c r="OOH21" s="130"/>
      <c r="OOI21" s="130"/>
      <c r="OOJ21" s="130"/>
      <c r="OOK21" s="130"/>
      <c r="OOL21" s="130"/>
      <c r="OOM21" s="130"/>
      <c r="OON21" s="130"/>
      <c r="OOO21" s="130"/>
      <c r="OOP21" s="130"/>
      <c r="OOQ21" s="130"/>
      <c r="OOR21" s="130"/>
      <c r="OOS21" s="130"/>
      <c r="OOT21" s="130"/>
      <c r="OOU21" s="130"/>
      <c r="OOV21" s="130"/>
      <c r="OOW21" s="130"/>
      <c r="OOX21" s="130"/>
      <c r="OOY21" s="130"/>
      <c r="OOZ21" s="130"/>
      <c r="OPA21" s="130"/>
      <c r="OPB21" s="130"/>
      <c r="OPC21" s="130"/>
      <c r="OPD21" s="130"/>
      <c r="OPE21" s="130"/>
      <c r="OPF21" s="130"/>
      <c r="OPG21" s="130"/>
      <c r="OPH21" s="130"/>
      <c r="OPI21" s="130"/>
      <c r="OPJ21" s="130"/>
      <c r="OPK21" s="130"/>
      <c r="OPL21" s="130"/>
      <c r="OPM21" s="130"/>
      <c r="OPN21" s="130"/>
      <c r="OPO21" s="130"/>
      <c r="OPP21" s="130"/>
      <c r="OPQ21" s="130"/>
      <c r="OPR21" s="130"/>
      <c r="OPS21" s="130"/>
      <c r="OPT21" s="130"/>
      <c r="OPU21" s="130"/>
      <c r="OPV21" s="130"/>
      <c r="OPW21" s="130"/>
      <c r="OPX21" s="130"/>
      <c r="OPY21" s="130"/>
      <c r="OPZ21" s="130"/>
      <c r="OQA21" s="130"/>
      <c r="OQB21" s="130"/>
      <c r="OQC21" s="130"/>
      <c r="OQD21" s="130"/>
      <c r="OQE21" s="130"/>
      <c r="OQF21" s="130"/>
      <c r="OQG21" s="130"/>
      <c r="OQH21" s="130"/>
      <c r="OQI21" s="130"/>
      <c r="OQJ21" s="130"/>
      <c r="OQK21" s="130"/>
      <c r="OQL21" s="130"/>
      <c r="OQM21" s="130"/>
      <c r="OQN21" s="130"/>
      <c r="OQO21" s="130"/>
      <c r="OQP21" s="130"/>
      <c r="OQQ21" s="130"/>
      <c r="OQR21" s="130"/>
      <c r="OQS21" s="130"/>
      <c r="OQT21" s="130"/>
      <c r="OQU21" s="130"/>
      <c r="OQV21" s="130"/>
      <c r="OQW21" s="130"/>
      <c r="OQX21" s="130"/>
      <c r="OQY21" s="130"/>
      <c r="OQZ21" s="130"/>
      <c r="ORA21" s="130"/>
      <c r="ORB21" s="130"/>
      <c r="ORC21" s="130"/>
      <c r="ORD21" s="130"/>
      <c r="ORE21" s="130"/>
      <c r="ORF21" s="130"/>
      <c r="ORG21" s="130"/>
      <c r="ORH21" s="130"/>
      <c r="ORI21" s="130"/>
      <c r="ORJ21" s="130"/>
      <c r="ORK21" s="130"/>
      <c r="ORL21" s="130"/>
      <c r="ORM21" s="130"/>
      <c r="ORN21" s="130"/>
      <c r="ORO21" s="130"/>
      <c r="ORP21" s="130"/>
      <c r="ORQ21" s="130"/>
      <c r="ORR21" s="130"/>
      <c r="ORS21" s="130"/>
      <c r="ORT21" s="130"/>
      <c r="ORU21" s="130"/>
      <c r="ORV21" s="130"/>
      <c r="ORW21" s="130"/>
      <c r="ORX21" s="130"/>
      <c r="ORY21" s="130"/>
      <c r="ORZ21" s="130"/>
      <c r="OSA21" s="130"/>
      <c r="OSB21" s="130"/>
      <c r="OSC21" s="130"/>
      <c r="OSD21" s="130"/>
      <c r="OSE21" s="130"/>
      <c r="OSF21" s="130"/>
      <c r="OSG21" s="130"/>
      <c r="OSH21" s="130"/>
      <c r="OSI21" s="130"/>
      <c r="OSJ21" s="130"/>
      <c r="OSK21" s="130"/>
      <c r="OSL21" s="130"/>
      <c r="OSM21" s="130"/>
      <c r="OSN21" s="130"/>
      <c r="OSO21" s="130"/>
      <c r="OSP21" s="130"/>
      <c r="OSQ21" s="130"/>
      <c r="OSR21" s="130"/>
      <c r="OSS21" s="130"/>
      <c r="OST21" s="130"/>
      <c r="OSU21" s="130"/>
      <c r="OSV21" s="130"/>
      <c r="OSW21" s="130"/>
      <c r="OSX21" s="130"/>
      <c r="OSY21" s="130"/>
      <c r="OSZ21" s="130"/>
      <c r="OTA21" s="130"/>
      <c r="OTB21" s="130"/>
      <c r="OTC21" s="130"/>
      <c r="OTD21" s="130"/>
      <c r="OTE21" s="130"/>
      <c r="OTF21" s="130"/>
      <c r="OTG21" s="130"/>
      <c r="OTH21" s="130"/>
      <c r="OTI21" s="130"/>
      <c r="OTJ21" s="130"/>
      <c r="OTK21" s="130"/>
      <c r="OTL21" s="130"/>
      <c r="OTM21" s="130"/>
      <c r="OTN21" s="130"/>
      <c r="OTO21" s="130"/>
      <c r="OTP21" s="130"/>
      <c r="OTQ21" s="130"/>
      <c r="OTR21" s="130"/>
      <c r="OTS21" s="130"/>
      <c r="OTT21" s="130"/>
      <c r="OTU21" s="130"/>
      <c r="OTV21" s="130"/>
      <c r="OTW21" s="130"/>
      <c r="OTX21" s="130"/>
      <c r="OTY21" s="130"/>
      <c r="OTZ21" s="130"/>
      <c r="OUA21" s="130"/>
      <c r="OUB21" s="130"/>
      <c r="OUC21" s="130"/>
      <c r="OUD21" s="130"/>
      <c r="OUE21" s="130"/>
      <c r="OUF21" s="130"/>
      <c r="OUG21" s="130"/>
      <c r="OUH21" s="130"/>
      <c r="OUI21" s="130"/>
      <c r="OUJ21" s="130"/>
      <c r="OUK21" s="130"/>
      <c r="OUL21" s="130"/>
      <c r="OUM21" s="130"/>
      <c r="OUN21" s="130"/>
      <c r="OUO21" s="130"/>
      <c r="OUP21" s="130"/>
      <c r="OUQ21" s="130"/>
      <c r="OUR21" s="130"/>
      <c r="OUS21" s="130"/>
      <c r="OUT21" s="130"/>
      <c r="OUU21" s="130"/>
      <c r="OUV21" s="130"/>
      <c r="OUW21" s="130"/>
      <c r="OUX21" s="130"/>
      <c r="OUY21" s="130"/>
      <c r="OUZ21" s="130"/>
      <c r="OVA21" s="130"/>
      <c r="OVB21" s="130"/>
      <c r="OVC21" s="130"/>
      <c r="OVD21" s="130"/>
      <c r="OVE21" s="130"/>
      <c r="OVF21" s="130"/>
      <c r="OVG21" s="130"/>
      <c r="OVH21" s="130"/>
      <c r="OVI21" s="130"/>
      <c r="OVJ21" s="130"/>
      <c r="OVK21" s="130"/>
      <c r="OVL21" s="130"/>
      <c r="OVM21" s="130"/>
      <c r="OVN21" s="130"/>
      <c r="OVO21" s="130"/>
      <c r="OVP21" s="130"/>
      <c r="OVQ21" s="130"/>
      <c r="OVR21" s="130"/>
      <c r="OVS21" s="130"/>
      <c r="OVT21" s="130"/>
      <c r="OVU21" s="130"/>
      <c r="OVV21" s="130"/>
      <c r="OVW21" s="130"/>
      <c r="OVX21" s="130"/>
      <c r="OVY21" s="130"/>
      <c r="OVZ21" s="130"/>
      <c r="OWA21" s="130"/>
      <c r="OWB21" s="130"/>
      <c r="OWC21" s="130"/>
      <c r="OWD21" s="130"/>
      <c r="OWE21" s="130"/>
      <c r="OWF21" s="130"/>
      <c r="OWG21" s="130"/>
      <c r="OWH21" s="130"/>
      <c r="OWI21" s="130"/>
      <c r="OWJ21" s="130"/>
      <c r="OWK21" s="130"/>
      <c r="OWL21" s="130"/>
      <c r="OWM21" s="130"/>
      <c r="OWN21" s="130"/>
      <c r="OWO21" s="130"/>
      <c r="OWP21" s="130"/>
      <c r="OWQ21" s="130"/>
      <c r="OWR21" s="130"/>
      <c r="OWS21" s="130"/>
      <c r="OWT21" s="130"/>
      <c r="OWU21" s="130"/>
      <c r="OWV21" s="130"/>
      <c r="OWW21" s="130"/>
      <c r="OWX21" s="130"/>
      <c r="OWY21" s="130"/>
      <c r="OWZ21" s="130"/>
      <c r="OXA21" s="130"/>
      <c r="OXB21" s="130"/>
      <c r="OXC21" s="130"/>
      <c r="OXD21" s="130"/>
      <c r="OXE21" s="130"/>
      <c r="OXF21" s="130"/>
      <c r="OXG21" s="130"/>
      <c r="OXH21" s="130"/>
      <c r="OXI21" s="130"/>
      <c r="OXJ21" s="130"/>
      <c r="OXK21" s="130"/>
      <c r="OXL21" s="130"/>
      <c r="OXM21" s="130"/>
      <c r="OXN21" s="130"/>
      <c r="OXO21" s="130"/>
      <c r="OXP21" s="130"/>
      <c r="OXQ21" s="130"/>
      <c r="OXR21" s="130"/>
      <c r="OXS21" s="130"/>
      <c r="OXT21" s="130"/>
      <c r="OXU21" s="130"/>
      <c r="OXV21" s="130"/>
      <c r="OXW21" s="130"/>
      <c r="OXX21" s="130"/>
      <c r="OXY21" s="130"/>
      <c r="OXZ21" s="130"/>
      <c r="OYA21" s="130"/>
      <c r="OYB21" s="130"/>
      <c r="OYC21" s="130"/>
      <c r="OYD21" s="130"/>
      <c r="OYE21" s="130"/>
      <c r="OYF21" s="130"/>
      <c r="OYG21" s="130"/>
      <c r="OYH21" s="130"/>
      <c r="OYI21" s="130"/>
      <c r="OYJ21" s="130"/>
      <c r="OYK21" s="130"/>
      <c r="OYL21" s="130"/>
      <c r="OYM21" s="130"/>
      <c r="OYN21" s="130"/>
      <c r="OYO21" s="130"/>
      <c r="OYP21" s="130"/>
      <c r="OYQ21" s="130"/>
      <c r="OYR21" s="130"/>
      <c r="OYS21" s="130"/>
      <c r="OYT21" s="130"/>
      <c r="OYU21" s="130"/>
      <c r="OYV21" s="130"/>
      <c r="OYW21" s="130"/>
      <c r="OYX21" s="130"/>
      <c r="OYY21" s="130"/>
      <c r="OYZ21" s="130"/>
      <c r="OZA21" s="130"/>
      <c r="OZB21" s="130"/>
      <c r="OZC21" s="130"/>
      <c r="OZD21" s="130"/>
      <c r="OZE21" s="130"/>
      <c r="OZF21" s="130"/>
      <c r="OZG21" s="130"/>
      <c r="OZH21" s="130"/>
      <c r="OZI21" s="130"/>
      <c r="OZJ21" s="130"/>
      <c r="OZK21" s="130"/>
      <c r="OZL21" s="130"/>
      <c r="OZM21" s="130"/>
      <c r="OZN21" s="130"/>
      <c r="OZO21" s="130"/>
      <c r="OZP21" s="130"/>
      <c r="OZQ21" s="130"/>
      <c r="OZR21" s="130"/>
      <c r="OZS21" s="130"/>
      <c r="OZT21" s="130"/>
      <c r="OZU21" s="130"/>
      <c r="OZV21" s="130"/>
      <c r="OZW21" s="130"/>
      <c r="OZX21" s="130"/>
      <c r="OZY21" s="130"/>
      <c r="OZZ21" s="130"/>
      <c r="PAA21" s="130"/>
      <c r="PAB21" s="130"/>
      <c r="PAC21" s="130"/>
      <c r="PAD21" s="130"/>
      <c r="PAE21" s="130"/>
      <c r="PAF21" s="130"/>
      <c r="PAG21" s="130"/>
      <c r="PAH21" s="130"/>
      <c r="PAI21" s="130"/>
      <c r="PAJ21" s="130"/>
      <c r="PAK21" s="130"/>
      <c r="PAL21" s="130"/>
      <c r="PAM21" s="130"/>
      <c r="PAN21" s="130"/>
      <c r="PAO21" s="130"/>
      <c r="PAP21" s="130"/>
      <c r="PAQ21" s="130"/>
      <c r="PAR21" s="130"/>
      <c r="PAS21" s="130"/>
      <c r="PAT21" s="130"/>
      <c r="PAU21" s="130"/>
      <c r="PAV21" s="130"/>
      <c r="PAW21" s="130"/>
      <c r="PAX21" s="130"/>
      <c r="PAY21" s="130"/>
      <c r="PAZ21" s="130"/>
      <c r="PBA21" s="130"/>
      <c r="PBB21" s="130"/>
      <c r="PBC21" s="130"/>
      <c r="PBD21" s="130"/>
      <c r="PBE21" s="130"/>
      <c r="PBF21" s="130"/>
      <c r="PBG21" s="130"/>
      <c r="PBH21" s="130"/>
      <c r="PBI21" s="130"/>
      <c r="PBJ21" s="130"/>
      <c r="PBK21" s="130"/>
      <c r="PBL21" s="130"/>
      <c r="PBM21" s="130"/>
      <c r="PBN21" s="130"/>
      <c r="PBO21" s="130"/>
      <c r="PBP21" s="130"/>
      <c r="PBQ21" s="130"/>
      <c r="PBR21" s="130"/>
      <c r="PBS21" s="130"/>
      <c r="PBT21" s="130"/>
      <c r="PBU21" s="130"/>
      <c r="PBV21" s="130"/>
      <c r="PBW21" s="130"/>
      <c r="PBX21" s="130"/>
      <c r="PBY21" s="130"/>
      <c r="PBZ21" s="130"/>
      <c r="PCA21" s="130"/>
      <c r="PCB21" s="130"/>
      <c r="PCC21" s="130"/>
      <c r="PCD21" s="130"/>
      <c r="PCE21" s="130"/>
      <c r="PCF21" s="130"/>
      <c r="PCG21" s="130"/>
      <c r="PCH21" s="130"/>
      <c r="PCI21" s="130"/>
      <c r="PCJ21" s="130"/>
      <c r="PCK21" s="130"/>
      <c r="PCL21" s="130"/>
      <c r="PCM21" s="130"/>
      <c r="PCN21" s="130"/>
      <c r="PCO21" s="130"/>
      <c r="PCP21" s="130"/>
      <c r="PCQ21" s="130"/>
      <c r="PCR21" s="130"/>
      <c r="PCS21" s="130"/>
      <c r="PCT21" s="130"/>
      <c r="PCU21" s="130"/>
      <c r="PCV21" s="130"/>
      <c r="PCW21" s="130"/>
      <c r="PCX21" s="130"/>
      <c r="PCY21" s="130"/>
      <c r="PCZ21" s="130"/>
      <c r="PDA21" s="130"/>
      <c r="PDB21" s="130"/>
      <c r="PDC21" s="130"/>
      <c r="PDD21" s="130"/>
      <c r="PDE21" s="130"/>
      <c r="PDF21" s="130"/>
      <c r="PDG21" s="130"/>
      <c r="PDH21" s="130"/>
      <c r="PDI21" s="130"/>
      <c r="PDJ21" s="130"/>
      <c r="PDK21" s="130"/>
      <c r="PDL21" s="130"/>
      <c r="PDM21" s="130"/>
      <c r="PDN21" s="130"/>
      <c r="PDO21" s="130"/>
      <c r="PDP21" s="130"/>
      <c r="PDQ21" s="130"/>
      <c r="PDR21" s="130"/>
      <c r="PDS21" s="130"/>
      <c r="PDT21" s="130"/>
      <c r="PDU21" s="130"/>
      <c r="PDV21" s="130"/>
      <c r="PDW21" s="130"/>
      <c r="PDX21" s="130"/>
      <c r="PDY21" s="130"/>
      <c r="PDZ21" s="130"/>
      <c r="PEA21" s="130"/>
      <c r="PEB21" s="130"/>
      <c r="PEC21" s="130"/>
      <c r="PED21" s="130"/>
      <c r="PEE21" s="130"/>
      <c r="PEF21" s="130"/>
      <c r="PEG21" s="130"/>
      <c r="PEH21" s="130"/>
      <c r="PEI21" s="130"/>
      <c r="PEJ21" s="130"/>
      <c r="PEK21" s="130"/>
      <c r="PEL21" s="130"/>
      <c r="PEM21" s="130"/>
      <c r="PEN21" s="130"/>
      <c r="PEO21" s="130"/>
      <c r="PEP21" s="130"/>
      <c r="PEQ21" s="130"/>
      <c r="PER21" s="130"/>
      <c r="PES21" s="130"/>
      <c r="PET21" s="130"/>
      <c r="PEU21" s="130"/>
      <c r="PEV21" s="130"/>
      <c r="PEW21" s="130"/>
      <c r="PEX21" s="130"/>
      <c r="PEY21" s="130"/>
      <c r="PEZ21" s="130"/>
      <c r="PFA21" s="130"/>
      <c r="PFB21" s="130"/>
      <c r="PFC21" s="130"/>
      <c r="PFD21" s="130"/>
      <c r="PFE21" s="130"/>
      <c r="PFF21" s="130"/>
      <c r="PFG21" s="130"/>
      <c r="PFH21" s="130"/>
      <c r="PFI21" s="130"/>
      <c r="PFJ21" s="130"/>
      <c r="PFK21" s="130"/>
      <c r="PFL21" s="130"/>
      <c r="PFM21" s="130"/>
      <c r="PFN21" s="130"/>
      <c r="PFO21" s="130"/>
      <c r="PFP21" s="130"/>
      <c r="PFQ21" s="130"/>
      <c r="PFR21" s="130"/>
      <c r="PFS21" s="130"/>
      <c r="PFT21" s="130"/>
      <c r="PFU21" s="130"/>
      <c r="PFV21" s="130"/>
      <c r="PFW21" s="130"/>
      <c r="PFX21" s="130"/>
      <c r="PFY21" s="130"/>
      <c r="PFZ21" s="130"/>
      <c r="PGA21" s="130"/>
      <c r="PGB21" s="130"/>
      <c r="PGC21" s="130"/>
      <c r="PGD21" s="130"/>
      <c r="PGE21" s="130"/>
      <c r="PGF21" s="130"/>
      <c r="PGG21" s="130"/>
      <c r="PGH21" s="130"/>
      <c r="PGI21" s="130"/>
      <c r="PGJ21" s="130"/>
      <c r="PGK21" s="130"/>
      <c r="PGL21" s="130"/>
      <c r="PGM21" s="130"/>
      <c r="PGN21" s="130"/>
      <c r="PGO21" s="130"/>
      <c r="PGP21" s="130"/>
      <c r="PGQ21" s="130"/>
      <c r="PGR21" s="130"/>
      <c r="PGS21" s="130"/>
      <c r="PGT21" s="130"/>
      <c r="PGU21" s="130"/>
      <c r="PGV21" s="130"/>
      <c r="PGW21" s="130"/>
      <c r="PGX21" s="130"/>
      <c r="PGY21" s="130"/>
      <c r="PGZ21" s="130"/>
      <c r="PHA21" s="130"/>
      <c r="PHB21" s="130"/>
      <c r="PHC21" s="130"/>
      <c r="PHD21" s="130"/>
      <c r="PHE21" s="130"/>
      <c r="PHF21" s="130"/>
      <c r="PHG21" s="130"/>
      <c r="PHH21" s="130"/>
      <c r="PHI21" s="130"/>
      <c r="PHJ21" s="130"/>
      <c r="PHK21" s="130"/>
      <c r="PHL21" s="130"/>
      <c r="PHM21" s="130"/>
      <c r="PHN21" s="130"/>
      <c r="PHO21" s="130"/>
      <c r="PHP21" s="130"/>
      <c r="PHQ21" s="130"/>
      <c r="PHR21" s="130"/>
      <c r="PHS21" s="130"/>
      <c r="PHT21" s="130"/>
      <c r="PHU21" s="130"/>
      <c r="PHV21" s="130"/>
      <c r="PHW21" s="130"/>
      <c r="PHX21" s="130"/>
      <c r="PHY21" s="130"/>
      <c r="PHZ21" s="130"/>
      <c r="PIA21" s="130"/>
      <c r="PIB21" s="130"/>
      <c r="PIC21" s="130"/>
      <c r="PID21" s="130"/>
      <c r="PIE21" s="130"/>
      <c r="PIF21" s="130"/>
      <c r="PIG21" s="130"/>
      <c r="PIH21" s="130"/>
      <c r="PII21" s="130"/>
      <c r="PIJ21" s="130"/>
      <c r="PIK21" s="130"/>
      <c r="PIL21" s="130"/>
      <c r="PIM21" s="130"/>
      <c r="PIN21" s="130"/>
      <c r="PIO21" s="130"/>
      <c r="PIP21" s="130"/>
      <c r="PIQ21" s="130"/>
      <c r="PIR21" s="130"/>
      <c r="PIS21" s="130"/>
      <c r="PIT21" s="130"/>
      <c r="PIU21" s="130"/>
      <c r="PIV21" s="130"/>
      <c r="PIW21" s="130"/>
      <c r="PIX21" s="130"/>
      <c r="PIY21" s="130"/>
      <c r="PIZ21" s="130"/>
      <c r="PJA21" s="130"/>
      <c r="PJB21" s="130"/>
      <c r="PJC21" s="130"/>
      <c r="PJD21" s="130"/>
      <c r="PJE21" s="130"/>
      <c r="PJF21" s="130"/>
      <c r="PJG21" s="130"/>
      <c r="PJH21" s="130"/>
      <c r="PJI21" s="130"/>
      <c r="PJJ21" s="130"/>
      <c r="PJK21" s="130"/>
      <c r="PJL21" s="130"/>
      <c r="PJM21" s="130"/>
      <c r="PJN21" s="130"/>
      <c r="PJO21" s="130"/>
      <c r="PJP21" s="130"/>
      <c r="PJQ21" s="130"/>
      <c r="PJR21" s="130"/>
      <c r="PJS21" s="130"/>
      <c r="PJT21" s="130"/>
      <c r="PJU21" s="130"/>
      <c r="PJV21" s="130"/>
      <c r="PJW21" s="130"/>
      <c r="PJX21" s="130"/>
      <c r="PJY21" s="130"/>
      <c r="PJZ21" s="130"/>
      <c r="PKA21" s="130"/>
      <c r="PKB21" s="130"/>
      <c r="PKC21" s="130"/>
      <c r="PKD21" s="130"/>
      <c r="PKE21" s="130"/>
      <c r="PKF21" s="130"/>
      <c r="PKG21" s="130"/>
      <c r="PKH21" s="130"/>
      <c r="PKI21" s="130"/>
      <c r="PKJ21" s="130"/>
      <c r="PKK21" s="130"/>
      <c r="PKL21" s="130"/>
      <c r="PKM21" s="130"/>
      <c r="PKN21" s="130"/>
      <c r="PKO21" s="130"/>
      <c r="PKP21" s="130"/>
      <c r="PKQ21" s="130"/>
      <c r="PKR21" s="130"/>
      <c r="PKS21" s="130"/>
      <c r="PKT21" s="130"/>
      <c r="PKU21" s="130"/>
      <c r="PKV21" s="130"/>
      <c r="PKW21" s="130"/>
      <c r="PKX21" s="130"/>
      <c r="PKY21" s="130"/>
      <c r="PKZ21" s="130"/>
      <c r="PLA21" s="130"/>
      <c r="PLB21" s="130"/>
      <c r="PLC21" s="130"/>
      <c r="PLD21" s="130"/>
      <c r="PLE21" s="130"/>
      <c r="PLF21" s="130"/>
      <c r="PLG21" s="130"/>
      <c r="PLH21" s="130"/>
      <c r="PLI21" s="130"/>
      <c r="PLJ21" s="130"/>
      <c r="PLK21" s="130"/>
      <c r="PLL21" s="130"/>
      <c r="PLM21" s="130"/>
      <c r="PLN21" s="130"/>
      <c r="PLO21" s="130"/>
      <c r="PLP21" s="130"/>
      <c r="PLQ21" s="130"/>
      <c r="PLR21" s="130"/>
      <c r="PLS21" s="130"/>
      <c r="PLT21" s="130"/>
      <c r="PLU21" s="130"/>
      <c r="PLV21" s="130"/>
      <c r="PLW21" s="130"/>
      <c r="PLX21" s="130"/>
      <c r="PLY21" s="130"/>
      <c r="PLZ21" s="130"/>
      <c r="PMA21" s="130"/>
      <c r="PMB21" s="130"/>
      <c r="PMC21" s="130"/>
      <c r="PMD21" s="130"/>
      <c r="PME21" s="130"/>
      <c r="PMF21" s="130"/>
      <c r="PMG21" s="130"/>
      <c r="PMH21" s="130"/>
      <c r="PMI21" s="130"/>
      <c r="PMJ21" s="130"/>
      <c r="PMK21" s="130"/>
      <c r="PML21" s="130"/>
      <c r="PMM21" s="130"/>
      <c r="PMN21" s="130"/>
      <c r="PMO21" s="130"/>
      <c r="PMP21" s="130"/>
      <c r="PMQ21" s="130"/>
      <c r="PMR21" s="130"/>
      <c r="PMS21" s="130"/>
      <c r="PMT21" s="130"/>
      <c r="PMU21" s="130"/>
      <c r="PMV21" s="130"/>
      <c r="PMW21" s="130"/>
      <c r="PMX21" s="130"/>
      <c r="PMY21" s="130"/>
      <c r="PMZ21" s="130"/>
      <c r="PNA21" s="130"/>
      <c r="PNB21" s="130"/>
      <c r="PNC21" s="130"/>
      <c r="PND21" s="130"/>
      <c r="PNE21" s="130"/>
      <c r="PNF21" s="130"/>
      <c r="PNG21" s="130"/>
      <c r="PNH21" s="130"/>
      <c r="PNI21" s="130"/>
      <c r="PNJ21" s="130"/>
      <c r="PNK21" s="130"/>
      <c r="PNL21" s="130"/>
      <c r="PNM21" s="130"/>
      <c r="PNN21" s="130"/>
      <c r="PNO21" s="130"/>
      <c r="PNP21" s="130"/>
      <c r="PNQ21" s="130"/>
      <c r="PNR21" s="130"/>
      <c r="PNS21" s="130"/>
      <c r="PNT21" s="130"/>
      <c r="PNU21" s="130"/>
      <c r="PNV21" s="130"/>
      <c r="PNW21" s="130"/>
      <c r="PNX21" s="130"/>
      <c r="PNY21" s="130"/>
      <c r="PNZ21" s="130"/>
      <c r="POA21" s="130"/>
      <c r="POB21" s="130"/>
      <c r="POC21" s="130"/>
      <c r="POD21" s="130"/>
      <c r="POE21" s="130"/>
      <c r="POF21" s="130"/>
      <c r="POG21" s="130"/>
      <c r="POH21" s="130"/>
      <c r="POI21" s="130"/>
      <c r="POJ21" s="130"/>
      <c r="POK21" s="130"/>
      <c r="POL21" s="130"/>
      <c r="POM21" s="130"/>
      <c r="PON21" s="130"/>
      <c r="POO21" s="130"/>
      <c r="POP21" s="130"/>
      <c r="POQ21" s="130"/>
      <c r="POR21" s="130"/>
      <c r="POS21" s="130"/>
      <c r="POT21" s="130"/>
      <c r="POU21" s="130"/>
      <c r="POV21" s="130"/>
      <c r="POW21" s="130"/>
      <c r="POX21" s="130"/>
      <c r="POY21" s="130"/>
      <c r="POZ21" s="130"/>
      <c r="PPA21" s="130"/>
      <c r="PPB21" s="130"/>
      <c r="PPC21" s="130"/>
      <c r="PPD21" s="130"/>
      <c r="PPE21" s="130"/>
      <c r="PPF21" s="130"/>
      <c r="PPG21" s="130"/>
      <c r="PPH21" s="130"/>
      <c r="PPI21" s="130"/>
      <c r="PPJ21" s="130"/>
      <c r="PPK21" s="130"/>
      <c r="PPL21" s="130"/>
      <c r="PPM21" s="130"/>
      <c r="PPN21" s="130"/>
      <c r="PPO21" s="130"/>
      <c r="PPP21" s="130"/>
      <c r="PPQ21" s="130"/>
      <c r="PPR21" s="130"/>
      <c r="PPS21" s="130"/>
      <c r="PPT21" s="130"/>
      <c r="PPU21" s="130"/>
      <c r="PPV21" s="130"/>
      <c r="PPW21" s="130"/>
      <c r="PPX21" s="130"/>
      <c r="PPY21" s="130"/>
      <c r="PPZ21" s="130"/>
      <c r="PQA21" s="130"/>
      <c r="PQB21" s="130"/>
      <c r="PQC21" s="130"/>
      <c r="PQD21" s="130"/>
      <c r="PQE21" s="130"/>
      <c r="PQF21" s="130"/>
      <c r="PQG21" s="130"/>
      <c r="PQH21" s="130"/>
      <c r="PQI21" s="130"/>
      <c r="PQJ21" s="130"/>
      <c r="PQK21" s="130"/>
      <c r="PQL21" s="130"/>
      <c r="PQM21" s="130"/>
      <c r="PQN21" s="130"/>
      <c r="PQO21" s="130"/>
      <c r="PQP21" s="130"/>
      <c r="PQQ21" s="130"/>
      <c r="PQR21" s="130"/>
      <c r="PQS21" s="130"/>
      <c r="PQT21" s="130"/>
      <c r="PQU21" s="130"/>
      <c r="PQV21" s="130"/>
      <c r="PQW21" s="130"/>
      <c r="PQX21" s="130"/>
      <c r="PQY21" s="130"/>
      <c r="PQZ21" s="130"/>
      <c r="PRA21" s="130"/>
      <c r="PRB21" s="130"/>
      <c r="PRC21" s="130"/>
      <c r="PRD21" s="130"/>
      <c r="PRE21" s="130"/>
      <c r="PRF21" s="130"/>
      <c r="PRG21" s="130"/>
      <c r="PRH21" s="130"/>
      <c r="PRI21" s="130"/>
      <c r="PRJ21" s="130"/>
      <c r="PRK21" s="130"/>
      <c r="PRL21" s="130"/>
      <c r="PRM21" s="130"/>
      <c r="PRN21" s="130"/>
      <c r="PRO21" s="130"/>
      <c r="PRP21" s="130"/>
      <c r="PRQ21" s="130"/>
      <c r="PRR21" s="130"/>
      <c r="PRS21" s="130"/>
      <c r="PRT21" s="130"/>
      <c r="PRU21" s="130"/>
      <c r="PRV21" s="130"/>
      <c r="PRW21" s="130"/>
      <c r="PRX21" s="130"/>
      <c r="PRY21" s="130"/>
      <c r="PRZ21" s="130"/>
      <c r="PSA21" s="130"/>
      <c r="PSB21" s="130"/>
      <c r="PSC21" s="130"/>
      <c r="PSD21" s="130"/>
      <c r="PSE21" s="130"/>
      <c r="PSF21" s="130"/>
      <c r="PSG21" s="130"/>
      <c r="PSH21" s="130"/>
      <c r="PSI21" s="130"/>
      <c r="PSJ21" s="130"/>
      <c r="PSK21" s="130"/>
      <c r="PSL21" s="130"/>
      <c r="PSM21" s="130"/>
      <c r="PSN21" s="130"/>
      <c r="PSO21" s="130"/>
      <c r="PSP21" s="130"/>
      <c r="PSQ21" s="130"/>
      <c r="PSR21" s="130"/>
      <c r="PSS21" s="130"/>
      <c r="PST21" s="130"/>
      <c r="PSU21" s="130"/>
      <c r="PSV21" s="130"/>
      <c r="PSW21" s="130"/>
      <c r="PSX21" s="130"/>
      <c r="PSY21" s="130"/>
      <c r="PSZ21" s="130"/>
      <c r="PTA21" s="130"/>
      <c r="PTB21" s="130"/>
      <c r="PTC21" s="130"/>
      <c r="PTD21" s="130"/>
      <c r="PTE21" s="130"/>
      <c r="PTF21" s="130"/>
      <c r="PTG21" s="130"/>
      <c r="PTH21" s="130"/>
      <c r="PTI21" s="130"/>
      <c r="PTJ21" s="130"/>
      <c r="PTK21" s="130"/>
      <c r="PTL21" s="130"/>
      <c r="PTM21" s="130"/>
      <c r="PTN21" s="130"/>
      <c r="PTO21" s="130"/>
      <c r="PTP21" s="130"/>
      <c r="PTQ21" s="130"/>
      <c r="PTR21" s="130"/>
      <c r="PTS21" s="130"/>
      <c r="PTT21" s="130"/>
      <c r="PTU21" s="130"/>
      <c r="PTV21" s="130"/>
      <c r="PTW21" s="130"/>
      <c r="PTX21" s="130"/>
      <c r="PTY21" s="130"/>
      <c r="PTZ21" s="130"/>
      <c r="PUA21" s="130"/>
      <c r="PUB21" s="130"/>
      <c r="PUC21" s="130"/>
      <c r="PUD21" s="130"/>
      <c r="PUE21" s="130"/>
      <c r="PUF21" s="130"/>
      <c r="PUG21" s="130"/>
      <c r="PUH21" s="130"/>
      <c r="PUI21" s="130"/>
      <c r="PUJ21" s="130"/>
      <c r="PUK21" s="130"/>
      <c r="PUL21" s="130"/>
      <c r="PUM21" s="130"/>
      <c r="PUN21" s="130"/>
      <c r="PUO21" s="130"/>
      <c r="PUP21" s="130"/>
      <c r="PUQ21" s="130"/>
      <c r="PUR21" s="130"/>
      <c r="PUS21" s="130"/>
      <c r="PUT21" s="130"/>
      <c r="PUU21" s="130"/>
      <c r="PUV21" s="130"/>
      <c r="PUW21" s="130"/>
      <c r="PUX21" s="130"/>
      <c r="PUY21" s="130"/>
      <c r="PUZ21" s="130"/>
      <c r="PVA21" s="130"/>
      <c r="PVB21" s="130"/>
      <c r="PVC21" s="130"/>
      <c r="PVD21" s="130"/>
      <c r="PVE21" s="130"/>
      <c r="PVF21" s="130"/>
      <c r="PVG21" s="130"/>
      <c r="PVH21" s="130"/>
      <c r="PVI21" s="130"/>
      <c r="PVJ21" s="130"/>
      <c r="PVK21" s="130"/>
      <c r="PVL21" s="130"/>
      <c r="PVM21" s="130"/>
      <c r="PVN21" s="130"/>
      <c r="PVO21" s="130"/>
      <c r="PVP21" s="130"/>
      <c r="PVQ21" s="130"/>
      <c r="PVR21" s="130"/>
      <c r="PVS21" s="130"/>
      <c r="PVT21" s="130"/>
      <c r="PVU21" s="130"/>
      <c r="PVV21" s="130"/>
      <c r="PVW21" s="130"/>
      <c r="PVX21" s="130"/>
      <c r="PVY21" s="130"/>
      <c r="PVZ21" s="130"/>
      <c r="PWA21" s="130"/>
      <c r="PWB21" s="130"/>
      <c r="PWC21" s="130"/>
      <c r="PWD21" s="130"/>
      <c r="PWE21" s="130"/>
      <c r="PWF21" s="130"/>
      <c r="PWG21" s="130"/>
      <c r="PWH21" s="130"/>
      <c r="PWI21" s="130"/>
      <c r="PWJ21" s="130"/>
      <c r="PWK21" s="130"/>
      <c r="PWL21" s="130"/>
      <c r="PWM21" s="130"/>
      <c r="PWN21" s="130"/>
      <c r="PWO21" s="130"/>
      <c r="PWP21" s="130"/>
      <c r="PWQ21" s="130"/>
      <c r="PWR21" s="130"/>
      <c r="PWS21" s="130"/>
      <c r="PWT21" s="130"/>
      <c r="PWU21" s="130"/>
      <c r="PWV21" s="130"/>
      <c r="PWW21" s="130"/>
      <c r="PWX21" s="130"/>
      <c r="PWY21" s="130"/>
      <c r="PWZ21" s="130"/>
      <c r="PXA21" s="130"/>
      <c r="PXB21" s="130"/>
      <c r="PXC21" s="130"/>
      <c r="PXD21" s="130"/>
      <c r="PXE21" s="130"/>
      <c r="PXF21" s="130"/>
      <c r="PXG21" s="130"/>
      <c r="PXH21" s="130"/>
      <c r="PXI21" s="130"/>
      <c r="PXJ21" s="130"/>
      <c r="PXK21" s="130"/>
      <c r="PXL21" s="130"/>
      <c r="PXM21" s="130"/>
      <c r="PXN21" s="130"/>
      <c r="PXO21" s="130"/>
      <c r="PXP21" s="130"/>
      <c r="PXQ21" s="130"/>
      <c r="PXR21" s="130"/>
      <c r="PXS21" s="130"/>
      <c r="PXT21" s="130"/>
      <c r="PXU21" s="130"/>
      <c r="PXV21" s="130"/>
      <c r="PXW21" s="130"/>
      <c r="PXX21" s="130"/>
      <c r="PXY21" s="130"/>
      <c r="PXZ21" s="130"/>
      <c r="PYA21" s="130"/>
      <c r="PYB21" s="130"/>
      <c r="PYC21" s="130"/>
      <c r="PYD21" s="130"/>
      <c r="PYE21" s="130"/>
      <c r="PYF21" s="130"/>
      <c r="PYG21" s="130"/>
      <c r="PYH21" s="130"/>
      <c r="PYI21" s="130"/>
      <c r="PYJ21" s="130"/>
      <c r="PYK21" s="130"/>
      <c r="PYL21" s="130"/>
      <c r="PYM21" s="130"/>
      <c r="PYN21" s="130"/>
      <c r="PYO21" s="130"/>
      <c r="PYP21" s="130"/>
      <c r="PYQ21" s="130"/>
      <c r="PYR21" s="130"/>
      <c r="PYS21" s="130"/>
      <c r="PYT21" s="130"/>
      <c r="PYU21" s="130"/>
      <c r="PYV21" s="130"/>
      <c r="PYW21" s="130"/>
      <c r="PYX21" s="130"/>
      <c r="PYY21" s="130"/>
      <c r="PYZ21" s="130"/>
      <c r="PZA21" s="130"/>
      <c r="PZB21" s="130"/>
      <c r="PZC21" s="130"/>
      <c r="PZD21" s="130"/>
      <c r="PZE21" s="130"/>
      <c r="PZF21" s="130"/>
      <c r="PZG21" s="130"/>
      <c r="PZH21" s="130"/>
      <c r="PZI21" s="130"/>
      <c r="PZJ21" s="130"/>
      <c r="PZK21" s="130"/>
      <c r="PZL21" s="130"/>
      <c r="PZM21" s="130"/>
      <c r="PZN21" s="130"/>
      <c r="PZO21" s="130"/>
      <c r="PZP21" s="130"/>
      <c r="PZQ21" s="130"/>
      <c r="PZR21" s="130"/>
      <c r="PZS21" s="130"/>
      <c r="PZT21" s="130"/>
      <c r="PZU21" s="130"/>
      <c r="PZV21" s="130"/>
      <c r="PZW21" s="130"/>
      <c r="PZX21" s="130"/>
      <c r="PZY21" s="130"/>
      <c r="PZZ21" s="130"/>
      <c r="QAA21" s="130"/>
      <c r="QAB21" s="130"/>
      <c r="QAC21" s="130"/>
      <c r="QAD21" s="130"/>
      <c r="QAE21" s="130"/>
      <c r="QAF21" s="130"/>
      <c r="QAG21" s="130"/>
      <c r="QAH21" s="130"/>
      <c r="QAI21" s="130"/>
      <c r="QAJ21" s="130"/>
      <c r="QAK21" s="130"/>
      <c r="QAL21" s="130"/>
      <c r="QAM21" s="130"/>
      <c r="QAN21" s="130"/>
      <c r="QAO21" s="130"/>
      <c r="QAP21" s="130"/>
      <c r="QAQ21" s="130"/>
      <c r="QAR21" s="130"/>
      <c r="QAS21" s="130"/>
      <c r="QAT21" s="130"/>
      <c r="QAU21" s="130"/>
      <c r="QAV21" s="130"/>
      <c r="QAW21" s="130"/>
      <c r="QAX21" s="130"/>
      <c r="QAY21" s="130"/>
      <c r="QAZ21" s="130"/>
      <c r="QBA21" s="130"/>
      <c r="QBB21" s="130"/>
      <c r="QBC21" s="130"/>
      <c r="QBD21" s="130"/>
      <c r="QBE21" s="130"/>
      <c r="QBF21" s="130"/>
      <c r="QBG21" s="130"/>
      <c r="QBH21" s="130"/>
      <c r="QBI21" s="130"/>
      <c r="QBJ21" s="130"/>
      <c r="QBK21" s="130"/>
      <c r="QBL21" s="130"/>
      <c r="QBM21" s="130"/>
      <c r="QBN21" s="130"/>
      <c r="QBO21" s="130"/>
      <c r="QBP21" s="130"/>
      <c r="QBQ21" s="130"/>
      <c r="QBR21" s="130"/>
      <c r="QBS21" s="130"/>
      <c r="QBT21" s="130"/>
      <c r="QBU21" s="130"/>
      <c r="QBV21" s="130"/>
      <c r="QBW21" s="130"/>
      <c r="QBX21" s="130"/>
      <c r="QBY21" s="130"/>
      <c r="QBZ21" s="130"/>
      <c r="QCA21" s="130"/>
      <c r="QCB21" s="130"/>
      <c r="QCC21" s="130"/>
      <c r="QCD21" s="130"/>
      <c r="QCE21" s="130"/>
      <c r="QCF21" s="130"/>
      <c r="QCG21" s="130"/>
      <c r="QCH21" s="130"/>
      <c r="QCI21" s="130"/>
      <c r="QCJ21" s="130"/>
      <c r="QCK21" s="130"/>
      <c r="QCL21" s="130"/>
      <c r="QCM21" s="130"/>
      <c r="QCN21" s="130"/>
      <c r="QCO21" s="130"/>
      <c r="QCP21" s="130"/>
      <c r="QCQ21" s="130"/>
      <c r="QCR21" s="130"/>
      <c r="QCS21" s="130"/>
      <c r="QCT21" s="130"/>
      <c r="QCU21" s="130"/>
      <c r="QCV21" s="130"/>
      <c r="QCW21" s="130"/>
      <c r="QCX21" s="130"/>
      <c r="QCY21" s="130"/>
      <c r="QCZ21" s="130"/>
      <c r="QDA21" s="130"/>
      <c r="QDB21" s="130"/>
      <c r="QDC21" s="130"/>
      <c r="QDD21" s="130"/>
      <c r="QDE21" s="130"/>
      <c r="QDF21" s="130"/>
      <c r="QDG21" s="130"/>
      <c r="QDH21" s="130"/>
      <c r="QDI21" s="130"/>
      <c r="QDJ21" s="130"/>
      <c r="QDK21" s="130"/>
      <c r="QDL21" s="130"/>
      <c r="QDM21" s="130"/>
      <c r="QDN21" s="130"/>
      <c r="QDO21" s="130"/>
      <c r="QDP21" s="130"/>
      <c r="QDQ21" s="130"/>
      <c r="QDR21" s="130"/>
      <c r="QDS21" s="130"/>
      <c r="QDT21" s="130"/>
      <c r="QDU21" s="130"/>
      <c r="QDV21" s="130"/>
      <c r="QDW21" s="130"/>
      <c r="QDX21" s="130"/>
      <c r="QDY21" s="130"/>
      <c r="QDZ21" s="130"/>
      <c r="QEA21" s="130"/>
      <c r="QEB21" s="130"/>
      <c r="QEC21" s="130"/>
      <c r="QED21" s="130"/>
      <c r="QEE21" s="130"/>
      <c r="QEF21" s="130"/>
      <c r="QEG21" s="130"/>
      <c r="QEH21" s="130"/>
      <c r="QEI21" s="130"/>
      <c r="QEJ21" s="130"/>
      <c r="QEK21" s="130"/>
      <c r="QEL21" s="130"/>
      <c r="QEM21" s="130"/>
      <c r="QEN21" s="130"/>
      <c r="QEO21" s="130"/>
      <c r="QEP21" s="130"/>
      <c r="QEQ21" s="130"/>
      <c r="QER21" s="130"/>
      <c r="QES21" s="130"/>
      <c r="QET21" s="130"/>
      <c r="QEU21" s="130"/>
      <c r="QEV21" s="130"/>
      <c r="QEW21" s="130"/>
      <c r="QEX21" s="130"/>
      <c r="QEY21" s="130"/>
      <c r="QEZ21" s="130"/>
      <c r="QFA21" s="130"/>
      <c r="QFB21" s="130"/>
      <c r="QFC21" s="130"/>
      <c r="QFD21" s="130"/>
      <c r="QFE21" s="130"/>
      <c r="QFF21" s="130"/>
      <c r="QFG21" s="130"/>
      <c r="QFH21" s="130"/>
      <c r="QFI21" s="130"/>
      <c r="QFJ21" s="130"/>
      <c r="QFK21" s="130"/>
      <c r="QFL21" s="130"/>
      <c r="QFM21" s="130"/>
      <c r="QFN21" s="130"/>
      <c r="QFO21" s="130"/>
      <c r="QFP21" s="130"/>
      <c r="QFQ21" s="130"/>
      <c r="QFR21" s="130"/>
      <c r="QFS21" s="130"/>
      <c r="QFT21" s="130"/>
      <c r="QFU21" s="130"/>
      <c r="QFV21" s="130"/>
      <c r="QFW21" s="130"/>
      <c r="QFX21" s="130"/>
      <c r="QFY21" s="130"/>
      <c r="QFZ21" s="130"/>
      <c r="QGA21" s="130"/>
      <c r="QGB21" s="130"/>
      <c r="QGC21" s="130"/>
      <c r="QGD21" s="130"/>
      <c r="QGE21" s="130"/>
      <c r="QGF21" s="130"/>
      <c r="QGG21" s="130"/>
      <c r="QGH21" s="130"/>
      <c r="QGI21" s="130"/>
      <c r="QGJ21" s="130"/>
      <c r="QGK21" s="130"/>
      <c r="QGL21" s="130"/>
      <c r="QGM21" s="130"/>
      <c r="QGN21" s="130"/>
      <c r="QGO21" s="130"/>
      <c r="QGP21" s="130"/>
      <c r="QGQ21" s="130"/>
      <c r="QGR21" s="130"/>
      <c r="QGS21" s="130"/>
      <c r="QGT21" s="130"/>
      <c r="QGU21" s="130"/>
      <c r="QGV21" s="130"/>
      <c r="QGW21" s="130"/>
      <c r="QGX21" s="130"/>
      <c r="QGY21" s="130"/>
      <c r="QGZ21" s="130"/>
      <c r="QHA21" s="130"/>
      <c r="QHB21" s="130"/>
      <c r="QHC21" s="130"/>
      <c r="QHD21" s="130"/>
      <c r="QHE21" s="130"/>
      <c r="QHF21" s="130"/>
      <c r="QHG21" s="130"/>
      <c r="QHH21" s="130"/>
      <c r="QHI21" s="130"/>
      <c r="QHJ21" s="130"/>
      <c r="QHK21" s="130"/>
      <c r="QHL21" s="130"/>
      <c r="QHM21" s="130"/>
      <c r="QHN21" s="130"/>
      <c r="QHO21" s="130"/>
      <c r="QHP21" s="130"/>
      <c r="QHQ21" s="130"/>
      <c r="QHR21" s="130"/>
      <c r="QHS21" s="130"/>
      <c r="QHT21" s="130"/>
      <c r="QHU21" s="130"/>
      <c r="QHV21" s="130"/>
      <c r="QHW21" s="130"/>
      <c r="QHX21" s="130"/>
      <c r="QHY21" s="130"/>
      <c r="QHZ21" s="130"/>
      <c r="QIA21" s="130"/>
      <c r="QIB21" s="130"/>
      <c r="QIC21" s="130"/>
      <c r="QID21" s="130"/>
      <c r="QIE21" s="130"/>
      <c r="QIF21" s="130"/>
      <c r="QIG21" s="130"/>
      <c r="QIH21" s="130"/>
      <c r="QII21" s="130"/>
      <c r="QIJ21" s="130"/>
      <c r="QIK21" s="130"/>
      <c r="QIL21" s="130"/>
      <c r="QIM21" s="130"/>
      <c r="QIN21" s="130"/>
      <c r="QIO21" s="130"/>
      <c r="QIP21" s="130"/>
      <c r="QIQ21" s="130"/>
      <c r="QIR21" s="130"/>
      <c r="QIS21" s="130"/>
      <c r="QIT21" s="130"/>
      <c r="QIU21" s="130"/>
      <c r="QIV21" s="130"/>
      <c r="QIW21" s="130"/>
      <c r="QIX21" s="130"/>
      <c r="QIY21" s="130"/>
      <c r="QIZ21" s="130"/>
      <c r="QJA21" s="130"/>
      <c r="QJB21" s="130"/>
      <c r="QJC21" s="130"/>
      <c r="QJD21" s="130"/>
      <c r="QJE21" s="130"/>
      <c r="QJF21" s="130"/>
      <c r="QJG21" s="130"/>
      <c r="QJH21" s="130"/>
      <c r="QJI21" s="130"/>
      <c r="QJJ21" s="130"/>
      <c r="QJK21" s="130"/>
      <c r="QJL21" s="130"/>
      <c r="QJM21" s="130"/>
      <c r="QJN21" s="130"/>
      <c r="QJO21" s="130"/>
      <c r="QJP21" s="130"/>
      <c r="QJQ21" s="130"/>
      <c r="QJR21" s="130"/>
      <c r="QJS21" s="130"/>
      <c r="QJT21" s="130"/>
      <c r="QJU21" s="130"/>
      <c r="QJV21" s="130"/>
      <c r="QJW21" s="130"/>
      <c r="QJX21" s="130"/>
      <c r="QJY21" s="130"/>
      <c r="QJZ21" s="130"/>
      <c r="QKA21" s="130"/>
      <c r="QKB21" s="130"/>
      <c r="QKC21" s="130"/>
      <c r="QKD21" s="130"/>
      <c r="QKE21" s="130"/>
      <c r="QKF21" s="130"/>
      <c r="QKG21" s="130"/>
      <c r="QKH21" s="130"/>
      <c r="QKI21" s="130"/>
      <c r="QKJ21" s="130"/>
      <c r="QKK21" s="130"/>
      <c r="QKL21" s="130"/>
      <c r="QKM21" s="130"/>
      <c r="QKN21" s="130"/>
      <c r="QKO21" s="130"/>
      <c r="QKP21" s="130"/>
      <c r="QKQ21" s="130"/>
      <c r="QKR21" s="130"/>
      <c r="QKS21" s="130"/>
      <c r="QKT21" s="130"/>
      <c r="QKU21" s="130"/>
      <c r="QKV21" s="130"/>
      <c r="QKW21" s="130"/>
      <c r="QKX21" s="130"/>
      <c r="QKY21" s="130"/>
      <c r="QKZ21" s="130"/>
      <c r="QLA21" s="130"/>
      <c r="QLB21" s="130"/>
      <c r="QLC21" s="130"/>
      <c r="QLD21" s="130"/>
      <c r="QLE21" s="130"/>
      <c r="QLF21" s="130"/>
      <c r="QLG21" s="130"/>
      <c r="QLH21" s="130"/>
      <c r="QLI21" s="130"/>
      <c r="QLJ21" s="130"/>
      <c r="QLK21" s="130"/>
      <c r="QLL21" s="130"/>
      <c r="QLM21" s="130"/>
      <c r="QLN21" s="130"/>
      <c r="QLO21" s="130"/>
      <c r="QLP21" s="130"/>
      <c r="QLQ21" s="130"/>
      <c r="QLR21" s="130"/>
      <c r="QLS21" s="130"/>
      <c r="QLT21" s="130"/>
      <c r="QLU21" s="130"/>
      <c r="QLV21" s="130"/>
      <c r="QLW21" s="130"/>
      <c r="QLX21" s="130"/>
      <c r="QLY21" s="130"/>
      <c r="QLZ21" s="130"/>
      <c r="QMA21" s="130"/>
      <c r="QMB21" s="130"/>
      <c r="QMC21" s="130"/>
      <c r="QMD21" s="130"/>
      <c r="QME21" s="130"/>
      <c r="QMF21" s="130"/>
      <c r="QMG21" s="130"/>
      <c r="QMH21" s="130"/>
      <c r="QMI21" s="130"/>
      <c r="QMJ21" s="130"/>
      <c r="QMK21" s="130"/>
      <c r="QML21" s="130"/>
      <c r="QMM21" s="130"/>
      <c r="QMN21" s="130"/>
      <c r="QMO21" s="130"/>
      <c r="QMP21" s="130"/>
      <c r="QMQ21" s="130"/>
      <c r="QMR21" s="130"/>
      <c r="QMS21" s="130"/>
      <c r="QMT21" s="130"/>
      <c r="QMU21" s="130"/>
      <c r="QMV21" s="130"/>
      <c r="QMW21" s="130"/>
      <c r="QMX21" s="130"/>
      <c r="QMY21" s="130"/>
      <c r="QMZ21" s="130"/>
      <c r="QNA21" s="130"/>
      <c r="QNB21" s="130"/>
      <c r="QNC21" s="130"/>
      <c r="QND21" s="130"/>
      <c r="QNE21" s="130"/>
      <c r="QNF21" s="130"/>
      <c r="QNG21" s="130"/>
      <c r="QNH21" s="130"/>
      <c r="QNI21" s="130"/>
      <c r="QNJ21" s="130"/>
      <c r="QNK21" s="130"/>
      <c r="QNL21" s="130"/>
      <c r="QNM21" s="130"/>
      <c r="QNN21" s="130"/>
      <c r="QNO21" s="130"/>
      <c r="QNP21" s="130"/>
      <c r="QNQ21" s="130"/>
      <c r="QNR21" s="130"/>
      <c r="QNS21" s="130"/>
      <c r="QNT21" s="130"/>
      <c r="QNU21" s="130"/>
      <c r="QNV21" s="130"/>
      <c r="QNW21" s="130"/>
      <c r="QNX21" s="130"/>
      <c r="QNY21" s="130"/>
      <c r="QNZ21" s="130"/>
      <c r="QOA21" s="130"/>
      <c r="QOB21" s="130"/>
      <c r="QOC21" s="130"/>
      <c r="QOD21" s="130"/>
      <c r="QOE21" s="130"/>
      <c r="QOF21" s="130"/>
      <c r="QOG21" s="130"/>
      <c r="QOH21" s="130"/>
      <c r="QOI21" s="130"/>
      <c r="QOJ21" s="130"/>
      <c r="QOK21" s="130"/>
      <c r="QOL21" s="130"/>
      <c r="QOM21" s="130"/>
      <c r="QON21" s="130"/>
      <c r="QOO21" s="130"/>
      <c r="QOP21" s="130"/>
      <c r="QOQ21" s="130"/>
      <c r="QOR21" s="130"/>
      <c r="QOS21" s="130"/>
      <c r="QOT21" s="130"/>
      <c r="QOU21" s="130"/>
      <c r="QOV21" s="130"/>
      <c r="QOW21" s="130"/>
      <c r="QOX21" s="130"/>
      <c r="QOY21" s="130"/>
      <c r="QOZ21" s="130"/>
      <c r="QPA21" s="130"/>
      <c r="QPB21" s="130"/>
      <c r="QPC21" s="130"/>
      <c r="QPD21" s="130"/>
      <c r="QPE21" s="130"/>
      <c r="QPF21" s="130"/>
      <c r="QPG21" s="130"/>
      <c r="QPH21" s="130"/>
      <c r="QPI21" s="130"/>
      <c r="QPJ21" s="130"/>
      <c r="QPK21" s="130"/>
      <c r="QPL21" s="130"/>
      <c r="QPM21" s="130"/>
      <c r="QPN21" s="130"/>
      <c r="QPO21" s="130"/>
      <c r="QPP21" s="130"/>
      <c r="QPQ21" s="130"/>
      <c r="QPR21" s="130"/>
      <c r="QPS21" s="130"/>
      <c r="QPT21" s="130"/>
      <c r="QPU21" s="130"/>
      <c r="QPV21" s="130"/>
      <c r="QPW21" s="130"/>
      <c r="QPX21" s="130"/>
      <c r="QPY21" s="130"/>
      <c r="QPZ21" s="130"/>
      <c r="QQA21" s="130"/>
      <c r="QQB21" s="130"/>
      <c r="QQC21" s="130"/>
      <c r="QQD21" s="130"/>
      <c r="QQE21" s="130"/>
      <c r="QQF21" s="130"/>
      <c r="QQG21" s="130"/>
      <c r="QQH21" s="130"/>
      <c r="QQI21" s="130"/>
      <c r="QQJ21" s="130"/>
      <c r="QQK21" s="130"/>
      <c r="QQL21" s="130"/>
      <c r="QQM21" s="130"/>
      <c r="QQN21" s="130"/>
      <c r="QQO21" s="130"/>
      <c r="QQP21" s="130"/>
      <c r="QQQ21" s="130"/>
      <c r="QQR21" s="130"/>
      <c r="QQS21" s="130"/>
      <c r="QQT21" s="130"/>
      <c r="QQU21" s="130"/>
      <c r="QQV21" s="130"/>
      <c r="QQW21" s="130"/>
      <c r="QQX21" s="130"/>
      <c r="QQY21" s="130"/>
      <c r="QQZ21" s="130"/>
      <c r="QRA21" s="130"/>
      <c r="QRB21" s="130"/>
      <c r="QRC21" s="130"/>
      <c r="QRD21" s="130"/>
      <c r="QRE21" s="130"/>
      <c r="QRF21" s="130"/>
      <c r="QRG21" s="130"/>
      <c r="QRH21" s="130"/>
      <c r="QRI21" s="130"/>
      <c r="QRJ21" s="130"/>
      <c r="QRK21" s="130"/>
      <c r="QRL21" s="130"/>
      <c r="QRM21" s="130"/>
      <c r="QRN21" s="130"/>
      <c r="QRO21" s="130"/>
      <c r="QRP21" s="130"/>
      <c r="QRQ21" s="130"/>
      <c r="QRR21" s="130"/>
      <c r="QRS21" s="130"/>
      <c r="QRT21" s="130"/>
      <c r="QRU21" s="130"/>
      <c r="QRV21" s="130"/>
      <c r="QRW21" s="130"/>
      <c r="QRX21" s="130"/>
      <c r="QRY21" s="130"/>
      <c r="QRZ21" s="130"/>
      <c r="QSA21" s="130"/>
      <c r="QSB21" s="130"/>
      <c r="QSC21" s="130"/>
      <c r="QSD21" s="130"/>
      <c r="QSE21" s="130"/>
      <c r="QSF21" s="130"/>
      <c r="QSG21" s="130"/>
      <c r="QSH21" s="130"/>
      <c r="QSI21" s="130"/>
      <c r="QSJ21" s="130"/>
      <c r="QSK21" s="130"/>
      <c r="QSL21" s="130"/>
      <c r="QSM21" s="130"/>
      <c r="QSN21" s="130"/>
      <c r="QSO21" s="130"/>
      <c r="QSP21" s="130"/>
      <c r="QSQ21" s="130"/>
      <c r="QSR21" s="130"/>
      <c r="QSS21" s="130"/>
      <c r="QST21" s="130"/>
      <c r="QSU21" s="130"/>
      <c r="QSV21" s="130"/>
      <c r="QSW21" s="130"/>
      <c r="QSX21" s="130"/>
      <c r="QSY21" s="130"/>
      <c r="QSZ21" s="130"/>
      <c r="QTA21" s="130"/>
      <c r="QTB21" s="130"/>
      <c r="QTC21" s="130"/>
      <c r="QTD21" s="130"/>
      <c r="QTE21" s="130"/>
      <c r="QTF21" s="130"/>
      <c r="QTG21" s="130"/>
      <c r="QTH21" s="130"/>
      <c r="QTI21" s="130"/>
      <c r="QTJ21" s="130"/>
      <c r="QTK21" s="130"/>
      <c r="QTL21" s="130"/>
      <c r="QTM21" s="130"/>
      <c r="QTN21" s="130"/>
      <c r="QTO21" s="130"/>
      <c r="QTP21" s="130"/>
      <c r="QTQ21" s="130"/>
      <c r="QTR21" s="130"/>
      <c r="QTS21" s="130"/>
      <c r="QTT21" s="130"/>
      <c r="QTU21" s="130"/>
      <c r="QTV21" s="130"/>
      <c r="QTW21" s="130"/>
      <c r="QTX21" s="130"/>
      <c r="QTY21" s="130"/>
      <c r="QTZ21" s="130"/>
      <c r="QUA21" s="130"/>
      <c r="QUB21" s="130"/>
      <c r="QUC21" s="130"/>
      <c r="QUD21" s="130"/>
      <c r="QUE21" s="130"/>
      <c r="QUF21" s="130"/>
      <c r="QUG21" s="130"/>
      <c r="QUH21" s="130"/>
      <c r="QUI21" s="130"/>
      <c r="QUJ21" s="130"/>
      <c r="QUK21" s="130"/>
      <c r="QUL21" s="130"/>
      <c r="QUM21" s="130"/>
      <c r="QUN21" s="130"/>
      <c r="QUO21" s="130"/>
      <c r="QUP21" s="130"/>
      <c r="QUQ21" s="130"/>
      <c r="QUR21" s="130"/>
      <c r="QUS21" s="130"/>
      <c r="QUT21" s="130"/>
      <c r="QUU21" s="130"/>
      <c r="QUV21" s="130"/>
      <c r="QUW21" s="130"/>
      <c r="QUX21" s="130"/>
      <c r="QUY21" s="130"/>
      <c r="QUZ21" s="130"/>
      <c r="QVA21" s="130"/>
      <c r="QVB21" s="130"/>
      <c r="QVC21" s="130"/>
      <c r="QVD21" s="130"/>
      <c r="QVE21" s="130"/>
      <c r="QVF21" s="130"/>
      <c r="QVG21" s="130"/>
      <c r="QVH21" s="130"/>
      <c r="QVI21" s="130"/>
      <c r="QVJ21" s="130"/>
      <c r="QVK21" s="130"/>
      <c r="QVL21" s="130"/>
      <c r="QVM21" s="130"/>
      <c r="QVN21" s="130"/>
      <c r="QVO21" s="130"/>
      <c r="QVP21" s="130"/>
      <c r="QVQ21" s="130"/>
      <c r="QVR21" s="130"/>
      <c r="QVS21" s="130"/>
      <c r="QVT21" s="130"/>
      <c r="QVU21" s="130"/>
      <c r="QVV21" s="130"/>
      <c r="QVW21" s="130"/>
      <c r="QVX21" s="130"/>
      <c r="QVY21" s="130"/>
      <c r="QVZ21" s="130"/>
      <c r="QWA21" s="130"/>
      <c r="QWB21" s="130"/>
      <c r="QWC21" s="130"/>
      <c r="QWD21" s="130"/>
      <c r="QWE21" s="130"/>
      <c r="QWF21" s="130"/>
      <c r="QWG21" s="130"/>
      <c r="QWH21" s="130"/>
      <c r="QWI21" s="130"/>
      <c r="QWJ21" s="130"/>
      <c r="QWK21" s="130"/>
      <c r="QWL21" s="130"/>
      <c r="QWM21" s="130"/>
      <c r="QWN21" s="130"/>
      <c r="QWO21" s="130"/>
      <c r="QWP21" s="130"/>
      <c r="QWQ21" s="130"/>
      <c r="QWR21" s="130"/>
      <c r="QWS21" s="130"/>
      <c r="QWT21" s="130"/>
      <c r="QWU21" s="130"/>
      <c r="QWV21" s="130"/>
      <c r="QWW21" s="130"/>
      <c r="QWX21" s="130"/>
      <c r="QWY21" s="130"/>
      <c r="QWZ21" s="130"/>
      <c r="QXA21" s="130"/>
      <c r="QXB21" s="130"/>
      <c r="QXC21" s="130"/>
      <c r="QXD21" s="130"/>
      <c r="QXE21" s="130"/>
      <c r="QXF21" s="130"/>
      <c r="QXG21" s="130"/>
      <c r="QXH21" s="130"/>
      <c r="QXI21" s="130"/>
      <c r="QXJ21" s="130"/>
      <c r="QXK21" s="130"/>
      <c r="QXL21" s="130"/>
      <c r="QXM21" s="130"/>
      <c r="QXN21" s="130"/>
      <c r="QXO21" s="130"/>
      <c r="QXP21" s="130"/>
      <c r="QXQ21" s="130"/>
      <c r="QXR21" s="130"/>
      <c r="QXS21" s="130"/>
      <c r="QXT21" s="130"/>
      <c r="QXU21" s="130"/>
      <c r="QXV21" s="130"/>
      <c r="QXW21" s="130"/>
      <c r="QXX21" s="130"/>
      <c r="QXY21" s="130"/>
      <c r="QXZ21" s="130"/>
      <c r="QYA21" s="130"/>
      <c r="QYB21" s="130"/>
      <c r="QYC21" s="130"/>
      <c r="QYD21" s="130"/>
      <c r="QYE21" s="130"/>
      <c r="QYF21" s="130"/>
      <c r="QYG21" s="130"/>
      <c r="QYH21" s="130"/>
      <c r="QYI21" s="130"/>
      <c r="QYJ21" s="130"/>
      <c r="QYK21" s="130"/>
      <c r="QYL21" s="130"/>
      <c r="QYM21" s="130"/>
      <c r="QYN21" s="130"/>
      <c r="QYO21" s="130"/>
      <c r="QYP21" s="130"/>
      <c r="QYQ21" s="130"/>
      <c r="QYR21" s="130"/>
      <c r="QYS21" s="130"/>
      <c r="QYT21" s="130"/>
      <c r="QYU21" s="130"/>
      <c r="QYV21" s="130"/>
      <c r="QYW21" s="130"/>
      <c r="QYX21" s="130"/>
      <c r="QYY21" s="130"/>
      <c r="QYZ21" s="130"/>
      <c r="QZA21" s="130"/>
      <c r="QZB21" s="130"/>
      <c r="QZC21" s="130"/>
      <c r="QZD21" s="130"/>
      <c r="QZE21" s="130"/>
      <c r="QZF21" s="130"/>
      <c r="QZG21" s="130"/>
      <c r="QZH21" s="130"/>
      <c r="QZI21" s="130"/>
      <c r="QZJ21" s="130"/>
      <c r="QZK21" s="130"/>
      <c r="QZL21" s="130"/>
      <c r="QZM21" s="130"/>
      <c r="QZN21" s="130"/>
      <c r="QZO21" s="130"/>
      <c r="QZP21" s="130"/>
      <c r="QZQ21" s="130"/>
      <c r="QZR21" s="130"/>
      <c r="QZS21" s="130"/>
      <c r="QZT21" s="130"/>
      <c r="QZU21" s="130"/>
      <c r="QZV21" s="130"/>
      <c r="QZW21" s="130"/>
      <c r="QZX21" s="130"/>
      <c r="QZY21" s="130"/>
      <c r="QZZ21" s="130"/>
      <c r="RAA21" s="130"/>
      <c r="RAB21" s="130"/>
      <c r="RAC21" s="130"/>
      <c r="RAD21" s="130"/>
      <c r="RAE21" s="130"/>
      <c r="RAF21" s="130"/>
      <c r="RAG21" s="130"/>
      <c r="RAH21" s="130"/>
      <c r="RAI21" s="130"/>
      <c r="RAJ21" s="130"/>
      <c r="RAK21" s="130"/>
      <c r="RAL21" s="130"/>
      <c r="RAM21" s="130"/>
      <c r="RAN21" s="130"/>
      <c r="RAO21" s="130"/>
      <c r="RAP21" s="130"/>
      <c r="RAQ21" s="130"/>
      <c r="RAR21" s="130"/>
      <c r="RAS21" s="130"/>
      <c r="RAT21" s="130"/>
      <c r="RAU21" s="130"/>
      <c r="RAV21" s="130"/>
      <c r="RAW21" s="130"/>
      <c r="RAX21" s="130"/>
      <c r="RAY21" s="130"/>
      <c r="RAZ21" s="130"/>
      <c r="RBA21" s="130"/>
      <c r="RBB21" s="130"/>
      <c r="RBC21" s="130"/>
      <c r="RBD21" s="130"/>
      <c r="RBE21" s="130"/>
      <c r="RBF21" s="130"/>
      <c r="RBG21" s="130"/>
      <c r="RBH21" s="130"/>
      <c r="RBI21" s="130"/>
      <c r="RBJ21" s="130"/>
      <c r="RBK21" s="130"/>
      <c r="RBL21" s="130"/>
      <c r="RBM21" s="130"/>
      <c r="RBN21" s="130"/>
      <c r="RBO21" s="130"/>
      <c r="RBP21" s="130"/>
      <c r="RBQ21" s="130"/>
      <c r="RBR21" s="130"/>
      <c r="RBS21" s="130"/>
      <c r="RBT21" s="130"/>
      <c r="RBU21" s="130"/>
      <c r="RBV21" s="130"/>
      <c r="RBW21" s="130"/>
      <c r="RBX21" s="130"/>
      <c r="RBY21" s="130"/>
      <c r="RBZ21" s="130"/>
      <c r="RCA21" s="130"/>
      <c r="RCB21" s="130"/>
      <c r="RCC21" s="130"/>
      <c r="RCD21" s="130"/>
      <c r="RCE21" s="130"/>
      <c r="RCF21" s="130"/>
      <c r="RCG21" s="130"/>
      <c r="RCH21" s="130"/>
      <c r="RCI21" s="130"/>
      <c r="RCJ21" s="130"/>
      <c r="RCK21" s="130"/>
      <c r="RCL21" s="130"/>
      <c r="RCM21" s="130"/>
      <c r="RCN21" s="130"/>
      <c r="RCO21" s="130"/>
      <c r="RCP21" s="130"/>
      <c r="RCQ21" s="130"/>
      <c r="RCR21" s="130"/>
      <c r="RCS21" s="130"/>
      <c r="RCT21" s="130"/>
      <c r="RCU21" s="130"/>
      <c r="RCV21" s="130"/>
      <c r="RCW21" s="130"/>
      <c r="RCX21" s="130"/>
      <c r="RCY21" s="130"/>
      <c r="RCZ21" s="130"/>
      <c r="RDA21" s="130"/>
      <c r="RDB21" s="130"/>
      <c r="RDC21" s="130"/>
      <c r="RDD21" s="130"/>
      <c r="RDE21" s="130"/>
      <c r="RDF21" s="130"/>
      <c r="RDG21" s="130"/>
      <c r="RDH21" s="130"/>
      <c r="RDI21" s="130"/>
      <c r="RDJ21" s="130"/>
      <c r="RDK21" s="130"/>
      <c r="RDL21" s="130"/>
      <c r="RDM21" s="130"/>
      <c r="RDN21" s="130"/>
      <c r="RDO21" s="130"/>
      <c r="RDP21" s="130"/>
      <c r="RDQ21" s="130"/>
      <c r="RDR21" s="130"/>
      <c r="RDS21" s="130"/>
      <c r="RDT21" s="130"/>
      <c r="RDU21" s="130"/>
      <c r="RDV21" s="130"/>
      <c r="RDW21" s="130"/>
      <c r="RDX21" s="130"/>
      <c r="RDY21" s="130"/>
      <c r="RDZ21" s="130"/>
      <c r="REA21" s="130"/>
      <c r="REB21" s="130"/>
      <c r="REC21" s="130"/>
      <c r="RED21" s="130"/>
      <c r="REE21" s="130"/>
      <c r="REF21" s="130"/>
      <c r="REG21" s="130"/>
      <c r="REH21" s="130"/>
      <c r="REI21" s="130"/>
      <c r="REJ21" s="130"/>
      <c r="REK21" s="130"/>
      <c r="REL21" s="130"/>
      <c r="REM21" s="130"/>
      <c r="REN21" s="130"/>
      <c r="REO21" s="130"/>
      <c r="REP21" s="130"/>
      <c r="REQ21" s="130"/>
      <c r="RER21" s="130"/>
      <c r="RES21" s="130"/>
      <c r="RET21" s="130"/>
      <c r="REU21" s="130"/>
      <c r="REV21" s="130"/>
      <c r="REW21" s="130"/>
      <c r="REX21" s="130"/>
      <c r="REY21" s="130"/>
      <c r="REZ21" s="130"/>
      <c r="RFA21" s="130"/>
      <c r="RFB21" s="130"/>
      <c r="RFC21" s="130"/>
      <c r="RFD21" s="130"/>
      <c r="RFE21" s="130"/>
      <c r="RFF21" s="130"/>
      <c r="RFG21" s="130"/>
      <c r="RFH21" s="130"/>
      <c r="RFI21" s="130"/>
      <c r="RFJ21" s="130"/>
      <c r="RFK21" s="130"/>
      <c r="RFL21" s="130"/>
      <c r="RFM21" s="130"/>
      <c r="RFN21" s="130"/>
      <c r="RFO21" s="130"/>
      <c r="RFP21" s="130"/>
      <c r="RFQ21" s="130"/>
      <c r="RFR21" s="130"/>
      <c r="RFS21" s="130"/>
      <c r="RFT21" s="130"/>
      <c r="RFU21" s="130"/>
      <c r="RFV21" s="130"/>
      <c r="RFW21" s="130"/>
      <c r="RFX21" s="130"/>
      <c r="RFY21" s="130"/>
      <c r="RFZ21" s="130"/>
      <c r="RGA21" s="130"/>
      <c r="RGB21" s="130"/>
      <c r="RGC21" s="130"/>
      <c r="RGD21" s="130"/>
      <c r="RGE21" s="130"/>
      <c r="RGF21" s="130"/>
      <c r="RGG21" s="130"/>
      <c r="RGH21" s="130"/>
      <c r="RGI21" s="130"/>
      <c r="RGJ21" s="130"/>
      <c r="RGK21" s="130"/>
      <c r="RGL21" s="130"/>
      <c r="RGM21" s="130"/>
      <c r="RGN21" s="130"/>
      <c r="RGO21" s="130"/>
      <c r="RGP21" s="130"/>
      <c r="RGQ21" s="130"/>
      <c r="RGR21" s="130"/>
      <c r="RGS21" s="130"/>
      <c r="RGT21" s="130"/>
      <c r="RGU21" s="130"/>
      <c r="RGV21" s="130"/>
      <c r="RGW21" s="130"/>
      <c r="RGX21" s="130"/>
      <c r="RGY21" s="130"/>
      <c r="RGZ21" s="130"/>
      <c r="RHA21" s="130"/>
      <c r="RHB21" s="130"/>
      <c r="RHC21" s="130"/>
      <c r="RHD21" s="130"/>
      <c r="RHE21" s="130"/>
      <c r="RHF21" s="130"/>
      <c r="RHG21" s="130"/>
      <c r="RHH21" s="130"/>
      <c r="RHI21" s="130"/>
      <c r="RHJ21" s="130"/>
      <c r="RHK21" s="130"/>
      <c r="RHL21" s="130"/>
      <c r="RHM21" s="130"/>
      <c r="RHN21" s="130"/>
      <c r="RHO21" s="130"/>
      <c r="RHP21" s="130"/>
      <c r="RHQ21" s="130"/>
      <c r="RHR21" s="130"/>
      <c r="RHS21" s="130"/>
      <c r="RHT21" s="130"/>
      <c r="RHU21" s="130"/>
      <c r="RHV21" s="130"/>
      <c r="RHW21" s="130"/>
      <c r="RHX21" s="130"/>
      <c r="RHY21" s="130"/>
      <c r="RHZ21" s="130"/>
      <c r="RIA21" s="130"/>
      <c r="RIB21" s="130"/>
      <c r="RIC21" s="130"/>
      <c r="RID21" s="130"/>
      <c r="RIE21" s="130"/>
      <c r="RIF21" s="130"/>
      <c r="RIG21" s="130"/>
      <c r="RIH21" s="130"/>
      <c r="RII21" s="130"/>
      <c r="RIJ21" s="130"/>
      <c r="RIK21" s="130"/>
      <c r="RIL21" s="130"/>
      <c r="RIM21" s="130"/>
      <c r="RIN21" s="130"/>
      <c r="RIO21" s="130"/>
      <c r="RIP21" s="130"/>
      <c r="RIQ21" s="130"/>
      <c r="RIR21" s="130"/>
      <c r="RIS21" s="130"/>
      <c r="RIT21" s="130"/>
      <c r="RIU21" s="130"/>
      <c r="RIV21" s="130"/>
      <c r="RIW21" s="130"/>
      <c r="RIX21" s="130"/>
      <c r="RIY21" s="130"/>
      <c r="RIZ21" s="130"/>
      <c r="RJA21" s="130"/>
      <c r="RJB21" s="130"/>
      <c r="RJC21" s="130"/>
      <c r="RJD21" s="130"/>
      <c r="RJE21" s="130"/>
      <c r="RJF21" s="130"/>
      <c r="RJG21" s="130"/>
      <c r="RJH21" s="130"/>
      <c r="RJI21" s="130"/>
      <c r="RJJ21" s="130"/>
      <c r="RJK21" s="130"/>
      <c r="RJL21" s="130"/>
      <c r="RJM21" s="130"/>
      <c r="RJN21" s="130"/>
      <c r="RJO21" s="130"/>
      <c r="RJP21" s="130"/>
      <c r="RJQ21" s="130"/>
      <c r="RJR21" s="130"/>
      <c r="RJS21" s="130"/>
      <c r="RJT21" s="130"/>
      <c r="RJU21" s="130"/>
      <c r="RJV21" s="130"/>
      <c r="RJW21" s="130"/>
      <c r="RJX21" s="130"/>
      <c r="RJY21" s="130"/>
      <c r="RJZ21" s="130"/>
      <c r="RKA21" s="130"/>
      <c r="RKB21" s="130"/>
      <c r="RKC21" s="130"/>
      <c r="RKD21" s="130"/>
      <c r="RKE21" s="130"/>
      <c r="RKF21" s="130"/>
      <c r="RKG21" s="130"/>
      <c r="RKH21" s="130"/>
      <c r="RKI21" s="130"/>
      <c r="RKJ21" s="130"/>
      <c r="RKK21" s="130"/>
      <c r="RKL21" s="130"/>
      <c r="RKM21" s="130"/>
      <c r="RKN21" s="130"/>
      <c r="RKO21" s="130"/>
      <c r="RKP21" s="130"/>
      <c r="RKQ21" s="130"/>
      <c r="RKR21" s="130"/>
      <c r="RKS21" s="130"/>
      <c r="RKT21" s="130"/>
      <c r="RKU21" s="130"/>
      <c r="RKV21" s="130"/>
      <c r="RKW21" s="130"/>
      <c r="RKX21" s="130"/>
      <c r="RKY21" s="130"/>
      <c r="RKZ21" s="130"/>
      <c r="RLA21" s="130"/>
      <c r="RLB21" s="130"/>
      <c r="RLC21" s="130"/>
      <c r="RLD21" s="130"/>
      <c r="RLE21" s="130"/>
      <c r="RLF21" s="130"/>
      <c r="RLG21" s="130"/>
      <c r="RLH21" s="130"/>
      <c r="RLI21" s="130"/>
      <c r="RLJ21" s="130"/>
      <c r="RLK21" s="130"/>
      <c r="RLL21" s="130"/>
      <c r="RLM21" s="130"/>
      <c r="RLN21" s="130"/>
      <c r="RLO21" s="130"/>
      <c r="RLP21" s="130"/>
      <c r="RLQ21" s="130"/>
      <c r="RLR21" s="130"/>
      <c r="RLS21" s="130"/>
      <c r="RLT21" s="130"/>
      <c r="RLU21" s="130"/>
      <c r="RLV21" s="130"/>
      <c r="RLW21" s="130"/>
      <c r="RLX21" s="130"/>
      <c r="RLY21" s="130"/>
      <c r="RLZ21" s="130"/>
      <c r="RMA21" s="130"/>
      <c r="RMB21" s="130"/>
      <c r="RMC21" s="130"/>
      <c r="RMD21" s="130"/>
      <c r="RME21" s="130"/>
      <c r="RMF21" s="130"/>
      <c r="RMG21" s="130"/>
      <c r="RMH21" s="130"/>
      <c r="RMI21" s="130"/>
      <c r="RMJ21" s="130"/>
      <c r="RMK21" s="130"/>
      <c r="RML21" s="130"/>
      <c r="RMM21" s="130"/>
      <c r="RMN21" s="130"/>
      <c r="RMO21" s="130"/>
      <c r="RMP21" s="130"/>
      <c r="RMQ21" s="130"/>
      <c r="RMR21" s="130"/>
      <c r="RMS21" s="130"/>
      <c r="RMT21" s="130"/>
      <c r="RMU21" s="130"/>
      <c r="RMV21" s="130"/>
      <c r="RMW21" s="130"/>
      <c r="RMX21" s="130"/>
      <c r="RMY21" s="130"/>
      <c r="RMZ21" s="130"/>
      <c r="RNA21" s="130"/>
      <c r="RNB21" s="130"/>
      <c r="RNC21" s="130"/>
      <c r="RND21" s="130"/>
      <c r="RNE21" s="130"/>
      <c r="RNF21" s="130"/>
      <c r="RNG21" s="130"/>
      <c r="RNH21" s="130"/>
      <c r="RNI21" s="130"/>
      <c r="RNJ21" s="130"/>
      <c r="RNK21" s="130"/>
      <c r="RNL21" s="130"/>
      <c r="RNM21" s="130"/>
      <c r="RNN21" s="130"/>
      <c r="RNO21" s="130"/>
      <c r="RNP21" s="130"/>
      <c r="RNQ21" s="130"/>
      <c r="RNR21" s="130"/>
      <c r="RNS21" s="130"/>
      <c r="RNT21" s="130"/>
      <c r="RNU21" s="130"/>
      <c r="RNV21" s="130"/>
      <c r="RNW21" s="130"/>
      <c r="RNX21" s="130"/>
      <c r="RNY21" s="130"/>
      <c r="RNZ21" s="130"/>
      <c r="ROA21" s="130"/>
      <c r="ROB21" s="130"/>
      <c r="ROC21" s="130"/>
      <c r="ROD21" s="130"/>
      <c r="ROE21" s="130"/>
      <c r="ROF21" s="130"/>
      <c r="ROG21" s="130"/>
      <c r="ROH21" s="130"/>
      <c r="ROI21" s="130"/>
      <c r="ROJ21" s="130"/>
      <c r="ROK21" s="130"/>
      <c r="ROL21" s="130"/>
      <c r="ROM21" s="130"/>
      <c r="RON21" s="130"/>
      <c r="ROO21" s="130"/>
      <c r="ROP21" s="130"/>
      <c r="ROQ21" s="130"/>
      <c r="ROR21" s="130"/>
      <c r="ROS21" s="130"/>
      <c r="ROT21" s="130"/>
      <c r="ROU21" s="130"/>
      <c r="ROV21" s="130"/>
      <c r="ROW21" s="130"/>
      <c r="ROX21" s="130"/>
      <c r="ROY21" s="130"/>
      <c r="ROZ21" s="130"/>
      <c r="RPA21" s="130"/>
      <c r="RPB21" s="130"/>
      <c r="RPC21" s="130"/>
      <c r="RPD21" s="130"/>
      <c r="RPE21" s="130"/>
      <c r="RPF21" s="130"/>
      <c r="RPG21" s="130"/>
      <c r="RPH21" s="130"/>
      <c r="RPI21" s="130"/>
      <c r="RPJ21" s="130"/>
      <c r="RPK21" s="130"/>
      <c r="RPL21" s="130"/>
      <c r="RPM21" s="130"/>
      <c r="RPN21" s="130"/>
      <c r="RPO21" s="130"/>
      <c r="RPP21" s="130"/>
      <c r="RPQ21" s="130"/>
      <c r="RPR21" s="130"/>
      <c r="RPS21" s="130"/>
      <c r="RPT21" s="130"/>
      <c r="RPU21" s="130"/>
      <c r="RPV21" s="130"/>
      <c r="RPW21" s="130"/>
      <c r="RPX21" s="130"/>
      <c r="RPY21" s="130"/>
      <c r="RPZ21" s="130"/>
      <c r="RQA21" s="130"/>
      <c r="RQB21" s="130"/>
      <c r="RQC21" s="130"/>
      <c r="RQD21" s="130"/>
      <c r="RQE21" s="130"/>
      <c r="RQF21" s="130"/>
      <c r="RQG21" s="130"/>
      <c r="RQH21" s="130"/>
      <c r="RQI21" s="130"/>
      <c r="RQJ21" s="130"/>
      <c r="RQK21" s="130"/>
      <c r="RQL21" s="130"/>
      <c r="RQM21" s="130"/>
      <c r="RQN21" s="130"/>
      <c r="RQO21" s="130"/>
      <c r="RQP21" s="130"/>
      <c r="RQQ21" s="130"/>
      <c r="RQR21" s="130"/>
      <c r="RQS21" s="130"/>
      <c r="RQT21" s="130"/>
      <c r="RQU21" s="130"/>
      <c r="RQV21" s="130"/>
      <c r="RQW21" s="130"/>
      <c r="RQX21" s="130"/>
      <c r="RQY21" s="130"/>
      <c r="RQZ21" s="130"/>
      <c r="RRA21" s="130"/>
      <c r="RRB21" s="130"/>
      <c r="RRC21" s="130"/>
      <c r="RRD21" s="130"/>
      <c r="RRE21" s="130"/>
      <c r="RRF21" s="130"/>
      <c r="RRG21" s="130"/>
      <c r="RRH21" s="130"/>
      <c r="RRI21" s="130"/>
      <c r="RRJ21" s="130"/>
      <c r="RRK21" s="130"/>
      <c r="RRL21" s="130"/>
      <c r="RRM21" s="130"/>
      <c r="RRN21" s="130"/>
      <c r="RRO21" s="130"/>
      <c r="RRP21" s="130"/>
      <c r="RRQ21" s="130"/>
      <c r="RRR21" s="130"/>
      <c r="RRS21" s="130"/>
      <c r="RRT21" s="130"/>
      <c r="RRU21" s="130"/>
      <c r="RRV21" s="130"/>
      <c r="RRW21" s="130"/>
      <c r="RRX21" s="130"/>
      <c r="RRY21" s="130"/>
      <c r="RRZ21" s="130"/>
      <c r="RSA21" s="130"/>
      <c r="RSB21" s="130"/>
      <c r="RSC21" s="130"/>
      <c r="RSD21" s="130"/>
      <c r="RSE21" s="130"/>
      <c r="RSF21" s="130"/>
      <c r="RSG21" s="130"/>
      <c r="RSH21" s="130"/>
      <c r="RSI21" s="130"/>
      <c r="RSJ21" s="130"/>
      <c r="RSK21" s="130"/>
      <c r="RSL21" s="130"/>
      <c r="RSM21" s="130"/>
      <c r="RSN21" s="130"/>
      <c r="RSO21" s="130"/>
      <c r="RSP21" s="130"/>
      <c r="RSQ21" s="130"/>
      <c r="RSR21" s="130"/>
      <c r="RSS21" s="130"/>
      <c r="RST21" s="130"/>
      <c r="RSU21" s="130"/>
      <c r="RSV21" s="130"/>
      <c r="RSW21" s="130"/>
      <c r="RSX21" s="130"/>
      <c r="RSY21" s="130"/>
      <c r="RSZ21" s="130"/>
      <c r="RTA21" s="130"/>
      <c r="RTB21" s="130"/>
      <c r="RTC21" s="130"/>
      <c r="RTD21" s="130"/>
      <c r="RTE21" s="130"/>
      <c r="RTF21" s="130"/>
      <c r="RTG21" s="130"/>
      <c r="RTH21" s="130"/>
      <c r="RTI21" s="130"/>
      <c r="RTJ21" s="130"/>
      <c r="RTK21" s="130"/>
      <c r="RTL21" s="130"/>
      <c r="RTM21" s="130"/>
      <c r="RTN21" s="130"/>
      <c r="RTO21" s="130"/>
      <c r="RTP21" s="130"/>
      <c r="RTQ21" s="130"/>
      <c r="RTR21" s="130"/>
      <c r="RTS21" s="130"/>
      <c r="RTT21" s="130"/>
      <c r="RTU21" s="130"/>
      <c r="RTV21" s="130"/>
      <c r="RTW21" s="130"/>
      <c r="RTX21" s="130"/>
      <c r="RTY21" s="130"/>
      <c r="RTZ21" s="130"/>
      <c r="RUA21" s="130"/>
      <c r="RUB21" s="130"/>
      <c r="RUC21" s="130"/>
      <c r="RUD21" s="130"/>
      <c r="RUE21" s="130"/>
      <c r="RUF21" s="130"/>
      <c r="RUG21" s="130"/>
      <c r="RUH21" s="130"/>
      <c r="RUI21" s="130"/>
      <c r="RUJ21" s="130"/>
      <c r="RUK21" s="130"/>
      <c r="RUL21" s="130"/>
      <c r="RUM21" s="130"/>
      <c r="RUN21" s="130"/>
      <c r="RUO21" s="130"/>
      <c r="RUP21" s="130"/>
      <c r="RUQ21" s="130"/>
      <c r="RUR21" s="130"/>
      <c r="RUS21" s="130"/>
      <c r="RUT21" s="130"/>
      <c r="RUU21" s="130"/>
      <c r="RUV21" s="130"/>
      <c r="RUW21" s="130"/>
      <c r="RUX21" s="130"/>
      <c r="RUY21" s="130"/>
      <c r="RUZ21" s="130"/>
      <c r="RVA21" s="130"/>
      <c r="RVB21" s="130"/>
      <c r="RVC21" s="130"/>
      <c r="RVD21" s="130"/>
      <c r="RVE21" s="130"/>
      <c r="RVF21" s="130"/>
      <c r="RVG21" s="130"/>
      <c r="RVH21" s="130"/>
      <c r="RVI21" s="130"/>
      <c r="RVJ21" s="130"/>
      <c r="RVK21" s="130"/>
      <c r="RVL21" s="130"/>
      <c r="RVM21" s="130"/>
      <c r="RVN21" s="130"/>
      <c r="RVO21" s="130"/>
      <c r="RVP21" s="130"/>
      <c r="RVQ21" s="130"/>
      <c r="RVR21" s="130"/>
      <c r="RVS21" s="130"/>
      <c r="RVT21" s="130"/>
      <c r="RVU21" s="130"/>
      <c r="RVV21" s="130"/>
      <c r="RVW21" s="130"/>
      <c r="RVX21" s="130"/>
      <c r="RVY21" s="130"/>
      <c r="RVZ21" s="130"/>
      <c r="RWA21" s="130"/>
      <c r="RWB21" s="130"/>
      <c r="RWC21" s="130"/>
      <c r="RWD21" s="130"/>
      <c r="RWE21" s="130"/>
      <c r="RWF21" s="130"/>
      <c r="RWG21" s="130"/>
      <c r="RWH21" s="130"/>
      <c r="RWI21" s="130"/>
      <c r="RWJ21" s="130"/>
      <c r="RWK21" s="130"/>
      <c r="RWL21" s="130"/>
      <c r="RWM21" s="130"/>
      <c r="RWN21" s="130"/>
      <c r="RWO21" s="130"/>
      <c r="RWP21" s="130"/>
      <c r="RWQ21" s="130"/>
      <c r="RWR21" s="130"/>
      <c r="RWS21" s="130"/>
      <c r="RWT21" s="130"/>
      <c r="RWU21" s="130"/>
      <c r="RWV21" s="130"/>
      <c r="RWW21" s="130"/>
      <c r="RWX21" s="130"/>
      <c r="RWY21" s="130"/>
      <c r="RWZ21" s="130"/>
      <c r="RXA21" s="130"/>
      <c r="RXB21" s="130"/>
      <c r="RXC21" s="130"/>
      <c r="RXD21" s="130"/>
      <c r="RXE21" s="130"/>
      <c r="RXF21" s="130"/>
      <c r="RXG21" s="130"/>
      <c r="RXH21" s="130"/>
      <c r="RXI21" s="130"/>
      <c r="RXJ21" s="130"/>
      <c r="RXK21" s="130"/>
      <c r="RXL21" s="130"/>
      <c r="RXM21" s="130"/>
      <c r="RXN21" s="130"/>
      <c r="RXO21" s="130"/>
      <c r="RXP21" s="130"/>
      <c r="RXQ21" s="130"/>
      <c r="RXR21" s="130"/>
      <c r="RXS21" s="130"/>
      <c r="RXT21" s="130"/>
      <c r="RXU21" s="130"/>
      <c r="RXV21" s="130"/>
      <c r="RXW21" s="130"/>
      <c r="RXX21" s="130"/>
      <c r="RXY21" s="130"/>
      <c r="RXZ21" s="130"/>
      <c r="RYA21" s="130"/>
      <c r="RYB21" s="130"/>
      <c r="RYC21" s="130"/>
      <c r="RYD21" s="130"/>
      <c r="RYE21" s="130"/>
      <c r="RYF21" s="130"/>
      <c r="RYG21" s="130"/>
      <c r="RYH21" s="130"/>
      <c r="RYI21" s="130"/>
      <c r="RYJ21" s="130"/>
      <c r="RYK21" s="130"/>
      <c r="RYL21" s="130"/>
      <c r="RYM21" s="130"/>
      <c r="RYN21" s="130"/>
      <c r="RYO21" s="130"/>
      <c r="RYP21" s="130"/>
      <c r="RYQ21" s="130"/>
      <c r="RYR21" s="130"/>
      <c r="RYS21" s="130"/>
      <c r="RYT21" s="130"/>
      <c r="RYU21" s="130"/>
      <c r="RYV21" s="130"/>
      <c r="RYW21" s="130"/>
      <c r="RYX21" s="130"/>
      <c r="RYY21" s="130"/>
      <c r="RYZ21" s="130"/>
      <c r="RZA21" s="130"/>
      <c r="RZB21" s="130"/>
      <c r="RZC21" s="130"/>
      <c r="RZD21" s="130"/>
      <c r="RZE21" s="130"/>
      <c r="RZF21" s="130"/>
      <c r="RZG21" s="130"/>
      <c r="RZH21" s="130"/>
      <c r="RZI21" s="130"/>
      <c r="RZJ21" s="130"/>
      <c r="RZK21" s="130"/>
      <c r="RZL21" s="130"/>
      <c r="RZM21" s="130"/>
      <c r="RZN21" s="130"/>
      <c r="RZO21" s="130"/>
      <c r="RZP21" s="130"/>
      <c r="RZQ21" s="130"/>
      <c r="RZR21" s="130"/>
      <c r="RZS21" s="130"/>
      <c r="RZT21" s="130"/>
      <c r="RZU21" s="130"/>
      <c r="RZV21" s="130"/>
      <c r="RZW21" s="130"/>
      <c r="RZX21" s="130"/>
      <c r="RZY21" s="130"/>
      <c r="RZZ21" s="130"/>
      <c r="SAA21" s="130"/>
      <c r="SAB21" s="130"/>
      <c r="SAC21" s="130"/>
      <c r="SAD21" s="130"/>
      <c r="SAE21" s="130"/>
      <c r="SAF21" s="130"/>
      <c r="SAG21" s="130"/>
      <c r="SAH21" s="130"/>
      <c r="SAI21" s="130"/>
      <c r="SAJ21" s="130"/>
      <c r="SAK21" s="130"/>
      <c r="SAL21" s="130"/>
      <c r="SAM21" s="130"/>
      <c r="SAN21" s="130"/>
      <c r="SAO21" s="130"/>
      <c r="SAP21" s="130"/>
      <c r="SAQ21" s="130"/>
      <c r="SAR21" s="130"/>
      <c r="SAS21" s="130"/>
      <c r="SAT21" s="130"/>
      <c r="SAU21" s="130"/>
      <c r="SAV21" s="130"/>
      <c r="SAW21" s="130"/>
      <c r="SAX21" s="130"/>
      <c r="SAY21" s="130"/>
      <c r="SAZ21" s="130"/>
      <c r="SBA21" s="130"/>
      <c r="SBB21" s="130"/>
      <c r="SBC21" s="130"/>
      <c r="SBD21" s="130"/>
      <c r="SBE21" s="130"/>
      <c r="SBF21" s="130"/>
      <c r="SBG21" s="130"/>
      <c r="SBH21" s="130"/>
      <c r="SBI21" s="130"/>
      <c r="SBJ21" s="130"/>
      <c r="SBK21" s="130"/>
      <c r="SBL21" s="130"/>
      <c r="SBM21" s="130"/>
      <c r="SBN21" s="130"/>
      <c r="SBO21" s="130"/>
      <c r="SBP21" s="130"/>
      <c r="SBQ21" s="130"/>
      <c r="SBR21" s="130"/>
      <c r="SBS21" s="130"/>
      <c r="SBT21" s="130"/>
      <c r="SBU21" s="130"/>
      <c r="SBV21" s="130"/>
      <c r="SBW21" s="130"/>
      <c r="SBX21" s="130"/>
      <c r="SBY21" s="130"/>
      <c r="SBZ21" s="130"/>
      <c r="SCA21" s="130"/>
      <c r="SCB21" s="130"/>
      <c r="SCC21" s="130"/>
      <c r="SCD21" s="130"/>
      <c r="SCE21" s="130"/>
      <c r="SCF21" s="130"/>
      <c r="SCG21" s="130"/>
      <c r="SCH21" s="130"/>
      <c r="SCI21" s="130"/>
      <c r="SCJ21" s="130"/>
      <c r="SCK21" s="130"/>
      <c r="SCL21" s="130"/>
      <c r="SCM21" s="130"/>
      <c r="SCN21" s="130"/>
      <c r="SCO21" s="130"/>
      <c r="SCP21" s="130"/>
      <c r="SCQ21" s="130"/>
      <c r="SCR21" s="130"/>
      <c r="SCS21" s="130"/>
      <c r="SCT21" s="130"/>
      <c r="SCU21" s="130"/>
      <c r="SCV21" s="130"/>
      <c r="SCW21" s="130"/>
      <c r="SCX21" s="130"/>
      <c r="SCY21" s="130"/>
      <c r="SCZ21" s="130"/>
      <c r="SDA21" s="130"/>
      <c r="SDB21" s="130"/>
      <c r="SDC21" s="130"/>
      <c r="SDD21" s="130"/>
      <c r="SDE21" s="130"/>
      <c r="SDF21" s="130"/>
      <c r="SDG21" s="130"/>
      <c r="SDH21" s="130"/>
      <c r="SDI21" s="130"/>
      <c r="SDJ21" s="130"/>
      <c r="SDK21" s="130"/>
      <c r="SDL21" s="130"/>
      <c r="SDM21" s="130"/>
      <c r="SDN21" s="130"/>
      <c r="SDO21" s="130"/>
      <c r="SDP21" s="130"/>
      <c r="SDQ21" s="130"/>
      <c r="SDR21" s="130"/>
      <c r="SDS21" s="130"/>
      <c r="SDT21" s="130"/>
      <c r="SDU21" s="130"/>
      <c r="SDV21" s="130"/>
      <c r="SDW21" s="130"/>
      <c r="SDX21" s="130"/>
      <c r="SDY21" s="130"/>
      <c r="SDZ21" s="130"/>
      <c r="SEA21" s="130"/>
      <c r="SEB21" s="130"/>
      <c r="SEC21" s="130"/>
      <c r="SED21" s="130"/>
      <c r="SEE21" s="130"/>
      <c r="SEF21" s="130"/>
      <c r="SEG21" s="130"/>
      <c r="SEH21" s="130"/>
      <c r="SEI21" s="130"/>
      <c r="SEJ21" s="130"/>
      <c r="SEK21" s="130"/>
      <c r="SEL21" s="130"/>
      <c r="SEM21" s="130"/>
      <c r="SEN21" s="130"/>
      <c r="SEO21" s="130"/>
      <c r="SEP21" s="130"/>
      <c r="SEQ21" s="130"/>
      <c r="SER21" s="130"/>
      <c r="SES21" s="130"/>
      <c r="SET21" s="130"/>
      <c r="SEU21" s="130"/>
      <c r="SEV21" s="130"/>
      <c r="SEW21" s="130"/>
      <c r="SEX21" s="130"/>
      <c r="SEY21" s="130"/>
      <c r="SEZ21" s="130"/>
      <c r="SFA21" s="130"/>
      <c r="SFB21" s="130"/>
      <c r="SFC21" s="130"/>
      <c r="SFD21" s="130"/>
      <c r="SFE21" s="130"/>
      <c r="SFF21" s="130"/>
      <c r="SFG21" s="130"/>
      <c r="SFH21" s="130"/>
      <c r="SFI21" s="130"/>
      <c r="SFJ21" s="130"/>
      <c r="SFK21" s="130"/>
      <c r="SFL21" s="130"/>
      <c r="SFM21" s="130"/>
      <c r="SFN21" s="130"/>
      <c r="SFO21" s="130"/>
      <c r="SFP21" s="130"/>
      <c r="SFQ21" s="130"/>
      <c r="SFR21" s="130"/>
      <c r="SFS21" s="130"/>
      <c r="SFT21" s="130"/>
      <c r="SFU21" s="130"/>
      <c r="SFV21" s="130"/>
      <c r="SFW21" s="130"/>
      <c r="SFX21" s="130"/>
      <c r="SFY21" s="130"/>
      <c r="SFZ21" s="130"/>
      <c r="SGA21" s="130"/>
      <c r="SGB21" s="130"/>
      <c r="SGC21" s="130"/>
      <c r="SGD21" s="130"/>
      <c r="SGE21" s="130"/>
      <c r="SGF21" s="130"/>
      <c r="SGG21" s="130"/>
      <c r="SGH21" s="130"/>
      <c r="SGI21" s="130"/>
      <c r="SGJ21" s="130"/>
      <c r="SGK21" s="130"/>
      <c r="SGL21" s="130"/>
      <c r="SGM21" s="130"/>
      <c r="SGN21" s="130"/>
      <c r="SGO21" s="130"/>
      <c r="SGP21" s="130"/>
      <c r="SGQ21" s="130"/>
      <c r="SGR21" s="130"/>
      <c r="SGS21" s="130"/>
      <c r="SGT21" s="130"/>
      <c r="SGU21" s="130"/>
      <c r="SGV21" s="130"/>
      <c r="SGW21" s="130"/>
      <c r="SGX21" s="130"/>
      <c r="SGY21" s="130"/>
      <c r="SGZ21" s="130"/>
      <c r="SHA21" s="130"/>
      <c r="SHB21" s="130"/>
      <c r="SHC21" s="130"/>
      <c r="SHD21" s="130"/>
      <c r="SHE21" s="130"/>
      <c r="SHF21" s="130"/>
      <c r="SHG21" s="130"/>
      <c r="SHH21" s="130"/>
      <c r="SHI21" s="130"/>
      <c r="SHJ21" s="130"/>
      <c r="SHK21" s="130"/>
      <c r="SHL21" s="130"/>
      <c r="SHM21" s="130"/>
      <c r="SHN21" s="130"/>
      <c r="SHO21" s="130"/>
      <c r="SHP21" s="130"/>
      <c r="SHQ21" s="130"/>
      <c r="SHR21" s="130"/>
      <c r="SHS21" s="130"/>
      <c r="SHT21" s="130"/>
      <c r="SHU21" s="130"/>
      <c r="SHV21" s="130"/>
      <c r="SHW21" s="130"/>
      <c r="SHX21" s="130"/>
      <c r="SHY21" s="130"/>
      <c r="SHZ21" s="130"/>
      <c r="SIA21" s="130"/>
      <c r="SIB21" s="130"/>
      <c r="SIC21" s="130"/>
      <c r="SID21" s="130"/>
      <c r="SIE21" s="130"/>
      <c r="SIF21" s="130"/>
      <c r="SIG21" s="130"/>
      <c r="SIH21" s="130"/>
      <c r="SII21" s="130"/>
      <c r="SIJ21" s="130"/>
      <c r="SIK21" s="130"/>
      <c r="SIL21" s="130"/>
      <c r="SIM21" s="130"/>
      <c r="SIN21" s="130"/>
      <c r="SIO21" s="130"/>
      <c r="SIP21" s="130"/>
      <c r="SIQ21" s="130"/>
      <c r="SIR21" s="130"/>
      <c r="SIS21" s="130"/>
      <c r="SIT21" s="130"/>
      <c r="SIU21" s="130"/>
      <c r="SIV21" s="130"/>
      <c r="SIW21" s="130"/>
      <c r="SIX21" s="130"/>
      <c r="SIY21" s="130"/>
      <c r="SIZ21" s="130"/>
      <c r="SJA21" s="130"/>
      <c r="SJB21" s="130"/>
      <c r="SJC21" s="130"/>
      <c r="SJD21" s="130"/>
      <c r="SJE21" s="130"/>
      <c r="SJF21" s="130"/>
      <c r="SJG21" s="130"/>
      <c r="SJH21" s="130"/>
      <c r="SJI21" s="130"/>
      <c r="SJJ21" s="130"/>
      <c r="SJK21" s="130"/>
      <c r="SJL21" s="130"/>
      <c r="SJM21" s="130"/>
      <c r="SJN21" s="130"/>
      <c r="SJO21" s="130"/>
      <c r="SJP21" s="130"/>
      <c r="SJQ21" s="130"/>
      <c r="SJR21" s="130"/>
      <c r="SJS21" s="130"/>
      <c r="SJT21" s="130"/>
      <c r="SJU21" s="130"/>
      <c r="SJV21" s="130"/>
      <c r="SJW21" s="130"/>
      <c r="SJX21" s="130"/>
      <c r="SJY21" s="130"/>
      <c r="SJZ21" s="130"/>
      <c r="SKA21" s="130"/>
      <c r="SKB21" s="130"/>
      <c r="SKC21" s="130"/>
      <c r="SKD21" s="130"/>
      <c r="SKE21" s="130"/>
      <c r="SKF21" s="130"/>
      <c r="SKG21" s="130"/>
      <c r="SKH21" s="130"/>
      <c r="SKI21" s="130"/>
      <c r="SKJ21" s="130"/>
      <c r="SKK21" s="130"/>
      <c r="SKL21" s="130"/>
      <c r="SKM21" s="130"/>
      <c r="SKN21" s="130"/>
      <c r="SKO21" s="130"/>
      <c r="SKP21" s="130"/>
      <c r="SKQ21" s="130"/>
      <c r="SKR21" s="130"/>
      <c r="SKS21" s="130"/>
      <c r="SKT21" s="130"/>
      <c r="SKU21" s="130"/>
      <c r="SKV21" s="130"/>
      <c r="SKW21" s="130"/>
      <c r="SKX21" s="130"/>
      <c r="SKY21" s="130"/>
      <c r="SKZ21" s="130"/>
      <c r="SLA21" s="130"/>
      <c r="SLB21" s="130"/>
      <c r="SLC21" s="130"/>
      <c r="SLD21" s="130"/>
      <c r="SLE21" s="130"/>
      <c r="SLF21" s="130"/>
      <c r="SLG21" s="130"/>
      <c r="SLH21" s="130"/>
      <c r="SLI21" s="130"/>
      <c r="SLJ21" s="130"/>
      <c r="SLK21" s="130"/>
      <c r="SLL21" s="130"/>
      <c r="SLM21" s="130"/>
      <c r="SLN21" s="130"/>
      <c r="SLO21" s="130"/>
      <c r="SLP21" s="130"/>
      <c r="SLQ21" s="130"/>
      <c r="SLR21" s="130"/>
      <c r="SLS21" s="130"/>
      <c r="SLT21" s="130"/>
      <c r="SLU21" s="130"/>
      <c r="SLV21" s="130"/>
      <c r="SLW21" s="130"/>
      <c r="SLX21" s="130"/>
      <c r="SLY21" s="130"/>
      <c r="SLZ21" s="130"/>
      <c r="SMA21" s="130"/>
      <c r="SMB21" s="130"/>
      <c r="SMC21" s="130"/>
      <c r="SMD21" s="130"/>
      <c r="SME21" s="130"/>
      <c r="SMF21" s="130"/>
      <c r="SMG21" s="130"/>
      <c r="SMH21" s="130"/>
      <c r="SMI21" s="130"/>
      <c r="SMJ21" s="130"/>
      <c r="SMK21" s="130"/>
      <c r="SML21" s="130"/>
      <c r="SMM21" s="130"/>
      <c r="SMN21" s="130"/>
      <c r="SMO21" s="130"/>
      <c r="SMP21" s="130"/>
      <c r="SMQ21" s="130"/>
      <c r="SMR21" s="130"/>
      <c r="SMS21" s="130"/>
      <c r="SMT21" s="130"/>
      <c r="SMU21" s="130"/>
      <c r="SMV21" s="130"/>
      <c r="SMW21" s="130"/>
      <c r="SMX21" s="130"/>
      <c r="SMY21" s="130"/>
      <c r="SMZ21" s="130"/>
      <c r="SNA21" s="130"/>
      <c r="SNB21" s="130"/>
      <c r="SNC21" s="130"/>
      <c r="SND21" s="130"/>
      <c r="SNE21" s="130"/>
      <c r="SNF21" s="130"/>
      <c r="SNG21" s="130"/>
      <c r="SNH21" s="130"/>
      <c r="SNI21" s="130"/>
      <c r="SNJ21" s="130"/>
      <c r="SNK21" s="130"/>
      <c r="SNL21" s="130"/>
      <c r="SNM21" s="130"/>
      <c r="SNN21" s="130"/>
      <c r="SNO21" s="130"/>
      <c r="SNP21" s="130"/>
      <c r="SNQ21" s="130"/>
      <c r="SNR21" s="130"/>
      <c r="SNS21" s="130"/>
      <c r="SNT21" s="130"/>
      <c r="SNU21" s="130"/>
      <c r="SNV21" s="130"/>
      <c r="SNW21" s="130"/>
      <c r="SNX21" s="130"/>
      <c r="SNY21" s="130"/>
      <c r="SNZ21" s="130"/>
      <c r="SOA21" s="130"/>
      <c r="SOB21" s="130"/>
      <c r="SOC21" s="130"/>
      <c r="SOD21" s="130"/>
      <c r="SOE21" s="130"/>
      <c r="SOF21" s="130"/>
      <c r="SOG21" s="130"/>
      <c r="SOH21" s="130"/>
      <c r="SOI21" s="130"/>
      <c r="SOJ21" s="130"/>
      <c r="SOK21" s="130"/>
      <c r="SOL21" s="130"/>
      <c r="SOM21" s="130"/>
      <c r="SON21" s="130"/>
      <c r="SOO21" s="130"/>
      <c r="SOP21" s="130"/>
      <c r="SOQ21" s="130"/>
      <c r="SOR21" s="130"/>
      <c r="SOS21" s="130"/>
      <c r="SOT21" s="130"/>
      <c r="SOU21" s="130"/>
      <c r="SOV21" s="130"/>
      <c r="SOW21" s="130"/>
      <c r="SOX21" s="130"/>
      <c r="SOY21" s="130"/>
      <c r="SOZ21" s="130"/>
      <c r="SPA21" s="130"/>
      <c r="SPB21" s="130"/>
      <c r="SPC21" s="130"/>
      <c r="SPD21" s="130"/>
      <c r="SPE21" s="130"/>
      <c r="SPF21" s="130"/>
      <c r="SPG21" s="130"/>
      <c r="SPH21" s="130"/>
      <c r="SPI21" s="130"/>
      <c r="SPJ21" s="130"/>
      <c r="SPK21" s="130"/>
      <c r="SPL21" s="130"/>
      <c r="SPM21" s="130"/>
      <c r="SPN21" s="130"/>
      <c r="SPO21" s="130"/>
      <c r="SPP21" s="130"/>
      <c r="SPQ21" s="130"/>
      <c r="SPR21" s="130"/>
      <c r="SPS21" s="130"/>
      <c r="SPT21" s="130"/>
      <c r="SPU21" s="130"/>
      <c r="SPV21" s="130"/>
      <c r="SPW21" s="130"/>
      <c r="SPX21" s="130"/>
      <c r="SPY21" s="130"/>
      <c r="SPZ21" s="130"/>
      <c r="SQA21" s="130"/>
      <c r="SQB21" s="130"/>
      <c r="SQC21" s="130"/>
      <c r="SQD21" s="130"/>
      <c r="SQE21" s="130"/>
      <c r="SQF21" s="130"/>
      <c r="SQG21" s="130"/>
      <c r="SQH21" s="130"/>
      <c r="SQI21" s="130"/>
      <c r="SQJ21" s="130"/>
      <c r="SQK21" s="130"/>
      <c r="SQL21" s="130"/>
      <c r="SQM21" s="130"/>
      <c r="SQN21" s="130"/>
      <c r="SQO21" s="130"/>
      <c r="SQP21" s="130"/>
      <c r="SQQ21" s="130"/>
      <c r="SQR21" s="130"/>
      <c r="SQS21" s="130"/>
      <c r="SQT21" s="130"/>
      <c r="SQU21" s="130"/>
      <c r="SQV21" s="130"/>
      <c r="SQW21" s="130"/>
      <c r="SQX21" s="130"/>
      <c r="SQY21" s="130"/>
      <c r="SQZ21" s="130"/>
      <c r="SRA21" s="130"/>
      <c r="SRB21" s="130"/>
      <c r="SRC21" s="130"/>
      <c r="SRD21" s="130"/>
      <c r="SRE21" s="130"/>
      <c r="SRF21" s="130"/>
      <c r="SRG21" s="130"/>
      <c r="SRH21" s="130"/>
      <c r="SRI21" s="130"/>
      <c r="SRJ21" s="130"/>
      <c r="SRK21" s="130"/>
      <c r="SRL21" s="130"/>
      <c r="SRM21" s="130"/>
      <c r="SRN21" s="130"/>
      <c r="SRO21" s="130"/>
      <c r="SRP21" s="130"/>
      <c r="SRQ21" s="130"/>
      <c r="SRR21" s="130"/>
      <c r="SRS21" s="130"/>
      <c r="SRT21" s="130"/>
      <c r="SRU21" s="130"/>
      <c r="SRV21" s="130"/>
      <c r="SRW21" s="130"/>
      <c r="SRX21" s="130"/>
      <c r="SRY21" s="130"/>
      <c r="SRZ21" s="130"/>
      <c r="SSA21" s="130"/>
      <c r="SSB21" s="130"/>
      <c r="SSC21" s="130"/>
      <c r="SSD21" s="130"/>
      <c r="SSE21" s="130"/>
      <c r="SSF21" s="130"/>
      <c r="SSG21" s="130"/>
      <c r="SSH21" s="130"/>
      <c r="SSI21" s="130"/>
      <c r="SSJ21" s="130"/>
      <c r="SSK21" s="130"/>
      <c r="SSL21" s="130"/>
      <c r="SSM21" s="130"/>
      <c r="SSN21" s="130"/>
      <c r="SSO21" s="130"/>
      <c r="SSP21" s="130"/>
      <c r="SSQ21" s="130"/>
      <c r="SSR21" s="130"/>
      <c r="SSS21" s="130"/>
      <c r="SST21" s="130"/>
      <c r="SSU21" s="130"/>
      <c r="SSV21" s="130"/>
      <c r="SSW21" s="130"/>
      <c r="SSX21" s="130"/>
      <c r="SSY21" s="130"/>
      <c r="SSZ21" s="130"/>
      <c r="STA21" s="130"/>
      <c r="STB21" s="130"/>
      <c r="STC21" s="130"/>
      <c r="STD21" s="130"/>
      <c r="STE21" s="130"/>
      <c r="STF21" s="130"/>
      <c r="STG21" s="130"/>
      <c r="STH21" s="130"/>
      <c r="STI21" s="130"/>
      <c r="STJ21" s="130"/>
      <c r="STK21" s="130"/>
      <c r="STL21" s="130"/>
      <c r="STM21" s="130"/>
      <c r="STN21" s="130"/>
      <c r="STO21" s="130"/>
      <c r="STP21" s="130"/>
      <c r="STQ21" s="130"/>
      <c r="STR21" s="130"/>
      <c r="STS21" s="130"/>
      <c r="STT21" s="130"/>
      <c r="STU21" s="130"/>
      <c r="STV21" s="130"/>
      <c r="STW21" s="130"/>
      <c r="STX21" s="130"/>
      <c r="STY21" s="130"/>
      <c r="STZ21" s="130"/>
      <c r="SUA21" s="130"/>
      <c r="SUB21" s="130"/>
      <c r="SUC21" s="130"/>
      <c r="SUD21" s="130"/>
      <c r="SUE21" s="130"/>
      <c r="SUF21" s="130"/>
      <c r="SUG21" s="130"/>
      <c r="SUH21" s="130"/>
      <c r="SUI21" s="130"/>
      <c r="SUJ21" s="130"/>
      <c r="SUK21" s="130"/>
      <c r="SUL21" s="130"/>
      <c r="SUM21" s="130"/>
      <c r="SUN21" s="130"/>
      <c r="SUO21" s="130"/>
      <c r="SUP21" s="130"/>
      <c r="SUQ21" s="130"/>
      <c r="SUR21" s="130"/>
      <c r="SUS21" s="130"/>
      <c r="SUT21" s="130"/>
      <c r="SUU21" s="130"/>
      <c r="SUV21" s="130"/>
      <c r="SUW21" s="130"/>
      <c r="SUX21" s="130"/>
      <c r="SUY21" s="130"/>
      <c r="SUZ21" s="130"/>
      <c r="SVA21" s="130"/>
      <c r="SVB21" s="130"/>
      <c r="SVC21" s="130"/>
      <c r="SVD21" s="130"/>
      <c r="SVE21" s="130"/>
      <c r="SVF21" s="130"/>
      <c r="SVG21" s="130"/>
      <c r="SVH21" s="130"/>
      <c r="SVI21" s="130"/>
      <c r="SVJ21" s="130"/>
      <c r="SVK21" s="130"/>
      <c r="SVL21" s="130"/>
      <c r="SVM21" s="130"/>
      <c r="SVN21" s="130"/>
      <c r="SVO21" s="130"/>
      <c r="SVP21" s="130"/>
      <c r="SVQ21" s="130"/>
      <c r="SVR21" s="130"/>
      <c r="SVS21" s="130"/>
      <c r="SVT21" s="130"/>
      <c r="SVU21" s="130"/>
      <c r="SVV21" s="130"/>
      <c r="SVW21" s="130"/>
      <c r="SVX21" s="130"/>
      <c r="SVY21" s="130"/>
      <c r="SVZ21" s="130"/>
      <c r="SWA21" s="130"/>
      <c r="SWB21" s="130"/>
      <c r="SWC21" s="130"/>
      <c r="SWD21" s="130"/>
      <c r="SWE21" s="130"/>
      <c r="SWF21" s="130"/>
      <c r="SWG21" s="130"/>
      <c r="SWH21" s="130"/>
      <c r="SWI21" s="130"/>
      <c r="SWJ21" s="130"/>
      <c r="SWK21" s="130"/>
      <c r="SWL21" s="130"/>
      <c r="SWM21" s="130"/>
      <c r="SWN21" s="130"/>
      <c r="SWO21" s="130"/>
      <c r="SWP21" s="130"/>
      <c r="SWQ21" s="130"/>
      <c r="SWR21" s="130"/>
      <c r="SWS21" s="130"/>
      <c r="SWT21" s="130"/>
      <c r="SWU21" s="130"/>
      <c r="SWV21" s="130"/>
      <c r="SWW21" s="130"/>
      <c r="SWX21" s="130"/>
      <c r="SWY21" s="130"/>
      <c r="SWZ21" s="130"/>
      <c r="SXA21" s="130"/>
      <c r="SXB21" s="130"/>
      <c r="SXC21" s="130"/>
      <c r="SXD21" s="130"/>
      <c r="SXE21" s="130"/>
      <c r="SXF21" s="130"/>
      <c r="SXG21" s="130"/>
      <c r="SXH21" s="130"/>
      <c r="SXI21" s="130"/>
      <c r="SXJ21" s="130"/>
      <c r="SXK21" s="130"/>
      <c r="SXL21" s="130"/>
      <c r="SXM21" s="130"/>
      <c r="SXN21" s="130"/>
      <c r="SXO21" s="130"/>
      <c r="SXP21" s="130"/>
      <c r="SXQ21" s="130"/>
      <c r="SXR21" s="130"/>
      <c r="SXS21" s="130"/>
      <c r="SXT21" s="130"/>
      <c r="SXU21" s="130"/>
      <c r="SXV21" s="130"/>
      <c r="SXW21" s="130"/>
      <c r="SXX21" s="130"/>
      <c r="SXY21" s="130"/>
      <c r="SXZ21" s="130"/>
      <c r="SYA21" s="130"/>
      <c r="SYB21" s="130"/>
      <c r="SYC21" s="130"/>
      <c r="SYD21" s="130"/>
      <c r="SYE21" s="130"/>
      <c r="SYF21" s="130"/>
      <c r="SYG21" s="130"/>
      <c r="SYH21" s="130"/>
      <c r="SYI21" s="130"/>
      <c r="SYJ21" s="130"/>
      <c r="SYK21" s="130"/>
      <c r="SYL21" s="130"/>
      <c r="SYM21" s="130"/>
      <c r="SYN21" s="130"/>
      <c r="SYO21" s="130"/>
      <c r="SYP21" s="130"/>
      <c r="SYQ21" s="130"/>
      <c r="SYR21" s="130"/>
      <c r="SYS21" s="130"/>
      <c r="SYT21" s="130"/>
      <c r="SYU21" s="130"/>
      <c r="SYV21" s="130"/>
      <c r="SYW21" s="130"/>
      <c r="SYX21" s="130"/>
      <c r="SYY21" s="130"/>
      <c r="SYZ21" s="130"/>
      <c r="SZA21" s="130"/>
      <c r="SZB21" s="130"/>
      <c r="SZC21" s="130"/>
      <c r="SZD21" s="130"/>
      <c r="SZE21" s="130"/>
      <c r="SZF21" s="130"/>
      <c r="SZG21" s="130"/>
      <c r="SZH21" s="130"/>
      <c r="SZI21" s="130"/>
      <c r="SZJ21" s="130"/>
      <c r="SZK21" s="130"/>
      <c r="SZL21" s="130"/>
      <c r="SZM21" s="130"/>
      <c r="SZN21" s="130"/>
      <c r="SZO21" s="130"/>
      <c r="SZP21" s="130"/>
      <c r="SZQ21" s="130"/>
      <c r="SZR21" s="130"/>
      <c r="SZS21" s="130"/>
      <c r="SZT21" s="130"/>
      <c r="SZU21" s="130"/>
      <c r="SZV21" s="130"/>
      <c r="SZW21" s="130"/>
      <c r="SZX21" s="130"/>
      <c r="SZY21" s="130"/>
      <c r="SZZ21" s="130"/>
      <c r="TAA21" s="130"/>
      <c r="TAB21" s="130"/>
      <c r="TAC21" s="130"/>
      <c r="TAD21" s="130"/>
      <c r="TAE21" s="130"/>
      <c r="TAF21" s="130"/>
      <c r="TAG21" s="130"/>
      <c r="TAH21" s="130"/>
      <c r="TAI21" s="130"/>
      <c r="TAJ21" s="130"/>
      <c r="TAK21" s="130"/>
      <c r="TAL21" s="130"/>
      <c r="TAM21" s="130"/>
      <c r="TAN21" s="130"/>
      <c r="TAO21" s="130"/>
      <c r="TAP21" s="130"/>
      <c r="TAQ21" s="130"/>
      <c r="TAR21" s="130"/>
      <c r="TAS21" s="130"/>
      <c r="TAT21" s="130"/>
      <c r="TAU21" s="130"/>
      <c r="TAV21" s="130"/>
      <c r="TAW21" s="130"/>
      <c r="TAX21" s="130"/>
      <c r="TAY21" s="130"/>
      <c r="TAZ21" s="130"/>
      <c r="TBA21" s="130"/>
      <c r="TBB21" s="130"/>
      <c r="TBC21" s="130"/>
      <c r="TBD21" s="130"/>
      <c r="TBE21" s="130"/>
      <c r="TBF21" s="130"/>
      <c r="TBG21" s="130"/>
      <c r="TBH21" s="130"/>
      <c r="TBI21" s="130"/>
      <c r="TBJ21" s="130"/>
      <c r="TBK21" s="130"/>
      <c r="TBL21" s="130"/>
      <c r="TBM21" s="130"/>
      <c r="TBN21" s="130"/>
      <c r="TBO21" s="130"/>
      <c r="TBP21" s="130"/>
      <c r="TBQ21" s="130"/>
      <c r="TBR21" s="130"/>
      <c r="TBS21" s="130"/>
      <c r="TBT21" s="130"/>
      <c r="TBU21" s="130"/>
      <c r="TBV21" s="130"/>
      <c r="TBW21" s="130"/>
      <c r="TBX21" s="130"/>
      <c r="TBY21" s="130"/>
      <c r="TBZ21" s="130"/>
      <c r="TCA21" s="130"/>
      <c r="TCB21" s="130"/>
      <c r="TCC21" s="130"/>
      <c r="TCD21" s="130"/>
      <c r="TCE21" s="130"/>
      <c r="TCF21" s="130"/>
      <c r="TCG21" s="130"/>
      <c r="TCH21" s="130"/>
      <c r="TCI21" s="130"/>
      <c r="TCJ21" s="130"/>
      <c r="TCK21" s="130"/>
      <c r="TCL21" s="130"/>
      <c r="TCM21" s="130"/>
      <c r="TCN21" s="130"/>
      <c r="TCO21" s="130"/>
      <c r="TCP21" s="130"/>
      <c r="TCQ21" s="130"/>
      <c r="TCR21" s="130"/>
      <c r="TCS21" s="130"/>
      <c r="TCT21" s="130"/>
      <c r="TCU21" s="130"/>
      <c r="TCV21" s="130"/>
      <c r="TCW21" s="130"/>
      <c r="TCX21" s="130"/>
      <c r="TCY21" s="130"/>
      <c r="TCZ21" s="130"/>
      <c r="TDA21" s="130"/>
      <c r="TDB21" s="130"/>
      <c r="TDC21" s="130"/>
      <c r="TDD21" s="130"/>
      <c r="TDE21" s="130"/>
      <c r="TDF21" s="130"/>
      <c r="TDG21" s="130"/>
      <c r="TDH21" s="130"/>
      <c r="TDI21" s="130"/>
      <c r="TDJ21" s="130"/>
      <c r="TDK21" s="130"/>
      <c r="TDL21" s="130"/>
      <c r="TDM21" s="130"/>
      <c r="TDN21" s="130"/>
      <c r="TDO21" s="130"/>
      <c r="TDP21" s="130"/>
      <c r="TDQ21" s="130"/>
      <c r="TDR21" s="130"/>
      <c r="TDS21" s="130"/>
      <c r="TDT21" s="130"/>
      <c r="TDU21" s="130"/>
      <c r="TDV21" s="130"/>
      <c r="TDW21" s="130"/>
      <c r="TDX21" s="130"/>
      <c r="TDY21" s="130"/>
      <c r="TDZ21" s="130"/>
      <c r="TEA21" s="130"/>
      <c r="TEB21" s="130"/>
      <c r="TEC21" s="130"/>
      <c r="TED21" s="130"/>
      <c r="TEE21" s="130"/>
      <c r="TEF21" s="130"/>
      <c r="TEG21" s="130"/>
      <c r="TEH21" s="130"/>
      <c r="TEI21" s="130"/>
      <c r="TEJ21" s="130"/>
      <c r="TEK21" s="130"/>
      <c r="TEL21" s="130"/>
      <c r="TEM21" s="130"/>
      <c r="TEN21" s="130"/>
      <c r="TEO21" s="130"/>
      <c r="TEP21" s="130"/>
      <c r="TEQ21" s="130"/>
      <c r="TER21" s="130"/>
      <c r="TES21" s="130"/>
      <c r="TET21" s="130"/>
      <c r="TEU21" s="130"/>
      <c r="TEV21" s="130"/>
      <c r="TEW21" s="130"/>
      <c r="TEX21" s="130"/>
      <c r="TEY21" s="130"/>
      <c r="TEZ21" s="130"/>
      <c r="TFA21" s="130"/>
      <c r="TFB21" s="130"/>
      <c r="TFC21" s="130"/>
      <c r="TFD21" s="130"/>
      <c r="TFE21" s="130"/>
      <c r="TFF21" s="130"/>
      <c r="TFG21" s="130"/>
      <c r="TFH21" s="130"/>
      <c r="TFI21" s="130"/>
      <c r="TFJ21" s="130"/>
      <c r="TFK21" s="130"/>
      <c r="TFL21" s="130"/>
      <c r="TFM21" s="130"/>
      <c r="TFN21" s="130"/>
      <c r="TFO21" s="130"/>
      <c r="TFP21" s="130"/>
      <c r="TFQ21" s="130"/>
      <c r="TFR21" s="130"/>
      <c r="TFS21" s="130"/>
      <c r="TFT21" s="130"/>
      <c r="TFU21" s="130"/>
      <c r="TFV21" s="130"/>
      <c r="TFW21" s="130"/>
      <c r="TFX21" s="130"/>
      <c r="TFY21" s="130"/>
      <c r="TFZ21" s="130"/>
      <c r="TGA21" s="130"/>
      <c r="TGB21" s="130"/>
      <c r="TGC21" s="130"/>
      <c r="TGD21" s="130"/>
      <c r="TGE21" s="130"/>
      <c r="TGF21" s="130"/>
      <c r="TGG21" s="130"/>
      <c r="TGH21" s="130"/>
      <c r="TGI21" s="130"/>
      <c r="TGJ21" s="130"/>
      <c r="TGK21" s="130"/>
      <c r="TGL21" s="130"/>
      <c r="TGM21" s="130"/>
      <c r="TGN21" s="130"/>
      <c r="TGO21" s="130"/>
      <c r="TGP21" s="130"/>
      <c r="TGQ21" s="130"/>
      <c r="TGR21" s="130"/>
      <c r="TGS21" s="130"/>
      <c r="TGT21" s="130"/>
      <c r="TGU21" s="130"/>
      <c r="TGV21" s="130"/>
      <c r="TGW21" s="130"/>
      <c r="TGX21" s="130"/>
      <c r="TGY21" s="130"/>
      <c r="TGZ21" s="130"/>
      <c r="THA21" s="130"/>
      <c r="THB21" s="130"/>
      <c r="THC21" s="130"/>
      <c r="THD21" s="130"/>
      <c r="THE21" s="130"/>
      <c r="THF21" s="130"/>
      <c r="THG21" s="130"/>
      <c r="THH21" s="130"/>
      <c r="THI21" s="130"/>
      <c r="THJ21" s="130"/>
      <c r="THK21" s="130"/>
      <c r="THL21" s="130"/>
      <c r="THM21" s="130"/>
      <c r="THN21" s="130"/>
      <c r="THO21" s="130"/>
      <c r="THP21" s="130"/>
      <c r="THQ21" s="130"/>
      <c r="THR21" s="130"/>
      <c r="THS21" s="130"/>
      <c r="THT21" s="130"/>
      <c r="THU21" s="130"/>
      <c r="THV21" s="130"/>
      <c r="THW21" s="130"/>
      <c r="THX21" s="130"/>
      <c r="THY21" s="130"/>
      <c r="THZ21" s="130"/>
      <c r="TIA21" s="130"/>
      <c r="TIB21" s="130"/>
      <c r="TIC21" s="130"/>
      <c r="TID21" s="130"/>
      <c r="TIE21" s="130"/>
      <c r="TIF21" s="130"/>
      <c r="TIG21" s="130"/>
      <c r="TIH21" s="130"/>
      <c r="TII21" s="130"/>
      <c r="TIJ21" s="130"/>
      <c r="TIK21" s="130"/>
      <c r="TIL21" s="130"/>
      <c r="TIM21" s="130"/>
      <c r="TIN21" s="130"/>
      <c r="TIO21" s="130"/>
      <c r="TIP21" s="130"/>
      <c r="TIQ21" s="130"/>
      <c r="TIR21" s="130"/>
      <c r="TIS21" s="130"/>
      <c r="TIT21" s="130"/>
      <c r="TIU21" s="130"/>
      <c r="TIV21" s="130"/>
      <c r="TIW21" s="130"/>
      <c r="TIX21" s="130"/>
      <c r="TIY21" s="130"/>
      <c r="TIZ21" s="130"/>
      <c r="TJA21" s="130"/>
      <c r="TJB21" s="130"/>
      <c r="TJC21" s="130"/>
      <c r="TJD21" s="130"/>
      <c r="TJE21" s="130"/>
      <c r="TJF21" s="130"/>
      <c r="TJG21" s="130"/>
      <c r="TJH21" s="130"/>
      <c r="TJI21" s="130"/>
      <c r="TJJ21" s="130"/>
      <c r="TJK21" s="130"/>
      <c r="TJL21" s="130"/>
      <c r="TJM21" s="130"/>
      <c r="TJN21" s="130"/>
      <c r="TJO21" s="130"/>
      <c r="TJP21" s="130"/>
      <c r="TJQ21" s="130"/>
      <c r="TJR21" s="130"/>
      <c r="TJS21" s="130"/>
      <c r="TJT21" s="130"/>
      <c r="TJU21" s="130"/>
      <c r="TJV21" s="130"/>
      <c r="TJW21" s="130"/>
      <c r="TJX21" s="130"/>
      <c r="TJY21" s="130"/>
      <c r="TJZ21" s="130"/>
      <c r="TKA21" s="130"/>
      <c r="TKB21" s="130"/>
      <c r="TKC21" s="130"/>
      <c r="TKD21" s="130"/>
      <c r="TKE21" s="130"/>
      <c r="TKF21" s="130"/>
      <c r="TKG21" s="130"/>
      <c r="TKH21" s="130"/>
      <c r="TKI21" s="130"/>
      <c r="TKJ21" s="130"/>
      <c r="TKK21" s="130"/>
      <c r="TKL21" s="130"/>
      <c r="TKM21" s="130"/>
      <c r="TKN21" s="130"/>
      <c r="TKO21" s="130"/>
      <c r="TKP21" s="130"/>
      <c r="TKQ21" s="130"/>
      <c r="TKR21" s="130"/>
      <c r="TKS21" s="130"/>
      <c r="TKT21" s="130"/>
      <c r="TKU21" s="130"/>
      <c r="TKV21" s="130"/>
      <c r="TKW21" s="130"/>
      <c r="TKX21" s="130"/>
      <c r="TKY21" s="130"/>
      <c r="TKZ21" s="130"/>
      <c r="TLA21" s="130"/>
      <c r="TLB21" s="130"/>
      <c r="TLC21" s="130"/>
      <c r="TLD21" s="130"/>
      <c r="TLE21" s="130"/>
      <c r="TLF21" s="130"/>
      <c r="TLG21" s="130"/>
      <c r="TLH21" s="130"/>
      <c r="TLI21" s="130"/>
      <c r="TLJ21" s="130"/>
      <c r="TLK21" s="130"/>
      <c r="TLL21" s="130"/>
      <c r="TLM21" s="130"/>
      <c r="TLN21" s="130"/>
      <c r="TLO21" s="130"/>
      <c r="TLP21" s="130"/>
      <c r="TLQ21" s="130"/>
      <c r="TLR21" s="130"/>
      <c r="TLS21" s="130"/>
      <c r="TLT21" s="130"/>
      <c r="TLU21" s="130"/>
      <c r="TLV21" s="130"/>
      <c r="TLW21" s="130"/>
      <c r="TLX21" s="130"/>
      <c r="TLY21" s="130"/>
      <c r="TLZ21" s="130"/>
      <c r="TMA21" s="130"/>
      <c r="TMB21" s="130"/>
      <c r="TMC21" s="130"/>
      <c r="TMD21" s="130"/>
      <c r="TME21" s="130"/>
      <c r="TMF21" s="130"/>
      <c r="TMG21" s="130"/>
      <c r="TMH21" s="130"/>
      <c r="TMI21" s="130"/>
      <c r="TMJ21" s="130"/>
      <c r="TMK21" s="130"/>
      <c r="TML21" s="130"/>
      <c r="TMM21" s="130"/>
      <c r="TMN21" s="130"/>
      <c r="TMO21" s="130"/>
      <c r="TMP21" s="130"/>
      <c r="TMQ21" s="130"/>
      <c r="TMR21" s="130"/>
      <c r="TMS21" s="130"/>
      <c r="TMT21" s="130"/>
      <c r="TMU21" s="130"/>
      <c r="TMV21" s="130"/>
      <c r="TMW21" s="130"/>
      <c r="TMX21" s="130"/>
      <c r="TMY21" s="130"/>
      <c r="TMZ21" s="130"/>
      <c r="TNA21" s="130"/>
      <c r="TNB21" s="130"/>
      <c r="TNC21" s="130"/>
      <c r="TND21" s="130"/>
      <c r="TNE21" s="130"/>
      <c r="TNF21" s="130"/>
      <c r="TNG21" s="130"/>
      <c r="TNH21" s="130"/>
      <c r="TNI21" s="130"/>
      <c r="TNJ21" s="130"/>
      <c r="TNK21" s="130"/>
      <c r="TNL21" s="130"/>
      <c r="TNM21" s="130"/>
      <c r="TNN21" s="130"/>
      <c r="TNO21" s="130"/>
      <c r="TNP21" s="130"/>
      <c r="TNQ21" s="130"/>
      <c r="TNR21" s="130"/>
      <c r="TNS21" s="130"/>
      <c r="TNT21" s="130"/>
      <c r="TNU21" s="130"/>
      <c r="TNV21" s="130"/>
      <c r="TNW21" s="130"/>
      <c r="TNX21" s="130"/>
      <c r="TNY21" s="130"/>
      <c r="TNZ21" s="130"/>
      <c r="TOA21" s="130"/>
      <c r="TOB21" s="130"/>
      <c r="TOC21" s="130"/>
      <c r="TOD21" s="130"/>
      <c r="TOE21" s="130"/>
      <c r="TOF21" s="130"/>
      <c r="TOG21" s="130"/>
      <c r="TOH21" s="130"/>
      <c r="TOI21" s="130"/>
      <c r="TOJ21" s="130"/>
      <c r="TOK21" s="130"/>
      <c r="TOL21" s="130"/>
      <c r="TOM21" s="130"/>
      <c r="TON21" s="130"/>
      <c r="TOO21" s="130"/>
      <c r="TOP21" s="130"/>
      <c r="TOQ21" s="130"/>
      <c r="TOR21" s="130"/>
      <c r="TOS21" s="130"/>
      <c r="TOT21" s="130"/>
      <c r="TOU21" s="130"/>
      <c r="TOV21" s="130"/>
      <c r="TOW21" s="130"/>
      <c r="TOX21" s="130"/>
      <c r="TOY21" s="130"/>
      <c r="TOZ21" s="130"/>
      <c r="TPA21" s="130"/>
      <c r="TPB21" s="130"/>
      <c r="TPC21" s="130"/>
      <c r="TPD21" s="130"/>
      <c r="TPE21" s="130"/>
      <c r="TPF21" s="130"/>
      <c r="TPG21" s="130"/>
      <c r="TPH21" s="130"/>
      <c r="TPI21" s="130"/>
      <c r="TPJ21" s="130"/>
      <c r="TPK21" s="130"/>
      <c r="TPL21" s="130"/>
      <c r="TPM21" s="130"/>
      <c r="TPN21" s="130"/>
      <c r="TPO21" s="130"/>
      <c r="TPP21" s="130"/>
      <c r="TPQ21" s="130"/>
      <c r="TPR21" s="130"/>
      <c r="TPS21" s="130"/>
      <c r="TPT21" s="130"/>
      <c r="TPU21" s="130"/>
      <c r="TPV21" s="130"/>
      <c r="TPW21" s="130"/>
      <c r="TPX21" s="130"/>
      <c r="TPY21" s="130"/>
      <c r="TPZ21" s="130"/>
      <c r="TQA21" s="130"/>
      <c r="TQB21" s="130"/>
      <c r="TQC21" s="130"/>
      <c r="TQD21" s="130"/>
      <c r="TQE21" s="130"/>
      <c r="TQF21" s="130"/>
      <c r="TQG21" s="130"/>
      <c r="TQH21" s="130"/>
      <c r="TQI21" s="130"/>
      <c r="TQJ21" s="130"/>
      <c r="TQK21" s="130"/>
      <c r="TQL21" s="130"/>
      <c r="TQM21" s="130"/>
      <c r="TQN21" s="130"/>
      <c r="TQO21" s="130"/>
      <c r="TQP21" s="130"/>
      <c r="TQQ21" s="130"/>
      <c r="TQR21" s="130"/>
      <c r="TQS21" s="130"/>
      <c r="TQT21" s="130"/>
      <c r="TQU21" s="130"/>
      <c r="TQV21" s="130"/>
      <c r="TQW21" s="130"/>
      <c r="TQX21" s="130"/>
      <c r="TQY21" s="130"/>
      <c r="TQZ21" s="130"/>
      <c r="TRA21" s="130"/>
      <c r="TRB21" s="130"/>
      <c r="TRC21" s="130"/>
      <c r="TRD21" s="130"/>
      <c r="TRE21" s="130"/>
      <c r="TRF21" s="130"/>
      <c r="TRG21" s="130"/>
      <c r="TRH21" s="130"/>
      <c r="TRI21" s="130"/>
      <c r="TRJ21" s="130"/>
      <c r="TRK21" s="130"/>
      <c r="TRL21" s="130"/>
      <c r="TRM21" s="130"/>
      <c r="TRN21" s="130"/>
      <c r="TRO21" s="130"/>
      <c r="TRP21" s="130"/>
      <c r="TRQ21" s="130"/>
      <c r="TRR21" s="130"/>
      <c r="TRS21" s="130"/>
      <c r="TRT21" s="130"/>
      <c r="TRU21" s="130"/>
      <c r="TRV21" s="130"/>
      <c r="TRW21" s="130"/>
      <c r="TRX21" s="130"/>
      <c r="TRY21" s="130"/>
      <c r="TRZ21" s="130"/>
      <c r="TSA21" s="130"/>
      <c r="TSB21" s="130"/>
      <c r="TSC21" s="130"/>
      <c r="TSD21" s="130"/>
      <c r="TSE21" s="130"/>
      <c r="TSF21" s="130"/>
      <c r="TSG21" s="130"/>
      <c r="TSH21" s="130"/>
      <c r="TSI21" s="130"/>
      <c r="TSJ21" s="130"/>
      <c r="TSK21" s="130"/>
      <c r="TSL21" s="130"/>
      <c r="TSM21" s="130"/>
      <c r="TSN21" s="130"/>
      <c r="TSO21" s="130"/>
      <c r="TSP21" s="130"/>
      <c r="TSQ21" s="130"/>
      <c r="TSR21" s="130"/>
      <c r="TSS21" s="130"/>
      <c r="TST21" s="130"/>
      <c r="TSU21" s="130"/>
      <c r="TSV21" s="130"/>
      <c r="TSW21" s="130"/>
      <c r="TSX21" s="130"/>
      <c r="TSY21" s="130"/>
      <c r="TSZ21" s="130"/>
      <c r="TTA21" s="130"/>
      <c r="TTB21" s="130"/>
      <c r="TTC21" s="130"/>
      <c r="TTD21" s="130"/>
      <c r="TTE21" s="130"/>
      <c r="TTF21" s="130"/>
      <c r="TTG21" s="130"/>
      <c r="TTH21" s="130"/>
      <c r="TTI21" s="130"/>
      <c r="TTJ21" s="130"/>
      <c r="TTK21" s="130"/>
      <c r="TTL21" s="130"/>
      <c r="TTM21" s="130"/>
      <c r="TTN21" s="130"/>
      <c r="TTO21" s="130"/>
      <c r="TTP21" s="130"/>
      <c r="TTQ21" s="130"/>
      <c r="TTR21" s="130"/>
      <c r="TTS21" s="130"/>
      <c r="TTT21" s="130"/>
      <c r="TTU21" s="130"/>
      <c r="TTV21" s="130"/>
      <c r="TTW21" s="130"/>
      <c r="TTX21" s="130"/>
      <c r="TTY21" s="130"/>
      <c r="TTZ21" s="130"/>
      <c r="TUA21" s="130"/>
      <c r="TUB21" s="130"/>
      <c r="TUC21" s="130"/>
      <c r="TUD21" s="130"/>
      <c r="TUE21" s="130"/>
      <c r="TUF21" s="130"/>
      <c r="TUG21" s="130"/>
      <c r="TUH21" s="130"/>
      <c r="TUI21" s="130"/>
      <c r="TUJ21" s="130"/>
      <c r="TUK21" s="130"/>
      <c r="TUL21" s="130"/>
      <c r="TUM21" s="130"/>
      <c r="TUN21" s="130"/>
      <c r="TUO21" s="130"/>
      <c r="TUP21" s="130"/>
      <c r="TUQ21" s="130"/>
      <c r="TUR21" s="130"/>
      <c r="TUS21" s="130"/>
      <c r="TUT21" s="130"/>
      <c r="TUU21" s="130"/>
      <c r="TUV21" s="130"/>
      <c r="TUW21" s="130"/>
      <c r="TUX21" s="130"/>
      <c r="TUY21" s="130"/>
      <c r="TUZ21" s="130"/>
      <c r="TVA21" s="130"/>
      <c r="TVB21" s="130"/>
      <c r="TVC21" s="130"/>
      <c r="TVD21" s="130"/>
      <c r="TVE21" s="130"/>
      <c r="TVF21" s="130"/>
      <c r="TVG21" s="130"/>
      <c r="TVH21" s="130"/>
      <c r="TVI21" s="130"/>
      <c r="TVJ21" s="130"/>
      <c r="TVK21" s="130"/>
      <c r="TVL21" s="130"/>
      <c r="TVM21" s="130"/>
      <c r="TVN21" s="130"/>
      <c r="TVO21" s="130"/>
      <c r="TVP21" s="130"/>
      <c r="TVQ21" s="130"/>
      <c r="TVR21" s="130"/>
      <c r="TVS21" s="130"/>
      <c r="TVT21" s="130"/>
      <c r="TVU21" s="130"/>
      <c r="TVV21" s="130"/>
      <c r="TVW21" s="130"/>
      <c r="TVX21" s="130"/>
      <c r="TVY21" s="130"/>
      <c r="TVZ21" s="130"/>
      <c r="TWA21" s="130"/>
      <c r="TWB21" s="130"/>
      <c r="TWC21" s="130"/>
      <c r="TWD21" s="130"/>
      <c r="TWE21" s="130"/>
      <c r="TWF21" s="130"/>
      <c r="TWG21" s="130"/>
      <c r="TWH21" s="130"/>
      <c r="TWI21" s="130"/>
      <c r="TWJ21" s="130"/>
      <c r="TWK21" s="130"/>
      <c r="TWL21" s="130"/>
      <c r="TWM21" s="130"/>
      <c r="TWN21" s="130"/>
      <c r="TWO21" s="130"/>
      <c r="TWP21" s="130"/>
      <c r="TWQ21" s="130"/>
      <c r="TWR21" s="130"/>
      <c r="TWS21" s="130"/>
      <c r="TWT21" s="130"/>
      <c r="TWU21" s="130"/>
      <c r="TWV21" s="130"/>
      <c r="TWW21" s="130"/>
      <c r="TWX21" s="130"/>
      <c r="TWY21" s="130"/>
      <c r="TWZ21" s="130"/>
      <c r="TXA21" s="130"/>
      <c r="TXB21" s="130"/>
      <c r="TXC21" s="130"/>
      <c r="TXD21" s="130"/>
      <c r="TXE21" s="130"/>
      <c r="TXF21" s="130"/>
      <c r="TXG21" s="130"/>
      <c r="TXH21" s="130"/>
      <c r="TXI21" s="130"/>
      <c r="TXJ21" s="130"/>
      <c r="TXK21" s="130"/>
      <c r="TXL21" s="130"/>
      <c r="TXM21" s="130"/>
      <c r="TXN21" s="130"/>
      <c r="TXO21" s="130"/>
      <c r="TXP21" s="130"/>
      <c r="TXQ21" s="130"/>
      <c r="TXR21" s="130"/>
      <c r="TXS21" s="130"/>
      <c r="TXT21" s="130"/>
      <c r="TXU21" s="130"/>
      <c r="TXV21" s="130"/>
      <c r="TXW21" s="130"/>
      <c r="TXX21" s="130"/>
      <c r="TXY21" s="130"/>
      <c r="TXZ21" s="130"/>
      <c r="TYA21" s="130"/>
      <c r="TYB21" s="130"/>
      <c r="TYC21" s="130"/>
      <c r="TYD21" s="130"/>
      <c r="TYE21" s="130"/>
      <c r="TYF21" s="130"/>
      <c r="TYG21" s="130"/>
      <c r="TYH21" s="130"/>
      <c r="TYI21" s="130"/>
      <c r="TYJ21" s="130"/>
      <c r="TYK21" s="130"/>
      <c r="TYL21" s="130"/>
      <c r="TYM21" s="130"/>
      <c r="TYN21" s="130"/>
      <c r="TYO21" s="130"/>
      <c r="TYP21" s="130"/>
      <c r="TYQ21" s="130"/>
      <c r="TYR21" s="130"/>
      <c r="TYS21" s="130"/>
      <c r="TYT21" s="130"/>
      <c r="TYU21" s="130"/>
      <c r="TYV21" s="130"/>
      <c r="TYW21" s="130"/>
      <c r="TYX21" s="130"/>
      <c r="TYY21" s="130"/>
      <c r="TYZ21" s="130"/>
      <c r="TZA21" s="130"/>
      <c r="TZB21" s="130"/>
      <c r="TZC21" s="130"/>
      <c r="TZD21" s="130"/>
      <c r="TZE21" s="130"/>
      <c r="TZF21" s="130"/>
      <c r="TZG21" s="130"/>
      <c r="TZH21" s="130"/>
      <c r="TZI21" s="130"/>
      <c r="TZJ21" s="130"/>
      <c r="TZK21" s="130"/>
      <c r="TZL21" s="130"/>
      <c r="TZM21" s="130"/>
      <c r="TZN21" s="130"/>
      <c r="TZO21" s="130"/>
      <c r="TZP21" s="130"/>
      <c r="TZQ21" s="130"/>
      <c r="TZR21" s="130"/>
      <c r="TZS21" s="130"/>
      <c r="TZT21" s="130"/>
      <c r="TZU21" s="130"/>
      <c r="TZV21" s="130"/>
      <c r="TZW21" s="130"/>
      <c r="TZX21" s="130"/>
      <c r="TZY21" s="130"/>
      <c r="TZZ21" s="130"/>
      <c r="UAA21" s="130"/>
      <c r="UAB21" s="130"/>
      <c r="UAC21" s="130"/>
      <c r="UAD21" s="130"/>
      <c r="UAE21" s="130"/>
      <c r="UAF21" s="130"/>
      <c r="UAG21" s="130"/>
      <c r="UAH21" s="130"/>
      <c r="UAI21" s="130"/>
      <c r="UAJ21" s="130"/>
      <c r="UAK21" s="130"/>
      <c r="UAL21" s="130"/>
      <c r="UAM21" s="130"/>
      <c r="UAN21" s="130"/>
      <c r="UAO21" s="130"/>
      <c r="UAP21" s="130"/>
      <c r="UAQ21" s="130"/>
      <c r="UAR21" s="130"/>
      <c r="UAS21" s="130"/>
      <c r="UAT21" s="130"/>
      <c r="UAU21" s="130"/>
      <c r="UAV21" s="130"/>
      <c r="UAW21" s="130"/>
      <c r="UAX21" s="130"/>
      <c r="UAY21" s="130"/>
      <c r="UAZ21" s="130"/>
      <c r="UBA21" s="130"/>
      <c r="UBB21" s="130"/>
      <c r="UBC21" s="130"/>
      <c r="UBD21" s="130"/>
      <c r="UBE21" s="130"/>
      <c r="UBF21" s="130"/>
      <c r="UBG21" s="130"/>
      <c r="UBH21" s="130"/>
      <c r="UBI21" s="130"/>
      <c r="UBJ21" s="130"/>
      <c r="UBK21" s="130"/>
      <c r="UBL21" s="130"/>
      <c r="UBM21" s="130"/>
      <c r="UBN21" s="130"/>
      <c r="UBO21" s="130"/>
      <c r="UBP21" s="130"/>
      <c r="UBQ21" s="130"/>
      <c r="UBR21" s="130"/>
      <c r="UBS21" s="130"/>
      <c r="UBT21" s="130"/>
      <c r="UBU21" s="130"/>
      <c r="UBV21" s="130"/>
      <c r="UBW21" s="130"/>
      <c r="UBX21" s="130"/>
      <c r="UBY21" s="130"/>
      <c r="UBZ21" s="130"/>
      <c r="UCA21" s="130"/>
      <c r="UCB21" s="130"/>
      <c r="UCC21" s="130"/>
      <c r="UCD21" s="130"/>
      <c r="UCE21" s="130"/>
      <c r="UCF21" s="130"/>
      <c r="UCG21" s="130"/>
      <c r="UCH21" s="130"/>
      <c r="UCI21" s="130"/>
      <c r="UCJ21" s="130"/>
      <c r="UCK21" s="130"/>
      <c r="UCL21" s="130"/>
      <c r="UCM21" s="130"/>
      <c r="UCN21" s="130"/>
      <c r="UCO21" s="130"/>
      <c r="UCP21" s="130"/>
      <c r="UCQ21" s="130"/>
      <c r="UCR21" s="130"/>
      <c r="UCS21" s="130"/>
      <c r="UCT21" s="130"/>
      <c r="UCU21" s="130"/>
      <c r="UCV21" s="130"/>
      <c r="UCW21" s="130"/>
      <c r="UCX21" s="130"/>
      <c r="UCY21" s="130"/>
      <c r="UCZ21" s="130"/>
      <c r="UDA21" s="130"/>
      <c r="UDB21" s="130"/>
      <c r="UDC21" s="130"/>
      <c r="UDD21" s="130"/>
      <c r="UDE21" s="130"/>
      <c r="UDF21" s="130"/>
      <c r="UDG21" s="130"/>
      <c r="UDH21" s="130"/>
      <c r="UDI21" s="130"/>
      <c r="UDJ21" s="130"/>
      <c r="UDK21" s="130"/>
      <c r="UDL21" s="130"/>
      <c r="UDM21" s="130"/>
      <c r="UDN21" s="130"/>
      <c r="UDO21" s="130"/>
      <c r="UDP21" s="130"/>
      <c r="UDQ21" s="130"/>
      <c r="UDR21" s="130"/>
      <c r="UDS21" s="130"/>
      <c r="UDT21" s="130"/>
      <c r="UDU21" s="130"/>
      <c r="UDV21" s="130"/>
      <c r="UDW21" s="130"/>
      <c r="UDX21" s="130"/>
      <c r="UDY21" s="130"/>
      <c r="UDZ21" s="130"/>
      <c r="UEA21" s="130"/>
      <c r="UEB21" s="130"/>
      <c r="UEC21" s="130"/>
      <c r="UED21" s="130"/>
      <c r="UEE21" s="130"/>
      <c r="UEF21" s="130"/>
      <c r="UEG21" s="130"/>
      <c r="UEH21" s="130"/>
      <c r="UEI21" s="130"/>
      <c r="UEJ21" s="130"/>
      <c r="UEK21" s="130"/>
      <c r="UEL21" s="130"/>
      <c r="UEM21" s="130"/>
      <c r="UEN21" s="130"/>
      <c r="UEO21" s="130"/>
      <c r="UEP21" s="130"/>
      <c r="UEQ21" s="130"/>
      <c r="UER21" s="130"/>
      <c r="UES21" s="130"/>
      <c r="UET21" s="130"/>
      <c r="UEU21" s="130"/>
      <c r="UEV21" s="130"/>
      <c r="UEW21" s="130"/>
      <c r="UEX21" s="130"/>
      <c r="UEY21" s="130"/>
      <c r="UEZ21" s="130"/>
      <c r="UFA21" s="130"/>
      <c r="UFB21" s="130"/>
      <c r="UFC21" s="130"/>
      <c r="UFD21" s="130"/>
      <c r="UFE21" s="130"/>
      <c r="UFF21" s="130"/>
      <c r="UFG21" s="130"/>
      <c r="UFH21" s="130"/>
      <c r="UFI21" s="130"/>
      <c r="UFJ21" s="130"/>
      <c r="UFK21" s="130"/>
      <c r="UFL21" s="130"/>
      <c r="UFM21" s="130"/>
      <c r="UFN21" s="130"/>
      <c r="UFO21" s="130"/>
      <c r="UFP21" s="130"/>
      <c r="UFQ21" s="130"/>
      <c r="UFR21" s="130"/>
      <c r="UFS21" s="130"/>
      <c r="UFT21" s="130"/>
      <c r="UFU21" s="130"/>
      <c r="UFV21" s="130"/>
      <c r="UFW21" s="130"/>
      <c r="UFX21" s="130"/>
      <c r="UFY21" s="130"/>
      <c r="UFZ21" s="130"/>
      <c r="UGA21" s="130"/>
      <c r="UGB21" s="130"/>
      <c r="UGC21" s="130"/>
      <c r="UGD21" s="130"/>
      <c r="UGE21" s="130"/>
      <c r="UGF21" s="130"/>
      <c r="UGG21" s="130"/>
      <c r="UGH21" s="130"/>
      <c r="UGI21" s="130"/>
      <c r="UGJ21" s="130"/>
      <c r="UGK21" s="130"/>
      <c r="UGL21" s="130"/>
      <c r="UGM21" s="130"/>
      <c r="UGN21" s="130"/>
      <c r="UGO21" s="130"/>
      <c r="UGP21" s="130"/>
      <c r="UGQ21" s="130"/>
      <c r="UGR21" s="130"/>
      <c r="UGS21" s="130"/>
      <c r="UGT21" s="130"/>
      <c r="UGU21" s="130"/>
      <c r="UGV21" s="130"/>
      <c r="UGW21" s="130"/>
      <c r="UGX21" s="130"/>
      <c r="UGY21" s="130"/>
      <c r="UGZ21" s="130"/>
      <c r="UHA21" s="130"/>
      <c r="UHB21" s="130"/>
      <c r="UHC21" s="130"/>
      <c r="UHD21" s="130"/>
      <c r="UHE21" s="130"/>
      <c r="UHF21" s="130"/>
      <c r="UHG21" s="130"/>
      <c r="UHH21" s="130"/>
      <c r="UHI21" s="130"/>
      <c r="UHJ21" s="130"/>
      <c r="UHK21" s="130"/>
      <c r="UHL21" s="130"/>
      <c r="UHM21" s="130"/>
      <c r="UHN21" s="130"/>
      <c r="UHO21" s="130"/>
      <c r="UHP21" s="130"/>
      <c r="UHQ21" s="130"/>
      <c r="UHR21" s="130"/>
      <c r="UHS21" s="130"/>
      <c r="UHT21" s="130"/>
      <c r="UHU21" s="130"/>
      <c r="UHV21" s="130"/>
      <c r="UHW21" s="130"/>
      <c r="UHX21" s="130"/>
      <c r="UHY21" s="130"/>
      <c r="UHZ21" s="130"/>
      <c r="UIA21" s="130"/>
      <c r="UIB21" s="130"/>
      <c r="UIC21" s="130"/>
      <c r="UID21" s="130"/>
      <c r="UIE21" s="130"/>
      <c r="UIF21" s="130"/>
      <c r="UIG21" s="130"/>
      <c r="UIH21" s="130"/>
      <c r="UII21" s="130"/>
      <c r="UIJ21" s="130"/>
      <c r="UIK21" s="130"/>
      <c r="UIL21" s="130"/>
      <c r="UIM21" s="130"/>
      <c r="UIN21" s="130"/>
      <c r="UIO21" s="130"/>
      <c r="UIP21" s="130"/>
      <c r="UIQ21" s="130"/>
      <c r="UIR21" s="130"/>
      <c r="UIS21" s="130"/>
      <c r="UIT21" s="130"/>
      <c r="UIU21" s="130"/>
      <c r="UIV21" s="130"/>
      <c r="UIW21" s="130"/>
      <c r="UIX21" s="130"/>
      <c r="UIY21" s="130"/>
      <c r="UIZ21" s="130"/>
      <c r="UJA21" s="130"/>
      <c r="UJB21" s="130"/>
      <c r="UJC21" s="130"/>
      <c r="UJD21" s="130"/>
      <c r="UJE21" s="130"/>
      <c r="UJF21" s="130"/>
      <c r="UJG21" s="130"/>
      <c r="UJH21" s="130"/>
      <c r="UJI21" s="130"/>
      <c r="UJJ21" s="130"/>
      <c r="UJK21" s="130"/>
      <c r="UJL21" s="130"/>
      <c r="UJM21" s="130"/>
      <c r="UJN21" s="130"/>
      <c r="UJO21" s="130"/>
      <c r="UJP21" s="130"/>
      <c r="UJQ21" s="130"/>
      <c r="UJR21" s="130"/>
      <c r="UJS21" s="130"/>
      <c r="UJT21" s="130"/>
      <c r="UJU21" s="130"/>
      <c r="UJV21" s="130"/>
      <c r="UJW21" s="130"/>
      <c r="UJX21" s="130"/>
      <c r="UJY21" s="130"/>
      <c r="UJZ21" s="130"/>
      <c r="UKA21" s="130"/>
      <c r="UKB21" s="130"/>
      <c r="UKC21" s="130"/>
      <c r="UKD21" s="130"/>
      <c r="UKE21" s="130"/>
      <c r="UKF21" s="130"/>
      <c r="UKG21" s="130"/>
      <c r="UKH21" s="130"/>
      <c r="UKI21" s="130"/>
      <c r="UKJ21" s="130"/>
      <c r="UKK21" s="130"/>
      <c r="UKL21" s="130"/>
      <c r="UKM21" s="130"/>
      <c r="UKN21" s="130"/>
      <c r="UKO21" s="130"/>
      <c r="UKP21" s="130"/>
      <c r="UKQ21" s="130"/>
      <c r="UKR21" s="130"/>
      <c r="UKS21" s="130"/>
      <c r="UKT21" s="130"/>
      <c r="UKU21" s="130"/>
      <c r="UKV21" s="130"/>
      <c r="UKW21" s="130"/>
      <c r="UKX21" s="130"/>
      <c r="UKY21" s="130"/>
      <c r="UKZ21" s="130"/>
      <c r="ULA21" s="130"/>
      <c r="ULB21" s="130"/>
      <c r="ULC21" s="130"/>
      <c r="ULD21" s="130"/>
      <c r="ULE21" s="130"/>
      <c r="ULF21" s="130"/>
      <c r="ULG21" s="130"/>
      <c r="ULH21" s="130"/>
      <c r="ULI21" s="130"/>
      <c r="ULJ21" s="130"/>
      <c r="ULK21" s="130"/>
      <c r="ULL21" s="130"/>
      <c r="ULM21" s="130"/>
      <c r="ULN21" s="130"/>
      <c r="ULO21" s="130"/>
      <c r="ULP21" s="130"/>
      <c r="ULQ21" s="130"/>
      <c r="ULR21" s="130"/>
      <c r="ULS21" s="130"/>
      <c r="ULT21" s="130"/>
      <c r="ULU21" s="130"/>
      <c r="ULV21" s="130"/>
      <c r="ULW21" s="130"/>
      <c r="ULX21" s="130"/>
      <c r="ULY21" s="130"/>
      <c r="ULZ21" s="130"/>
      <c r="UMA21" s="130"/>
      <c r="UMB21" s="130"/>
      <c r="UMC21" s="130"/>
      <c r="UMD21" s="130"/>
      <c r="UME21" s="130"/>
      <c r="UMF21" s="130"/>
      <c r="UMG21" s="130"/>
      <c r="UMH21" s="130"/>
      <c r="UMI21" s="130"/>
      <c r="UMJ21" s="130"/>
      <c r="UMK21" s="130"/>
      <c r="UML21" s="130"/>
      <c r="UMM21" s="130"/>
      <c r="UMN21" s="130"/>
      <c r="UMO21" s="130"/>
      <c r="UMP21" s="130"/>
      <c r="UMQ21" s="130"/>
      <c r="UMR21" s="130"/>
      <c r="UMS21" s="130"/>
      <c r="UMT21" s="130"/>
      <c r="UMU21" s="130"/>
      <c r="UMV21" s="130"/>
      <c r="UMW21" s="130"/>
      <c r="UMX21" s="130"/>
      <c r="UMY21" s="130"/>
      <c r="UMZ21" s="130"/>
      <c r="UNA21" s="130"/>
      <c r="UNB21" s="130"/>
      <c r="UNC21" s="130"/>
      <c r="UND21" s="130"/>
      <c r="UNE21" s="130"/>
      <c r="UNF21" s="130"/>
      <c r="UNG21" s="130"/>
      <c r="UNH21" s="130"/>
      <c r="UNI21" s="130"/>
      <c r="UNJ21" s="130"/>
      <c r="UNK21" s="130"/>
      <c r="UNL21" s="130"/>
      <c r="UNM21" s="130"/>
      <c r="UNN21" s="130"/>
      <c r="UNO21" s="130"/>
      <c r="UNP21" s="130"/>
      <c r="UNQ21" s="130"/>
      <c r="UNR21" s="130"/>
      <c r="UNS21" s="130"/>
      <c r="UNT21" s="130"/>
      <c r="UNU21" s="130"/>
      <c r="UNV21" s="130"/>
      <c r="UNW21" s="130"/>
      <c r="UNX21" s="130"/>
      <c r="UNY21" s="130"/>
      <c r="UNZ21" s="130"/>
      <c r="UOA21" s="130"/>
      <c r="UOB21" s="130"/>
      <c r="UOC21" s="130"/>
      <c r="UOD21" s="130"/>
      <c r="UOE21" s="130"/>
      <c r="UOF21" s="130"/>
      <c r="UOG21" s="130"/>
      <c r="UOH21" s="130"/>
      <c r="UOI21" s="130"/>
      <c r="UOJ21" s="130"/>
      <c r="UOK21" s="130"/>
      <c r="UOL21" s="130"/>
      <c r="UOM21" s="130"/>
      <c r="UON21" s="130"/>
      <c r="UOO21" s="130"/>
      <c r="UOP21" s="130"/>
      <c r="UOQ21" s="130"/>
      <c r="UOR21" s="130"/>
      <c r="UOS21" s="130"/>
      <c r="UOT21" s="130"/>
      <c r="UOU21" s="130"/>
      <c r="UOV21" s="130"/>
      <c r="UOW21" s="130"/>
      <c r="UOX21" s="130"/>
      <c r="UOY21" s="130"/>
      <c r="UOZ21" s="130"/>
      <c r="UPA21" s="130"/>
      <c r="UPB21" s="130"/>
      <c r="UPC21" s="130"/>
      <c r="UPD21" s="130"/>
      <c r="UPE21" s="130"/>
      <c r="UPF21" s="130"/>
      <c r="UPG21" s="130"/>
      <c r="UPH21" s="130"/>
      <c r="UPI21" s="130"/>
      <c r="UPJ21" s="130"/>
      <c r="UPK21" s="130"/>
      <c r="UPL21" s="130"/>
      <c r="UPM21" s="130"/>
      <c r="UPN21" s="130"/>
      <c r="UPO21" s="130"/>
      <c r="UPP21" s="130"/>
      <c r="UPQ21" s="130"/>
      <c r="UPR21" s="130"/>
      <c r="UPS21" s="130"/>
      <c r="UPT21" s="130"/>
      <c r="UPU21" s="130"/>
      <c r="UPV21" s="130"/>
      <c r="UPW21" s="130"/>
      <c r="UPX21" s="130"/>
      <c r="UPY21" s="130"/>
      <c r="UPZ21" s="130"/>
      <c r="UQA21" s="130"/>
      <c r="UQB21" s="130"/>
      <c r="UQC21" s="130"/>
      <c r="UQD21" s="130"/>
      <c r="UQE21" s="130"/>
      <c r="UQF21" s="130"/>
      <c r="UQG21" s="130"/>
      <c r="UQH21" s="130"/>
      <c r="UQI21" s="130"/>
      <c r="UQJ21" s="130"/>
      <c r="UQK21" s="130"/>
      <c r="UQL21" s="130"/>
      <c r="UQM21" s="130"/>
      <c r="UQN21" s="130"/>
      <c r="UQO21" s="130"/>
      <c r="UQP21" s="130"/>
      <c r="UQQ21" s="130"/>
      <c r="UQR21" s="130"/>
      <c r="UQS21" s="130"/>
      <c r="UQT21" s="130"/>
      <c r="UQU21" s="130"/>
      <c r="UQV21" s="130"/>
      <c r="UQW21" s="130"/>
      <c r="UQX21" s="130"/>
      <c r="UQY21" s="130"/>
      <c r="UQZ21" s="130"/>
      <c r="URA21" s="130"/>
      <c r="URB21" s="130"/>
      <c r="URC21" s="130"/>
      <c r="URD21" s="130"/>
      <c r="URE21" s="130"/>
      <c r="URF21" s="130"/>
      <c r="URG21" s="130"/>
      <c r="URH21" s="130"/>
      <c r="URI21" s="130"/>
      <c r="URJ21" s="130"/>
      <c r="URK21" s="130"/>
      <c r="URL21" s="130"/>
      <c r="URM21" s="130"/>
      <c r="URN21" s="130"/>
      <c r="URO21" s="130"/>
      <c r="URP21" s="130"/>
      <c r="URQ21" s="130"/>
      <c r="URR21" s="130"/>
      <c r="URS21" s="130"/>
      <c r="URT21" s="130"/>
      <c r="URU21" s="130"/>
      <c r="URV21" s="130"/>
      <c r="URW21" s="130"/>
      <c r="URX21" s="130"/>
      <c r="URY21" s="130"/>
      <c r="URZ21" s="130"/>
      <c r="USA21" s="130"/>
      <c r="USB21" s="130"/>
      <c r="USC21" s="130"/>
      <c r="USD21" s="130"/>
      <c r="USE21" s="130"/>
      <c r="USF21" s="130"/>
      <c r="USG21" s="130"/>
      <c r="USH21" s="130"/>
      <c r="USI21" s="130"/>
      <c r="USJ21" s="130"/>
      <c r="USK21" s="130"/>
      <c r="USL21" s="130"/>
      <c r="USM21" s="130"/>
      <c r="USN21" s="130"/>
      <c r="USO21" s="130"/>
      <c r="USP21" s="130"/>
      <c r="USQ21" s="130"/>
      <c r="USR21" s="130"/>
      <c r="USS21" s="130"/>
      <c r="UST21" s="130"/>
      <c r="USU21" s="130"/>
      <c r="USV21" s="130"/>
      <c r="USW21" s="130"/>
      <c r="USX21" s="130"/>
      <c r="USY21" s="130"/>
      <c r="USZ21" s="130"/>
      <c r="UTA21" s="130"/>
      <c r="UTB21" s="130"/>
      <c r="UTC21" s="130"/>
      <c r="UTD21" s="130"/>
      <c r="UTE21" s="130"/>
      <c r="UTF21" s="130"/>
      <c r="UTG21" s="130"/>
      <c r="UTH21" s="130"/>
      <c r="UTI21" s="130"/>
      <c r="UTJ21" s="130"/>
      <c r="UTK21" s="130"/>
      <c r="UTL21" s="130"/>
      <c r="UTM21" s="130"/>
      <c r="UTN21" s="130"/>
      <c r="UTO21" s="130"/>
      <c r="UTP21" s="130"/>
      <c r="UTQ21" s="130"/>
      <c r="UTR21" s="130"/>
      <c r="UTS21" s="130"/>
      <c r="UTT21" s="130"/>
      <c r="UTU21" s="130"/>
      <c r="UTV21" s="130"/>
      <c r="UTW21" s="130"/>
      <c r="UTX21" s="130"/>
      <c r="UTY21" s="130"/>
      <c r="UTZ21" s="130"/>
      <c r="UUA21" s="130"/>
      <c r="UUB21" s="130"/>
      <c r="UUC21" s="130"/>
      <c r="UUD21" s="130"/>
      <c r="UUE21" s="130"/>
      <c r="UUF21" s="130"/>
      <c r="UUG21" s="130"/>
      <c r="UUH21" s="130"/>
      <c r="UUI21" s="130"/>
      <c r="UUJ21" s="130"/>
      <c r="UUK21" s="130"/>
      <c r="UUL21" s="130"/>
      <c r="UUM21" s="130"/>
      <c r="UUN21" s="130"/>
      <c r="UUO21" s="130"/>
      <c r="UUP21" s="130"/>
      <c r="UUQ21" s="130"/>
      <c r="UUR21" s="130"/>
      <c r="UUS21" s="130"/>
      <c r="UUT21" s="130"/>
      <c r="UUU21" s="130"/>
      <c r="UUV21" s="130"/>
      <c r="UUW21" s="130"/>
      <c r="UUX21" s="130"/>
      <c r="UUY21" s="130"/>
      <c r="UUZ21" s="130"/>
      <c r="UVA21" s="130"/>
      <c r="UVB21" s="130"/>
      <c r="UVC21" s="130"/>
      <c r="UVD21" s="130"/>
      <c r="UVE21" s="130"/>
      <c r="UVF21" s="130"/>
      <c r="UVG21" s="130"/>
      <c r="UVH21" s="130"/>
      <c r="UVI21" s="130"/>
      <c r="UVJ21" s="130"/>
      <c r="UVK21" s="130"/>
      <c r="UVL21" s="130"/>
      <c r="UVM21" s="130"/>
      <c r="UVN21" s="130"/>
      <c r="UVO21" s="130"/>
      <c r="UVP21" s="130"/>
      <c r="UVQ21" s="130"/>
      <c r="UVR21" s="130"/>
      <c r="UVS21" s="130"/>
      <c r="UVT21" s="130"/>
      <c r="UVU21" s="130"/>
      <c r="UVV21" s="130"/>
      <c r="UVW21" s="130"/>
      <c r="UVX21" s="130"/>
      <c r="UVY21" s="130"/>
      <c r="UVZ21" s="130"/>
      <c r="UWA21" s="130"/>
      <c r="UWB21" s="130"/>
      <c r="UWC21" s="130"/>
      <c r="UWD21" s="130"/>
      <c r="UWE21" s="130"/>
      <c r="UWF21" s="130"/>
      <c r="UWG21" s="130"/>
      <c r="UWH21" s="130"/>
      <c r="UWI21" s="130"/>
      <c r="UWJ21" s="130"/>
      <c r="UWK21" s="130"/>
      <c r="UWL21" s="130"/>
      <c r="UWM21" s="130"/>
      <c r="UWN21" s="130"/>
      <c r="UWO21" s="130"/>
      <c r="UWP21" s="130"/>
      <c r="UWQ21" s="130"/>
      <c r="UWR21" s="130"/>
      <c r="UWS21" s="130"/>
      <c r="UWT21" s="130"/>
      <c r="UWU21" s="130"/>
      <c r="UWV21" s="130"/>
      <c r="UWW21" s="130"/>
      <c r="UWX21" s="130"/>
      <c r="UWY21" s="130"/>
      <c r="UWZ21" s="130"/>
      <c r="UXA21" s="130"/>
      <c r="UXB21" s="130"/>
      <c r="UXC21" s="130"/>
      <c r="UXD21" s="130"/>
      <c r="UXE21" s="130"/>
      <c r="UXF21" s="130"/>
      <c r="UXG21" s="130"/>
      <c r="UXH21" s="130"/>
      <c r="UXI21" s="130"/>
      <c r="UXJ21" s="130"/>
      <c r="UXK21" s="130"/>
      <c r="UXL21" s="130"/>
      <c r="UXM21" s="130"/>
      <c r="UXN21" s="130"/>
      <c r="UXO21" s="130"/>
      <c r="UXP21" s="130"/>
      <c r="UXQ21" s="130"/>
      <c r="UXR21" s="130"/>
      <c r="UXS21" s="130"/>
      <c r="UXT21" s="130"/>
      <c r="UXU21" s="130"/>
      <c r="UXV21" s="130"/>
      <c r="UXW21" s="130"/>
      <c r="UXX21" s="130"/>
      <c r="UXY21" s="130"/>
      <c r="UXZ21" s="130"/>
      <c r="UYA21" s="130"/>
      <c r="UYB21" s="130"/>
      <c r="UYC21" s="130"/>
      <c r="UYD21" s="130"/>
      <c r="UYE21" s="130"/>
      <c r="UYF21" s="130"/>
      <c r="UYG21" s="130"/>
      <c r="UYH21" s="130"/>
      <c r="UYI21" s="130"/>
      <c r="UYJ21" s="130"/>
      <c r="UYK21" s="130"/>
      <c r="UYL21" s="130"/>
      <c r="UYM21" s="130"/>
      <c r="UYN21" s="130"/>
      <c r="UYO21" s="130"/>
      <c r="UYP21" s="130"/>
      <c r="UYQ21" s="130"/>
      <c r="UYR21" s="130"/>
      <c r="UYS21" s="130"/>
      <c r="UYT21" s="130"/>
      <c r="UYU21" s="130"/>
      <c r="UYV21" s="130"/>
      <c r="UYW21" s="130"/>
      <c r="UYX21" s="130"/>
      <c r="UYY21" s="130"/>
      <c r="UYZ21" s="130"/>
      <c r="UZA21" s="130"/>
      <c r="UZB21" s="130"/>
      <c r="UZC21" s="130"/>
      <c r="UZD21" s="130"/>
      <c r="UZE21" s="130"/>
      <c r="UZF21" s="130"/>
      <c r="UZG21" s="130"/>
      <c r="UZH21" s="130"/>
      <c r="UZI21" s="130"/>
      <c r="UZJ21" s="130"/>
      <c r="UZK21" s="130"/>
      <c r="UZL21" s="130"/>
      <c r="UZM21" s="130"/>
      <c r="UZN21" s="130"/>
      <c r="UZO21" s="130"/>
      <c r="UZP21" s="130"/>
      <c r="UZQ21" s="130"/>
      <c r="UZR21" s="130"/>
      <c r="UZS21" s="130"/>
      <c r="UZT21" s="130"/>
      <c r="UZU21" s="130"/>
      <c r="UZV21" s="130"/>
      <c r="UZW21" s="130"/>
      <c r="UZX21" s="130"/>
      <c r="UZY21" s="130"/>
      <c r="UZZ21" s="130"/>
      <c r="VAA21" s="130"/>
      <c r="VAB21" s="130"/>
      <c r="VAC21" s="130"/>
      <c r="VAD21" s="130"/>
      <c r="VAE21" s="130"/>
      <c r="VAF21" s="130"/>
      <c r="VAG21" s="130"/>
      <c r="VAH21" s="130"/>
      <c r="VAI21" s="130"/>
      <c r="VAJ21" s="130"/>
      <c r="VAK21" s="130"/>
      <c r="VAL21" s="130"/>
      <c r="VAM21" s="130"/>
      <c r="VAN21" s="130"/>
      <c r="VAO21" s="130"/>
      <c r="VAP21" s="130"/>
      <c r="VAQ21" s="130"/>
      <c r="VAR21" s="130"/>
      <c r="VAS21" s="130"/>
      <c r="VAT21" s="130"/>
      <c r="VAU21" s="130"/>
      <c r="VAV21" s="130"/>
      <c r="VAW21" s="130"/>
      <c r="VAX21" s="130"/>
      <c r="VAY21" s="130"/>
      <c r="VAZ21" s="130"/>
      <c r="VBA21" s="130"/>
      <c r="VBB21" s="130"/>
      <c r="VBC21" s="130"/>
      <c r="VBD21" s="130"/>
      <c r="VBE21" s="130"/>
      <c r="VBF21" s="130"/>
      <c r="VBG21" s="130"/>
      <c r="VBH21" s="130"/>
      <c r="VBI21" s="130"/>
      <c r="VBJ21" s="130"/>
      <c r="VBK21" s="130"/>
      <c r="VBL21" s="130"/>
      <c r="VBM21" s="130"/>
      <c r="VBN21" s="130"/>
      <c r="VBO21" s="130"/>
      <c r="VBP21" s="130"/>
      <c r="VBQ21" s="130"/>
      <c r="VBR21" s="130"/>
      <c r="VBS21" s="130"/>
      <c r="VBT21" s="130"/>
      <c r="VBU21" s="130"/>
      <c r="VBV21" s="130"/>
      <c r="VBW21" s="130"/>
      <c r="VBX21" s="130"/>
      <c r="VBY21" s="130"/>
      <c r="VBZ21" s="130"/>
      <c r="VCA21" s="130"/>
      <c r="VCB21" s="130"/>
      <c r="VCC21" s="130"/>
      <c r="VCD21" s="130"/>
      <c r="VCE21" s="130"/>
      <c r="VCF21" s="130"/>
      <c r="VCG21" s="130"/>
      <c r="VCH21" s="130"/>
      <c r="VCI21" s="130"/>
      <c r="VCJ21" s="130"/>
      <c r="VCK21" s="130"/>
      <c r="VCL21" s="130"/>
      <c r="VCM21" s="130"/>
      <c r="VCN21" s="130"/>
      <c r="VCO21" s="130"/>
      <c r="VCP21" s="130"/>
      <c r="VCQ21" s="130"/>
      <c r="VCR21" s="130"/>
      <c r="VCS21" s="130"/>
      <c r="VCT21" s="130"/>
      <c r="VCU21" s="130"/>
      <c r="VCV21" s="130"/>
      <c r="VCW21" s="130"/>
      <c r="VCX21" s="130"/>
      <c r="VCY21" s="130"/>
      <c r="VCZ21" s="130"/>
      <c r="VDA21" s="130"/>
      <c r="VDB21" s="130"/>
      <c r="VDC21" s="130"/>
      <c r="VDD21" s="130"/>
      <c r="VDE21" s="130"/>
      <c r="VDF21" s="130"/>
      <c r="VDG21" s="130"/>
      <c r="VDH21" s="130"/>
      <c r="VDI21" s="130"/>
      <c r="VDJ21" s="130"/>
      <c r="VDK21" s="130"/>
      <c r="VDL21" s="130"/>
      <c r="VDM21" s="130"/>
      <c r="VDN21" s="130"/>
      <c r="VDO21" s="130"/>
      <c r="VDP21" s="130"/>
      <c r="VDQ21" s="130"/>
      <c r="VDR21" s="130"/>
      <c r="VDS21" s="130"/>
      <c r="VDT21" s="130"/>
      <c r="VDU21" s="130"/>
      <c r="VDV21" s="130"/>
      <c r="VDW21" s="130"/>
      <c r="VDX21" s="130"/>
      <c r="VDY21" s="130"/>
      <c r="VDZ21" s="130"/>
      <c r="VEA21" s="130"/>
      <c r="VEB21" s="130"/>
      <c r="VEC21" s="130"/>
      <c r="VED21" s="130"/>
      <c r="VEE21" s="130"/>
      <c r="VEF21" s="130"/>
      <c r="VEG21" s="130"/>
      <c r="VEH21" s="130"/>
      <c r="VEI21" s="130"/>
      <c r="VEJ21" s="130"/>
      <c r="VEK21" s="130"/>
      <c r="VEL21" s="130"/>
      <c r="VEM21" s="130"/>
      <c r="VEN21" s="130"/>
      <c r="VEO21" s="130"/>
      <c r="VEP21" s="130"/>
      <c r="VEQ21" s="130"/>
      <c r="VER21" s="130"/>
      <c r="VES21" s="130"/>
      <c r="VET21" s="130"/>
      <c r="VEU21" s="130"/>
      <c r="VEV21" s="130"/>
      <c r="VEW21" s="130"/>
      <c r="VEX21" s="130"/>
      <c r="VEY21" s="130"/>
      <c r="VEZ21" s="130"/>
      <c r="VFA21" s="130"/>
      <c r="VFB21" s="130"/>
      <c r="VFC21" s="130"/>
      <c r="VFD21" s="130"/>
      <c r="VFE21" s="130"/>
      <c r="VFF21" s="130"/>
      <c r="VFG21" s="130"/>
      <c r="VFH21" s="130"/>
      <c r="VFI21" s="130"/>
      <c r="VFJ21" s="130"/>
      <c r="VFK21" s="130"/>
      <c r="VFL21" s="130"/>
      <c r="VFM21" s="130"/>
      <c r="VFN21" s="130"/>
      <c r="VFO21" s="130"/>
      <c r="VFP21" s="130"/>
      <c r="VFQ21" s="130"/>
      <c r="VFR21" s="130"/>
      <c r="VFS21" s="130"/>
      <c r="VFT21" s="130"/>
      <c r="VFU21" s="130"/>
      <c r="VFV21" s="130"/>
      <c r="VFW21" s="130"/>
      <c r="VFX21" s="130"/>
      <c r="VFY21" s="130"/>
      <c r="VFZ21" s="130"/>
      <c r="VGA21" s="130"/>
      <c r="VGB21" s="130"/>
      <c r="VGC21" s="130"/>
      <c r="VGD21" s="130"/>
      <c r="VGE21" s="130"/>
      <c r="VGF21" s="130"/>
      <c r="VGG21" s="130"/>
      <c r="VGH21" s="130"/>
      <c r="VGI21" s="130"/>
      <c r="VGJ21" s="130"/>
      <c r="VGK21" s="130"/>
      <c r="VGL21" s="130"/>
      <c r="VGM21" s="130"/>
      <c r="VGN21" s="130"/>
      <c r="VGO21" s="130"/>
      <c r="VGP21" s="130"/>
      <c r="VGQ21" s="130"/>
      <c r="VGR21" s="130"/>
      <c r="VGS21" s="130"/>
      <c r="VGT21" s="130"/>
      <c r="VGU21" s="130"/>
      <c r="VGV21" s="130"/>
      <c r="VGW21" s="130"/>
      <c r="VGX21" s="130"/>
      <c r="VGY21" s="130"/>
      <c r="VGZ21" s="130"/>
      <c r="VHA21" s="130"/>
      <c r="VHB21" s="130"/>
      <c r="VHC21" s="130"/>
      <c r="VHD21" s="130"/>
      <c r="VHE21" s="130"/>
      <c r="VHF21" s="130"/>
      <c r="VHG21" s="130"/>
      <c r="VHH21" s="130"/>
      <c r="VHI21" s="130"/>
      <c r="VHJ21" s="130"/>
      <c r="VHK21" s="130"/>
      <c r="VHL21" s="130"/>
      <c r="VHM21" s="130"/>
      <c r="VHN21" s="130"/>
      <c r="VHO21" s="130"/>
      <c r="VHP21" s="130"/>
      <c r="VHQ21" s="130"/>
      <c r="VHR21" s="130"/>
      <c r="VHS21" s="130"/>
      <c r="VHT21" s="130"/>
      <c r="VHU21" s="130"/>
      <c r="VHV21" s="130"/>
      <c r="VHW21" s="130"/>
      <c r="VHX21" s="130"/>
      <c r="VHY21" s="130"/>
      <c r="VHZ21" s="130"/>
      <c r="VIA21" s="130"/>
      <c r="VIB21" s="130"/>
      <c r="VIC21" s="130"/>
      <c r="VID21" s="130"/>
      <c r="VIE21" s="130"/>
      <c r="VIF21" s="130"/>
      <c r="VIG21" s="130"/>
      <c r="VIH21" s="130"/>
      <c r="VII21" s="130"/>
      <c r="VIJ21" s="130"/>
      <c r="VIK21" s="130"/>
      <c r="VIL21" s="130"/>
      <c r="VIM21" s="130"/>
      <c r="VIN21" s="130"/>
      <c r="VIO21" s="130"/>
      <c r="VIP21" s="130"/>
      <c r="VIQ21" s="130"/>
      <c r="VIR21" s="130"/>
      <c r="VIS21" s="130"/>
      <c r="VIT21" s="130"/>
      <c r="VIU21" s="130"/>
      <c r="VIV21" s="130"/>
      <c r="VIW21" s="130"/>
      <c r="VIX21" s="130"/>
      <c r="VIY21" s="130"/>
      <c r="VIZ21" s="130"/>
      <c r="VJA21" s="130"/>
      <c r="VJB21" s="130"/>
      <c r="VJC21" s="130"/>
      <c r="VJD21" s="130"/>
      <c r="VJE21" s="130"/>
      <c r="VJF21" s="130"/>
      <c r="VJG21" s="130"/>
      <c r="VJH21" s="130"/>
      <c r="VJI21" s="130"/>
      <c r="VJJ21" s="130"/>
      <c r="VJK21" s="130"/>
      <c r="VJL21" s="130"/>
      <c r="VJM21" s="130"/>
      <c r="VJN21" s="130"/>
      <c r="VJO21" s="130"/>
      <c r="VJP21" s="130"/>
      <c r="VJQ21" s="130"/>
      <c r="VJR21" s="130"/>
      <c r="VJS21" s="130"/>
      <c r="VJT21" s="130"/>
      <c r="VJU21" s="130"/>
      <c r="VJV21" s="130"/>
      <c r="VJW21" s="130"/>
      <c r="VJX21" s="130"/>
      <c r="VJY21" s="130"/>
      <c r="VJZ21" s="130"/>
      <c r="VKA21" s="130"/>
      <c r="VKB21" s="130"/>
      <c r="VKC21" s="130"/>
      <c r="VKD21" s="130"/>
      <c r="VKE21" s="130"/>
      <c r="VKF21" s="130"/>
      <c r="VKG21" s="130"/>
      <c r="VKH21" s="130"/>
      <c r="VKI21" s="130"/>
      <c r="VKJ21" s="130"/>
      <c r="VKK21" s="130"/>
      <c r="VKL21" s="130"/>
      <c r="VKM21" s="130"/>
      <c r="VKN21" s="130"/>
      <c r="VKO21" s="130"/>
      <c r="VKP21" s="130"/>
      <c r="VKQ21" s="130"/>
      <c r="VKR21" s="130"/>
      <c r="VKS21" s="130"/>
      <c r="VKT21" s="130"/>
      <c r="VKU21" s="130"/>
      <c r="VKV21" s="130"/>
      <c r="VKW21" s="130"/>
      <c r="VKX21" s="130"/>
      <c r="VKY21" s="130"/>
      <c r="VKZ21" s="130"/>
      <c r="VLA21" s="130"/>
      <c r="VLB21" s="130"/>
      <c r="VLC21" s="130"/>
      <c r="VLD21" s="130"/>
      <c r="VLE21" s="130"/>
      <c r="VLF21" s="130"/>
      <c r="VLG21" s="130"/>
      <c r="VLH21" s="130"/>
      <c r="VLI21" s="130"/>
      <c r="VLJ21" s="130"/>
      <c r="VLK21" s="130"/>
      <c r="VLL21" s="130"/>
      <c r="VLM21" s="130"/>
      <c r="VLN21" s="130"/>
      <c r="VLO21" s="130"/>
      <c r="VLP21" s="130"/>
      <c r="VLQ21" s="130"/>
      <c r="VLR21" s="130"/>
      <c r="VLS21" s="130"/>
      <c r="VLT21" s="130"/>
      <c r="VLU21" s="130"/>
      <c r="VLV21" s="130"/>
      <c r="VLW21" s="130"/>
      <c r="VLX21" s="130"/>
      <c r="VLY21" s="130"/>
      <c r="VLZ21" s="130"/>
      <c r="VMA21" s="130"/>
      <c r="VMB21" s="130"/>
      <c r="VMC21" s="130"/>
      <c r="VMD21" s="130"/>
      <c r="VME21" s="130"/>
      <c r="VMF21" s="130"/>
      <c r="VMG21" s="130"/>
      <c r="VMH21" s="130"/>
      <c r="VMI21" s="130"/>
      <c r="VMJ21" s="130"/>
      <c r="VMK21" s="130"/>
      <c r="VML21" s="130"/>
      <c r="VMM21" s="130"/>
      <c r="VMN21" s="130"/>
      <c r="VMO21" s="130"/>
      <c r="VMP21" s="130"/>
      <c r="VMQ21" s="130"/>
      <c r="VMR21" s="130"/>
      <c r="VMS21" s="130"/>
      <c r="VMT21" s="130"/>
      <c r="VMU21" s="130"/>
      <c r="VMV21" s="130"/>
      <c r="VMW21" s="130"/>
      <c r="VMX21" s="130"/>
      <c r="VMY21" s="130"/>
      <c r="VMZ21" s="130"/>
      <c r="VNA21" s="130"/>
      <c r="VNB21" s="130"/>
      <c r="VNC21" s="130"/>
      <c r="VND21" s="130"/>
      <c r="VNE21" s="130"/>
      <c r="VNF21" s="130"/>
      <c r="VNG21" s="130"/>
      <c r="VNH21" s="130"/>
      <c r="VNI21" s="130"/>
      <c r="VNJ21" s="130"/>
      <c r="VNK21" s="130"/>
      <c r="VNL21" s="130"/>
      <c r="VNM21" s="130"/>
      <c r="VNN21" s="130"/>
      <c r="VNO21" s="130"/>
      <c r="VNP21" s="130"/>
      <c r="VNQ21" s="130"/>
      <c r="VNR21" s="130"/>
      <c r="VNS21" s="130"/>
      <c r="VNT21" s="130"/>
      <c r="VNU21" s="130"/>
      <c r="VNV21" s="130"/>
      <c r="VNW21" s="130"/>
      <c r="VNX21" s="130"/>
      <c r="VNY21" s="130"/>
      <c r="VNZ21" s="130"/>
      <c r="VOA21" s="130"/>
      <c r="VOB21" s="130"/>
      <c r="VOC21" s="130"/>
      <c r="VOD21" s="130"/>
      <c r="VOE21" s="130"/>
      <c r="VOF21" s="130"/>
      <c r="VOG21" s="130"/>
      <c r="VOH21" s="130"/>
      <c r="VOI21" s="130"/>
      <c r="VOJ21" s="130"/>
      <c r="VOK21" s="130"/>
      <c r="VOL21" s="130"/>
      <c r="VOM21" s="130"/>
      <c r="VON21" s="130"/>
      <c r="VOO21" s="130"/>
      <c r="VOP21" s="130"/>
      <c r="VOQ21" s="130"/>
      <c r="VOR21" s="130"/>
      <c r="VOS21" s="130"/>
      <c r="VOT21" s="130"/>
      <c r="VOU21" s="130"/>
      <c r="VOV21" s="130"/>
      <c r="VOW21" s="130"/>
      <c r="VOX21" s="130"/>
      <c r="VOY21" s="130"/>
      <c r="VOZ21" s="130"/>
      <c r="VPA21" s="130"/>
      <c r="VPB21" s="130"/>
      <c r="VPC21" s="130"/>
      <c r="VPD21" s="130"/>
      <c r="VPE21" s="130"/>
      <c r="VPF21" s="130"/>
      <c r="VPG21" s="130"/>
      <c r="VPH21" s="130"/>
      <c r="VPI21" s="130"/>
      <c r="VPJ21" s="130"/>
      <c r="VPK21" s="130"/>
      <c r="VPL21" s="130"/>
      <c r="VPM21" s="130"/>
      <c r="VPN21" s="130"/>
      <c r="VPO21" s="130"/>
      <c r="VPP21" s="130"/>
      <c r="VPQ21" s="130"/>
      <c r="VPR21" s="130"/>
      <c r="VPS21" s="130"/>
      <c r="VPT21" s="130"/>
      <c r="VPU21" s="130"/>
      <c r="VPV21" s="130"/>
      <c r="VPW21" s="130"/>
      <c r="VPX21" s="130"/>
      <c r="VPY21" s="130"/>
      <c r="VPZ21" s="130"/>
      <c r="VQA21" s="130"/>
      <c r="VQB21" s="130"/>
      <c r="VQC21" s="130"/>
      <c r="VQD21" s="130"/>
      <c r="VQE21" s="130"/>
      <c r="VQF21" s="130"/>
      <c r="VQG21" s="130"/>
      <c r="VQH21" s="130"/>
      <c r="VQI21" s="130"/>
      <c r="VQJ21" s="130"/>
      <c r="VQK21" s="130"/>
      <c r="VQL21" s="130"/>
      <c r="VQM21" s="130"/>
      <c r="VQN21" s="130"/>
      <c r="VQO21" s="130"/>
      <c r="VQP21" s="130"/>
      <c r="VQQ21" s="130"/>
      <c r="VQR21" s="130"/>
      <c r="VQS21" s="130"/>
      <c r="VQT21" s="130"/>
      <c r="VQU21" s="130"/>
      <c r="VQV21" s="130"/>
      <c r="VQW21" s="130"/>
      <c r="VQX21" s="130"/>
      <c r="VQY21" s="130"/>
      <c r="VQZ21" s="130"/>
      <c r="VRA21" s="130"/>
      <c r="VRB21" s="130"/>
      <c r="VRC21" s="130"/>
      <c r="VRD21" s="130"/>
      <c r="VRE21" s="130"/>
      <c r="VRF21" s="130"/>
      <c r="VRG21" s="130"/>
      <c r="VRH21" s="130"/>
      <c r="VRI21" s="130"/>
      <c r="VRJ21" s="130"/>
      <c r="VRK21" s="130"/>
      <c r="VRL21" s="130"/>
      <c r="VRM21" s="130"/>
      <c r="VRN21" s="130"/>
      <c r="VRO21" s="130"/>
      <c r="VRP21" s="130"/>
      <c r="VRQ21" s="130"/>
      <c r="VRR21" s="130"/>
      <c r="VRS21" s="130"/>
      <c r="VRT21" s="130"/>
      <c r="VRU21" s="130"/>
      <c r="VRV21" s="130"/>
      <c r="VRW21" s="130"/>
      <c r="VRX21" s="130"/>
      <c r="VRY21" s="130"/>
      <c r="VRZ21" s="130"/>
      <c r="VSA21" s="130"/>
      <c r="VSB21" s="130"/>
      <c r="VSC21" s="130"/>
      <c r="VSD21" s="130"/>
      <c r="VSE21" s="130"/>
      <c r="VSF21" s="130"/>
      <c r="VSG21" s="130"/>
      <c r="VSH21" s="130"/>
      <c r="VSI21" s="130"/>
      <c r="VSJ21" s="130"/>
      <c r="VSK21" s="130"/>
      <c r="VSL21" s="130"/>
      <c r="VSM21" s="130"/>
      <c r="VSN21" s="130"/>
      <c r="VSO21" s="130"/>
      <c r="VSP21" s="130"/>
      <c r="VSQ21" s="130"/>
      <c r="VSR21" s="130"/>
      <c r="VSS21" s="130"/>
      <c r="VST21" s="130"/>
      <c r="VSU21" s="130"/>
      <c r="VSV21" s="130"/>
      <c r="VSW21" s="130"/>
      <c r="VSX21" s="130"/>
      <c r="VSY21" s="130"/>
      <c r="VSZ21" s="130"/>
      <c r="VTA21" s="130"/>
      <c r="VTB21" s="130"/>
      <c r="VTC21" s="130"/>
      <c r="VTD21" s="130"/>
      <c r="VTE21" s="130"/>
      <c r="VTF21" s="130"/>
      <c r="VTG21" s="130"/>
      <c r="VTH21" s="130"/>
      <c r="VTI21" s="130"/>
      <c r="VTJ21" s="130"/>
      <c r="VTK21" s="130"/>
      <c r="VTL21" s="130"/>
      <c r="VTM21" s="130"/>
      <c r="VTN21" s="130"/>
      <c r="VTO21" s="130"/>
      <c r="VTP21" s="130"/>
      <c r="VTQ21" s="130"/>
      <c r="VTR21" s="130"/>
      <c r="VTS21" s="130"/>
      <c r="VTT21" s="130"/>
      <c r="VTU21" s="130"/>
      <c r="VTV21" s="130"/>
      <c r="VTW21" s="130"/>
      <c r="VTX21" s="130"/>
      <c r="VTY21" s="130"/>
      <c r="VTZ21" s="130"/>
      <c r="VUA21" s="130"/>
      <c r="VUB21" s="130"/>
      <c r="VUC21" s="130"/>
      <c r="VUD21" s="130"/>
      <c r="VUE21" s="130"/>
      <c r="VUF21" s="130"/>
      <c r="VUG21" s="130"/>
      <c r="VUH21" s="130"/>
      <c r="VUI21" s="130"/>
      <c r="VUJ21" s="130"/>
      <c r="VUK21" s="130"/>
      <c r="VUL21" s="130"/>
      <c r="VUM21" s="130"/>
      <c r="VUN21" s="130"/>
      <c r="VUO21" s="130"/>
      <c r="VUP21" s="130"/>
      <c r="VUQ21" s="130"/>
      <c r="VUR21" s="130"/>
      <c r="VUS21" s="130"/>
      <c r="VUT21" s="130"/>
      <c r="VUU21" s="130"/>
      <c r="VUV21" s="130"/>
      <c r="VUW21" s="130"/>
      <c r="VUX21" s="130"/>
      <c r="VUY21" s="130"/>
      <c r="VUZ21" s="130"/>
      <c r="VVA21" s="130"/>
      <c r="VVB21" s="130"/>
      <c r="VVC21" s="130"/>
      <c r="VVD21" s="130"/>
      <c r="VVE21" s="130"/>
      <c r="VVF21" s="130"/>
      <c r="VVG21" s="130"/>
      <c r="VVH21" s="130"/>
      <c r="VVI21" s="130"/>
      <c r="VVJ21" s="130"/>
      <c r="VVK21" s="130"/>
      <c r="VVL21" s="130"/>
      <c r="VVM21" s="130"/>
      <c r="VVN21" s="130"/>
      <c r="VVO21" s="130"/>
      <c r="VVP21" s="130"/>
      <c r="VVQ21" s="130"/>
      <c r="VVR21" s="130"/>
      <c r="VVS21" s="130"/>
      <c r="VVT21" s="130"/>
      <c r="VVU21" s="130"/>
      <c r="VVV21" s="130"/>
      <c r="VVW21" s="130"/>
      <c r="VVX21" s="130"/>
      <c r="VVY21" s="130"/>
      <c r="VVZ21" s="130"/>
      <c r="VWA21" s="130"/>
      <c r="VWB21" s="130"/>
      <c r="VWC21" s="130"/>
      <c r="VWD21" s="130"/>
      <c r="VWE21" s="130"/>
      <c r="VWF21" s="130"/>
      <c r="VWG21" s="130"/>
      <c r="VWH21" s="130"/>
      <c r="VWI21" s="130"/>
      <c r="VWJ21" s="130"/>
      <c r="VWK21" s="130"/>
      <c r="VWL21" s="130"/>
      <c r="VWM21" s="130"/>
      <c r="VWN21" s="130"/>
      <c r="VWO21" s="130"/>
      <c r="VWP21" s="130"/>
      <c r="VWQ21" s="130"/>
      <c r="VWR21" s="130"/>
      <c r="VWS21" s="130"/>
      <c r="VWT21" s="130"/>
      <c r="VWU21" s="130"/>
      <c r="VWV21" s="130"/>
      <c r="VWW21" s="130"/>
      <c r="VWX21" s="130"/>
      <c r="VWY21" s="130"/>
      <c r="VWZ21" s="130"/>
      <c r="VXA21" s="130"/>
      <c r="VXB21" s="130"/>
      <c r="VXC21" s="130"/>
      <c r="VXD21" s="130"/>
      <c r="VXE21" s="130"/>
      <c r="VXF21" s="130"/>
      <c r="VXG21" s="130"/>
      <c r="VXH21" s="130"/>
      <c r="VXI21" s="130"/>
      <c r="VXJ21" s="130"/>
      <c r="VXK21" s="130"/>
      <c r="VXL21" s="130"/>
      <c r="VXM21" s="130"/>
      <c r="VXN21" s="130"/>
      <c r="VXO21" s="130"/>
      <c r="VXP21" s="130"/>
      <c r="VXQ21" s="130"/>
      <c r="VXR21" s="130"/>
      <c r="VXS21" s="130"/>
      <c r="VXT21" s="130"/>
      <c r="VXU21" s="130"/>
      <c r="VXV21" s="130"/>
      <c r="VXW21" s="130"/>
      <c r="VXX21" s="130"/>
      <c r="VXY21" s="130"/>
      <c r="VXZ21" s="130"/>
      <c r="VYA21" s="130"/>
      <c r="VYB21" s="130"/>
      <c r="VYC21" s="130"/>
      <c r="VYD21" s="130"/>
      <c r="VYE21" s="130"/>
      <c r="VYF21" s="130"/>
      <c r="VYG21" s="130"/>
      <c r="VYH21" s="130"/>
      <c r="VYI21" s="130"/>
      <c r="VYJ21" s="130"/>
      <c r="VYK21" s="130"/>
      <c r="VYL21" s="130"/>
      <c r="VYM21" s="130"/>
      <c r="VYN21" s="130"/>
      <c r="VYO21" s="130"/>
      <c r="VYP21" s="130"/>
      <c r="VYQ21" s="130"/>
      <c r="VYR21" s="130"/>
      <c r="VYS21" s="130"/>
      <c r="VYT21" s="130"/>
      <c r="VYU21" s="130"/>
      <c r="VYV21" s="130"/>
      <c r="VYW21" s="130"/>
      <c r="VYX21" s="130"/>
      <c r="VYY21" s="130"/>
      <c r="VYZ21" s="130"/>
      <c r="VZA21" s="130"/>
      <c r="VZB21" s="130"/>
      <c r="VZC21" s="130"/>
      <c r="VZD21" s="130"/>
      <c r="VZE21" s="130"/>
      <c r="VZF21" s="130"/>
      <c r="VZG21" s="130"/>
      <c r="VZH21" s="130"/>
      <c r="VZI21" s="130"/>
      <c r="VZJ21" s="130"/>
      <c r="VZK21" s="130"/>
      <c r="VZL21" s="130"/>
      <c r="VZM21" s="130"/>
      <c r="VZN21" s="130"/>
      <c r="VZO21" s="130"/>
      <c r="VZP21" s="130"/>
      <c r="VZQ21" s="130"/>
      <c r="VZR21" s="130"/>
      <c r="VZS21" s="130"/>
      <c r="VZT21" s="130"/>
      <c r="VZU21" s="130"/>
      <c r="VZV21" s="130"/>
      <c r="VZW21" s="130"/>
      <c r="VZX21" s="130"/>
      <c r="VZY21" s="130"/>
      <c r="VZZ21" s="130"/>
      <c r="WAA21" s="130"/>
      <c r="WAB21" s="130"/>
      <c r="WAC21" s="130"/>
      <c r="WAD21" s="130"/>
      <c r="WAE21" s="130"/>
      <c r="WAF21" s="130"/>
      <c r="WAG21" s="130"/>
      <c r="WAH21" s="130"/>
      <c r="WAI21" s="130"/>
      <c r="WAJ21" s="130"/>
      <c r="WAK21" s="130"/>
      <c r="WAL21" s="130"/>
      <c r="WAM21" s="130"/>
      <c r="WAN21" s="130"/>
      <c r="WAO21" s="130"/>
      <c r="WAP21" s="130"/>
      <c r="WAQ21" s="130"/>
      <c r="WAR21" s="130"/>
      <c r="WAS21" s="130"/>
      <c r="WAT21" s="130"/>
      <c r="WAU21" s="130"/>
      <c r="WAV21" s="130"/>
      <c r="WAW21" s="130"/>
      <c r="WAX21" s="130"/>
      <c r="WAY21" s="130"/>
      <c r="WAZ21" s="130"/>
      <c r="WBA21" s="130"/>
      <c r="WBB21" s="130"/>
      <c r="WBC21" s="130"/>
      <c r="WBD21" s="130"/>
      <c r="WBE21" s="130"/>
      <c r="WBF21" s="130"/>
      <c r="WBG21" s="130"/>
      <c r="WBH21" s="130"/>
      <c r="WBI21" s="130"/>
      <c r="WBJ21" s="130"/>
      <c r="WBK21" s="130"/>
      <c r="WBL21" s="130"/>
      <c r="WBM21" s="130"/>
      <c r="WBN21" s="130"/>
      <c r="WBO21" s="130"/>
      <c r="WBP21" s="130"/>
      <c r="WBQ21" s="130"/>
      <c r="WBR21" s="130"/>
      <c r="WBS21" s="130"/>
      <c r="WBT21" s="130"/>
      <c r="WBU21" s="130"/>
      <c r="WBV21" s="130"/>
      <c r="WBW21" s="130"/>
      <c r="WBX21" s="130"/>
      <c r="WBY21" s="130"/>
      <c r="WBZ21" s="130"/>
      <c r="WCA21" s="130"/>
      <c r="WCB21" s="130"/>
      <c r="WCC21" s="130"/>
      <c r="WCD21" s="130"/>
      <c r="WCE21" s="130"/>
      <c r="WCF21" s="130"/>
      <c r="WCG21" s="130"/>
      <c r="WCH21" s="130"/>
      <c r="WCI21" s="130"/>
      <c r="WCJ21" s="130"/>
      <c r="WCK21" s="130"/>
      <c r="WCL21" s="130"/>
      <c r="WCM21" s="130"/>
      <c r="WCN21" s="130"/>
      <c r="WCO21" s="130"/>
      <c r="WCP21" s="130"/>
      <c r="WCQ21" s="130"/>
      <c r="WCR21" s="130"/>
      <c r="WCS21" s="130"/>
      <c r="WCT21" s="130"/>
      <c r="WCU21" s="130"/>
      <c r="WCV21" s="130"/>
      <c r="WCW21" s="130"/>
      <c r="WCX21" s="130"/>
      <c r="WCY21" s="130"/>
      <c r="WCZ21" s="130"/>
      <c r="WDA21" s="130"/>
      <c r="WDB21" s="130"/>
      <c r="WDC21" s="130"/>
      <c r="WDD21" s="130"/>
      <c r="WDE21" s="130"/>
      <c r="WDF21" s="130"/>
      <c r="WDG21" s="130"/>
      <c r="WDH21" s="130"/>
      <c r="WDI21" s="130"/>
      <c r="WDJ21" s="130"/>
      <c r="WDK21" s="130"/>
      <c r="WDL21" s="130"/>
      <c r="WDM21" s="130"/>
      <c r="WDN21" s="130"/>
      <c r="WDO21" s="130"/>
      <c r="WDP21" s="130"/>
      <c r="WDQ21" s="130"/>
      <c r="WDR21" s="130"/>
      <c r="WDS21" s="130"/>
      <c r="WDT21" s="130"/>
      <c r="WDU21" s="130"/>
      <c r="WDV21" s="130"/>
      <c r="WDW21" s="130"/>
      <c r="WDX21" s="130"/>
      <c r="WDY21" s="130"/>
      <c r="WDZ21" s="130"/>
      <c r="WEA21" s="130"/>
      <c r="WEB21" s="130"/>
      <c r="WEC21" s="130"/>
      <c r="WED21" s="130"/>
      <c r="WEE21" s="130"/>
      <c r="WEF21" s="130"/>
      <c r="WEG21" s="130"/>
      <c r="WEH21" s="130"/>
      <c r="WEI21" s="130"/>
      <c r="WEJ21" s="130"/>
      <c r="WEK21" s="130"/>
      <c r="WEL21" s="130"/>
      <c r="WEM21" s="130"/>
      <c r="WEN21" s="130"/>
      <c r="WEO21" s="130"/>
      <c r="WEP21" s="130"/>
      <c r="WEQ21" s="130"/>
      <c r="WER21" s="130"/>
      <c r="WES21" s="130"/>
      <c r="WET21" s="130"/>
      <c r="WEU21" s="130"/>
      <c r="WEV21" s="130"/>
      <c r="WEW21" s="130"/>
      <c r="WEX21" s="130"/>
      <c r="WEY21" s="130"/>
      <c r="WEZ21" s="130"/>
      <c r="WFA21" s="130"/>
      <c r="WFB21" s="130"/>
      <c r="WFC21" s="130"/>
      <c r="WFD21" s="130"/>
      <c r="WFE21" s="130"/>
      <c r="WFF21" s="130"/>
      <c r="WFG21" s="130"/>
      <c r="WFH21" s="130"/>
      <c r="WFI21" s="130"/>
      <c r="WFJ21" s="130"/>
      <c r="WFK21" s="130"/>
      <c r="WFL21" s="130"/>
      <c r="WFM21" s="130"/>
      <c r="WFN21" s="130"/>
      <c r="WFO21" s="130"/>
      <c r="WFP21" s="130"/>
      <c r="WFQ21" s="130"/>
      <c r="WFR21" s="130"/>
      <c r="WFS21" s="130"/>
      <c r="WFT21" s="130"/>
      <c r="WFU21" s="130"/>
      <c r="WFV21" s="130"/>
      <c r="WFW21" s="130"/>
      <c r="WFX21" s="130"/>
      <c r="WFY21" s="130"/>
      <c r="WFZ21" s="130"/>
      <c r="WGA21" s="130"/>
      <c r="WGB21" s="130"/>
      <c r="WGC21" s="130"/>
      <c r="WGD21" s="130"/>
      <c r="WGE21" s="130"/>
      <c r="WGF21" s="130"/>
      <c r="WGG21" s="130"/>
      <c r="WGH21" s="130"/>
      <c r="WGI21" s="130"/>
      <c r="WGJ21" s="130"/>
      <c r="WGK21" s="130"/>
      <c r="WGL21" s="130"/>
      <c r="WGM21" s="130"/>
      <c r="WGN21" s="130"/>
      <c r="WGO21" s="130"/>
      <c r="WGP21" s="130"/>
      <c r="WGQ21" s="130"/>
      <c r="WGR21" s="130"/>
      <c r="WGS21" s="130"/>
      <c r="WGT21" s="130"/>
      <c r="WGU21" s="130"/>
      <c r="WGV21" s="130"/>
      <c r="WGW21" s="130"/>
      <c r="WGX21" s="130"/>
      <c r="WGY21" s="130"/>
      <c r="WGZ21" s="130"/>
      <c r="WHA21" s="130"/>
      <c r="WHB21" s="130"/>
      <c r="WHC21" s="130"/>
      <c r="WHD21" s="130"/>
      <c r="WHE21" s="130"/>
      <c r="WHF21" s="130"/>
      <c r="WHG21" s="130"/>
      <c r="WHH21" s="130"/>
      <c r="WHI21" s="130"/>
      <c r="WHJ21" s="130"/>
      <c r="WHK21" s="130"/>
      <c r="WHL21" s="130"/>
      <c r="WHM21" s="130"/>
      <c r="WHN21" s="130"/>
      <c r="WHO21" s="130"/>
      <c r="WHP21" s="130"/>
      <c r="WHQ21" s="130"/>
      <c r="WHR21" s="130"/>
      <c r="WHS21" s="130"/>
      <c r="WHT21" s="130"/>
      <c r="WHU21" s="130"/>
      <c r="WHV21" s="130"/>
      <c r="WHW21" s="130"/>
      <c r="WHX21" s="130"/>
      <c r="WHY21" s="130"/>
      <c r="WHZ21" s="130"/>
      <c r="WIA21" s="130"/>
      <c r="WIB21" s="130"/>
      <c r="WIC21" s="130"/>
      <c r="WID21" s="130"/>
      <c r="WIE21" s="130"/>
      <c r="WIF21" s="130"/>
      <c r="WIG21" s="130"/>
      <c r="WIH21" s="130"/>
      <c r="WII21" s="130"/>
      <c r="WIJ21" s="130"/>
      <c r="WIK21" s="130"/>
      <c r="WIL21" s="130"/>
      <c r="WIM21" s="130"/>
      <c r="WIN21" s="130"/>
      <c r="WIO21" s="130"/>
      <c r="WIP21" s="130"/>
      <c r="WIQ21" s="130"/>
      <c r="WIR21" s="130"/>
      <c r="WIS21" s="130"/>
      <c r="WIT21" s="130"/>
      <c r="WIU21" s="130"/>
      <c r="WIV21" s="130"/>
      <c r="WIW21" s="130"/>
      <c r="WIX21" s="130"/>
      <c r="WIY21" s="130"/>
      <c r="WIZ21" s="130"/>
      <c r="WJA21" s="130"/>
      <c r="WJB21" s="130"/>
      <c r="WJC21" s="130"/>
      <c r="WJD21" s="130"/>
      <c r="WJE21" s="130"/>
      <c r="WJF21" s="130"/>
      <c r="WJG21" s="130"/>
      <c r="WJH21" s="130"/>
      <c r="WJI21" s="130"/>
      <c r="WJJ21" s="130"/>
      <c r="WJK21" s="130"/>
      <c r="WJL21" s="130"/>
      <c r="WJM21" s="130"/>
      <c r="WJN21" s="130"/>
      <c r="WJO21" s="130"/>
      <c r="WJP21" s="130"/>
      <c r="WJQ21" s="130"/>
      <c r="WJR21" s="130"/>
      <c r="WJS21" s="130"/>
      <c r="WJT21" s="130"/>
      <c r="WJU21" s="130"/>
      <c r="WJV21" s="130"/>
      <c r="WJW21" s="130"/>
      <c r="WJX21" s="130"/>
      <c r="WJY21" s="130"/>
      <c r="WJZ21" s="130"/>
      <c r="WKA21" s="130"/>
      <c r="WKB21" s="130"/>
      <c r="WKC21" s="130"/>
      <c r="WKD21" s="130"/>
      <c r="WKE21" s="130"/>
      <c r="WKF21" s="130"/>
      <c r="WKG21" s="130"/>
      <c r="WKH21" s="130"/>
      <c r="WKI21" s="130"/>
      <c r="WKJ21" s="130"/>
      <c r="WKK21" s="130"/>
      <c r="WKL21" s="130"/>
      <c r="WKM21" s="130"/>
      <c r="WKN21" s="130"/>
      <c r="WKO21" s="130"/>
      <c r="WKP21" s="130"/>
      <c r="WKQ21" s="130"/>
      <c r="WKR21" s="130"/>
      <c r="WKS21" s="130"/>
      <c r="WKT21" s="130"/>
      <c r="WKU21" s="130"/>
      <c r="WKV21" s="130"/>
      <c r="WKW21" s="130"/>
      <c r="WKX21" s="130"/>
      <c r="WKY21" s="130"/>
      <c r="WKZ21" s="130"/>
      <c r="WLA21" s="130"/>
      <c r="WLB21" s="130"/>
      <c r="WLC21" s="130"/>
      <c r="WLD21" s="130"/>
      <c r="WLE21" s="130"/>
      <c r="WLF21" s="130"/>
      <c r="WLG21" s="130"/>
      <c r="WLH21" s="130"/>
      <c r="WLI21" s="130"/>
      <c r="WLJ21" s="130"/>
      <c r="WLK21" s="130"/>
      <c r="WLL21" s="130"/>
      <c r="WLM21" s="130"/>
      <c r="WLN21" s="130"/>
      <c r="WLO21" s="130"/>
      <c r="WLP21" s="130"/>
      <c r="WLQ21" s="130"/>
      <c r="WLR21" s="130"/>
      <c r="WLS21" s="130"/>
      <c r="WLT21" s="130"/>
      <c r="WLU21" s="130"/>
      <c r="WLV21" s="130"/>
      <c r="WLW21" s="130"/>
      <c r="WLX21" s="130"/>
      <c r="WLY21" s="130"/>
      <c r="WLZ21" s="130"/>
      <c r="WMA21" s="130"/>
      <c r="WMB21" s="130"/>
      <c r="WMC21" s="130"/>
      <c r="WMD21" s="130"/>
      <c r="WME21" s="130"/>
      <c r="WMF21" s="130"/>
      <c r="WMG21" s="130"/>
      <c r="WMH21" s="130"/>
      <c r="WMI21" s="130"/>
      <c r="WMJ21" s="130"/>
      <c r="WMK21" s="130"/>
      <c r="WML21" s="130"/>
      <c r="WMM21" s="130"/>
      <c r="WMN21" s="130"/>
      <c r="WMO21" s="130"/>
      <c r="WMP21" s="130"/>
      <c r="WMQ21" s="130"/>
      <c r="WMR21" s="130"/>
      <c r="WMS21" s="130"/>
      <c r="WMT21" s="130"/>
      <c r="WMU21" s="130"/>
      <c r="WMV21" s="130"/>
      <c r="WMW21" s="130"/>
      <c r="WMX21" s="130"/>
      <c r="WMY21" s="130"/>
      <c r="WMZ21" s="130"/>
      <c r="WNA21" s="130"/>
      <c r="WNB21" s="130"/>
      <c r="WNC21" s="130"/>
      <c r="WND21" s="130"/>
      <c r="WNE21" s="130"/>
      <c r="WNF21" s="130"/>
      <c r="WNG21" s="130"/>
      <c r="WNH21" s="130"/>
      <c r="WNI21" s="130"/>
      <c r="WNJ21" s="130"/>
      <c r="WNK21" s="130"/>
      <c r="WNL21" s="130"/>
      <c r="WNM21" s="130"/>
      <c r="WNN21" s="130"/>
      <c r="WNO21" s="130"/>
      <c r="WNP21" s="130"/>
      <c r="WNQ21" s="130"/>
      <c r="WNR21" s="130"/>
      <c r="WNS21" s="130"/>
      <c r="WNT21" s="130"/>
      <c r="WNU21" s="130"/>
      <c r="WNV21" s="130"/>
      <c r="WNW21" s="130"/>
      <c r="WNX21" s="130"/>
      <c r="WNY21" s="130"/>
      <c r="WNZ21" s="130"/>
      <c r="WOA21" s="130"/>
      <c r="WOB21" s="130"/>
      <c r="WOC21" s="130"/>
      <c r="WOD21" s="130"/>
      <c r="WOE21" s="130"/>
      <c r="WOF21" s="130"/>
      <c r="WOG21" s="130"/>
      <c r="WOH21" s="130"/>
      <c r="WOI21" s="130"/>
      <c r="WOJ21" s="130"/>
      <c r="WOK21" s="130"/>
      <c r="WOL21" s="130"/>
      <c r="WOM21" s="130"/>
      <c r="WON21" s="130"/>
      <c r="WOO21" s="130"/>
      <c r="WOP21" s="130"/>
      <c r="WOQ21" s="130"/>
      <c r="WOR21" s="130"/>
      <c r="WOS21" s="130"/>
      <c r="WOT21" s="130"/>
      <c r="WOU21" s="130"/>
      <c r="WOV21" s="130"/>
      <c r="WOW21" s="130"/>
      <c r="WOX21" s="130"/>
      <c r="WOY21" s="130"/>
      <c r="WOZ21" s="130"/>
      <c r="WPA21" s="130"/>
      <c r="WPB21" s="130"/>
      <c r="WPC21" s="130"/>
      <c r="WPD21" s="130"/>
      <c r="WPE21" s="130"/>
      <c r="WPF21" s="130"/>
      <c r="WPG21" s="130"/>
      <c r="WPH21" s="130"/>
      <c r="WPI21" s="130"/>
      <c r="WPJ21" s="130"/>
      <c r="WPK21" s="130"/>
      <c r="WPL21" s="130"/>
      <c r="WPM21" s="130"/>
      <c r="WPN21" s="130"/>
      <c r="WPO21" s="130"/>
      <c r="WPP21" s="130"/>
      <c r="WPQ21" s="130"/>
      <c r="WPR21" s="130"/>
      <c r="WPS21" s="130"/>
      <c r="WPT21" s="130"/>
      <c r="WPU21" s="130"/>
      <c r="WPV21" s="130"/>
      <c r="WPW21" s="130"/>
      <c r="WPX21" s="130"/>
      <c r="WPY21" s="130"/>
      <c r="WPZ21" s="130"/>
      <c r="WQA21" s="130"/>
      <c r="WQB21" s="130"/>
      <c r="WQC21" s="130"/>
      <c r="WQD21" s="130"/>
      <c r="WQE21" s="130"/>
      <c r="WQF21" s="130"/>
      <c r="WQG21" s="130"/>
      <c r="WQH21" s="130"/>
      <c r="WQI21" s="130"/>
      <c r="WQJ21" s="130"/>
      <c r="WQK21" s="130"/>
      <c r="WQL21" s="130"/>
      <c r="WQM21" s="130"/>
      <c r="WQN21" s="130"/>
      <c r="WQO21" s="130"/>
      <c r="WQP21" s="130"/>
      <c r="WQQ21" s="130"/>
      <c r="WQR21" s="130"/>
      <c r="WQS21" s="130"/>
      <c r="WQT21" s="130"/>
      <c r="WQU21" s="130"/>
      <c r="WQV21" s="130"/>
      <c r="WQW21" s="130"/>
      <c r="WQX21" s="130"/>
      <c r="WQY21" s="130"/>
      <c r="WQZ21" s="130"/>
      <c r="WRA21" s="130"/>
      <c r="WRB21" s="130"/>
      <c r="WRC21" s="130"/>
      <c r="WRD21" s="130"/>
      <c r="WRE21" s="130"/>
      <c r="WRF21" s="130"/>
      <c r="WRG21" s="130"/>
      <c r="WRH21" s="130"/>
      <c r="WRI21" s="130"/>
      <c r="WRJ21" s="130"/>
      <c r="WRK21" s="130"/>
      <c r="WRL21" s="130"/>
      <c r="WRM21" s="130"/>
      <c r="WRN21" s="130"/>
      <c r="WRO21" s="130"/>
      <c r="WRP21" s="130"/>
      <c r="WRQ21" s="130"/>
      <c r="WRR21" s="130"/>
      <c r="WRS21" s="130"/>
      <c r="WRT21" s="130"/>
      <c r="WRU21" s="130"/>
      <c r="WRV21" s="130"/>
      <c r="WRW21" s="130"/>
      <c r="WRX21" s="130"/>
      <c r="WRY21" s="130"/>
      <c r="WRZ21" s="130"/>
      <c r="WSA21" s="130"/>
      <c r="WSB21" s="130"/>
      <c r="WSC21" s="130"/>
      <c r="WSD21" s="130"/>
      <c r="WSE21" s="130"/>
      <c r="WSF21" s="130"/>
      <c r="WSG21" s="130"/>
      <c r="WSH21" s="130"/>
      <c r="WSI21" s="130"/>
      <c r="WSJ21" s="130"/>
      <c r="WSK21" s="130"/>
      <c r="WSL21" s="130"/>
      <c r="WSM21" s="130"/>
      <c r="WSN21" s="130"/>
      <c r="WSO21" s="130"/>
      <c r="WSP21" s="130"/>
      <c r="WSQ21" s="130"/>
      <c r="WSR21" s="130"/>
      <c r="WSS21" s="130"/>
      <c r="WST21" s="130"/>
      <c r="WSU21" s="130"/>
      <c r="WSV21" s="130"/>
      <c r="WSW21" s="130"/>
      <c r="WSX21" s="130"/>
      <c r="WSY21" s="130"/>
      <c r="WSZ21" s="130"/>
      <c r="WTA21" s="130"/>
      <c r="WTB21" s="130"/>
      <c r="WTC21" s="130"/>
      <c r="WTD21" s="130"/>
      <c r="WTE21" s="130"/>
      <c r="WTF21" s="130"/>
      <c r="WTG21" s="130"/>
      <c r="WTH21" s="130"/>
      <c r="WTI21" s="130"/>
      <c r="WTJ21" s="130"/>
      <c r="WTK21" s="130"/>
      <c r="WTL21" s="130"/>
      <c r="WTM21" s="130"/>
      <c r="WTN21" s="130"/>
      <c r="WTO21" s="130"/>
      <c r="WTP21" s="130"/>
      <c r="WTQ21" s="130"/>
      <c r="WTR21" s="130"/>
      <c r="WTS21" s="130"/>
      <c r="WTT21" s="130"/>
      <c r="WTU21" s="130"/>
      <c r="WTV21" s="130"/>
      <c r="WTW21" s="130"/>
      <c r="WTX21" s="130"/>
      <c r="WTY21" s="130"/>
      <c r="WTZ21" s="130"/>
      <c r="WUA21" s="130"/>
      <c r="WUB21" s="130"/>
      <c r="WUC21" s="130"/>
      <c r="WUD21" s="130"/>
      <c r="WUE21" s="130"/>
      <c r="WUF21" s="130"/>
      <c r="WUG21" s="130"/>
      <c r="WUH21" s="130"/>
      <c r="WUI21" s="130"/>
      <c r="WUJ21" s="130"/>
      <c r="WUK21" s="130"/>
      <c r="WUL21" s="130"/>
      <c r="WUM21" s="130"/>
      <c r="WUN21" s="130"/>
      <c r="WUO21" s="130"/>
      <c r="WUP21" s="130"/>
      <c r="WUQ21" s="130"/>
      <c r="WUR21" s="130"/>
      <c r="WUS21" s="130"/>
      <c r="WUT21" s="130"/>
      <c r="WUU21" s="130"/>
      <c r="WUV21" s="130"/>
      <c r="WUW21" s="130"/>
      <c r="WUX21" s="130"/>
      <c r="WUY21" s="130"/>
      <c r="WUZ21" s="130"/>
      <c r="WVA21" s="130"/>
      <c r="WVB21" s="130"/>
      <c r="WVC21" s="130"/>
      <c r="WVD21" s="130"/>
      <c r="WVE21" s="130"/>
      <c r="WVF21" s="130"/>
      <c r="WVG21" s="130"/>
      <c r="WVH21" s="130"/>
      <c r="WVI21" s="130"/>
      <c r="WVJ21" s="130"/>
      <c r="WVK21" s="130"/>
      <c r="WVL21" s="130"/>
      <c r="WVM21" s="130"/>
      <c r="WVN21" s="130"/>
      <c r="WVO21" s="130"/>
      <c r="WVP21" s="130"/>
      <c r="WVQ21" s="130"/>
      <c r="WVR21" s="130"/>
      <c r="WVS21" s="130"/>
      <c r="WVT21" s="130"/>
      <c r="WVU21" s="130"/>
      <c r="WVV21" s="130"/>
      <c r="WVW21" s="130"/>
      <c r="WVX21" s="130"/>
      <c r="WVY21" s="130"/>
      <c r="WVZ21" s="130"/>
      <c r="WWA21" s="130"/>
      <c r="WWB21" s="130"/>
      <c r="WWC21" s="130"/>
      <c r="WWD21" s="130"/>
      <c r="WWE21" s="130"/>
      <c r="WWF21" s="130"/>
      <c r="WWG21" s="130"/>
      <c r="WWH21" s="130"/>
      <c r="WWI21" s="130"/>
      <c r="WWJ21" s="130"/>
      <c r="WWK21" s="130"/>
      <c r="WWL21" s="130"/>
      <c r="WWM21" s="130"/>
      <c r="WWN21" s="130"/>
      <c r="WWO21" s="130"/>
      <c r="WWP21" s="130"/>
      <c r="WWQ21" s="130"/>
      <c r="WWR21" s="130"/>
      <c r="WWS21" s="130"/>
      <c r="WWT21" s="130"/>
      <c r="WWU21" s="130"/>
      <c r="WWV21" s="130"/>
      <c r="WWW21" s="130"/>
      <c r="WWX21" s="130"/>
      <c r="WWY21" s="130"/>
      <c r="WWZ21" s="130"/>
      <c r="WXA21" s="130"/>
      <c r="WXB21" s="130"/>
      <c r="WXC21" s="130"/>
      <c r="WXD21" s="130"/>
      <c r="WXE21" s="130"/>
      <c r="WXF21" s="130"/>
      <c r="WXG21" s="130"/>
      <c r="WXH21" s="130"/>
      <c r="WXI21" s="130"/>
      <c r="WXJ21" s="130"/>
      <c r="WXK21" s="130"/>
      <c r="WXL21" s="130"/>
      <c r="WXM21" s="130"/>
      <c r="WXN21" s="130"/>
      <c r="WXO21" s="130"/>
      <c r="WXP21" s="130"/>
      <c r="WXQ21" s="130"/>
      <c r="WXR21" s="130"/>
      <c r="WXS21" s="130"/>
      <c r="WXT21" s="130"/>
      <c r="WXU21" s="130"/>
      <c r="WXV21" s="130"/>
      <c r="WXW21" s="130"/>
      <c r="WXX21" s="130"/>
      <c r="WXY21" s="130"/>
      <c r="WXZ21" s="130"/>
      <c r="WYA21" s="130"/>
      <c r="WYB21" s="130"/>
      <c r="WYC21" s="130"/>
      <c r="WYD21" s="130"/>
      <c r="WYE21" s="130"/>
      <c r="WYF21" s="130"/>
      <c r="WYG21" s="130"/>
      <c r="WYH21" s="130"/>
      <c r="WYI21" s="130"/>
      <c r="WYJ21" s="130"/>
      <c r="WYK21" s="130"/>
      <c r="WYL21" s="130"/>
      <c r="WYM21" s="130"/>
      <c r="WYN21" s="130"/>
      <c r="WYO21" s="130"/>
      <c r="WYP21" s="130"/>
      <c r="WYQ21" s="130"/>
      <c r="WYR21" s="130"/>
      <c r="WYS21" s="130"/>
      <c r="WYT21" s="130"/>
      <c r="WYU21" s="130"/>
      <c r="WYV21" s="130"/>
      <c r="WYW21" s="130"/>
      <c r="WYX21" s="130"/>
      <c r="WYY21" s="130"/>
      <c r="WYZ21" s="130"/>
      <c r="WZA21" s="130"/>
      <c r="WZB21" s="130"/>
      <c r="WZC21" s="130"/>
      <c r="WZD21" s="130"/>
      <c r="WZE21" s="130"/>
      <c r="WZF21" s="130"/>
      <c r="WZG21" s="130"/>
      <c r="WZH21" s="130"/>
      <c r="WZI21" s="130"/>
      <c r="WZJ21" s="130"/>
      <c r="WZK21" s="130"/>
      <c r="WZL21" s="130"/>
      <c r="WZM21" s="130"/>
      <c r="WZN21" s="130"/>
      <c r="WZO21" s="130"/>
      <c r="WZP21" s="130"/>
      <c r="WZQ21" s="130"/>
      <c r="WZR21" s="130"/>
      <c r="WZS21" s="130"/>
      <c r="WZT21" s="130"/>
      <c r="WZU21" s="130"/>
      <c r="WZV21" s="130"/>
      <c r="WZW21" s="130"/>
      <c r="WZX21" s="130"/>
      <c r="WZY21" s="130"/>
      <c r="WZZ21" s="130"/>
      <c r="XAA21" s="130"/>
      <c r="XAB21" s="130"/>
      <c r="XAC21" s="130"/>
      <c r="XAD21" s="130"/>
      <c r="XAE21" s="130"/>
      <c r="XAF21" s="130"/>
      <c r="XAG21" s="130"/>
      <c r="XAH21" s="130"/>
      <c r="XAI21" s="130"/>
      <c r="XAJ21" s="130"/>
      <c r="XAK21" s="130"/>
      <c r="XAL21" s="130"/>
      <c r="XAM21" s="130"/>
      <c r="XAN21" s="130"/>
      <c r="XAO21" s="130"/>
      <c r="XAP21" s="130"/>
      <c r="XAQ21" s="130"/>
      <c r="XAR21" s="130"/>
      <c r="XAS21" s="130"/>
      <c r="XAT21" s="130"/>
      <c r="XAU21" s="130"/>
      <c r="XAV21" s="130"/>
      <c r="XAW21" s="130"/>
      <c r="XAX21" s="130"/>
      <c r="XAY21" s="130"/>
      <c r="XAZ21" s="130"/>
      <c r="XBA21" s="130"/>
      <c r="XBB21" s="130"/>
      <c r="XBC21" s="130"/>
      <c r="XBD21" s="130"/>
      <c r="XBE21" s="130"/>
      <c r="XBF21" s="130"/>
      <c r="XBG21" s="130"/>
      <c r="XBH21" s="130"/>
      <c r="XBI21" s="130"/>
      <c r="XBJ21" s="130"/>
      <c r="XBK21" s="130"/>
      <c r="XBL21" s="130"/>
      <c r="XBM21" s="130"/>
      <c r="XBN21" s="130"/>
      <c r="XBO21" s="130"/>
      <c r="XBP21" s="130"/>
      <c r="XBQ21" s="130"/>
      <c r="XBR21" s="130"/>
      <c r="XBS21" s="130"/>
      <c r="XBT21" s="130"/>
      <c r="XBU21" s="130"/>
      <c r="XBV21" s="130"/>
      <c r="XBW21" s="130"/>
      <c r="XBX21" s="130"/>
      <c r="XBY21" s="130"/>
      <c r="XBZ21" s="130"/>
      <c r="XCA21" s="130"/>
      <c r="XCB21" s="130"/>
      <c r="XCC21" s="130"/>
      <c r="XCD21" s="130"/>
      <c r="XCE21" s="130"/>
      <c r="XCF21" s="130"/>
      <c r="XCG21" s="130"/>
      <c r="XCH21" s="130"/>
      <c r="XCI21" s="130"/>
      <c r="XCJ21" s="130"/>
      <c r="XCK21" s="130"/>
      <c r="XCL21" s="130"/>
      <c r="XCM21" s="130"/>
      <c r="XCN21" s="130"/>
      <c r="XCO21" s="130"/>
      <c r="XCP21" s="130"/>
      <c r="XCQ21" s="130"/>
      <c r="XCR21" s="130"/>
      <c r="XCS21" s="130"/>
      <c r="XCT21" s="130"/>
      <c r="XCU21" s="130"/>
      <c r="XCV21" s="130"/>
      <c r="XCW21" s="130"/>
      <c r="XCX21" s="130"/>
      <c r="XCY21" s="130"/>
      <c r="XCZ21" s="130"/>
      <c r="XDA21" s="130"/>
      <c r="XDB21" s="130"/>
      <c r="XDC21" s="130"/>
      <c r="XDD21" s="130"/>
      <c r="XDE21" s="130"/>
      <c r="XDF21" s="130"/>
      <c r="XDG21" s="130"/>
      <c r="XDH21" s="130"/>
      <c r="XDI21" s="130"/>
      <c r="XDJ21" s="130"/>
      <c r="XDK21" s="130"/>
      <c r="XDL21" s="130"/>
      <c r="XDM21" s="130"/>
      <c r="XDN21" s="130"/>
      <c r="XDO21" s="130"/>
      <c r="XDP21" s="130"/>
      <c r="XDQ21" s="130"/>
      <c r="XDR21" s="130"/>
      <c r="XDS21" s="130"/>
      <c r="XDT21" s="130"/>
      <c r="XDU21" s="130"/>
      <c r="XDV21" s="130"/>
      <c r="XDW21" s="130"/>
      <c r="XDX21" s="130"/>
      <c r="XDY21" s="130"/>
      <c r="XDZ21" s="130"/>
      <c r="XEA21" s="130"/>
      <c r="XEB21" s="130"/>
      <c r="XEC21" s="130"/>
      <c r="XED21" s="130"/>
      <c r="XEE21" s="130"/>
      <c r="XEF21" s="130"/>
      <c r="XEG21" s="130"/>
      <c r="XEH21" s="130"/>
      <c r="XEI21" s="130"/>
      <c r="XEJ21" s="130"/>
      <c r="XEK21" s="130"/>
      <c r="XEL21" s="130"/>
      <c r="XEM21" s="130"/>
      <c r="XEN21" s="130"/>
      <c r="XEO21" s="130"/>
      <c r="XEP21" s="130"/>
      <c r="XEQ21" s="130"/>
      <c r="XER21" s="130"/>
      <c r="XES21" s="130"/>
      <c r="XET21" s="130"/>
      <c r="XEU21" s="130"/>
      <c r="XEV21" s="130"/>
      <c r="XEW21" s="130"/>
    </row>
    <row r="22" spans="1:16377">
      <c r="A22" s="670"/>
      <c r="B22" s="578"/>
      <c r="C22" s="65" t="s">
        <v>53</v>
      </c>
      <c r="D22" s="9">
        <v>5720</v>
      </c>
      <c r="E22" s="18"/>
      <c r="F22" s="17"/>
      <c r="G22" s="17"/>
      <c r="H22" s="17"/>
      <c r="I22" s="17"/>
      <c r="J22" s="15"/>
      <c r="K22" s="15"/>
      <c r="L22" s="15"/>
      <c r="M22" s="15"/>
      <c r="N22" s="15"/>
      <c r="O22" s="15"/>
      <c r="P22" s="15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4">
        <f>SUM(D22:P22)</f>
        <v>5720</v>
      </c>
      <c r="AD22" s="17"/>
    </row>
    <row r="23" spans="1:16377" ht="15.75" customHeight="1">
      <c r="A23" s="670"/>
      <c r="B23" s="578"/>
      <c r="C23" s="65" t="s">
        <v>56</v>
      </c>
      <c r="D23" s="9"/>
      <c r="E23" s="18"/>
      <c r="F23" s="17"/>
      <c r="G23" s="17"/>
      <c r="H23" s="17"/>
      <c r="I23" s="17"/>
      <c r="J23" s="15"/>
      <c r="K23" s="15"/>
      <c r="L23" s="15"/>
      <c r="M23" s="15"/>
      <c r="N23" s="15"/>
      <c r="O23" s="15"/>
      <c r="P23" s="1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4">
        <f>SUM(D23:AB23)</f>
        <v>0</v>
      </c>
      <c r="AD23" s="17"/>
    </row>
    <row r="24" spans="1:16377" s="131" customFormat="1">
      <c r="A24" s="670"/>
      <c r="B24" s="578"/>
      <c r="C24" s="129" t="s">
        <v>57</v>
      </c>
      <c r="D24" s="9"/>
      <c r="E24" s="210"/>
      <c r="F24" s="152"/>
      <c r="G24" s="152"/>
      <c r="H24" s="209"/>
      <c r="I24" s="127"/>
      <c r="J24" s="21"/>
      <c r="K24" s="21"/>
      <c r="L24" s="21"/>
      <c r="M24" s="21"/>
      <c r="N24" s="21"/>
      <c r="O24" s="21"/>
      <c r="P24" s="21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414"/>
      <c r="AC24" s="24">
        <f>SUM(D24:AB24)</f>
        <v>0</v>
      </c>
      <c r="AD24" s="9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  <c r="CT24" s="130"/>
      <c r="CU24" s="130"/>
      <c r="CV24" s="130"/>
      <c r="CW24" s="130"/>
      <c r="CX24" s="130"/>
      <c r="CY24" s="130"/>
      <c r="CZ24" s="130"/>
      <c r="DA24" s="130"/>
      <c r="DB24" s="130"/>
      <c r="DC24" s="130"/>
      <c r="DD24" s="130"/>
      <c r="DE24" s="130"/>
      <c r="DF24" s="130"/>
      <c r="DG24" s="130"/>
      <c r="DH24" s="130"/>
      <c r="DI24" s="130"/>
      <c r="DJ24" s="130"/>
      <c r="DK24" s="130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  <c r="DV24" s="130"/>
      <c r="DW24" s="130"/>
      <c r="DX24" s="130"/>
      <c r="DY24" s="130"/>
      <c r="DZ24" s="130"/>
      <c r="EA24" s="130"/>
      <c r="EB24" s="130"/>
      <c r="EC24" s="130"/>
      <c r="ED24" s="130"/>
      <c r="EE24" s="130"/>
      <c r="EF24" s="130"/>
      <c r="EG24" s="130"/>
      <c r="EH24" s="130"/>
      <c r="EI24" s="130"/>
      <c r="EJ24" s="130"/>
      <c r="EK24" s="130"/>
      <c r="EL24" s="130"/>
      <c r="EM24" s="130"/>
      <c r="EN24" s="130"/>
      <c r="EO24" s="130"/>
      <c r="EP24" s="130"/>
      <c r="EQ24" s="130"/>
      <c r="ER24" s="130"/>
      <c r="ES24" s="130"/>
      <c r="ET24" s="130"/>
      <c r="EU24" s="130"/>
      <c r="EV24" s="130"/>
      <c r="EW24" s="130"/>
      <c r="EX24" s="130"/>
      <c r="EY24" s="130"/>
      <c r="EZ24" s="130"/>
      <c r="FA24" s="130"/>
      <c r="FB24" s="130"/>
      <c r="FC24" s="130"/>
      <c r="FD24" s="130"/>
      <c r="FE24" s="130"/>
      <c r="FF24" s="130"/>
      <c r="FG24" s="130"/>
      <c r="FH24" s="130"/>
      <c r="FI24" s="130"/>
      <c r="FJ24" s="130"/>
      <c r="FK24" s="130"/>
      <c r="FL24" s="130"/>
      <c r="FM24" s="130"/>
      <c r="FN24" s="130"/>
      <c r="FO24" s="130"/>
      <c r="FP24" s="130"/>
      <c r="FQ24" s="130"/>
      <c r="FR24" s="130"/>
      <c r="FS24" s="130"/>
      <c r="FT24" s="130"/>
      <c r="FU24" s="130"/>
      <c r="FV24" s="130"/>
      <c r="FW24" s="130"/>
      <c r="FX24" s="130"/>
      <c r="FY24" s="130"/>
      <c r="FZ24" s="130"/>
      <c r="GA24" s="130"/>
      <c r="GB24" s="130"/>
      <c r="GC24" s="130"/>
      <c r="GD24" s="130"/>
      <c r="GE24" s="130"/>
      <c r="GF24" s="130"/>
      <c r="GG24" s="130"/>
      <c r="GH24" s="130"/>
      <c r="GI24" s="130"/>
      <c r="GJ24" s="130"/>
      <c r="GK24" s="130"/>
      <c r="GL24" s="130"/>
      <c r="GM24" s="130"/>
      <c r="GN24" s="130"/>
      <c r="GO24" s="130"/>
      <c r="GP24" s="130"/>
      <c r="GQ24" s="130"/>
      <c r="GR24" s="130"/>
      <c r="GS24" s="130"/>
      <c r="GT24" s="130"/>
      <c r="GU24" s="130"/>
      <c r="GV24" s="130"/>
      <c r="GW24" s="130"/>
      <c r="GX24" s="130"/>
      <c r="GY24" s="130"/>
      <c r="GZ24" s="130"/>
      <c r="HA24" s="130"/>
      <c r="HB24" s="130"/>
      <c r="HC24" s="130"/>
      <c r="HD24" s="130"/>
      <c r="HE24" s="130"/>
      <c r="HF24" s="130"/>
      <c r="HG24" s="130"/>
      <c r="HH24" s="130"/>
      <c r="HI24" s="130"/>
      <c r="HJ24" s="130"/>
      <c r="HK24" s="130"/>
      <c r="HL24" s="130"/>
      <c r="HM24" s="130"/>
      <c r="HN24" s="130"/>
      <c r="HO24" s="130"/>
      <c r="HP24" s="130"/>
      <c r="HQ24" s="130"/>
      <c r="HR24" s="130"/>
      <c r="HS24" s="130"/>
      <c r="HT24" s="130"/>
      <c r="HU24" s="130"/>
      <c r="HV24" s="130"/>
      <c r="HW24" s="130"/>
      <c r="HX24" s="130"/>
      <c r="HY24" s="130"/>
      <c r="HZ24" s="130"/>
      <c r="IA24" s="130"/>
      <c r="IB24" s="130"/>
      <c r="IC24" s="130"/>
      <c r="ID24" s="130"/>
      <c r="IE24" s="130"/>
      <c r="IF24" s="130"/>
      <c r="IG24" s="130"/>
      <c r="IH24" s="130"/>
      <c r="II24" s="130"/>
      <c r="IJ24" s="130"/>
      <c r="IK24" s="130"/>
      <c r="IL24" s="130"/>
      <c r="IM24" s="130"/>
      <c r="IN24" s="130"/>
      <c r="IO24" s="130"/>
      <c r="IP24" s="130"/>
      <c r="IQ24" s="130"/>
      <c r="IR24" s="130"/>
      <c r="IS24" s="130"/>
      <c r="IT24" s="130"/>
      <c r="IU24" s="130"/>
      <c r="IV24" s="130"/>
      <c r="IW24" s="130"/>
      <c r="IX24" s="130"/>
      <c r="IY24" s="130"/>
      <c r="IZ24" s="130"/>
      <c r="JA24" s="130"/>
      <c r="JB24" s="130"/>
      <c r="JC24" s="130"/>
      <c r="JD24" s="130"/>
      <c r="JE24" s="130"/>
      <c r="JF24" s="130"/>
      <c r="JG24" s="130"/>
      <c r="JH24" s="130"/>
      <c r="JI24" s="130"/>
      <c r="JJ24" s="130"/>
      <c r="JK24" s="130"/>
      <c r="JL24" s="130"/>
      <c r="JM24" s="130"/>
      <c r="JN24" s="130"/>
      <c r="JO24" s="130"/>
      <c r="JP24" s="130"/>
      <c r="JQ24" s="130"/>
      <c r="JR24" s="130"/>
      <c r="JS24" s="130"/>
      <c r="JT24" s="130"/>
      <c r="JU24" s="130"/>
      <c r="JV24" s="130"/>
      <c r="JW24" s="130"/>
      <c r="JX24" s="130"/>
      <c r="JY24" s="130"/>
      <c r="JZ24" s="130"/>
      <c r="KA24" s="130"/>
      <c r="KB24" s="130"/>
      <c r="KC24" s="130"/>
      <c r="KD24" s="130"/>
      <c r="KE24" s="130"/>
      <c r="KF24" s="130"/>
      <c r="KG24" s="130"/>
      <c r="KH24" s="130"/>
      <c r="KI24" s="130"/>
      <c r="KJ24" s="130"/>
      <c r="KK24" s="130"/>
      <c r="KL24" s="130"/>
      <c r="KM24" s="130"/>
      <c r="KN24" s="130"/>
      <c r="KO24" s="130"/>
      <c r="KP24" s="130"/>
      <c r="KQ24" s="130"/>
      <c r="KR24" s="130"/>
      <c r="KS24" s="130"/>
      <c r="KT24" s="130"/>
      <c r="KU24" s="130"/>
      <c r="KV24" s="130"/>
      <c r="KW24" s="130"/>
      <c r="KX24" s="130"/>
      <c r="KY24" s="130"/>
      <c r="KZ24" s="130"/>
      <c r="LA24" s="130"/>
      <c r="LB24" s="130"/>
      <c r="LC24" s="130"/>
      <c r="LD24" s="130"/>
      <c r="LE24" s="130"/>
      <c r="LF24" s="130"/>
      <c r="LG24" s="130"/>
      <c r="LH24" s="130"/>
      <c r="LI24" s="130"/>
      <c r="LJ24" s="130"/>
      <c r="LK24" s="130"/>
      <c r="LL24" s="130"/>
      <c r="LM24" s="130"/>
      <c r="LN24" s="130"/>
      <c r="LO24" s="130"/>
      <c r="LP24" s="130"/>
      <c r="LQ24" s="130"/>
      <c r="LR24" s="130"/>
      <c r="LS24" s="130"/>
      <c r="LT24" s="130"/>
      <c r="LU24" s="130"/>
      <c r="LV24" s="130"/>
      <c r="LW24" s="130"/>
      <c r="LX24" s="130"/>
      <c r="LY24" s="130"/>
      <c r="LZ24" s="130"/>
      <c r="MA24" s="130"/>
      <c r="MB24" s="130"/>
      <c r="MC24" s="130"/>
      <c r="MD24" s="130"/>
      <c r="ME24" s="130"/>
      <c r="MF24" s="130"/>
      <c r="MG24" s="130"/>
      <c r="MH24" s="130"/>
      <c r="MI24" s="130"/>
      <c r="MJ24" s="130"/>
      <c r="MK24" s="130"/>
      <c r="ML24" s="130"/>
      <c r="MM24" s="130"/>
      <c r="MN24" s="130"/>
      <c r="MO24" s="130"/>
      <c r="MP24" s="130"/>
      <c r="MQ24" s="130"/>
      <c r="MR24" s="130"/>
      <c r="MS24" s="130"/>
      <c r="MT24" s="130"/>
      <c r="MU24" s="130"/>
      <c r="MV24" s="130"/>
      <c r="MW24" s="130"/>
      <c r="MX24" s="130"/>
      <c r="MY24" s="130"/>
      <c r="MZ24" s="130"/>
      <c r="NA24" s="130"/>
      <c r="NB24" s="130"/>
      <c r="NC24" s="130"/>
      <c r="ND24" s="130"/>
      <c r="NE24" s="130"/>
      <c r="NF24" s="130"/>
      <c r="NG24" s="130"/>
      <c r="NH24" s="130"/>
      <c r="NI24" s="130"/>
      <c r="NJ24" s="130"/>
      <c r="NK24" s="130"/>
      <c r="NL24" s="130"/>
      <c r="NM24" s="130"/>
      <c r="NN24" s="130"/>
      <c r="NO24" s="130"/>
      <c r="NP24" s="130"/>
      <c r="NQ24" s="130"/>
      <c r="NR24" s="130"/>
      <c r="NS24" s="130"/>
      <c r="NT24" s="130"/>
      <c r="NU24" s="130"/>
      <c r="NV24" s="130"/>
      <c r="NW24" s="130"/>
      <c r="NX24" s="130"/>
      <c r="NY24" s="130"/>
      <c r="NZ24" s="130"/>
      <c r="OA24" s="130"/>
      <c r="OB24" s="130"/>
      <c r="OC24" s="130"/>
      <c r="OD24" s="130"/>
      <c r="OE24" s="130"/>
      <c r="OF24" s="130"/>
      <c r="OG24" s="130"/>
      <c r="OH24" s="130"/>
      <c r="OI24" s="130"/>
      <c r="OJ24" s="130"/>
      <c r="OK24" s="130"/>
      <c r="OL24" s="130"/>
      <c r="OM24" s="130"/>
      <c r="ON24" s="130"/>
      <c r="OO24" s="130"/>
      <c r="OP24" s="130"/>
      <c r="OQ24" s="130"/>
      <c r="OR24" s="130"/>
      <c r="OS24" s="130"/>
      <c r="OT24" s="130"/>
      <c r="OU24" s="130"/>
      <c r="OV24" s="130"/>
      <c r="OW24" s="130"/>
      <c r="OX24" s="130"/>
      <c r="OY24" s="130"/>
      <c r="OZ24" s="130"/>
      <c r="PA24" s="130"/>
      <c r="PB24" s="130"/>
      <c r="PC24" s="130"/>
      <c r="PD24" s="130"/>
      <c r="PE24" s="130"/>
      <c r="PF24" s="130"/>
      <c r="PG24" s="130"/>
      <c r="PH24" s="130"/>
      <c r="PI24" s="130"/>
      <c r="PJ24" s="130"/>
      <c r="PK24" s="130"/>
      <c r="PL24" s="130"/>
      <c r="PM24" s="130"/>
      <c r="PN24" s="130"/>
      <c r="PO24" s="130"/>
      <c r="PP24" s="130"/>
      <c r="PQ24" s="130"/>
      <c r="PR24" s="130"/>
      <c r="PS24" s="130"/>
      <c r="PT24" s="130"/>
      <c r="PU24" s="130"/>
      <c r="PV24" s="130"/>
      <c r="PW24" s="130"/>
      <c r="PX24" s="130"/>
      <c r="PY24" s="130"/>
      <c r="PZ24" s="130"/>
      <c r="QA24" s="130"/>
      <c r="QB24" s="130"/>
      <c r="QC24" s="130"/>
      <c r="QD24" s="130"/>
      <c r="QE24" s="130"/>
      <c r="QF24" s="130"/>
      <c r="QG24" s="130"/>
      <c r="QH24" s="130"/>
      <c r="QI24" s="130"/>
      <c r="QJ24" s="130"/>
      <c r="QK24" s="130"/>
      <c r="QL24" s="130"/>
      <c r="QM24" s="130"/>
      <c r="QN24" s="130"/>
      <c r="QO24" s="130"/>
      <c r="QP24" s="130"/>
      <c r="QQ24" s="130"/>
      <c r="QR24" s="130"/>
      <c r="QS24" s="130"/>
      <c r="QT24" s="130"/>
      <c r="QU24" s="130"/>
      <c r="QV24" s="130"/>
      <c r="QW24" s="130"/>
      <c r="QX24" s="130"/>
      <c r="QY24" s="130"/>
      <c r="QZ24" s="130"/>
      <c r="RA24" s="130"/>
      <c r="RB24" s="130"/>
      <c r="RC24" s="130"/>
      <c r="RD24" s="130"/>
      <c r="RE24" s="130"/>
      <c r="RF24" s="130"/>
      <c r="RG24" s="130"/>
      <c r="RH24" s="130"/>
      <c r="RI24" s="130"/>
      <c r="RJ24" s="130"/>
      <c r="RK24" s="130"/>
      <c r="RL24" s="130"/>
      <c r="RM24" s="130"/>
      <c r="RN24" s="130"/>
      <c r="RO24" s="130"/>
      <c r="RP24" s="130"/>
      <c r="RQ24" s="130"/>
      <c r="RR24" s="130"/>
      <c r="RS24" s="130"/>
      <c r="RT24" s="130"/>
      <c r="RU24" s="130"/>
      <c r="RV24" s="130"/>
      <c r="RW24" s="130"/>
      <c r="RX24" s="130"/>
      <c r="RY24" s="130"/>
      <c r="RZ24" s="130"/>
      <c r="SA24" s="130"/>
      <c r="SB24" s="130"/>
      <c r="SC24" s="130"/>
      <c r="SD24" s="130"/>
      <c r="SE24" s="130"/>
      <c r="SF24" s="130"/>
      <c r="SG24" s="130"/>
      <c r="SH24" s="130"/>
      <c r="SI24" s="130"/>
      <c r="SJ24" s="130"/>
      <c r="SK24" s="130"/>
      <c r="SL24" s="130"/>
      <c r="SM24" s="130"/>
      <c r="SN24" s="130"/>
      <c r="SO24" s="130"/>
      <c r="SP24" s="130"/>
      <c r="SQ24" s="130"/>
      <c r="SR24" s="130"/>
      <c r="SS24" s="130"/>
      <c r="ST24" s="130"/>
      <c r="SU24" s="130"/>
      <c r="SV24" s="130"/>
      <c r="SW24" s="130"/>
      <c r="SX24" s="130"/>
      <c r="SY24" s="130"/>
      <c r="SZ24" s="130"/>
      <c r="TA24" s="130"/>
      <c r="TB24" s="130"/>
      <c r="TC24" s="130"/>
      <c r="TD24" s="130"/>
      <c r="TE24" s="130"/>
      <c r="TF24" s="130"/>
      <c r="TG24" s="130"/>
      <c r="TH24" s="130"/>
      <c r="TI24" s="130"/>
      <c r="TJ24" s="130"/>
      <c r="TK24" s="130"/>
      <c r="TL24" s="130"/>
      <c r="TM24" s="130"/>
      <c r="TN24" s="130"/>
      <c r="TO24" s="130"/>
      <c r="TP24" s="130"/>
      <c r="TQ24" s="130"/>
      <c r="TR24" s="130"/>
      <c r="TS24" s="130"/>
      <c r="TT24" s="130"/>
      <c r="TU24" s="130"/>
      <c r="TV24" s="130"/>
      <c r="TW24" s="130"/>
      <c r="TX24" s="130"/>
      <c r="TY24" s="130"/>
      <c r="TZ24" s="130"/>
      <c r="UA24" s="130"/>
      <c r="UB24" s="130"/>
      <c r="UC24" s="130"/>
      <c r="UD24" s="130"/>
      <c r="UE24" s="130"/>
      <c r="UF24" s="130"/>
      <c r="UG24" s="130"/>
      <c r="UH24" s="130"/>
      <c r="UI24" s="130"/>
      <c r="UJ24" s="130"/>
      <c r="UK24" s="130"/>
      <c r="UL24" s="130"/>
      <c r="UM24" s="130"/>
      <c r="UN24" s="130"/>
      <c r="UO24" s="130"/>
      <c r="UP24" s="130"/>
      <c r="UQ24" s="130"/>
      <c r="UR24" s="130"/>
      <c r="US24" s="130"/>
      <c r="UT24" s="130"/>
      <c r="UU24" s="130"/>
      <c r="UV24" s="130"/>
      <c r="UW24" s="130"/>
      <c r="UX24" s="130"/>
      <c r="UY24" s="130"/>
      <c r="UZ24" s="130"/>
      <c r="VA24" s="130"/>
      <c r="VB24" s="130"/>
      <c r="VC24" s="130"/>
      <c r="VD24" s="130"/>
      <c r="VE24" s="130"/>
      <c r="VF24" s="130"/>
      <c r="VG24" s="130"/>
      <c r="VH24" s="130"/>
      <c r="VI24" s="130"/>
      <c r="VJ24" s="130"/>
      <c r="VK24" s="130"/>
      <c r="VL24" s="130"/>
      <c r="VM24" s="130"/>
      <c r="VN24" s="130"/>
      <c r="VO24" s="130"/>
      <c r="VP24" s="130"/>
      <c r="VQ24" s="130"/>
      <c r="VR24" s="130"/>
      <c r="VS24" s="130"/>
      <c r="VT24" s="130"/>
      <c r="VU24" s="130"/>
      <c r="VV24" s="130"/>
      <c r="VW24" s="130"/>
      <c r="VX24" s="130"/>
      <c r="VY24" s="130"/>
      <c r="VZ24" s="130"/>
      <c r="WA24" s="130"/>
      <c r="WB24" s="130"/>
      <c r="WC24" s="130"/>
      <c r="WD24" s="130"/>
      <c r="WE24" s="130"/>
      <c r="WF24" s="130"/>
      <c r="WG24" s="130"/>
      <c r="WH24" s="130"/>
      <c r="WI24" s="130"/>
      <c r="WJ24" s="130"/>
      <c r="WK24" s="130"/>
      <c r="WL24" s="130"/>
      <c r="WM24" s="130"/>
      <c r="WN24" s="130"/>
      <c r="WO24" s="130"/>
      <c r="WP24" s="130"/>
      <c r="WQ24" s="130"/>
      <c r="WR24" s="130"/>
      <c r="WS24" s="130"/>
      <c r="WT24" s="130"/>
      <c r="WU24" s="130"/>
      <c r="WV24" s="130"/>
      <c r="WW24" s="130"/>
      <c r="WX24" s="130"/>
      <c r="WY24" s="130"/>
      <c r="WZ24" s="130"/>
      <c r="XA24" s="130"/>
      <c r="XB24" s="130"/>
      <c r="XC24" s="130"/>
      <c r="XD24" s="130"/>
      <c r="XE24" s="130"/>
      <c r="XF24" s="130"/>
      <c r="XG24" s="130"/>
      <c r="XH24" s="130"/>
      <c r="XI24" s="130"/>
      <c r="XJ24" s="130"/>
      <c r="XK24" s="130"/>
      <c r="XL24" s="130"/>
      <c r="XM24" s="130"/>
      <c r="XN24" s="130"/>
      <c r="XO24" s="130"/>
      <c r="XP24" s="130"/>
      <c r="XQ24" s="130"/>
      <c r="XR24" s="130"/>
      <c r="XS24" s="130"/>
      <c r="XT24" s="130"/>
      <c r="XU24" s="130"/>
      <c r="XV24" s="130"/>
      <c r="XW24" s="130"/>
      <c r="XX24" s="130"/>
      <c r="XY24" s="130"/>
      <c r="XZ24" s="130"/>
      <c r="YA24" s="130"/>
      <c r="YB24" s="130"/>
      <c r="YC24" s="130"/>
      <c r="YD24" s="130"/>
      <c r="YE24" s="130"/>
      <c r="YF24" s="130"/>
      <c r="YG24" s="130"/>
      <c r="YH24" s="130"/>
      <c r="YI24" s="130"/>
      <c r="YJ24" s="130"/>
      <c r="YK24" s="130"/>
      <c r="YL24" s="130"/>
      <c r="YM24" s="130"/>
      <c r="YN24" s="130"/>
      <c r="YO24" s="130"/>
      <c r="YP24" s="130"/>
      <c r="YQ24" s="130"/>
      <c r="YR24" s="130"/>
      <c r="YS24" s="130"/>
      <c r="YT24" s="130"/>
      <c r="YU24" s="130"/>
      <c r="YV24" s="130"/>
      <c r="YW24" s="130"/>
      <c r="YX24" s="130"/>
      <c r="YY24" s="130"/>
      <c r="YZ24" s="130"/>
      <c r="ZA24" s="130"/>
      <c r="ZB24" s="130"/>
      <c r="ZC24" s="130"/>
      <c r="ZD24" s="130"/>
      <c r="ZE24" s="130"/>
      <c r="ZF24" s="130"/>
      <c r="ZG24" s="130"/>
      <c r="ZH24" s="130"/>
      <c r="ZI24" s="130"/>
      <c r="ZJ24" s="130"/>
      <c r="ZK24" s="130"/>
      <c r="ZL24" s="130"/>
      <c r="ZM24" s="130"/>
      <c r="ZN24" s="130"/>
      <c r="ZO24" s="130"/>
      <c r="ZP24" s="130"/>
      <c r="ZQ24" s="130"/>
      <c r="ZR24" s="130"/>
      <c r="ZS24" s="130"/>
      <c r="ZT24" s="130"/>
      <c r="ZU24" s="130"/>
      <c r="ZV24" s="130"/>
      <c r="ZW24" s="130"/>
      <c r="ZX24" s="130"/>
      <c r="ZY24" s="130"/>
      <c r="ZZ24" s="130"/>
      <c r="AAA24" s="130"/>
      <c r="AAB24" s="130"/>
      <c r="AAC24" s="130"/>
      <c r="AAD24" s="130"/>
      <c r="AAE24" s="130"/>
      <c r="AAF24" s="130"/>
      <c r="AAG24" s="130"/>
      <c r="AAH24" s="130"/>
      <c r="AAI24" s="130"/>
      <c r="AAJ24" s="130"/>
      <c r="AAK24" s="130"/>
      <c r="AAL24" s="130"/>
      <c r="AAM24" s="130"/>
      <c r="AAN24" s="130"/>
      <c r="AAO24" s="130"/>
      <c r="AAP24" s="130"/>
      <c r="AAQ24" s="130"/>
      <c r="AAR24" s="130"/>
      <c r="AAS24" s="130"/>
      <c r="AAT24" s="130"/>
      <c r="AAU24" s="130"/>
      <c r="AAV24" s="130"/>
      <c r="AAW24" s="130"/>
      <c r="AAX24" s="130"/>
      <c r="AAY24" s="130"/>
      <c r="AAZ24" s="130"/>
      <c r="ABA24" s="130"/>
      <c r="ABB24" s="130"/>
      <c r="ABC24" s="130"/>
      <c r="ABD24" s="130"/>
      <c r="ABE24" s="130"/>
      <c r="ABF24" s="130"/>
      <c r="ABG24" s="130"/>
      <c r="ABH24" s="130"/>
      <c r="ABI24" s="130"/>
      <c r="ABJ24" s="130"/>
      <c r="ABK24" s="130"/>
      <c r="ABL24" s="130"/>
      <c r="ABM24" s="130"/>
      <c r="ABN24" s="130"/>
      <c r="ABO24" s="130"/>
      <c r="ABP24" s="130"/>
      <c r="ABQ24" s="130"/>
      <c r="ABR24" s="130"/>
      <c r="ABS24" s="130"/>
      <c r="ABT24" s="130"/>
      <c r="ABU24" s="130"/>
      <c r="ABV24" s="130"/>
      <c r="ABW24" s="130"/>
      <c r="ABX24" s="130"/>
      <c r="ABY24" s="130"/>
      <c r="ABZ24" s="130"/>
      <c r="ACA24" s="130"/>
      <c r="ACB24" s="130"/>
      <c r="ACC24" s="130"/>
      <c r="ACD24" s="130"/>
      <c r="ACE24" s="130"/>
      <c r="ACF24" s="130"/>
      <c r="ACG24" s="130"/>
      <c r="ACH24" s="130"/>
      <c r="ACI24" s="130"/>
      <c r="ACJ24" s="130"/>
      <c r="ACK24" s="130"/>
      <c r="ACL24" s="130"/>
      <c r="ACM24" s="130"/>
      <c r="ACN24" s="130"/>
      <c r="ACO24" s="130"/>
      <c r="ACP24" s="130"/>
      <c r="ACQ24" s="130"/>
      <c r="ACR24" s="130"/>
      <c r="ACS24" s="130"/>
      <c r="ACT24" s="130"/>
      <c r="ACU24" s="130"/>
      <c r="ACV24" s="130"/>
      <c r="ACW24" s="130"/>
      <c r="ACX24" s="130"/>
      <c r="ACY24" s="130"/>
      <c r="ACZ24" s="130"/>
      <c r="ADA24" s="130"/>
      <c r="ADB24" s="130"/>
      <c r="ADC24" s="130"/>
      <c r="ADD24" s="130"/>
      <c r="ADE24" s="130"/>
      <c r="ADF24" s="130"/>
      <c r="ADG24" s="130"/>
      <c r="ADH24" s="130"/>
      <c r="ADI24" s="130"/>
      <c r="ADJ24" s="130"/>
      <c r="ADK24" s="130"/>
      <c r="ADL24" s="130"/>
      <c r="ADM24" s="130"/>
      <c r="ADN24" s="130"/>
      <c r="ADO24" s="130"/>
      <c r="ADP24" s="130"/>
      <c r="ADQ24" s="130"/>
      <c r="ADR24" s="130"/>
      <c r="ADS24" s="130"/>
      <c r="ADT24" s="130"/>
      <c r="ADU24" s="130"/>
      <c r="ADV24" s="130"/>
      <c r="ADW24" s="130"/>
      <c r="ADX24" s="130"/>
      <c r="ADY24" s="130"/>
      <c r="ADZ24" s="130"/>
      <c r="AEA24" s="130"/>
      <c r="AEB24" s="130"/>
      <c r="AEC24" s="130"/>
      <c r="AED24" s="130"/>
      <c r="AEE24" s="130"/>
      <c r="AEF24" s="130"/>
      <c r="AEG24" s="130"/>
      <c r="AEH24" s="130"/>
      <c r="AEI24" s="130"/>
      <c r="AEJ24" s="130"/>
      <c r="AEK24" s="130"/>
      <c r="AEL24" s="130"/>
      <c r="AEM24" s="130"/>
      <c r="AEN24" s="130"/>
      <c r="AEO24" s="130"/>
      <c r="AEP24" s="130"/>
      <c r="AEQ24" s="130"/>
      <c r="AER24" s="130"/>
      <c r="AES24" s="130"/>
      <c r="AET24" s="130"/>
      <c r="AEU24" s="130"/>
      <c r="AEV24" s="130"/>
      <c r="AEW24" s="130"/>
      <c r="AEX24" s="130"/>
      <c r="AEY24" s="130"/>
      <c r="AEZ24" s="130"/>
      <c r="AFA24" s="130"/>
      <c r="AFB24" s="130"/>
      <c r="AFC24" s="130"/>
      <c r="AFD24" s="130"/>
      <c r="AFE24" s="130"/>
      <c r="AFF24" s="130"/>
      <c r="AFG24" s="130"/>
      <c r="AFH24" s="130"/>
      <c r="AFI24" s="130"/>
      <c r="AFJ24" s="130"/>
      <c r="AFK24" s="130"/>
      <c r="AFL24" s="130"/>
      <c r="AFM24" s="130"/>
      <c r="AFN24" s="130"/>
      <c r="AFO24" s="130"/>
      <c r="AFP24" s="130"/>
      <c r="AFQ24" s="130"/>
      <c r="AFR24" s="130"/>
      <c r="AFS24" s="130"/>
      <c r="AFT24" s="130"/>
      <c r="AFU24" s="130"/>
      <c r="AFV24" s="130"/>
      <c r="AFW24" s="130"/>
      <c r="AFX24" s="130"/>
      <c r="AFY24" s="130"/>
      <c r="AFZ24" s="130"/>
      <c r="AGA24" s="130"/>
      <c r="AGB24" s="130"/>
      <c r="AGC24" s="130"/>
      <c r="AGD24" s="130"/>
      <c r="AGE24" s="130"/>
      <c r="AGF24" s="130"/>
      <c r="AGG24" s="130"/>
      <c r="AGH24" s="130"/>
      <c r="AGI24" s="130"/>
      <c r="AGJ24" s="130"/>
      <c r="AGK24" s="130"/>
      <c r="AGL24" s="130"/>
      <c r="AGM24" s="130"/>
      <c r="AGN24" s="130"/>
      <c r="AGO24" s="130"/>
      <c r="AGP24" s="130"/>
      <c r="AGQ24" s="130"/>
      <c r="AGR24" s="130"/>
      <c r="AGS24" s="130"/>
      <c r="AGT24" s="130"/>
      <c r="AGU24" s="130"/>
      <c r="AGV24" s="130"/>
      <c r="AGW24" s="130"/>
      <c r="AGX24" s="130"/>
      <c r="AGY24" s="130"/>
      <c r="AGZ24" s="130"/>
      <c r="AHA24" s="130"/>
      <c r="AHB24" s="130"/>
      <c r="AHC24" s="130"/>
      <c r="AHD24" s="130"/>
      <c r="AHE24" s="130"/>
      <c r="AHF24" s="130"/>
      <c r="AHG24" s="130"/>
      <c r="AHH24" s="130"/>
      <c r="AHI24" s="130"/>
      <c r="AHJ24" s="130"/>
      <c r="AHK24" s="130"/>
      <c r="AHL24" s="130"/>
      <c r="AHM24" s="130"/>
      <c r="AHN24" s="130"/>
      <c r="AHO24" s="130"/>
      <c r="AHP24" s="130"/>
      <c r="AHQ24" s="130"/>
      <c r="AHR24" s="130"/>
      <c r="AHS24" s="130"/>
      <c r="AHT24" s="130"/>
      <c r="AHU24" s="130"/>
      <c r="AHV24" s="130"/>
      <c r="AHW24" s="130"/>
      <c r="AHX24" s="130"/>
      <c r="AHY24" s="130"/>
      <c r="AHZ24" s="130"/>
      <c r="AIA24" s="130"/>
      <c r="AIB24" s="130"/>
      <c r="AIC24" s="130"/>
      <c r="AID24" s="130"/>
      <c r="AIE24" s="130"/>
      <c r="AIF24" s="130"/>
      <c r="AIG24" s="130"/>
      <c r="AIH24" s="130"/>
      <c r="AII24" s="130"/>
      <c r="AIJ24" s="130"/>
      <c r="AIK24" s="130"/>
      <c r="AIL24" s="130"/>
      <c r="AIM24" s="130"/>
      <c r="AIN24" s="130"/>
      <c r="AIO24" s="130"/>
      <c r="AIP24" s="130"/>
      <c r="AIQ24" s="130"/>
      <c r="AIR24" s="130"/>
      <c r="AIS24" s="130"/>
      <c r="AIT24" s="130"/>
      <c r="AIU24" s="130"/>
      <c r="AIV24" s="130"/>
      <c r="AIW24" s="130"/>
      <c r="AIX24" s="130"/>
      <c r="AIY24" s="130"/>
      <c r="AIZ24" s="130"/>
      <c r="AJA24" s="130"/>
      <c r="AJB24" s="130"/>
      <c r="AJC24" s="130"/>
      <c r="AJD24" s="130"/>
      <c r="AJE24" s="130"/>
      <c r="AJF24" s="130"/>
      <c r="AJG24" s="130"/>
      <c r="AJH24" s="130"/>
      <c r="AJI24" s="130"/>
      <c r="AJJ24" s="130"/>
      <c r="AJK24" s="130"/>
      <c r="AJL24" s="130"/>
      <c r="AJM24" s="130"/>
      <c r="AJN24" s="130"/>
      <c r="AJO24" s="130"/>
      <c r="AJP24" s="130"/>
      <c r="AJQ24" s="130"/>
      <c r="AJR24" s="130"/>
      <c r="AJS24" s="130"/>
      <c r="AJT24" s="130"/>
      <c r="AJU24" s="130"/>
      <c r="AJV24" s="130"/>
      <c r="AJW24" s="130"/>
      <c r="AJX24" s="130"/>
      <c r="AJY24" s="130"/>
      <c r="AJZ24" s="130"/>
      <c r="AKA24" s="130"/>
      <c r="AKB24" s="130"/>
      <c r="AKC24" s="130"/>
      <c r="AKD24" s="130"/>
      <c r="AKE24" s="130"/>
      <c r="AKF24" s="130"/>
      <c r="AKG24" s="130"/>
      <c r="AKH24" s="130"/>
      <c r="AKI24" s="130"/>
      <c r="AKJ24" s="130"/>
      <c r="AKK24" s="130"/>
      <c r="AKL24" s="130"/>
      <c r="AKM24" s="130"/>
      <c r="AKN24" s="130"/>
      <c r="AKO24" s="130"/>
      <c r="AKP24" s="130"/>
      <c r="AKQ24" s="130"/>
      <c r="AKR24" s="130"/>
      <c r="AKS24" s="130"/>
      <c r="AKT24" s="130"/>
      <c r="AKU24" s="130"/>
      <c r="AKV24" s="130"/>
      <c r="AKW24" s="130"/>
      <c r="AKX24" s="130"/>
      <c r="AKY24" s="130"/>
      <c r="AKZ24" s="130"/>
      <c r="ALA24" s="130"/>
      <c r="ALB24" s="130"/>
      <c r="ALC24" s="130"/>
      <c r="ALD24" s="130"/>
      <c r="ALE24" s="130"/>
      <c r="ALF24" s="130"/>
      <c r="ALG24" s="130"/>
      <c r="ALH24" s="130"/>
      <c r="ALI24" s="130"/>
      <c r="ALJ24" s="130"/>
      <c r="ALK24" s="130"/>
      <c r="ALL24" s="130"/>
      <c r="ALM24" s="130"/>
      <c r="ALN24" s="130"/>
      <c r="ALO24" s="130"/>
      <c r="ALP24" s="130"/>
      <c r="ALQ24" s="130"/>
      <c r="ALR24" s="130"/>
      <c r="ALS24" s="130"/>
      <c r="ALT24" s="130"/>
      <c r="ALU24" s="130"/>
      <c r="ALV24" s="130"/>
      <c r="ALW24" s="130"/>
      <c r="ALX24" s="130"/>
      <c r="ALY24" s="130"/>
      <c r="ALZ24" s="130"/>
      <c r="AMA24" s="130"/>
      <c r="AMB24" s="130"/>
      <c r="AMC24" s="130"/>
      <c r="AMD24" s="130"/>
      <c r="AME24" s="130"/>
      <c r="AMF24" s="130"/>
      <c r="AMG24" s="130"/>
      <c r="AMH24" s="130"/>
      <c r="AMI24" s="130"/>
      <c r="AMJ24" s="130"/>
      <c r="AMK24" s="130"/>
      <c r="AML24" s="130"/>
      <c r="AMM24" s="130"/>
      <c r="AMN24" s="130"/>
      <c r="AMO24" s="130"/>
      <c r="AMP24" s="130"/>
      <c r="AMQ24" s="130"/>
      <c r="AMR24" s="130"/>
      <c r="AMS24" s="130"/>
      <c r="AMT24" s="130"/>
      <c r="AMU24" s="130"/>
      <c r="AMV24" s="130"/>
      <c r="AMW24" s="130"/>
      <c r="AMX24" s="130"/>
      <c r="AMY24" s="130"/>
      <c r="AMZ24" s="130"/>
      <c r="ANA24" s="130"/>
      <c r="ANB24" s="130"/>
      <c r="ANC24" s="130"/>
      <c r="AND24" s="130"/>
      <c r="ANE24" s="130"/>
      <c r="ANF24" s="130"/>
      <c r="ANG24" s="130"/>
      <c r="ANH24" s="130"/>
      <c r="ANI24" s="130"/>
      <c r="ANJ24" s="130"/>
      <c r="ANK24" s="130"/>
      <c r="ANL24" s="130"/>
      <c r="ANM24" s="130"/>
      <c r="ANN24" s="130"/>
      <c r="ANO24" s="130"/>
      <c r="ANP24" s="130"/>
      <c r="ANQ24" s="130"/>
      <c r="ANR24" s="130"/>
      <c r="ANS24" s="130"/>
      <c r="ANT24" s="130"/>
      <c r="ANU24" s="130"/>
      <c r="ANV24" s="130"/>
      <c r="ANW24" s="130"/>
      <c r="ANX24" s="130"/>
      <c r="ANY24" s="130"/>
      <c r="ANZ24" s="130"/>
      <c r="AOA24" s="130"/>
      <c r="AOB24" s="130"/>
      <c r="AOC24" s="130"/>
      <c r="AOD24" s="130"/>
      <c r="AOE24" s="130"/>
      <c r="AOF24" s="130"/>
      <c r="AOG24" s="130"/>
      <c r="AOH24" s="130"/>
      <c r="AOI24" s="130"/>
      <c r="AOJ24" s="130"/>
      <c r="AOK24" s="130"/>
      <c r="AOL24" s="130"/>
      <c r="AOM24" s="130"/>
      <c r="AON24" s="130"/>
      <c r="AOO24" s="130"/>
      <c r="AOP24" s="130"/>
      <c r="AOQ24" s="130"/>
      <c r="AOR24" s="130"/>
      <c r="AOS24" s="130"/>
      <c r="AOT24" s="130"/>
      <c r="AOU24" s="130"/>
      <c r="AOV24" s="130"/>
      <c r="AOW24" s="130"/>
      <c r="AOX24" s="130"/>
      <c r="AOY24" s="130"/>
      <c r="AOZ24" s="130"/>
      <c r="APA24" s="130"/>
      <c r="APB24" s="130"/>
      <c r="APC24" s="130"/>
      <c r="APD24" s="130"/>
      <c r="APE24" s="130"/>
      <c r="APF24" s="130"/>
      <c r="APG24" s="130"/>
      <c r="APH24" s="130"/>
      <c r="API24" s="130"/>
      <c r="APJ24" s="130"/>
      <c r="APK24" s="130"/>
      <c r="APL24" s="130"/>
      <c r="APM24" s="130"/>
      <c r="APN24" s="130"/>
      <c r="APO24" s="130"/>
      <c r="APP24" s="130"/>
      <c r="APQ24" s="130"/>
      <c r="APR24" s="130"/>
      <c r="APS24" s="130"/>
      <c r="APT24" s="130"/>
      <c r="APU24" s="130"/>
      <c r="APV24" s="130"/>
      <c r="APW24" s="130"/>
      <c r="APX24" s="130"/>
      <c r="APY24" s="130"/>
      <c r="APZ24" s="130"/>
      <c r="AQA24" s="130"/>
      <c r="AQB24" s="130"/>
      <c r="AQC24" s="130"/>
      <c r="AQD24" s="130"/>
      <c r="AQE24" s="130"/>
      <c r="AQF24" s="130"/>
      <c r="AQG24" s="130"/>
      <c r="AQH24" s="130"/>
      <c r="AQI24" s="130"/>
      <c r="AQJ24" s="130"/>
      <c r="AQK24" s="130"/>
      <c r="AQL24" s="130"/>
      <c r="AQM24" s="130"/>
      <c r="AQN24" s="130"/>
      <c r="AQO24" s="130"/>
      <c r="AQP24" s="130"/>
      <c r="AQQ24" s="130"/>
      <c r="AQR24" s="130"/>
      <c r="AQS24" s="130"/>
      <c r="AQT24" s="130"/>
      <c r="AQU24" s="130"/>
      <c r="AQV24" s="130"/>
      <c r="AQW24" s="130"/>
      <c r="AQX24" s="130"/>
      <c r="AQY24" s="130"/>
      <c r="AQZ24" s="130"/>
      <c r="ARA24" s="130"/>
      <c r="ARB24" s="130"/>
      <c r="ARC24" s="130"/>
      <c r="ARD24" s="130"/>
      <c r="ARE24" s="130"/>
      <c r="ARF24" s="130"/>
      <c r="ARG24" s="130"/>
      <c r="ARH24" s="130"/>
      <c r="ARI24" s="130"/>
      <c r="ARJ24" s="130"/>
      <c r="ARK24" s="130"/>
      <c r="ARL24" s="130"/>
      <c r="ARM24" s="130"/>
      <c r="ARN24" s="130"/>
      <c r="ARO24" s="130"/>
      <c r="ARP24" s="130"/>
      <c r="ARQ24" s="130"/>
      <c r="ARR24" s="130"/>
      <c r="ARS24" s="130"/>
      <c r="ART24" s="130"/>
      <c r="ARU24" s="130"/>
      <c r="ARV24" s="130"/>
      <c r="ARW24" s="130"/>
      <c r="ARX24" s="130"/>
      <c r="ARY24" s="130"/>
      <c r="ARZ24" s="130"/>
      <c r="ASA24" s="130"/>
      <c r="ASB24" s="130"/>
      <c r="ASC24" s="130"/>
      <c r="ASD24" s="130"/>
      <c r="ASE24" s="130"/>
      <c r="ASF24" s="130"/>
      <c r="ASG24" s="130"/>
      <c r="ASH24" s="130"/>
      <c r="ASI24" s="130"/>
      <c r="ASJ24" s="130"/>
      <c r="ASK24" s="130"/>
      <c r="ASL24" s="130"/>
      <c r="ASM24" s="130"/>
      <c r="ASN24" s="130"/>
      <c r="ASO24" s="130"/>
      <c r="ASP24" s="130"/>
      <c r="ASQ24" s="130"/>
      <c r="ASR24" s="130"/>
      <c r="ASS24" s="130"/>
      <c r="AST24" s="130"/>
      <c r="ASU24" s="130"/>
      <c r="ASV24" s="130"/>
      <c r="ASW24" s="130"/>
      <c r="ASX24" s="130"/>
      <c r="ASY24" s="130"/>
      <c r="ASZ24" s="130"/>
      <c r="ATA24" s="130"/>
      <c r="ATB24" s="130"/>
      <c r="ATC24" s="130"/>
      <c r="ATD24" s="130"/>
      <c r="ATE24" s="130"/>
      <c r="ATF24" s="130"/>
      <c r="ATG24" s="130"/>
      <c r="ATH24" s="130"/>
      <c r="ATI24" s="130"/>
      <c r="ATJ24" s="130"/>
      <c r="ATK24" s="130"/>
      <c r="ATL24" s="130"/>
      <c r="ATM24" s="130"/>
      <c r="ATN24" s="130"/>
      <c r="ATO24" s="130"/>
      <c r="ATP24" s="130"/>
      <c r="ATQ24" s="130"/>
      <c r="ATR24" s="130"/>
      <c r="ATS24" s="130"/>
      <c r="ATT24" s="130"/>
      <c r="ATU24" s="130"/>
      <c r="ATV24" s="130"/>
      <c r="ATW24" s="130"/>
      <c r="ATX24" s="130"/>
      <c r="ATY24" s="130"/>
      <c r="ATZ24" s="130"/>
      <c r="AUA24" s="130"/>
      <c r="AUB24" s="130"/>
      <c r="AUC24" s="130"/>
      <c r="AUD24" s="130"/>
      <c r="AUE24" s="130"/>
      <c r="AUF24" s="130"/>
      <c r="AUG24" s="130"/>
      <c r="AUH24" s="130"/>
      <c r="AUI24" s="130"/>
      <c r="AUJ24" s="130"/>
      <c r="AUK24" s="130"/>
      <c r="AUL24" s="130"/>
      <c r="AUM24" s="130"/>
      <c r="AUN24" s="130"/>
      <c r="AUO24" s="130"/>
      <c r="AUP24" s="130"/>
      <c r="AUQ24" s="130"/>
      <c r="AUR24" s="130"/>
      <c r="AUS24" s="130"/>
      <c r="AUT24" s="130"/>
      <c r="AUU24" s="130"/>
      <c r="AUV24" s="130"/>
      <c r="AUW24" s="130"/>
      <c r="AUX24" s="130"/>
      <c r="AUY24" s="130"/>
      <c r="AUZ24" s="130"/>
      <c r="AVA24" s="130"/>
      <c r="AVB24" s="130"/>
      <c r="AVC24" s="130"/>
      <c r="AVD24" s="130"/>
      <c r="AVE24" s="130"/>
      <c r="AVF24" s="130"/>
      <c r="AVG24" s="130"/>
      <c r="AVH24" s="130"/>
      <c r="AVI24" s="130"/>
      <c r="AVJ24" s="130"/>
      <c r="AVK24" s="130"/>
      <c r="AVL24" s="130"/>
      <c r="AVM24" s="130"/>
      <c r="AVN24" s="130"/>
      <c r="AVO24" s="130"/>
      <c r="AVP24" s="130"/>
      <c r="AVQ24" s="130"/>
      <c r="AVR24" s="130"/>
      <c r="AVS24" s="130"/>
      <c r="AVT24" s="130"/>
      <c r="AVU24" s="130"/>
      <c r="AVV24" s="130"/>
      <c r="AVW24" s="130"/>
      <c r="AVX24" s="130"/>
      <c r="AVY24" s="130"/>
      <c r="AVZ24" s="130"/>
      <c r="AWA24" s="130"/>
      <c r="AWB24" s="130"/>
      <c r="AWC24" s="130"/>
      <c r="AWD24" s="130"/>
      <c r="AWE24" s="130"/>
      <c r="AWF24" s="130"/>
      <c r="AWG24" s="130"/>
      <c r="AWH24" s="130"/>
      <c r="AWI24" s="130"/>
      <c r="AWJ24" s="130"/>
      <c r="AWK24" s="130"/>
      <c r="AWL24" s="130"/>
      <c r="AWM24" s="130"/>
      <c r="AWN24" s="130"/>
      <c r="AWO24" s="130"/>
      <c r="AWP24" s="130"/>
      <c r="AWQ24" s="130"/>
      <c r="AWR24" s="130"/>
      <c r="AWS24" s="130"/>
      <c r="AWT24" s="130"/>
      <c r="AWU24" s="130"/>
      <c r="AWV24" s="130"/>
      <c r="AWW24" s="130"/>
      <c r="AWX24" s="130"/>
      <c r="AWY24" s="130"/>
      <c r="AWZ24" s="130"/>
      <c r="AXA24" s="130"/>
      <c r="AXB24" s="130"/>
      <c r="AXC24" s="130"/>
      <c r="AXD24" s="130"/>
      <c r="AXE24" s="130"/>
      <c r="AXF24" s="130"/>
      <c r="AXG24" s="130"/>
      <c r="AXH24" s="130"/>
      <c r="AXI24" s="130"/>
      <c r="AXJ24" s="130"/>
      <c r="AXK24" s="130"/>
      <c r="AXL24" s="130"/>
      <c r="AXM24" s="130"/>
      <c r="AXN24" s="130"/>
      <c r="AXO24" s="130"/>
      <c r="AXP24" s="130"/>
      <c r="AXQ24" s="130"/>
      <c r="AXR24" s="130"/>
      <c r="AXS24" s="130"/>
      <c r="AXT24" s="130"/>
      <c r="AXU24" s="130"/>
      <c r="AXV24" s="130"/>
      <c r="AXW24" s="130"/>
      <c r="AXX24" s="130"/>
      <c r="AXY24" s="130"/>
      <c r="AXZ24" s="130"/>
      <c r="AYA24" s="130"/>
      <c r="AYB24" s="130"/>
      <c r="AYC24" s="130"/>
      <c r="AYD24" s="130"/>
      <c r="AYE24" s="130"/>
      <c r="AYF24" s="130"/>
      <c r="AYG24" s="130"/>
      <c r="AYH24" s="130"/>
      <c r="AYI24" s="130"/>
      <c r="AYJ24" s="130"/>
      <c r="AYK24" s="130"/>
      <c r="AYL24" s="130"/>
      <c r="AYM24" s="130"/>
      <c r="AYN24" s="130"/>
      <c r="AYO24" s="130"/>
      <c r="AYP24" s="130"/>
      <c r="AYQ24" s="130"/>
      <c r="AYR24" s="130"/>
      <c r="AYS24" s="130"/>
      <c r="AYT24" s="130"/>
      <c r="AYU24" s="130"/>
      <c r="AYV24" s="130"/>
      <c r="AYW24" s="130"/>
      <c r="AYX24" s="130"/>
      <c r="AYY24" s="130"/>
      <c r="AYZ24" s="130"/>
      <c r="AZA24" s="130"/>
      <c r="AZB24" s="130"/>
      <c r="AZC24" s="130"/>
      <c r="AZD24" s="130"/>
      <c r="AZE24" s="130"/>
      <c r="AZF24" s="130"/>
      <c r="AZG24" s="130"/>
      <c r="AZH24" s="130"/>
      <c r="AZI24" s="130"/>
      <c r="AZJ24" s="130"/>
      <c r="AZK24" s="130"/>
      <c r="AZL24" s="130"/>
      <c r="AZM24" s="130"/>
      <c r="AZN24" s="130"/>
      <c r="AZO24" s="130"/>
      <c r="AZP24" s="130"/>
      <c r="AZQ24" s="130"/>
      <c r="AZR24" s="130"/>
      <c r="AZS24" s="130"/>
      <c r="AZT24" s="130"/>
      <c r="AZU24" s="130"/>
      <c r="AZV24" s="130"/>
      <c r="AZW24" s="130"/>
      <c r="AZX24" s="130"/>
      <c r="AZY24" s="130"/>
      <c r="AZZ24" s="130"/>
      <c r="BAA24" s="130"/>
      <c r="BAB24" s="130"/>
      <c r="BAC24" s="130"/>
      <c r="BAD24" s="130"/>
      <c r="BAE24" s="130"/>
      <c r="BAF24" s="130"/>
      <c r="BAG24" s="130"/>
      <c r="BAH24" s="130"/>
      <c r="BAI24" s="130"/>
      <c r="BAJ24" s="130"/>
      <c r="BAK24" s="130"/>
      <c r="BAL24" s="130"/>
      <c r="BAM24" s="130"/>
      <c r="BAN24" s="130"/>
      <c r="BAO24" s="130"/>
      <c r="BAP24" s="130"/>
      <c r="BAQ24" s="130"/>
      <c r="BAR24" s="130"/>
      <c r="BAS24" s="130"/>
      <c r="BAT24" s="130"/>
      <c r="BAU24" s="130"/>
      <c r="BAV24" s="130"/>
      <c r="BAW24" s="130"/>
      <c r="BAX24" s="130"/>
      <c r="BAY24" s="130"/>
      <c r="BAZ24" s="130"/>
      <c r="BBA24" s="130"/>
      <c r="BBB24" s="130"/>
      <c r="BBC24" s="130"/>
      <c r="BBD24" s="130"/>
      <c r="BBE24" s="130"/>
      <c r="BBF24" s="130"/>
      <c r="BBG24" s="130"/>
      <c r="BBH24" s="130"/>
      <c r="BBI24" s="130"/>
      <c r="BBJ24" s="130"/>
      <c r="BBK24" s="130"/>
      <c r="BBL24" s="130"/>
      <c r="BBM24" s="130"/>
      <c r="BBN24" s="130"/>
      <c r="BBO24" s="130"/>
      <c r="BBP24" s="130"/>
      <c r="BBQ24" s="130"/>
      <c r="BBR24" s="130"/>
      <c r="BBS24" s="130"/>
      <c r="BBT24" s="130"/>
      <c r="BBU24" s="130"/>
      <c r="BBV24" s="130"/>
      <c r="BBW24" s="130"/>
      <c r="BBX24" s="130"/>
      <c r="BBY24" s="130"/>
      <c r="BBZ24" s="130"/>
      <c r="BCA24" s="130"/>
      <c r="BCB24" s="130"/>
      <c r="BCC24" s="130"/>
      <c r="BCD24" s="130"/>
      <c r="BCE24" s="130"/>
      <c r="BCF24" s="130"/>
      <c r="BCG24" s="130"/>
      <c r="BCH24" s="130"/>
      <c r="BCI24" s="130"/>
      <c r="BCJ24" s="130"/>
      <c r="BCK24" s="130"/>
      <c r="BCL24" s="130"/>
      <c r="BCM24" s="130"/>
      <c r="BCN24" s="130"/>
      <c r="BCO24" s="130"/>
      <c r="BCP24" s="130"/>
      <c r="BCQ24" s="130"/>
      <c r="BCR24" s="130"/>
      <c r="BCS24" s="130"/>
      <c r="BCT24" s="130"/>
      <c r="BCU24" s="130"/>
      <c r="BCV24" s="130"/>
      <c r="BCW24" s="130"/>
      <c r="BCX24" s="130"/>
      <c r="BCY24" s="130"/>
      <c r="BCZ24" s="130"/>
      <c r="BDA24" s="130"/>
      <c r="BDB24" s="130"/>
      <c r="BDC24" s="130"/>
      <c r="BDD24" s="130"/>
      <c r="BDE24" s="130"/>
      <c r="BDF24" s="130"/>
      <c r="BDG24" s="130"/>
      <c r="BDH24" s="130"/>
      <c r="BDI24" s="130"/>
      <c r="BDJ24" s="130"/>
      <c r="BDK24" s="130"/>
      <c r="BDL24" s="130"/>
      <c r="BDM24" s="130"/>
      <c r="BDN24" s="130"/>
      <c r="BDO24" s="130"/>
      <c r="BDP24" s="130"/>
      <c r="BDQ24" s="130"/>
      <c r="BDR24" s="130"/>
      <c r="BDS24" s="130"/>
      <c r="BDT24" s="130"/>
      <c r="BDU24" s="130"/>
      <c r="BDV24" s="130"/>
      <c r="BDW24" s="130"/>
      <c r="BDX24" s="130"/>
      <c r="BDY24" s="130"/>
      <c r="BDZ24" s="130"/>
      <c r="BEA24" s="130"/>
      <c r="BEB24" s="130"/>
      <c r="BEC24" s="130"/>
      <c r="BED24" s="130"/>
      <c r="BEE24" s="130"/>
      <c r="BEF24" s="130"/>
      <c r="BEG24" s="130"/>
      <c r="BEH24" s="130"/>
      <c r="BEI24" s="130"/>
      <c r="BEJ24" s="130"/>
      <c r="BEK24" s="130"/>
      <c r="BEL24" s="130"/>
      <c r="BEM24" s="130"/>
      <c r="BEN24" s="130"/>
      <c r="BEO24" s="130"/>
      <c r="BEP24" s="130"/>
      <c r="BEQ24" s="130"/>
      <c r="BER24" s="130"/>
      <c r="BES24" s="130"/>
      <c r="BET24" s="130"/>
      <c r="BEU24" s="130"/>
      <c r="BEV24" s="130"/>
      <c r="BEW24" s="130"/>
      <c r="BEX24" s="130"/>
      <c r="BEY24" s="130"/>
      <c r="BEZ24" s="130"/>
      <c r="BFA24" s="130"/>
      <c r="BFB24" s="130"/>
      <c r="BFC24" s="130"/>
      <c r="BFD24" s="130"/>
      <c r="BFE24" s="130"/>
      <c r="BFF24" s="130"/>
      <c r="BFG24" s="130"/>
      <c r="BFH24" s="130"/>
      <c r="BFI24" s="130"/>
      <c r="BFJ24" s="130"/>
      <c r="BFK24" s="130"/>
      <c r="BFL24" s="130"/>
      <c r="BFM24" s="130"/>
      <c r="BFN24" s="130"/>
      <c r="BFO24" s="130"/>
      <c r="BFP24" s="130"/>
      <c r="BFQ24" s="130"/>
      <c r="BFR24" s="130"/>
      <c r="BFS24" s="130"/>
      <c r="BFT24" s="130"/>
      <c r="BFU24" s="130"/>
      <c r="BFV24" s="130"/>
      <c r="BFW24" s="130"/>
      <c r="BFX24" s="130"/>
      <c r="BFY24" s="130"/>
      <c r="BFZ24" s="130"/>
      <c r="BGA24" s="130"/>
      <c r="BGB24" s="130"/>
      <c r="BGC24" s="130"/>
      <c r="BGD24" s="130"/>
      <c r="BGE24" s="130"/>
      <c r="BGF24" s="130"/>
      <c r="BGG24" s="130"/>
      <c r="BGH24" s="130"/>
      <c r="BGI24" s="130"/>
      <c r="BGJ24" s="130"/>
      <c r="BGK24" s="130"/>
      <c r="BGL24" s="130"/>
      <c r="BGM24" s="130"/>
      <c r="BGN24" s="130"/>
      <c r="BGO24" s="130"/>
      <c r="BGP24" s="130"/>
      <c r="BGQ24" s="130"/>
      <c r="BGR24" s="130"/>
      <c r="BGS24" s="130"/>
      <c r="BGT24" s="130"/>
      <c r="BGU24" s="130"/>
      <c r="BGV24" s="130"/>
      <c r="BGW24" s="130"/>
      <c r="BGX24" s="130"/>
      <c r="BGY24" s="130"/>
      <c r="BGZ24" s="130"/>
      <c r="BHA24" s="130"/>
      <c r="BHB24" s="130"/>
      <c r="BHC24" s="130"/>
      <c r="BHD24" s="130"/>
      <c r="BHE24" s="130"/>
      <c r="BHF24" s="130"/>
      <c r="BHG24" s="130"/>
      <c r="BHH24" s="130"/>
      <c r="BHI24" s="130"/>
      <c r="BHJ24" s="130"/>
      <c r="BHK24" s="130"/>
      <c r="BHL24" s="130"/>
      <c r="BHM24" s="130"/>
      <c r="BHN24" s="130"/>
      <c r="BHO24" s="130"/>
      <c r="BHP24" s="130"/>
      <c r="BHQ24" s="130"/>
      <c r="BHR24" s="130"/>
      <c r="BHS24" s="130"/>
      <c r="BHT24" s="130"/>
      <c r="BHU24" s="130"/>
      <c r="BHV24" s="130"/>
      <c r="BHW24" s="130"/>
      <c r="BHX24" s="130"/>
      <c r="BHY24" s="130"/>
      <c r="BHZ24" s="130"/>
      <c r="BIA24" s="130"/>
      <c r="BIB24" s="130"/>
      <c r="BIC24" s="130"/>
      <c r="BID24" s="130"/>
      <c r="BIE24" s="130"/>
      <c r="BIF24" s="130"/>
      <c r="BIG24" s="130"/>
      <c r="BIH24" s="130"/>
      <c r="BII24" s="130"/>
      <c r="BIJ24" s="130"/>
      <c r="BIK24" s="130"/>
      <c r="BIL24" s="130"/>
      <c r="BIM24" s="130"/>
      <c r="BIN24" s="130"/>
      <c r="BIO24" s="130"/>
      <c r="BIP24" s="130"/>
      <c r="BIQ24" s="130"/>
      <c r="BIR24" s="130"/>
      <c r="BIS24" s="130"/>
      <c r="BIT24" s="130"/>
      <c r="BIU24" s="130"/>
      <c r="BIV24" s="130"/>
      <c r="BIW24" s="130"/>
      <c r="BIX24" s="130"/>
      <c r="BIY24" s="130"/>
      <c r="BIZ24" s="130"/>
      <c r="BJA24" s="130"/>
      <c r="BJB24" s="130"/>
      <c r="BJC24" s="130"/>
      <c r="BJD24" s="130"/>
      <c r="BJE24" s="130"/>
      <c r="BJF24" s="130"/>
      <c r="BJG24" s="130"/>
      <c r="BJH24" s="130"/>
      <c r="BJI24" s="130"/>
      <c r="BJJ24" s="130"/>
      <c r="BJK24" s="130"/>
      <c r="BJL24" s="130"/>
      <c r="BJM24" s="130"/>
      <c r="BJN24" s="130"/>
      <c r="BJO24" s="130"/>
      <c r="BJP24" s="130"/>
      <c r="BJQ24" s="130"/>
      <c r="BJR24" s="130"/>
      <c r="BJS24" s="130"/>
      <c r="BJT24" s="130"/>
      <c r="BJU24" s="130"/>
      <c r="BJV24" s="130"/>
      <c r="BJW24" s="130"/>
      <c r="BJX24" s="130"/>
      <c r="BJY24" s="130"/>
      <c r="BJZ24" s="130"/>
      <c r="BKA24" s="130"/>
      <c r="BKB24" s="130"/>
      <c r="BKC24" s="130"/>
      <c r="BKD24" s="130"/>
      <c r="BKE24" s="130"/>
      <c r="BKF24" s="130"/>
      <c r="BKG24" s="130"/>
      <c r="BKH24" s="130"/>
      <c r="BKI24" s="130"/>
      <c r="BKJ24" s="130"/>
      <c r="BKK24" s="130"/>
      <c r="BKL24" s="130"/>
      <c r="BKM24" s="130"/>
      <c r="BKN24" s="130"/>
      <c r="BKO24" s="130"/>
      <c r="BKP24" s="130"/>
      <c r="BKQ24" s="130"/>
      <c r="BKR24" s="130"/>
      <c r="BKS24" s="130"/>
      <c r="BKT24" s="130"/>
      <c r="BKU24" s="130"/>
      <c r="BKV24" s="130"/>
      <c r="BKW24" s="130"/>
      <c r="BKX24" s="130"/>
      <c r="BKY24" s="130"/>
      <c r="BKZ24" s="130"/>
      <c r="BLA24" s="130"/>
      <c r="BLB24" s="130"/>
      <c r="BLC24" s="130"/>
      <c r="BLD24" s="130"/>
      <c r="BLE24" s="130"/>
      <c r="BLF24" s="130"/>
      <c r="BLG24" s="130"/>
      <c r="BLH24" s="130"/>
      <c r="BLI24" s="130"/>
      <c r="BLJ24" s="130"/>
      <c r="BLK24" s="130"/>
      <c r="BLL24" s="130"/>
      <c r="BLM24" s="130"/>
      <c r="BLN24" s="130"/>
      <c r="BLO24" s="130"/>
      <c r="BLP24" s="130"/>
      <c r="BLQ24" s="130"/>
      <c r="BLR24" s="130"/>
      <c r="BLS24" s="130"/>
      <c r="BLT24" s="130"/>
      <c r="BLU24" s="130"/>
      <c r="BLV24" s="130"/>
      <c r="BLW24" s="130"/>
      <c r="BLX24" s="130"/>
      <c r="BLY24" s="130"/>
      <c r="BLZ24" s="130"/>
      <c r="BMA24" s="130"/>
      <c r="BMB24" s="130"/>
      <c r="BMC24" s="130"/>
      <c r="BMD24" s="130"/>
      <c r="BME24" s="130"/>
      <c r="BMF24" s="130"/>
      <c r="BMG24" s="130"/>
      <c r="BMH24" s="130"/>
      <c r="BMI24" s="130"/>
      <c r="BMJ24" s="130"/>
      <c r="BMK24" s="130"/>
      <c r="BML24" s="130"/>
      <c r="BMM24" s="130"/>
      <c r="BMN24" s="130"/>
      <c r="BMO24" s="130"/>
      <c r="BMP24" s="130"/>
      <c r="BMQ24" s="130"/>
      <c r="BMR24" s="130"/>
      <c r="BMS24" s="130"/>
      <c r="BMT24" s="130"/>
      <c r="BMU24" s="130"/>
      <c r="BMV24" s="130"/>
      <c r="BMW24" s="130"/>
      <c r="BMX24" s="130"/>
      <c r="BMY24" s="130"/>
      <c r="BMZ24" s="130"/>
      <c r="BNA24" s="130"/>
      <c r="BNB24" s="130"/>
      <c r="BNC24" s="130"/>
      <c r="BND24" s="130"/>
      <c r="BNE24" s="130"/>
      <c r="BNF24" s="130"/>
      <c r="BNG24" s="130"/>
      <c r="BNH24" s="130"/>
      <c r="BNI24" s="130"/>
      <c r="BNJ24" s="130"/>
      <c r="BNK24" s="130"/>
      <c r="BNL24" s="130"/>
      <c r="BNM24" s="130"/>
      <c r="BNN24" s="130"/>
      <c r="BNO24" s="130"/>
      <c r="BNP24" s="130"/>
      <c r="BNQ24" s="130"/>
      <c r="BNR24" s="130"/>
      <c r="BNS24" s="130"/>
      <c r="BNT24" s="130"/>
      <c r="BNU24" s="130"/>
      <c r="BNV24" s="130"/>
      <c r="BNW24" s="130"/>
      <c r="BNX24" s="130"/>
      <c r="BNY24" s="130"/>
      <c r="BNZ24" s="130"/>
      <c r="BOA24" s="130"/>
      <c r="BOB24" s="130"/>
      <c r="BOC24" s="130"/>
      <c r="BOD24" s="130"/>
      <c r="BOE24" s="130"/>
      <c r="BOF24" s="130"/>
      <c r="BOG24" s="130"/>
      <c r="BOH24" s="130"/>
      <c r="BOI24" s="130"/>
      <c r="BOJ24" s="130"/>
      <c r="BOK24" s="130"/>
      <c r="BOL24" s="130"/>
      <c r="BOM24" s="130"/>
      <c r="BON24" s="130"/>
      <c r="BOO24" s="130"/>
      <c r="BOP24" s="130"/>
      <c r="BOQ24" s="130"/>
      <c r="BOR24" s="130"/>
      <c r="BOS24" s="130"/>
      <c r="BOT24" s="130"/>
      <c r="BOU24" s="130"/>
      <c r="BOV24" s="130"/>
      <c r="BOW24" s="130"/>
      <c r="BOX24" s="130"/>
      <c r="BOY24" s="130"/>
      <c r="BOZ24" s="130"/>
      <c r="BPA24" s="130"/>
      <c r="BPB24" s="130"/>
      <c r="BPC24" s="130"/>
      <c r="BPD24" s="130"/>
      <c r="BPE24" s="130"/>
      <c r="BPF24" s="130"/>
      <c r="BPG24" s="130"/>
      <c r="BPH24" s="130"/>
      <c r="BPI24" s="130"/>
      <c r="BPJ24" s="130"/>
      <c r="BPK24" s="130"/>
      <c r="BPL24" s="130"/>
      <c r="BPM24" s="130"/>
      <c r="BPN24" s="130"/>
      <c r="BPO24" s="130"/>
      <c r="BPP24" s="130"/>
      <c r="BPQ24" s="130"/>
      <c r="BPR24" s="130"/>
      <c r="BPS24" s="130"/>
      <c r="BPT24" s="130"/>
      <c r="BPU24" s="130"/>
      <c r="BPV24" s="130"/>
      <c r="BPW24" s="130"/>
      <c r="BPX24" s="130"/>
      <c r="BPY24" s="130"/>
      <c r="BPZ24" s="130"/>
      <c r="BQA24" s="130"/>
      <c r="BQB24" s="130"/>
      <c r="BQC24" s="130"/>
      <c r="BQD24" s="130"/>
      <c r="BQE24" s="130"/>
      <c r="BQF24" s="130"/>
      <c r="BQG24" s="130"/>
      <c r="BQH24" s="130"/>
      <c r="BQI24" s="130"/>
      <c r="BQJ24" s="130"/>
      <c r="BQK24" s="130"/>
      <c r="BQL24" s="130"/>
      <c r="BQM24" s="130"/>
      <c r="BQN24" s="130"/>
      <c r="BQO24" s="130"/>
      <c r="BQP24" s="130"/>
      <c r="BQQ24" s="130"/>
      <c r="BQR24" s="130"/>
      <c r="BQS24" s="130"/>
      <c r="BQT24" s="130"/>
      <c r="BQU24" s="130"/>
      <c r="BQV24" s="130"/>
      <c r="BQW24" s="130"/>
      <c r="BQX24" s="130"/>
      <c r="BQY24" s="130"/>
      <c r="BQZ24" s="130"/>
      <c r="BRA24" s="130"/>
      <c r="BRB24" s="130"/>
      <c r="BRC24" s="130"/>
      <c r="BRD24" s="130"/>
      <c r="BRE24" s="130"/>
      <c r="BRF24" s="130"/>
      <c r="BRG24" s="130"/>
      <c r="BRH24" s="130"/>
      <c r="BRI24" s="130"/>
      <c r="BRJ24" s="130"/>
      <c r="BRK24" s="130"/>
      <c r="BRL24" s="130"/>
      <c r="BRM24" s="130"/>
      <c r="BRN24" s="130"/>
      <c r="BRO24" s="130"/>
      <c r="BRP24" s="130"/>
      <c r="BRQ24" s="130"/>
      <c r="BRR24" s="130"/>
      <c r="BRS24" s="130"/>
      <c r="BRT24" s="130"/>
      <c r="BRU24" s="130"/>
      <c r="BRV24" s="130"/>
      <c r="BRW24" s="130"/>
      <c r="BRX24" s="130"/>
      <c r="BRY24" s="130"/>
      <c r="BRZ24" s="130"/>
      <c r="BSA24" s="130"/>
      <c r="BSB24" s="130"/>
      <c r="BSC24" s="130"/>
      <c r="BSD24" s="130"/>
      <c r="BSE24" s="130"/>
      <c r="BSF24" s="130"/>
      <c r="BSG24" s="130"/>
      <c r="BSH24" s="130"/>
      <c r="BSI24" s="130"/>
      <c r="BSJ24" s="130"/>
      <c r="BSK24" s="130"/>
      <c r="BSL24" s="130"/>
      <c r="BSM24" s="130"/>
      <c r="BSN24" s="130"/>
      <c r="BSO24" s="130"/>
      <c r="BSP24" s="130"/>
      <c r="BSQ24" s="130"/>
      <c r="BSR24" s="130"/>
      <c r="BSS24" s="130"/>
      <c r="BST24" s="130"/>
      <c r="BSU24" s="130"/>
      <c r="BSV24" s="130"/>
      <c r="BSW24" s="130"/>
      <c r="BSX24" s="130"/>
      <c r="BSY24" s="130"/>
      <c r="BSZ24" s="130"/>
      <c r="BTA24" s="130"/>
      <c r="BTB24" s="130"/>
      <c r="BTC24" s="130"/>
      <c r="BTD24" s="130"/>
      <c r="BTE24" s="130"/>
      <c r="BTF24" s="130"/>
      <c r="BTG24" s="130"/>
      <c r="BTH24" s="130"/>
      <c r="BTI24" s="130"/>
      <c r="BTJ24" s="130"/>
      <c r="BTK24" s="130"/>
      <c r="BTL24" s="130"/>
      <c r="BTM24" s="130"/>
      <c r="BTN24" s="130"/>
      <c r="BTO24" s="130"/>
      <c r="BTP24" s="130"/>
      <c r="BTQ24" s="130"/>
      <c r="BTR24" s="130"/>
      <c r="BTS24" s="130"/>
      <c r="BTT24" s="130"/>
      <c r="BTU24" s="130"/>
      <c r="BTV24" s="130"/>
      <c r="BTW24" s="130"/>
      <c r="BTX24" s="130"/>
      <c r="BTY24" s="130"/>
      <c r="BTZ24" s="130"/>
      <c r="BUA24" s="130"/>
      <c r="BUB24" s="130"/>
      <c r="BUC24" s="130"/>
      <c r="BUD24" s="130"/>
      <c r="BUE24" s="130"/>
      <c r="BUF24" s="130"/>
      <c r="BUG24" s="130"/>
      <c r="BUH24" s="130"/>
      <c r="BUI24" s="130"/>
      <c r="BUJ24" s="130"/>
      <c r="BUK24" s="130"/>
      <c r="BUL24" s="130"/>
      <c r="BUM24" s="130"/>
      <c r="BUN24" s="130"/>
      <c r="BUO24" s="130"/>
      <c r="BUP24" s="130"/>
      <c r="BUQ24" s="130"/>
      <c r="BUR24" s="130"/>
      <c r="BUS24" s="130"/>
      <c r="BUT24" s="130"/>
      <c r="BUU24" s="130"/>
      <c r="BUV24" s="130"/>
      <c r="BUW24" s="130"/>
      <c r="BUX24" s="130"/>
      <c r="BUY24" s="130"/>
      <c r="BUZ24" s="130"/>
      <c r="BVA24" s="130"/>
      <c r="BVB24" s="130"/>
      <c r="BVC24" s="130"/>
      <c r="BVD24" s="130"/>
      <c r="BVE24" s="130"/>
      <c r="BVF24" s="130"/>
      <c r="BVG24" s="130"/>
      <c r="BVH24" s="130"/>
      <c r="BVI24" s="130"/>
      <c r="BVJ24" s="130"/>
      <c r="BVK24" s="130"/>
      <c r="BVL24" s="130"/>
      <c r="BVM24" s="130"/>
      <c r="BVN24" s="130"/>
      <c r="BVO24" s="130"/>
      <c r="BVP24" s="130"/>
      <c r="BVQ24" s="130"/>
      <c r="BVR24" s="130"/>
      <c r="BVS24" s="130"/>
      <c r="BVT24" s="130"/>
      <c r="BVU24" s="130"/>
      <c r="BVV24" s="130"/>
      <c r="BVW24" s="130"/>
      <c r="BVX24" s="130"/>
      <c r="BVY24" s="130"/>
      <c r="BVZ24" s="130"/>
      <c r="BWA24" s="130"/>
      <c r="BWB24" s="130"/>
      <c r="BWC24" s="130"/>
      <c r="BWD24" s="130"/>
      <c r="BWE24" s="130"/>
      <c r="BWF24" s="130"/>
      <c r="BWG24" s="130"/>
      <c r="BWH24" s="130"/>
      <c r="BWI24" s="130"/>
      <c r="BWJ24" s="130"/>
      <c r="BWK24" s="130"/>
      <c r="BWL24" s="130"/>
      <c r="BWM24" s="130"/>
      <c r="BWN24" s="130"/>
      <c r="BWO24" s="130"/>
      <c r="BWP24" s="130"/>
      <c r="BWQ24" s="130"/>
      <c r="BWR24" s="130"/>
      <c r="BWS24" s="130"/>
      <c r="BWT24" s="130"/>
      <c r="BWU24" s="130"/>
      <c r="BWV24" s="130"/>
      <c r="BWW24" s="130"/>
      <c r="BWX24" s="130"/>
      <c r="BWY24" s="130"/>
      <c r="BWZ24" s="130"/>
      <c r="BXA24" s="130"/>
      <c r="BXB24" s="130"/>
      <c r="BXC24" s="130"/>
      <c r="BXD24" s="130"/>
      <c r="BXE24" s="130"/>
      <c r="BXF24" s="130"/>
      <c r="BXG24" s="130"/>
      <c r="BXH24" s="130"/>
      <c r="BXI24" s="130"/>
      <c r="BXJ24" s="130"/>
      <c r="BXK24" s="130"/>
      <c r="BXL24" s="130"/>
      <c r="BXM24" s="130"/>
      <c r="BXN24" s="130"/>
      <c r="BXO24" s="130"/>
      <c r="BXP24" s="130"/>
      <c r="BXQ24" s="130"/>
      <c r="BXR24" s="130"/>
      <c r="BXS24" s="130"/>
      <c r="BXT24" s="130"/>
      <c r="BXU24" s="130"/>
      <c r="BXV24" s="130"/>
      <c r="BXW24" s="130"/>
      <c r="BXX24" s="130"/>
      <c r="BXY24" s="130"/>
      <c r="BXZ24" s="130"/>
      <c r="BYA24" s="130"/>
      <c r="BYB24" s="130"/>
      <c r="BYC24" s="130"/>
      <c r="BYD24" s="130"/>
      <c r="BYE24" s="130"/>
      <c r="BYF24" s="130"/>
      <c r="BYG24" s="130"/>
      <c r="BYH24" s="130"/>
      <c r="BYI24" s="130"/>
      <c r="BYJ24" s="130"/>
      <c r="BYK24" s="130"/>
      <c r="BYL24" s="130"/>
      <c r="BYM24" s="130"/>
      <c r="BYN24" s="130"/>
      <c r="BYO24" s="130"/>
      <c r="BYP24" s="130"/>
      <c r="BYQ24" s="130"/>
      <c r="BYR24" s="130"/>
      <c r="BYS24" s="130"/>
      <c r="BYT24" s="130"/>
      <c r="BYU24" s="130"/>
      <c r="BYV24" s="130"/>
      <c r="BYW24" s="130"/>
      <c r="BYX24" s="130"/>
      <c r="BYY24" s="130"/>
      <c r="BYZ24" s="130"/>
      <c r="BZA24" s="130"/>
      <c r="BZB24" s="130"/>
      <c r="BZC24" s="130"/>
      <c r="BZD24" s="130"/>
      <c r="BZE24" s="130"/>
      <c r="BZF24" s="130"/>
      <c r="BZG24" s="130"/>
      <c r="BZH24" s="130"/>
      <c r="BZI24" s="130"/>
      <c r="BZJ24" s="130"/>
      <c r="BZK24" s="130"/>
      <c r="BZL24" s="130"/>
      <c r="BZM24" s="130"/>
      <c r="BZN24" s="130"/>
      <c r="BZO24" s="130"/>
      <c r="BZP24" s="130"/>
      <c r="BZQ24" s="130"/>
      <c r="BZR24" s="130"/>
      <c r="BZS24" s="130"/>
      <c r="BZT24" s="130"/>
      <c r="BZU24" s="130"/>
      <c r="BZV24" s="130"/>
      <c r="BZW24" s="130"/>
      <c r="BZX24" s="130"/>
      <c r="BZY24" s="130"/>
      <c r="BZZ24" s="130"/>
      <c r="CAA24" s="130"/>
      <c r="CAB24" s="130"/>
      <c r="CAC24" s="130"/>
      <c r="CAD24" s="130"/>
      <c r="CAE24" s="130"/>
      <c r="CAF24" s="130"/>
      <c r="CAG24" s="130"/>
      <c r="CAH24" s="130"/>
      <c r="CAI24" s="130"/>
      <c r="CAJ24" s="130"/>
      <c r="CAK24" s="130"/>
      <c r="CAL24" s="130"/>
      <c r="CAM24" s="130"/>
      <c r="CAN24" s="130"/>
      <c r="CAO24" s="130"/>
      <c r="CAP24" s="130"/>
      <c r="CAQ24" s="130"/>
      <c r="CAR24" s="130"/>
      <c r="CAS24" s="130"/>
      <c r="CAT24" s="130"/>
      <c r="CAU24" s="130"/>
      <c r="CAV24" s="130"/>
      <c r="CAW24" s="130"/>
      <c r="CAX24" s="130"/>
      <c r="CAY24" s="130"/>
      <c r="CAZ24" s="130"/>
      <c r="CBA24" s="130"/>
      <c r="CBB24" s="130"/>
      <c r="CBC24" s="130"/>
      <c r="CBD24" s="130"/>
      <c r="CBE24" s="130"/>
      <c r="CBF24" s="130"/>
      <c r="CBG24" s="130"/>
      <c r="CBH24" s="130"/>
      <c r="CBI24" s="130"/>
      <c r="CBJ24" s="130"/>
      <c r="CBK24" s="130"/>
      <c r="CBL24" s="130"/>
      <c r="CBM24" s="130"/>
      <c r="CBN24" s="130"/>
      <c r="CBO24" s="130"/>
      <c r="CBP24" s="130"/>
      <c r="CBQ24" s="130"/>
      <c r="CBR24" s="130"/>
      <c r="CBS24" s="130"/>
      <c r="CBT24" s="130"/>
      <c r="CBU24" s="130"/>
      <c r="CBV24" s="130"/>
      <c r="CBW24" s="130"/>
      <c r="CBX24" s="130"/>
      <c r="CBY24" s="130"/>
      <c r="CBZ24" s="130"/>
      <c r="CCA24" s="130"/>
      <c r="CCB24" s="130"/>
      <c r="CCC24" s="130"/>
      <c r="CCD24" s="130"/>
      <c r="CCE24" s="130"/>
      <c r="CCF24" s="130"/>
      <c r="CCG24" s="130"/>
      <c r="CCH24" s="130"/>
      <c r="CCI24" s="130"/>
      <c r="CCJ24" s="130"/>
      <c r="CCK24" s="130"/>
      <c r="CCL24" s="130"/>
      <c r="CCM24" s="130"/>
      <c r="CCN24" s="130"/>
      <c r="CCO24" s="130"/>
      <c r="CCP24" s="130"/>
      <c r="CCQ24" s="130"/>
      <c r="CCR24" s="130"/>
      <c r="CCS24" s="130"/>
      <c r="CCT24" s="130"/>
      <c r="CCU24" s="130"/>
      <c r="CCV24" s="130"/>
      <c r="CCW24" s="130"/>
      <c r="CCX24" s="130"/>
      <c r="CCY24" s="130"/>
      <c r="CCZ24" s="130"/>
      <c r="CDA24" s="130"/>
      <c r="CDB24" s="130"/>
      <c r="CDC24" s="130"/>
      <c r="CDD24" s="130"/>
      <c r="CDE24" s="130"/>
      <c r="CDF24" s="130"/>
      <c r="CDG24" s="130"/>
      <c r="CDH24" s="130"/>
      <c r="CDI24" s="130"/>
      <c r="CDJ24" s="130"/>
      <c r="CDK24" s="130"/>
      <c r="CDL24" s="130"/>
      <c r="CDM24" s="130"/>
      <c r="CDN24" s="130"/>
      <c r="CDO24" s="130"/>
      <c r="CDP24" s="130"/>
      <c r="CDQ24" s="130"/>
      <c r="CDR24" s="130"/>
      <c r="CDS24" s="130"/>
      <c r="CDT24" s="130"/>
      <c r="CDU24" s="130"/>
      <c r="CDV24" s="130"/>
      <c r="CDW24" s="130"/>
      <c r="CDX24" s="130"/>
      <c r="CDY24" s="130"/>
      <c r="CDZ24" s="130"/>
      <c r="CEA24" s="130"/>
      <c r="CEB24" s="130"/>
      <c r="CEC24" s="130"/>
      <c r="CED24" s="130"/>
      <c r="CEE24" s="130"/>
      <c r="CEF24" s="130"/>
      <c r="CEG24" s="130"/>
      <c r="CEH24" s="130"/>
      <c r="CEI24" s="130"/>
      <c r="CEJ24" s="130"/>
      <c r="CEK24" s="130"/>
      <c r="CEL24" s="130"/>
      <c r="CEM24" s="130"/>
      <c r="CEN24" s="130"/>
      <c r="CEO24" s="130"/>
      <c r="CEP24" s="130"/>
      <c r="CEQ24" s="130"/>
      <c r="CER24" s="130"/>
      <c r="CES24" s="130"/>
      <c r="CET24" s="130"/>
      <c r="CEU24" s="130"/>
      <c r="CEV24" s="130"/>
      <c r="CEW24" s="130"/>
      <c r="CEX24" s="130"/>
      <c r="CEY24" s="130"/>
      <c r="CEZ24" s="130"/>
      <c r="CFA24" s="130"/>
      <c r="CFB24" s="130"/>
      <c r="CFC24" s="130"/>
      <c r="CFD24" s="130"/>
      <c r="CFE24" s="130"/>
      <c r="CFF24" s="130"/>
      <c r="CFG24" s="130"/>
      <c r="CFH24" s="130"/>
      <c r="CFI24" s="130"/>
      <c r="CFJ24" s="130"/>
      <c r="CFK24" s="130"/>
      <c r="CFL24" s="130"/>
      <c r="CFM24" s="130"/>
      <c r="CFN24" s="130"/>
      <c r="CFO24" s="130"/>
      <c r="CFP24" s="130"/>
      <c r="CFQ24" s="130"/>
      <c r="CFR24" s="130"/>
      <c r="CFS24" s="130"/>
      <c r="CFT24" s="130"/>
      <c r="CFU24" s="130"/>
      <c r="CFV24" s="130"/>
      <c r="CFW24" s="130"/>
      <c r="CFX24" s="130"/>
      <c r="CFY24" s="130"/>
      <c r="CFZ24" s="130"/>
      <c r="CGA24" s="130"/>
      <c r="CGB24" s="130"/>
      <c r="CGC24" s="130"/>
      <c r="CGD24" s="130"/>
      <c r="CGE24" s="130"/>
      <c r="CGF24" s="130"/>
      <c r="CGG24" s="130"/>
      <c r="CGH24" s="130"/>
      <c r="CGI24" s="130"/>
      <c r="CGJ24" s="130"/>
      <c r="CGK24" s="130"/>
      <c r="CGL24" s="130"/>
      <c r="CGM24" s="130"/>
      <c r="CGN24" s="130"/>
      <c r="CGO24" s="130"/>
      <c r="CGP24" s="130"/>
      <c r="CGQ24" s="130"/>
      <c r="CGR24" s="130"/>
      <c r="CGS24" s="130"/>
      <c r="CGT24" s="130"/>
      <c r="CGU24" s="130"/>
      <c r="CGV24" s="130"/>
      <c r="CGW24" s="130"/>
      <c r="CGX24" s="130"/>
      <c r="CGY24" s="130"/>
      <c r="CGZ24" s="130"/>
      <c r="CHA24" s="130"/>
      <c r="CHB24" s="130"/>
      <c r="CHC24" s="130"/>
      <c r="CHD24" s="130"/>
      <c r="CHE24" s="130"/>
      <c r="CHF24" s="130"/>
      <c r="CHG24" s="130"/>
      <c r="CHH24" s="130"/>
      <c r="CHI24" s="130"/>
      <c r="CHJ24" s="130"/>
      <c r="CHK24" s="130"/>
      <c r="CHL24" s="130"/>
      <c r="CHM24" s="130"/>
      <c r="CHN24" s="130"/>
      <c r="CHO24" s="130"/>
      <c r="CHP24" s="130"/>
      <c r="CHQ24" s="130"/>
      <c r="CHR24" s="130"/>
      <c r="CHS24" s="130"/>
      <c r="CHT24" s="130"/>
      <c r="CHU24" s="130"/>
      <c r="CHV24" s="130"/>
      <c r="CHW24" s="130"/>
      <c r="CHX24" s="130"/>
      <c r="CHY24" s="130"/>
      <c r="CHZ24" s="130"/>
      <c r="CIA24" s="130"/>
      <c r="CIB24" s="130"/>
      <c r="CIC24" s="130"/>
      <c r="CID24" s="130"/>
      <c r="CIE24" s="130"/>
      <c r="CIF24" s="130"/>
      <c r="CIG24" s="130"/>
      <c r="CIH24" s="130"/>
      <c r="CII24" s="130"/>
      <c r="CIJ24" s="130"/>
      <c r="CIK24" s="130"/>
      <c r="CIL24" s="130"/>
      <c r="CIM24" s="130"/>
      <c r="CIN24" s="130"/>
      <c r="CIO24" s="130"/>
      <c r="CIP24" s="130"/>
      <c r="CIQ24" s="130"/>
      <c r="CIR24" s="130"/>
      <c r="CIS24" s="130"/>
      <c r="CIT24" s="130"/>
      <c r="CIU24" s="130"/>
      <c r="CIV24" s="130"/>
      <c r="CIW24" s="130"/>
      <c r="CIX24" s="130"/>
      <c r="CIY24" s="130"/>
      <c r="CIZ24" s="130"/>
      <c r="CJA24" s="130"/>
      <c r="CJB24" s="130"/>
      <c r="CJC24" s="130"/>
      <c r="CJD24" s="130"/>
      <c r="CJE24" s="130"/>
      <c r="CJF24" s="130"/>
      <c r="CJG24" s="130"/>
      <c r="CJH24" s="130"/>
      <c r="CJI24" s="130"/>
      <c r="CJJ24" s="130"/>
      <c r="CJK24" s="130"/>
      <c r="CJL24" s="130"/>
      <c r="CJM24" s="130"/>
      <c r="CJN24" s="130"/>
      <c r="CJO24" s="130"/>
      <c r="CJP24" s="130"/>
      <c r="CJQ24" s="130"/>
      <c r="CJR24" s="130"/>
      <c r="CJS24" s="130"/>
      <c r="CJT24" s="130"/>
      <c r="CJU24" s="130"/>
      <c r="CJV24" s="130"/>
      <c r="CJW24" s="130"/>
      <c r="CJX24" s="130"/>
      <c r="CJY24" s="130"/>
      <c r="CJZ24" s="130"/>
      <c r="CKA24" s="130"/>
      <c r="CKB24" s="130"/>
      <c r="CKC24" s="130"/>
      <c r="CKD24" s="130"/>
      <c r="CKE24" s="130"/>
      <c r="CKF24" s="130"/>
      <c r="CKG24" s="130"/>
      <c r="CKH24" s="130"/>
      <c r="CKI24" s="130"/>
      <c r="CKJ24" s="130"/>
      <c r="CKK24" s="130"/>
      <c r="CKL24" s="130"/>
      <c r="CKM24" s="130"/>
      <c r="CKN24" s="130"/>
      <c r="CKO24" s="130"/>
      <c r="CKP24" s="130"/>
      <c r="CKQ24" s="130"/>
      <c r="CKR24" s="130"/>
      <c r="CKS24" s="130"/>
      <c r="CKT24" s="130"/>
      <c r="CKU24" s="130"/>
      <c r="CKV24" s="130"/>
      <c r="CKW24" s="130"/>
      <c r="CKX24" s="130"/>
      <c r="CKY24" s="130"/>
      <c r="CKZ24" s="130"/>
      <c r="CLA24" s="130"/>
      <c r="CLB24" s="130"/>
      <c r="CLC24" s="130"/>
      <c r="CLD24" s="130"/>
      <c r="CLE24" s="130"/>
      <c r="CLF24" s="130"/>
      <c r="CLG24" s="130"/>
      <c r="CLH24" s="130"/>
      <c r="CLI24" s="130"/>
      <c r="CLJ24" s="130"/>
      <c r="CLK24" s="130"/>
      <c r="CLL24" s="130"/>
      <c r="CLM24" s="130"/>
      <c r="CLN24" s="130"/>
      <c r="CLO24" s="130"/>
      <c r="CLP24" s="130"/>
      <c r="CLQ24" s="130"/>
      <c r="CLR24" s="130"/>
      <c r="CLS24" s="130"/>
      <c r="CLT24" s="130"/>
      <c r="CLU24" s="130"/>
      <c r="CLV24" s="130"/>
      <c r="CLW24" s="130"/>
      <c r="CLX24" s="130"/>
      <c r="CLY24" s="130"/>
      <c r="CLZ24" s="130"/>
      <c r="CMA24" s="130"/>
      <c r="CMB24" s="130"/>
      <c r="CMC24" s="130"/>
      <c r="CMD24" s="130"/>
      <c r="CME24" s="130"/>
      <c r="CMF24" s="130"/>
      <c r="CMG24" s="130"/>
      <c r="CMH24" s="130"/>
      <c r="CMI24" s="130"/>
      <c r="CMJ24" s="130"/>
      <c r="CMK24" s="130"/>
      <c r="CML24" s="130"/>
      <c r="CMM24" s="130"/>
      <c r="CMN24" s="130"/>
      <c r="CMO24" s="130"/>
      <c r="CMP24" s="130"/>
      <c r="CMQ24" s="130"/>
      <c r="CMR24" s="130"/>
      <c r="CMS24" s="130"/>
      <c r="CMT24" s="130"/>
      <c r="CMU24" s="130"/>
      <c r="CMV24" s="130"/>
      <c r="CMW24" s="130"/>
      <c r="CMX24" s="130"/>
      <c r="CMY24" s="130"/>
      <c r="CMZ24" s="130"/>
      <c r="CNA24" s="130"/>
      <c r="CNB24" s="130"/>
      <c r="CNC24" s="130"/>
      <c r="CND24" s="130"/>
      <c r="CNE24" s="130"/>
      <c r="CNF24" s="130"/>
      <c r="CNG24" s="130"/>
      <c r="CNH24" s="130"/>
      <c r="CNI24" s="130"/>
      <c r="CNJ24" s="130"/>
      <c r="CNK24" s="130"/>
      <c r="CNL24" s="130"/>
      <c r="CNM24" s="130"/>
      <c r="CNN24" s="130"/>
      <c r="CNO24" s="130"/>
      <c r="CNP24" s="130"/>
      <c r="CNQ24" s="130"/>
      <c r="CNR24" s="130"/>
      <c r="CNS24" s="130"/>
      <c r="CNT24" s="130"/>
      <c r="CNU24" s="130"/>
      <c r="CNV24" s="130"/>
      <c r="CNW24" s="130"/>
      <c r="CNX24" s="130"/>
      <c r="CNY24" s="130"/>
      <c r="CNZ24" s="130"/>
      <c r="COA24" s="130"/>
      <c r="COB24" s="130"/>
      <c r="COC24" s="130"/>
      <c r="COD24" s="130"/>
      <c r="COE24" s="130"/>
      <c r="COF24" s="130"/>
      <c r="COG24" s="130"/>
      <c r="COH24" s="130"/>
      <c r="COI24" s="130"/>
      <c r="COJ24" s="130"/>
      <c r="COK24" s="130"/>
      <c r="COL24" s="130"/>
      <c r="COM24" s="130"/>
      <c r="CON24" s="130"/>
      <c r="COO24" s="130"/>
      <c r="COP24" s="130"/>
      <c r="COQ24" s="130"/>
      <c r="COR24" s="130"/>
      <c r="COS24" s="130"/>
      <c r="COT24" s="130"/>
      <c r="COU24" s="130"/>
      <c r="COV24" s="130"/>
      <c r="COW24" s="130"/>
      <c r="COX24" s="130"/>
      <c r="COY24" s="130"/>
      <c r="COZ24" s="130"/>
      <c r="CPA24" s="130"/>
      <c r="CPB24" s="130"/>
      <c r="CPC24" s="130"/>
      <c r="CPD24" s="130"/>
      <c r="CPE24" s="130"/>
      <c r="CPF24" s="130"/>
      <c r="CPG24" s="130"/>
      <c r="CPH24" s="130"/>
      <c r="CPI24" s="130"/>
      <c r="CPJ24" s="130"/>
      <c r="CPK24" s="130"/>
      <c r="CPL24" s="130"/>
      <c r="CPM24" s="130"/>
      <c r="CPN24" s="130"/>
      <c r="CPO24" s="130"/>
      <c r="CPP24" s="130"/>
      <c r="CPQ24" s="130"/>
      <c r="CPR24" s="130"/>
      <c r="CPS24" s="130"/>
      <c r="CPT24" s="130"/>
      <c r="CPU24" s="130"/>
      <c r="CPV24" s="130"/>
      <c r="CPW24" s="130"/>
      <c r="CPX24" s="130"/>
      <c r="CPY24" s="130"/>
      <c r="CPZ24" s="130"/>
      <c r="CQA24" s="130"/>
      <c r="CQB24" s="130"/>
      <c r="CQC24" s="130"/>
      <c r="CQD24" s="130"/>
      <c r="CQE24" s="130"/>
      <c r="CQF24" s="130"/>
      <c r="CQG24" s="130"/>
      <c r="CQH24" s="130"/>
      <c r="CQI24" s="130"/>
      <c r="CQJ24" s="130"/>
      <c r="CQK24" s="130"/>
      <c r="CQL24" s="130"/>
      <c r="CQM24" s="130"/>
      <c r="CQN24" s="130"/>
      <c r="CQO24" s="130"/>
      <c r="CQP24" s="130"/>
      <c r="CQQ24" s="130"/>
      <c r="CQR24" s="130"/>
      <c r="CQS24" s="130"/>
      <c r="CQT24" s="130"/>
      <c r="CQU24" s="130"/>
      <c r="CQV24" s="130"/>
      <c r="CQW24" s="130"/>
      <c r="CQX24" s="130"/>
      <c r="CQY24" s="130"/>
      <c r="CQZ24" s="130"/>
      <c r="CRA24" s="130"/>
      <c r="CRB24" s="130"/>
      <c r="CRC24" s="130"/>
      <c r="CRD24" s="130"/>
      <c r="CRE24" s="130"/>
      <c r="CRF24" s="130"/>
      <c r="CRG24" s="130"/>
      <c r="CRH24" s="130"/>
      <c r="CRI24" s="130"/>
      <c r="CRJ24" s="130"/>
      <c r="CRK24" s="130"/>
      <c r="CRL24" s="130"/>
      <c r="CRM24" s="130"/>
      <c r="CRN24" s="130"/>
      <c r="CRO24" s="130"/>
      <c r="CRP24" s="130"/>
      <c r="CRQ24" s="130"/>
      <c r="CRR24" s="130"/>
      <c r="CRS24" s="130"/>
      <c r="CRT24" s="130"/>
      <c r="CRU24" s="130"/>
      <c r="CRV24" s="130"/>
      <c r="CRW24" s="130"/>
      <c r="CRX24" s="130"/>
      <c r="CRY24" s="130"/>
      <c r="CRZ24" s="130"/>
      <c r="CSA24" s="130"/>
      <c r="CSB24" s="130"/>
      <c r="CSC24" s="130"/>
      <c r="CSD24" s="130"/>
      <c r="CSE24" s="130"/>
      <c r="CSF24" s="130"/>
      <c r="CSG24" s="130"/>
      <c r="CSH24" s="130"/>
      <c r="CSI24" s="130"/>
      <c r="CSJ24" s="130"/>
      <c r="CSK24" s="130"/>
      <c r="CSL24" s="130"/>
      <c r="CSM24" s="130"/>
      <c r="CSN24" s="130"/>
      <c r="CSO24" s="130"/>
      <c r="CSP24" s="130"/>
      <c r="CSQ24" s="130"/>
      <c r="CSR24" s="130"/>
      <c r="CSS24" s="130"/>
      <c r="CST24" s="130"/>
      <c r="CSU24" s="130"/>
      <c r="CSV24" s="130"/>
      <c r="CSW24" s="130"/>
      <c r="CSX24" s="130"/>
      <c r="CSY24" s="130"/>
      <c r="CSZ24" s="130"/>
      <c r="CTA24" s="130"/>
      <c r="CTB24" s="130"/>
      <c r="CTC24" s="130"/>
      <c r="CTD24" s="130"/>
      <c r="CTE24" s="130"/>
      <c r="CTF24" s="130"/>
      <c r="CTG24" s="130"/>
      <c r="CTH24" s="130"/>
      <c r="CTI24" s="130"/>
      <c r="CTJ24" s="130"/>
      <c r="CTK24" s="130"/>
      <c r="CTL24" s="130"/>
      <c r="CTM24" s="130"/>
      <c r="CTN24" s="130"/>
      <c r="CTO24" s="130"/>
      <c r="CTP24" s="130"/>
      <c r="CTQ24" s="130"/>
      <c r="CTR24" s="130"/>
      <c r="CTS24" s="130"/>
      <c r="CTT24" s="130"/>
      <c r="CTU24" s="130"/>
      <c r="CTV24" s="130"/>
      <c r="CTW24" s="130"/>
      <c r="CTX24" s="130"/>
      <c r="CTY24" s="130"/>
      <c r="CTZ24" s="130"/>
      <c r="CUA24" s="130"/>
      <c r="CUB24" s="130"/>
      <c r="CUC24" s="130"/>
      <c r="CUD24" s="130"/>
      <c r="CUE24" s="130"/>
      <c r="CUF24" s="130"/>
      <c r="CUG24" s="130"/>
      <c r="CUH24" s="130"/>
      <c r="CUI24" s="130"/>
      <c r="CUJ24" s="130"/>
      <c r="CUK24" s="130"/>
      <c r="CUL24" s="130"/>
      <c r="CUM24" s="130"/>
      <c r="CUN24" s="130"/>
      <c r="CUO24" s="130"/>
      <c r="CUP24" s="130"/>
      <c r="CUQ24" s="130"/>
      <c r="CUR24" s="130"/>
      <c r="CUS24" s="130"/>
      <c r="CUT24" s="130"/>
      <c r="CUU24" s="130"/>
      <c r="CUV24" s="130"/>
      <c r="CUW24" s="130"/>
      <c r="CUX24" s="130"/>
      <c r="CUY24" s="130"/>
      <c r="CUZ24" s="130"/>
      <c r="CVA24" s="130"/>
      <c r="CVB24" s="130"/>
      <c r="CVC24" s="130"/>
      <c r="CVD24" s="130"/>
      <c r="CVE24" s="130"/>
      <c r="CVF24" s="130"/>
      <c r="CVG24" s="130"/>
      <c r="CVH24" s="130"/>
      <c r="CVI24" s="130"/>
      <c r="CVJ24" s="130"/>
      <c r="CVK24" s="130"/>
      <c r="CVL24" s="130"/>
      <c r="CVM24" s="130"/>
      <c r="CVN24" s="130"/>
      <c r="CVO24" s="130"/>
      <c r="CVP24" s="130"/>
      <c r="CVQ24" s="130"/>
      <c r="CVR24" s="130"/>
      <c r="CVS24" s="130"/>
      <c r="CVT24" s="130"/>
      <c r="CVU24" s="130"/>
      <c r="CVV24" s="130"/>
      <c r="CVW24" s="130"/>
      <c r="CVX24" s="130"/>
      <c r="CVY24" s="130"/>
      <c r="CVZ24" s="130"/>
      <c r="CWA24" s="130"/>
      <c r="CWB24" s="130"/>
      <c r="CWC24" s="130"/>
      <c r="CWD24" s="130"/>
      <c r="CWE24" s="130"/>
      <c r="CWF24" s="130"/>
      <c r="CWG24" s="130"/>
      <c r="CWH24" s="130"/>
      <c r="CWI24" s="130"/>
      <c r="CWJ24" s="130"/>
      <c r="CWK24" s="130"/>
      <c r="CWL24" s="130"/>
      <c r="CWM24" s="130"/>
      <c r="CWN24" s="130"/>
      <c r="CWO24" s="130"/>
      <c r="CWP24" s="130"/>
      <c r="CWQ24" s="130"/>
      <c r="CWR24" s="130"/>
      <c r="CWS24" s="130"/>
      <c r="CWT24" s="130"/>
      <c r="CWU24" s="130"/>
      <c r="CWV24" s="130"/>
      <c r="CWW24" s="130"/>
      <c r="CWX24" s="130"/>
      <c r="CWY24" s="130"/>
      <c r="CWZ24" s="130"/>
      <c r="CXA24" s="130"/>
      <c r="CXB24" s="130"/>
      <c r="CXC24" s="130"/>
      <c r="CXD24" s="130"/>
      <c r="CXE24" s="130"/>
      <c r="CXF24" s="130"/>
      <c r="CXG24" s="130"/>
      <c r="CXH24" s="130"/>
      <c r="CXI24" s="130"/>
      <c r="CXJ24" s="130"/>
      <c r="CXK24" s="130"/>
      <c r="CXL24" s="130"/>
      <c r="CXM24" s="130"/>
      <c r="CXN24" s="130"/>
      <c r="CXO24" s="130"/>
      <c r="CXP24" s="130"/>
      <c r="CXQ24" s="130"/>
      <c r="CXR24" s="130"/>
      <c r="CXS24" s="130"/>
      <c r="CXT24" s="130"/>
      <c r="CXU24" s="130"/>
      <c r="CXV24" s="130"/>
      <c r="CXW24" s="130"/>
      <c r="CXX24" s="130"/>
      <c r="CXY24" s="130"/>
      <c r="CXZ24" s="130"/>
      <c r="CYA24" s="130"/>
      <c r="CYB24" s="130"/>
      <c r="CYC24" s="130"/>
      <c r="CYD24" s="130"/>
      <c r="CYE24" s="130"/>
      <c r="CYF24" s="130"/>
      <c r="CYG24" s="130"/>
      <c r="CYH24" s="130"/>
      <c r="CYI24" s="130"/>
      <c r="CYJ24" s="130"/>
      <c r="CYK24" s="130"/>
      <c r="CYL24" s="130"/>
      <c r="CYM24" s="130"/>
      <c r="CYN24" s="130"/>
      <c r="CYO24" s="130"/>
      <c r="CYP24" s="130"/>
      <c r="CYQ24" s="130"/>
      <c r="CYR24" s="130"/>
      <c r="CYS24" s="130"/>
      <c r="CYT24" s="130"/>
      <c r="CYU24" s="130"/>
      <c r="CYV24" s="130"/>
      <c r="CYW24" s="130"/>
      <c r="CYX24" s="130"/>
      <c r="CYY24" s="130"/>
      <c r="CYZ24" s="130"/>
      <c r="CZA24" s="130"/>
      <c r="CZB24" s="130"/>
      <c r="CZC24" s="130"/>
      <c r="CZD24" s="130"/>
      <c r="CZE24" s="130"/>
      <c r="CZF24" s="130"/>
      <c r="CZG24" s="130"/>
      <c r="CZH24" s="130"/>
      <c r="CZI24" s="130"/>
      <c r="CZJ24" s="130"/>
      <c r="CZK24" s="130"/>
      <c r="CZL24" s="130"/>
      <c r="CZM24" s="130"/>
      <c r="CZN24" s="130"/>
      <c r="CZO24" s="130"/>
      <c r="CZP24" s="130"/>
      <c r="CZQ24" s="130"/>
      <c r="CZR24" s="130"/>
      <c r="CZS24" s="130"/>
      <c r="CZT24" s="130"/>
      <c r="CZU24" s="130"/>
      <c r="CZV24" s="130"/>
      <c r="CZW24" s="130"/>
      <c r="CZX24" s="130"/>
      <c r="CZY24" s="130"/>
      <c r="CZZ24" s="130"/>
      <c r="DAA24" s="130"/>
      <c r="DAB24" s="130"/>
      <c r="DAC24" s="130"/>
      <c r="DAD24" s="130"/>
      <c r="DAE24" s="130"/>
      <c r="DAF24" s="130"/>
      <c r="DAG24" s="130"/>
      <c r="DAH24" s="130"/>
      <c r="DAI24" s="130"/>
      <c r="DAJ24" s="130"/>
      <c r="DAK24" s="130"/>
      <c r="DAL24" s="130"/>
      <c r="DAM24" s="130"/>
      <c r="DAN24" s="130"/>
      <c r="DAO24" s="130"/>
      <c r="DAP24" s="130"/>
      <c r="DAQ24" s="130"/>
      <c r="DAR24" s="130"/>
      <c r="DAS24" s="130"/>
      <c r="DAT24" s="130"/>
      <c r="DAU24" s="130"/>
      <c r="DAV24" s="130"/>
      <c r="DAW24" s="130"/>
      <c r="DAX24" s="130"/>
      <c r="DAY24" s="130"/>
      <c r="DAZ24" s="130"/>
      <c r="DBA24" s="130"/>
      <c r="DBB24" s="130"/>
      <c r="DBC24" s="130"/>
      <c r="DBD24" s="130"/>
      <c r="DBE24" s="130"/>
      <c r="DBF24" s="130"/>
      <c r="DBG24" s="130"/>
      <c r="DBH24" s="130"/>
      <c r="DBI24" s="130"/>
      <c r="DBJ24" s="130"/>
      <c r="DBK24" s="130"/>
      <c r="DBL24" s="130"/>
      <c r="DBM24" s="130"/>
      <c r="DBN24" s="130"/>
      <c r="DBO24" s="130"/>
      <c r="DBP24" s="130"/>
      <c r="DBQ24" s="130"/>
      <c r="DBR24" s="130"/>
      <c r="DBS24" s="130"/>
      <c r="DBT24" s="130"/>
      <c r="DBU24" s="130"/>
      <c r="DBV24" s="130"/>
      <c r="DBW24" s="130"/>
      <c r="DBX24" s="130"/>
      <c r="DBY24" s="130"/>
      <c r="DBZ24" s="130"/>
      <c r="DCA24" s="130"/>
      <c r="DCB24" s="130"/>
      <c r="DCC24" s="130"/>
      <c r="DCD24" s="130"/>
      <c r="DCE24" s="130"/>
      <c r="DCF24" s="130"/>
      <c r="DCG24" s="130"/>
      <c r="DCH24" s="130"/>
      <c r="DCI24" s="130"/>
      <c r="DCJ24" s="130"/>
      <c r="DCK24" s="130"/>
      <c r="DCL24" s="130"/>
      <c r="DCM24" s="130"/>
      <c r="DCN24" s="130"/>
      <c r="DCO24" s="130"/>
      <c r="DCP24" s="130"/>
      <c r="DCQ24" s="130"/>
      <c r="DCR24" s="130"/>
      <c r="DCS24" s="130"/>
      <c r="DCT24" s="130"/>
      <c r="DCU24" s="130"/>
      <c r="DCV24" s="130"/>
      <c r="DCW24" s="130"/>
      <c r="DCX24" s="130"/>
      <c r="DCY24" s="130"/>
      <c r="DCZ24" s="130"/>
      <c r="DDA24" s="130"/>
      <c r="DDB24" s="130"/>
      <c r="DDC24" s="130"/>
      <c r="DDD24" s="130"/>
      <c r="DDE24" s="130"/>
      <c r="DDF24" s="130"/>
      <c r="DDG24" s="130"/>
      <c r="DDH24" s="130"/>
      <c r="DDI24" s="130"/>
      <c r="DDJ24" s="130"/>
      <c r="DDK24" s="130"/>
      <c r="DDL24" s="130"/>
      <c r="DDM24" s="130"/>
      <c r="DDN24" s="130"/>
      <c r="DDO24" s="130"/>
      <c r="DDP24" s="130"/>
      <c r="DDQ24" s="130"/>
      <c r="DDR24" s="130"/>
      <c r="DDS24" s="130"/>
      <c r="DDT24" s="130"/>
      <c r="DDU24" s="130"/>
      <c r="DDV24" s="130"/>
      <c r="DDW24" s="130"/>
      <c r="DDX24" s="130"/>
      <c r="DDY24" s="130"/>
      <c r="DDZ24" s="130"/>
      <c r="DEA24" s="130"/>
      <c r="DEB24" s="130"/>
      <c r="DEC24" s="130"/>
      <c r="DED24" s="130"/>
      <c r="DEE24" s="130"/>
      <c r="DEF24" s="130"/>
      <c r="DEG24" s="130"/>
      <c r="DEH24" s="130"/>
      <c r="DEI24" s="130"/>
      <c r="DEJ24" s="130"/>
      <c r="DEK24" s="130"/>
      <c r="DEL24" s="130"/>
      <c r="DEM24" s="130"/>
      <c r="DEN24" s="130"/>
      <c r="DEO24" s="130"/>
      <c r="DEP24" s="130"/>
      <c r="DEQ24" s="130"/>
      <c r="DER24" s="130"/>
      <c r="DES24" s="130"/>
      <c r="DET24" s="130"/>
      <c r="DEU24" s="130"/>
      <c r="DEV24" s="130"/>
      <c r="DEW24" s="130"/>
      <c r="DEX24" s="130"/>
      <c r="DEY24" s="130"/>
      <c r="DEZ24" s="130"/>
      <c r="DFA24" s="130"/>
      <c r="DFB24" s="130"/>
      <c r="DFC24" s="130"/>
      <c r="DFD24" s="130"/>
      <c r="DFE24" s="130"/>
      <c r="DFF24" s="130"/>
      <c r="DFG24" s="130"/>
      <c r="DFH24" s="130"/>
      <c r="DFI24" s="130"/>
      <c r="DFJ24" s="130"/>
      <c r="DFK24" s="130"/>
      <c r="DFL24" s="130"/>
      <c r="DFM24" s="130"/>
      <c r="DFN24" s="130"/>
      <c r="DFO24" s="130"/>
      <c r="DFP24" s="130"/>
      <c r="DFQ24" s="130"/>
      <c r="DFR24" s="130"/>
      <c r="DFS24" s="130"/>
      <c r="DFT24" s="130"/>
      <c r="DFU24" s="130"/>
      <c r="DFV24" s="130"/>
      <c r="DFW24" s="130"/>
      <c r="DFX24" s="130"/>
      <c r="DFY24" s="130"/>
      <c r="DFZ24" s="130"/>
      <c r="DGA24" s="130"/>
      <c r="DGB24" s="130"/>
      <c r="DGC24" s="130"/>
      <c r="DGD24" s="130"/>
      <c r="DGE24" s="130"/>
      <c r="DGF24" s="130"/>
      <c r="DGG24" s="130"/>
      <c r="DGH24" s="130"/>
      <c r="DGI24" s="130"/>
      <c r="DGJ24" s="130"/>
      <c r="DGK24" s="130"/>
      <c r="DGL24" s="130"/>
      <c r="DGM24" s="130"/>
      <c r="DGN24" s="130"/>
      <c r="DGO24" s="130"/>
      <c r="DGP24" s="130"/>
      <c r="DGQ24" s="130"/>
      <c r="DGR24" s="130"/>
      <c r="DGS24" s="130"/>
      <c r="DGT24" s="130"/>
      <c r="DGU24" s="130"/>
      <c r="DGV24" s="130"/>
      <c r="DGW24" s="130"/>
      <c r="DGX24" s="130"/>
      <c r="DGY24" s="130"/>
      <c r="DGZ24" s="130"/>
      <c r="DHA24" s="130"/>
      <c r="DHB24" s="130"/>
      <c r="DHC24" s="130"/>
      <c r="DHD24" s="130"/>
      <c r="DHE24" s="130"/>
      <c r="DHF24" s="130"/>
      <c r="DHG24" s="130"/>
      <c r="DHH24" s="130"/>
      <c r="DHI24" s="130"/>
      <c r="DHJ24" s="130"/>
      <c r="DHK24" s="130"/>
      <c r="DHL24" s="130"/>
      <c r="DHM24" s="130"/>
      <c r="DHN24" s="130"/>
      <c r="DHO24" s="130"/>
      <c r="DHP24" s="130"/>
      <c r="DHQ24" s="130"/>
      <c r="DHR24" s="130"/>
      <c r="DHS24" s="130"/>
      <c r="DHT24" s="130"/>
      <c r="DHU24" s="130"/>
      <c r="DHV24" s="130"/>
      <c r="DHW24" s="130"/>
      <c r="DHX24" s="130"/>
      <c r="DHY24" s="130"/>
      <c r="DHZ24" s="130"/>
      <c r="DIA24" s="130"/>
      <c r="DIB24" s="130"/>
      <c r="DIC24" s="130"/>
      <c r="DID24" s="130"/>
      <c r="DIE24" s="130"/>
      <c r="DIF24" s="130"/>
      <c r="DIG24" s="130"/>
      <c r="DIH24" s="130"/>
      <c r="DII24" s="130"/>
      <c r="DIJ24" s="130"/>
      <c r="DIK24" s="130"/>
      <c r="DIL24" s="130"/>
      <c r="DIM24" s="130"/>
      <c r="DIN24" s="130"/>
      <c r="DIO24" s="130"/>
      <c r="DIP24" s="130"/>
      <c r="DIQ24" s="130"/>
      <c r="DIR24" s="130"/>
      <c r="DIS24" s="130"/>
      <c r="DIT24" s="130"/>
      <c r="DIU24" s="130"/>
      <c r="DIV24" s="130"/>
      <c r="DIW24" s="130"/>
      <c r="DIX24" s="130"/>
      <c r="DIY24" s="130"/>
      <c r="DIZ24" s="130"/>
      <c r="DJA24" s="130"/>
      <c r="DJB24" s="130"/>
      <c r="DJC24" s="130"/>
      <c r="DJD24" s="130"/>
      <c r="DJE24" s="130"/>
      <c r="DJF24" s="130"/>
      <c r="DJG24" s="130"/>
      <c r="DJH24" s="130"/>
      <c r="DJI24" s="130"/>
      <c r="DJJ24" s="130"/>
      <c r="DJK24" s="130"/>
      <c r="DJL24" s="130"/>
      <c r="DJM24" s="130"/>
      <c r="DJN24" s="130"/>
      <c r="DJO24" s="130"/>
      <c r="DJP24" s="130"/>
      <c r="DJQ24" s="130"/>
      <c r="DJR24" s="130"/>
      <c r="DJS24" s="130"/>
      <c r="DJT24" s="130"/>
      <c r="DJU24" s="130"/>
      <c r="DJV24" s="130"/>
      <c r="DJW24" s="130"/>
      <c r="DJX24" s="130"/>
      <c r="DJY24" s="130"/>
      <c r="DJZ24" s="130"/>
      <c r="DKA24" s="130"/>
      <c r="DKB24" s="130"/>
      <c r="DKC24" s="130"/>
      <c r="DKD24" s="130"/>
      <c r="DKE24" s="130"/>
      <c r="DKF24" s="130"/>
      <c r="DKG24" s="130"/>
      <c r="DKH24" s="130"/>
      <c r="DKI24" s="130"/>
      <c r="DKJ24" s="130"/>
      <c r="DKK24" s="130"/>
      <c r="DKL24" s="130"/>
      <c r="DKM24" s="130"/>
      <c r="DKN24" s="130"/>
      <c r="DKO24" s="130"/>
      <c r="DKP24" s="130"/>
      <c r="DKQ24" s="130"/>
      <c r="DKR24" s="130"/>
      <c r="DKS24" s="130"/>
      <c r="DKT24" s="130"/>
      <c r="DKU24" s="130"/>
      <c r="DKV24" s="130"/>
      <c r="DKW24" s="130"/>
      <c r="DKX24" s="130"/>
      <c r="DKY24" s="130"/>
      <c r="DKZ24" s="130"/>
      <c r="DLA24" s="130"/>
      <c r="DLB24" s="130"/>
      <c r="DLC24" s="130"/>
      <c r="DLD24" s="130"/>
      <c r="DLE24" s="130"/>
      <c r="DLF24" s="130"/>
      <c r="DLG24" s="130"/>
      <c r="DLH24" s="130"/>
      <c r="DLI24" s="130"/>
      <c r="DLJ24" s="130"/>
      <c r="DLK24" s="130"/>
      <c r="DLL24" s="130"/>
      <c r="DLM24" s="130"/>
      <c r="DLN24" s="130"/>
      <c r="DLO24" s="130"/>
      <c r="DLP24" s="130"/>
      <c r="DLQ24" s="130"/>
      <c r="DLR24" s="130"/>
      <c r="DLS24" s="130"/>
      <c r="DLT24" s="130"/>
      <c r="DLU24" s="130"/>
      <c r="DLV24" s="130"/>
      <c r="DLW24" s="130"/>
      <c r="DLX24" s="130"/>
      <c r="DLY24" s="130"/>
      <c r="DLZ24" s="130"/>
      <c r="DMA24" s="130"/>
      <c r="DMB24" s="130"/>
      <c r="DMC24" s="130"/>
      <c r="DMD24" s="130"/>
      <c r="DME24" s="130"/>
      <c r="DMF24" s="130"/>
      <c r="DMG24" s="130"/>
      <c r="DMH24" s="130"/>
      <c r="DMI24" s="130"/>
      <c r="DMJ24" s="130"/>
      <c r="DMK24" s="130"/>
      <c r="DML24" s="130"/>
      <c r="DMM24" s="130"/>
      <c r="DMN24" s="130"/>
      <c r="DMO24" s="130"/>
      <c r="DMP24" s="130"/>
      <c r="DMQ24" s="130"/>
      <c r="DMR24" s="130"/>
      <c r="DMS24" s="130"/>
      <c r="DMT24" s="130"/>
      <c r="DMU24" s="130"/>
      <c r="DMV24" s="130"/>
      <c r="DMW24" s="130"/>
      <c r="DMX24" s="130"/>
      <c r="DMY24" s="130"/>
      <c r="DMZ24" s="130"/>
      <c r="DNA24" s="130"/>
      <c r="DNB24" s="130"/>
      <c r="DNC24" s="130"/>
      <c r="DND24" s="130"/>
      <c r="DNE24" s="130"/>
      <c r="DNF24" s="130"/>
      <c r="DNG24" s="130"/>
      <c r="DNH24" s="130"/>
      <c r="DNI24" s="130"/>
      <c r="DNJ24" s="130"/>
      <c r="DNK24" s="130"/>
      <c r="DNL24" s="130"/>
      <c r="DNM24" s="130"/>
      <c r="DNN24" s="130"/>
      <c r="DNO24" s="130"/>
      <c r="DNP24" s="130"/>
      <c r="DNQ24" s="130"/>
      <c r="DNR24" s="130"/>
      <c r="DNS24" s="130"/>
      <c r="DNT24" s="130"/>
      <c r="DNU24" s="130"/>
      <c r="DNV24" s="130"/>
      <c r="DNW24" s="130"/>
      <c r="DNX24" s="130"/>
      <c r="DNY24" s="130"/>
      <c r="DNZ24" s="130"/>
      <c r="DOA24" s="130"/>
      <c r="DOB24" s="130"/>
      <c r="DOC24" s="130"/>
      <c r="DOD24" s="130"/>
      <c r="DOE24" s="130"/>
      <c r="DOF24" s="130"/>
      <c r="DOG24" s="130"/>
      <c r="DOH24" s="130"/>
      <c r="DOI24" s="130"/>
      <c r="DOJ24" s="130"/>
      <c r="DOK24" s="130"/>
      <c r="DOL24" s="130"/>
      <c r="DOM24" s="130"/>
      <c r="DON24" s="130"/>
      <c r="DOO24" s="130"/>
      <c r="DOP24" s="130"/>
      <c r="DOQ24" s="130"/>
      <c r="DOR24" s="130"/>
      <c r="DOS24" s="130"/>
      <c r="DOT24" s="130"/>
      <c r="DOU24" s="130"/>
      <c r="DOV24" s="130"/>
      <c r="DOW24" s="130"/>
      <c r="DOX24" s="130"/>
      <c r="DOY24" s="130"/>
      <c r="DOZ24" s="130"/>
      <c r="DPA24" s="130"/>
      <c r="DPB24" s="130"/>
      <c r="DPC24" s="130"/>
      <c r="DPD24" s="130"/>
      <c r="DPE24" s="130"/>
      <c r="DPF24" s="130"/>
      <c r="DPG24" s="130"/>
      <c r="DPH24" s="130"/>
      <c r="DPI24" s="130"/>
      <c r="DPJ24" s="130"/>
      <c r="DPK24" s="130"/>
      <c r="DPL24" s="130"/>
      <c r="DPM24" s="130"/>
      <c r="DPN24" s="130"/>
      <c r="DPO24" s="130"/>
      <c r="DPP24" s="130"/>
      <c r="DPQ24" s="130"/>
      <c r="DPR24" s="130"/>
      <c r="DPS24" s="130"/>
      <c r="DPT24" s="130"/>
      <c r="DPU24" s="130"/>
      <c r="DPV24" s="130"/>
      <c r="DPW24" s="130"/>
      <c r="DPX24" s="130"/>
      <c r="DPY24" s="130"/>
      <c r="DPZ24" s="130"/>
      <c r="DQA24" s="130"/>
      <c r="DQB24" s="130"/>
      <c r="DQC24" s="130"/>
      <c r="DQD24" s="130"/>
      <c r="DQE24" s="130"/>
      <c r="DQF24" s="130"/>
      <c r="DQG24" s="130"/>
      <c r="DQH24" s="130"/>
      <c r="DQI24" s="130"/>
      <c r="DQJ24" s="130"/>
      <c r="DQK24" s="130"/>
      <c r="DQL24" s="130"/>
      <c r="DQM24" s="130"/>
      <c r="DQN24" s="130"/>
      <c r="DQO24" s="130"/>
      <c r="DQP24" s="130"/>
      <c r="DQQ24" s="130"/>
      <c r="DQR24" s="130"/>
      <c r="DQS24" s="130"/>
      <c r="DQT24" s="130"/>
      <c r="DQU24" s="130"/>
      <c r="DQV24" s="130"/>
      <c r="DQW24" s="130"/>
      <c r="DQX24" s="130"/>
      <c r="DQY24" s="130"/>
      <c r="DQZ24" s="130"/>
      <c r="DRA24" s="130"/>
      <c r="DRB24" s="130"/>
      <c r="DRC24" s="130"/>
      <c r="DRD24" s="130"/>
      <c r="DRE24" s="130"/>
      <c r="DRF24" s="130"/>
      <c r="DRG24" s="130"/>
      <c r="DRH24" s="130"/>
      <c r="DRI24" s="130"/>
      <c r="DRJ24" s="130"/>
      <c r="DRK24" s="130"/>
      <c r="DRL24" s="130"/>
      <c r="DRM24" s="130"/>
      <c r="DRN24" s="130"/>
      <c r="DRO24" s="130"/>
      <c r="DRP24" s="130"/>
      <c r="DRQ24" s="130"/>
      <c r="DRR24" s="130"/>
      <c r="DRS24" s="130"/>
      <c r="DRT24" s="130"/>
      <c r="DRU24" s="130"/>
      <c r="DRV24" s="130"/>
      <c r="DRW24" s="130"/>
      <c r="DRX24" s="130"/>
      <c r="DRY24" s="130"/>
      <c r="DRZ24" s="130"/>
      <c r="DSA24" s="130"/>
      <c r="DSB24" s="130"/>
      <c r="DSC24" s="130"/>
      <c r="DSD24" s="130"/>
      <c r="DSE24" s="130"/>
      <c r="DSF24" s="130"/>
      <c r="DSG24" s="130"/>
      <c r="DSH24" s="130"/>
      <c r="DSI24" s="130"/>
      <c r="DSJ24" s="130"/>
      <c r="DSK24" s="130"/>
      <c r="DSL24" s="130"/>
      <c r="DSM24" s="130"/>
      <c r="DSN24" s="130"/>
      <c r="DSO24" s="130"/>
      <c r="DSP24" s="130"/>
      <c r="DSQ24" s="130"/>
      <c r="DSR24" s="130"/>
      <c r="DSS24" s="130"/>
      <c r="DST24" s="130"/>
      <c r="DSU24" s="130"/>
      <c r="DSV24" s="130"/>
      <c r="DSW24" s="130"/>
      <c r="DSX24" s="130"/>
      <c r="DSY24" s="130"/>
      <c r="DSZ24" s="130"/>
      <c r="DTA24" s="130"/>
      <c r="DTB24" s="130"/>
      <c r="DTC24" s="130"/>
      <c r="DTD24" s="130"/>
      <c r="DTE24" s="130"/>
      <c r="DTF24" s="130"/>
      <c r="DTG24" s="130"/>
      <c r="DTH24" s="130"/>
      <c r="DTI24" s="130"/>
      <c r="DTJ24" s="130"/>
      <c r="DTK24" s="130"/>
      <c r="DTL24" s="130"/>
      <c r="DTM24" s="130"/>
      <c r="DTN24" s="130"/>
      <c r="DTO24" s="130"/>
      <c r="DTP24" s="130"/>
      <c r="DTQ24" s="130"/>
      <c r="DTR24" s="130"/>
      <c r="DTS24" s="130"/>
      <c r="DTT24" s="130"/>
      <c r="DTU24" s="130"/>
      <c r="DTV24" s="130"/>
      <c r="DTW24" s="130"/>
      <c r="DTX24" s="130"/>
      <c r="DTY24" s="130"/>
      <c r="DTZ24" s="130"/>
      <c r="DUA24" s="130"/>
      <c r="DUB24" s="130"/>
      <c r="DUC24" s="130"/>
      <c r="DUD24" s="130"/>
      <c r="DUE24" s="130"/>
      <c r="DUF24" s="130"/>
      <c r="DUG24" s="130"/>
      <c r="DUH24" s="130"/>
      <c r="DUI24" s="130"/>
      <c r="DUJ24" s="130"/>
      <c r="DUK24" s="130"/>
      <c r="DUL24" s="130"/>
      <c r="DUM24" s="130"/>
      <c r="DUN24" s="130"/>
      <c r="DUO24" s="130"/>
      <c r="DUP24" s="130"/>
      <c r="DUQ24" s="130"/>
      <c r="DUR24" s="130"/>
      <c r="DUS24" s="130"/>
      <c r="DUT24" s="130"/>
      <c r="DUU24" s="130"/>
      <c r="DUV24" s="130"/>
      <c r="DUW24" s="130"/>
      <c r="DUX24" s="130"/>
      <c r="DUY24" s="130"/>
      <c r="DUZ24" s="130"/>
      <c r="DVA24" s="130"/>
      <c r="DVB24" s="130"/>
      <c r="DVC24" s="130"/>
      <c r="DVD24" s="130"/>
      <c r="DVE24" s="130"/>
      <c r="DVF24" s="130"/>
      <c r="DVG24" s="130"/>
      <c r="DVH24" s="130"/>
      <c r="DVI24" s="130"/>
      <c r="DVJ24" s="130"/>
      <c r="DVK24" s="130"/>
      <c r="DVL24" s="130"/>
      <c r="DVM24" s="130"/>
      <c r="DVN24" s="130"/>
      <c r="DVO24" s="130"/>
      <c r="DVP24" s="130"/>
      <c r="DVQ24" s="130"/>
      <c r="DVR24" s="130"/>
      <c r="DVS24" s="130"/>
      <c r="DVT24" s="130"/>
      <c r="DVU24" s="130"/>
      <c r="DVV24" s="130"/>
      <c r="DVW24" s="130"/>
      <c r="DVX24" s="130"/>
      <c r="DVY24" s="130"/>
      <c r="DVZ24" s="130"/>
      <c r="DWA24" s="130"/>
      <c r="DWB24" s="130"/>
      <c r="DWC24" s="130"/>
      <c r="DWD24" s="130"/>
      <c r="DWE24" s="130"/>
      <c r="DWF24" s="130"/>
      <c r="DWG24" s="130"/>
      <c r="DWH24" s="130"/>
      <c r="DWI24" s="130"/>
      <c r="DWJ24" s="130"/>
      <c r="DWK24" s="130"/>
      <c r="DWL24" s="130"/>
      <c r="DWM24" s="130"/>
      <c r="DWN24" s="130"/>
      <c r="DWO24" s="130"/>
      <c r="DWP24" s="130"/>
      <c r="DWQ24" s="130"/>
      <c r="DWR24" s="130"/>
      <c r="DWS24" s="130"/>
      <c r="DWT24" s="130"/>
      <c r="DWU24" s="130"/>
      <c r="DWV24" s="130"/>
      <c r="DWW24" s="130"/>
      <c r="DWX24" s="130"/>
      <c r="DWY24" s="130"/>
      <c r="DWZ24" s="130"/>
      <c r="DXA24" s="130"/>
      <c r="DXB24" s="130"/>
      <c r="DXC24" s="130"/>
      <c r="DXD24" s="130"/>
      <c r="DXE24" s="130"/>
      <c r="DXF24" s="130"/>
      <c r="DXG24" s="130"/>
      <c r="DXH24" s="130"/>
      <c r="DXI24" s="130"/>
      <c r="DXJ24" s="130"/>
      <c r="DXK24" s="130"/>
      <c r="DXL24" s="130"/>
      <c r="DXM24" s="130"/>
      <c r="DXN24" s="130"/>
      <c r="DXO24" s="130"/>
      <c r="DXP24" s="130"/>
      <c r="DXQ24" s="130"/>
      <c r="DXR24" s="130"/>
      <c r="DXS24" s="130"/>
      <c r="DXT24" s="130"/>
      <c r="DXU24" s="130"/>
      <c r="DXV24" s="130"/>
      <c r="DXW24" s="130"/>
      <c r="DXX24" s="130"/>
      <c r="DXY24" s="130"/>
      <c r="DXZ24" s="130"/>
      <c r="DYA24" s="130"/>
      <c r="DYB24" s="130"/>
      <c r="DYC24" s="130"/>
      <c r="DYD24" s="130"/>
      <c r="DYE24" s="130"/>
      <c r="DYF24" s="130"/>
      <c r="DYG24" s="130"/>
      <c r="DYH24" s="130"/>
      <c r="DYI24" s="130"/>
      <c r="DYJ24" s="130"/>
      <c r="DYK24" s="130"/>
      <c r="DYL24" s="130"/>
      <c r="DYM24" s="130"/>
      <c r="DYN24" s="130"/>
      <c r="DYO24" s="130"/>
      <c r="DYP24" s="130"/>
      <c r="DYQ24" s="130"/>
      <c r="DYR24" s="130"/>
      <c r="DYS24" s="130"/>
      <c r="DYT24" s="130"/>
      <c r="DYU24" s="130"/>
      <c r="DYV24" s="130"/>
      <c r="DYW24" s="130"/>
      <c r="DYX24" s="130"/>
      <c r="DYY24" s="130"/>
      <c r="DYZ24" s="130"/>
      <c r="DZA24" s="130"/>
      <c r="DZB24" s="130"/>
      <c r="DZC24" s="130"/>
      <c r="DZD24" s="130"/>
      <c r="DZE24" s="130"/>
      <c r="DZF24" s="130"/>
      <c r="DZG24" s="130"/>
      <c r="DZH24" s="130"/>
      <c r="DZI24" s="130"/>
      <c r="DZJ24" s="130"/>
      <c r="DZK24" s="130"/>
      <c r="DZL24" s="130"/>
      <c r="DZM24" s="130"/>
      <c r="DZN24" s="130"/>
      <c r="DZO24" s="130"/>
      <c r="DZP24" s="130"/>
      <c r="DZQ24" s="130"/>
      <c r="DZR24" s="130"/>
      <c r="DZS24" s="130"/>
      <c r="DZT24" s="130"/>
      <c r="DZU24" s="130"/>
      <c r="DZV24" s="130"/>
      <c r="DZW24" s="130"/>
      <c r="DZX24" s="130"/>
      <c r="DZY24" s="130"/>
      <c r="DZZ24" s="130"/>
      <c r="EAA24" s="130"/>
      <c r="EAB24" s="130"/>
      <c r="EAC24" s="130"/>
      <c r="EAD24" s="130"/>
      <c r="EAE24" s="130"/>
      <c r="EAF24" s="130"/>
      <c r="EAG24" s="130"/>
      <c r="EAH24" s="130"/>
      <c r="EAI24" s="130"/>
      <c r="EAJ24" s="130"/>
      <c r="EAK24" s="130"/>
      <c r="EAL24" s="130"/>
      <c r="EAM24" s="130"/>
      <c r="EAN24" s="130"/>
      <c r="EAO24" s="130"/>
      <c r="EAP24" s="130"/>
      <c r="EAQ24" s="130"/>
      <c r="EAR24" s="130"/>
      <c r="EAS24" s="130"/>
      <c r="EAT24" s="130"/>
      <c r="EAU24" s="130"/>
      <c r="EAV24" s="130"/>
      <c r="EAW24" s="130"/>
      <c r="EAX24" s="130"/>
      <c r="EAY24" s="130"/>
      <c r="EAZ24" s="130"/>
      <c r="EBA24" s="130"/>
      <c r="EBB24" s="130"/>
      <c r="EBC24" s="130"/>
      <c r="EBD24" s="130"/>
      <c r="EBE24" s="130"/>
      <c r="EBF24" s="130"/>
      <c r="EBG24" s="130"/>
      <c r="EBH24" s="130"/>
      <c r="EBI24" s="130"/>
      <c r="EBJ24" s="130"/>
      <c r="EBK24" s="130"/>
      <c r="EBL24" s="130"/>
      <c r="EBM24" s="130"/>
      <c r="EBN24" s="130"/>
      <c r="EBO24" s="130"/>
      <c r="EBP24" s="130"/>
      <c r="EBQ24" s="130"/>
      <c r="EBR24" s="130"/>
      <c r="EBS24" s="130"/>
      <c r="EBT24" s="130"/>
      <c r="EBU24" s="130"/>
      <c r="EBV24" s="130"/>
      <c r="EBW24" s="130"/>
      <c r="EBX24" s="130"/>
      <c r="EBY24" s="130"/>
      <c r="EBZ24" s="130"/>
      <c r="ECA24" s="130"/>
      <c r="ECB24" s="130"/>
      <c r="ECC24" s="130"/>
      <c r="ECD24" s="130"/>
      <c r="ECE24" s="130"/>
      <c r="ECF24" s="130"/>
      <c r="ECG24" s="130"/>
      <c r="ECH24" s="130"/>
      <c r="ECI24" s="130"/>
      <c r="ECJ24" s="130"/>
      <c r="ECK24" s="130"/>
      <c r="ECL24" s="130"/>
      <c r="ECM24" s="130"/>
      <c r="ECN24" s="130"/>
      <c r="ECO24" s="130"/>
      <c r="ECP24" s="130"/>
      <c r="ECQ24" s="130"/>
      <c r="ECR24" s="130"/>
      <c r="ECS24" s="130"/>
      <c r="ECT24" s="130"/>
      <c r="ECU24" s="130"/>
      <c r="ECV24" s="130"/>
      <c r="ECW24" s="130"/>
      <c r="ECX24" s="130"/>
      <c r="ECY24" s="130"/>
      <c r="ECZ24" s="130"/>
      <c r="EDA24" s="130"/>
      <c r="EDB24" s="130"/>
      <c r="EDC24" s="130"/>
      <c r="EDD24" s="130"/>
      <c r="EDE24" s="130"/>
      <c r="EDF24" s="130"/>
      <c r="EDG24" s="130"/>
      <c r="EDH24" s="130"/>
      <c r="EDI24" s="130"/>
      <c r="EDJ24" s="130"/>
      <c r="EDK24" s="130"/>
      <c r="EDL24" s="130"/>
      <c r="EDM24" s="130"/>
      <c r="EDN24" s="130"/>
      <c r="EDO24" s="130"/>
      <c r="EDP24" s="130"/>
      <c r="EDQ24" s="130"/>
      <c r="EDR24" s="130"/>
      <c r="EDS24" s="130"/>
      <c r="EDT24" s="130"/>
      <c r="EDU24" s="130"/>
      <c r="EDV24" s="130"/>
      <c r="EDW24" s="130"/>
      <c r="EDX24" s="130"/>
      <c r="EDY24" s="130"/>
      <c r="EDZ24" s="130"/>
      <c r="EEA24" s="130"/>
      <c r="EEB24" s="130"/>
      <c r="EEC24" s="130"/>
      <c r="EED24" s="130"/>
      <c r="EEE24" s="130"/>
      <c r="EEF24" s="130"/>
      <c r="EEG24" s="130"/>
      <c r="EEH24" s="130"/>
      <c r="EEI24" s="130"/>
      <c r="EEJ24" s="130"/>
      <c r="EEK24" s="130"/>
      <c r="EEL24" s="130"/>
      <c r="EEM24" s="130"/>
      <c r="EEN24" s="130"/>
      <c r="EEO24" s="130"/>
      <c r="EEP24" s="130"/>
      <c r="EEQ24" s="130"/>
      <c r="EER24" s="130"/>
      <c r="EES24" s="130"/>
      <c r="EET24" s="130"/>
      <c r="EEU24" s="130"/>
      <c r="EEV24" s="130"/>
      <c r="EEW24" s="130"/>
      <c r="EEX24" s="130"/>
      <c r="EEY24" s="130"/>
      <c r="EEZ24" s="130"/>
      <c r="EFA24" s="130"/>
      <c r="EFB24" s="130"/>
      <c r="EFC24" s="130"/>
      <c r="EFD24" s="130"/>
      <c r="EFE24" s="130"/>
      <c r="EFF24" s="130"/>
      <c r="EFG24" s="130"/>
      <c r="EFH24" s="130"/>
      <c r="EFI24" s="130"/>
      <c r="EFJ24" s="130"/>
      <c r="EFK24" s="130"/>
      <c r="EFL24" s="130"/>
      <c r="EFM24" s="130"/>
      <c r="EFN24" s="130"/>
      <c r="EFO24" s="130"/>
      <c r="EFP24" s="130"/>
      <c r="EFQ24" s="130"/>
      <c r="EFR24" s="130"/>
      <c r="EFS24" s="130"/>
      <c r="EFT24" s="130"/>
      <c r="EFU24" s="130"/>
      <c r="EFV24" s="130"/>
      <c r="EFW24" s="130"/>
      <c r="EFX24" s="130"/>
      <c r="EFY24" s="130"/>
      <c r="EFZ24" s="130"/>
      <c r="EGA24" s="130"/>
      <c r="EGB24" s="130"/>
      <c r="EGC24" s="130"/>
      <c r="EGD24" s="130"/>
      <c r="EGE24" s="130"/>
      <c r="EGF24" s="130"/>
      <c r="EGG24" s="130"/>
      <c r="EGH24" s="130"/>
      <c r="EGI24" s="130"/>
      <c r="EGJ24" s="130"/>
      <c r="EGK24" s="130"/>
      <c r="EGL24" s="130"/>
      <c r="EGM24" s="130"/>
      <c r="EGN24" s="130"/>
      <c r="EGO24" s="130"/>
      <c r="EGP24" s="130"/>
      <c r="EGQ24" s="130"/>
      <c r="EGR24" s="130"/>
      <c r="EGS24" s="130"/>
      <c r="EGT24" s="130"/>
      <c r="EGU24" s="130"/>
      <c r="EGV24" s="130"/>
      <c r="EGW24" s="130"/>
      <c r="EGX24" s="130"/>
      <c r="EGY24" s="130"/>
      <c r="EGZ24" s="130"/>
      <c r="EHA24" s="130"/>
      <c r="EHB24" s="130"/>
      <c r="EHC24" s="130"/>
      <c r="EHD24" s="130"/>
      <c r="EHE24" s="130"/>
      <c r="EHF24" s="130"/>
      <c r="EHG24" s="130"/>
      <c r="EHH24" s="130"/>
      <c r="EHI24" s="130"/>
      <c r="EHJ24" s="130"/>
      <c r="EHK24" s="130"/>
      <c r="EHL24" s="130"/>
      <c r="EHM24" s="130"/>
      <c r="EHN24" s="130"/>
      <c r="EHO24" s="130"/>
      <c r="EHP24" s="130"/>
      <c r="EHQ24" s="130"/>
      <c r="EHR24" s="130"/>
      <c r="EHS24" s="130"/>
      <c r="EHT24" s="130"/>
      <c r="EHU24" s="130"/>
      <c r="EHV24" s="130"/>
      <c r="EHW24" s="130"/>
      <c r="EHX24" s="130"/>
      <c r="EHY24" s="130"/>
      <c r="EHZ24" s="130"/>
      <c r="EIA24" s="130"/>
      <c r="EIB24" s="130"/>
      <c r="EIC24" s="130"/>
      <c r="EID24" s="130"/>
      <c r="EIE24" s="130"/>
      <c r="EIF24" s="130"/>
      <c r="EIG24" s="130"/>
      <c r="EIH24" s="130"/>
      <c r="EII24" s="130"/>
      <c r="EIJ24" s="130"/>
      <c r="EIK24" s="130"/>
      <c r="EIL24" s="130"/>
      <c r="EIM24" s="130"/>
      <c r="EIN24" s="130"/>
      <c r="EIO24" s="130"/>
      <c r="EIP24" s="130"/>
      <c r="EIQ24" s="130"/>
      <c r="EIR24" s="130"/>
      <c r="EIS24" s="130"/>
      <c r="EIT24" s="130"/>
      <c r="EIU24" s="130"/>
      <c r="EIV24" s="130"/>
      <c r="EIW24" s="130"/>
      <c r="EIX24" s="130"/>
      <c r="EIY24" s="130"/>
      <c r="EIZ24" s="130"/>
      <c r="EJA24" s="130"/>
      <c r="EJB24" s="130"/>
      <c r="EJC24" s="130"/>
      <c r="EJD24" s="130"/>
      <c r="EJE24" s="130"/>
      <c r="EJF24" s="130"/>
      <c r="EJG24" s="130"/>
      <c r="EJH24" s="130"/>
      <c r="EJI24" s="130"/>
      <c r="EJJ24" s="130"/>
      <c r="EJK24" s="130"/>
      <c r="EJL24" s="130"/>
      <c r="EJM24" s="130"/>
      <c r="EJN24" s="130"/>
      <c r="EJO24" s="130"/>
      <c r="EJP24" s="130"/>
      <c r="EJQ24" s="130"/>
      <c r="EJR24" s="130"/>
      <c r="EJS24" s="130"/>
      <c r="EJT24" s="130"/>
      <c r="EJU24" s="130"/>
      <c r="EJV24" s="130"/>
      <c r="EJW24" s="130"/>
      <c r="EJX24" s="130"/>
      <c r="EJY24" s="130"/>
      <c r="EJZ24" s="130"/>
      <c r="EKA24" s="130"/>
      <c r="EKB24" s="130"/>
      <c r="EKC24" s="130"/>
      <c r="EKD24" s="130"/>
      <c r="EKE24" s="130"/>
      <c r="EKF24" s="130"/>
      <c r="EKG24" s="130"/>
      <c r="EKH24" s="130"/>
      <c r="EKI24" s="130"/>
      <c r="EKJ24" s="130"/>
      <c r="EKK24" s="130"/>
      <c r="EKL24" s="130"/>
      <c r="EKM24" s="130"/>
      <c r="EKN24" s="130"/>
      <c r="EKO24" s="130"/>
      <c r="EKP24" s="130"/>
      <c r="EKQ24" s="130"/>
      <c r="EKR24" s="130"/>
      <c r="EKS24" s="130"/>
      <c r="EKT24" s="130"/>
      <c r="EKU24" s="130"/>
      <c r="EKV24" s="130"/>
      <c r="EKW24" s="130"/>
      <c r="EKX24" s="130"/>
      <c r="EKY24" s="130"/>
      <c r="EKZ24" s="130"/>
      <c r="ELA24" s="130"/>
      <c r="ELB24" s="130"/>
      <c r="ELC24" s="130"/>
      <c r="ELD24" s="130"/>
      <c r="ELE24" s="130"/>
      <c r="ELF24" s="130"/>
      <c r="ELG24" s="130"/>
      <c r="ELH24" s="130"/>
      <c r="ELI24" s="130"/>
      <c r="ELJ24" s="130"/>
      <c r="ELK24" s="130"/>
      <c r="ELL24" s="130"/>
      <c r="ELM24" s="130"/>
      <c r="ELN24" s="130"/>
      <c r="ELO24" s="130"/>
      <c r="ELP24" s="130"/>
      <c r="ELQ24" s="130"/>
      <c r="ELR24" s="130"/>
      <c r="ELS24" s="130"/>
      <c r="ELT24" s="130"/>
      <c r="ELU24" s="130"/>
      <c r="ELV24" s="130"/>
      <c r="ELW24" s="130"/>
      <c r="ELX24" s="130"/>
      <c r="ELY24" s="130"/>
      <c r="ELZ24" s="130"/>
      <c r="EMA24" s="130"/>
      <c r="EMB24" s="130"/>
      <c r="EMC24" s="130"/>
      <c r="EMD24" s="130"/>
      <c r="EME24" s="130"/>
      <c r="EMF24" s="130"/>
      <c r="EMG24" s="130"/>
      <c r="EMH24" s="130"/>
      <c r="EMI24" s="130"/>
      <c r="EMJ24" s="130"/>
      <c r="EMK24" s="130"/>
      <c r="EML24" s="130"/>
      <c r="EMM24" s="130"/>
      <c r="EMN24" s="130"/>
      <c r="EMO24" s="130"/>
      <c r="EMP24" s="130"/>
      <c r="EMQ24" s="130"/>
      <c r="EMR24" s="130"/>
      <c r="EMS24" s="130"/>
      <c r="EMT24" s="130"/>
      <c r="EMU24" s="130"/>
      <c r="EMV24" s="130"/>
      <c r="EMW24" s="130"/>
      <c r="EMX24" s="130"/>
      <c r="EMY24" s="130"/>
      <c r="EMZ24" s="130"/>
      <c r="ENA24" s="130"/>
      <c r="ENB24" s="130"/>
      <c r="ENC24" s="130"/>
      <c r="END24" s="130"/>
      <c r="ENE24" s="130"/>
      <c r="ENF24" s="130"/>
      <c r="ENG24" s="130"/>
      <c r="ENH24" s="130"/>
      <c r="ENI24" s="130"/>
      <c r="ENJ24" s="130"/>
      <c r="ENK24" s="130"/>
      <c r="ENL24" s="130"/>
      <c r="ENM24" s="130"/>
      <c r="ENN24" s="130"/>
      <c r="ENO24" s="130"/>
      <c r="ENP24" s="130"/>
      <c r="ENQ24" s="130"/>
      <c r="ENR24" s="130"/>
      <c r="ENS24" s="130"/>
      <c r="ENT24" s="130"/>
      <c r="ENU24" s="130"/>
      <c r="ENV24" s="130"/>
      <c r="ENW24" s="130"/>
      <c r="ENX24" s="130"/>
      <c r="ENY24" s="130"/>
      <c r="ENZ24" s="130"/>
      <c r="EOA24" s="130"/>
      <c r="EOB24" s="130"/>
      <c r="EOC24" s="130"/>
      <c r="EOD24" s="130"/>
      <c r="EOE24" s="130"/>
      <c r="EOF24" s="130"/>
      <c r="EOG24" s="130"/>
      <c r="EOH24" s="130"/>
      <c r="EOI24" s="130"/>
      <c r="EOJ24" s="130"/>
      <c r="EOK24" s="130"/>
      <c r="EOL24" s="130"/>
      <c r="EOM24" s="130"/>
      <c r="EON24" s="130"/>
      <c r="EOO24" s="130"/>
      <c r="EOP24" s="130"/>
      <c r="EOQ24" s="130"/>
      <c r="EOR24" s="130"/>
      <c r="EOS24" s="130"/>
      <c r="EOT24" s="130"/>
      <c r="EOU24" s="130"/>
      <c r="EOV24" s="130"/>
      <c r="EOW24" s="130"/>
      <c r="EOX24" s="130"/>
      <c r="EOY24" s="130"/>
      <c r="EOZ24" s="130"/>
      <c r="EPA24" s="130"/>
      <c r="EPB24" s="130"/>
      <c r="EPC24" s="130"/>
      <c r="EPD24" s="130"/>
      <c r="EPE24" s="130"/>
      <c r="EPF24" s="130"/>
      <c r="EPG24" s="130"/>
      <c r="EPH24" s="130"/>
      <c r="EPI24" s="130"/>
      <c r="EPJ24" s="130"/>
      <c r="EPK24" s="130"/>
      <c r="EPL24" s="130"/>
      <c r="EPM24" s="130"/>
      <c r="EPN24" s="130"/>
      <c r="EPO24" s="130"/>
      <c r="EPP24" s="130"/>
      <c r="EPQ24" s="130"/>
      <c r="EPR24" s="130"/>
      <c r="EPS24" s="130"/>
      <c r="EPT24" s="130"/>
      <c r="EPU24" s="130"/>
      <c r="EPV24" s="130"/>
      <c r="EPW24" s="130"/>
      <c r="EPX24" s="130"/>
      <c r="EPY24" s="130"/>
      <c r="EPZ24" s="130"/>
      <c r="EQA24" s="130"/>
      <c r="EQB24" s="130"/>
      <c r="EQC24" s="130"/>
      <c r="EQD24" s="130"/>
      <c r="EQE24" s="130"/>
      <c r="EQF24" s="130"/>
      <c r="EQG24" s="130"/>
      <c r="EQH24" s="130"/>
      <c r="EQI24" s="130"/>
      <c r="EQJ24" s="130"/>
      <c r="EQK24" s="130"/>
      <c r="EQL24" s="130"/>
      <c r="EQM24" s="130"/>
      <c r="EQN24" s="130"/>
      <c r="EQO24" s="130"/>
      <c r="EQP24" s="130"/>
      <c r="EQQ24" s="130"/>
      <c r="EQR24" s="130"/>
      <c r="EQS24" s="130"/>
      <c r="EQT24" s="130"/>
      <c r="EQU24" s="130"/>
      <c r="EQV24" s="130"/>
      <c r="EQW24" s="130"/>
      <c r="EQX24" s="130"/>
      <c r="EQY24" s="130"/>
      <c r="EQZ24" s="130"/>
      <c r="ERA24" s="130"/>
      <c r="ERB24" s="130"/>
      <c r="ERC24" s="130"/>
      <c r="ERD24" s="130"/>
      <c r="ERE24" s="130"/>
      <c r="ERF24" s="130"/>
      <c r="ERG24" s="130"/>
      <c r="ERH24" s="130"/>
      <c r="ERI24" s="130"/>
      <c r="ERJ24" s="130"/>
      <c r="ERK24" s="130"/>
      <c r="ERL24" s="130"/>
      <c r="ERM24" s="130"/>
      <c r="ERN24" s="130"/>
      <c r="ERO24" s="130"/>
      <c r="ERP24" s="130"/>
      <c r="ERQ24" s="130"/>
      <c r="ERR24" s="130"/>
      <c r="ERS24" s="130"/>
      <c r="ERT24" s="130"/>
      <c r="ERU24" s="130"/>
      <c r="ERV24" s="130"/>
      <c r="ERW24" s="130"/>
      <c r="ERX24" s="130"/>
      <c r="ERY24" s="130"/>
      <c r="ERZ24" s="130"/>
      <c r="ESA24" s="130"/>
      <c r="ESB24" s="130"/>
      <c r="ESC24" s="130"/>
      <c r="ESD24" s="130"/>
      <c r="ESE24" s="130"/>
      <c r="ESF24" s="130"/>
      <c r="ESG24" s="130"/>
      <c r="ESH24" s="130"/>
      <c r="ESI24" s="130"/>
      <c r="ESJ24" s="130"/>
      <c r="ESK24" s="130"/>
      <c r="ESL24" s="130"/>
      <c r="ESM24" s="130"/>
      <c r="ESN24" s="130"/>
      <c r="ESO24" s="130"/>
      <c r="ESP24" s="130"/>
      <c r="ESQ24" s="130"/>
      <c r="ESR24" s="130"/>
      <c r="ESS24" s="130"/>
      <c r="EST24" s="130"/>
      <c r="ESU24" s="130"/>
      <c r="ESV24" s="130"/>
      <c r="ESW24" s="130"/>
      <c r="ESX24" s="130"/>
      <c r="ESY24" s="130"/>
      <c r="ESZ24" s="130"/>
      <c r="ETA24" s="130"/>
      <c r="ETB24" s="130"/>
      <c r="ETC24" s="130"/>
      <c r="ETD24" s="130"/>
      <c r="ETE24" s="130"/>
      <c r="ETF24" s="130"/>
      <c r="ETG24" s="130"/>
      <c r="ETH24" s="130"/>
      <c r="ETI24" s="130"/>
      <c r="ETJ24" s="130"/>
      <c r="ETK24" s="130"/>
      <c r="ETL24" s="130"/>
      <c r="ETM24" s="130"/>
      <c r="ETN24" s="130"/>
      <c r="ETO24" s="130"/>
      <c r="ETP24" s="130"/>
      <c r="ETQ24" s="130"/>
      <c r="ETR24" s="130"/>
      <c r="ETS24" s="130"/>
      <c r="ETT24" s="130"/>
      <c r="ETU24" s="130"/>
      <c r="ETV24" s="130"/>
      <c r="ETW24" s="130"/>
      <c r="ETX24" s="130"/>
      <c r="ETY24" s="130"/>
      <c r="ETZ24" s="130"/>
      <c r="EUA24" s="130"/>
      <c r="EUB24" s="130"/>
      <c r="EUC24" s="130"/>
      <c r="EUD24" s="130"/>
      <c r="EUE24" s="130"/>
      <c r="EUF24" s="130"/>
      <c r="EUG24" s="130"/>
      <c r="EUH24" s="130"/>
      <c r="EUI24" s="130"/>
      <c r="EUJ24" s="130"/>
      <c r="EUK24" s="130"/>
      <c r="EUL24" s="130"/>
      <c r="EUM24" s="130"/>
      <c r="EUN24" s="130"/>
      <c r="EUO24" s="130"/>
      <c r="EUP24" s="130"/>
      <c r="EUQ24" s="130"/>
      <c r="EUR24" s="130"/>
      <c r="EUS24" s="130"/>
      <c r="EUT24" s="130"/>
      <c r="EUU24" s="130"/>
      <c r="EUV24" s="130"/>
      <c r="EUW24" s="130"/>
      <c r="EUX24" s="130"/>
      <c r="EUY24" s="130"/>
      <c r="EUZ24" s="130"/>
      <c r="EVA24" s="130"/>
      <c r="EVB24" s="130"/>
      <c r="EVC24" s="130"/>
      <c r="EVD24" s="130"/>
      <c r="EVE24" s="130"/>
      <c r="EVF24" s="130"/>
      <c r="EVG24" s="130"/>
      <c r="EVH24" s="130"/>
      <c r="EVI24" s="130"/>
      <c r="EVJ24" s="130"/>
      <c r="EVK24" s="130"/>
      <c r="EVL24" s="130"/>
      <c r="EVM24" s="130"/>
      <c r="EVN24" s="130"/>
      <c r="EVO24" s="130"/>
      <c r="EVP24" s="130"/>
      <c r="EVQ24" s="130"/>
      <c r="EVR24" s="130"/>
      <c r="EVS24" s="130"/>
      <c r="EVT24" s="130"/>
      <c r="EVU24" s="130"/>
      <c r="EVV24" s="130"/>
      <c r="EVW24" s="130"/>
      <c r="EVX24" s="130"/>
      <c r="EVY24" s="130"/>
      <c r="EVZ24" s="130"/>
      <c r="EWA24" s="130"/>
      <c r="EWB24" s="130"/>
      <c r="EWC24" s="130"/>
      <c r="EWD24" s="130"/>
      <c r="EWE24" s="130"/>
      <c r="EWF24" s="130"/>
      <c r="EWG24" s="130"/>
      <c r="EWH24" s="130"/>
      <c r="EWI24" s="130"/>
      <c r="EWJ24" s="130"/>
      <c r="EWK24" s="130"/>
      <c r="EWL24" s="130"/>
      <c r="EWM24" s="130"/>
      <c r="EWN24" s="130"/>
      <c r="EWO24" s="130"/>
      <c r="EWP24" s="130"/>
      <c r="EWQ24" s="130"/>
      <c r="EWR24" s="130"/>
      <c r="EWS24" s="130"/>
      <c r="EWT24" s="130"/>
      <c r="EWU24" s="130"/>
      <c r="EWV24" s="130"/>
      <c r="EWW24" s="130"/>
      <c r="EWX24" s="130"/>
      <c r="EWY24" s="130"/>
      <c r="EWZ24" s="130"/>
      <c r="EXA24" s="130"/>
      <c r="EXB24" s="130"/>
      <c r="EXC24" s="130"/>
      <c r="EXD24" s="130"/>
      <c r="EXE24" s="130"/>
      <c r="EXF24" s="130"/>
      <c r="EXG24" s="130"/>
      <c r="EXH24" s="130"/>
      <c r="EXI24" s="130"/>
      <c r="EXJ24" s="130"/>
      <c r="EXK24" s="130"/>
      <c r="EXL24" s="130"/>
      <c r="EXM24" s="130"/>
      <c r="EXN24" s="130"/>
      <c r="EXO24" s="130"/>
      <c r="EXP24" s="130"/>
      <c r="EXQ24" s="130"/>
      <c r="EXR24" s="130"/>
      <c r="EXS24" s="130"/>
      <c r="EXT24" s="130"/>
      <c r="EXU24" s="130"/>
      <c r="EXV24" s="130"/>
      <c r="EXW24" s="130"/>
      <c r="EXX24" s="130"/>
      <c r="EXY24" s="130"/>
      <c r="EXZ24" s="130"/>
      <c r="EYA24" s="130"/>
      <c r="EYB24" s="130"/>
      <c r="EYC24" s="130"/>
      <c r="EYD24" s="130"/>
      <c r="EYE24" s="130"/>
      <c r="EYF24" s="130"/>
      <c r="EYG24" s="130"/>
      <c r="EYH24" s="130"/>
      <c r="EYI24" s="130"/>
      <c r="EYJ24" s="130"/>
      <c r="EYK24" s="130"/>
      <c r="EYL24" s="130"/>
      <c r="EYM24" s="130"/>
      <c r="EYN24" s="130"/>
      <c r="EYO24" s="130"/>
      <c r="EYP24" s="130"/>
      <c r="EYQ24" s="130"/>
      <c r="EYR24" s="130"/>
      <c r="EYS24" s="130"/>
      <c r="EYT24" s="130"/>
      <c r="EYU24" s="130"/>
      <c r="EYV24" s="130"/>
      <c r="EYW24" s="130"/>
      <c r="EYX24" s="130"/>
      <c r="EYY24" s="130"/>
      <c r="EYZ24" s="130"/>
      <c r="EZA24" s="130"/>
      <c r="EZB24" s="130"/>
      <c r="EZC24" s="130"/>
      <c r="EZD24" s="130"/>
      <c r="EZE24" s="130"/>
      <c r="EZF24" s="130"/>
      <c r="EZG24" s="130"/>
      <c r="EZH24" s="130"/>
      <c r="EZI24" s="130"/>
      <c r="EZJ24" s="130"/>
      <c r="EZK24" s="130"/>
      <c r="EZL24" s="130"/>
      <c r="EZM24" s="130"/>
      <c r="EZN24" s="130"/>
      <c r="EZO24" s="130"/>
      <c r="EZP24" s="130"/>
      <c r="EZQ24" s="130"/>
      <c r="EZR24" s="130"/>
      <c r="EZS24" s="130"/>
      <c r="EZT24" s="130"/>
      <c r="EZU24" s="130"/>
      <c r="EZV24" s="130"/>
      <c r="EZW24" s="130"/>
      <c r="EZX24" s="130"/>
      <c r="EZY24" s="130"/>
      <c r="EZZ24" s="130"/>
      <c r="FAA24" s="130"/>
      <c r="FAB24" s="130"/>
      <c r="FAC24" s="130"/>
      <c r="FAD24" s="130"/>
      <c r="FAE24" s="130"/>
      <c r="FAF24" s="130"/>
      <c r="FAG24" s="130"/>
      <c r="FAH24" s="130"/>
      <c r="FAI24" s="130"/>
      <c r="FAJ24" s="130"/>
      <c r="FAK24" s="130"/>
      <c r="FAL24" s="130"/>
      <c r="FAM24" s="130"/>
      <c r="FAN24" s="130"/>
      <c r="FAO24" s="130"/>
      <c r="FAP24" s="130"/>
      <c r="FAQ24" s="130"/>
      <c r="FAR24" s="130"/>
      <c r="FAS24" s="130"/>
      <c r="FAT24" s="130"/>
      <c r="FAU24" s="130"/>
      <c r="FAV24" s="130"/>
      <c r="FAW24" s="130"/>
      <c r="FAX24" s="130"/>
      <c r="FAY24" s="130"/>
      <c r="FAZ24" s="130"/>
      <c r="FBA24" s="130"/>
      <c r="FBB24" s="130"/>
      <c r="FBC24" s="130"/>
      <c r="FBD24" s="130"/>
      <c r="FBE24" s="130"/>
      <c r="FBF24" s="130"/>
      <c r="FBG24" s="130"/>
      <c r="FBH24" s="130"/>
      <c r="FBI24" s="130"/>
      <c r="FBJ24" s="130"/>
      <c r="FBK24" s="130"/>
      <c r="FBL24" s="130"/>
      <c r="FBM24" s="130"/>
      <c r="FBN24" s="130"/>
      <c r="FBO24" s="130"/>
      <c r="FBP24" s="130"/>
      <c r="FBQ24" s="130"/>
      <c r="FBR24" s="130"/>
      <c r="FBS24" s="130"/>
      <c r="FBT24" s="130"/>
      <c r="FBU24" s="130"/>
      <c r="FBV24" s="130"/>
      <c r="FBW24" s="130"/>
      <c r="FBX24" s="130"/>
      <c r="FBY24" s="130"/>
      <c r="FBZ24" s="130"/>
      <c r="FCA24" s="130"/>
      <c r="FCB24" s="130"/>
      <c r="FCC24" s="130"/>
      <c r="FCD24" s="130"/>
      <c r="FCE24" s="130"/>
      <c r="FCF24" s="130"/>
      <c r="FCG24" s="130"/>
      <c r="FCH24" s="130"/>
      <c r="FCI24" s="130"/>
      <c r="FCJ24" s="130"/>
      <c r="FCK24" s="130"/>
      <c r="FCL24" s="130"/>
      <c r="FCM24" s="130"/>
      <c r="FCN24" s="130"/>
      <c r="FCO24" s="130"/>
      <c r="FCP24" s="130"/>
      <c r="FCQ24" s="130"/>
      <c r="FCR24" s="130"/>
      <c r="FCS24" s="130"/>
      <c r="FCT24" s="130"/>
      <c r="FCU24" s="130"/>
      <c r="FCV24" s="130"/>
      <c r="FCW24" s="130"/>
      <c r="FCX24" s="130"/>
      <c r="FCY24" s="130"/>
      <c r="FCZ24" s="130"/>
      <c r="FDA24" s="130"/>
      <c r="FDB24" s="130"/>
      <c r="FDC24" s="130"/>
      <c r="FDD24" s="130"/>
      <c r="FDE24" s="130"/>
      <c r="FDF24" s="130"/>
      <c r="FDG24" s="130"/>
      <c r="FDH24" s="130"/>
      <c r="FDI24" s="130"/>
      <c r="FDJ24" s="130"/>
      <c r="FDK24" s="130"/>
      <c r="FDL24" s="130"/>
      <c r="FDM24" s="130"/>
      <c r="FDN24" s="130"/>
      <c r="FDO24" s="130"/>
      <c r="FDP24" s="130"/>
      <c r="FDQ24" s="130"/>
      <c r="FDR24" s="130"/>
      <c r="FDS24" s="130"/>
      <c r="FDT24" s="130"/>
      <c r="FDU24" s="130"/>
      <c r="FDV24" s="130"/>
      <c r="FDW24" s="130"/>
      <c r="FDX24" s="130"/>
      <c r="FDY24" s="130"/>
      <c r="FDZ24" s="130"/>
      <c r="FEA24" s="130"/>
      <c r="FEB24" s="130"/>
      <c r="FEC24" s="130"/>
      <c r="FED24" s="130"/>
      <c r="FEE24" s="130"/>
      <c r="FEF24" s="130"/>
      <c r="FEG24" s="130"/>
      <c r="FEH24" s="130"/>
      <c r="FEI24" s="130"/>
      <c r="FEJ24" s="130"/>
      <c r="FEK24" s="130"/>
      <c r="FEL24" s="130"/>
      <c r="FEM24" s="130"/>
      <c r="FEN24" s="130"/>
      <c r="FEO24" s="130"/>
      <c r="FEP24" s="130"/>
      <c r="FEQ24" s="130"/>
      <c r="FER24" s="130"/>
      <c r="FES24" s="130"/>
      <c r="FET24" s="130"/>
      <c r="FEU24" s="130"/>
      <c r="FEV24" s="130"/>
      <c r="FEW24" s="130"/>
      <c r="FEX24" s="130"/>
      <c r="FEY24" s="130"/>
      <c r="FEZ24" s="130"/>
      <c r="FFA24" s="130"/>
      <c r="FFB24" s="130"/>
      <c r="FFC24" s="130"/>
      <c r="FFD24" s="130"/>
      <c r="FFE24" s="130"/>
      <c r="FFF24" s="130"/>
      <c r="FFG24" s="130"/>
      <c r="FFH24" s="130"/>
      <c r="FFI24" s="130"/>
      <c r="FFJ24" s="130"/>
      <c r="FFK24" s="130"/>
      <c r="FFL24" s="130"/>
      <c r="FFM24" s="130"/>
      <c r="FFN24" s="130"/>
      <c r="FFO24" s="130"/>
      <c r="FFP24" s="130"/>
      <c r="FFQ24" s="130"/>
      <c r="FFR24" s="130"/>
      <c r="FFS24" s="130"/>
      <c r="FFT24" s="130"/>
      <c r="FFU24" s="130"/>
      <c r="FFV24" s="130"/>
      <c r="FFW24" s="130"/>
      <c r="FFX24" s="130"/>
      <c r="FFY24" s="130"/>
      <c r="FFZ24" s="130"/>
      <c r="FGA24" s="130"/>
      <c r="FGB24" s="130"/>
      <c r="FGC24" s="130"/>
      <c r="FGD24" s="130"/>
      <c r="FGE24" s="130"/>
      <c r="FGF24" s="130"/>
      <c r="FGG24" s="130"/>
      <c r="FGH24" s="130"/>
      <c r="FGI24" s="130"/>
      <c r="FGJ24" s="130"/>
      <c r="FGK24" s="130"/>
      <c r="FGL24" s="130"/>
      <c r="FGM24" s="130"/>
      <c r="FGN24" s="130"/>
      <c r="FGO24" s="130"/>
      <c r="FGP24" s="130"/>
      <c r="FGQ24" s="130"/>
      <c r="FGR24" s="130"/>
      <c r="FGS24" s="130"/>
      <c r="FGT24" s="130"/>
      <c r="FGU24" s="130"/>
      <c r="FGV24" s="130"/>
      <c r="FGW24" s="130"/>
      <c r="FGX24" s="130"/>
      <c r="FGY24" s="130"/>
      <c r="FGZ24" s="130"/>
      <c r="FHA24" s="130"/>
      <c r="FHB24" s="130"/>
      <c r="FHC24" s="130"/>
      <c r="FHD24" s="130"/>
      <c r="FHE24" s="130"/>
      <c r="FHF24" s="130"/>
      <c r="FHG24" s="130"/>
      <c r="FHH24" s="130"/>
      <c r="FHI24" s="130"/>
      <c r="FHJ24" s="130"/>
      <c r="FHK24" s="130"/>
      <c r="FHL24" s="130"/>
      <c r="FHM24" s="130"/>
      <c r="FHN24" s="130"/>
      <c r="FHO24" s="130"/>
      <c r="FHP24" s="130"/>
      <c r="FHQ24" s="130"/>
      <c r="FHR24" s="130"/>
      <c r="FHS24" s="130"/>
      <c r="FHT24" s="130"/>
      <c r="FHU24" s="130"/>
      <c r="FHV24" s="130"/>
      <c r="FHW24" s="130"/>
      <c r="FHX24" s="130"/>
      <c r="FHY24" s="130"/>
      <c r="FHZ24" s="130"/>
      <c r="FIA24" s="130"/>
      <c r="FIB24" s="130"/>
      <c r="FIC24" s="130"/>
      <c r="FID24" s="130"/>
      <c r="FIE24" s="130"/>
      <c r="FIF24" s="130"/>
      <c r="FIG24" s="130"/>
      <c r="FIH24" s="130"/>
      <c r="FII24" s="130"/>
      <c r="FIJ24" s="130"/>
      <c r="FIK24" s="130"/>
      <c r="FIL24" s="130"/>
      <c r="FIM24" s="130"/>
      <c r="FIN24" s="130"/>
      <c r="FIO24" s="130"/>
      <c r="FIP24" s="130"/>
      <c r="FIQ24" s="130"/>
      <c r="FIR24" s="130"/>
      <c r="FIS24" s="130"/>
      <c r="FIT24" s="130"/>
      <c r="FIU24" s="130"/>
      <c r="FIV24" s="130"/>
      <c r="FIW24" s="130"/>
      <c r="FIX24" s="130"/>
      <c r="FIY24" s="130"/>
      <c r="FIZ24" s="130"/>
      <c r="FJA24" s="130"/>
      <c r="FJB24" s="130"/>
      <c r="FJC24" s="130"/>
      <c r="FJD24" s="130"/>
      <c r="FJE24" s="130"/>
      <c r="FJF24" s="130"/>
      <c r="FJG24" s="130"/>
      <c r="FJH24" s="130"/>
      <c r="FJI24" s="130"/>
      <c r="FJJ24" s="130"/>
      <c r="FJK24" s="130"/>
      <c r="FJL24" s="130"/>
      <c r="FJM24" s="130"/>
      <c r="FJN24" s="130"/>
      <c r="FJO24" s="130"/>
      <c r="FJP24" s="130"/>
      <c r="FJQ24" s="130"/>
      <c r="FJR24" s="130"/>
      <c r="FJS24" s="130"/>
      <c r="FJT24" s="130"/>
      <c r="FJU24" s="130"/>
      <c r="FJV24" s="130"/>
      <c r="FJW24" s="130"/>
      <c r="FJX24" s="130"/>
      <c r="FJY24" s="130"/>
      <c r="FJZ24" s="130"/>
      <c r="FKA24" s="130"/>
      <c r="FKB24" s="130"/>
      <c r="FKC24" s="130"/>
      <c r="FKD24" s="130"/>
      <c r="FKE24" s="130"/>
      <c r="FKF24" s="130"/>
      <c r="FKG24" s="130"/>
      <c r="FKH24" s="130"/>
      <c r="FKI24" s="130"/>
      <c r="FKJ24" s="130"/>
      <c r="FKK24" s="130"/>
      <c r="FKL24" s="130"/>
      <c r="FKM24" s="130"/>
      <c r="FKN24" s="130"/>
      <c r="FKO24" s="130"/>
      <c r="FKP24" s="130"/>
      <c r="FKQ24" s="130"/>
      <c r="FKR24" s="130"/>
      <c r="FKS24" s="130"/>
      <c r="FKT24" s="130"/>
      <c r="FKU24" s="130"/>
      <c r="FKV24" s="130"/>
      <c r="FKW24" s="130"/>
      <c r="FKX24" s="130"/>
      <c r="FKY24" s="130"/>
      <c r="FKZ24" s="130"/>
      <c r="FLA24" s="130"/>
      <c r="FLB24" s="130"/>
      <c r="FLC24" s="130"/>
      <c r="FLD24" s="130"/>
      <c r="FLE24" s="130"/>
      <c r="FLF24" s="130"/>
      <c r="FLG24" s="130"/>
      <c r="FLH24" s="130"/>
      <c r="FLI24" s="130"/>
      <c r="FLJ24" s="130"/>
      <c r="FLK24" s="130"/>
      <c r="FLL24" s="130"/>
      <c r="FLM24" s="130"/>
      <c r="FLN24" s="130"/>
      <c r="FLO24" s="130"/>
      <c r="FLP24" s="130"/>
      <c r="FLQ24" s="130"/>
      <c r="FLR24" s="130"/>
      <c r="FLS24" s="130"/>
      <c r="FLT24" s="130"/>
      <c r="FLU24" s="130"/>
      <c r="FLV24" s="130"/>
      <c r="FLW24" s="130"/>
      <c r="FLX24" s="130"/>
      <c r="FLY24" s="130"/>
      <c r="FLZ24" s="130"/>
      <c r="FMA24" s="130"/>
      <c r="FMB24" s="130"/>
      <c r="FMC24" s="130"/>
      <c r="FMD24" s="130"/>
      <c r="FME24" s="130"/>
      <c r="FMF24" s="130"/>
      <c r="FMG24" s="130"/>
      <c r="FMH24" s="130"/>
      <c r="FMI24" s="130"/>
      <c r="FMJ24" s="130"/>
      <c r="FMK24" s="130"/>
      <c r="FML24" s="130"/>
      <c r="FMM24" s="130"/>
      <c r="FMN24" s="130"/>
      <c r="FMO24" s="130"/>
      <c r="FMP24" s="130"/>
      <c r="FMQ24" s="130"/>
      <c r="FMR24" s="130"/>
      <c r="FMS24" s="130"/>
      <c r="FMT24" s="130"/>
      <c r="FMU24" s="130"/>
      <c r="FMV24" s="130"/>
      <c r="FMW24" s="130"/>
      <c r="FMX24" s="130"/>
      <c r="FMY24" s="130"/>
      <c r="FMZ24" s="130"/>
      <c r="FNA24" s="130"/>
      <c r="FNB24" s="130"/>
      <c r="FNC24" s="130"/>
      <c r="FND24" s="130"/>
      <c r="FNE24" s="130"/>
      <c r="FNF24" s="130"/>
      <c r="FNG24" s="130"/>
      <c r="FNH24" s="130"/>
      <c r="FNI24" s="130"/>
      <c r="FNJ24" s="130"/>
      <c r="FNK24" s="130"/>
      <c r="FNL24" s="130"/>
      <c r="FNM24" s="130"/>
      <c r="FNN24" s="130"/>
      <c r="FNO24" s="130"/>
      <c r="FNP24" s="130"/>
      <c r="FNQ24" s="130"/>
      <c r="FNR24" s="130"/>
      <c r="FNS24" s="130"/>
      <c r="FNT24" s="130"/>
      <c r="FNU24" s="130"/>
      <c r="FNV24" s="130"/>
      <c r="FNW24" s="130"/>
      <c r="FNX24" s="130"/>
      <c r="FNY24" s="130"/>
      <c r="FNZ24" s="130"/>
      <c r="FOA24" s="130"/>
      <c r="FOB24" s="130"/>
      <c r="FOC24" s="130"/>
      <c r="FOD24" s="130"/>
      <c r="FOE24" s="130"/>
      <c r="FOF24" s="130"/>
      <c r="FOG24" s="130"/>
      <c r="FOH24" s="130"/>
      <c r="FOI24" s="130"/>
      <c r="FOJ24" s="130"/>
      <c r="FOK24" s="130"/>
      <c r="FOL24" s="130"/>
      <c r="FOM24" s="130"/>
      <c r="FON24" s="130"/>
      <c r="FOO24" s="130"/>
      <c r="FOP24" s="130"/>
      <c r="FOQ24" s="130"/>
      <c r="FOR24" s="130"/>
      <c r="FOS24" s="130"/>
      <c r="FOT24" s="130"/>
      <c r="FOU24" s="130"/>
      <c r="FOV24" s="130"/>
      <c r="FOW24" s="130"/>
      <c r="FOX24" s="130"/>
      <c r="FOY24" s="130"/>
      <c r="FOZ24" s="130"/>
      <c r="FPA24" s="130"/>
      <c r="FPB24" s="130"/>
      <c r="FPC24" s="130"/>
      <c r="FPD24" s="130"/>
      <c r="FPE24" s="130"/>
      <c r="FPF24" s="130"/>
      <c r="FPG24" s="130"/>
      <c r="FPH24" s="130"/>
      <c r="FPI24" s="130"/>
      <c r="FPJ24" s="130"/>
      <c r="FPK24" s="130"/>
      <c r="FPL24" s="130"/>
      <c r="FPM24" s="130"/>
      <c r="FPN24" s="130"/>
      <c r="FPO24" s="130"/>
      <c r="FPP24" s="130"/>
      <c r="FPQ24" s="130"/>
      <c r="FPR24" s="130"/>
      <c r="FPS24" s="130"/>
      <c r="FPT24" s="130"/>
      <c r="FPU24" s="130"/>
      <c r="FPV24" s="130"/>
      <c r="FPW24" s="130"/>
      <c r="FPX24" s="130"/>
      <c r="FPY24" s="130"/>
      <c r="FPZ24" s="130"/>
      <c r="FQA24" s="130"/>
      <c r="FQB24" s="130"/>
      <c r="FQC24" s="130"/>
      <c r="FQD24" s="130"/>
      <c r="FQE24" s="130"/>
      <c r="FQF24" s="130"/>
      <c r="FQG24" s="130"/>
      <c r="FQH24" s="130"/>
      <c r="FQI24" s="130"/>
      <c r="FQJ24" s="130"/>
      <c r="FQK24" s="130"/>
      <c r="FQL24" s="130"/>
      <c r="FQM24" s="130"/>
      <c r="FQN24" s="130"/>
      <c r="FQO24" s="130"/>
      <c r="FQP24" s="130"/>
      <c r="FQQ24" s="130"/>
      <c r="FQR24" s="130"/>
      <c r="FQS24" s="130"/>
      <c r="FQT24" s="130"/>
      <c r="FQU24" s="130"/>
      <c r="FQV24" s="130"/>
      <c r="FQW24" s="130"/>
      <c r="FQX24" s="130"/>
      <c r="FQY24" s="130"/>
      <c r="FQZ24" s="130"/>
      <c r="FRA24" s="130"/>
      <c r="FRB24" s="130"/>
      <c r="FRC24" s="130"/>
      <c r="FRD24" s="130"/>
      <c r="FRE24" s="130"/>
      <c r="FRF24" s="130"/>
      <c r="FRG24" s="130"/>
      <c r="FRH24" s="130"/>
      <c r="FRI24" s="130"/>
      <c r="FRJ24" s="130"/>
      <c r="FRK24" s="130"/>
      <c r="FRL24" s="130"/>
      <c r="FRM24" s="130"/>
      <c r="FRN24" s="130"/>
      <c r="FRO24" s="130"/>
      <c r="FRP24" s="130"/>
      <c r="FRQ24" s="130"/>
      <c r="FRR24" s="130"/>
      <c r="FRS24" s="130"/>
      <c r="FRT24" s="130"/>
      <c r="FRU24" s="130"/>
      <c r="FRV24" s="130"/>
      <c r="FRW24" s="130"/>
      <c r="FRX24" s="130"/>
      <c r="FRY24" s="130"/>
      <c r="FRZ24" s="130"/>
      <c r="FSA24" s="130"/>
      <c r="FSB24" s="130"/>
      <c r="FSC24" s="130"/>
      <c r="FSD24" s="130"/>
      <c r="FSE24" s="130"/>
      <c r="FSF24" s="130"/>
      <c r="FSG24" s="130"/>
      <c r="FSH24" s="130"/>
      <c r="FSI24" s="130"/>
      <c r="FSJ24" s="130"/>
      <c r="FSK24" s="130"/>
      <c r="FSL24" s="130"/>
      <c r="FSM24" s="130"/>
      <c r="FSN24" s="130"/>
      <c r="FSO24" s="130"/>
      <c r="FSP24" s="130"/>
      <c r="FSQ24" s="130"/>
      <c r="FSR24" s="130"/>
      <c r="FSS24" s="130"/>
      <c r="FST24" s="130"/>
      <c r="FSU24" s="130"/>
      <c r="FSV24" s="130"/>
      <c r="FSW24" s="130"/>
      <c r="FSX24" s="130"/>
      <c r="FSY24" s="130"/>
      <c r="FSZ24" s="130"/>
      <c r="FTA24" s="130"/>
      <c r="FTB24" s="130"/>
      <c r="FTC24" s="130"/>
      <c r="FTD24" s="130"/>
      <c r="FTE24" s="130"/>
      <c r="FTF24" s="130"/>
      <c r="FTG24" s="130"/>
      <c r="FTH24" s="130"/>
      <c r="FTI24" s="130"/>
      <c r="FTJ24" s="130"/>
      <c r="FTK24" s="130"/>
      <c r="FTL24" s="130"/>
      <c r="FTM24" s="130"/>
      <c r="FTN24" s="130"/>
      <c r="FTO24" s="130"/>
      <c r="FTP24" s="130"/>
      <c r="FTQ24" s="130"/>
      <c r="FTR24" s="130"/>
      <c r="FTS24" s="130"/>
      <c r="FTT24" s="130"/>
      <c r="FTU24" s="130"/>
      <c r="FTV24" s="130"/>
      <c r="FTW24" s="130"/>
      <c r="FTX24" s="130"/>
      <c r="FTY24" s="130"/>
      <c r="FTZ24" s="130"/>
      <c r="FUA24" s="130"/>
      <c r="FUB24" s="130"/>
      <c r="FUC24" s="130"/>
      <c r="FUD24" s="130"/>
      <c r="FUE24" s="130"/>
      <c r="FUF24" s="130"/>
      <c r="FUG24" s="130"/>
      <c r="FUH24" s="130"/>
      <c r="FUI24" s="130"/>
      <c r="FUJ24" s="130"/>
      <c r="FUK24" s="130"/>
      <c r="FUL24" s="130"/>
      <c r="FUM24" s="130"/>
      <c r="FUN24" s="130"/>
      <c r="FUO24" s="130"/>
      <c r="FUP24" s="130"/>
      <c r="FUQ24" s="130"/>
      <c r="FUR24" s="130"/>
      <c r="FUS24" s="130"/>
      <c r="FUT24" s="130"/>
      <c r="FUU24" s="130"/>
      <c r="FUV24" s="130"/>
      <c r="FUW24" s="130"/>
      <c r="FUX24" s="130"/>
      <c r="FUY24" s="130"/>
      <c r="FUZ24" s="130"/>
      <c r="FVA24" s="130"/>
      <c r="FVB24" s="130"/>
      <c r="FVC24" s="130"/>
      <c r="FVD24" s="130"/>
      <c r="FVE24" s="130"/>
      <c r="FVF24" s="130"/>
      <c r="FVG24" s="130"/>
      <c r="FVH24" s="130"/>
      <c r="FVI24" s="130"/>
      <c r="FVJ24" s="130"/>
      <c r="FVK24" s="130"/>
      <c r="FVL24" s="130"/>
      <c r="FVM24" s="130"/>
      <c r="FVN24" s="130"/>
      <c r="FVO24" s="130"/>
      <c r="FVP24" s="130"/>
      <c r="FVQ24" s="130"/>
      <c r="FVR24" s="130"/>
      <c r="FVS24" s="130"/>
      <c r="FVT24" s="130"/>
      <c r="FVU24" s="130"/>
      <c r="FVV24" s="130"/>
      <c r="FVW24" s="130"/>
      <c r="FVX24" s="130"/>
      <c r="FVY24" s="130"/>
      <c r="FVZ24" s="130"/>
      <c r="FWA24" s="130"/>
      <c r="FWB24" s="130"/>
      <c r="FWC24" s="130"/>
      <c r="FWD24" s="130"/>
      <c r="FWE24" s="130"/>
      <c r="FWF24" s="130"/>
      <c r="FWG24" s="130"/>
      <c r="FWH24" s="130"/>
      <c r="FWI24" s="130"/>
      <c r="FWJ24" s="130"/>
      <c r="FWK24" s="130"/>
      <c r="FWL24" s="130"/>
      <c r="FWM24" s="130"/>
      <c r="FWN24" s="130"/>
      <c r="FWO24" s="130"/>
      <c r="FWP24" s="130"/>
      <c r="FWQ24" s="130"/>
      <c r="FWR24" s="130"/>
      <c r="FWS24" s="130"/>
      <c r="FWT24" s="130"/>
      <c r="FWU24" s="130"/>
      <c r="FWV24" s="130"/>
      <c r="FWW24" s="130"/>
      <c r="FWX24" s="130"/>
      <c r="FWY24" s="130"/>
      <c r="FWZ24" s="130"/>
      <c r="FXA24" s="130"/>
      <c r="FXB24" s="130"/>
      <c r="FXC24" s="130"/>
      <c r="FXD24" s="130"/>
      <c r="FXE24" s="130"/>
      <c r="FXF24" s="130"/>
      <c r="FXG24" s="130"/>
      <c r="FXH24" s="130"/>
      <c r="FXI24" s="130"/>
      <c r="FXJ24" s="130"/>
      <c r="FXK24" s="130"/>
      <c r="FXL24" s="130"/>
      <c r="FXM24" s="130"/>
      <c r="FXN24" s="130"/>
      <c r="FXO24" s="130"/>
      <c r="FXP24" s="130"/>
      <c r="FXQ24" s="130"/>
      <c r="FXR24" s="130"/>
      <c r="FXS24" s="130"/>
      <c r="FXT24" s="130"/>
      <c r="FXU24" s="130"/>
      <c r="FXV24" s="130"/>
      <c r="FXW24" s="130"/>
      <c r="FXX24" s="130"/>
      <c r="FXY24" s="130"/>
      <c r="FXZ24" s="130"/>
      <c r="FYA24" s="130"/>
      <c r="FYB24" s="130"/>
      <c r="FYC24" s="130"/>
      <c r="FYD24" s="130"/>
      <c r="FYE24" s="130"/>
      <c r="FYF24" s="130"/>
      <c r="FYG24" s="130"/>
      <c r="FYH24" s="130"/>
      <c r="FYI24" s="130"/>
      <c r="FYJ24" s="130"/>
      <c r="FYK24" s="130"/>
      <c r="FYL24" s="130"/>
      <c r="FYM24" s="130"/>
      <c r="FYN24" s="130"/>
      <c r="FYO24" s="130"/>
      <c r="FYP24" s="130"/>
      <c r="FYQ24" s="130"/>
      <c r="FYR24" s="130"/>
      <c r="FYS24" s="130"/>
      <c r="FYT24" s="130"/>
      <c r="FYU24" s="130"/>
      <c r="FYV24" s="130"/>
      <c r="FYW24" s="130"/>
      <c r="FYX24" s="130"/>
      <c r="FYY24" s="130"/>
      <c r="FYZ24" s="130"/>
      <c r="FZA24" s="130"/>
      <c r="FZB24" s="130"/>
      <c r="FZC24" s="130"/>
      <c r="FZD24" s="130"/>
      <c r="FZE24" s="130"/>
      <c r="FZF24" s="130"/>
      <c r="FZG24" s="130"/>
      <c r="FZH24" s="130"/>
      <c r="FZI24" s="130"/>
      <c r="FZJ24" s="130"/>
      <c r="FZK24" s="130"/>
      <c r="FZL24" s="130"/>
      <c r="FZM24" s="130"/>
      <c r="FZN24" s="130"/>
      <c r="FZO24" s="130"/>
      <c r="FZP24" s="130"/>
      <c r="FZQ24" s="130"/>
      <c r="FZR24" s="130"/>
      <c r="FZS24" s="130"/>
      <c r="FZT24" s="130"/>
      <c r="FZU24" s="130"/>
      <c r="FZV24" s="130"/>
      <c r="FZW24" s="130"/>
      <c r="FZX24" s="130"/>
      <c r="FZY24" s="130"/>
      <c r="FZZ24" s="130"/>
      <c r="GAA24" s="130"/>
      <c r="GAB24" s="130"/>
      <c r="GAC24" s="130"/>
      <c r="GAD24" s="130"/>
      <c r="GAE24" s="130"/>
      <c r="GAF24" s="130"/>
      <c r="GAG24" s="130"/>
      <c r="GAH24" s="130"/>
      <c r="GAI24" s="130"/>
      <c r="GAJ24" s="130"/>
      <c r="GAK24" s="130"/>
      <c r="GAL24" s="130"/>
      <c r="GAM24" s="130"/>
      <c r="GAN24" s="130"/>
      <c r="GAO24" s="130"/>
      <c r="GAP24" s="130"/>
      <c r="GAQ24" s="130"/>
      <c r="GAR24" s="130"/>
      <c r="GAS24" s="130"/>
      <c r="GAT24" s="130"/>
      <c r="GAU24" s="130"/>
      <c r="GAV24" s="130"/>
      <c r="GAW24" s="130"/>
      <c r="GAX24" s="130"/>
      <c r="GAY24" s="130"/>
      <c r="GAZ24" s="130"/>
      <c r="GBA24" s="130"/>
      <c r="GBB24" s="130"/>
      <c r="GBC24" s="130"/>
      <c r="GBD24" s="130"/>
      <c r="GBE24" s="130"/>
      <c r="GBF24" s="130"/>
      <c r="GBG24" s="130"/>
      <c r="GBH24" s="130"/>
      <c r="GBI24" s="130"/>
      <c r="GBJ24" s="130"/>
      <c r="GBK24" s="130"/>
      <c r="GBL24" s="130"/>
      <c r="GBM24" s="130"/>
      <c r="GBN24" s="130"/>
      <c r="GBO24" s="130"/>
      <c r="GBP24" s="130"/>
      <c r="GBQ24" s="130"/>
      <c r="GBR24" s="130"/>
      <c r="GBS24" s="130"/>
      <c r="GBT24" s="130"/>
      <c r="GBU24" s="130"/>
      <c r="GBV24" s="130"/>
      <c r="GBW24" s="130"/>
      <c r="GBX24" s="130"/>
      <c r="GBY24" s="130"/>
      <c r="GBZ24" s="130"/>
      <c r="GCA24" s="130"/>
      <c r="GCB24" s="130"/>
      <c r="GCC24" s="130"/>
      <c r="GCD24" s="130"/>
      <c r="GCE24" s="130"/>
      <c r="GCF24" s="130"/>
      <c r="GCG24" s="130"/>
      <c r="GCH24" s="130"/>
      <c r="GCI24" s="130"/>
      <c r="GCJ24" s="130"/>
      <c r="GCK24" s="130"/>
      <c r="GCL24" s="130"/>
      <c r="GCM24" s="130"/>
      <c r="GCN24" s="130"/>
      <c r="GCO24" s="130"/>
      <c r="GCP24" s="130"/>
      <c r="GCQ24" s="130"/>
      <c r="GCR24" s="130"/>
      <c r="GCS24" s="130"/>
      <c r="GCT24" s="130"/>
      <c r="GCU24" s="130"/>
      <c r="GCV24" s="130"/>
      <c r="GCW24" s="130"/>
      <c r="GCX24" s="130"/>
      <c r="GCY24" s="130"/>
      <c r="GCZ24" s="130"/>
      <c r="GDA24" s="130"/>
      <c r="GDB24" s="130"/>
      <c r="GDC24" s="130"/>
      <c r="GDD24" s="130"/>
      <c r="GDE24" s="130"/>
      <c r="GDF24" s="130"/>
      <c r="GDG24" s="130"/>
      <c r="GDH24" s="130"/>
      <c r="GDI24" s="130"/>
      <c r="GDJ24" s="130"/>
      <c r="GDK24" s="130"/>
      <c r="GDL24" s="130"/>
      <c r="GDM24" s="130"/>
      <c r="GDN24" s="130"/>
      <c r="GDO24" s="130"/>
      <c r="GDP24" s="130"/>
      <c r="GDQ24" s="130"/>
      <c r="GDR24" s="130"/>
      <c r="GDS24" s="130"/>
      <c r="GDT24" s="130"/>
      <c r="GDU24" s="130"/>
      <c r="GDV24" s="130"/>
      <c r="GDW24" s="130"/>
      <c r="GDX24" s="130"/>
      <c r="GDY24" s="130"/>
      <c r="GDZ24" s="130"/>
      <c r="GEA24" s="130"/>
      <c r="GEB24" s="130"/>
      <c r="GEC24" s="130"/>
      <c r="GED24" s="130"/>
      <c r="GEE24" s="130"/>
      <c r="GEF24" s="130"/>
      <c r="GEG24" s="130"/>
      <c r="GEH24" s="130"/>
      <c r="GEI24" s="130"/>
      <c r="GEJ24" s="130"/>
      <c r="GEK24" s="130"/>
      <c r="GEL24" s="130"/>
      <c r="GEM24" s="130"/>
      <c r="GEN24" s="130"/>
      <c r="GEO24" s="130"/>
      <c r="GEP24" s="130"/>
      <c r="GEQ24" s="130"/>
      <c r="GER24" s="130"/>
      <c r="GES24" s="130"/>
      <c r="GET24" s="130"/>
      <c r="GEU24" s="130"/>
      <c r="GEV24" s="130"/>
      <c r="GEW24" s="130"/>
      <c r="GEX24" s="130"/>
      <c r="GEY24" s="130"/>
      <c r="GEZ24" s="130"/>
      <c r="GFA24" s="130"/>
      <c r="GFB24" s="130"/>
      <c r="GFC24" s="130"/>
      <c r="GFD24" s="130"/>
      <c r="GFE24" s="130"/>
      <c r="GFF24" s="130"/>
      <c r="GFG24" s="130"/>
      <c r="GFH24" s="130"/>
      <c r="GFI24" s="130"/>
      <c r="GFJ24" s="130"/>
      <c r="GFK24" s="130"/>
      <c r="GFL24" s="130"/>
      <c r="GFM24" s="130"/>
      <c r="GFN24" s="130"/>
      <c r="GFO24" s="130"/>
      <c r="GFP24" s="130"/>
      <c r="GFQ24" s="130"/>
      <c r="GFR24" s="130"/>
      <c r="GFS24" s="130"/>
      <c r="GFT24" s="130"/>
      <c r="GFU24" s="130"/>
      <c r="GFV24" s="130"/>
      <c r="GFW24" s="130"/>
      <c r="GFX24" s="130"/>
      <c r="GFY24" s="130"/>
      <c r="GFZ24" s="130"/>
      <c r="GGA24" s="130"/>
      <c r="GGB24" s="130"/>
      <c r="GGC24" s="130"/>
      <c r="GGD24" s="130"/>
      <c r="GGE24" s="130"/>
      <c r="GGF24" s="130"/>
      <c r="GGG24" s="130"/>
      <c r="GGH24" s="130"/>
      <c r="GGI24" s="130"/>
      <c r="GGJ24" s="130"/>
      <c r="GGK24" s="130"/>
      <c r="GGL24" s="130"/>
      <c r="GGM24" s="130"/>
      <c r="GGN24" s="130"/>
      <c r="GGO24" s="130"/>
      <c r="GGP24" s="130"/>
      <c r="GGQ24" s="130"/>
      <c r="GGR24" s="130"/>
      <c r="GGS24" s="130"/>
      <c r="GGT24" s="130"/>
      <c r="GGU24" s="130"/>
      <c r="GGV24" s="130"/>
      <c r="GGW24" s="130"/>
      <c r="GGX24" s="130"/>
      <c r="GGY24" s="130"/>
      <c r="GGZ24" s="130"/>
      <c r="GHA24" s="130"/>
      <c r="GHB24" s="130"/>
      <c r="GHC24" s="130"/>
      <c r="GHD24" s="130"/>
      <c r="GHE24" s="130"/>
      <c r="GHF24" s="130"/>
      <c r="GHG24" s="130"/>
      <c r="GHH24" s="130"/>
      <c r="GHI24" s="130"/>
      <c r="GHJ24" s="130"/>
      <c r="GHK24" s="130"/>
      <c r="GHL24" s="130"/>
      <c r="GHM24" s="130"/>
      <c r="GHN24" s="130"/>
      <c r="GHO24" s="130"/>
      <c r="GHP24" s="130"/>
      <c r="GHQ24" s="130"/>
      <c r="GHR24" s="130"/>
      <c r="GHS24" s="130"/>
      <c r="GHT24" s="130"/>
      <c r="GHU24" s="130"/>
      <c r="GHV24" s="130"/>
      <c r="GHW24" s="130"/>
      <c r="GHX24" s="130"/>
      <c r="GHY24" s="130"/>
      <c r="GHZ24" s="130"/>
      <c r="GIA24" s="130"/>
      <c r="GIB24" s="130"/>
      <c r="GIC24" s="130"/>
      <c r="GID24" s="130"/>
      <c r="GIE24" s="130"/>
      <c r="GIF24" s="130"/>
      <c r="GIG24" s="130"/>
      <c r="GIH24" s="130"/>
      <c r="GII24" s="130"/>
      <c r="GIJ24" s="130"/>
      <c r="GIK24" s="130"/>
      <c r="GIL24" s="130"/>
      <c r="GIM24" s="130"/>
      <c r="GIN24" s="130"/>
      <c r="GIO24" s="130"/>
      <c r="GIP24" s="130"/>
      <c r="GIQ24" s="130"/>
      <c r="GIR24" s="130"/>
      <c r="GIS24" s="130"/>
      <c r="GIT24" s="130"/>
      <c r="GIU24" s="130"/>
      <c r="GIV24" s="130"/>
      <c r="GIW24" s="130"/>
      <c r="GIX24" s="130"/>
      <c r="GIY24" s="130"/>
      <c r="GIZ24" s="130"/>
      <c r="GJA24" s="130"/>
      <c r="GJB24" s="130"/>
      <c r="GJC24" s="130"/>
      <c r="GJD24" s="130"/>
      <c r="GJE24" s="130"/>
      <c r="GJF24" s="130"/>
      <c r="GJG24" s="130"/>
      <c r="GJH24" s="130"/>
      <c r="GJI24" s="130"/>
      <c r="GJJ24" s="130"/>
      <c r="GJK24" s="130"/>
      <c r="GJL24" s="130"/>
      <c r="GJM24" s="130"/>
      <c r="GJN24" s="130"/>
      <c r="GJO24" s="130"/>
      <c r="GJP24" s="130"/>
      <c r="GJQ24" s="130"/>
      <c r="GJR24" s="130"/>
      <c r="GJS24" s="130"/>
      <c r="GJT24" s="130"/>
      <c r="GJU24" s="130"/>
      <c r="GJV24" s="130"/>
      <c r="GJW24" s="130"/>
      <c r="GJX24" s="130"/>
      <c r="GJY24" s="130"/>
      <c r="GJZ24" s="130"/>
      <c r="GKA24" s="130"/>
      <c r="GKB24" s="130"/>
      <c r="GKC24" s="130"/>
      <c r="GKD24" s="130"/>
      <c r="GKE24" s="130"/>
      <c r="GKF24" s="130"/>
      <c r="GKG24" s="130"/>
      <c r="GKH24" s="130"/>
      <c r="GKI24" s="130"/>
      <c r="GKJ24" s="130"/>
      <c r="GKK24" s="130"/>
      <c r="GKL24" s="130"/>
      <c r="GKM24" s="130"/>
      <c r="GKN24" s="130"/>
      <c r="GKO24" s="130"/>
      <c r="GKP24" s="130"/>
      <c r="GKQ24" s="130"/>
      <c r="GKR24" s="130"/>
      <c r="GKS24" s="130"/>
      <c r="GKT24" s="130"/>
      <c r="GKU24" s="130"/>
      <c r="GKV24" s="130"/>
      <c r="GKW24" s="130"/>
      <c r="GKX24" s="130"/>
      <c r="GKY24" s="130"/>
      <c r="GKZ24" s="130"/>
      <c r="GLA24" s="130"/>
      <c r="GLB24" s="130"/>
      <c r="GLC24" s="130"/>
      <c r="GLD24" s="130"/>
      <c r="GLE24" s="130"/>
      <c r="GLF24" s="130"/>
      <c r="GLG24" s="130"/>
      <c r="GLH24" s="130"/>
      <c r="GLI24" s="130"/>
      <c r="GLJ24" s="130"/>
      <c r="GLK24" s="130"/>
      <c r="GLL24" s="130"/>
      <c r="GLM24" s="130"/>
      <c r="GLN24" s="130"/>
      <c r="GLO24" s="130"/>
      <c r="GLP24" s="130"/>
      <c r="GLQ24" s="130"/>
      <c r="GLR24" s="130"/>
      <c r="GLS24" s="130"/>
      <c r="GLT24" s="130"/>
      <c r="GLU24" s="130"/>
      <c r="GLV24" s="130"/>
      <c r="GLW24" s="130"/>
      <c r="GLX24" s="130"/>
      <c r="GLY24" s="130"/>
      <c r="GLZ24" s="130"/>
      <c r="GMA24" s="130"/>
      <c r="GMB24" s="130"/>
      <c r="GMC24" s="130"/>
      <c r="GMD24" s="130"/>
      <c r="GME24" s="130"/>
      <c r="GMF24" s="130"/>
      <c r="GMG24" s="130"/>
      <c r="GMH24" s="130"/>
      <c r="GMI24" s="130"/>
      <c r="GMJ24" s="130"/>
      <c r="GMK24" s="130"/>
      <c r="GML24" s="130"/>
      <c r="GMM24" s="130"/>
      <c r="GMN24" s="130"/>
      <c r="GMO24" s="130"/>
      <c r="GMP24" s="130"/>
      <c r="GMQ24" s="130"/>
      <c r="GMR24" s="130"/>
      <c r="GMS24" s="130"/>
      <c r="GMT24" s="130"/>
      <c r="GMU24" s="130"/>
      <c r="GMV24" s="130"/>
      <c r="GMW24" s="130"/>
      <c r="GMX24" s="130"/>
      <c r="GMY24" s="130"/>
      <c r="GMZ24" s="130"/>
      <c r="GNA24" s="130"/>
      <c r="GNB24" s="130"/>
      <c r="GNC24" s="130"/>
      <c r="GND24" s="130"/>
      <c r="GNE24" s="130"/>
      <c r="GNF24" s="130"/>
      <c r="GNG24" s="130"/>
      <c r="GNH24" s="130"/>
      <c r="GNI24" s="130"/>
      <c r="GNJ24" s="130"/>
      <c r="GNK24" s="130"/>
      <c r="GNL24" s="130"/>
      <c r="GNM24" s="130"/>
      <c r="GNN24" s="130"/>
      <c r="GNO24" s="130"/>
      <c r="GNP24" s="130"/>
      <c r="GNQ24" s="130"/>
      <c r="GNR24" s="130"/>
      <c r="GNS24" s="130"/>
      <c r="GNT24" s="130"/>
      <c r="GNU24" s="130"/>
      <c r="GNV24" s="130"/>
      <c r="GNW24" s="130"/>
      <c r="GNX24" s="130"/>
      <c r="GNY24" s="130"/>
      <c r="GNZ24" s="130"/>
      <c r="GOA24" s="130"/>
      <c r="GOB24" s="130"/>
      <c r="GOC24" s="130"/>
      <c r="GOD24" s="130"/>
      <c r="GOE24" s="130"/>
      <c r="GOF24" s="130"/>
      <c r="GOG24" s="130"/>
      <c r="GOH24" s="130"/>
      <c r="GOI24" s="130"/>
      <c r="GOJ24" s="130"/>
      <c r="GOK24" s="130"/>
      <c r="GOL24" s="130"/>
      <c r="GOM24" s="130"/>
      <c r="GON24" s="130"/>
      <c r="GOO24" s="130"/>
      <c r="GOP24" s="130"/>
      <c r="GOQ24" s="130"/>
      <c r="GOR24" s="130"/>
      <c r="GOS24" s="130"/>
      <c r="GOT24" s="130"/>
      <c r="GOU24" s="130"/>
      <c r="GOV24" s="130"/>
      <c r="GOW24" s="130"/>
      <c r="GOX24" s="130"/>
      <c r="GOY24" s="130"/>
      <c r="GOZ24" s="130"/>
      <c r="GPA24" s="130"/>
      <c r="GPB24" s="130"/>
      <c r="GPC24" s="130"/>
      <c r="GPD24" s="130"/>
      <c r="GPE24" s="130"/>
      <c r="GPF24" s="130"/>
      <c r="GPG24" s="130"/>
      <c r="GPH24" s="130"/>
      <c r="GPI24" s="130"/>
      <c r="GPJ24" s="130"/>
      <c r="GPK24" s="130"/>
      <c r="GPL24" s="130"/>
      <c r="GPM24" s="130"/>
      <c r="GPN24" s="130"/>
      <c r="GPO24" s="130"/>
      <c r="GPP24" s="130"/>
      <c r="GPQ24" s="130"/>
      <c r="GPR24" s="130"/>
      <c r="GPS24" s="130"/>
      <c r="GPT24" s="130"/>
      <c r="GPU24" s="130"/>
      <c r="GPV24" s="130"/>
      <c r="GPW24" s="130"/>
      <c r="GPX24" s="130"/>
      <c r="GPY24" s="130"/>
      <c r="GPZ24" s="130"/>
      <c r="GQA24" s="130"/>
      <c r="GQB24" s="130"/>
      <c r="GQC24" s="130"/>
      <c r="GQD24" s="130"/>
      <c r="GQE24" s="130"/>
      <c r="GQF24" s="130"/>
      <c r="GQG24" s="130"/>
      <c r="GQH24" s="130"/>
      <c r="GQI24" s="130"/>
      <c r="GQJ24" s="130"/>
      <c r="GQK24" s="130"/>
      <c r="GQL24" s="130"/>
      <c r="GQM24" s="130"/>
      <c r="GQN24" s="130"/>
      <c r="GQO24" s="130"/>
      <c r="GQP24" s="130"/>
      <c r="GQQ24" s="130"/>
      <c r="GQR24" s="130"/>
      <c r="GQS24" s="130"/>
      <c r="GQT24" s="130"/>
      <c r="GQU24" s="130"/>
      <c r="GQV24" s="130"/>
      <c r="GQW24" s="130"/>
      <c r="GQX24" s="130"/>
      <c r="GQY24" s="130"/>
      <c r="GQZ24" s="130"/>
      <c r="GRA24" s="130"/>
      <c r="GRB24" s="130"/>
      <c r="GRC24" s="130"/>
      <c r="GRD24" s="130"/>
      <c r="GRE24" s="130"/>
      <c r="GRF24" s="130"/>
      <c r="GRG24" s="130"/>
      <c r="GRH24" s="130"/>
      <c r="GRI24" s="130"/>
      <c r="GRJ24" s="130"/>
      <c r="GRK24" s="130"/>
      <c r="GRL24" s="130"/>
      <c r="GRM24" s="130"/>
      <c r="GRN24" s="130"/>
      <c r="GRO24" s="130"/>
      <c r="GRP24" s="130"/>
      <c r="GRQ24" s="130"/>
      <c r="GRR24" s="130"/>
      <c r="GRS24" s="130"/>
      <c r="GRT24" s="130"/>
      <c r="GRU24" s="130"/>
      <c r="GRV24" s="130"/>
      <c r="GRW24" s="130"/>
      <c r="GRX24" s="130"/>
      <c r="GRY24" s="130"/>
      <c r="GRZ24" s="130"/>
      <c r="GSA24" s="130"/>
      <c r="GSB24" s="130"/>
      <c r="GSC24" s="130"/>
      <c r="GSD24" s="130"/>
      <c r="GSE24" s="130"/>
      <c r="GSF24" s="130"/>
      <c r="GSG24" s="130"/>
      <c r="GSH24" s="130"/>
      <c r="GSI24" s="130"/>
      <c r="GSJ24" s="130"/>
      <c r="GSK24" s="130"/>
      <c r="GSL24" s="130"/>
      <c r="GSM24" s="130"/>
      <c r="GSN24" s="130"/>
      <c r="GSO24" s="130"/>
      <c r="GSP24" s="130"/>
      <c r="GSQ24" s="130"/>
      <c r="GSR24" s="130"/>
      <c r="GSS24" s="130"/>
      <c r="GST24" s="130"/>
      <c r="GSU24" s="130"/>
      <c r="GSV24" s="130"/>
      <c r="GSW24" s="130"/>
      <c r="GSX24" s="130"/>
      <c r="GSY24" s="130"/>
      <c r="GSZ24" s="130"/>
      <c r="GTA24" s="130"/>
      <c r="GTB24" s="130"/>
      <c r="GTC24" s="130"/>
      <c r="GTD24" s="130"/>
      <c r="GTE24" s="130"/>
      <c r="GTF24" s="130"/>
      <c r="GTG24" s="130"/>
      <c r="GTH24" s="130"/>
      <c r="GTI24" s="130"/>
      <c r="GTJ24" s="130"/>
      <c r="GTK24" s="130"/>
      <c r="GTL24" s="130"/>
      <c r="GTM24" s="130"/>
      <c r="GTN24" s="130"/>
      <c r="GTO24" s="130"/>
      <c r="GTP24" s="130"/>
      <c r="GTQ24" s="130"/>
      <c r="GTR24" s="130"/>
      <c r="GTS24" s="130"/>
      <c r="GTT24" s="130"/>
      <c r="GTU24" s="130"/>
      <c r="GTV24" s="130"/>
      <c r="GTW24" s="130"/>
      <c r="GTX24" s="130"/>
      <c r="GTY24" s="130"/>
      <c r="GTZ24" s="130"/>
      <c r="GUA24" s="130"/>
      <c r="GUB24" s="130"/>
      <c r="GUC24" s="130"/>
      <c r="GUD24" s="130"/>
      <c r="GUE24" s="130"/>
      <c r="GUF24" s="130"/>
      <c r="GUG24" s="130"/>
      <c r="GUH24" s="130"/>
      <c r="GUI24" s="130"/>
      <c r="GUJ24" s="130"/>
      <c r="GUK24" s="130"/>
      <c r="GUL24" s="130"/>
      <c r="GUM24" s="130"/>
      <c r="GUN24" s="130"/>
      <c r="GUO24" s="130"/>
      <c r="GUP24" s="130"/>
      <c r="GUQ24" s="130"/>
      <c r="GUR24" s="130"/>
      <c r="GUS24" s="130"/>
      <c r="GUT24" s="130"/>
      <c r="GUU24" s="130"/>
      <c r="GUV24" s="130"/>
      <c r="GUW24" s="130"/>
      <c r="GUX24" s="130"/>
      <c r="GUY24" s="130"/>
      <c r="GUZ24" s="130"/>
      <c r="GVA24" s="130"/>
      <c r="GVB24" s="130"/>
      <c r="GVC24" s="130"/>
      <c r="GVD24" s="130"/>
      <c r="GVE24" s="130"/>
      <c r="GVF24" s="130"/>
      <c r="GVG24" s="130"/>
      <c r="GVH24" s="130"/>
      <c r="GVI24" s="130"/>
      <c r="GVJ24" s="130"/>
      <c r="GVK24" s="130"/>
      <c r="GVL24" s="130"/>
      <c r="GVM24" s="130"/>
      <c r="GVN24" s="130"/>
      <c r="GVO24" s="130"/>
      <c r="GVP24" s="130"/>
      <c r="GVQ24" s="130"/>
      <c r="GVR24" s="130"/>
      <c r="GVS24" s="130"/>
      <c r="GVT24" s="130"/>
      <c r="GVU24" s="130"/>
      <c r="GVV24" s="130"/>
      <c r="GVW24" s="130"/>
      <c r="GVX24" s="130"/>
      <c r="GVY24" s="130"/>
      <c r="GVZ24" s="130"/>
      <c r="GWA24" s="130"/>
      <c r="GWB24" s="130"/>
      <c r="GWC24" s="130"/>
      <c r="GWD24" s="130"/>
      <c r="GWE24" s="130"/>
      <c r="GWF24" s="130"/>
      <c r="GWG24" s="130"/>
      <c r="GWH24" s="130"/>
      <c r="GWI24" s="130"/>
      <c r="GWJ24" s="130"/>
      <c r="GWK24" s="130"/>
      <c r="GWL24" s="130"/>
      <c r="GWM24" s="130"/>
      <c r="GWN24" s="130"/>
      <c r="GWO24" s="130"/>
      <c r="GWP24" s="130"/>
      <c r="GWQ24" s="130"/>
      <c r="GWR24" s="130"/>
      <c r="GWS24" s="130"/>
      <c r="GWT24" s="130"/>
      <c r="GWU24" s="130"/>
      <c r="GWV24" s="130"/>
      <c r="GWW24" s="130"/>
      <c r="GWX24" s="130"/>
      <c r="GWY24" s="130"/>
      <c r="GWZ24" s="130"/>
      <c r="GXA24" s="130"/>
      <c r="GXB24" s="130"/>
      <c r="GXC24" s="130"/>
      <c r="GXD24" s="130"/>
      <c r="GXE24" s="130"/>
      <c r="GXF24" s="130"/>
      <c r="GXG24" s="130"/>
      <c r="GXH24" s="130"/>
      <c r="GXI24" s="130"/>
      <c r="GXJ24" s="130"/>
      <c r="GXK24" s="130"/>
      <c r="GXL24" s="130"/>
      <c r="GXM24" s="130"/>
      <c r="GXN24" s="130"/>
      <c r="GXO24" s="130"/>
      <c r="GXP24" s="130"/>
      <c r="GXQ24" s="130"/>
      <c r="GXR24" s="130"/>
      <c r="GXS24" s="130"/>
      <c r="GXT24" s="130"/>
      <c r="GXU24" s="130"/>
      <c r="GXV24" s="130"/>
      <c r="GXW24" s="130"/>
      <c r="GXX24" s="130"/>
      <c r="GXY24" s="130"/>
      <c r="GXZ24" s="130"/>
      <c r="GYA24" s="130"/>
      <c r="GYB24" s="130"/>
      <c r="GYC24" s="130"/>
      <c r="GYD24" s="130"/>
      <c r="GYE24" s="130"/>
      <c r="GYF24" s="130"/>
      <c r="GYG24" s="130"/>
      <c r="GYH24" s="130"/>
      <c r="GYI24" s="130"/>
      <c r="GYJ24" s="130"/>
      <c r="GYK24" s="130"/>
      <c r="GYL24" s="130"/>
      <c r="GYM24" s="130"/>
      <c r="GYN24" s="130"/>
      <c r="GYO24" s="130"/>
      <c r="GYP24" s="130"/>
      <c r="GYQ24" s="130"/>
      <c r="GYR24" s="130"/>
      <c r="GYS24" s="130"/>
      <c r="GYT24" s="130"/>
      <c r="GYU24" s="130"/>
      <c r="GYV24" s="130"/>
      <c r="GYW24" s="130"/>
      <c r="GYX24" s="130"/>
      <c r="GYY24" s="130"/>
      <c r="GYZ24" s="130"/>
      <c r="GZA24" s="130"/>
      <c r="GZB24" s="130"/>
      <c r="GZC24" s="130"/>
      <c r="GZD24" s="130"/>
      <c r="GZE24" s="130"/>
      <c r="GZF24" s="130"/>
      <c r="GZG24" s="130"/>
      <c r="GZH24" s="130"/>
      <c r="GZI24" s="130"/>
      <c r="GZJ24" s="130"/>
      <c r="GZK24" s="130"/>
      <c r="GZL24" s="130"/>
      <c r="GZM24" s="130"/>
      <c r="GZN24" s="130"/>
      <c r="GZO24" s="130"/>
      <c r="GZP24" s="130"/>
      <c r="GZQ24" s="130"/>
      <c r="GZR24" s="130"/>
      <c r="GZS24" s="130"/>
      <c r="GZT24" s="130"/>
      <c r="GZU24" s="130"/>
      <c r="GZV24" s="130"/>
      <c r="GZW24" s="130"/>
      <c r="GZX24" s="130"/>
      <c r="GZY24" s="130"/>
      <c r="GZZ24" s="130"/>
      <c r="HAA24" s="130"/>
      <c r="HAB24" s="130"/>
      <c r="HAC24" s="130"/>
      <c r="HAD24" s="130"/>
      <c r="HAE24" s="130"/>
      <c r="HAF24" s="130"/>
      <c r="HAG24" s="130"/>
      <c r="HAH24" s="130"/>
      <c r="HAI24" s="130"/>
      <c r="HAJ24" s="130"/>
      <c r="HAK24" s="130"/>
      <c r="HAL24" s="130"/>
      <c r="HAM24" s="130"/>
      <c r="HAN24" s="130"/>
      <c r="HAO24" s="130"/>
      <c r="HAP24" s="130"/>
      <c r="HAQ24" s="130"/>
      <c r="HAR24" s="130"/>
      <c r="HAS24" s="130"/>
      <c r="HAT24" s="130"/>
      <c r="HAU24" s="130"/>
      <c r="HAV24" s="130"/>
      <c r="HAW24" s="130"/>
      <c r="HAX24" s="130"/>
      <c r="HAY24" s="130"/>
      <c r="HAZ24" s="130"/>
      <c r="HBA24" s="130"/>
      <c r="HBB24" s="130"/>
      <c r="HBC24" s="130"/>
      <c r="HBD24" s="130"/>
      <c r="HBE24" s="130"/>
      <c r="HBF24" s="130"/>
      <c r="HBG24" s="130"/>
      <c r="HBH24" s="130"/>
      <c r="HBI24" s="130"/>
      <c r="HBJ24" s="130"/>
      <c r="HBK24" s="130"/>
      <c r="HBL24" s="130"/>
      <c r="HBM24" s="130"/>
      <c r="HBN24" s="130"/>
      <c r="HBO24" s="130"/>
      <c r="HBP24" s="130"/>
      <c r="HBQ24" s="130"/>
      <c r="HBR24" s="130"/>
      <c r="HBS24" s="130"/>
      <c r="HBT24" s="130"/>
      <c r="HBU24" s="130"/>
      <c r="HBV24" s="130"/>
      <c r="HBW24" s="130"/>
      <c r="HBX24" s="130"/>
      <c r="HBY24" s="130"/>
      <c r="HBZ24" s="130"/>
      <c r="HCA24" s="130"/>
      <c r="HCB24" s="130"/>
      <c r="HCC24" s="130"/>
      <c r="HCD24" s="130"/>
      <c r="HCE24" s="130"/>
      <c r="HCF24" s="130"/>
      <c r="HCG24" s="130"/>
      <c r="HCH24" s="130"/>
      <c r="HCI24" s="130"/>
      <c r="HCJ24" s="130"/>
      <c r="HCK24" s="130"/>
      <c r="HCL24" s="130"/>
      <c r="HCM24" s="130"/>
      <c r="HCN24" s="130"/>
      <c r="HCO24" s="130"/>
      <c r="HCP24" s="130"/>
      <c r="HCQ24" s="130"/>
      <c r="HCR24" s="130"/>
      <c r="HCS24" s="130"/>
      <c r="HCT24" s="130"/>
      <c r="HCU24" s="130"/>
      <c r="HCV24" s="130"/>
      <c r="HCW24" s="130"/>
      <c r="HCX24" s="130"/>
      <c r="HCY24" s="130"/>
      <c r="HCZ24" s="130"/>
      <c r="HDA24" s="130"/>
      <c r="HDB24" s="130"/>
      <c r="HDC24" s="130"/>
      <c r="HDD24" s="130"/>
      <c r="HDE24" s="130"/>
      <c r="HDF24" s="130"/>
      <c r="HDG24" s="130"/>
      <c r="HDH24" s="130"/>
      <c r="HDI24" s="130"/>
      <c r="HDJ24" s="130"/>
      <c r="HDK24" s="130"/>
      <c r="HDL24" s="130"/>
      <c r="HDM24" s="130"/>
      <c r="HDN24" s="130"/>
      <c r="HDO24" s="130"/>
      <c r="HDP24" s="130"/>
      <c r="HDQ24" s="130"/>
      <c r="HDR24" s="130"/>
      <c r="HDS24" s="130"/>
      <c r="HDT24" s="130"/>
      <c r="HDU24" s="130"/>
      <c r="HDV24" s="130"/>
      <c r="HDW24" s="130"/>
      <c r="HDX24" s="130"/>
      <c r="HDY24" s="130"/>
      <c r="HDZ24" s="130"/>
      <c r="HEA24" s="130"/>
      <c r="HEB24" s="130"/>
      <c r="HEC24" s="130"/>
      <c r="HED24" s="130"/>
      <c r="HEE24" s="130"/>
      <c r="HEF24" s="130"/>
      <c r="HEG24" s="130"/>
      <c r="HEH24" s="130"/>
      <c r="HEI24" s="130"/>
      <c r="HEJ24" s="130"/>
      <c r="HEK24" s="130"/>
      <c r="HEL24" s="130"/>
      <c r="HEM24" s="130"/>
      <c r="HEN24" s="130"/>
      <c r="HEO24" s="130"/>
      <c r="HEP24" s="130"/>
      <c r="HEQ24" s="130"/>
      <c r="HER24" s="130"/>
      <c r="HES24" s="130"/>
      <c r="HET24" s="130"/>
      <c r="HEU24" s="130"/>
      <c r="HEV24" s="130"/>
      <c r="HEW24" s="130"/>
      <c r="HEX24" s="130"/>
      <c r="HEY24" s="130"/>
      <c r="HEZ24" s="130"/>
      <c r="HFA24" s="130"/>
      <c r="HFB24" s="130"/>
      <c r="HFC24" s="130"/>
      <c r="HFD24" s="130"/>
      <c r="HFE24" s="130"/>
      <c r="HFF24" s="130"/>
      <c r="HFG24" s="130"/>
      <c r="HFH24" s="130"/>
      <c r="HFI24" s="130"/>
      <c r="HFJ24" s="130"/>
      <c r="HFK24" s="130"/>
      <c r="HFL24" s="130"/>
      <c r="HFM24" s="130"/>
      <c r="HFN24" s="130"/>
      <c r="HFO24" s="130"/>
      <c r="HFP24" s="130"/>
      <c r="HFQ24" s="130"/>
      <c r="HFR24" s="130"/>
      <c r="HFS24" s="130"/>
      <c r="HFT24" s="130"/>
      <c r="HFU24" s="130"/>
      <c r="HFV24" s="130"/>
      <c r="HFW24" s="130"/>
      <c r="HFX24" s="130"/>
      <c r="HFY24" s="130"/>
      <c r="HFZ24" s="130"/>
      <c r="HGA24" s="130"/>
      <c r="HGB24" s="130"/>
      <c r="HGC24" s="130"/>
      <c r="HGD24" s="130"/>
      <c r="HGE24" s="130"/>
      <c r="HGF24" s="130"/>
      <c r="HGG24" s="130"/>
      <c r="HGH24" s="130"/>
      <c r="HGI24" s="130"/>
      <c r="HGJ24" s="130"/>
      <c r="HGK24" s="130"/>
      <c r="HGL24" s="130"/>
      <c r="HGM24" s="130"/>
      <c r="HGN24" s="130"/>
      <c r="HGO24" s="130"/>
      <c r="HGP24" s="130"/>
      <c r="HGQ24" s="130"/>
      <c r="HGR24" s="130"/>
      <c r="HGS24" s="130"/>
      <c r="HGT24" s="130"/>
      <c r="HGU24" s="130"/>
      <c r="HGV24" s="130"/>
      <c r="HGW24" s="130"/>
      <c r="HGX24" s="130"/>
      <c r="HGY24" s="130"/>
      <c r="HGZ24" s="130"/>
      <c r="HHA24" s="130"/>
      <c r="HHB24" s="130"/>
      <c r="HHC24" s="130"/>
      <c r="HHD24" s="130"/>
      <c r="HHE24" s="130"/>
      <c r="HHF24" s="130"/>
      <c r="HHG24" s="130"/>
      <c r="HHH24" s="130"/>
      <c r="HHI24" s="130"/>
      <c r="HHJ24" s="130"/>
      <c r="HHK24" s="130"/>
      <c r="HHL24" s="130"/>
      <c r="HHM24" s="130"/>
      <c r="HHN24" s="130"/>
      <c r="HHO24" s="130"/>
      <c r="HHP24" s="130"/>
      <c r="HHQ24" s="130"/>
      <c r="HHR24" s="130"/>
      <c r="HHS24" s="130"/>
      <c r="HHT24" s="130"/>
      <c r="HHU24" s="130"/>
      <c r="HHV24" s="130"/>
      <c r="HHW24" s="130"/>
      <c r="HHX24" s="130"/>
      <c r="HHY24" s="130"/>
      <c r="HHZ24" s="130"/>
      <c r="HIA24" s="130"/>
      <c r="HIB24" s="130"/>
      <c r="HIC24" s="130"/>
      <c r="HID24" s="130"/>
      <c r="HIE24" s="130"/>
      <c r="HIF24" s="130"/>
      <c r="HIG24" s="130"/>
      <c r="HIH24" s="130"/>
      <c r="HII24" s="130"/>
      <c r="HIJ24" s="130"/>
      <c r="HIK24" s="130"/>
      <c r="HIL24" s="130"/>
      <c r="HIM24" s="130"/>
      <c r="HIN24" s="130"/>
      <c r="HIO24" s="130"/>
      <c r="HIP24" s="130"/>
      <c r="HIQ24" s="130"/>
      <c r="HIR24" s="130"/>
      <c r="HIS24" s="130"/>
      <c r="HIT24" s="130"/>
      <c r="HIU24" s="130"/>
      <c r="HIV24" s="130"/>
      <c r="HIW24" s="130"/>
      <c r="HIX24" s="130"/>
      <c r="HIY24" s="130"/>
      <c r="HIZ24" s="130"/>
      <c r="HJA24" s="130"/>
      <c r="HJB24" s="130"/>
      <c r="HJC24" s="130"/>
      <c r="HJD24" s="130"/>
      <c r="HJE24" s="130"/>
      <c r="HJF24" s="130"/>
      <c r="HJG24" s="130"/>
      <c r="HJH24" s="130"/>
      <c r="HJI24" s="130"/>
      <c r="HJJ24" s="130"/>
      <c r="HJK24" s="130"/>
      <c r="HJL24" s="130"/>
      <c r="HJM24" s="130"/>
      <c r="HJN24" s="130"/>
      <c r="HJO24" s="130"/>
      <c r="HJP24" s="130"/>
      <c r="HJQ24" s="130"/>
      <c r="HJR24" s="130"/>
      <c r="HJS24" s="130"/>
      <c r="HJT24" s="130"/>
      <c r="HJU24" s="130"/>
      <c r="HJV24" s="130"/>
      <c r="HJW24" s="130"/>
      <c r="HJX24" s="130"/>
      <c r="HJY24" s="130"/>
      <c r="HJZ24" s="130"/>
      <c r="HKA24" s="130"/>
      <c r="HKB24" s="130"/>
      <c r="HKC24" s="130"/>
      <c r="HKD24" s="130"/>
      <c r="HKE24" s="130"/>
      <c r="HKF24" s="130"/>
      <c r="HKG24" s="130"/>
      <c r="HKH24" s="130"/>
      <c r="HKI24" s="130"/>
      <c r="HKJ24" s="130"/>
      <c r="HKK24" s="130"/>
      <c r="HKL24" s="130"/>
      <c r="HKM24" s="130"/>
      <c r="HKN24" s="130"/>
      <c r="HKO24" s="130"/>
      <c r="HKP24" s="130"/>
      <c r="HKQ24" s="130"/>
      <c r="HKR24" s="130"/>
      <c r="HKS24" s="130"/>
      <c r="HKT24" s="130"/>
      <c r="HKU24" s="130"/>
      <c r="HKV24" s="130"/>
      <c r="HKW24" s="130"/>
      <c r="HKX24" s="130"/>
      <c r="HKY24" s="130"/>
      <c r="HKZ24" s="130"/>
      <c r="HLA24" s="130"/>
      <c r="HLB24" s="130"/>
      <c r="HLC24" s="130"/>
      <c r="HLD24" s="130"/>
      <c r="HLE24" s="130"/>
      <c r="HLF24" s="130"/>
      <c r="HLG24" s="130"/>
      <c r="HLH24" s="130"/>
      <c r="HLI24" s="130"/>
      <c r="HLJ24" s="130"/>
      <c r="HLK24" s="130"/>
      <c r="HLL24" s="130"/>
      <c r="HLM24" s="130"/>
      <c r="HLN24" s="130"/>
      <c r="HLO24" s="130"/>
      <c r="HLP24" s="130"/>
      <c r="HLQ24" s="130"/>
      <c r="HLR24" s="130"/>
      <c r="HLS24" s="130"/>
      <c r="HLT24" s="130"/>
      <c r="HLU24" s="130"/>
      <c r="HLV24" s="130"/>
      <c r="HLW24" s="130"/>
      <c r="HLX24" s="130"/>
      <c r="HLY24" s="130"/>
      <c r="HLZ24" s="130"/>
      <c r="HMA24" s="130"/>
      <c r="HMB24" s="130"/>
      <c r="HMC24" s="130"/>
      <c r="HMD24" s="130"/>
      <c r="HME24" s="130"/>
      <c r="HMF24" s="130"/>
      <c r="HMG24" s="130"/>
      <c r="HMH24" s="130"/>
      <c r="HMI24" s="130"/>
      <c r="HMJ24" s="130"/>
      <c r="HMK24" s="130"/>
      <c r="HML24" s="130"/>
      <c r="HMM24" s="130"/>
      <c r="HMN24" s="130"/>
      <c r="HMO24" s="130"/>
      <c r="HMP24" s="130"/>
      <c r="HMQ24" s="130"/>
      <c r="HMR24" s="130"/>
      <c r="HMS24" s="130"/>
      <c r="HMT24" s="130"/>
      <c r="HMU24" s="130"/>
      <c r="HMV24" s="130"/>
      <c r="HMW24" s="130"/>
      <c r="HMX24" s="130"/>
      <c r="HMY24" s="130"/>
      <c r="HMZ24" s="130"/>
      <c r="HNA24" s="130"/>
      <c r="HNB24" s="130"/>
      <c r="HNC24" s="130"/>
      <c r="HND24" s="130"/>
      <c r="HNE24" s="130"/>
      <c r="HNF24" s="130"/>
      <c r="HNG24" s="130"/>
      <c r="HNH24" s="130"/>
      <c r="HNI24" s="130"/>
      <c r="HNJ24" s="130"/>
      <c r="HNK24" s="130"/>
      <c r="HNL24" s="130"/>
      <c r="HNM24" s="130"/>
      <c r="HNN24" s="130"/>
      <c r="HNO24" s="130"/>
      <c r="HNP24" s="130"/>
      <c r="HNQ24" s="130"/>
      <c r="HNR24" s="130"/>
      <c r="HNS24" s="130"/>
      <c r="HNT24" s="130"/>
      <c r="HNU24" s="130"/>
      <c r="HNV24" s="130"/>
      <c r="HNW24" s="130"/>
      <c r="HNX24" s="130"/>
      <c r="HNY24" s="130"/>
      <c r="HNZ24" s="130"/>
      <c r="HOA24" s="130"/>
      <c r="HOB24" s="130"/>
      <c r="HOC24" s="130"/>
      <c r="HOD24" s="130"/>
      <c r="HOE24" s="130"/>
      <c r="HOF24" s="130"/>
      <c r="HOG24" s="130"/>
      <c r="HOH24" s="130"/>
      <c r="HOI24" s="130"/>
      <c r="HOJ24" s="130"/>
      <c r="HOK24" s="130"/>
      <c r="HOL24" s="130"/>
      <c r="HOM24" s="130"/>
      <c r="HON24" s="130"/>
      <c r="HOO24" s="130"/>
      <c r="HOP24" s="130"/>
      <c r="HOQ24" s="130"/>
      <c r="HOR24" s="130"/>
      <c r="HOS24" s="130"/>
      <c r="HOT24" s="130"/>
      <c r="HOU24" s="130"/>
      <c r="HOV24" s="130"/>
      <c r="HOW24" s="130"/>
      <c r="HOX24" s="130"/>
      <c r="HOY24" s="130"/>
      <c r="HOZ24" s="130"/>
      <c r="HPA24" s="130"/>
      <c r="HPB24" s="130"/>
      <c r="HPC24" s="130"/>
      <c r="HPD24" s="130"/>
      <c r="HPE24" s="130"/>
      <c r="HPF24" s="130"/>
      <c r="HPG24" s="130"/>
      <c r="HPH24" s="130"/>
      <c r="HPI24" s="130"/>
      <c r="HPJ24" s="130"/>
      <c r="HPK24" s="130"/>
      <c r="HPL24" s="130"/>
      <c r="HPM24" s="130"/>
      <c r="HPN24" s="130"/>
      <c r="HPO24" s="130"/>
      <c r="HPP24" s="130"/>
      <c r="HPQ24" s="130"/>
      <c r="HPR24" s="130"/>
      <c r="HPS24" s="130"/>
      <c r="HPT24" s="130"/>
      <c r="HPU24" s="130"/>
      <c r="HPV24" s="130"/>
      <c r="HPW24" s="130"/>
      <c r="HPX24" s="130"/>
      <c r="HPY24" s="130"/>
      <c r="HPZ24" s="130"/>
      <c r="HQA24" s="130"/>
      <c r="HQB24" s="130"/>
      <c r="HQC24" s="130"/>
      <c r="HQD24" s="130"/>
      <c r="HQE24" s="130"/>
      <c r="HQF24" s="130"/>
      <c r="HQG24" s="130"/>
      <c r="HQH24" s="130"/>
      <c r="HQI24" s="130"/>
      <c r="HQJ24" s="130"/>
      <c r="HQK24" s="130"/>
      <c r="HQL24" s="130"/>
      <c r="HQM24" s="130"/>
      <c r="HQN24" s="130"/>
      <c r="HQO24" s="130"/>
      <c r="HQP24" s="130"/>
      <c r="HQQ24" s="130"/>
      <c r="HQR24" s="130"/>
      <c r="HQS24" s="130"/>
      <c r="HQT24" s="130"/>
      <c r="HQU24" s="130"/>
      <c r="HQV24" s="130"/>
      <c r="HQW24" s="130"/>
      <c r="HQX24" s="130"/>
      <c r="HQY24" s="130"/>
      <c r="HQZ24" s="130"/>
      <c r="HRA24" s="130"/>
      <c r="HRB24" s="130"/>
      <c r="HRC24" s="130"/>
      <c r="HRD24" s="130"/>
      <c r="HRE24" s="130"/>
      <c r="HRF24" s="130"/>
      <c r="HRG24" s="130"/>
      <c r="HRH24" s="130"/>
      <c r="HRI24" s="130"/>
      <c r="HRJ24" s="130"/>
      <c r="HRK24" s="130"/>
      <c r="HRL24" s="130"/>
      <c r="HRM24" s="130"/>
      <c r="HRN24" s="130"/>
      <c r="HRO24" s="130"/>
      <c r="HRP24" s="130"/>
      <c r="HRQ24" s="130"/>
      <c r="HRR24" s="130"/>
      <c r="HRS24" s="130"/>
      <c r="HRT24" s="130"/>
      <c r="HRU24" s="130"/>
      <c r="HRV24" s="130"/>
      <c r="HRW24" s="130"/>
      <c r="HRX24" s="130"/>
      <c r="HRY24" s="130"/>
      <c r="HRZ24" s="130"/>
      <c r="HSA24" s="130"/>
      <c r="HSB24" s="130"/>
      <c r="HSC24" s="130"/>
      <c r="HSD24" s="130"/>
      <c r="HSE24" s="130"/>
      <c r="HSF24" s="130"/>
      <c r="HSG24" s="130"/>
      <c r="HSH24" s="130"/>
      <c r="HSI24" s="130"/>
      <c r="HSJ24" s="130"/>
      <c r="HSK24" s="130"/>
      <c r="HSL24" s="130"/>
      <c r="HSM24" s="130"/>
      <c r="HSN24" s="130"/>
      <c r="HSO24" s="130"/>
      <c r="HSP24" s="130"/>
      <c r="HSQ24" s="130"/>
      <c r="HSR24" s="130"/>
      <c r="HSS24" s="130"/>
      <c r="HST24" s="130"/>
      <c r="HSU24" s="130"/>
      <c r="HSV24" s="130"/>
      <c r="HSW24" s="130"/>
      <c r="HSX24" s="130"/>
      <c r="HSY24" s="130"/>
      <c r="HSZ24" s="130"/>
      <c r="HTA24" s="130"/>
      <c r="HTB24" s="130"/>
      <c r="HTC24" s="130"/>
      <c r="HTD24" s="130"/>
      <c r="HTE24" s="130"/>
      <c r="HTF24" s="130"/>
      <c r="HTG24" s="130"/>
      <c r="HTH24" s="130"/>
      <c r="HTI24" s="130"/>
      <c r="HTJ24" s="130"/>
      <c r="HTK24" s="130"/>
      <c r="HTL24" s="130"/>
      <c r="HTM24" s="130"/>
      <c r="HTN24" s="130"/>
      <c r="HTO24" s="130"/>
      <c r="HTP24" s="130"/>
      <c r="HTQ24" s="130"/>
      <c r="HTR24" s="130"/>
      <c r="HTS24" s="130"/>
      <c r="HTT24" s="130"/>
      <c r="HTU24" s="130"/>
      <c r="HTV24" s="130"/>
      <c r="HTW24" s="130"/>
      <c r="HTX24" s="130"/>
      <c r="HTY24" s="130"/>
      <c r="HTZ24" s="130"/>
      <c r="HUA24" s="130"/>
      <c r="HUB24" s="130"/>
      <c r="HUC24" s="130"/>
      <c r="HUD24" s="130"/>
      <c r="HUE24" s="130"/>
      <c r="HUF24" s="130"/>
      <c r="HUG24" s="130"/>
      <c r="HUH24" s="130"/>
      <c r="HUI24" s="130"/>
      <c r="HUJ24" s="130"/>
      <c r="HUK24" s="130"/>
      <c r="HUL24" s="130"/>
      <c r="HUM24" s="130"/>
      <c r="HUN24" s="130"/>
      <c r="HUO24" s="130"/>
      <c r="HUP24" s="130"/>
      <c r="HUQ24" s="130"/>
      <c r="HUR24" s="130"/>
      <c r="HUS24" s="130"/>
      <c r="HUT24" s="130"/>
      <c r="HUU24" s="130"/>
      <c r="HUV24" s="130"/>
      <c r="HUW24" s="130"/>
      <c r="HUX24" s="130"/>
      <c r="HUY24" s="130"/>
      <c r="HUZ24" s="130"/>
      <c r="HVA24" s="130"/>
      <c r="HVB24" s="130"/>
      <c r="HVC24" s="130"/>
      <c r="HVD24" s="130"/>
      <c r="HVE24" s="130"/>
      <c r="HVF24" s="130"/>
      <c r="HVG24" s="130"/>
      <c r="HVH24" s="130"/>
      <c r="HVI24" s="130"/>
      <c r="HVJ24" s="130"/>
      <c r="HVK24" s="130"/>
      <c r="HVL24" s="130"/>
      <c r="HVM24" s="130"/>
      <c r="HVN24" s="130"/>
      <c r="HVO24" s="130"/>
      <c r="HVP24" s="130"/>
      <c r="HVQ24" s="130"/>
      <c r="HVR24" s="130"/>
      <c r="HVS24" s="130"/>
      <c r="HVT24" s="130"/>
      <c r="HVU24" s="130"/>
      <c r="HVV24" s="130"/>
      <c r="HVW24" s="130"/>
      <c r="HVX24" s="130"/>
      <c r="HVY24" s="130"/>
      <c r="HVZ24" s="130"/>
      <c r="HWA24" s="130"/>
      <c r="HWB24" s="130"/>
      <c r="HWC24" s="130"/>
      <c r="HWD24" s="130"/>
      <c r="HWE24" s="130"/>
      <c r="HWF24" s="130"/>
      <c r="HWG24" s="130"/>
      <c r="HWH24" s="130"/>
      <c r="HWI24" s="130"/>
      <c r="HWJ24" s="130"/>
      <c r="HWK24" s="130"/>
      <c r="HWL24" s="130"/>
      <c r="HWM24" s="130"/>
      <c r="HWN24" s="130"/>
      <c r="HWO24" s="130"/>
      <c r="HWP24" s="130"/>
      <c r="HWQ24" s="130"/>
      <c r="HWR24" s="130"/>
      <c r="HWS24" s="130"/>
      <c r="HWT24" s="130"/>
      <c r="HWU24" s="130"/>
      <c r="HWV24" s="130"/>
      <c r="HWW24" s="130"/>
      <c r="HWX24" s="130"/>
      <c r="HWY24" s="130"/>
      <c r="HWZ24" s="130"/>
      <c r="HXA24" s="130"/>
      <c r="HXB24" s="130"/>
      <c r="HXC24" s="130"/>
      <c r="HXD24" s="130"/>
      <c r="HXE24" s="130"/>
      <c r="HXF24" s="130"/>
      <c r="HXG24" s="130"/>
      <c r="HXH24" s="130"/>
      <c r="HXI24" s="130"/>
      <c r="HXJ24" s="130"/>
      <c r="HXK24" s="130"/>
      <c r="HXL24" s="130"/>
      <c r="HXM24" s="130"/>
      <c r="HXN24" s="130"/>
      <c r="HXO24" s="130"/>
      <c r="HXP24" s="130"/>
      <c r="HXQ24" s="130"/>
      <c r="HXR24" s="130"/>
      <c r="HXS24" s="130"/>
      <c r="HXT24" s="130"/>
      <c r="HXU24" s="130"/>
      <c r="HXV24" s="130"/>
      <c r="HXW24" s="130"/>
      <c r="HXX24" s="130"/>
      <c r="HXY24" s="130"/>
      <c r="HXZ24" s="130"/>
      <c r="HYA24" s="130"/>
      <c r="HYB24" s="130"/>
      <c r="HYC24" s="130"/>
      <c r="HYD24" s="130"/>
      <c r="HYE24" s="130"/>
      <c r="HYF24" s="130"/>
      <c r="HYG24" s="130"/>
      <c r="HYH24" s="130"/>
      <c r="HYI24" s="130"/>
      <c r="HYJ24" s="130"/>
      <c r="HYK24" s="130"/>
      <c r="HYL24" s="130"/>
      <c r="HYM24" s="130"/>
      <c r="HYN24" s="130"/>
      <c r="HYO24" s="130"/>
      <c r="HYP24" s="130"/>
      <c r="HYQ24" s="130"/>
      <c r="HYR24" s="130"/>
      <c r="HYS24" s="130"/>
      <c r="HYT24" s="130"/>
      <c r="HYU24" s="130"/>
      <c r="HYV24" s="130"/>
      <c r="HYW24" s="130"/>
      <c r="HYX24" s="130"/>
      <c r="HYY24" s="130"/>
      <c r="HYZ24" s="130"/>
      <c r="HZA24" s="130"/>
      <c r="HZB24" s="130"/>
      <c r="HZC24" s="130"/>
      <c r="HZD24" s="130"/>
      <c r="HZE24" s="130"/>
      <c r="HZF24" s="130"/>
      <c r="HZG24" s="130"/>
      <c r="HZH24" s="130"/>
      <c r="HZI24" s="130"/>
      <c r="HZJ24" s="130"/>
      <c r="HZK24" s="130"/>
      <c r="HZL24" s="130"/>
      <c r="HZM24" s="130"/>
      <c r="HZN24" s="130"/>
      <c r="HZO24" s="130"/>
      <c r="HZP24" s="130"/>
      <c r="HZQ24" s="130"/>
      <c r="HZR24" s="130"/>
      <c r="HZS24" s="130"/>
      <c r="HZT24" s="130"/>
      <c r="HZU24" s="130"/>
      <c r="HZV24" s="130"/>
      <c r="HZW24" s="130"/>
      <c r="HZX24" s="130"/>
      <c r="HZY24" s="130"/>
      <c r="HZZ24" s="130"/>
      <c r="IAA24" s="130"/>
      <c r="IAB24" s="130"/>
      <c r="IAC24" s="130"/>
      <c r="IAD24" s="130"/>
      <c r="IAE24" s="130"/>
      <c r="IAF24" s="130"/>
      <c r="IAG24" s="130"/>
      <c r="IAH24" s="130"/>
      <c r="IAI24" s="130"/>
      <c r="IAJ24" s="130"/>
      <c r="IAK24" s="130"/>
      <c r="IAL24" s="130"/>
      <c r="IAM24" s="130"/>
      <c r="IAN24" s="130"/>
      <c r="IAO24" s="130"/>
      <c r="IAP24" s="130"/>
      <c r="IAQ24" s="130"/>
      <c r="IAR24" s="130"/>
      <c r="IAS24" s="130"/>
      <c r="IAT24" s="130"/>
      <c r="IAU24" s="130"/>
      <c r="IAV24" s="130"/>
      <c r="IAW24" s="130"/>
      <c r="IAX24" s="130"/>
      <c r="IAY24" s="130"/>
      <c r="IAZ24" s="130"/>
      <c r="IBA24" s="130"/>
      <c r="IBB24" s="130"/>
      <c r="IBC24" s="130"/>
      <c r="IBD24" s="130"/>
      <c r="IBE24" s="130"/>
      <c r="IBF24" s="130"/>
      <c r="IBG24" s="130"/>
      <c r="IBH24" s="130"/>
      <c r="IBI24" s="130"/>
      <c r="IBJ24" s="130"/>
      <c r="IBK24" s="130"/>
      <c r="IBL24" s="130"/>
      <c r="IBM24" s="130"/>
      <c r="IBN24" s="130"/>
      <c r="IBO24" s="130"/>
      <c r="IBP24" s="130"/>
      <c r="IBQ24" s="130"/>
      <c r="IBR24" s="130"/>
      <c r="IBS24" s="130"/>
      <c r="IBT24" s="130"/>
      <c r="IBU24" s="130"/>
      <c r="IBV24" s="130"/>
      <c r="IBW24" s="130"/>
      <c r="IBX24" s="130"/>
      <c r="IBY24" s="130"/>
      <c r="IBZ24" s="130"/>
      <c r="ICA24" s="130"/>
      <c r="ICB24" s="130"/>
      <c r="ICC24" s="130"/>
      <c r="ICD24" s="130"/>
      <c r="ICE24" s="130"/>
      <c r="ICF24" s="130"/>
      <c r="ICG24" s="130"/>
      <c r="ICH24" s="130"/>
      <c r="ICI24" s="130"/>
      <c r="ICJ24" s="130"/>
      <c r="ICK24" s="130"/>
      <c r="ICL24" s="130"/>
      <c r="ICM24" s="130"/>
      <c r="ICN24" s="130"/>
      <c r="ICO24" s="130"/>
      <c r="ICP24" s="130"/>
      <c r="ICQ24" s="130"/>
      <c r="ICR24" s="130"/>
      <c r="ICS24" s="130"/>
      <c r="ICT24" s="130"/>
      <c r="ICU24" s="130"/>
      <c r="ICV24" s="130"/>
      <c r="ICW24" s="130"/>
      <c r="ICX24" s="130"/>
      <c r="ICY24" s="130"/>
      <c r="ICZ24" s="130"/>
      <c r="IDA24" s="130"/>
      <c r="IDB24" s="130"/>
      <c r="IDC24" s="130"/>
      <c r="IDD24" s="130"/>
      <c r="IDE24" s="130"/>
      <c r="IDF24" s="130"/>
      <c r="IDG24" s="130"/>
      <c r="IDH24" s="130"/>
      <c r="IDI24" s="130"/>
      <c r="IDJ24" s="130"/>
      <c r="IDK24" s="130"/>
      <c r="IDL24" s="130"/>
      <c r="IDM24" s="130"/>
      <c r="IDN24" s="130"/>
      <c r="IDO24" s="130"/>
      <c r="IDP24" s="130"/>
      <c r="IDQ24" s="130"/>
      <c r="IDR24" s="130"/>
      <c r="IDS24" s="130"/>
      <c r="IDT24" s="130"/>
      <c r="IDU24" s="130"/>
      <c r="IDV24" s="130"/>
      <c r="IDW24" s="130"/>
      <c r="IDX24" s="130"/>
      <c r="IDY24" s="130"/>
      <c r="IDZ24" s="130"/>
      <c r="IEA24" s="130"/>
      <c r="IEB24" s="130"/>
      <c r="IEC24" s="130"/>
      <c r="IED24" s="130"/>
      <c r="IEE24" s="130"/>
      <c r="IEF24" s="130"/>
      <c r="IEG24" s="130"/>
      <c r="IEH24" s="130"/>
      <c r="IEI24" s="130"/>
      <c r="IEJ24" s="130"/>
      <c r="IEK24" s="130"/>
      <c r="IEL24" s="130"/>
      <c r="IEM24" s="130"/>
      <c r="IEN24" s="130"/>
      <c r="IEO24" s="130"/>
      <c r="IEP24" s="130"/>
      <c r="IEQ24" s="130"/>
      <c r="IER24" s="130"/>
      <c r="IES24" s="130"/>
      <c r="IET24" s="130"/>
      <c r="IEU24" s="130"/>
      <c r="IEV24" s="130"/>
      <c r="IEW24" s="130"/>
      <c r="IEX24" s="130"/>
      <c r="IEY24" s="130"/>
      <c r="IEZ24" s="130"/>
      <c r="IFA24" s="130"/>
      <c r="IFB24" s="130"/>
      <c r="IFC24" s="130"/>
      <c r="IFD24" s="130"/>
      <c r="IFE24" s="130"/>
      <c r="IFF24" s="130"/>
      <c r="IFG24" s="130"/>
      <c r="IFH24" s="130"/>
      <c r="IFI24" s="130"/>
      <c r="IFJ24" s="130"/>
      <c r="IFK24" s="130"/>
      <c r="IFL24" s="130"/>
      <c r="IFM24" s="130"/>
      <c r="IFN24" s="130"/>
      <c r="IFO24" s="130"/>
      <c r="IFP24" s="130"/>
      <c r="IFQ24" s="130"/>
      <c r="IFR24" s="130"/>
      <c r="IFS24" s="130"/>
      <c r="IFT24" s="130"/>
      <c r="IFU24" s="130"/>
      <c r="IFV24" s="130"/>
      <c r="IFW24" s="130"/>
      <c r="IFX24" s="130"/>
      <c r="IFY24" s="130"/>
      <c r="IFZ24" s="130"/>
      <c r="IGA24" s="130"/>
      <c r="IGB24" s="130"/>
      <c r="IGC24" s="130"/>
      <c r="IGD24" s="130"/>
      <c r="IGE24" s="130"/>
      <c r="IGF24" s="130"/>
      <c r="IGG24" s="130"/>
      <c r="IGH24" s="130"/>
      <c r="IGI24" s="130"/>
      <c r="IGJ24" s="130"/>
      <c r="IGK24" s="130"/>
      <c r="IGL24" s="130"/>
      <c r="IGM24" s="130"/>
      <c r="IGN24" s="130"/>
      <c r="IGO24" s="130"/>
      <c r="IGP24" s="130"/>
      <c r="IGQ24" s="130"/>
      <c r="IGR24" s="130"/>
      <c r="IGS24" s="130"/>
      <c r="IGT24" s="130"/>
      <c r="IGU24" s="130"/>
      <c r="IGV24" s="130"/>
      <c r="IGW24" s="130"/>
      <c r="IGX24" s="130"/>
      <c r="IGY24" s="130"/>
      <c r="IGZ24" s="130"/>
      <c r="IHA24" s="130"/>
      <c r="IHB24" s="130"/>
      <c r="IHC24" s="130"/>
      <c r="IHD24" s="130"/>
      <c r="IHE24" s="130"/>
      <c r="IHF24" s="130"/>
      <c r="IHG24" s="130"/>
      <c r="IHH24" s="130"/>
      <c r="IHI24" s="130"/>
      <c r="IHJ24" s="130"/>
      <c r="IHK24" s="130"/>
      <c r="IHL24" s="130"/>
      <c r="IHM24" s="130"/>
      <c r="IHN24" s="130"/>
      <c r="IHO24" s="130"/>
      <c r="IHP24" s="130"/>
      <c r="IHQ24" s="130"/>
      <c r="IHR24" s="130"/>
      <c r="IHS24" s="130"/>
      <c r="IHT24" s="130"/>
      <c r="IHU24" s="130"/>
      <c r="IHV24" s="130"/>
      <c r="IHW24" s="130"/>
      <c r="IHX24" s="130"/>
      <c r="IHY24" s="130"/>
      <c r="IHZ24" s="130"/>
      <c r="IIA24" s="130"/>
      <c r="IIB24" s="130"/>
      <c r="IIC24" s="130"/>
      <c r="IID24" s="130"/>
      <c r="IIE24" s="130"/>
      <c r="IIF24" s="130"/>
      <c r="IIG24" s="130"/>
      <c r="IIH24" s="130"/>
      <c r="III24" s="130"/>
      <c r="IIJ24" s="130"/>
      <c r="IIK24" s="130"/>
      <c r="IIL24" s="130"/>
      <c r="IIM24" s="130"/>
      <c r="IIN24" s="130"/>
      <c r="IIO24" s="130"/>
      <c r="IIP24" s="130"/>
      <c r="IIQ24" s="130"/>
      <c r="IIR24" s="130"/>
      <c r="IIS24" s="130"/>
      <c r="IIT24" s="130"/>
      <c r="IIU24" s="130"/>
      <c r="IIV24" s="130"/>
      <c r="IIW24" s="130"/>
      <c r="IIX24" s="130"/>
      <c r="IIY24" s="130"/>
      <c r="IIZ24" s="130"/>
      <c r="IJA24" s="130"/>
      <c r="IJB24" s="130"/>
      <c r="IJC24" s="130"/>
      <c r="IJD24" s="130"/>
      <c r="IJE24" s="130"/>
      <c r="IJF24" s="130"/>
      <c r="IJG24" s="130"/>
      <c r="IJH24" s="130"/>
      <c r="IJI24" s="130"/>
      <c r="IJJ24" s="130"/>
      <c r="IJK24" s="130"/>
      <c r="IJL24" s="130"/>
      <c r="IJM24" s="130"/>
      <c r="IJN24" s="130"/>
      <c r="IJO24" s="130"/>
      <c r="IJP24" s="130"/>
      <c r="IJQ24" s="130"/>
      <c r="IJR24" s="130"/>
      <c r="IJS24" s="130"/>
      <c r="IJT24" s="130"/>
      <c r="IJU24" s="130"/>
      <c r="IJV24" s="130"/>
      <c r="IJW24" s="130"/>
      <c r="IJX24" s="130"/>
      <c r="IJY24" s="130"/>
      <c r="IJZ24" s="130"/>
      <c r="IKA24" s="130"/>
      <c r="IKB24" s="130"/>
      <c r="IKC24" s="130"/>
      <c r="IKD24" s="130"/>
      <c r="IKE24" s="130"/>
      <c r="IKF24" s="130"/>
      <c r="IKG24" s="130"/>
      <c r="IKH24" s="130"/>
      <c r="IKI24" s="130"/>
      <c r="IKJ24" s="130"/>
      <c r="IKK24" s="130"/>
      <c r="IKL24" s="130"/>
      <c r="IKM24" s="130"/>
      <c r="IKN24" s="130"/>
      <c r="IKO24" s="130"/>
      <c r="IKP24" s="130"/>
      <c r="IKQ24" s="130"/>
      <c r="IKR24" s="130"/>
      <c r="IKS24" s="130"/>
      <c r="IKT24" s="130"/>
      <c r="IKU24" s="130"/>
      <c r="IKV24" s="130"/>
      <c r="IKW24" s="130"/>
      <c r="IKX24" s="130"/>
      <c r="IKY24" s="130"/>
      <c r="IKZ24" s="130"/>
      <c r="ILA24" s="130"/>
      <c r="ILB24" s="130"/>
      <c r="ILC24" s="130"/>
      <c r="ILD24" s="130"/>
      <c r="ILE24" s="130"/>
      <c r="ILF24" s="130"/>
      <c r="ILG24" s="130"/>
      <c r="ILH24" s="130"/>
      <c r="ILI24" s="130"/>
      <c r="ILJ24" s="130"/>
      <c r="ILK24" s="130"/>
      <c r="ILL24" s="130"/>
      <c r="ILM24" s="130"/>
      <c r="ILN24" s="130"/>
      <c r="ILO24" s="130"/>
      <c r="ILP24" s="130"/>
      <c r="ILQ24" s="130"/>
      <c r="ILR24" s="130"/>
      <c r="ILS24" s="130"/>
      <c r="ILT24" s="130"/>
      <c r="ILU24" s="130"/>
      <c r="ILV24" s="130"/>
      <c r="ILW24" s="130"/>
      <c r="ILX24" s="130"/>
      <c r="ILY24" s="130"/>
      <c r="ILZ24" s="130"/>
      <c r="IMA24" s="130"/>
      <c r="IMB24" s="130"/>
      <c r="IMC24" s="130"/>
      <c r="IMD24" s="130"/>
      <c r="IME24" s="130"/>
      <c r="IMF24" s="130"/>
      <c r="IMG24" s="130"/>
      <c r="IMH24" s="130"/>
      <c r="IMI24" s="130"/>
      <c r="IMJ24" s="130"/>
      <c r="IMK24" s="130"/>
      <c r="IML24" s="130"/>
      <c r="IMM24" s="130"/>
      <c r="IMN24" s="130"/>
      <c r="IMO24" s="130"/>
      <c r="IMP24" s="130"/>
      <c r="IMQ24" s="130"/>
      <c r="IMR24" s="130"/>
      <c r="IMS24" s="130"/>
      <c r="IMT24" s="130"/>
      <c r="IMU24" s="130"/>
      <c r="IMV24" s="130"/>
      <c r="IMW24" s="130"/>
      <c r="IMX24" s="130"/>
      <c r="IMY24" s="130"/>
      <c r="IMZ24" s="130"/>
      <c r="INA24" s="130"/>
      <c r="INB24" s="130"/>
      <c r="INC24" s="130"/>
      <c r="IND24" s="130"/>
      <c r="INE24" s="130"/>
      <c r="INF24" s="130"/>
      <c r="ING24" s="130"/>
      <c r="INH24" s="130"/>
      <c r="INI24" s="130"/>
      <c r="INJ24" s="130"/>
      <c r="INK24" s="130"/>
      <c r="INL24" s="130"/>
      <c r="INM24" s="130"/>
      <c r="INN24" s="130"/>
      <c r="INO24" s="130"/>
      <c r="INP24" s="130"/>
      <c r="INQ24" s="130"/>
      <c r="INR24" s="130"/>
      <c r="INS24" s="130"/>
      <c r="INT24" s="130"/>
      <c r="INU24" s="130"/>
      <c r="INV24" s="130"/>
      <c r="INW24" s="130"/>
      <c r="INX24" s="130"/>
      <c r="INY24" s="130"/>
      <c r="INZ24" s="130"/>
      <c r="IOA24" s="130"/>
      <c r="IOB24" s="130"/>
      <c r="IOC24" s="130"/>
      <c r="IOD24" s="130"/>
      <c r="IOE24" s="130"/>
      <c r="IOF24" s="130"/>
      <c r="IOG24" s="130"/>
      <c r="IOH24" s="130"/>
      <c r="IOI24" s="130"/>
      <c r="IOJ24" s="130"/>
      <c r="IOK24" s="130"/>
      <c r="IOL24" s="130"/>
      <c r="IOM24" s="130"/>
      <c r="ION24" s="130"/>
      <c r="IOO24" s="130"/>
      <c r="IOP24" s="130"/>
      <c r="IOQ24" s="130"/>
      <c r="IOR24" s="130"/>
      <c r="IOS24" s="130"/>
      <c r="IOT24" s="130"/>
      <c r="IOU24" s="130"/>
      <c r="IOV24" s="130"/>
      <c r="IOW24" s="130"/>
      <c r="IOX24" s="130"/>
      <c r="IOY24" s="130"/>
      <c r="IOZ24" s="130"/>
      <c r="IPA24" s="130"/>
      <c r="IPB24" s="130"/>
      <c r="IPC24" s="130"/>
      <c r="IPD24" s="130"/>
      <c r="IPE24" s="130"/>
      <c r="IPF24" s="130"/>
      <c r="IPG24" s="130"/>
      <c r="IPH24" s="130"/>
      <c r="IPI24" s="130"/>
      <c r="IPJ24" s="130"/>
      <c r="IPK24" s="130"/>
      <c r="IPL24" s="130"/>
      <c r="IPM24" s="130"/>
      <c r="IPN24" s="130"/>
      <c r="IPO24" s="130"/>
      <c r="IPP24" s="130"/>
      <c r="IPQ24" s="130"/>
      <c r="IPR24" s="130"/>
      <c r="IPS24" s="130"/>
      <c r="IPT24" s="130"/>
      <c r="IPU24" s="130"/>
      <c r="IPV24" s="130"/>
      <c r="IPW24" s="130"/>
      <c r="IPX24" s="130"/>
      <c r="IPY24" s="130"/>
      <c r="IPZ24" s="130"/>
      <c r="IQA24" s="130"/>
      <c r="IQB24" s="130"/>
      <c r="IQC24" s="130"/>
      <c r="IQD24" s="130"/>
      <c r="IQE24" s="130"/>
      <c r="IQF24" s="130"/>
      <c r="IQG24" s="130"/>
      <c r="IQH24" s="130"/>
      <c r="IQI24" s="130"/>
      <c r="IQJ24" s="130"/>
      <c r="IQK24" s="130"/>
      <c r="IQL24" s="130"/>
      <c r="IQM24" s="130"/>
      <c r="IQN24" s="130"/>
      <c r="IQO24" s="130"/>
      <c r="IQP24" s="130"/>
      <c r="IQQ24" s="130"/>
      <c r="IQR24" s="130"/>
      <c r="IQS24" s="130"/>
      <c r="IQT24" s="130"/>
      <c r="IQU24" s="130"/>
      <c r="IQV24" s="130"/>
      <c r="IQW24" s="130"/>
      <c r="IQX24" s="130"/>
      <c r="IQY24" s="130"/>
      <c r="IQZ24" s="130"/>
      <c r="IRA24" s="130"/>
      <c r="IRB24" s="130"/>
      <c r="IRC24" s="130"/>
      <c r="IRD24" s="130"/>
      <c r="IRE24" s="130"/>
      <c r="IRF24" s="130"/>
      <c r="IRG24" s="130"/>
      <c r="IRH24" s="130"/>
      <c r="IRI24" s="130"/>
      <c r="IRJ24" s="130"/>
      <c r="IRK24" s="130"/>
      <c r="IRL24" s="130"/>
      <c r="IRM24" s="130"/>
      <c r="IRN24" s="130"/>
      <c r="IRO24" s="130"/>
      <c r="IRP24" s="130"/>
      <c r="IRQ24" s="130"/>
      <c r="IRR24" s="130"/>
      <c r="IRS24" s="130"/>
      <c r="IRT24" s="130"/>
      <c r="IRU24" s="130"/>
      <c r="IRV24" s="130"/>
      <c r="IRW24" s="130"/>
      <c r="IRX24" s="130"/>
      <c r="IRY24" s="130"/>
      <c r="IRZ24" s="130"/>
      <c r="ISA24" s="130"/>
      <c r="ISB24" s="130"/>
      <c r="ISC24" s="130"/>
      <c r="ISD24" s="130"/>
      <c r="ISE24" s="130"/>
      <c r="ISF24" s="130"/>
      <c r="ISG24" s="130"/>
      <c r="ISH24" s="130"/>
      <c r="ISI24" s="130"/>
      <c r="ISJ24" s="130"/>
      <c r="ISK24" s="130"/>
      <c r="ISL24" s="130"/>
      <c r="ISM24" s="130"/>
      <c r="ISN24" s="130"/>
      <c r="ISO24" s="130"/>
      <c r="ISP24" s="130"/>
      <c r="ISQ24" s="130"/>
      <c r="ISR24" s="130"/>
      <c r="ISS24" s="130"/>
      <c r="IST24" s="130"/>
      <c r="ISU24" s="130"/>
      <c r="ISV24" s="130"/>
      <c r="ISW24" s="130"/>
      <c r="ISX24" s="130"/>
      <c r="ISY24" s="130"/>
      <c r="ISZ24" s="130"/>
      <c r="ITA24" s="130"/>
      <c r="ITB24" s="130"/>
      <c r="ITC24" s="130"/>
      <c r="ITD24" s="130"/>
      <c r="ITE24" s="130"/>
      <c r="ITF24" s="130"/>
      <c r="ITG24" s="130"/>
      <c r="ITH24" s="130"/>
      <c r="ITI24" s="130"/>
      <c r="ITJ24" s="130"/>
      <c r="ITK24" s="130"/>
      <c r="ITL24" s="130"/>
      <c r="ITM24" s="130"/>
      <c r="ITN24" s="130"/>
      <c r="ITO24" s="130"/>
      <c r="ITP24" s="130"/>
      <c r="ITQ24" s="130"/>
      <c r="ITR24" s="130"/>
      <c r="ITS24" s="130"/>
      <c r="ITT24" s="130"/>
      <c r="ITU24" s="130"/>
      <c r="ITV24" s="130"/>
      <c r="ITW24" s="130"/>
      <c r="ITX24" s="130"/>
      <c r="ITY24" s="130"/>
      <c r="ITZ24" s="130"/>
      <c r="IUA24" s="130"/>
      <c r="IUB24" s="130"/>
      <c r="IUC24" s="130"/>
      <c r="IUD24" s="130"/>
      <c r="IUE24" s="130"/>
      <c r="IUF24" s="130"/>
      <c r="IUG24" s="130"/>
      <c r="IUH24" s="130"/>
      <c r="IUI24" s="130"/>
      <c r="IUJ24" s="130"/>
      <c r="IUK24" s="130"/>
      <c r="IUL24" s="130"/>
      <c r="IUM24" s="130"/>
      <c r="IUN24" s="130"/>
      <c r="IUO24" s="130"/>
      <c r="IUP24" s="130"/>
      <c r="IUQ24" s="130"/>
      <c r="IUR24" s="130"/>
      <c r="IUS24" s="130"/>
      <c r="IUT24" s="130"/>
      <c r="IUU24" s="130"/>
      <c r="IUV24" s="130"/>
      <c r="IUW24" s="130"/>
      <c r="IUX24" s="130"/>
      <c r="IUY24" s="130"/>
      <c r="IUZ24" s="130"/>
      <c r="IVA24" s="130"/>
      <c r="IVB24" s="130"/>
      <c r="IVC24" s="130"/>
      <c r="IVD24" s="130"/>
      <c r="IVE24" s="130"/>
      <c r="IVF24" s="130"/>
      <c r="IVG24" s="130"/>
      <c r="IVH24" s="130"/>
      <c r="IVI24" s="130"/>
      <c r="IVJ24" s="130"/>
      <c r="IVK24" s="130"/>
      <c r="IVL24" s="130"/>
      <c r="IVM24" s="130"/>
      <c r="IVN24" s="130"/>
      <c r="IVO24" s="130"/>
      <c r="IVP24" s="130"/>
      <c r="IVQ24" s="130"/>
      <c r="IVR24" s="130"/>
      <c r="IVS24" s="130"/>
      <c r="IVT24" s="130"/>
      <c r="IVU24" s="130"/>
      <c r="IVV24" s="130"/>
      <c r="IVW24" s="130"/>
      <c r="IVX24" s="130"/>
      <c r="IVY24" s="130"/>
      <c r="IVZ24" s="130"/>
      <c r="IWA24" s="130"/>
      <c r="IWB24" s="130"/>
      <c r="IWC24" s="130"/>
      <c r="IWD24" s="130"/>
      <c r="IWE24" s="130"/>
      <c r="IWF24" s="130"/>
      <c r="IWG24" s="130"/>
      <c r="IWH24" s="130"/>
      <c r="IWI24" s="130"/>
      <c r="IWJ24" s="130"/>
      <c r="IWK24" s="130"/>
      <c r="IWL24" s="130"/>
      <c r="IWM24" s="130"/>
      <c r="IWN24" s="130"/>
      <c r="IWO24" s="130"/>
      <c r="IWP24" s="130"/>
      <c r="IWQ24" s="130"/>
      <c r="IWR24" s="130"/>
      <c r="IWS24" s="130"/>
      <c r="IWT24" s="130"/>
      <c r="IWU24" s="130"/>
      <c r="IWV24" s="130"/>
      <c r="IWW24" s="130"/>
      <c r="IWX24" s="130"/>
      <c r="IWY24" s="130"/>
      <c r="IWZ24" s="130"/>
      <c r="IXA24" s="130"/>
      <c r="IXB24" s="130"/>
      <c r="IXC24" s="130"/>
      <c r="IXD24" s="130"/>
      <c r="IXE24" s="130"/>
      <c r="IXF24" s="130"/>
      <c r="IXG24" s="130"/>
      <c r="IXH24" s="130"/>
      <c r="IXI24" s="130"/>
      <c r="IXJ24" s="130"/>
      <c r="IXK24" s="130"/>
      <c r="IXL24" s="130"/>
      <c r="IXM24" s="130"/>
      <c r="IXN24" s="130"/>
      <c r="IXO24" s="130"/>
      <c r="IXP24" s="130"/>
      <c r="IXQ24" s="130"/>
      <c r="IXR24" s="130"/>
      <c r="IXS24" s="130"/>
      <c r="IXT24" s="130"/>
      <c r="IXU24" s="130"/>
      <c r="IXV24" s="130"/>
      <c r="IXW24" s="130"/>
      <c r="IXX24" s="130"/>
      <c r="IXY24" s="130"/>
      <c r="IXZ24" s="130"/>
      <c r="IYA24" s="130"/>
      <c r="IYB24" s="130"/>
      <c r="IYC24" s="130"/>
      <c r="IYD24" s="130"/>
      <c r="IYE24" s="130"/>
      <c r="IYF24" s="130"/>
      <c r="IYG24" s="130"/>
      <c r="IYH24" s="130"/>
      <c r="IYI24" s="130"/>
      <c r="IYJ24" s="130"/>
      <c r="IYK24" s="130"/>
      <c r="IYL24" s="130"/>
      <c r="IYM24" s="130"/>
      <c r="IYN24" s="130"/>
      <c r="IYO24" s="130"/>
      <c r="IYP24" s="130"/>
      <c r="IYQ24" s="130"/>
      <c r="IYR24" s="130"/>
      <c r="IYS24" s="130"/>
      <c r="IYT24" s="130"/>
      <c r="IYU24" s="130"/>
      <c r="IYV24" s="130"/>
      <c r="IYW24" s="130"/>
      <c r="IYX24" s="130"/>
      <c r="IYY24" s="130"/>
      <c r="IYZ24" s="130"/>
      <c r="IZA24" s="130"/>
      <c r="IZB24" s="130"/>
      <c r="IZC24" s="130"/>
      <c r="IZD24" s="130"/>
      <c r="IZE24" s="130"/>
      <c r="IZF24" s="130"/>
      <c r="IZG24" s="130"/>
      <c r="IZH24" s="130"/>
      <c r="IZI24" s="130"/>
      <c r="IZJ24" s="130"/>
      <c r="IZK24" s="130"/>
      <c r="IZL24" s="130"/>
      <c r="IZM24" s="130"/>
      <c r="IZN24" s="130"/>
      <c r="IZO24" s="130"/>
      <c r="IZP24" s="130"/>
      <c r="IZQ24" s="130"/>
      <c r="IZR24" s="130"/>
      <c r="IZS24" s="130"/>
      <c r="IZT24" s="130"/>
      <c r="IZU24" s="130"/>
      <c r="IZV24" s="130"/>
      <c r="IZW24" s="130"/>
      <c r="IZX24" s="130"/>
      <c r="IZY24" s="130"/>
      <c r="IZZ24" s="130"/>
      <c r="JAA24" s="130"/>
      <c r="JAB24" s="130"/>
      <c r="JAC24" s="130"/>
      <c r="JAD24" s="130"/>
      <c r="JAE24" s="130"/>
      <c r="JAF24" s="130"/>
      <c r="JAG24" s="130"/>
      <c r="JAH24" s="130"/>
      <c r="JAI24" s="130"/>
      <c r="JAJ24" s="130"/>
      <c r="JAK24" s="130"/>
      <c r="JAL24" s="130"/>
      <c r="JAM24" s="130"/>
      <c r="JAN24" s="130"/>
      <c r="JAO24" s="130"/>
      <c r="JAP24" s="130"/>
      <c r="JAQ24" s="130"/>
      <c r="JAR24" s="130"/>
      <c r="JAS24" s="130"/>
      <c r="JAT24" s="130"/>
      <c r="JAU24" s="130"/>
      <c r="JAV24" s="130"/>
      <c r="JAW24" s="130"/>
      <c r="JAX24" s="130"/>
      <c r="JAY24" s="130"/>
      <c r="JAZ24" s="130"/>
      <c r="JBA24" s="130"/>
      <c r="JBB24" s="130"/>
      <c r="JBC24" s="130"/>
      <c r="JBD24" s="130"/>
      <c r="JBE24" s="130"/>
      <c r="JBF24" s="130"/>
      <c r="JBG24" s="130"/>
      <c r="JBH24" s="130"/>
      <c r="JBI24" s="130"/>
      <c r="JBJ24" s="130"/>
      <c r="JBK24" s="130"/>
      <c r="JBL24" s="130"/>
      <c r="JBM24" s="130"/>
      <c r="JBN24" s="130"/>
      <c r="JBO24" s="130"/>
      <c r="JBP24" s="130"/>
      <c r="JBQ24" s="130"/>
      <c r="JBR24" s="130"/>
      <c r="JBS24" s="130"/>
      <c r="JBT24" s="130"/>
      <c r="JBU24" s="130"/>
      <c r="JBV24" s="130"/>
      <c r="JBW24" s="130"/>
      <c r="JBX24" s="130"/>
      <c r="JBY24" s="130"/>
      <c r="JBZ24" s="130"/>
      <c r="JCA24" s="130"/>
      <c r="JCB24" s="130"/>
      <c r="JCC24" s="130"/>
      <c r="JCD24" s="130"/>
      <c r="JCE24" s="130"/>
      <c r="JCF24" s="130"/>
      <c r="JCG24" s="130"/>
      <c r="JCH24" s="130"/>
      <c r="JCI24" s="130"/>
      <c r="JCJ24" s="130"/>
      <c r="JCK24" s="130"/>
      <c r="JCL24" s="130"/>
      <c r="JCM24" s="130"/>
      <c r="JCN24" s="130"/>
      <c r="JCO24" s="130"/>
      <c r="JCP24" s="130"/>
      <c r="JCQ24" s="130"/>
      <c r="JCR24" s="130"/>
      <c r="JCS24" s="130"/>
      <c r="JCT24" s="130"/>
      <c r="JCU24" s="130"/>
      <c r="JCV24" s="130"/>
      <c r="JCW24" s="130"/>
      <c r="JCX24" s="130"/>
      <c r="JCY24" s="130"/>
      <c r="JCZ24" s="130"/>
      <c r="JDA24" s="130"/>
      <c r="JDB24" s="130"/>
      <c r="JDC24" s="130"/>
      <c r="JDD24" s="130"/>
      <c r="JDE24" s="130"/>
      <c r="JDF24" s="130"/>
      <c r="JDG24" s="130"/>
      <c r="JDH24" s="130"/>
      <c r="JDI24" s="130"/>
      <c r="JDJ24" s="130"/>
      <c r="JDK24" s="130"/>
      <c r="JDL24" s="130"/>
      <c r="JDM24" s="130"/>
      <c r="JDN24" s="130"/>
      <c r="JDO24" s="130"/>
      <c r="JDP24" s="130"/>
      <c r="JDQ24" s="130"/>
      <c r="JDR24" s="130"/>
      <c r="JDS24" s="130"/>
      <c r="JDT24" s="130"/>
      <c r="JDU24" s="130"/>
      <c r="JDV24" s="130"/>
      <c r="JDW24" s="130"/>
      <c r="JDX24" s="130"/>
      <c r="JDY24" s="130"/>
      <c r="JDZ24" s="130"/>
      <c r="JEA24" s="130"/>
      <c r="JEB24" s="130"/>
      <c r="JEC24" s="130"/>
      <c r="JED24" s="130"/>
      <c r="JEE24" s="130"/>
      <c r="JEF24" s="130"/>
      <c r="JEG24" s="130"/>
      <c r="JEH24" s="130"/>
      <c r="JEI24" s="130"/>
      <c r="JEJ24" s="130"/>
      <c r="JEK24" s="130"/>
      <c r="JEL24" s="130"/>
      <c r="JEM24" s="130"/>
      <c r="JEN24" s="130"/>
      <c r="JEO24" s="130"/>
      <c r="JEP24" s="130"/>
      <c r="JEQ24" s="130"/>
      <c r="JER24" s="130"/>
      <c r="JES24" s="130"/>
      <c r="JET24" s="130"/>
      <c r="JEU24" s="130"/>
      <c r="JEV24" s="130"/>
      <c r="JEW24" s="130"/>
      <c r="JEX24" s="130"/>
      <c r="JEY24" s="130"/>
      <c r="JEZ24" s="130"/>
      <c r="JFA24" s="130"/>
      <c r="JFB24" s="130"/>
      <c r="JFC24" s="130"/>
      <c r="JFD24" s="130"/>
      <c r="JFE24" s="130"/>
      <c r="JFF24" s="130"/>
      <c r="JFG24" s="130"/>
      <c r="JFH24" s="130"/>
      <c r="JFI24" s="130"/>
      <c r="JFJ24" s="130"/>
      <c r="JFK24" s="130"/>
      <c r="JFL24" s="130"/>
      <c r="JFM24" s="130"/>
      <c r="JFN24" s="130"/>
      <c r="JFO24" s="130"/>
      <c r="JFP24" s="130"/>
      <c r="JFQ24" s="130"/>
      <c r="JFR24" s="130"/>
      <c r="JFS24" s="130"/>
      <c r="JFT24" s="130"/>
      <c r="JFU24" s="130"/>
      <c r="JFV24" s="130"/>
      <c r="JFW24" s="130"/>
      <c r="JFX24" s="130"/>
      <c r="JFY24" s="130"/>
      <c r="JFZ24" s="130"/>
      <c r="JGA24" s="130"/>
      <c r="JGB24" s="130"/>
      <c r="JGC24" s="130"/>
      <c r="JGD24" s="130"/>
      <c r="JGE24" s="130"/>
      <c r="JGF24" s="130"/>
      <c r="JGG24" s="130"/>
      <c r="JGH24" s="130"/>
      <c r="JGI24" s="130"/>
      <c r="JGJ24" s="130"/>
      <c r="JGK24" s="130"/>
      <c r="JGL24" s="130"/>
      <c r="JGM24" s="130"/>
      <c r="JGN24" s="130"/>
      <c r="JGO24" s="130"/>
      <c r="JGP24" s="130"/>
      <c r="JGQ24" s="130"/>
      <c r="JGR24" s="130"/>
      <c r="JGS24" s="130"/>
      <c r="JGT24" s="130"/>
      <c r="JGU24" s="130"/>
      <c r="JGV24" s="130"/>
      <c r="JGW24" s="130"/>
      <c r="JGX24" s="130"/>
      <c r="JGY24" s="130"/>
      <c r="JGZ24" s="130"/>
      <c r="JHA24" s="130"/>
      <c r="JHB24" s="130"/>
      <c r="JHC24" s="130"/>
      <c r="JHD24" s="130"/>
      <c r="JHE24" s="130"/>
      <c r="JHF24" s="130"/>
      <c r="JHG24" s="130"/>
      <c r="JHH24" s="130"/>
      <c r="JHI24" s="130"/>
      <c r="JHJ24" s="130"/>
      <c r="JHK24" s="130"/>
      <c r="JHL24" s="130"/>
      <c r="JHM24" s="130"/>
      <c r="JHN24" s="130"/>
      <c r="JHO24" s="130"/>
      <c r="JHP24" s="130"/>
      <c r="JHQ24" s="130"/>
      <c r="JHR24" s="130"/>
      <c r="JHS24" s="130"/>
      <c r="JHT24" s="130"/>
      <c r="JHU24" s="130"/>
      <c r="JHV24" s="130"/>
      <c r="JHW24" s="130"/>
      <c r="JHX24" s="130"/>
      <c r="JHY24" s="130"/>
      <c r="JHZ24" s="130"/>
      <c r="JIA24" s="130"/>
      <c r="JIB24" s="130"/>
      <c r="JIC24" s="130"/>
      <c r="JID24" s="130"/>
      <c r="JIE24" s="130"/>
      <c r="JIF24" s="130"/>
      <c r="JIG24" s="130"/>
      <c r="JIH24" s="130"/>
      <c r="JII24" s="130"/>
      <c r="JIJ24" s="130"/>
      <c r="JIK24" s="130"/>
      <c r="JIL24" s="130"/>
      <c r="JIM24" s="130"/>
      <c r="JIN24" s="130"/>
      <c r="JIO24" s="130"/>
      <c r="JIP24" s="130"/>
      <c r="JIQ24" s="130"/>
      <c r="JIR24" s="130"/>
      <c r="JIS24" s="130"/>
      <c r="JIT24" s="130"/>
      <c r="JIU24" s="130"/>
      <c r="JIV24" s="130"/>
      <c r="JIW24" s="130"/>
      <c r="JIX24" s="130"/>
      <c r="JIY24" s="130"/>
      <c r="JIZ24" s="130"/>
      <c r="JJA24" s="130"/>
      <c r="JJB24" s="130"/>
      <c r="JJC24" s="130"/>
      <c r="JJD24" s="130"/>
      <c r="JJE24" s="130"/>
      <c r="JJF24" s="130"/>
      <c r="JJG24" s="130"/>
      <c r="JJH24" s="130"/>
      <c r="JJI24" s="130"/>
      <c r="JJJ24" s="130"/>
      <c r="JJK24" s="130"/>
      <c r="JJL24" s="130"/>
      <c r="JJM24" s="130"/>
      <c r="JJN24" s="130"/>
      <c r="JJO24" s="130"/>
      <c r="JJP24" s="130"/>
      <c r="JJQ24" s="130"/>
      <c r="JJR24" s="130"/>
      <c r="JJS24" s="130"/>
      <c r="JJT24" s="130"/>
      <c r="JJU24" s="130"/>
      <c r="JJV24" s="130"/>
      <c r="JJW24" s="130"/>
      <c r="JJX24" s="130"/>
      <c r="JJY24" s="130"/>
      <c r="JJZ24" s="130"/>
      <c r="JKA24" s="130"/>
      <c r="JKB24" s="130"/>
      <c r="JKC24" s="130"/>
      <c r="JKD24" s="130"/>
      <c r="JKE24" s="130"/>
      <c r="JKF24" s="130"/>
      <c r="JKG24" s="130"/>
      <c r="JKH24" s="130"/>
      <c r="JKI24" s="130"/>
      <c r="JKJ24" s="130"/>
      <c r="JKK24" s="130"/>
      <c r="JKL24" s="130"/>
      <c r="JKM24" s="130"/>
      <c r="JKN24" s="130"/>
      <c r="JKO24" s="130"/>
      <c r="JKP24" s="130"/>
      <c r="JKQ24" s="130"/>
      <c r="JKR24" s="130"/>
      <c r="JKS24" s="130"/>
      <c r="JKT24" s="130"/>
      <c r="JKU24" s="130"/>
      <c r="JKV24" s="130"/>
      <c r="JKW24" s="130"/>
      <c r="JKX24" s="130"/>
      <c r="JKY24" s="130"/>
      <c r="JKZ24" s="130"/>
      <c r="JLA24" s="130"/>
      <c r="JLB24" s="130"/>
      <c r="JLC24" s="130"/>
      <c r="JLD24" s="130"/>
      <c r="JLE24" s="130"/>
      <c r="JLF24" s="130"/>
      <c r="JLG24" s="130"/>
      <c r="JLH24" s="130"/>
      <c r="JLI24" s="130"/>
      <c r="JLJ24" s="130"/>
      <c r="JLK24" s="130"/>
      <c r="JLL24" s="130"/>
      <c r="JLM24" s="130"/>
      <c r="JLN24" s="130"/>
      <c r="JLO24" s="130"/>
      <c r="JLP24" s="130"/>
      <c r="JLQ24" s="130"/>
      <c r="JLR24" s="130"/>
      <c r="JLS24" s="130"/>
      <c r="JLT24" s="130"/>
      <c r="JLU24" s="130"/>
      <c r="JLV24" s="130"/>
      <c r="JLW24" s="130"/>
      <c r="JLX24" s="130"/>
      <c r="JLY24" s="130"/>
      <c r="JLZ24" s="130"/>
      <c r="JMA24" s="130"/>
      <c r="JMB24" s="130"/>
      <c r="JMC24" s="130"/>
      <c r="JMD24" s="130"/>
      <c r="JME24" s="130"/>
      <c r="JMF24" s="130"/>
      <c r="JMG24" s="130"/>
      <c r="JMH24" s="130"/>
      <c r="JMI24" s="130"/>
      <c r="JMJ24" s="130"/>
      <c r="JMK24" s="130"/>
      <c r="JML24" s="130"/>
      <c r="JMM24" s="130"/>
      <c r="JMN24" s="130"/>
      <c r="JMO24" s="130"/>
      <c r="JMP24" s="130"/>
      <c r="JMQ24" s="130"/>
      <c r="JMR24" s="130"/>
      <c r="JMS24" s="130"/>
      <c r="JMT24" s="130"/>
      <c r="JMU24" s="130"/>
      <c r="JMV24" s="130"/>
      <c r="JMW24" s="130"/>
      <c r="JMX24" s="130"/>
      <c r="JMY24" s="130"/>
      <c r="JMZ24" s="130"/>
      <c r="JNA24" s="130"/>
      <c r="JNB24" s="130"/>
      <c r="JNC24" s="130"/>
      <c r="JND24" s="130"/>
      <c r="JNE24" s="130"/>
      <c r="JNF24" s="130"/>
      <c r="JNG24" s="130"/>
      <c r="JNH24" s="130"/>
      <c r="JNI24" s="130"/>
      <c r="JNJ24" s="130"/>
      <c r="JNK24" s="130"/>
      <c r="JNL24" s="130"/>
      <c r="JNM24" s="130"/>
      <c r="JNN24" s="130"/>
      <c r="JNO24" s="130"/>
      <c r="JNP24" s="130"/>
      <c r="JNQ24" s="130"/>
      <c r="JNR24" s="130"/>
      <c r="JNS24" s="130"/>
      <c r="JNT24" s="130"/>
      <c r="JNU24" s="130"/>
      <c r="JNV24" s="130"/>
      <c r="JNW24" s="130"/>
      <c r="JNX24" s="130"/>
      <c r="JNY24" s="130"/>
      <c r="JNZ24" s="130"/>
      <c r="JOA24" s="130"/>
      <c r="JOB24" s="130"/>
      <c r="JOC24" s="130"/>
      <c r="JOD24" s="130"/>
      <c r="JOE24" s="130"/>
      <c r="JOF24" s="130"/>
      <c r="JOG24" s="130"/>
      <c r="JOH24" s="130"/>
      <c r="JOI24" s="130"/>
      <c r="JOJ24" s="130"/>
      <c r="JOK24" s="130"/>
      <c r="JOL24" s="130"/>
      <c r="JOM24" s="130"/>
      <c r="JON24" s="130"/>
      <c r="JOO24" s="130"/>
      <c r="JOP24" s="130"/>
      <c r="JOQ24" s="130"/>
      <c r="JOR24" s="130"/>
      <c r="JOS24" s="130"/>
      <c r="JOT24" s="130"/>
      <c r="JOU24" s="130"/>
      <c r="JOV24" s="130"/>
      <c r="JOW24" s="130"/>
      <c r="JOX24" s="130"/>
      <c r="JOY24" s="130"/>
      <c r="JOZ24" s="130"/>
      <c r="JPA24" s="130"/>
      <c r="JPB24" s="130"/>
      <c r="JPC24" s="130"/>
      <c r="JPD24" s="130"/>
      <c r="JPE24" s="130"/>
      <c r="JPF24" s="130"/>
      <c r="JPG24" s="130"/>
      <c r="JPH24" s="130"/>
      <c r="JPI24" s="130"/>
      <c r="JPJ24" s="130"/>
      <c r="JPK24" s="130"/>
      <c r="JPL24" s="130"/>
      <c r="JPM24" s="130"/>
      <c r="JPN24" s="130"/>
      <c r="JPO24" s="130"/>
      <c r="JPP24" s="130"/>
      <c r="JPQ24" s="130"/>
      <c r="JPR24" s="130"/>
      <c r="JPS24" s="130"/>
      <c r="JPT24" s="130"/>
      <c r="JPU24" s="130"/>
      <c r="JPV24" s="130"/>
      <c r="JPW24" s="130"/>
      <c r="JPX24" s="130"/>
      <c r="JPY24" s="130"/>
      <c r="JPZ24" s="130"/>
      <c r="JQA24" s="130"/>
      <c r="JQB24" s="130"/>
      <c r="JQC24" s="130"/>
      <c r="JQD24" s="130"/>
      <c r="JQE24" s="130"/>
      <c r="JQF24" s="130"/>
      <c r="JQG24" s="130"/>
      <c r="JQH24" s="130"/>
      <c r="JQI24" s="130"/>
      <c r="JQJ24" s="130"/>
      <c r="JQK24" s="130"/>
      <c r="JQL24" s="130"/>
      <c r="JQM24" s="130"/>
      <c r="JQN24" s="130"/>
      <c r="JQO24" s="130"/>
      <c r="JQP24" s="130"/>
      <c r="JQQ24" s="130"/>
      <c r="JQR24" s="130"/>
      <c r="JQS24" s="130"/>
      <c r="JQT24" s="130"/>
      <c r="JQU24" s="130"/>
      <c r="JQV24" s="130"/>
      <c r="JQW24" s="130"/>
      <c r="JQX24" s="130"/>
      <c r="JQY24" s="130"/>
      <c r="JQZ24" s="130"/>
      <c r="JRA24" s="130"/>
      <c r="JRB24" s="130"/>
      <c r="JRC24" s="130"/>
      <c r="JRD24" s="130"/>
      <c r="JRE24" s="130"/>
      <c r="JRF24" s="130"/>
      <c r="JRG24" s="130"/>
      <c r="JRH24" s="130"/>
      <c r="JRI24" s="130"/>
      <c r="JRJ24" s="130"/>
      <c r="JRK24" s="130"/>
      <c r="JRL24" s="130"/>
      <c r="JRM24" s="130"/>
      <c r="JRN24" s="130"/>
      <c r="JRO24" s="130"/>
      <c r="JRP24" s="130"/>
      <c r="JRQ24" s="130"/>
      <c r="JRR24" s="130"/>
      <c r="JRS24" s="130"/>
      <c r="JRT24" s="130"/>
      <c r="JRU24" s="130"/>
      <c r="JRV24" s="130"/>
      <c r="JRW24" s="130"/>
      <c r="JRX24" s="130"/>
      <c r="JRY24" s="130"/>
      <c r="JRZ24" s="130"/>
      <c r="JSA24" s="130"/>
      <c r="JSB24" s="130"/>
      <c r="JSC24" s="130"/>
      <c r="JSD24" s="130"/>
      <c r="JSE24" s="130"/>
      <c r="JSF24" s="130"/>
      <c r="JSG24" s="130"/>
      <c r="JSH24" s="130"/>
      <c r="JSI24" s="130"/>
      <c r="JSJ24" s="130"/>
      <c r="JSK24" s="130"/>
      <c r="JSL24" s="130"/>
      <c r="JSM24" s="130"/>
      <c r="JSN24" s="130"/>
      <c r="JSO24" s="130"/>
      <c r="JSP24" s="130"/>
      <c r="JSQ24" s="130"/>
      <c r="JSR24" s="130"/>
      <c r="JSS24" s="130"/>
      <c r="JST24" s="130"/>
      <c r="JSU24" s="130"/>
      <c r="JSV24" s="130"/>
      <c r="JSW24" s="130"/>
      <c r="JSX24" s="130"/>
      <c r="JSY24" s="130"/>
      <c r="JSZ24" s="130"/>
      <c r="JTA24" s="130"/>
      <c r="JTB24" s="130"/>
      <c r="JTC24" s="130"/>
      <c r="JTD24" s="130"/>
      <c r="JTE24" s="130"/>
      <c r="JTF24" s="130"/>
      <c r="JTG24" s="130"/>
      <c r="JTH24" s="130"/>
      <c r="JTI24" s="130"/>
      <c r="JTJ24" s="130"/>
      <c r="JTK24" s="130"/>
      <c r="JTL24" s="130"/>
      <c r="JTM24" s="130"/>
      <c r="JTN24" s="130"/>
      <c r="JTO24" s="130"/>
      <c r="JTP24" s="130"/>
      <c r="JTQ24" s="130"/>
      <c r="JTR24" s="130"/>
      <c r="JTS24" s="130"/>
      <c r="JTT24" s="130"/>
      <c r="JTU24" s="130"/>
      <c r="JTV24" s="130"/>
      <c r="JTW24" s="130"/>
      <c r="JTX24" s="130"/>
      <c r="JTY24" s="130"/>
      <c r="JTZ24" s="130"/>
      <c r="JUA24" s="130"/>
      <c r="JUB24" s="130"/>
      <c r="JUC24" s="130"/>
      <c r="JUD24" s="130"/>
      <c r="JUE24" s="130"/>
      <c r="JUF24" s="130"/>
      <c r="JUG24" s="130"/>
      <c r="JUH24" s="130"/>
      <c r="JUI24" s="130"/>
      <c r="JUJ24" s="130"/>
      <c r="JUK24" s="130"/>
      <c r="JUL24" s="130"/>
      <c r="JUM24" s="130"/>
      <c r="JUN24" s="130"/>
      <c r="JUO24" s="130"/>
      <c r="JUP24" s="130"/>
      <c r="JUQ24" s="130"/>
      <c r="JUR24" s="130"/>
      <c r="JUS24" s="130"/>
      <c r="JUT24" s="130"/>
      <c r="JUU24" s="130"/>
      <c r="JUV24" s="130"/>
      <c r="JUW24" s="130"/>
      <c r="JUX24" s="130"/>
      <c r="JUY24" s="130"/>
      <c r="JUZ24" s="130"/>
      <c r="JVA24" s="130"/>
      <c r="JVB24" s="130"/>
      <c r="JVC24" s="130"/>
      <c r="JVD24" s="130"/>
      <c r="JVE24" s="130"/>
      <c r="JVF24" s="130"/>
      <c r="JVG24" s="130"/>
      <c r="JVH24" s="130"/>
      <c r="JVI24" s="130"/>
      <c r="JVJ24" s="130"/>
      <c r="JVK24" s="130"/>
      <c r="JVL24" s="130"/>
      <c r="JVM24" s="130"/>
      <c r="JVN24" s="130"/>
      <c r="JVO24" s="130"/>
      <c r="JVP24" s="130"/>
      <c r="JVQ24" s="130"/>
      <c r="JVR24" s="130"/>
      <c r="JVS24" s="130"/>
      <c r="JVT24" s="130"/>
      <c r="JVU24" s="130"/>
      <c r="JVV24" s="130"/>
      <c r="JVW24" s="130"/>
      <c r="JVX24" s="130"/>
      <c r="JVY24" s="130"/>
      <c r="JVZ24" s="130"/>
      <c r="JWA24" s="130"/>
      <c r="JWB24" s="130"/>
      <c r="JWC24" s="130"/>
      <c r="JWD24" s="130"/>
      <c r="JWE24" s="130"/>
      <c r="JWF24" s="130"/>
      <c r="JWG24" s="130"/>
      <c r="JWH24" s="130"/>
      <c r="JWI24" s="130"/>
      <c r="JWJ24" s="130"/>
      <c r="JWK24" s="130"/>
      <c r="JWL24" s="130"/>
      <c r="JWM24" s="130"/>
      <c r="JWN24" s="130"/>
      <c r="JWO24" s="130"/>
      <c r="JWP24" s="130"/>
      <c r="JWQ24" s="130"/>
      <c r="JWR24" s="130"/>
      <c r="JWS24" s="130"/>
      <c r="JWT24" s="130"/>
      <c r="JWU24" s="130"/>
      <c r="JWV24" s="130"/>
      <c r="JWW24" s="130"/>
      <c r="JWX24" s="130"/>
      <c r="JWY24" s="130"/>
      <c r="JWZ24" s="130"/>
      <c r="JXA24" s="130"/>
      <c r="JXB24" s="130"/>
      <c r="JXC24" s="130"/>
      <c r="JXD24" s="130"/>
      <c r="JXE24" s="130"/>
      <c r="JXF24" s="130"/>
      <c r="JXG24" s="130"/>
      <c r="JXH24" s="130"/>
      <c r="JXI24" s="130"/>
      <c r="JXJ24" s="130"/>
      <c r="JXK24" s="130"/>
      <c r="JXL24" s="130"/>
      <c r="JXM24" s="130"/>
      <c r="JXN24" s="130"/>
      <c r="JXO24" s="130"/>
      <c r="JXP24" s="130"/>
      <c r="JXQ24" s="130"/>
      <c r="JXR24" s="130"/>
      <c r="JXS24" s="130"/>
      <c r="JXT24" s="130"/>
      <c r="JXU24" s="130"/>
      <c r="JXV24" s="130"/>
      <c r="JXW24" s="130"/>
      <c r="JXX24" s="130"/>
      <c r="JXY24" s="130"/>
      <c r="JXZ24" s="130"/>
      <c r="JYA24" s="130"/>
      <c r="JYB24" s="130"/>
      <c r="JYC24" s="130"/>
      <c r="JYD24" s="130"/>
      <c r="JYE24" s="130"/>
      <c r="JYF24" s="130"/>
      <c r="JYG24" s="130"/>
      <c r="JYH24" s="130"/>
      <c r="JYI24" s="130"/>
      <c r="JYJ24" s="130"/>
      <c r="JYK24" s="130"/>
      <c r="JYL24" s="130"/>
      <c r="JYM24" s="130"/>
      <c r="JYN24" s="130"/>
      <c r="JYO24" s="130"/>
      <c r="JYP24" s="130"/>
      <c r="JYQ24" s="130"/>
      <c r="JYR24" s="130"/>
      <c r="JYS24" s="130"/>
      <c r="JYT24" s="130"/>
      <c r="JYU24" s="130"/>
      <c r="JYV24" s="130"/>
      <c r="JYW24" s="130"/>
      <c r="JYX24" s="130"/>
      <c r="JYY24" s="130"/>
      <c r="JYZ24" s="130"/>
      <c r="JZA24" s="130"/>
      <c r="JZB24" s="130"/>
      <c r="JZC24" s="130"/>
      <c r="JZD24" s="130"/>
      <c r="JZE24" s="130"/>
      <c r="JZF24" s="130"/>
      <c r="JZG24" s="130"/>
      <c r="JZH24" s="130"/>
      <c r="JZI24" s="130"/>
      <c r="JZJ24" s="130"/>
      <c r="JZK24" s="130"/>
      <c r="JZL24" s="130"/>
      <c r="JZM24" s="130"/>
      <c r="JZN24" s="130"/>
      <c r="JZO24" s="130"/>
      <c r="JZP24" s="130"/>
      <c r="JZQ24" s="130"/>
      <c r="JZR24" s="130"/>
      <c r="JZS24" s="130"/>
      <c r="JZT24" s="130"/>
      <c r="JZU24" s="130"/>
      <c r="JZV24" s="130"/>
      <c r="JZW24" s="130"/>
      <c r="JZX24" s="130"/>
      <c r="JZY24" s="130"/>
      <c r="JZZ24" s="130"/>
      <c r="KAA24" s="130"/>
      <c r="KAB24" s="130"/>
      <c r="KAC24" s="130"/>
      <c r="KAD24" s="130"/>
      <c r="KAE24" s="130"/>
      <c r="KAF24" s="130"/>
      <c r="KAG24" s="130"/>
      <c r="KAH24" s="130"/>
      <c r="KAI24" s="130"/>
      <c r="KAJ24" s="130"/>
      <c r="KAK24" s="130"/>
      <c r="KAL24" s="130"/>
      <c r="KAM24" s="130"/>
      <c r="KAN24" s="130"/>
      <c r="KAO24" s="130"/>
      <c r="KAP24" s="130"/>
      <c r="KAQ24" s="130"/>
      <c r="KAR24" s="130"/>
      <c r="KAS24" s="130"/>
      <c r="KAT24" s="130"/>
      <c r="KAU24" s="130"/>
      <c r="KAV24" s="130"/>
      <c r="KAW24" s="130"/>
      <c r="KAX24" s="130"/>
      <c r="KAY24" s="130"/>
      <c r="KAZ24" s="130"/>
      <c r="KBA24" s="130"/>
      <c r="KBB24" s="130"/>
      <c r="KBC24" s="130"/>
      <c r="KBD24" s="130"/>
      <c r="KBE24" s="130"/>
      <c r="KBF24" s="130"/>
      <c r="KBG24" s="130"/>
      <c r="KBH24" s="130"/>
      <c r="KBI24" s="130"/>
      <c r="KBJ24" s="130"/>
      <c r="KBK24" s="130"/>
      <c r="KBL24" s="130"/>
      <c r="KBM24" s="130"/>
      <c r="KBN24" s="130"/>
      <c r="KBO24" s="130"/>
      <c r="KBP24" s="130"/>
      <c r="KBQ24" s="130"/>
      <c r="KBR24" s="130"/>
      <c r="KBS24" s="130"/>
      <c r="KBT24" s="130"/>
      <c r="KBU24" s="130"/>
      <c r="KBV24" s="130"/>
      <c r="KBW24" s="130"/>
      <c r="KBX24" s="130"/>
      <c r="KBY24" s="130"/>
      <c r="KBZ24" s="130"/>
      <c r="KCA24" s="130"/>
      <c r="KCB24" s="130"/>
      <c r="KCC24" s="130"/>
      <c r="KCD24" s="130"/>
      <c r="KCE24" s="130"/>
      <c r="KCF24" s="130"/>
      <c r="KCG24" s="130"/>
      <c r="KCH24" s="130"/>
      <c r="KCI24" s="130"/>
      <c r="KCJ24" s="130"/>
      <c r="KCK24" s="130"/>
      <c r="KCL24" s="130"/>
      <c r="KCM24" s="130"/>
      <c r="KCN24" s="130"/>
      <c r="KCO24" s="130"/>
      <c r="KCP24" s="130"/>
      <c r="KCQ24" s="130"/>
      <c r="KCR24" s="130"/>
      <c r="KCS24" s="130"/>
      <c r="KCT24" s="130"/>
      <c r="KCU24" s="130"/>
      <c r="KCV24" s="130"/>
      <c r="KCW24" s="130"/>
      <c r="KCX24" s="130"/>
      <c r="KCY24" s="130"/>
      <c r="KCZ24" s="130"/>
      <c r="KDA24" s="130"/>
      <c r="KDB24" s="130"/>
      <c r="KDC24" s="130"/>
      <c r="KDD24" s="130"/>
      <c r="KDE24" s="130"/>
      <c r="KDF24" s="130"/>
      <c r="KDG24" s="130"/>
      <c r="KDH24" s="130"/>
      <c r="KDI24" s="130"/>
      <c r="KDJ24" s="130"/>
      <c r="KDK24" s="130"/>
      <c r="KDL24" s="130"/>
      <c r="KDM24" s="130"/>
      <c r="KDN24" s="130"/>
      <c r="KDO24" s="130"/>
      <c r="KDP24" s="130"/>
      <c r="KDQ24" s="130"/>
      <c r="KDR24" s="130"/>
      <c r="KDS24" s="130"/>
      <c r="KDT24" s="130"/>
      <c r="KDU24" s="130"/>
      <c r="KDV24" s="130"/>
      <c r="KDW24" s="130"/>
      <c r="KDX24" s="130"/>
      <c r="KDY24" s="130"/>
      <c r="KDZ24" s="130"/>
      <c r="KEA24" s="130"/>
      <c r="KEB24" s="130"/>
      <c r="KEC24" s="130"/>
      <c r="KED24" s="130"/>
      <c r="KEE24" s="130"/>
      <c r="KEF24" s="130"/>
      <c r="KEG24" s="130"/>
      <c r="KEH24" s="130"/>
      <c r="KEI24" s="130"/>
      <c r="KEJ24" s="130"/>
      <c r="KEK24" s="130"/>
      <c r="KEL24" s="130"/>
      <c r="KEM24" s="130"/>
      <c r="KEN24" s="130"/>
      <c r="KEO24" s="130"/>
      <c r="KEP24" s="130"/>
      <c r="KEQ24" s="130"/>
      <c r="KER24" s="130"/>
      <c r="KES24" s="130"/>
      <c r="KET24" s="130"/>
      <c r="KEU24" s="130"/>
      <c r="KEV24" s="130"/>
      <c r="KEW24" s="130"/>
      <c r="KEX24" s="130"/>
      <c r="KEY24" s="130"/>
      <c r="KEZ24" s="130"/>
      <c r="KFA24" s="130"/>
      <c r="KFB24" s="130"/>
      <c r="KFC24" s="130"/>
      <c r="KFD24" s="130"/>
      <c r="KFE24" s="130"/>
      <c r="KFF24" s="130"/>
      <c r="KFG24" s="130"/>
      <c r="KFH24" s="130"/>
      <c r="KFI24" s="130"/>
      <c r="KFJ24" s="130"/>
      <c r="KFK24" s="130"/>
      <c r="KFL24" s="130"/>
      <c r="KFM24" s="130"/>
      <c r="KFN24" s="130"/>
      <c r="KFO24" s="130"/>
      <c r="KFP24" s="130"/>
      <c r="KFQ24" s="130"/>
      <c r="KFR24" s="130"/>
      <c r="KFS24" s="130"/>
      <c r="KFT24" s="130"/>
      <c r="KFU24" s="130"/>
      <c r="KFV24" s="130"/>
      <c r="KFW24" s="130"/>
      <c r="KFX24" s="130"/>
      <c r="KFY24" s="130"/>
      <c r="KFZ24" s="130"/>
      <c r="KGA24" s="130"/>
      <c r="KGB24" s="130"/>
      <c r="KGC24" s="130"/>
      <c r="KGD24" s="130"/>
      <c r="KGE24" s="130"/>
      <c r="KGF24" s="130"/>
      <c r="KGG24" s="130"/>
      <c r="KGH24" s="130"/>
      <c r="KGI24" s="130"/>
      <c r="KGJ24" s="130"/>
      <c r="KGK24" s="130"/>
      <c r="KGL24" s="130"/>
      <c r="KGM24" s="130"/>
      <c r="KGN24" s="130"/>
      <c r="KGO24" s="130"/>
      <c r="KGP24" s="130"/>
      <c r="KGQ24" s="130"/>
      <c r="KGR24" s="130"/>
      <c r="KGS24" s="130"/>
      <c r="KGT24" s="130"/>
      <c r="KGU24" s="130"/>
      <c r="KGV24" s="130"/>
      <c r="KGW24" s="130"/>
      <c r="KGX24" s="130"/>
      <c r="KGY24" s="130"/>
      <c r="KGZ24" s="130"/>
      <c r="KHA24" s="130"/>
      <c r="KHB24" s="130"/>
      <c r="KHC24" s="130"/>
      <c r="KHD24" s="130"/>
      <c r="KHE24" s="130"/>
      <c r="KHF24" s="130"/>
      <c r="KHG24" s="130"/>
      <c r="KHH24" s="130"/>
      <c r="KHI24" s="130"/>
      <c r="KHJ24" s="130"/>
      <c r="KHK24" s="130"/>
      <c r="KHL24" s="130"/>
      <c r="KHM24" s="130"/>
      <c r="KHN24" s="130"/>
      <c r="KHO24" s="130"/>
      <c r="KHP24" s="130"/>
      <c r="KHQ24" s="130"/>
      <c r="KHR24" s="130"/>
      <c r="KHS24" s="130"/>
      <c r="KHT24" s="130"/>
      <c r="KHU24" s="130"/>
      <c r="KHV24" s="130"/>
      <c r="KHW24" s="130"/>
      <c r="KHX24" s="130"/>
      <c r="KHY24" s="130"/>
      <c r="KHZ24" s="130"/>
      <c r="KIA24" s="130"/>
      <c r="KIB24" s="130"/>
      <c r="KIC24" s="130"/>
      <c r="KID24" s="130"/>
      <c r="KIE24" s="130"/>
      <c r="KIF24" s="130"/>
      <c r="KIG24" s="130"/>
      <c r="KIH24" s="130"/>
      <c r="KII24" s="130"/>
      <c r="KIJ24" s="130"/>
      <c r="KIK24" s="130"/>
      <c r="KIL24" s="130"/>
      <c r="KIM24" s="130"/>
      <c r="KIN24" s="130"/>
      <c r="KIO24" s="130"/>
      <c r="KIP24" s="130"/>
      <c r="KIQ24" s="130"/>
      <c r="KIR24" s="130"/>
      <c r="KIS24" s="130"/>
      <c r="KIT24" s="130"/>
      <c r="KIU24" s="130"/>
      <c r="KIV24" s="130"/>
      <c r="KIW24" s="130"/>
      <c r="KIX24" s="130"/>
      <c r="KIY24" s="130"/>
      <c r="KIZ24" s="130"/>
      <c r="KJA24" s="130"/>
      <c r="KJB24" s="130"/>
      <c r="KJC24" s="130"/>
      <c r="KJD24" s="130"/>
      <c r="KJE24" s="130"/>
      <c r="KJF24" s="130"/>
      <c r="KJG24" s="130"/>
      <c r="KJH24" s="130"/>
      <c r="KJI24" s="130"/>
      <c r="KJJ24" s="130"/>
      <c r="KJK24" s="130"/>
      <c r="KJL24" s="130"/>
      <c r="KJM24" s="130"/>
      <c r="KJN24" s="130"/>
      <c r="KJO24" s="130"/>
      <c r="KJP24" s="130"/>
      <c r="KJQ24" s="130"/>
      <c r="KJR24" s="130"/>
      <c r="KJS24" s="130"/>
      <c r="KJT24" s="130"/>
      <c r="KJU24" s="130"/>
      <c r="KJV24" s="130"/>
      <c r="KJW24" s="130"/>
      <c r="KJX24" s="130"/>
      <c r="KJY24" s="130"/>
      <c r="KJZ24" s="130"/>
      <c r="KKA24" s="130"/>
      <c r="KKB24" s="130"/>
      <c r="KKC24" s="130"/>
      <c r="KKD24" s="130"/>
      <c r="KKE24" s="130"/>
      <c r="KKF24" s="130"/>
      <c r="KKG24" s="130"/>
      <c r="KKH24" s="130"/>
      <c r="KKI24" s="130"/>
      <c r="KKJ24" s="130"/>
      <c r="KKK24" s="130"/>
      <c r="KKL24" s="130"/>
      <c r="KKM24" s="130"/>
      <c r="KKN24" s="130"/>
      <c r="KKO24" s="130"/>
      <c r="KKP24" s="130"/>
      <c r="KKQ24" s="130"/>
      <c r="KKR24" s="130"/>
      <c r="KKS24" s="130"/>
      <c r="KKT24" s="130"/>
      <c r="KKU24" s="130"/>
      <c r="KKV24" s="130"/>
      <c r="KKW24" s="130"/>
      <c r="KKX24" s="130"/>
      <c r="KKY24" s="130"/>
      <c r="KKZ24" s="130"/>
      <c r="KLA24" s="130"/>
      <c r="KLB24" s="130"/>
      <c r="KLC24" s="130"/>
      <c r="KLD24" s="130"/>
      <c r="KLE24" s="130"/>
      <c r="KLF24" s="130"/>
      <c r="KLG24" s="130"/>
      <c r="KLH24" s="130"/>
      <c r="KLI24" s="130"/>
      <c r="KLJ24" s="130"/>
      <c r="KLK24" s="130"/>
      <c r="KLL24" s="130"/>
      <c r="KLM24" s="130"/>
      <c r="KLN24" s="130"/>
      <c r="KLO24" s="130"/>
      <c r="KLP24" s="130"/>
      <c r="KLQ24" s="130"/>
      <c r="KLR24" s="130"/>
      <c r="KLS24" s="130"/>
      <c r="KLT24" s="130"/>
      <c r="KLU24" s="130"/>
      <c r="KLV24" s="130"/>
      <c r="KLW24" s="130"/>
      <c r="KLX24" s="130"/>
      <c r="KLY24" s="130"/>
      <c r="KLZ24" s="130"/>
      <c r="KMA24" s="130"/>
      <c r="KMB24" s="130"/>
      <c r="KMC24" s="130"/>
      <c r="KMD24" s="130"/>
      <c r="KME24" s="130"/>
      <c r="KMF24" s="130"/>
      <c r="KMG24" s="130"/>
      <c r="KMH24" s="130"/>
      <c r="KMI24" s="130"/>
      <c r="KMJ24" s="130"/>
      <c r="KMK24" s="130"/>
      <c r="KML24" s="130"/>
      <c r="KMM24" s="130"/>
      <c r="KMN24" s="130"/>
      <c r="KMO24" s="130"/>
      <c r="KMP24" s="130"/>
      <c r="KMQ24" s="130"/>
      <c r="KMR24" s="130"/>
      <c r="KMS24" s="130"/>
      <c r="KMT24" s="130"/>
      <c r="KMU24" s="130"/>
      <c r="KMV24" s="130"/>
      <c r="KMW24" s="130"/>
      <c r="KMX24" s="130"/>
      <c r="KMY24" s="130"/>
      <c r="KMZ24" s="130"/>
      <c r="KNA24" s="130"/>
      <c r="KNB24" s="130"/>
      <c r="KNC24" s="130"/>
      <c r="KND24" s="130"/>
      <c r="KNE24" s="130"/>
      <c r="KNF24" s="130"/>
      <c r="KNG24" s="130"/>
      <c r="KNH24" s="130"/>
      <c r="KNI24" s="130"/>
      <c r="KNJ24" s="130"/>
      <c r="KNK24" s="130"/>
      <c r="KNL24" s="130"/>
      <c r="KNM24" s="130"/>
      <c r="KNN24" s="130"/>
      <c r="KNO24" s="130"/>
      <c r="KNP24" s="130"/>
      <c r="KNQ24" s="130"/>
      <c r="KNR24" s="130"/>
      <c r="KNS24" s="130"/>
      <c r="KNT24" s="130"/>
      <c r="KNU24" s="130"/>
      <c r="KNV24" s="130"/>
      <c r="KNW24" s="130"/>
      <c r="KNX24" s="130"/>
      <c r="KNY24" s="130"/>
      <c r="KNZ24" s="130"/>
      <c r="KOA24" s="130"/>
      <c r="KOB24" s="130"/>
      <c r="KOC24" s="130"/>
      <c r="KOD24" s="130"/>
      <c r="KOE24" s="130"/>
      <c r="KOF24" s="130"/>
      <c r="KOG24" s="130"/>
      <c r="KOH24" s="130"/>
      <c r="KOI24" s="130"/>
      <c r="KOJ24" s="130"/>
      <c r="KOK24" s="130"/>
      <c r="KOL24" s="130"/>
      <c r="KOM24" s="130"/>
      <c r="KON24" s="130"/>
      <c r="KOO24" s="130"/>
      <c r="KOP24" s="130"/>
      <c r="KOQ24" s="130"/>
      <c r="KOR24" s="130"/>
      <c r="KOS24" s="130"/>
      <c r="KOT24" s="130"/>
      <c r="KOU24" s="130"/>
      <c r="KOV24" s="130"/>
      <c r="KOW24" s="130"/>
      <c r="KOX24" s="130"/>
      <c r="KOY24" s="130"/>
      <c r="KOZ24" s="130"/>
      <c r="KPA24" s="130"/>
      <c r="KPB24" s="130"/>
      <c r="KPC24" s="130"/>
      <c r="KPD24" s="130"/>
      <c r="KPE24" s="130"/>
      <c r="KPF24" s="130"/>
      <c r="KPG24" s="130"/>
      <c r="KPH24" s="130"/>
      <c r="KPI24" s="130"/>
      <c r="KPJ24" s="130"/>
      <c r="KPK24" s="130"/>
      <c r="KPL24" s="130"/>
      <c r="KPM24" s="130"/>
      <c r="KPN24" s="130"/>
      <c r="KPO24" s="130"/>
      <c r="KPP24" s="130"/>
      <c r="KPQ24" s="130"/>
      <c r="KPR24" s="130"/>
      <c r="KPS24" s="130"/>
      <c r="KPT24" s="130"/>
      <c r="KPU24" s="130"/>
      <c r="KPV24" s="130"/>
      <c r="KPW24" s="130"/>
      <c r="KPX24" s="130"/>
      <c r="KPY24" s="130"/>
      <c r="KPZ24" s="130"/>
      <c r="KQA24" s="130"/>
      <c r="KQB24" s="130"/>
      <c r="KQC24" s="130"/>
      <c r="KQD24" s="130"/>
      <c r="KQE24" s="130"/>
      <c r="KQF24" s="130"/>
      <c r="KQG24" s="130"/>
      <c r="KQH24" s="130"/>
      <c r="KQI24" s="130"/>
      <c r="KQJ24" s="130"/>
      <c r="KQK24" s="130"/>
      <c r="KQL24" s="130"/>
      <c r="KQM24" s="130"/>
      <c r="KQN24" s="130"/>
      <c r="KQO24" s="130"/>
      <c r="KQP24" s="130"/>
      <c r="KQQ24" s="130"/>
      <c r="KQR24" s="130"/>
      <c r="KQS24" s="130"/>
      <c r="KQT24" s="130"/>
      <c r="KQU24" s="130"/>
      <c r="KQV24" s="130"/>
      <c r="KQW24" s="130"/>
      <c r="KQX24" s="130"/>
      <c r="KQY24" s="130"/>
      <c r="KQZ24" s="130"/>
      <c r="KRA24" s="130"/>
      <c r="KRB24" s="130"/>
      <c r="KRC24" s="130"/>
      <c r="KRD24" s="130"/>
      <c r="KRE24" s="130"/>
      <c r="KRF24" s="130"/>
      <c r="KRG24" s="130"/>
      <c r="KRH24" s="130"/>
      <c r="KRI24" s="130"/>
      <c r="KRJ24" s="130"/>
      <c r="KRK24" s="130"/>
      <c r="KRL24" s="130"/>
      <c r="KRM24" s="130"/>
      <c r="KRN24" s="130"/>
      <c r="KRO24" s="130"/>
      <c r="KRP24" s="130"/>
      <c r="KRQ24" s="130"/>
      <c r="KRR24" s="130"/>
      <c r="KRS24" s="130"/>
      <c r="KRT24" s="130"/>
      <c r="KRU24" s="130"/>
      <c r="KRV24" s="130"/>
      <c r="KRW24" s="130"/>
      <c r="KRX24" s="130"/>
      <c r="KRY24" s="130"/>
      <c r="KRZ24" s="130"/>
      <c r="KSA24" s="130"/>
      <c r="KSB24" s="130"/>
      <c r="KSC24" s="130"/>
      <c r="KSD24" s="130"/>
      <c r="KSE24" s="130"/>
      <c r="KSF24" s="130"/>
      <c r="KSG24" s="130"/>
      <c r="KSH24" s="130"/>
      <c r="KSI24" s="130"/>
      <c r="KSJ24" s="130"/>
      <c r="KSK24" s="130"/>
      <c r="KSL24" s="130"/>
      <c r="KSM24" s="130"/>
      <c r="KSN24" s="130"/>
      <c r="KSO24" s="130"/>
      <c r="KSP24" s="130"/>
      <c r="KSQ24" s="130"/>
      <c r="KSR24" s="130"/>
      <c r="KSS24" s="130"/>
      <c r="KST24" s="130"/>
      <c r="KSU24" s="130"/>
      <c r="KSV24" s="130"/>
      <c r="KSW24" s="130"/>
      <c r="KSX24" s="130"/>
      <c r="KSY24" s="130"/>
      <c r="KSZ24" s="130"/>
      <c r="KTA24" s="130"/>
      <c r="KTB24" s="130"/>
      <c r="KTC24" s="130"/>
      <c r="KTD24" s="130"/>
      <c r="KTE24" s="130"/>
      <c r="KTF24" s="130"/>
      <c r="KTG24" s="130"/>
      <c r="KTH24" s="130"/>
      <c r="KTI24" s="130"/>
      <c r="KTJ24" s="130"/>
      <c r="KTK24" s="130"/>
      <c r="KTL24" s="130"/>
      <c r="KTM24" s="130"/>
      <c r="KTN24" s="130"/>
      <c r="KTO24" s="130"/>
      <c r="KTP24" s="130"/>
      <c r="KTQ24" s="130"/>
      <c r="KTR24" s="130"/>
      <c r="KTS24" s="130"/>
      <c r="KTT24" s="130"/>
      <c r="KTU24" s="130"/>
      <c r="KTV24" s="130"/>
      <c r="KTW24" s="130"/>
      <c r="KTX24" s="130"/>
      <c r="KTY24" s="130"/>
      <c r="KTZ24" s="130"/>
      <c r="KUA24" s="130"/>
      <c r="KUB24" s="130"/>
      <c r="KUC24" s="130"/>
      <c r="KUD24" s="130"/>
      <c r="KUE24" s="130"/>
      <c r="KUF24" s="130"/>
      <c r="KUG24" s="130"/>
      <c r="KUH24" s="130"/>
      <c r="KUI24" s="130"/>
      <c r="KUJ24" s="130"/>
      <c r="KUK24" s="130"/>
      <c r="KUL24" s="130"/>
      <c r="KUM24" s="130"/>
      <c r="KUN24" s="130"/>
      <c r="KUO24" s="130"/>
      <c r="KUP24" s="130"/>
      <c r="KUQ24" s="130"/>
      <c r="KUR24" s="130"/>
      <c r="KUS24" s="130"/>
      <c r="KUT24" s="130"/>
      <c r="KUU24" s="130"/>
      <c r="KUV24" s="130"/>
      <c r="KUW24" s="130"/>
      <c r="KUX24" s="130"/>
      <c r="KUY24" s="130"/>
      <c r="KUZ24" s="130"/>
      <c r="KVA24" s="130"/>
      <c r="KVB24" s="130"/>
      <c r="KVC24" s="130"/>
      <c r="KVD24" s="130"/>
      <c r="KVE24" s="130"/>
      <c r="KVF24" s="130"/>
      <c r="KVG24" s="130"/>
      <c r="KVH24" s="130"/>
      <c r="KVI24" s="130"/>
      <c r="KVJ24" s="130"/>
      <c r="KVK24" s="130"/>
      <c r="KVL24" s="130"/>
      <c r="KVM24" s="130"/>
      <c r="KVN24" s="130"/>
      <c r="KVO24" s="130"/>
      <c r="KVP24" s="130"/>
      <c r="KVQ24" s="130"/>
      <c r="KVR24" s="130"/>
      <c r="KVS24" s="130"/>
      <c r="KVT24" s="130"/>
      <c r="KVU24" s="130"/>
      <c r="KVV24" s="130"/>
      <c r="KVW24" s="130"/>
      <c r="KVX24" s="130"/>
      <c r="KVY24" s="130"/>
      <c r="KVZ24" s="130"/>
      <c r="KWA24" s="130"/>
      <c r="KWB24" s="130"/>
      <c r="KWC24" s="130"/>
      <c r="KWD24" s="130"/>
      <c r="KWE24" s="130"/>
      <c r="KWF24" s="130"/>
      <c r="KWG24" s="130"/>
      <c r="KWH24" s="130"/>
      <c r="KWI24" s="130"/>
      <c r="KWJ24" s="130"/>
      <c r="KWK24" s="130"/>
      <c r="KWL24" s="130"/>
      <c r="KWM24" s="130"/>
      <c r="KWN24" s="130"/>
      <c r="KWO24" s="130"/>
      <c r="KWP24" s="130"/>
      <c r="KWQ24" s="130"/>
      <c r="KWR24" s="130"/>
      <c r="KWS24" s="130"/>
      <c r="KWT24" s="130"/>
      <c r="KWU24" s="130"/>
      <c r="KWV24" s="130"/>
      <c r="KWW24" s="130"/>
      <c r="KWX24" s="130"/>
      <c r="KWY24" s="130"/>
      <c r="KWZ24" s="130"/>
      <c r="KXA24" s="130"/>
      <c r="KXB24" s="130"/>
      <c r="KXC24" s="130"/>
      <c r="KXD24" s="130"/>
      <c r="KXE24" s="130"/>
      <c r="KXF24" s="130"/>
      <c r="KXG24" s="130"/>
      <c r="KXH24" s="130"/>
      <c r="KXI24" s="130"/>
      <c r="KXJ24" s="130"/>
      <c r="KXK24" s="130"/>
      <c r="KXL24" s="130"/>
      <c r="KXM24" s="130"/>
      <c r="KXN24" s="130"/>
      <c r="KXO24" s="130"/>
      <c r="KXP24" s="130"/>
      <c r="KXQ24" s="130"/>
      <c r="KXR24" s="130"/>
      <c r="KXS24" s="130"/>
      <c r="KXT24" s="130"/>
      <c r="KXU24" s="130"/>
      <c r="KXV24" s="130"/>
      <c r="KXW24" s="130"/>
      <c r="KXX24" s="130"/>
      <c r="KXY24" s="130"/>
      <c r="KXZ24" s="130"/>
      <c r="KYA24" s="130"/>
      <c r="KYB24" s="130"/>
      <c r="KYC24" s="130"/>
      <c r="KYD24" s="130"/>
      <c r="KYE24" s="130"/>
      <c r="KYF24" s="130"/>
      <c r="KYG24" s="130"/>
      <c r="KYH24" s="130"/>
      <c r="KYI24" s="130"/>
      <c r="KYJ24" s="130"/>
      <c r="KYK24" s="130"/>
      <c r="KYL24" s="130"/>
      <c r="KYM24" s="130"/>
      <c r="KYN24" s="130"/>
      <c r="KYO24" s="130"/>
      <c r="KYP24" s="130"/>
      <c r="KYQ24" s="130"/>
      <c r="KYR24" s="130"/>
      <c r="KYS24" s="130"/>
      <c r="KYT24" s="130"/>
      <c r="KYU24" s="130"/>
      <c r="KYV24" s="130"/>
      <c r="KYW24" s="130"/>
      <c r="KYX24" s="130"/>
      <c r="KYY24" s="130"/>
      <c r="KYZ24" s="130"/>
      <c r="KZA24" s="130"/>
      <c r="KZB24" s="130"/>
      <c r="KZC24" s="130"/>
      <c r="KZD24" s="130"/>
      <c r="KZE24" s="130"/>
      <c r="KZF24" s="130"/>
      <c r="KZG24" s="130"/>
      <c r="KZH24" s="130"/>
      <c r="KZI24" s="130"/>
      <c r="KZJ24" s="130"/>
      <c r="KZK24" s="130"/>
      <c r="KZL24" s="130"/>
      <c r="KZM24" s="130"/>
      <c r="KZN24" s="130"/>
      <c r="KZO24" s="130"/>
      <c r="KZP24" s="130"/>
      <c r="KZQ24" s="130"/>
      <c r="KZR24" s="130"/>
      <c r="KZS24" s="130"/>
      <c r="KZT24" s="130"/>
      <c r="KZU24" s="130"/>
      <c r="KZV24" s="130"/>
      <c r="KZW24" s="130"/>
      <c r="KZX24" s="130"/>
      <c r="KZY24" s="130"/>
      <c r="KZZ24" s="130"/>
      <c r="LAA24" s="130"/>
      <c r="LAB24" s="130"/>
      <c r="LAC24" s="130"/>
      <c r="LAD24" s="130"/>
      <c r="LAE24" s="130"/>
      <c r="LAF24" s="130"/>
      <c r="LAG24" s="130"/>
      <c r="LAH24" s="130"/>
      <c r="LAI24" s="130"/>
      <c r="LAJ24" s="130"/>
      <c r="LAK24" s="130"/>
      <c r="LAL24" s="130"/>
      <c r="LAM24" s="130"/>
      <c r="LAN24" s="130"/>
      <c r="LAO24" s="130"/>
      <c r="LAP24" s="130"/>
      <c r="LAQ24" s="130"/>
      <c r="LAR24" s="130"/>
      <c r="LAS24" s="130"/>
      <c r="LAT24" s="130"/>
      <c r="LAU24" s="130"/>
      <c r="LAV24" s="130"/>
      <c r="LAW24" s="130"/>
      <c r="LAX24" s="130"/>
      <c r="LAY24" s="130"/>
      <c r="LAZ24" s="130"/>
      <c r="LBA24" s="130"/>
      <c r="LBB24" s="130"/>
      <c r="LBC24" s="130"/>
      <c r="LBD24" s="130"/>
      <c r="LBE24" s="130"/>
      <c r="LBF24" s="130"/>
      <c r="LBG24" s="130"/>
      <c r="LBH24" s="130"/>
      <c r="LBI24" s="130"/>
      <c r="LBJ24" s="130"/>
      <c r="LBK24" s="130"/>
      <c r="LBL24" s="130"/>
      <c r="LBM24" s="130"/>
      <c r="LBN24" s="130"/>
      <c r="LBO24" s="130"/>
      <c r="LBP24" s="130"/>
      <c r="LBQ24" s="130"/>
      <c r="LBR24" s="130"/>
      <c r="LBS24" s="130"/>
      <c r="LBT24" s="130"/>
      <c r="LBU24" s="130"/>
      <c r="LBV24" s="130"/>
      <c r="LBW24" s="130"/>
      <c r="LBX24" s="130"/>
      <c r="LBY24" s="130"/>
      <c r="LBZ24" s="130"/>
      <c r="LCA24" s="130"/>
      <c r="LCB24" s="130"/>
      <c r="LCC24" s="130"/>
      <c r="LCD24" s="130"/>
      <c r="LCE24" s="130"/>
      <c r="LCF24" s="130"/>
      <c r="LCG24" s="130"/>
      <c r="LCH24" s="130"/>
      <c r="LCI24" s="130"/>
      <c r="LCJ24" s="130"/>
      <c r="LCK24" s="130"/>
      <c r="LCL24" s="130"/>
      <c r="LCM24" s="130"/>
      <c r="LCN24" s="130"/>
      <c r="LCO24" s="130"/>
      <c r="LCP24" s="130"/>
      <c r="LCQ24" s="130"/>
      <c r="LCR24" s="130"/>
      <c r="LCS24" s="130"/>
      <c r="LCT24" s="130"/>
      <c r="LCU24" s="130"/>
      <c r="LCV24" s="130"/>
      <c r="LCW24" s="130"/>
      <c r="LCX24" s="130"/>
      <c r="LCY24" s="130"/>
      <c r="LCZ24" s="130"/>
      <c r="LDA24" s="130"/>
      <c r="LDB24" s="130"/>
      <c r="LDC24" s="130"/>
      <c r="LDD24" s="130"/>
      <c r="LDE24" s="130"/>
      <c r="LDF24" s="130"/>
      <c r="LDG24" s="130"/>
      <c r="LDH24" s="130"/>
      <c r="LDI24" s="130"/>
      <c r="LDJ24" s="130"/>
      <c r="LDK24" s="130"/>
      <c r="LDL24" s="130"/>
      <c r="LDM24" s="130"/>
      <c r="LDN24" s="130"/>
      <c r="LDO24" s="130"/>
      <c r="LDP24" s="130"/>
      <c r="LDQ24" s="130"/>
      <c r="LDR24" s="130"/>
      <c r="LDS24" s="130"/>
      <c r="LDT24" s="130"/>
      <c r="LDU24" s="130"/>
      <c r="LDV24" s="130"/>
      <c r="LDW24" s="130"/>
      <c r="LDX24" s="130"/>
      <c r="LDY24" s="130"/>
      <c r="LDZ24" s="130"/>
      <c r="LEA24" s="130"/>
      <c r="LEB24" s="130"/>
      <c r="LEC24" s="130"/>
      <c r="LED24" s="130"/>
      <c r="LEE24" s="130"/>
      <c r="LEF24" s="130"/>
      <c r="LEG24" s="130"/>
      <c r="LEH24" s="130"/>
      <c r="LEI24" s="130"/>
      <c r="LEJ24" s="130"/>
      <c r="LEK24" s="130"/>
      <c r="LEL24" s="130"/>
      <c r="LEM24" s="130"/>
      <c r="LEN24" s="130"/>
      <c r="LEO24" s="130"/>
      <c r="LEP24" s="130"/>
      <c r="LEQ24" s="130"/>
      <c r="LER24" s="130"/>
      <c r="LES24" s="130"/>
      <c r="LET24" s="130"/>
      <c r="LEU24" s="130"/>
      <c r="LEV24" s="130"/>
      <c r="LEW24" s="130"/>
      <c r="LEX24" s="130"/>
      <c r="LEY24" s="130"/>
      <c r="LEZ24" s="130"/>
      <c r="LFA24" s="130"/>
      <c r="LFB24" s="130"/>
      <c r="LFC24" s="130"/>
      <c r="LFD24" s="130"/>
      <c r="LFE24" s="130"/>
      <c r="LFF24" s="130"/>
      <c r="LFG24" s="130"/>
      <c r="LFH24" s="130"/>
      <c r="LFI24" s="130"/>
      <c r="LFJ24" s="130"/>
      <c r="LFK24" s="130"/>
      <c r="LFL24" s="130"/>
      <c r="LFM24" s="130"/>
      <c r="LFN24" s="130"/>
      <c r="LFO24" s="130"/>
      <c r="LFP24" s="130"/>
      <c r="LFQ24" s="130"/>
      <c r="LFR24" s="130"/>
      <c r="LFS24" s="130"/>
      <c r="LFT24" s="130"/>
      <c r="LFU24" s="130"/>
      <c r="LFV24" s="130"/>
      <c r="LFW24" s="130"/>
      <c r="LFX24" s="130"/>
      <c r="LFY24" s="130"/>
      <c r="LFZ24" s="130"/>
      <c r="LGA24" s="130"/>
      <c r="LGB24" s="130"/>
      <c r="LGC24" s="130"/>
      <c r="LGD24" s="130"/>
      <c r="LGE24" s="130"/>
      <c r="LGF24" s="130"/>
      <c r="LGG24" s="130"/>
      <c r="LGH24" s="130"/>
      <c r="LGI24" s="130"/>
      <c r="LGJ24" s="130"/>
      <c r="LGK24" s="130"/>
      <c r="LGL24" s="130"/>
      <c r="LGM24" s="130"/>
      <c r="LGN24" s="130"/>
      <c r="LGO24" s="130"/>
      <c r="LGP24" s="130"/>
      <c r="LGQ24" s="130"/>
      <c r="LGR24" s="130"/>
      <c r="LGS24" s="130"/>
      <c r="LGT24" s="130"/>
      <c r="LGU24" s="130"/>
      <c r="LGV24" s="130"/>
      <c r="LGW24" s="130"/>
      <c r="LGX24" s="130"/>
      <c r="LGY24" s="130"/>
      <c r="LGZ24" s="130"/>
      <c r="LHA24" s="130"/>
      <c r="LHB24" s="130"/>
      <c r="LHC24" s="130"/>
      <c r="LHD24" s="130"/>
      <c r="LHE24" s="130"/>
      <c r="LHF24" s="130"/>
      <c r="LHG24" s="130"/>
      <c r="LHH24" s="130"/>
      <c r="LHI24" s="130"/>
      <c r="LHJ24" s="130"/>
      <c r="LHK24" s="130"/>
      <c r="LHL24" s="130"/>
      <c r="LHM24" s="130"/>
      <c r="LHN24" s="130"/>
      <c r="LHO24" s="130"/>
      <c r="LHP24" s="130"/>
      <c r="LHQ24" s="130"/>
      <c r="LHR24" s="130"/>
      <c r="LHS24" s="130"/>
      <c r="LHT24" s="130"/>
      <c r="LHU24" s="130"/>
      <c r="LHV24" s="130"/>
      <c r="LHW24" s="130"/>
      <c r="LHX24" s="130"/>
      <c r="LHY24" s="130"/>
      <c r="LHZ24" s="130"/>
      <c r="LIA24" s="130"/>
      <c r="LIB24" s="130"/>
      <c r="LIC24" s="130"/>
      <c r="LID24" s="130"/>
      <c r="LIE24" s="130"/>
      <c r="LIF24" s="130"/>
      <c r="LIG24" s="130"/>
      <c r="LIH24" s="130"/>
      <c r="LII24" s="130"/>
      <c r="LIJ24" s="130"/>
      <c r="LIK24" s="130"/>
      <c r="LIL24" s="130"/>
      <c r="LIM24" s="130"/>
      <c r="LIN24" s="130"/>
      <c r="LIO24" s="130"/>
      <c r="LIP24" s="130"/>
      <c r="LIQ24" s="130"/>
      <c r="LIR24" s="130"/>
      <c r="LIS24" s="130"/>
      <c r="LIT24" s="130"/>
      <c r="LIU24" s="130"/>
      <c r="LIV24" s="130"/>
      <c r="LIW24" s="130"/>
      <c r="LIX24" s="130"/>
      <c r="LIY24" s="130"/>
      <c r="LIZ24" s="130"/>
      <c r="LJA24" s="130"/>
      <c r="LJB24" s="130"/>
      <c r="LJC24" s="130"/>
      <c r="LJD24" s="130"/>
      <c r="LJE24" s="130"/>
      <c r="LJF24" s="130"/>
      <c r="LJG24" s="130"/>
      <c r="LJH24" s="130"/>
      <c r="LJI24" s="130"/>
      <c r="LJJ24" s="130"/>
      <c r="LJK24" s="130"/>
      <c r="LJL24" s="130"/>
      <c r="LJM24" s="130"/>
      <c r="LJN24" s="130"/>
      <c r="LJO24" s="130"/>
      <c r="LJP24" s="130"/>
      <c r="LJQ24" s="130"/>
      <c r="LJR24" s="130"/>
      <c r="LJS24" s="130"/>
      <c r="LJT24" s="130"/>
      <c r="LJU24" s="130"/>
      <c r="LJV24" s="130"/>
      <c r="LJW24" s="130"/>
      <c r="LJX24" s="130"/>
      <c r="LJY24" s="130"/>
      <c r="LJZ24" s="130"/>
      <c r="LKA24" s="130"/>
      <c r="LKB24" s="130"/>
      <c r="LKC24" s="130"/>
      <c r="LKD24" s="130"/>
      <c r="LKE24" s="130"/>
      <c r="LKF24" s="130"/>
      <c r="LKG24" s="130"/>
      <c r="LKH24" s="130"/>
      <c r="LKI24" s="130"/>
      <c r="LKJ24" s="130"/>
      <c r="LKK24" s="130"/>
      <c r="LKL24" s="130"/>
      <c r="LKM24" s="130"/>
      <c r="LKN24" s="130"/>
      <c r="LKO24" s="130"/>
      <c r="LKP24" s="130"/>
      <c r="LKQ24" s="130"/>
      <c r="LKR24" s="130"/>
      <c r="LKS24" s="130"/>
      <c r="LKT24" s="130"/>
      <c r="LKU24" s="130"/>
      <c r="LKV24" s="130"/>
      <c r="LKW24" s="130"/>
      <c r="LKX24" s="130"/>
      <c r="LKY24" s="130"/>
      <c r="LKZ24" s="130"/>
      <c r="LLA24" s="130"/>
      <c r="LLB24" s="130"/>
      <c r="LLC24" s="130"/>
      <c r="LLD24" s="130"/>
      <c r="LLE24" s="130"/>
      <c r="LLF24" s="130"/>
      <c r="LLG24" s="130"/>
      <c r="LLH24" s="130"/>
      <c r="LLI24" s="130"/>
      <c r="LLJ24" s="130"/>
      <c r="LLK24" s="130"/>
      <c r="LLL24" s="130"/>
      <c r="LLM24" s="130"/>
      <c r="LLN24" s="130"/>
      <c r="LLO24" s="130"/>
      <c r="LLP24" s="130"/>
      <c r="LLQ24" s="130"/>
      <c r="LLR24" s="130"/>
      <c r="LLS24" s="130"/>
      <c r="LLT24" s="130"/>
      <c r="LLU24" s="130"/>
      <c r="LLV24" s="130"/>
      <c r="LLW24" s="130"/>
      <c r="LLX24" s="130"/>
      <c r="LLY24" s="130"/>
      <c r="LLZ24" s="130"/>
      <c r="LMA24" s="130"/>
      <c r="LMB24" s="130"/>
      <c r="LMC24" s="130"/>
      <c r="LMD24" s="130"/>
      <c r="LME24" s="130"/>
      <c r="LMF24" s="130"/>
      <c r="LMG24" s="130"/>
      <c r="LMH24" s="130"/>
      <c r="LMI24" s="130"/>
      <c r="LMJ24" s="130"/>
      <c r="LMK24" s="130"/>
      <c r="LML24" s="130"/>
      <c r="LMM24" s="130"/>
      <c r="LMN24" s="130"/>
      <c r="LMO24" s="130"/>
      <c r="LMP24" s="130"/>
      <c r="LMQ24" s="130"/>
      <c r="LMR24" s="130"/>
      <c r="LMS24" s="130"/>
      <c r="LMT24" s="130"/>
      <c r="LMU24" s="130"/>
      <c r="LMV24" s="130"/>
      <c r="LMW24" s="130"/>
      <c r="LMX24" s="130"/>
      <c r="LMY24" s="130"/>
      <c r="LMZ24" s="130"/>
      <c r="LNA24" s="130"/>
      <c r="LNB24" s="130"/>
      <c r="LNC24" s="130"/>
      <c r="LND24" s="130"/>
      <c r="LNE24" s="130"/>
      <c r="LNF24" s="130"/>
      <c r="LNG24" s="130"/>
      <c r="LNH24" s="130"/>
      <c r="LNI24" s="130"/>
      <c r="LNJ24" s="130"/>
      <c r="LNK24" s="130"/>
      <c r="LNL24" s="130"/>
      <c r="LNM24" s="130"/>
      <c r="LNN24" s="130"/>
      <c r="LNO24" s="130"/>
      <c r="LNP24" s="130"/>
      <c r="LNQ24" s="130"/>
      <c r="LNR24" s="130"/>
      <c r="LNS24" s="130"/>
      <c r="LNT24" s="130"/>
      <c r="LNU24" s="130"/>
      <c r="LNV24" s="130"/>
      <c r="LNW24" s="130"/>
      <c r="LNX24" s="130"/>
      <c r="LNY24" s="130"/>
      <c r="LNZ24" s="130"/>
      <c r="LOA24" s="130"/>
      <c r="LOB24" s="130"/>
      <c r="LOC24" s="130"/>
      <c r="LOD24" s="130"/>
      <c r="LOE24" s="130"/>
      <c r="LOF24" s="130"/>
      <c r="LOG24" s="130"/>
      <c r="LOH24" s="130"/>
      <c r="LOI24" s="130"/>
      <c r="LOJ24" s="130"/>
      <c r="LOK24" s="130"/>
      <c r="LOL24" s="130"/>
      <c r="LOM24" s="130"/>
      <c r="LON24" s="130"/>
      <c r="LOO24" s="130"/>
      <c r="LOP24" s="130"/>
      <c r="LOQ24" s="130"/>
      <c r="LOR24" s="130"/>
      <c r="LOS24" s="130"/>
      <c r="LOT24" s="130"/>
      <c r="LOU24" s="130"/>
      <c r="LOV24" s="130"/>
      <c r="LOW24" s="130"/>
      <c r="LOX24" s="130"/>
      <c r="LOY24" s="130"/>
      <c r="LOZ24" s="130"/>
      <c r="LPA24" s="130"/>
      <c r="LPB24" s="130"/>
      <c r="LPC24" s="130"/>
      <c r="LPD24" s="130"/>
      <c r="LPE24" s="130"/>
      <c r="LPF24" s="130"/>
      <c r="LPG24" s="130"/>
      <c r="LPH24" s="130"/>
      <c r="LPI24" s="130"/>
      <c r="LPJ24" s="130"/>
      <c r="LPK24" s="130"/>
      <c r="LPL24" s="130"/>
      <c r="LPM24" s="130"/>
      <c r="LPN24" s="130"/>
      <c r="LPO24" s="130"/>
      <c r="LPP24" s="130"/>
      <c r="LPQ24" s="130"/>
      <c r="LPR24" s="130"/>
      <c r="LPS24" s="130"/>
      <c r="LPT24" s="130"/>
      <c r="LPU24" s="130"/>
      <c r="LPV24" s="130"/>
      <c r="LPW24" s="130"/>
      <c r="LPX24" s="130"/>
      <c r="LPY24" s="130"/>
      <c r="LPZ24" s="130"/>
      <c r="LQA24" s="130"/>
      <c r="LQB24" s="130"/>
      <c r="LQC24" s="130"/>
      <c r="LQD24" s="130"/>
      <c r="LQE24" s="130"/>
      <c r="LQF24" s="130"/>
      <c r="LQG24" s="130"/>
      <c r="LQH24" s="130"/>
      <c r="LQI24" s="130"/>
      <c r="LQJ24" s="130"/>
      <c r="LQK24" s="130"/>
      <c r="LQL24" s="130"/>
      <c r="LQM24" s="130"/>
      <c r="LQN24" s="130"/>
      <c r="LQO24" s="130"/>
      <c r="LQP24" s="130"/>
      <c r="LQQ24" s="130"/>
      <c r="LQR24" s="130"/>
      <c r="LQS24" s="130"/>
      <c r="LQT24" s="130"/>
      <c r="LQU24" s="130"/>
      <c r="LQV24" s="130"/>
      <c r="LQW24" s="130"/>
      <c r="LQX24" s="130"/>
      <c r="LQY24" s="130"/>
      <c r="LQZ24" s="130"/>
      <c r="LRA24" s="130"/>
      <c r="LRB24" s="130"/>
      <c r="LRC24" s="130"/>
      <c r="LRD24" s="130"/>
      <c r="LRE24" s="130"/>
      <c r="LRF24" s="130"/>
      <c r="LRG24" s="130"/>
      <c r="LRH24" s="130"/>
      <c r="LRI24" s="130"/>
      <c r="LRJ24" s="130"/>
      <c r="LRK24" s="130"/>
      <c r="LRL24" s="130"/>
      <c r="LRM24" s="130"/>
      <c r="LRN24" s="130"/>
      <c r="LRO24" s="130"/>
      <c r="LRP24" s="130"/>
      <c r="LRQ24" s="130"/>
      <c r="LRR24" s="130"/>
      <c r="LRS24" s="130"/>
      <c r="LRT24" s="130"/>
      <c r="LRU24" s="130"/>
      <c r="LRV24" s="130"/>
      <c r="LRW24" s="130"/>
      <c r="LRX24" s="130"/>
      <c r="LRY24" s="130"/>
      <c r="LRZ24" s="130"/>
      <c r="LSA24" s="130"/>
      <c r="LSB24" s="130"/>
      <c r="LSC24" s="130"/>
      <c r="LSD24" s="130"/>
      <c r="LSE24" s="130"/>
      <c r="LSF24" s="130"/>
      <c r="LSG24" s="130"/>
      <c r="LSH24" s="130"/>
      <c r="LSI24" s="130"/>
      <c r="LSJ24" s="130"/>
      <c r="LSK24" s="130"/>
      <c r="LSL24" s="130"/>
      <c r="LSM24" s="130"/>
      <c r="LSN24" s="130"/>
      <c r="LSO24" s="130"/>
      <c r="LSP24" s="130"/>
      <c r="LSQ24" s="130"/>
      <c r="LSR24" s="130"/>
      <c r="LSS24" s="130"/>
      <c r="LST24" s="130"/>
      <c r="LSU24" s="130"/>
      <c r="LSV24" s="130"/>
      <c r="LSW24" s="130"/>
      <c r="LSX24" s="130"/>
      <c r="LSY24" s="130"/>
      <c r="LSZ24" s="130"/>
      <c r="LTA24" s="130"/>
      <c r="LTB24" s="130"/>
      <c r="LTC24" s="130"/>
      <c r="LTD24" s="130"/>
      <c r="LTE24" s="130"/>
      <c r="LTF24" s="130"/>
      <c r="LTG24" s="130"/>
      <c r="LTH24" s="130"/>
      <c r="LTI24" s="130"/>
      <c r="LTJ24" s="130"/>
      <c r="LTK24" s="130"/>
      <c r="LTL24" s="130"/>
      <c r="LTM24" s="130"/>
      <c r="LTN24" s="130"/>
      <c r="LTO24" s="130"/>
      <c r="LTP24" s="130"/>
      <c r="LTQ24" s="130"/>
      <c r="LTR24" s="130"/>
      <c r="LTS24" s="130"/>
      <c r="LTT24" s="130"/>
      <c r="LTU24" s="130"/>
      <c r="LTV24" s="130"/>
      <c r="LTW24" s="130"/>
      <c r="LTX24" s="130"/>
      <c r="LTY24" s="130"/>
      <c r="LTZ24" s="130"/>
      <c r="LUA24" s="130"/>
      <c r="LUB24" s="130"/>
      <c r="LUC24" s="130"/>
      <c r="LUD24" s="130"/>
      <c r="LUE24" s="130"/>
      <c r="LUF24" s="130"/>
      <c r="LUG24" s="130"/>
      <c r="LUH24" s="130"/>
      <c r="LUI24" s="130"/>
      <c r="LUJ24" s="130"/>
      <c r="LUK24" s="130"/>
      <c r="LUL24" s="130"/>
      <c r="LUM24" s="130"/>
      <c r="LUN24" s="130"/>
      <c r="LUO24" s="130"/>
      <c r="LUP24" s="130"/>
      <c r="LUQ24" s="130"/>
      <c r="LUR24" s="130"/>
      <c r="LUS24" s="130"/>
      <c r="LUT24" s="130"/>
      <c r="LUU24" s="130"/>
      <c r="LUV24" s="130"/>
      <c r="LUW24" s="130"/>
      <c r="LUX24" s="130"/>
      <c r="LUY24" s="130"/>
      <c r="LUZ24" s="130"/>
      <c r="LVA24" s="130"/>
      <c r="LVB24" s="130"/>
      <c r="LVC24" s="130"/>
      <c r="LVD24" s="130"/>
      <c r="LVE24" s="130"/>
      <c r="LVF24" s="130"/>
      <c r="LVG24" s="130"/>
      <c r="LVH24" s="130"/>
      <c r="LVI24" s="130"/>
      <c r="LVJ24" s="130"/>
      <c r="LVK24" s="130"/>
      <c r="LVL24" s="130"/>
      <c r="LVM24" s="130"/>
      <c r="LVN24" s="130"/>
      <c r="LVO24" s="130"/>
      <c r="LVP24" s="130"/>
      <c r="LVQ24" s="130"/>
      <c r="LVR24" s="130"/>
      <c r="LVS24" s="130"/>
      <c r="LVT24" s="130"/>
      <c r="LVU24" s="130"/>
      <c r="LVV24" s="130"/>
      <c r="LVW24" s="130"/>
      <c r="LVX24" s="130"/>
      <c r="LVY24" s="130"/>
      <c r="LVZ24" s="130"/>
      <c r="LWA24" s="130"/>
      <c r="LWB24" s="130"/>
      <c r="LWC24" s="130"/>
      <c r="LWD24" s="130"/>
      <c r="LWE24" s="130"/>
      <c r="LWF24" s="130"/>
      <c r="LWG24" s="130"/>
      <c r="LWH24" s="130"/>
      <c r="LWI24" s="130"/>
      <c r="LWJ24" s="130"/>
      <c r="LWK24" s="130"/>
      <c r="LWL24" s="130"/>
      <c r="LWM24" s="130"/>
      <c r="LWN24" s="130"/>
      <c r="LWO24" s="130"/>
      <c r="LWP24" s="130"/>
      <c r="LWQ24" s="130"/>
      <c r="LWR24" s="130"/>
      <c r="LWS24" s="130"/>
      <c r="LWT24" s="130"/>
      <c r="LWU24" s="130"/>
      <c r="LWV24" s="130"/>
      <c r="LWW24" s="130"/>
      <c r="LWX24" s="130"/>
      <c r="LWY24" s="130"/>
      <c r="LWZ24" s="130"/>
      <c r="LXA24" s="130"/>
      <c r="LXB24" s="130"/>
      <c r="LXC24" s="130"/>
      <c r="LXD24" s="130"/>
      <c r="LXE24" s="130"/>
      <c r="LXF24" s="130"/>
      <c r="LXG24" s="130"/>
      <c r="LXH24" s="130"/>
      <c r="LXI24" s="130"/>
      <c r="LXJ24" s="130"/>
      <c r="LXK24" s="130"/>
      <c r="LXL24" s="130"/>
      <c r="LXM24" s="130"/>
      <c r="LXN24" s="130"/>
      <c r="LXO24" s="130"/>
      <c r="LXP24" s="130"/>
      <c r="LXQ24" s="130"/>
      <c r="LXR24" s="130"/>
      <c r="LXS24" s="130"/>
      <c r="LXT24" s="130"/>
      <c r="LXU24" s="130"/>
      <c r="LXV24" s="130"/>
      <c r="LXW24" s="130"/>
      <c r="LXX24" s="130"/>
      <c r="LXY24" s="130"/>
      <c r="LXZ24" s="130"/>
      <c r="LYA24" s="130"/>
      <c r="LYB24" s="130"/>
      <c r="LYC24" s="130"/>
      <c r="LYD24" s="130"/>
      <c r="LYE24" s="130"/>
      <c r="LYF24" s="130"/>
      <c r="LYG24" s="130"/>
      <c r="LYH24" s="130"/>
      <c r="LYI24" s="130"/>
      <c r="LYJ24" s="130"/>
      <c r="LYK24" s="130"/>
      <c r="LYL24" s="130"/>
      <c r="LYM24" s="130"/>
      <c r="LYN24" s="130"/>
      <c r="LYO24" s="130"/>
      <c r="LYP24" s="130"/>
      <c r="LYQ24" s="130"/>
      <c r="LYR24" s="130"/>
      <c r="LYS24" s="130"/>
      <c r="LYT24" s="130"/>
      <c r="LYU24" s="130"/>
      <c r="LYV24" s="130"/>
      <c r="LYW24" s="130"/>
      <c r="LYX24" s="130"/>
      <c r="LYY24" s="130"/>
      <c r="LYZ24" s="130"/>
      <c r="LZA24" s="130"/>
      <c r="LZB24" s="130"/>
      <c r="LZC24" s="130"/>
      <c r="LZD24" s="130"/>
      <c r="LZE24" s="130"/>
      <c r="LZF24" s="130"/>
      <c r="LZG24" s="130"/>
      <c r="LZH24" s="130"/>
      <c r="LZI24" s="130"/>
      <c r="LZJ24" s="130"/>
      <c r="LZK24" s="130"/>
      <c r="LZL24" s="130"/>
      <c r="LZM24" s="130"/>
      <c r="LZN24" s="130"/>
      <c r="LZO24" s="130"/>
      <c r="LZP24" s="130"/>
      <c r="LZQ24" s="130"/>
      <c r="LZR24" s="130"/>
      <c r="LZS24" s="130"/>
      <c r="LZT24" s="130"/>
      <c r="LZU24" s="130"/>
      <c r="LZV24" s="130"/>
      <c r="LZW24" s="130"/>
      <c r="LZX24" s="130"/>
      <c r="LZY24" s="130"/>
      <c r="LZZ24" s="130"/>
      <c r="MAA24" s="130"/>
      <c r="MAB24" s="130"/>
      <c r="MAC24" s="130"/>
      <c r="MAD24" s="130"/>
      <c r="MAE24" s="130"/>
      <c r="MAF24" s="130"/>
      <c r="MAG24" s="130"/>
      <c r="MAH24" s="130"/>
      <c r="MAI24" s="130"/>
      <c r="MAJ24" s="130"/>
      <c r="MAK24" s="130"/>
      <c r="MAL24" s="130"/>
      <c r="MAM24" s="130"/>
      <c r="MAN24" s="130"/>
      <c r="MAO24" s="130"/>
      <c r="MAP24" s="130"/>
      <c r="MAQ24" s="130"/>
      <c r="MAR24" s="130"/>
      <c r="MAS24" s="130"/>
      <c r="MAT24" s="130"/>
      <c r="MAU24" s="130"/>
      <c r="MAV24" s="130"/>
      <c r="MAW24" s="130"/>
      <c r="MAX24" s="130"/>
      <c r="MAY24" s="130"/>
      <c r="MAZ24" s="130"/>
      <c r="MBA24" s="130"/>
      <c r="MBB24" s="130"/>
      <c r="MBC24" s="130"/>
      <c r="MBD24" s="130"/>
      <c r="MBE24" s="130"/>
      <c r="MBF24" s="130"/>
      <c r="MBG24" s="130"/>
      <c r="MBH24" s="130"/>
      <c r="MBI24" s="130"/>
      <c r="MBJ24" s="130"/>
      <c r="MBK24" s="130"/>
      <c r="MBL24" s="130"/>
      <c r="MBM24" s="130"/>
      <c r="MBN24" s="130"/>
      <c r="MBO24" s="130"/>
      <c r="MBP24" s="130"/>
      <c r="MBQ24" s="130"/>
      <c r="MBR24" s="130"/>
      <c r="MBS24" s="130"/>
      <c r="MBT24" s="130"/>
      <c r="MBU24" s="130"/>
      <c r="MBV24" s="130"/>
      <c r="MBW24" s="130"/>
      <c r="MBX24" s="130"/>
      <c r="MBY24" s="130"/>
      <c r="MBZ24" s="130"/>
      <c r="MCA24" s="130"/>
      <c r="MCB24" s="130"/>
      <c r="MCC24" s="130"/>
      <c r="MCD24" s="130"/>
      <c r="MCE24" s="130"/>
      <c r="MCF24" s="130"/>
      <c r="MCG24" s="130"/>
      <c r="MCH24" s="130"/>
      <c r="MCI24" s="130"/>
      <c r="MCJ24" s="130"/>
      <c r="MCK24" s="130"/>
      <c r="MCL24" s="130"/>
      <c r="MCM24" s="130"/>
      <c r="MCN24" s="130"/>
      <c r="MCO24" s="130"/>
      <c r="MCP24" s="130"/>
      <c r="MCQ24" s="130"/>
      <c r="MCR24" s="130"/>
      <c r="MCS24" s="130"/>
      <c r="MCT24" s="130"/>
      <c r="MCU24" s="130"/>
      <c r="MCV24" s="130"/>
      <c r="MCW24" s="130"/>
      <c r="MCX24" s="130"/>
      <c r="MCY24" s="130"/>
      <c r="MCZ24" s="130"/>
      <c r="MDA24" s="130"/>
      <c r="MDB24" s="130"/>
      <c r="MDC24" s="130"/>
      <c r="MDD24" s="130"/>
      <c r="MDE24" s="130"/>
      <c r="MDF24" s="130"/>
      <c r="MDG24" s="130"/>
      <c r="MDH24" s="130"/>
      <c r="MDI24" s="130"/>
      <c r="MDJ24" s="130"/>
      <c r="MDK24" s="130"/>
      <c r="MDL24" s="130"/>
      <c r="MDM24" s="130"/>
      <c r="MDN24" s="130"/>
      <c r="MDO24" s="130"/>
      <c r="MDP24" s="130"/>
      <c r="MDQ24" s="130"/>
      <c r="MDR24" s="130"/>
      <c r="MDS24" s="130"/>
      <c r="MDT24" s="130"/>
      <c r="MDU24" s="130"/>
      <c r="MDV24" s="130"/>
      <c r="MDW24" s="130"/>
      <c r="MDX24" s="130"/>
      <c r="MDY24" s="130"/>
      <c r="MDZ24" s="130"/>
      <c r="MEA24" s="130"/>
      <c r="MEB24" s="130"/>
      <c r="MEC24" s="130"/>
      <c r="MED24" s="130"/>
      <c r="MEE24" s="130"/>
      <c r="MEF24" s="130"/>
      <c r="MEG24" s="130"/>
      <c r="MEH24" s="130"/>
      <c r="MEI24" s="130"/>
      <c r="MEJ24" s="130"/>
      <c r="MEK24" s="130"/>
      <c r="MEL24" s="130"/>
      <c r="MEM24" s="130"/>
      <c r="MEN24" s="130"/>
      <c r="MEO24" s="130"/>
      <c r="MEP24" s="130"/>
      <c r="MEQ24" s="130"/>
      <c r="MER24" s="130"/>
      <c r="MES24" s="130"/>
      <c r="MET24" s="130"/>
      <c r="MEU24" s="130"/>
      <c r="MEV24" s="130"/>
      <c r="MEW24" s="130"/>
      <c r="MEX24" s="130"/>
      <c r="MEY24" s="130"/>
      <c r="MEZ24" s="130"/>
      <c r="MFA24" s="130"/>
      <c r="MFB24" s="130"/>
      <c r="MFC24" s="130"/>
      <c r="MFD24" s="130"/>
      <c r="MFE24" s="130"/>
      <c r="MFF24" s="130"/>
      <c r="MFG24" s="130"/>
      <c r="MFH24" s="130"/>
      <c r="MFI24" s="130"/>
      <c r="MFJ24" s="130"/>
      <c r="MFK24" s="130"/>
      <c r="MFL24" s="130"/>
      <c r="MFM24" s="130"/>
      <c r="MFN24" s="130"/>
      <c r="MFO24" s="130"/>
      <c r="MFP24" s="130"/>
      <c r="MFQ24" s="130"/>
      <c r="MFR24" s="130"/>
      <c r="MFS24" s="130"/>
      <c r="MFT24" s="130"/>
      <c r="MFU24" s="130"/>
      <c r="MFV24" s="130"/>
      <c r="MFW24" s="130"/>
      <c r="MFX24" s="130"/>
      <c r="MFY24" s="130"/>
      <c r="MFZ24" s="130"/>
      <c r="MGA24" s="130"/>
      <c r="MGB24" s="130"/>
      <c r="MGC24" s="130"/>
      <c r="MGD24" s="130"/>
      <c r="MGE24" s="130"/>
      <c r="MGF24" s="130"/>
      <c r="MGG24" s="130"/>
      <c r="MGH24" s="130"/>
      <c r="MGI24" s="130"/>
      <c r="MGJ24" s="130"/>
      <c r="MGK24" s="130"/>
      <c r="MGL24" s="130"/>
      <c r="MGM24" s="130"/>
      <c r="MGN24" s="130"/>
      <c r="MGO24" s="130"/>
      <c r="MGP24" s="130"/>
      <c r="MGQ24" s="130"/>
      <c r="MGR24" s="130"/>
      <c r="MGS24" s="130"/>
      <c r="MGT24" s="130"/>
      <c r="MGU24" s="130"/>
      <c r="MGV24" s="130"/>
      <c r="MGW24" s="130"/>
      <c r="MGX24" s="130"/>
      <c r="MGY24" s="130"/>
      <c r="MGZ24" s="130"/>
      <c r="MHA24" s="130"/>
      <c r="MHB24" s="130"/>
      <c r="MHC24" s="130"/>
      <c r="MHD24" s="130"/>
      <c r="MHE24" s="130"/>
      <c r="MHF24" s="130"/>
      <c r="MHG24" s="130"/>
      <c r="MHH24" s="130"/>
      <c r="MHI24" s="130"/>
      <c r="MHJ24" s="130"/>
      <c r="MHK24" s="130"/>
      <c r="MHL24" s="130"/>
      <c r="MHM24" s="130"/>
      <c r="MHN24" s="130"/>
      <c r="MHO24" s="130"/>
      <c r="MHP24" s="130"/>
      <c r="MHQ24" s="130"/>
      <c r="MHR24" s="130"/>
      <c r="MHS24" s="130"/>
      <c r="MHT24" s="130"/>
      <c r="MHU24" s="130"/>
      <c r="MHV24" s="130"/>
      <c r="MHW24" s="130"/>
      <c r="MHX24" s="130"/>
      <c r="MHY24" s="130"/>
      <c r="MHZ24" s="130"/>
      <c r="MIA24" s="130"/>
      <c r="MIB24" s="130"/>
      <c r="MIC24" s="130"/>
      <c r="MID24" s="130"/>
      <c r="MIE24" s="130"/>
      <c r="MIF24" s="130"/>
      <c r="MIG24" s="130"/>
      <c r="MIH24" s="130"/>
      <c r="MII24" s="130"/>
      <c r="MIJ24" s="130"/>
      <c r="MIK24" s="130"/>
      <c r="MIL24" s="130"/>
      <c r="MIM24" s="130"/>
      <c r="MIN24" s="130"/>
      <c r="MIO24" s="130"/>
      <c r="MIP24" s="130"/>
      <c r="MIQ24" s="130"/>
      <c r="MIR24" s="130"/>
      <c r="MIS24" s="130"/>
      <c r="MIT24" s="130"/>
      <c r="MIU24" s="130"/>
      <c r="MIV24" s="130"/>
      <c r="MIW24" s="130"/>
      <c r="MIX24" s="130"/>
      <c r="MIY24" s="130"/>
      <c r="MIZ24" s="130"/>
      <c r="MJA24" s="130"/>
      <c r="MJB24" s="130"/>
      <c r="MJC24" s="130"/>
      <c r="MJD24" s="130"/>
      <c r="MJE24" s="130"/>
      <c r="MJF24" s="130"/>
      <c r="MJG24" s="130"/>
      <c r="MJH24" s="130"/>
      <c r="MJI24" s="130"/>
      <c r="MJJ24" s="130"/>
      <c r="MJK24" s="130"/>
      <c r="MJL24" s="130"/>
      <c r="MJM24" s="130"/>
      <c r="MJN24" s="130"/>
      <c r="MJO24" s="130"/>
      <c r="MJP24" s="130"/>
      <c r="MJQ24" s="130"/>
      <c r="MJR24" s="130"/>
      <c r="MJS24" s="130"/>
      <c r="MJT24" s="130"/>
      <c r="MJU24" s="130"/>
      <c r="MJV24" s="130"/>
      <c r="MJW24" s="130"/>
      <c r="MJX24" s="130"/>
      <c r="MJY24" s="130"/>
      <c r="MJZ24" s="130"/>
      <c r="MKA24" s="130"/>
      <c r="MKB24" s="130"/>
      <c r="MKC24" s="130"/>
      <c r="MKD24" s="130"/>
      <c r="MKE24" s="130"/>
      <c r="MKF24" s="130"/>
      <c r="MKG24" s="130"/>
      <c r="MKH24" s="130"/>
      <c r="MKI24" s="130"/>
      <c r="MKJ24" s="130"/>
      <c r="MKK24" s="130"/>
      <c r="MKL24" s="130"/>
      <c r="MKM24" s="130"/>
      <c r="MKN24" s="130"/>
      <c r="MKO24" s="130"/>
      <c r="MKP24" s="130"/>
      <c r="MKQ24" s="130"/>
      <c r="MKR24" s="130"/>
      <c r="MKS24" s="130"/>
      <c r="MKT24" s="130"/>
      <c r="MKU24" s="130"/>
      <c r="MKV24" s="130"/>
      <c r="MKW24" s="130"/>
      <c r="MKX24" s="130"/>
      <c r="MKY24" s="130"/>
      <c r="MKZ24" s="130"/>
      <c r="MLA24" s="130"/>
      <c r="MLB24" s="130"/>
      <c r="MLC24" s="130"/>
      <c r="MLD24" s="130"/>
      <c r="MLE24" s="130"/>
      <c r="MLF24" s="130"/>
      <c r="MLG24" s="130"/>
      <c r="MLH24" s="130"/>
      <c r="MLI24" s="130"/>
      <c r="MLJ24" s="130"/>
      <c r="MLK24" s="130"/>
      <c r="MLL24" s="130"/>
      <c r="MLM24" s="130"/>
      <c r="MLN24" s="130"/>
      <c r="MLO24" s="130"/>
      <c r="MLP24" s="130"/>
      <c r="MLQ24" s="130"/>
      <c r="MLR24" s="130"/>
      <c r="MLS24" s="130"/>
      <c r="MLT24" s="130"/>
      <c r="MLU24" s="130"/>
      <c r="MLV24" s="130"/>
      <c r="MLW24" s="130"/>
      <c r="MLX24" s="130"/>
      <c r="MLY24" s="130"/>
      <c r="MLZ24" s="130"/>
      <c r="MMA24" s="130"/>
      <c r="MMB24" s="130"/>
      <c r="MMC24" s="130"/>
      <c r="MMD24" s="130"/>
      <c r="MME24" s="130"/>
      <c r="MMF24" s="130"/>
      <c r="MMG24" s="130"/>
      <c r="MMH24" s="130"/>
      <c r="MMI24" s="130"/>
      <c r="MMJ24" s="130"/>
      <c r="MMK24" s="130"/>
      <c r="MML24" s="130"/>
      <c r="MMM24" s="130"/>
      <c r="MMN24" s="130"/>
      <c r="MMO24" s="130"/>
      <c r="MMP24" s="130"/>
      <c r="MMQ24" s="130"/>
      <c r="MMR24" s="130"/>
      <c r="MMS24" s="130"/>
      <c r="MMT24" s="130"/>
      <c r="MMU24" s="130"/>
      <c r="MMV24" s="130"/>
      <c r="MMW24" s="130"/>
      <c r="MMX24" s="130"/>
      <c r="MMY24" s="130"/>
      <c r="MMZ24" s="130"/>
      <c r="MNA24" s="130"/>
      <c r="MNB24" s="130"/>
      <c r="MNC24" s="130"/>
      <c r="MND24" s="130"/>
      <c r="MNE24" s="130"/>
      <c r="MNF24" s="130"/>
      <c r="MNG24" s="130"/>
      <c r="MNH24" s="130"/>
      <c r="MNI24" s="130"/>
      <c r="MNJ24" s="130"/>
      <c r="MNK24" s="130"/>
      <c r="MNL24" s="130"/>
      <c r="MNM24" s="130"/>
      <c r="MNN24" s="130"/>
      <c r="MNO24" s="130"/>
      <c r="MNP24" s="130"/>
      <c r="MNQ24" s="130"/>
      <c r="MNR24" s="130"/>
      <c r="MNS24" s="130"/>
      <c r="MNT24" s="130"/>
      <c r="MNU24" s="130"/>
      <c r="MNV24" s="130"/>
      <c r="MNW24" s="130"/>
      <c r="MNX24" s="130"/>
      <c r="MNY24" s="130"/>
      <c r="MNZ24" s="130"/>
      <c r="MOA24" s="130"/>
      <c r="MOB24" s="130"/>
      <c r="MOC24" s="130"/>
      <c r="MOD24" s="130"/>
      <c r="MOE24" s="130"/>
      <c r="MOF24" s="130"/>
      <c r="MOG24" s="130"/>
      <c r="MOH24" s="130"/>
      <c r="MOI24" s="130"/>
      <c r="MOJ24" s="130"/>
      <c r="MOK24" s="130"/>
      <c r="MOL24" s="130"/>
      <c r="MOM24" s="130"/>
      <c r="MON24" s="130"/>
      <c r="MOO24" s="130"/>
      <c r="MOP24" s="130"/>
      <c r="MOQ24" s="130"/>
      <c r="MOR24" s="130"/>
      <c r="MOS24" s="130"/>
      <c r="MOT24" s="130"/>
      <c r="MOU24" s="130"/>
      <c r="MOV24" s="130"/>
      <c r="MOW24" s="130"/>
      <c r="MOX24" s="130"/>
      <c r="MOY24" s="130"/>
      <c r="MOZ24" s="130"/>
      <c r="MPA24" s="130"/>
      <c r="MPB24" s="130"/>
      <c r="MPC24" s="130"/>
      <c r="MPD24" s="130"/>
      <c r="MPE24" s="130"/>
      <c r="MPF24" s="130"/>
      <c r="MPG24" s="130"/>
      <c r="MPH24" s="130"/>
      <c r="MPI24" s="130"/>
      <c r="MPJ24" s="130"/>
      <c r="MPK24" s="130"/>
      <c r="MPL24" s="130"/>
      <c r="MPM24" s="130"/>
      <c r="MPN24" s="130"/>
      <c r="MPO24" s="130"/>
      <c r="MPP24" s="130"/>
      <c r="MPQ24" s="130"/>
      <c r="MPR24" s="130"/>
      <c r="MPS24" s="130"/>
      <c r="MPT24" s="130"/>
      <c r="MPU24" s="130"/>
      <c r="MPV24" s="130"/>
      <c r="MPW24" s="130"/>
      <c r="MPX24" s="130"/>
      <c r="MPY24" s="130"/>
      <c r="MPZ24" s="130"/>
      <c r="MQA24" s="130"/>
      <c r="MQB24" s="130"/>
      <c r="MQC24" s="130"/>
      <c r="MQD24" s="130"/>
      <c r="MQE24" s="130"/>
      <c r="MQF24" s="130"/>
      <c r="MQG24" s="130"/>
      <c r="MQH24" s="130"/>
      <c r="MQI24" s="130"/>
      <c r="MQJ24" s="130"/>
      <c r="MQK24" s="130"/>
      <c r="MQL24" s="130"/>
      <c r="MQM24" s="130"/>
      <c r="MQN24" s="130"/>
      <c r="MQO24" s="130"/>
      <c r="MQP24" s="130"/>
      <c r="MQQ24" s="130"/>
      <c r="MQR24" s="130"/>
      <c r="MQS24" s="130"/>
      <c r="MQT24" s="130"/>
      <c r="MQU24" s="130"/>
      <c r="MQV24" s="130"/>
      <c r="MQW24" s="130"/>
      <c r="MQX24" s="130"/>
      <c r="MQY24" s="130"/>
      <c r="MQZ24" s="130"/>
      <c r="MRA24" s="130"/>
      <c r="MRB24" s="130"/>
      <c r="MRC24" s="130"/>
      <c r="MRD24" s="130"/>
      <c r="MRE24" s="130"/>
      <c r="MRF24" s="130"/>
      <c r="MRG24" s="130"/>
      <c r="MRH24" s="130"/>
      <c r="MRI24" s="130"/>
      <c r="MRJ24" s="130"/>
      <c r="MRK24" s="130"/>
      <c r="MRL24" s="130"/>
      <c r="MRM24" s="130"/>
      <c r="MRN24" s="130"/>
      <c r="MRO24" s="130"/>
      <c r="MRP24" s="130"/>
      <c r="MRQ24" s="130"/>
      <c r="MRR24" s="130"/>
      <c r="MRS24" s="130"/>
      <c r="MRT24" s="130"/>
      <c r="MRU24" s="130"/>
      <c r="MRV24" s="130"/>
      <c r="MRW24" s="130"/>
      <c r="MRX24" s="130"/>
      <c r="MRY24" s="130"/>
      <c r="MRZ24" s="130"/>
      <c r="MSA24" s="130"/>
      <c r="MSB24" s="130"/>
      <c r="MSC24" s="130"/>
      <c r="MSD24" s="130"/>
      <c r="MSE24" s="130"/>
      <c r="MSF24" s="130"/>
      <c r="MSG24" s="130"/>
      <c r="MSH24" s="130"/>
      <c r="MSI24" s="130"/>
      <c r="MSJ24" s="130"/>
      <c r="MSK24" s="130"/>
      <c r="MSL24" s="130"/>
      <c r="MSM24" s="130"/>
      <c r="MSN24" s="130"/>
      <c r="MSO24" s="130"/>
      <c r="MSP24" s="130"/>
      <c r="MSQ24" s="130"/>
      <c r="MSR24" s="130"/>
      <c r="MSS24" s="130"/>
      <c r="MST24" s="130"/>
      <c r="MSU24" s="130"/>
      <c r="MSV24" s="130"/>
      <c r="MSW24" s="130"/>
      <c r="MSX24" s="130"/>
      <c r="MSY24" s="130"/>
      <c r="MSZ24" s="130"/>
      <c r="MTA24" s="130"/>
      <c r="MTB24" s="130"/>
      <c r="MTC24" s="130"/>
      <c r="MTD24" s="130"/>
      <c r="MTE24" s="130"/>
      <c r="MTF24" s="130"/>
      <c r="MTG24" s="130"/>
      <c r="MTH24" s="130"/>
      <c r="MTI24" s="130"/>
      <c r="MTJ24" s="130"/>
      <c r="MTK24" s="130"/>
      <c r="MTL24" s="130"/>
      <c r="MTM24" s="130"/>
      <c r="MTN24" s="130"/>
      <c r="MTO24" s="130"/>
      <c r="MTP24" s="130"/>
      <c r="MTQ24" s="130"/>
      <c r="MTR24" s="130"/>
      <c r="MTS24" s="130"/>
      <c r="MTT24" s="130"/>
      <c r="MTU24" s="130"/>
      <c r="MTV24" s="130"/>
      <c r="MTW24" s="130"/>
      <c r="MTX24" s="130"/>
      <c r="MTY24" s="130"/>
      <c r="MTZ24" s="130"/>
      <c r="MUA24" s="130"/>
      <c r="MUB24" s="130"/>
      <c r="MUC24" s="130"/>
      <c r="MUD24" s="130"/>
      <c r="MUE24" s="130"/>
      <c r="MUF24" s="130"/>
      <c r="MUG24" s="130"/>
      <c r="MUH24" s="130"/>
      <c r="MUI24" s="130"/>
      <c r="MUJ24" s="130"/>
      <c r="MUK24" s="130"/>
      <c r="MUL24" s="130"/>
      <c r="MUM24" s="130"/>
      <c r="MUN24" s="130"/>
      <c r="MUO24" s="130"/>
      <c r="MUP24" s="130"/>
      <c r="MUQ24" s="130"/>
      <c r="MUR24" s="130"/>
      <c r="MUS24" s="130"/>
      <c r="MUT24" s="130"/>
      <c r="MUU24" s="130"/>
      <c r="MUV24" s="130"/>
      <c r="MUW24" s="130"/>
      <c r="MUX24" s="130"/>
      <c r="MUY24" s="130"/>
      <c r="MUZ24" s="130"/>
      <c r="MVA24" s="130"/>
      <c r="MVB24" s="130"/>
      <c r="MVC24" s="130"/>
      <c r="MVD24" s="130"/>
      <c r="MVE24" s="130"/>
      <c r="MVF24" s="130"/>
      <c r="MVG24" s="130"/>
      <c r="MVH24" s="130"/>
      <c r="MVI24" s="130"/>
      <c r="MVJ24" s="130"/>
      <c r="MVK24" s="130"/>
      <c r="MVL24" s="130"/>
      <c r="MVM24" s="130"/>
      <c r="MVN24" s="130"/>
      <c r="MVO24" s="130"/>
      <c r="MVP24" s="130"/>
      <c r="MVQ24" s="130"/>
      <c r="MVR24" s="130"/>
      <c r="MVS24" s="130"/>
      <c r="MVT24" s="130"/>
      <c r="MVU24" s="130"/>
      <c r="MVV24" s="130"/>
      <c r="MVW24" s="130"/>
      <c r="MVX24" s="130"/>
      <c r="MVY24" s="130"/>
      <c r="MVZ24" s="130"/>
      <c r="MWA24" s="130"/>
      <c r="MWB24" s="130"/>
      <c r="MWC24" s="130"/>
      <c r="MWD24" s="130"/>
      <c r="MWE24" s="130"/>
      <c r="MWF24" s="130"/>
      <c r="MWG24" s="130"/>
      <c r="MWH24" s="130"/>
      <c r="MWI24" s="130"/>
      <c r="MWJ24" s="130"/>
      <c r="MWK24" s="130"/>
      <c r="MWL24" s="130"/>
      <c r="MWM24" s="130"/>
      <c r="MWN24" s="130"/>
      <c r="MWO24" s="130"/>
      <c r="MWP24" s="130"/>
      <c r="MWQ24" s="130"/>
      <c r="MWR24" s="130"/>
      <c r="MWS24" s="130"/>
      <c r="MWT24" s="130"/>
      <c r="MWU24" s="130"/>
      <c r="MWV24" s="130"/>
      <c r="MWW24" s="130"/>
      <c r="MWX24" s="130"/>
      <c r="MWY24" s="130"/>
      <c r="MWZ24" s="130"/>
      <c r="MXA24" s="130"/>
      <c r="MXB24" s="130"/>
      <c r="MXC24" s="130"/>
      <c r="MXD24" s="130"/>
      <c r="MXE24" s="130"/>
      <c r="MXF24" s="130"/>
      <c r="MXG24" s="130"/>
      <c r="MXH24" s="130"/>
      <c r="MXI24" s="130"/>
      <c r="MXJ24" s="130"/>
      <c r="MXK24" s="130"/>
      <c r="MXL24" s="130"/>
      <c r="MXM24" s="130"/>
      <c r="MXN24" s="130"/>
      <c r="MXO24" s="130"/>
      <c r="MXP24" s="130"/>
      <c r="MXQ24" s="130"/>
      <c r="MXR24" s="130"/>
      <c r="MXS24" s="130"/>
      <c r="MXT24" s="130"/>
      <c r="MXU24" s="130"/>
      <c r="MXV24" s="130"/>
      <c r="MXW24" s="130"/>
      <c r="MXX24" s="130"/>
      <c r="MXY24" s="130"/>
      <c r="MXZ24" s="130"/>
      <c r="MYA24" s="130"/>
      <c r="MYB24" s="130"/>
      <c r="MYC24" s="130"/>
      <c r="MYD24" s="130"/>
      <c r="MYE24" s="130"/>
      <c r="MYF24" s="130"/>
      <c r="MYG24" s="130"/>
      <c r="MYH24" s="130"/>
      <c r="MYI24" s="130"/>
      <c r="MYJ24" s="130"/>
      <c r="MYK24" s="130"/>
      <c r="MYL24" s="130"/>
      <c r="MYM24" s="130"/>
      <c r="MYN24" s="130"/>
      <c r="MYO24" s="130"/>
      <c r="MYP24" s="130"/>
      <c r="MYQ24" s="130"/>
      <c r="MYR24" s="130"/>
      <c r="MYS24" s="130"/>
      <c r="MYT24" s="130"/>
      <c r="MYU24" s="130"/>
      <c r="MYV24" s="130"/>
      <c r="MYW24" s="130"/>
      <c r="MYX24" s="130"/>
      <c r="MYY24" s="130"/>
      <c r="MYZ24" s="130"/>
      <c r="MZA24" s="130"/>
      <c r="MZB24" s="130"/>
      <c r="MZC24" s="130"/>
      <c r="MZD24" s="130"/>
      <c r="MZE24" s="130"/>
      <c r="MZF24" s="130"/>
      <c r="MZG24" s="130"/>
      <c r="MZH24" s="130"/>
      <c r="MZI24" s="130"/>
      <c r="MZJ24" s="130"/>
      <c r="MZK24" s="130"/>
      <c r="MZL24" s="130"/>
      <c r="MZM24" s="130"/>
      <c r="MZN24" s="130"/>
      <c r="MZO24" s="130"/>
      <c r="MZP24" s="130"/>
      <c r="MZQ24" s="130"/>
      <c r="MZR24" s="130"/>
      <c r="MZS24" s="130"/>
      <c r="MZT24" s="130"/>
      <c r="MZU24" s="130"/>
      <c r="MZV24" s="130"/>
      <c r="MZW24" s="130"/>
      <c r="MZX24" s="130"/>
      <c r="MZY24" s="130"/>
      <c r="MZZ24" s="130"/>
      <c r="NAA24" s="130"/>
      <c r="NAB24" s="130"/>
      <c r="NAC24" s="130"/>
      <c r="NAD24" s="130"/>
      <c r="NAE24" s="130"/>
      <c r="NAF24" s="130"/>
      <c r="NAG24" s="130"/>
      <c r="NAH24" s="130"/>
      <c r="NAI24" s="130"/>
      <c r="NAJ24" s="130"/>
      <c r="NAK24" s="130"/>
      <c r="NAL24" s="130"/>
      <c r="NAM24" s="130"/>
      <c r="NAN24" s="130"/>
      <c r="NAO24" s="130"/>
      <c r="NAP24" s="130"/>
      <c r="NAQ24" s="130"/>
      <c r="NAR24" s="130"/>
      <c r="NAS24" s="130"/>
      <c r="NAT24" s="130"/>
      <c r="NAU24" s="130"/>
      <c r="NAV24" s="130"/>
      <c r="NAW24" s="130"/>
      <c r="NAX24" s="130"/>
      <c r="NAY24" s="130"/>
      <c r="NAZ24" s="130"/>
      <c r="NBA24" s="130"/>
      <c r="NBB24" s="130"/>
      <c r="NBC24" s="130"/>
      <c r="NBD24" s="130"/>
      <c r="NBE24" s="130"/>
      <c r="NBF24" s="130"/>
      <c r="NBG24" s="130"/>
      <c r="NBH24" s="130"/>
      <c r="NBI24" s="130"/>
      <c r="NBJ24" s="130"/>
      <c r="NBK24" s="130"/>
      <c r="NBL24" s="130"/>
      <c r="NBM24" s="130"/>
      <c r="NBN24" s="130"/>
      <c r="NBO24" s="130"/>
      <c r="NBP24" s="130"/>
      <c r="NBQ24" s="130"/>
      <c r="NBR24" s="130"/>
      <c r="NBS24" s="130"/>
      <c r="NBT24" s="130"/>
      <c r="NBU24" s="130"/>
      <c r="NBV24" s="130"/>
      <c r="NBW24" s="130"/>
      <c r="NBX24" s="130"/>
      <c r="NBY24" s="130"/>
      <c r="NBZ24" s="130"/>
      <c r="NCA24" s="130"/>
      <c r="NCB24" s="130"/>
      <c r="NCC24" s="130"/>
      <c r="NCD24" s="130"/>
      <c r="NCE24" s="130"/>
      <c r="NCF24" s="130"/>
      <c r="NCG24" s="130"/>
      <c r="NCH24" s="130"/>
      <c r="NCI24" s="130"/>
      <c r="NCJ24" s="130"/>
      <c r="NCK24" s="130"/>
      <c r="NCL24" s="130"/>
      <c r="NCM24" s="130"/>
      <c r="NCN24" s="130"/>
      <c r="NCO24" s="130"/>
      <c r="NCP24" s="130"/>
      <c r="NCQ24" s="130"/>
      <c r="NCR24" s="130"/>
      <c r="NCS24" s="130"/>
      <c r="NCT24" s="130"/>
      <c r="NCU24" s="130"/>
      <c r="NCV24" s="130"/>
      <c r="NCW24" s="130"/>
      <c r="NCX24" s="130"/>
      <c r="NCY24" s="130"/>
      <c r="NCZ24" s="130"/>
      <c r="NDA24" s="130"/>
      <c r="NDB24" s="130"/>
      <c r="NDC24" s="130"/>
      <c r="NDD24" s="130"/>
      <c r="NDE24" s="130"/>
      <c r="NDF24" s="130"/>
      <c r="NDG24" s="130"/>
      <c r="NDH24" s="130"/>
      <c r="NDI24" s="130"/>
      <c r="NDJ24" s="130"/>
      <c r="NDK24" s="130"/>
      <c r="NDL24" s="130"/>
      <c r="NDM24" s="130"/>
      <c r="NDN24" s="130"/>
      <c r="NDO24" s="130"/>
      <c r="NDP24" s="130"/>
      <c r="NDQ24" s="130"/>
      <c r="NDR24" s="130"/>
      <c r="NDS24" s="130"/>
      <c r="NDT24" s="130"/>
      <c r="NDU24" s="130"/>
      <c r="NDV24" s="130"/>
      <c r="NDW24" s="130"/>
      <c r="NDX24" s="130"/>
      <c r="NDY24" s="130"/>
      <c r="NDZ24" s="130"/>
      <c r="NEA24" s="130"/>
      <c r="NEB24" s="130"/>
      <c r="NEC24" s="130"/>
      <c r="NED24" s="130"/>
      <c r="NEE24" s="130"/>
      <c r="NEF24" s="130"/>
      <c r="NEG24" s="130"/>
      <c r="NEH24" s="130"/>
      <c r="NEI24" s="130"/>
      <c r="NEJ24" s="130"/>
      <c r="NEK24" s="130"/>
      <c r="NEL24" s="130"/>
      <c r="NEM24" s="130"/>
      <c r="NEN24" s="130"/>
      <c r="NEO24" s="130"/>
      <c r="NEP24" s="130"/>
      <c r="NEQ24" s="130"/>
      <c r="NER24" s="130"/>
      <c r="NES24" s="130"/>
      <c r="NET24" s="130"/>
      <c r="NEU24" s="130"/>
      <c r="NEV24" s="130"/>
      <c r="NEW24" s="130"/>
      <c r="NEX24" s="130"/>
      <c r="NEY24" s="130"/>
      <c r="NEZ24" s="130"/>
      <c r="NFA24" s="130"/>
      <c r="NFB24" s="130"/>
      <c r="NFC24" s="130"/>
      <c r="NFD24" s="130"/>
      <c r="NFE24" s="130"/>
      <c r="NFF24" s="130"/>
      <c r="NFG24" s="130"/>
      <c r="NFH24" s="130"/>
      <c r="NFI24" s="130"/>
      <c r="NFJ24" s="130"/>
      <c r="NFK24" s="130"/>
      <c r="NFL24" s="130"/>
      <c r="NFM24" s="130"/>
      <c r="NFN24" s="130"/>
      <c r="NFO24" s="130"/>
      <c r="NFP24" s="130"/>
      <c r="NFQ24" s="130"/>
      <c r="NFR24" s="130"/>
      <c r="NFS24" s="130"/>
      <c r="NFT24" s="130"/>
      <c r="NFU24" s="130"/>
      <c r="NFV24" s="130"/>
      <c r="NFW24" s="130"/>
      <c r="NFX24" s="130"/>
      <c r="NFY24" s="130"/>
      <c r="NFZ24" s="130"/>
      <c r="NGA24" s="130"/>
      <c r="NGB24" s="130"/>
      <c r="NGC24" s="130"/>
      <c r="NGD24" s="130"/>
      <c r="NGE24" s="130"/>
      <c r="NGF24" s="130"/>
      <c r="NGG24" s="130"/>
      <c r="NGH24" s="130"/>
      <c r="NGI24" s="130"/>
      <c r="NGJ24" s="130"/>
      <c r="NGK24" s="130"/>
      <c r="NGL24" s="130"/>
      <c r="NGM24" s="130"/>
      <c r="NGN24" s="130"/>
      <c r="NGO24" s="130"/>
      <c r="NGP24" s="130"/>
      <c r="NGQ24" s="130"/>
      <c r="NGR24" s="130"/>
      <c r="NGS24" s="130"/>
      <c r="NGT24" s="130"/>
      <c r="NGU24" s="130"/>
      <c r="NGV24" s="130"/>
      <c r="NGW24" s="130"/>
      <c r="NGX24" s="130"/>
      <c r="NGY24" s="130"/>
      <c r="NGZ24" s="130"/>
      <c r="NHA24" s="130"/>
      <c r="NHB24" s="130"/>
      <c r="NHC24" s="130"/>
      <c r="NHD24" s="130"/>
      <c r="NHE24" s="130"/>
      <c r="NHF24" s="130"/>
      <c r="NHG24" s="130"/>
      <c r="NHH24" s="130"/>
      <c r="NHI24" s="130"/>
      <c r="NHJ24" s="130"/>
      <c r="NHK24" s="130"/>
      <c r="NHL24" s="130"/>
      <c r="NHM24" s="130"/>
      <c r="NHN24" s="130"/>
      <c r="NHO24" s="130"/>
      <c r="NHP24" s="130"/>
      <c r="NHQ24" s="130"/>
      <c r="NHR24" s="130"/>
      <c r="NHS24" s="130"/>
      <c r="NHT24" s="130"/>
      <c r="NHU24" s="130"/>
      <c r="NHV24" s="130"/>
      <c r="NHW24" s="130"/>
      <c r="NHX24" s="130"/>
      <c r="NHY24" s="130"/>
      <c r="NHZ24" s="130"/>
      <c r="NIA24" s="130"/>
      <c r="NIB24" s="130"/>
      <c r="NIC24" s="130"/>
      <c r="NID24" s="130"/>
      <c r="NIE24" s="130"/>
      <c r="NIF24" s="130"/>
      <c r="NIG24" s="130"/>
      <c r="NIH24" s="130"/>
      <c r="NII24" s="130"/>
      <c r="NIJ24" s="130"/>
      <c r="NIK24" s="130"/>
      <c r="NIL24" s="130"/>
      <c r="NIM24" s="130"/>
      <c r="NIN24" s="130"/>
      <c r="NIO24" s="130"/>
      <c r="NIP24" s="130"/>
      <c r="NIQ24" s="130"/>
      <c r="NIR24" s="130"/>
      <c r="NIS24" s="130"/>
      <c r="NIT24" s="130"/>
      <c r="NIU24" s="130"/>
      <c r="NIV24" s="130"/>
      <c r="NIW24" s="130"/>
      <c r="NIX24" s="130"/>
      <c r="NIY24" s="130"/>
      <c r="NIZ24" s="130"/>
      <c r="NJA24" s="130"/>
      <c r="NJB24" s="130"/>
      <c r="NJC24" s="130"/>
      <c r="NJD24" s="130"/>
      <c r="NJE24" s="130"/>
      <c r="NJF24" s="130"/>
      <c r="NJG24" s="130"/>
      <c r="NJH24" s="130"/>
      <c r="NJI24" s="130"/>
      <c r="NJJ24" s="130"/>
      <c r="NJK24" s="130"/>
      <c r="NJL24" s="130"/>
      <c r="NJM24" s="130"/>
      <c r="NJN24" s="130"/>
      <c r="NJO24" s="130"/>
      <c r="NJP24" s="130"/>
      <c r="NJQ24" s="130"/>
      <c r="NJR24" s="130"/>
      <c r="NJS24" s="130"/>
      <c r="NJT24" s="130"/>
      <c r="NJU24" s="130"/>
      <c r="NJV24" s="130"/>
      <c r="NJW24" s="130"/>
      <c r="NJX24" s="130"/>
      <c r="NJY24" s="130"/>
      <c r="NJZ24" s="130"/>
      <c r="NKA24" s="130"/>
      <c r="NKB24" s="130"/>
      <c r="NKC24" s="130"/>
      <c r="NKD24" s="130"/>
      <c r="NKE24" s="130"/>
      <c r="NKF24" s="130"/>
      <c r="NKG24" s="130"/>
      <c r="NKH24" s="130"/>
      <c r="NKI24" s="130"/>
      <c r="NKJ24" s="130"/>
      <c r="NKK24" s="130"/>
      <c r="NKL24" s="130"/>
      <c r="NKM24" s="130"/>
      <c r="NKN24" s="130"/>
      <c r="NKO24" s="130"/>
      <c r="NKP24" s="130"/>
      <c r="NKQ24" s="130"/>
      <c r="NKR24" s="130"/>
      <c r="NKS24" s="130"/>
      <c r="NKT24" s="130"/>
      <c r="NKU24" s="130"/>
      <c r="NKV24" s="130"/>
      <c r="NKW24" s="130"/>
      <c r="NKX24" s="130"/>
      <c r="NKY24" s="130"/>
      <c r="NKZ24" s="130"/>
      <c r="NLA24" s="130"/>
      <c r="NLB24" s="130"/>
      <c r="NLC24" s="130"/>
      <c r="NLD24" s="130"/>
      <c r="NLE24" s="130"/>
      <c r="NLF24" s="130"/>
      <c r="NLG24" s="130"/>
      <c r="NLH24" s="130"/>
      <c r="NLI24" s="130"/>
      <c r="NLJ24" s="130"/>
      <c r="NLK24" s="130"/>
      <c r="NLL24" s="130"/>
      <c r="NLM24" s="130"/>
      <c r="NLN24" s="130"/>
      <c r="NLO24" s="130"/>
      <c r="NLP24" s="130"/>
      <c r="NLQ24" s="130"/>
      <c r="NLR24" s="130"/>
      <c r="NLS24" s="130"/>
      <c r="NLT24" s="130"/>
      <c r="NLU24" s="130"/>
      <c r="NLV24" s="130"/>
      <c r="NLW24" s="130"/>
      <c r="NLX24" s="130"/>
      <c r="NLY24" s="130"/>
      <c r="NLZ24" s="130"/>
      <c r="NMA24" s="130"/>
      <c r="NMB24" s="130"/>
      <c r="NMC24" s="130"/>
      <c r="NMD24" s="130"/>
      <c r="NME24" s="130"/>
      <c r="NMF24" s="130"/>
      <c r="NMG24" s="130"/>
      <c r="NMH24" s="130"/>
      <c r="NMI24" s="130"/>
      <c r="NMJ24" s="130"/>
      <c r="NMK24" s="130"/>
      <c r="NML24" s="130"/>
      <c r="NMM24" s="130"/>
      <c r="NMN24" s="130"/>
      <c r="NMO24" s="130"/>
      <c r="NMP24" s="130"/>
      <c r="NMQ24" s="130"/>
      <c r="NMR24" s="130"/>
      <c r="NMS24" s="130"/>
      <c r="NMT24" s="130"/>
      <c r="NMU24" s="130"/>
      <c r="NMV24" s="130"/>
      <c r="NMW24" s="130"/>
      <c r="NMX24" s="130"/>
      <c r="NMY24" s="130"/>
      <c r="NMZ24" s="130"/>
      <c r="NNA24" s="130"/>
      <c r="NNB24" s="130"/>
      <c r="NNC24" s="130"/>
      <c r="NND24" s="130"/>
      <c r="NNE24" s="130"/>
      <c r="NNF24" s="130"/>
      <c r="NNG24" s="130"/>
      <c r="NNH24" s="130"/>
      <c r="NNI24" s="130"/>
      <c r="NNJ24" s="130"/>
      <c r="NNK24" s="130"/>
      <c r="NNL24" s="130"/>
      <c r="NNM24" s="130"/>
      <c r="NNN24" s="130"/>
      <c r="NNO24" s="130"/>
      <c r="NNP24" s="130"/>
      <c r="NNQ24" s="130"/>
      <c r="NNR24" s="130"/>
      <c r="NNS24" s="130"/>
      <c r="NNT24" s="130"/>
      <c r="NNU24" s="130"/>
      <c r="NNV24" s="130"/>
      <c r="NNW24" s="130"/>
      <c r="NNX24" s="130"/>
      <c r="NNY24" s="130"/>
      <c r="NNZ24" s="130"/>
      <c r="NOA24" s="130"/>
      <c r="NOB24" s="130"/>
      <c r="NOC24" s="130"/>
      <c r="NOD24" s="130"/>
      <c r="NOE24" s="130"/>
      <c r="NOF24" s="130"/>
      <c r="NOG24" s="130"/>
      <c r="NOH24" s="130"/>
      <c r="NOI24" s="130"/>
      <c r="NOJ24" s="130"/>
      <c r="NOK24" s="130"/>
      <c r="NOL24" s="130"/>
      <c r="NOM24" s="130"/>
      <c r="NON24" s="130"/>
      <c r="NOO24" s="130"/>
      <c r="NOP24" s="130"/>
      <c r="NOQ24" s="130"/>
      <c r="NOR24" s="130"/>
      <c r="NOS24" s="130"/>
      <c r="NOT24" s="130"/>
      <c r="NOU24" s="130"/>
      <c r="NOV24" s="130"/>
      <c r="NOW24" s="130"/>
      <c r="NOX24" s="130"/>
      <c r="NOY24" s="130"/>
      <c r="NOZ24" s="130"/>
      <c r="NPA24" s="130"/>
      <c r="NPB24" s="130"/>
      <c r="NPC24" s="130"/>
      <c r="NPD24" s="130"/>
      <c r="NPE24" s="130"/>
      <c r="NPF24" s="130"/>
      <c r="NPG24" s="130"/>
      <c r="NPH24" s="130"/>
      <c r="NPI24" s="130"/>
      <c r="NPJ24" s="130"/>
      <c r="NPK24" s="130"/>
      <c r="NPL24" s="130"/>
      <c r="NPM24" s="130"/>
      <c r="NPN24" s="130"/>
      <c r="NPO24" s="130"/>
      <c r="NPP24" s="130"/>
      <c r="NPQ24" s="130"/>
      <c r="NPR24" s="130"/>
      <c r="NPS24" s="130"/>
      <c r="NPT24" s="130"/>
      <c r="NPU24" s="130"/>
      <c r="NPV24" s="130"/>
      <c r="NPW24" s="130"/>
      <c r="NPX24" s="130"/>
      <c r="NPY24" s="130"/>
      <c r="NPZ24" s="130"/>
      <c r="NQA24" s="130"/>
      <c r="NQB24" s="130"/>
      <c r="NQC24" s="130"/>
      <c r="NQD24" s="130"/>
      <c r="NQE24" s="130"/>
      <c r="NQF24" s="130"/>
      <c r="NQG24" s="130"/>
      <c r="NQH24" s="130"/>
      <c r="NQI24" s="130"/>
      <c r="NQJ24" s="130"/>
      <c r="NQK24" s="130"/>
      <c r="NQL24" s="130"/>
      <c r="NQM24" s="130"/>
      <c r="NQN24" s="130"/>
      <c r="NQO24" s="130"/>
      <c r="NQP24" s="130"/>
      <c r="NQQ24" s="130"/>
      <c r="NQR24" s="130"/>
      <c r="NQS24" s="130"/>
      <c r="NQT24" s="130"/>
      <c r="NQU24" s="130"/>
      <c r="NQV24" s="130"/>
      <c r="NQW24" s="130"/>
      <c r="NQX24" s="130"/>
      <c r="NQY24" s="130"/>
      <c r="NQZ24" s="130"/>
      <c r="NRA24" s="130"/>
      <c r="NRB24" s="130"/>
      <c r="NRC24" s="130"/>
      <c r="NRD24" s="130"/>
      <c r="NRE24" s="130"/>
      <c r="NRF24" s="130"/>
      <c r="NRG24" s="130"/>
      <c r="NRH24" s="130"/>
      <c r="NRI24" s="130"/>
      <c r="NRJ24" s="130"/>
      <c r="NRK24" s="130"/>
      <c r="NRL24" s="130"/>
      <c r="NRM24" s="130"/>
      <c r="NRN24" s="130"/>
      <c r="NRO24" s="130"/>
      <c r="NRP24" s="130"/>
      <c r="NRQ24" s="130"/>
      <c r="NRR24" s="130"/>
      <c r="NRS24" s="130"/>
      <c r="NRT24" s="130"/>
      <c r="NRU24" s="130"/>
      <c r="NRV24" s="130"/>
      <c r="NRW24" s="130"/>
      <c r="NRX24" s="130"/>
      <c r="NRY24" s="130"/>
      <c r="NRZ24" s="130"/>
      <c r="NSA24" s="130"/>
      <c r="NSB24" s="130"/>
      <c r="NSC24" s="130"/>
      <c r="NSD24" s="130"/>
      <c r="NSE24" s="130"/>
      <c r="NSF24" s="130"/>
      <c r="NSG24" s="130"/>
      <c r="NSH24" s="130"/>
      <c r="NSI24" s="130"/>
      <c r="NSJ24" s="130"/>
      <c r="NSK24" s="130"/>
      <c r="NSL24" s="130"/>
      <c r="NSM24" s="130"/>
      <c r="NSN24" s="130"/>
      <c r="NSO24" s="130"/>
      <c r="NSP24" s="130"/>
      <c r="NSQ24" s="130"/>
      <c r="NSR24" s="130"/>
      <c r="NSS24" s="130"/>
      <c r="NST24" s="130"/>
      <c r="NSU24" s="130"/>
      <c r="NSV24" s="130"/>
      <c r="NSW24" s="130"/>
      <c r="NSX24" s="130"/>
      <c r="NSY24" s="130"/>
      <c r="NSZ24" s="130"/>
      <c r="NTA24" s="130"/>
      <c r="NTB24" s="130"/>
      <c r="NTC24" s="130"/>
      <c r="NTD24" s="130"/>
      <c r="NTE24" s="130"/>
      <c r="NTF24" s="130"/>
      <c r="NTG24" s="130"/>
      <c r="NTH24" s="130"/>
      <c r="NTI24" s="130"/>
      <c r="NTJ24" s="130"/>
      <c r="NTK24" s="130"/>
      <c r="NTL24" s="130"/>
      <c r="NTM24" s="130"/>
      <c r="NTN24" s="130"/>
      <c r="NTO24" s="130"/>
      <c r="NTP24" s="130"/>
      <c r="NTQ24" s="130"/>
      <c r="NTR24" s="130"/>
      <c r="NTS24" s="130"/>
      <c r="NTT24" s="130"/>
      <c r="NTU24" s="130"/>
      <c r="NTV24" s="130"/>
      <c r="NTW24" s="130"/>
      <c r="NTX24" s="130"/>
      <c r="NTY24" s="130"/>
      <c r="NTZ24" s="130"/>
      <c r="NUA24" s="130"/>
      <c r="NUB24" s="130"/>
      <c r="NUC24" s="130"/>
      <c r="NUD24" s="130"/>
      <c r="NUE24" s="130"/>
      <c r="NUF24" s="130"/>
      <c r="NUG24" s="130"/>
      <c r="NUH24" s="130"/>
      <c r="NUI24" s="130"/>
      <c r="NUJ24" s="130"/>
      <c r="NUK24" s="130"/>
      <c r="NUL24" s="130"/>
      <c r="NUM24" s="130"/>
      <c r="NUN24" s="130"/>
      <c r="NUO24" s="130"/>
      <c r="NUP24" s="130"/>
      <c r="NUQ24" s="130"/>
      <c r="NUR24" s="130"/>
      <c r="NUS24" s="130"/>
      <c r="NUT24" s="130"/>
      <c r="NUU24" s="130"/>
      <c r="NUV24" s="130"/>
      <c r="NUW24" s="130"/>
      <c r="NUX24" s="130"/>
      <c r="NUY24" s="130"/>
      <c r="NUZ24" s="130"/>
      <c r="NVA24" s="130"/>
      <c r="NVB24" s="130"/>
      <c r="NVC24" s="130"/>
      <c r="NVD24" s="130"/>
      <c r="NVE24" s="130"/>
      <c r="NVF24" s="130"/>
      <c r="NVG24" s="130"/>
      <c r="NVH24" s="130"/>
      <c r="NVI24" s="130"/>
      <c r="NVJ24" s="130"/>
      <c r="NVK24" s="130"/>
      <c r="NVL24" s="130"/>
      <c r="NVM24" s="130"/>
      <c r="NVN24" s="130"/>
      <c r="NVO24" s="130"/>
      <c r="NVP24" s="130"/>
      <c r="NVQ24" s="130"/>
      <c r="NVR24" s="130"/>
      <c r="NVS24" s="130"/>
      <c r="NVT24" s="130"/>
      <c r="NVU24" s="130"/>
      <c r="NVV24" s="130"/>
      <c r="NVW24" s="130"/>
      <c r="NVX24" s="130"/>
      <c r="NVY24" s="130"/>
      <c r="NVZ24" s="130"/>
      <c r="NWA24" s="130"/>
      <c r="NWB24" s="130"/>
      <c r="NWC24" s="130"/>
      <c r="NWD24" s="130"/>
      <c r="NWE24" s="130"/>
      <c r="NWF24" s="130"/>
      <c r="NWG24" s="130"/>
      <c r="NWH24" s="130"/>
      <c r="NWI24" s="130"/>
      <c r="NWJ24" s="130"/>
      <c r="NWK24" s="130"/>
      <c r="NWL24" s="130"/>
      <c r="NWM24" s="130"/>
      <c r="NWN24" s="130"/>
      <c r="NWO24" s="130"/>
      <c r="NWP24" s="130"/>
      <c r="NWQ24" s="130"/>
      <c r="NWR24" s="130"/>
      <c r="NWS24" s="130"/>
      <c r="NWT24" s="130"/>
      <c r="NWU24" s="130"/>
      <c r="NWV24" s="130"/>
      <c r="NWW24" s="130"/>
      <c r="NWX24" s="130"/>
      <c r="NWY24" s="130"/>
      <c r="NWZ24" s="130"/>
      <c r="NXA24" s="130"/>
      <c r="NXB24" s="130"/>
      <c r="NXC24" s="130"/>
      <c r="NXD24" s="130"/>
      <c r="NXE24" s="130"/>
      <c r="NXF24" s="130"/>
      <c r="NXG24" s="130"/>
      <c r="NXH24" s="130"/>
      <c r="NXI24" s="130"/>
      <c r="NXJ24" s="130"/>
      <c r="NXK24" s="130"/>
      <c r="NXL24" s="130"/>
      <c r="NXM24" s="130"/>
      <c r="NXN24" s="130"/>
      <c r="NXO24" s="130"/>
      <c r="NXP24" s="130"/>
      <c r="NXQ24" s="130"/>
      <c r="NXR24" s="130"/>
      <c r="NXS24" s="130"/>
      <c r="NXT24" s="130"/>
      <c r="NXU24" s="130"/>
      <c r="NXV24" s="130"/>
      <c r="NXW24" s="130"/>
      <c r="NXX24" s="130"/>
      <c r="NXY24" s="130"/>
      <c r="NXZ24" s="130"/>
      <c r="NYA24" s="130"/>
      <c r="NYB24" s="130"/>
      <c r="NYC24" s="130"/>
      <c r="NYD24" s="130"/>
      <c r="NYE24" s="130"/>
      <c r="NYF24" s="130"/>
      <c r="NYG24" s="130"/>
      <c r="NYH24" s="130"/>
      <c r="NYI24" s="130"/>
      <c r="NYJ24" s="130"/>
      <c r="NYK24" s="130"/>
      <c r="NYL24" s="130"/>
      <c r="NYM24" s="130"/>
      <c r="NYN24" s="130"/>
      <c r="NYO24" s="130"/>
      <c r="NYP24" s="130"/>
      <c r="NYQ24" s="130"/>
      <c r="NYR24" s="130"/>
      <c r="NYS24" s="130"/>
      <c r="NYT24" s="130"/>
      <c r="NYU24" s="130"/>
      <c r="NYV24" s="130"/>
      <c r="NYW24" s="130"/>
      <c r="NYX24" s="130"/>
      <c r="NYY24" s="130"/>
      <c r="NYZ24" s="130"/>
      <c r="NZA24" s="130"/>
      <c r="NZB24" s="130"/>
      <c r="NZC24" s="130"/>
      <c r="NZD24" s="130"/>
      <c r="NZE24" s="130"/>
      <c r="NZF24" s="130"/>
      <c r="NZG24" s="130"/>
      <c r="NZH24" s="130"/>
      <c r="NZI24" s="130"/>
      <c r="NZJ24" s="130"/>
      <c r="NZK24" s="130"/>
      <c r="NZL24" s="130"/>
      <c r="NZM24" s="130"/>
      <c r="NZN24" s="130"/>
      <c r="NZO24" s="130"/>
      <c r="NZP24" s="130"/>
      <c r="NZQ24" s="130"/>
      <c r="NZR24" s="130"/>
      <c r="NZS24" s="130"/>
      <c r="NZT24" s="130"/>
      <c r="NZU24" s="130"/>
      <c r="NZV24" s="130"/>
      <c r="NZW24" s="130"/>
      <c r="NZX24" s="130"/>
      <c r="NZY24" s="130"/>
      <c r="NZZ24" s="130"/>
      <c r="OAA24" s="130"/>
      <c r="OAB24" s="130"/>
      <c r="OAC24" s="130"/>
      <c r="OAD24" s="130"/>
      <c r="OAE24" s="130"/>
      <c r="OAF24" s="130"/>
      <c r="OAG24" s="130"/>
      <c r="OAH24" s="130"/>
      <c r="OAI24" s="130"/>
      <c r="OAJ24" s="130"/>
      <c r="OAK24" s="130"/>
      <c r="OAL24" s="130"/>
      <c r="OAM24" s="130"/>
      <c r="OAN24" s="130"/>
      <c r="OAO24" s="130"/>
      <c r="OAP24" s="130"/>
      <c r="OAQ24" s="130"/>
      <c r="OAR24" s="130"/>
      <c r="OAS24" s="130"/>
      <c r="OAT24" s="130"/>
      <c r="OAU24" s="130"/>
      <c r="OAV24" s="130"/>
      <c r="OAW24" s="130"/>
      <c r="OAX24" s="130"/>
      <c r="OAY24" s="130"/>
      <c r="OAZ24" s="130"/>
      <c r="OBA24" s="130"/>
      <c r="OBB24" s="130"/>
      <c r="OBC24" s="130"/>
      <c r="OBD24" s="130"/>
      <c r="OBE24" s="130"/>
      <c r="OBF24" s="130"/>
      <c r="OBG24" s="130"/>
      <c r="OBH24" s="130"/>
      <c r="OBI24" s="130"/>
      <c r="OBJ24" s="130"/>
      <c r="OBK24" s="130"/>
      <c r="OBL24" s="130"/>
      <c r="OBM24" s="130"/>
      <c r="OBN24" s="130"/>
      <c r="OBO24" s="130"/>
      <c r="OBP24" s="130"/>
      <c r="OBQ24" s="130"/>
      <c r="OBR24" s="130"/>
      <c r="OBS24" s="130"/>
      <c r="OBT24" s="130"/>
      <c r="OBU24" s="130"/>
      <c r="OBV24" s="130"/>
      <c r="OBW24" s="130"/>
      <c r="OBX24" s="130"/>
      <c r="OBY24" s="130"/>
      <c r="OBZ24" s="130"/>
      <c r="OCA24" s="130"/>
      <c r="OCB24" s="130"/>
      <c r="OCC24" s="130"/>
      <c r="OCD24" s="130"/>
      <c r="OCE24" s="130"/>
      <c r="OCF24" s="130"/>
      <c r="OCG24" s="130"/>
      <c r="OCH24" s="130"/>
      <c r="OCI24" s="130"/>
      <c r="OCJ24" s="130"/>
      <c r="OCK24" s="130"/>
      <c r="OCL24" s="130"/>
      <c r="OCM24" s="130"/>
      <c r="OCN24" s="130"/>
      <c r="OCO24" s="130"/>
      <c r="OCP24" s="130"/>
      <c r="OCQ24" s="130"/>
      <c r="OCR24" s="130"/>
      <c r="OCS24" s="130"/>
      <c r="OCT24" s="130"/>
      <c r="OCU24" s="130"/>
      <c r="OCV24" s="130"/>
      <c r="OCW24" s="130"/>
      <c r="OCX24" s="130"/>
      <c r="OCY24" s="130"/>
      <c r="OCZ24" s="130"/>
      <c r="ODA24" s="130"/>
      <c r="ODB24" s="130"/>
      <c r="ODC24" s="130"/>
      <c r="ODD24" s="130"/>
      <c r="ODE24" s="130"/>
      <c r="ODF24" s="130"/>
      <c r="ODG24" s="130"/>
      <c r="ODH24" s="130"/>
      <c r="ODI24" s="130"/>
      <c r="ODJ24" s="130"/>
      <c r="ODK24" s="130"/>
      <c r="ODL24" s="130"/>
      <c r="ODM24" s="130"/>
      <c r="ODN24" s="130"/>
      <c r="ODO24" s="130"/>
      <c r="ODP24" s="130"/>
      <c r="ODQ24" s="130"/>
      <c r="ODR24" s="130"/>
      <c r="ODS24" s="130"/>
      <c r="ODT24" s="130"/>
      <c r="ODU24" s="130"/>
      <c r="ODV24" s="130"/>
      <c r="ODW24" s="130"/>
      <c r="ODX24" s="130"/>
      <c r="ODY24" s="130"/>
      <c r="ODZ24" s="130"/>
      <c r="OEA24" s="130"/>
      <c r="OEB24" s="130"/>
      <c r="OEC24" s="130"/>
      <c r="OED24" s="130"/>
      <c r="OEE24" s="130"/>
      <c r="OEF24" s="130"/>
      <c r="OEG24" s="130"/>
      <c r="OEH24" s="130"/>
      <c r="OEI24" s="130"/>
      <c r="OEJ24" s="130"/>
      <c r="OEK24" s="130"/>
      <c r="OEL24" s="130"/>
      <c r="OEM24" s="130"/>
      <c r="OEN24" s="130"/>
      <c r="OEO24" s="130"/>
      <c r="OEP24" s="130"/>
      <c r="OEQ24" s="130"/>
      <c r="OER24" s="130"/>
      <c r="OES24" s="130"/>
      <c r="OET24" s="130"/>
      <c r="OEU24" s="130"/>
      <c r="OEV24" s="130"/>
      <c r="OEW24" s="130"/>
      <c r="OEX24" s="130"/>
      <c r="OEY24" s="130"/>
      <c r="OEZ24" s="130"/>
      <c r="OFA24" s="130"/>
      <c r="OFB24" s="130"/>
      <c r="OFC24" s="130"/>
      <c r="OFD24" s="130"/>
      <c r="OFE24" s="130"/>
      <c r="OFF24" s="130"/>
      <c r="OFG24" s="130"/>
      <c r="OFH24" s="130"/>
      <c r="OFI24" s="130"/>
      <c r="OFJ24" s="130"/>
      <c r="OFK24" s="130"/>
      <c r="OFL24" s="130"/>
      <c r="OFM24" s="130"/>
      <c r="OFN24" s="130"/>
      <c r="OFO24" s="130"/>
      <c r="OFP24" s="130"/>
      <c r="OFQ24" s="130"/>
      <c r="OFR24" s="130"/>
      <c r="OFS24" s="130"/>
      <c r="OFT24" s="130"/>
      <c r="OFU24" s="130"/>
      <c r="OFV24" s="130"/>
      <c r="OFW24" s="130"/>
      <c r="OFX24" s="130"/>
      <c r="OFY24" s="130"/>
      <c r="OFZ24" s="130"/>
      <c r="OGA24" s="130"/>
      <c r="OGB24" s="130"/>
      <c r="OGC24" s="130"/>
      <c r="OGD24" s="130"/>
      <c r="OGE24" s="130"/>
      <c r="OGF24" s="130"/>
      <c r="OGG24" s="130"/>
      <c r="OGH24" s="130"/>
      <c r="OGI24" s="130"/>
      <c r="OGJ24" s="130"/>
      <c r="OGK24" s="130"/>
      <c r="OGL24" s="130"/>
      <c r="OGM24" s="130"/>
      <c r="OGN24" s="130"/>
      <c r="OGO24" s="130"/>
      <c r="OGP24" s="130"/>
      <c r="OGQ24" s="130"/>
      <c r="OGR24" s="130"/>
      <c r="OGS24" s="130"/>
      <c r="OGT24" s="130"/>
      <c r="OGU24" s="130"/>
      <c r="OGV24" s="130"/>
      <c r="OGW24" s="130"/>
      <c r="OGX24" s="130"/>
      <c r="OGY24" s="130"/>
      <c r="OGZ24" s="130"/>
      <c r="OHA24" s="130"/>
      <c r="OHB24" s="130"/>
      <c r="OHC24" s="130"/>
      <c r="OHD24" s="130"/>
      <c r="OHE24" s="130"/>
      <c r="OHF24" s="130"/>
      <c r="OHG24" s="130"/>
      <c r="OHH24" s="130"/>
      <c r="OHI24" s="130"/>
      <c r="OHJ24" s="130"/>
      <c r="OHK24" s="130"/>
      <c r="OHL24" s="130"/>
      <c r="OHM24" s="130"/>
      <c r="OHN24" s="130"/>
      <c r="OHO24" s="130"/>
      <c r="OHP24" s="130"/>
      <c r="OHQ24" s="130"/>
      <c r="OHR24" s="130"/>
      <c r="OHS24" s="130"/>
      <c r="OHT24" s="130"/>
      <c r="OHU24" s="130"/>
      <c r="OHV24" s="130"/>
      <c r="OHW24" s="130"/>
      <c r="OHX24" s="130"/>
      <c r="OHY24" s="130"/>
      <c r="OHZ24" s="130"/>
      <c r="OIA24" s="130"/>
      <c r="OIB24" s="130"/>
      <c r="OIC24" s="130"/>
      <c r="OID24" s="130"/>
      <c r="OIE24" s="130"/>
      <c r="OIF24" s="130"/>
      <c r="OIG24" s="130"/>
      <c r="OIH24" s="130"/>
      <c r="OII24" s="130"/>
      <c r="OIJ24" s="130"/>
      <c r="OIK24" s="130"/>
      <c r="OIL24" s="130"/>
      <c r="OIM24" s="130"/>
      <c r="OIN24" s="130"/>
      <c r="OIO24" s="130"/>
      <c r="OIP24" s="130"/>
      <c r="OIQ24" s="130"/>
      <c r="OIR24" s="130"/>
      <c r="OIS24" s="130"/>
      <c r="OIT24" s="130"/>
      <c r="OIU24" s="130"/>
      <c r="OIV24" s="130"/>
      <c r="OIW24" s="130"/>
      <c r="OIX24" s="130"/>
      <c r="OIY24" s="130"/>
      <c r="OIZ24" s="130"/>
      <c r="OJA24" s="130"/>
      <c r="OJB24" s="130"/>
      <c r="OJC24" s="130"/>
      <c r="OJD24" s="130"/>
      <c r="OJE24" s="130"/>
      <c r="OJF24" s="130"/>
      <c r="OJG24" s="130"/>
      <c r="OJH24" s="130"/>
      <c r="OJI24" s="130"/>
      <c r="OJJ24" s="130"/>
      <c r="OJK24" s="130"/>
      <c r="OJL24" s="130"/>
      <c r="OJM24" s="130"/>
      <c r="OJN24" s="130"/>
      <c r="OJO24" s="130"/>
      <c r="OJP24" s="130"/>
      <c r="OJQ24" s="130"/>
      <c r="OJR24" s="130"/>
      <c r="OJS24" s="130"/>
      <c r="OJT24" s="130"/>
      <c r="OJU24" s="130"/>
      <c r="OJV24" s="130"/>
      <c r="OJW24" s="130"/>
      <c r="OJX24" s="130"/>
      <c r="OJY24" s="130"/>
      <c r="OJZ24" s="130"/>
      <c r="OKA24" s="130"/>
      <c r="OKB24" s="130"/>
      <c r="OKC24" s="130"/>
      <c r="OKD24" s="130"/>
      <c r="OKE24" s="130"/>
      <c r="OKF24" s="130"/>
      <c r="OKG24" s="130"/>
      <c r="OKH24" s="130"/>
      <c r="OKI24" s="130"/>
      <c r="OKJ24" s="130"/>
      <c r="OKK24" s="130"/>
      <c r="OKL24" s="130"/>
      <c r="OKM24" s="130"/>
      <c r="OKN24" s="130"/>
      <c r="OKO24" s="130"/>
      <c r="OKP24" s="130"/>
      <c r="OKQ24" s="130"/>
      <c r="OKR24" s="130"/>
      <c r="OKS24" s="130"/>
      <c r="OKT24" s="130"/>
      <c r="OKU24" s="130"/>
      <c r="OKV24" s="130"/>
      <c r="OKW24" s="130"/>
      <c r="OKX24" s="130"/>
      <c r="OKY24" s="130"/>
      <c r="OKZ24" s="130"/>
      <c r="OLA24" s="130"/>
      <c r="OLB24" s="130"/>
      <c r="OLC24" s="130"/>
      <c r="OLD24" s="130"/>
      <c r="OLE24" s="130"/>
      <c r="OLF24" s="130"/>
      <c r="OLG24" s="130"/>
      <c r="OLH24" s="130"/>
      <c r="OLI24" s="130"/>
      <c r="OLJ24" s="130"/>
      <c r="OLK24" s="130"/>
      <c r="OLL24" s="130"/>
      <c r="OLM24" s="130"/>
      <c r="OLN24" s="130"/>
      <c r="OLO24" s="130"/>
      <c r="OLP24" s="130"/>
      <c r="OLQ24" s="130"/>
      <c r="OLR24" s="130"/>
      <c r="OLS24" s="130"/>
      <c r="OLT24" s="130"/>
      <c r="OLU24" s="130"/>
      <c r="OLV24" s="130"/>
      <c r="OLW24" s="130"/>
      <c r="OLX24" s="130"/>
      <c r="OLY24" s="130"/>
      <c r="OLZ24" s="130"/>
      <c r="OMA24" s="130"/>
      <c r="OMB24" s="130"/>
      <c r="OMC24" s="130"/>
      <c r="OMD24" s="130"/>
      <c r="OME24" s="130"/>
      <c r="OMF24" s="130"/>
      <c r="OMG24" s="130"/>
      <c r="OMH24" s="130"/>
      <c r="OMI24" s="130"/>
      <c r="OMJ24" s="130"/>
      <c r="OMK24" s="130"/>
      <c r="OML24" s="130"/>
      <c r="OMM24" s="130"/>
      <c r="OMN24" s="130"/>
      <c r="OMO24" s="130"/>
      <c r="OMP24" s="130"/>
      <c r="OMQ24" s="130"/>
      <c r="OMR24" s="130"/>
      <c r="OMS24" s="130"/>
      <c r="OMT24" s="130"/>
      <c r="OMU24" s="130"/>
      <c r="OMV24" s="130"/>
      <c r="OMW24" s="130"/>
      <c r="OMX24" s="130"/>
      <c r="OMY24" s="130"/>
      <c r="OMZ24" s="130"/>
      <c r="ONA24" s="130"/>
      <c r="ONB24" s="130"/>
      <c r="ONC24" s="130"/>
      <c r="OND24" s="130"/>
      <c r="ONE24" s="130"/>
      <c r="ONF24" s="130"/>
      <c r="ONG24" s="130"/>
      <c r="ONH24" s="130"/>
      <c r="ONI24" s="130"/>
      <c r="ONJ24" s="130"/>
      <c r="ONK24" s="130"/>
      <c r="ONL24" s="130"/>
      <c r="ONM24" s="130"/>
      <c r="ONN24" s="130"/>
      <c r="ONO24" s="130"/>
      <c r="ONP24" s="130"/>
      <c r="ONQ24" s="130"/>
      <c r="ONR24" s="130"/>
      <c r="ONS24" s="130"/>
      <c r="ONT24" s="130"/>
      <c r="ONU24" s="130"/>
      <c r="ONV24" s="130"/>
      <c r="ONW24" s="130"/>
      <c r="ONX24" s="130"/>
      <c r="ONY24" s="130"/>
      <c r="ONZ24" s="130"/>
      <c r="OOA24" s="130"/>
      <c r="OOB24" s="130"/>
      <c r="OOC24" s="130"/>
      <c r="OOD24" s="130"/>
      <c r="OOE24" s="130"/>
      <c r="OOF24" s="130"/>
      <c r="OOG24" s="130"/>
      <c r="OOH24" s="130"/>
      <c r="OOI24" s="130"/>
      <c r="OOJ24" s="130"/>
      <c r="OOK24" s="130"/>
      <c r="OOL24" s="130"/>
      <c r="OOM24" s="130"/>
      <c r="OON24" s="130"/>
      <c r="OOO24" s="130"/>
      <c r="OOP24" s="130"/>
      <c r="OOQ24" s="130"/>
      <c r="OOR24" s="130"/>
      <c r="OOS24" s="130"/>
      <c r="OOT24" s="130"/>
      <c r="OOU24" s="130"/>
      <c r="OOV24" s="130"/>
      <c r="OOW24" s="130"/>
      <c r="OOX24" s="130"/>
      <c r="OOY24" s="130"/>
      <c r="OOZ24" s="130"/>
      <c r="OPA24" s="130"/>
      <c r="OPB24" s="130"/>
      <c r="OPC24" s="130"/>
      <c r="OPD24" s="130"/>
      <c r="OPE24" s="130"/>
      <c r="OPF24" s="130"/>
      <c r="OPG24" s="130"/>
      <c r="OPH24" s="130"/>
      <c r="OPI24" s="130"/>
      <c r="OPJ24" s="130"/>
      <c r="OPK24" s="130"/>
      <c r="OPL24" s="130"/>
      <c r="OPM24" s="130"/>
      <c r="OPN24" s="130"/>
      <c r="OPO24" s="130"/>
      <c r="OPP24" s="130"/>
      <c r="OPQ24" s="130"/>
      <c r="OPR24" s="130"/>
      <c r="OPS24" s="130"/>
      <c r="OPT24" s="130"/>
      <c r="OPU24" s="130"/>
      <c r="OPV24" s="130"/>
      <c r="OPW24" s="130"/>
      <c r="OPX24" s="130"/>
      <c r="OPY24" s="130"/>
      <c r="OPZ24" s="130"/>
      <c r="OQA24" s="130"/>
      <c r="OQB24" s="130"/>
      <c r="OQC24" s="130"/>
      <c r="OQD24" s="130"/>
      <c r="OQE24" s="130"/>
      <c r="OQF24" s="130"/>
      <c r="OQG24" s="130"/>
      <c r="OQH24" s="130"/>
      <c r="OQI24" s="130"/>
      <c r="OQJ24" s="130"/>
      <c r="OQK24" s="130"/>
      <c r="OQL24" s="130"/>
      <c r="OQM24" s="130"/>
      <c r="OQN24" s="130"/>
      <c r="OQO24" s="130"/>
      <c r="OQP24" s="130"/>
      <c r="OQQ24" s="130"/>
      <c r="OQR24" s="130"/>
      <c r="OQS24" s="130"/>
      <c r="OQT24" s="130"/>
      <c r="OQU24" s="130"/>
      <c r="OQV24" s="130"/>
      <c r="OQW24" s="130"/>
      <c r="OQX24" s="130"/>
      <c r="OQY24" s="130"/>
      <c r="OQZ24" s="130"/>
      <c r="ORA24" s="130"/>
      <c r="ORB24" s="130"/>
      <c r="ORC24" s="130"/>
      <c r="ORD24" s="130"/>
      <c r="ORE24" s="130"/>
      <c r="ORF24" s="130"/>
      <c r="ORG24" s="130"/>
      <c r="ORH24" s="130"/>
      <c r="ORI24" s="130"/>
      <c r="ORJ24" s="130"/>
      <c r="ORK24" s="130"/>
      <c r="ORL24" s="130"/>
      <c r="ORM24" s="130"/>
      <c r="ORN24" s="130"/>
      <c r="ORO24" s="130"/>
      <c r="ORP24" s="130"/>
      <c r="ORQ24" s="130"/>
      <c r="ORR24" s="130"/>
      <c r="ORS24" s="130"/>
      <c r="ORT24" s="130"/>
      <c r="ORU24" s="130"/>
      <c r="ORV24" s="130"/>
      <c r="ORW24" s="130"/>
      <c r="ORX24" s="130"/>
      <c r="ORY24" s="130"/>
      <c r="ORZ24" s="130"/>
      <c r="OSA24" s="130"/>
      <c r="OSB24" s="130"/>
      <c r="OSC24" s="130"/>
      <c r="OSD24" s="130"/>
      <c r="OSE24" s="130"/>
      <c r="OSF24" s="130"/>
      <c r="OSG24" s="130"/>
      <c r="OSH24" s="130"/>
      <c r="OSI24" s="130"/>
      <c r="OSJ24" s="130"/>
      <c r="OSK24" s="130"/>
      <c r="OSL24" s="130"/>
      <c r="OSM24" s="130"/>
      <c r="OSN24" s="130"/>
      <c r="OSO24" s="130"/>
      <c r="OSP24" s="130"/>
      <c r="OSQ24" s="130"/>
      <c r="OSR24" s="130"/>
      <c r="OSS24" s="130"/>
      <c r="OST24" s="130"/>
      <c r="OSU24" s="130"/>
      <c r="OSV24" s="130"/>
      <c r="OSW24" s="130"/>
      <c r="OSX24" s="130"/>
      <c r="OSY24" s="130"/>
      <c r="OSZ24" s="130"/>
      <c r="OTA24" s="130"/>
      <c r="OTB24" s="130"/>
      <c r="OTC24" s="130"/>
      <c r="OTD24" s="130"/>
      <c r="OTE24" s="130"/>
      <c r="OTF24" s="130"/>
      <c r="OTG24" s="130"/>
      <c r="OTH24" s="130"/>
      <c r="OTI24" s="130"/>
      <c r="OTJ24" s="130"/>
      <c r="OTK24" s="130"/>
      <c r="OTL24" s="130"/>
      <c r="OTM24" s="130"/>
      <c r="OTN24" s="130"/>
      <c r="OTO24" s="130"/>
      <c r="OTP24" s="130"/>
      <c r="OTQ24" s="130"/>
      <c r="OTR24" s="130"/>
      <c r="OTS24" s="130"/>
      <c r="OTT24" s="130"/>
      <c r="OTU24" s="130"/>
      <c r="OTV24" s="130"/>
      <c r="OTW24" s="130"/>
      <c r="OTX24" s="130"/>
      <c r="OTY24" s="130"/>
      <c r="OTZ24" s="130"/>
      <c r="OUA24" s="130"/>
      <c r="OUB24" s="130"/>
      <c r="OUC24" s="130"/>
      <c r="OUD24" s="130"/>
      <c r="OUE24" s="130"/>
      <c r="OUF24" s="130"/>
      <c r="OUG24" s="130"/>
      <c r="OUH24" s="130"/>
      <c r="OUI24" s="130"/>
      <c r="OUJ24" s="130"/>
      <c r="OUK24" s="130"/>
      <c r="OUL24" s="130"/>
      <c r="OUM24" s="130"/>
      <c r="OUN24" s="130"/>
      <c r="OUO24" s="130"/>
      <c r="OUP24" s="130"/>
      <c r="OUQ24" s="130"/>
      <c r="OUR24" s="130"/>
      <c r="OUS24" s="130"/>
      <c r="OUT24" s="130"/>
      <c r="OUU24" s="130"/>
      <c r="OUV24" s="130"/>
      <c r="OUW24" s="130"/>
      <c r="OUX24" s="130"/>
      <c r="OUY24" s="130"/>
      <c r="OUZ24" s="130"/>
      <c r="OVA24" s="130"/>
      <c r="OVB24" s="130"/>
      <c r="OVC24" s="130"/>
      <c r="OVD24" s="130"/>
      <c r="OVE24" s="130"/>
      <c r="OVF24" s="130"/>
      <c r="OVG24" s="130"/>
      <c r="OVH24" s="130"/>
      <c r="OVI24" s="130"/>
      <c r="OVJ24" s="130"/>
      <c r="OVK24" s="130"/>
      <c r="OVL24" s="130"/>
      <c r="OVM24" s="130"/>
      <c r="OVN24" s="130"/>
      <c r="OVO24" s="130"/>
      <c r="OVP24" s="130"/>
      <c r="OVQ24" s="130"/>
      <c r="OVR24" s="130"/>
      <c r="OVS24" s="130"/>
      <c r="OVT24" s="130"/>
      <c r="OVU24" s="130"/>
      <c r="OVV24" s="130"/>
      <c r="OVW24" s="130"/>
      <c r="OVX24" s="130"/>
      <c r="OVY24" s="130"/>
      <c r="OVZ24" s="130"/>
      <c r="OWA24" s="130"/>
      <c r="OWB24" s="130"/>
      <c r="OWC24" s="130"/>
      <c r="OWD24" s="130"/>
      <c r="OWE24" s="130"/>
      <c r="OWF24" s="130"/>
      <c r="OWG24" s="130"/>
      <c r="OWH24" s="130"/>
      <c r="OWI24" s="130"/>
      <c r="OWJ24" s="130"/>
      <c r="OWK24" s="130"/>
      <c r="OWL24" s="130"/>
      <c r="OWM24" s="130"/>
      <c r="OWN24" s="130"/>
      <c r="OWO24" s="130"/>
      <c r="OWP24" s="130"/>
      <c r="OWQ24" s="130"/>
      <c r="OWR24" s="130"/>
      <c r="OWS24" s="130"/>
      <c r="OWT24" s="130"/>
      <c r="OWU24" s="130"/>
      <c r="OWV24" s="130"/>
      <c r="OWW24" s="130"/>
      <c r="OWX24" s="130"/>
      <c r="OWY24" s="130"/>
      <c r="OWZ24" s="130"/>
      <c r="OXA24" s="130"/>
      <c r="OXB24" s="130"/>
      <c r="OXC24" s="130"/>
      <c r="OXD24" s="130"/>
      <c r="OXE24" s="130"/>
      <c r="OXF24" s="130"/>
      <c r="OXG24" s="130"/>
      <c r="OXH24" s="130"/>
      <c r="OXI24" s="130"/>
      <c r="OXJ24" s="130"/>
      <c r="OXK24" s="130"/>
      <c r="OXL24" s="130"/>
      <c r="OXM24" s="130"/>
      <c r="OXN24" s="130"/>
      <c r="OXO24" s="130"/>
      <c r="OXP24" s="130"/>
      <c r="OXQ24" s="130"/>
      <c r="OXR24" s="130"/>
      <c r="OXS24" s="130"/>
      <c r="OXT24" s="130"/>
      <c r="OXU24" s="130"/>
      <c r="OXV24" s="130"/>
      <c r="OXW24" s="130"/>
      <c r="OXX24" s="130"/>
      <c r="OXY24" s="130"/>
      <c r="OXZ24" s="130"/>
      <c r="OYA24" s="130"/>
      <c r="OYB24" s="130"/>
      <c r="OYC24" s="130"/>
      <c r="OYD24" s="130"/>
      <c r="OYE24" s="130"/>
      <c r="OYF24" s="130"/>
      <c r="OYG24" s="130"/>
      <c r="OYH24" s="130"/>
      <c r="OYI24" s="130"/>
      <c r="OYJ24" s="130"/>
      <c r="OYK24" s="130"/>
      <c r="OYL24" s="130"/>
      <c r="OYM24" s="130"/>
      <c r="OYN24" s="130"/>
      <c r="OYO24" s="130"/>
      <c r="OYP24" s="130"/>
      <c r="OYQ24" s="130"/>
      <c r="OYR24" s="130"/>
      <c r="OYS24" s="130"/>
      <c r="OYT24" s="130"/>
      <c r="OYU24" s="130"/>
      <c r="OYV24" s="130"/>
      <c r="OYW24" s="130"/>
      <c r="OYX24" s="130"/>
      <c r="OYY24" s="130"/>
      <c r="OYZ24" s="130"/>
      <c r="OZA24" s="130"/>
      <c r="OZB24" s="130"/>
      <c r="OZC24" s="130"/>
      <c r="OZD24" s="130"/>
      <c r="OZE24" s="130"/>
      <c r="OZF24" s="130"/>
      <c r="OZG24" s="130"/>
      <c r="OZH24" s="130"/>
      <c r="OZI24" s="130"/>
      <c r="OZJ24" s="130"/>
      <c r="OZK24" s="130"/>
      <c r="OZL24" s="130"/>
      <c r="OZM24" s="130"/>
      <c r="OZN24" s="130"/>
      <c r="OZO24" s="130"/>
      <c r="OZP24" s="130"/>
      <c r="OZQ24" s="130"/>
      <c r="OZR24" s="130"/>
      <c r="OZS24" s="130"/>
      <c r="OZT24" s="130"/>
      <c r="OZU24" s="130"/>
      <c r="OZV24" s="130"/>
      <c r="OZW24" s="130"/>
      <c r="OZX24" s="130"/>
      <c r="OZY24" s="130"/>
      <c r="OZZ24" s="130"/>
      <c r="PAA24" s="130"/>
      <c r="PAB24" s="130"/>
      <c r="PAC24" s="130"/>
      <c r="PAD24" s="130"/>
      <c r="PAE24" s="130"/>
      <c r="PAF24" s="130"/>
      <c r="PAG24" s="130"/>
      <c r="PAH24" s="130"/>
      <c r="PAI24" s="130"/>
      <c r="PAJ24" s="130"/>
      <c r="PAK24" s="130"/>
      <c r="PAL24" s="130"/>
      <c r="PAM24" s="130"/>
      <c r="PAN24" s="130"/>
      <c r="PAO24" s="130"/>
      <c r="PAP24" s="130"/>
      <c r="PAQ24" s="130"/>
      <c r="PAR24" s="130"/>
      <c r="PAS24" s="130"/>
      <c r="PAT24" s="130"/>
      <c r="PAU24" s="130"/>
      <c r="PAV24" s="130"/>
      <c r="PAW24" s="130"/>
      <c r="PAX24" s="130"/>
      <c r="PAY24" s="130"/>
      <c r="PAZ24" s="130"/>
      <c r="PBA24" s="130"/>
      <c r="PBB24" s="130"/>
      <c r="PBC24" s="130"/>
      <c r="PBD24" s="130"/>
      <c r="PBE24" s="130"/>
      <c r="PBF24" s="130"/>
      <c r="PBG24" s="130"/>
      <c r="PBH24" s="130"/>
      <c r="PBI24" s="130"/>
      <c r="PBJ24" s="130"/>
      <c r="PBK24" s="130"/>
      <c r="PBL24" s="130"/>
      <c r="PBM24" s="130"/>
      <c r="PBN24" s="130"/>
      <c r="PBO24" s="130"/>
      <c r="PBP24" s="130"/>
      <c r="PBQ24" s="130"/>
      <c r="PBR24" s="130"/>
      <c r="PBS24" s="130"/>
      <c r="PBT24" s="130"/>
      <c r="PBU24" s="130"/>
      <c r="PBV24" s="130"/>
      <c r="PBW24" s="130"/>
      <c r="PBX24" s="130"/>
      <c r="PBY24" s="130"/>
      <c r="PBZ24" s="130"/>
      <c r="PCA24" s="130"/>
      <c r="PCB24" s="130"/>
      <c r="PCC24" s="130"/>
      <c r="PCD24" s="130"/>
      <c r="PCE24" s="130"/>
      <c r="PCF24" s="130"/>
      <c r="PCG24" s="130"/>
      <c r="PCH24" s="130"/>
      <c r="PCI24" s="130"/>
      <c r="PCJ24" s="130"/>
      <c r="PCK24" s="130"/>
      <c r="PCL24" s="130"/>
      <c r="PCM24" s="130"/>
      <c r="PCN24" s="130"/>
      <c r="PCO24" s="130"/>
      <c r="PCP24" s="130"/>
      <c r="PCQ24" s="130"/>
      <c r="PCR24" s="130"/>
      <c r="PCS24" s="130"/>
      <c r="PCT24" s="130"/>
      <c r="PCU24" s="130"/>
      <c r="PCV24" s="130"/>
      <c r="PCW24" s="130"/>
      <c r="PCX24" s="130"/>
      <c r="PCY24" s="130"/>
      <c r="PCZ24" s="130"/>
      <c r="PDA24" s="130"/>
      <c r="PDB24" s="130"/>
      <c r="PDC24" s="130"/>
      <c r="PDD24" s="130"/>
      <c r="PDE24" s="130"/>
      <c r="PDF24" s="130"/>
      <c r="PDG24" s="130"/>
      <c r="PDH24" s="130"/>
      <c r="PDI24" s="130"/>
      <c r="PDJ24" s="130"/>
      <c r="PDK24" s="130"/>
      <c r="PDL24" s="130"/>
      <c r="PDM24" s="130"/>
      <c r="PDN24" s="130"/>
      <c r="PDO24" s="130"/>
      <c r="PDP24" s="130"/>
      <c r="PDQ24" s="130"/>
      <c r="PDR24" s="130"/>
      <c r="PDS24" s="130"/>
      <c r="PDT24" s="130"/>
      <c r="PDU24" s="130"/>
      <c r="PDV24" s="130"/>
      <c r="PDW24" s="130"/>
      <c r="PDX24" s="130"/>
      <c r="PDY24" s="130"/>
      <c r="PDZ24" s="130"/>
      <c r="PEA24" s="130"/>
      <c r="PEB24" s="130"/>
      <c r="PEC24" s="130"/>
      <c r="PED24" s="130"/>
      <c r="PEE24" s="130"/>
      <c r="PEF24" s="130"/>
      <c r="PEG24" s="130"/>
      <c r="PEH24" s="130"/>
      <c r="PEI24" s="130"/>
      <c r="PEJ24" s="130"/>
      <c r="PEK24" s="130"/>
      <c r="PEL24" s="130"/>
      <c r="PEM24" s="130"/>
      <c r="PEN24" s="130"/>
      <c r="PEO24" s="130"/>
      <c r="PEP24" s="130"/>
      <c r="PEQ24" s="130"/>
      <c r="PER24" s="130"/>
      <c r="PES24" s="130"/>
      <c r="PET24" s="130"/>
      <c r="PEU24" s="130"/>
      <c r="PEV24" s="130"/>
      <c r="PEW24" s="130"/>
      <c r="PEX24" s="130"/>
      <c r="PEY24" s="130"/>
      <c r="PEZ24" s="130"/>
      <c r="PFA24" s="130"/>
      <c r="PFB24" s="130"/>
      <c r="PFC24" s="130"/>
      <c r="PFD24" s="130"/>
      <c r="PFE24" s="130"/>
      <c r="PFF24" s="130"/>
      <c r="PFG24" s="130"/>
      <c r="PFH24" s="130"/>
      <c r="PFI24" s="130"/>
      <c r="PFJ24" s="130"/>
      <c r="PFK24" s="130"/>
      <c r="PFL24" s="130"/>
      <c r="PFM24" s="130"/>
      <c r="PFN24" s="130"/>
      <c r="PFO24" s="130"/>
      <c r="PFP24" s="130"/>
      <c r="PFQ24" s="130"/>
      <c r="PFR24" s="130"/>
      <c r="PFS24" s="130"/>
      <c r="PFT24" s="130"/>
      <c r="PFU24" s="130"/>
      <c r="PFV24" s="130"/>
      <c r="PFW24" s="130"/>
      <c r="PFX24" s="130"/>
      <c r="PFY24" s="130"/>
      <c r="PFZ24" s="130"/>
      <c r="PGA24" s="130"/>
      <c r="PGB24" s="130"/>
      <c r="PGC24" s="130"/>
      <c r="PGD24" s="130"/>
      <c r="PGE24" s="130"/>
      <c r="PGF24" s="130"/>
      <c r="PGG24" s="130"/>
      <c r="PGH24" s="130"/>
      <c r="PGI24" s="130"/>
      <c r="PGJ24" s="130"/>
      <c r="PGK24" s="130"/>
      <c r="PGL24" s="130"/>
      <c r="PGM24" s="130"/>
      <c r="PGN24" s="130"/>
      <c r="PGO24" s="130"/>
      <c r="PGP24" s="130"/>
      <c r="PGQ24" s="130"/>
      <c r="PGR24" s="130"/>
      <c r="PGS24" s="130"/>
      <c r="PGT24" s="130"/>
      <c r="PGU24" s="130"/>
      <c r="PGV24" s="130"/>
      <c r="PGW24" s="130"/>
      <c r="PGX24" s="130"/>
      <c r="PGY24" s="130"/>
      <c r="PGZ24" s="130"/>
      <c r="PHA24" s="130"/>
      <c r="PHB24" s="130"/>
      <c r="PHC24" s="130"/>
      <c r="PHD24" s="130"/>
      <c r="PHE24" s="130"/>
      <c r="PHF24" s="130"/>
      <c r="PHG24" s="130"/>
      <c r="PHH24" s="130"/>
      <c r="PHI24" s="130"/>
      <c r="PHJ24" s="130"/>
      <c r="PHK24" s="130"/>
      <c r="PHL24" s="130"/>
      <c r="PHM24" s="130"/>
      <c r="PHN24" s="130"/>
      <c r="PHO24" s="130"/>
      <c r="PHP24" s="130"/>
      <c r="PHQ24" s="130"/>
      <c r="PHR24" s="130"/>
      <c r="PHS24" s="130"/>
      <c r="PHT24" s="130"/>
      <c r="PHU24" s="130"/>
      <c r="PHV24" s="130"/>
      <c r="PHW24" s="130"/>
      <c r="PHX24" s="130"/>
      <c r="PHY24" s="130"/>
      <c r="PHZ24" s="130"/>
      <c r="PIA24" s="130"/>
      <c r="PIB24" s="130"/>
      <c r="PIC24" s="130"/>
      <c r="PID24" s="130"/>
      <c r="PIE24" s="130"/>
      <c r="PIF24" s="130"/>
      <c r="PIG24" s="130"/>
      <c r="PIH24" s="130"/>
      <c r="PII24" s="130"/>
      <c r="PIJ24" s="130"/>
      <c r="PIK24" s="130"/>
      <c r="PIL24" s="130"/>
      <c r="PIM24" s="130"/>
      <c r="PIN24" s="130"/>
      <c r="PIO24" s="130"/>
      <c r="PIP24" s="130"/>
      <c r="PIQ24" s="130"/>
      <c r="PIR24" s="130"/>
      <c r="PIS24" s="130"/>
      <c r="PIT24" s="130"/>
      <c r="PIU24" s="130"/>
      <c r="PIV24" s="130"/>
      <c r="PIW24" s="130"/>
      <c r="PIX24" s="130"/>
      <c r="PIY24" s="130"/>
      <c r="PIZ24" s="130"/>
      <c r="PJA24" s="130"/>
      <c r="PJB24" s="130"/>
      <c r="PJC24" s="130"/>
      <c r="PJD24" s="130"/>
      <c r="PJE24" s="130"/>
      <c r="PJF24" s="130"/>
      <c r="PJG24" s="130"/>
      <c r="PJH24" s="130"/>
      <c r="PJI24" s="130"/>
      <c r="PJJ24" s="130"/>
      <c r="PJK24" s="130"/>
      <c r="PJL24" s="130"/>
      <c r="PJM24" s="130"/>
      <c r="PJN24" s="130"/>
      <c r="PJO24" s="130"/>
      <c r="PJP24" s="130"/>
      <c r="PJQ24" s="130"/>
      <c r="PJR24" s="130"/>
      <c r="PJS24" s="130"/>
      <c r="PJT24" s="130"/>
      <c r="PJU24" s="130"/>
      <c r="PJV24" s="130"/>
      <c r="PJW24" s="130"/>
      <c r="PJX24" s="130"/>
      <c r="PJY24" s="130"/>
      <c r="PJZ24" s="130"/>
      <c r="PKA24" s="130"/>
      <c r="PKB24" s="130"/>
      <c r="PKC24" s="130"/>
      <c r="PKD24" s="130"/>
      <c r="PKE24" s="130"/>
      <c r="PKF24" s="130"/>
      <c r="PKG24" s="130"/>
      <c r="PKH24" s="130"/>
      <c r="PKI24" s="130"/>
      <c r="PKJ24" s="130"/>
      <c r="PKK24" s="130"/>
      <c r="PKL24" s="130"/>
      <c r="PKM24" s="130"/>
      <c r="PKN24" s="130"/>
      <c r="PKO24" s="130"/>
      <c r="PKP24" s="130"/>
      <c r="PKQ24" s="130"/>
      <c r="PKR24" s="130"/>
      <c r="PKS24" s="130"/>
      <c r="PKT24" s="130"/>
      <c r="PKU24" s="130"/>
      <c r="PKV24" s="130"/>
      <c r="PKW24" s="130"/>
      <c r="PKX24" s="130"/>
      <c r="PKY24" s="130"/>
      <c r="PKZ24" s="130"/>
      <c r="PLA24" s="130"/>
      <c r="PLB24" s="130"/>
      <c r="PLC24" s="130"/>
      <c r="PLD24" s="130"/>
      <c r="PLE24" s="130"/>
      <c r="PLF24" s="130"/>
      <c r="PLG24" s="130"/>
      <c r="PLH24" s="130"/>
      <c r="PLI24" s="130"/>
      <c r="PLJ24" s="130"/>
      <c r="PLK24" s="130"/>
      <c r="PLL24" s="130"/>
      <c r="PLM24" s="130"/>
      <c r="PLN24" s="130"/>
      <c r="PLO24" s="130"/>
      <c r="PLP24" s="130"/>
      <c r="PLQ24" s="130"/>
      <c r="PLR24" s="130"/>
      <c r="PLS24" s="130"/>
      <c r="PLT24" s="130"/>
      <c r="PLU24" s="130"/>
      <c r="PLV24" s="130"/>
      <c r="PLW24" s="130"/>
      <c r="PLX24" s="130"/>
      <c r="PLY24" s="130"/>
      <c r="PLZ24" s="130"/>
      <c r="PMA24" s="130"/>
      <c r="PMB24" s="130"/>
      <c r="PMC24" s="130"/>
      <c r="PMD24" s="130"/>
      <c r="PME24" s="130"/>
      <c r="PMF24" s="130"/>
      <c r="PMG24" s="130"/>
      <c r="PMH24" s="130"/>
      <c r="PMI24" s="130"/>
      <c r="PMJ24" s="130"/>
      <c r="PMK24" s="130"/>
      <c r="PML24" s="130"/>
      <c r="PMM24" s="130"/>
      <c r="PMN24" s="130"/>
      <c r="PMO24" s="130"/>
      <c r="PMP24" s="130"/>
      <c r="PMQ24" s="130"/>
      <c r="PMR24" s="130"/>
      <c r="PMS24" s="130"/>
      <c r="PMT24" s="130"/>
      <c r="PMU24" s="130"/>
      <c r="PMV24" s="130"/>
      <c r="PMW24" s="130"/>
      <c r="PMX24" s="130"/>
      <c r="PMY24" s="130"/>
      <c r="PMZ24" s="130"/>
      <c r="PNA24" s="130"/>
      <c r="PNB24" s="130"/>
      <c r="PNC24" s="130"/>
      <c r="PND24" s="130"/>
      <c r="PNE24" s="130"/>
      <c r="PNF24" s="130"/>
      <c r="PNG24" s="130"/>
      <c r="PNH24" s="130"/>
      <c r="PNI24" s="130"/>
      <c r="PNJ24" s="130"/>
      <c r="PNK24" s="130"/>
      <c r="PNL24" s="130"/>
      <c r="PNM24" s="130"/>
      <c r="PNN24" s="130"/>
      <c r="PNO24" s="130"/>
      <c r="PNP24" s="130"/>
      <c r="PNQ24" s="130"/>
      <c r="PNR24" s="130"/>
      <c r="PNS24" s="130"/>
      <c r="PNT24" s="130"/>
      <c r="PNU24" s="130"/>
      <c r="PNV24" s="130"/>
      <c r="PNW24" s="130"/>
      <c r="PNX24" s="130"/>
      <c r="PNY24" s="130"/>
      <c r="PNZ24" s="130"/>
      <c r="POA24" s="130"/>
      <c r="POB24" s="130"/>
      <c r="POC24" s="130"/>
      <c r="POD24" s="130"/>
      <c r="POE24" s="130"/>
      <c r="POF24" s="130"/>
      <c r="POG24" s="130"/>
      <c r="POH24" s="130"/>
      <c r="POI24" s="130"/>
      <c r="POJ24" s="130"/>
      <c r="POK24" s="130"/>
      <c r="POL24" s="130"/>
      <c r="POM24" s="130"/>
      <c r="PON24" s="130"/>
      <c r="POO24" s="130"/>
      <c r="POP24" s="130"/>
      <c r="POQ24" s="130"/>
      <c r="POR24" s="130"/>
      <c r="POS24" s="130"/>
      <c r="POT24" s="130"/>
      <c r="POU24" s="130"/>
      <c r="POV24" s="130"/>
      <c r="POW24" s="130"/>
      <c r="POX24" s="130"/>
      <c r="POY24" s="130"/>
      <c r="POZ24" s="130"/>
      <c r="PPA24" s="130"/>
      <c r="PPB24" s="130"/>
      <c r="PPC24" s="130"/>
      <c r="PPD24" s="130"/>
      <c r="PPE24" s="130"/>
      <c r="PPF24" s="130"/>
      <c r="PPG24" s="130"/>
      <c r="PPH24" s="130"/>
      <c r="PPI24" s="130"/>
      <c r="PPJ24" s="130"/>
      <c r="PPK24" s="130"/>
      <c r="PPL24" s="130"/>
      <c r="PPM24" s="130"/>
      <c r="PPN24" s="130"/>
      <c r="PPO24" s="130"/>
      <c r="PPP24" s="130"/>
      <c r="PPQ24" s="130"/>
      <c r="PPR24" s="130"/>
      <c r="PPS24" s="130"/>
      <c r="PPT24" s="130"/>
      <c r="PPU24" s="130"/>
      <c r="PPV24" s="130"/>
      <c r="PPW24" s="130"/>
      <c r="PPX24" s="130"/>
      <c r="PPY24" s="130"/>
      <c r="PPZ24" s="130"/>
      <c r="PQA24" s="130"/>
      <c r="PQB24" s="130"/>
      <c r="PQC24" s="130"/>
      <c r="PQD24" s="130"/>
      <c r="PQE24" s="130"/>
      <c r="PQF24" s="130"/>
      <c r="PQG24" s="130"/>
      <c r="PQH24" s="130"/>
      <c r="PQI24" s="130"/>
      <c r="PQJ24" s="130"/>
      <c r="PQK24" s="130"/>
      <c r="PQL24" s="130"/>
      <c r="PQM24" s="130"/>
      <c r="PQN24" s="130"/>
      <c r="PQO24" s="130"/>
      <c r="PQP24" s="130"/>
      <c r="PQQ24" s="130"/>
      <c r="PQR24" s="130"/>
      <c r="PQS24" s="130"/>
      <c r="PQT24" s="130"/>
      <c r="PQU24" s="130"/>
      <c r="PQV24" s="130"/>
      <c r="PQW24" s="130"/>
      <c r="PQX24" s="130"/>
      <c r="PQY24" s="130"/>
      <c r="PQZ24" s="130"/>
      <c r="PRA24" s="130"/>
      <c r="PRB24" s="130"/>
      <c r="PRC24" s="130"/>
      <c r="PRD24" s="130"/>
      <c r="PRE24" s="130"/>
      <c r="PRF24" s="130"/>
      <c r="PRG24" s="130"/>
      <c r="PRH24" s="130"/>
      <c r="PRI24" s="130"/>
      <c r="PRJ24" s="130"/>
      <c r="PRK24" s="130"/>
      <c r="PRL24" s="130"/>
      <c r="PRM24" s="130"/>
      <c r="PRN24" s="130"/>
      <c r="PRO24" s="130"/>
      <c r="PRP24" s="130"/>
      <c r="PRQ24" s="130"/>
      <c r="PRR24" s="130"/>
      <c r="PRS24" s="130"/>
      <c r="PRT24" s="130"/>
      <c r="PRU24" s="130"/>
      <c r="PRV24" s="130"/>
      <c r="PRW24" s="130"/>
      <c r="PRX24" s="130"/>
      <c r="PRY24" s="130"/>
      <c r="PRZ24" s="130"/>
      <c r="PSA24" s="130"/>
      <c r="PSB24" s="130"/>
      <c r="PSC24" s="130"/>
      <c r="PSD24" s="130"/>
      <c r="PSE24" s="130"/>
      <c r="PSF24" s="130"/>
      <c r="PSG24" s="130"/>
      <c r="PSH24" s="130"/>
      <c r="PSI24" s="130"/>
      <c r="PSJ24" s="130"/>
      <c r="PSK24" s="130"/>
      <c r="PSL24" s="130"/>
      <c r="PSM24" s="130"/>
      <c r="PSN24" s="130"/>
      <c r="PSO24" s="130"/>
      <c r="PSP24" s="130"/>
      <c r="PSQ24" s="130"/>
      <c r="PSR24" s="130"/>
      <c r="PSS24" s="130"/>
      <c r="PST24" s="130"/>
      <c r="PSU24" s="130"/>
      <c r="PSV24" s="130"/>
      <c r="PSW24" s="130"/>
      <c r="PSX24" s="130"/>
      <c r="PSY24" s="130"/>
      <c r="PSZ24" s="130"/>
      <c r="PTA24" s="130"/>
      <c r="PTB24" s="130"/>
      <c r="PTC24" s="130"/>
      <c r="PTD24" s="130"/>
      <c r="PTE24" s="130"/>
      <c r="PTF24" s="130"/>
      <c r="PTG24" s="130"/>
      <c r="PTH24" s="130"/>
      <c r="PTI24" s="130"/>
      <c r="PTJ24" s="130"/>
      <c r="PTK24" s="130"/>
      <c r="PTL24" s="130"/>
      <c r="PTM24" s="130"/>
      <c r="PTN24" s="130"/>
      <c r="PTO24" s="130"/>
      <c r="PTP24" s="130"/>
      <c r="PTQ24" s="130"/>
      <c r="PTR24" s="130"/>
      <c r="PTS24" s="130"/>
      <c r="PTT24" s="130"/>
      <c r="PTU24" s="130"/>
      <c r="PTV24" s="130"/>
      <c r="PTW24" s="130"/>
      <c r="PTX24" s="130"/>
      <c r="PTY24" s="130"/>
      <c r="PTZ24" s="130"/>
      <c r="PUA24" s="130"/>
      <c r="PUB24" s="130"/>
      <c r="PUC24" s="130"/>
      <c r="PUD24" s="130"/>
      <c r="PUE24" s="130"/>
      <c r="PUF24" s="130"/>
      <c r="PUG24" s="130"/>
      <c r="PUH24" s="130"/>
      <c r="PUI24" s="130"/>
      <c r="PUJ24" s="130"/>
      <c r="PUK24" s="130"/>
      <c r="PUL24" s="130"/>
      <c r="PUM24" s="130"/>
      <c r="PUN24" s="130"/>
      <c r="PUO24" s="130"/>
      <c r="PUP24" s="130"/>
      <c r="PUQ24" s="130"/>
      <c r="PUR24" s="130"/>
      <c r="PUS24" s="130"/>
      <c r="PUT24" s="130"/>
      <c r="PUU24" s="130"/>
      <c r="PUV24" s="130"/>
      <c r="PUW24" s="130"/>
      <c r="PUX24" s="130"/>
      <c r="PUY24" s="130"/>
      <c r="PUZ24" s="130"/>
      <c r="PVA24" s="130"/>
      <c r="PVB24" s="130"/>
      <c r="PVC24" s="130"/>
      <c r="PVD24" s="130"/>
      <c r="PVE24" s="130"/>
      <c r="PVF24" s="130"/>
      <c r="PVG24" s="130"/>
      <c r="PVH24" s="130"/>
      <c r="PVI24" s="130"/>
      <c r="PVJ24" s="130"/>
      <c r="PVK24" s="130"/>
      <c r="PVL24" s="130"/>
      <c r="PVM24" s="130"/>
      <c r="PVN24" s="130"/>
      <c r="PVO24" s="130"/>
      <c r="PVP24" s="130"/>
      <c r="PVQ24" s="130"/>
      <c r="PVR24" s="130"/>
      <c r="PVS24" s="130"/>
      <c r="PVT24" s="130"/>
      <c r="PVU24" s="130"/>
      <c r="PVV24" s="130"/>
      <c r="PVW24" s="130"/>
      <c r="PVX24" s="130"/>
      <c r="PVY24" s="130"/>
      <c r="PVZ24" s="130"/>
      <c r="PWA24" s="130"/>
      <c r="PWB24" s="130"/>
      <c r="PWC24" s="130"/>
      <c r="PWD24" s="130"/>
      <c r="PWE24" s="130"/>
      <c r="PWF24" s="130"/>
      <c r="PWG24" s="130"/>
      <c r="PWH24" s="130"/>
      <c r="PWI24" s="130"/>
      <c r="PWJ24" s="130"/>
      <c r="PWK24" s="130"/>
      <c r="PWL24" s="130"/>
      <c r="PWM24" s="130"/>
      <c r="PWN24" s="130"/>
      <c r="PWO24" s="130"/>
      <c r="PWP24" s="130"/>
      <c r="PWQ24" s="130"/>
      <c r="PWR24" s="130"/>
      <c r="PWS24" s="130"/>
      <c r="PWT24" s="130"/>
      <c r="PWU24" s="130"/>
      <c r="PWV24" s="130"/>
      <c r="PWW24" s="130"/>
      <c r="PWX24" s="130"/>
      <c r="PWY24" s="130"/>
      <c r="PWZ24" s="130"/>
      <c r="PXA24" s="130"/>
      <c r="PXB24" s="130"/>
      <c r="PXC24" s="130"/>
      <c r="PXD24" s="130"/>
      <c r="PXE24" s="130"/>
      <c r="PXF24" s="130"/>
      <c r="PXG24" s="130"/>
      <c r="PXH24" s="130"/>
      <c r="PXI24" s="130"/>
      <c r="PXJ24" s="130"/>
      <c r="PXK24" s="130"/>
      <c r="PXL24" s="130"/>
      <c r="PXM24" s="130"/>
      <c r="PXN24" s="130"/>
      <c r="PXO24" s="130"/>
      <c r="PXP24" s="130"/>
      <c r="PXQ24" s="130"/>
      <c r="PXR24" s="130"/>
      <c r="PXS24" s="130"/>
      <c r="PXT24" s="130"/>
      <c r="PXU24" s="130"/>
      <c r="PXV24" s="130"/>
      <c r="PXW24" s="130"/>
      <c r="PXX24" s="130"/>
      <c r="PXY24" s="130"/>
      <c r="PXZ24" s="130"/>
      <c r="PYA24" s="130"/>
      <c r="PYB24" s="130"/>
      <c r="PYC24" s="130"/>
      <c r="PYD24" s="130"/>
      <c r="PYE24" s="130"/>
      <c r="PYF24" s="130"/>
      <c r="PYG24" s="130"/>
      <c r="PYH24" s="130"/>
      <c r="PYI24" s="130"/>
      <c r="PYJ24" s="130"/>
      <c r="PYK24" s="130"/>
      <c r="PYL24" s="130"/>
      <c r="PYM24" s="130"/>
      <c r="PYN24" s="130"/>
      <c r="PYO24" s="130"/>
      <c r="PYP24" s="130"/>
      <c r="PYQ24" s="130"/>
      <c r="PYR24" s="130"/>
      <c r="PYS24" s="130"/>
      <c r="PYT24" s="130"/>
      <c r="PYU24" s="130"/>
      <c r="PYV24" s="130"/>
      <c r="PYW24" s="130"/>
      <c r="PYX24" s="130"/>
      <c r="PYY24" s="130"/>
      <c r="PYZ24" s="130"/>
      <c r="PZA24" s="130"/>
      <c r="PZB24" s="130"/>
      <c r="PZC24" s="130"/>
      <c r="PZD24" s="130"/>
      <c r="PZE24" s="130"/>
      <c r="PZF24" s="130"/>
      <c r="PZG24" s="130"/>
      <c r="PZH24" s="130"/>
      <c r="PZI24" s="130"/>
      <c r="PZJ24" s="130"/>
      <c r="PZK24" s="130"/>
      <c r="PZL24" s="130"/>
      <c r="PZM24" s="130"/>
      <c r="PZN24" s="130"/>
      <c r="PZO24" s="130"/>
      <c r="PZP24" s="130"/>
      <c r="PZQ24" s="130"/>
      <c r="PZR24" s="130"/>
      <c r="PZS24" s="130"/>
      <c r="PZT24" s="130"/>
      <c r="PZU24" s="130"/>
      <c r="PZV24" s="130"/>
      <c r="PZW24" s="130"/>
      <c r="PZX24" s="130"/>
      <c r="PZY24" s="130"/>
      <c r="PZZ24" s="130"/>
      <c r="QAA24" s="130"/>
      <c r="QAB24" s="130"/>
      <c r="QAC24" s="130"/>
      <c r="QAD24" s="130"/>
      <c r="QAE24" s="130"/>
      <c r="QAF24" s="130"/>
      <c r="QAG24" s="130"/>
      <c r="QAH24" s="130"/>
      <c r="QAI24" s="130"/>
      <c r="QAJ24" s="130"/>
      <c r="QAK24" s="130"/>
      <c r="QAL24" s="130"/>
      <c r="QAM24" s="130"/>
      <c r="QAN24" s="130"/>
      <c r="QAO24" s="130"/>
      <c r="QAP24" s="130"/>
      <c r="QAQ24" s="130"/>
      <c r="QAR24" s="130"/>
      <c r="QAS24" s="130"/>
      <c r="QAT24" s="130"/>
      <c r="QAU24" s="130"/>
      <c r="QAV24" s="130"/>
      <c r="QAW24" s="130"/>
      <c r="QAX24" s="130"/>
      <c r="QAY24" s="130"/>
      <c r="QAZ24" s="130"/>
      <c r="QBA24" s="130"/>
      <c r="QBB24" s="130"/>
      <c r="QBC24" s="130"/>
      <c r="QBD24" s="130"/>
      <c r="QBE24" s="130"/>
      <c r="QBF24" s="130"/>
      <c r="QBG24" s="130"/>
      <c r="QBH24" s="130"/>
      <c r="QBI24" s="130"/>
      <c r="QBJ24" s="130"/>
      <c r="QBK24" s="130"/>
      <c r="QBL24" s="130"/>
      <c r="QBM24" s="130"/>
      <c r="QBN24" s="130"/>
      <c r="QBO24" s="130"/>
      <c r="QBP24" s="130"/>
      <c r="QBQ24" s="130"/>
      <c r="QBR24" s="130"/>
      <c r="QBS24" s="130"/>
      <c r="QBT24" s="130"/>
      <c r="QBU24" s="130"/>
      <c r="QBV24" s="130"/>
      <c r="QBW24" s="130"/>
      <c r="QBX24" s="130"/>
      <c r="QBY24" s="130"/>
      <c r="QBZ24" s="130"/>
      <c r="QCA24" s="130"/>
      <c r="QCB24" s="130"/>
      <c r="QCC24" s="130"/>
      <c r="QCD24" s="130"/>
      <c r="QCE24" s="130"/>
      <c r="QCF24" s="130"/>
      <c r="QCG24" s="130"/>
      <c r="QCH24" s="130"/>
      <c r="QCI24" s="130"/>
      <c r="QCJ24" s="130"/>
      <c r="QCK24" s="130"/>
      <c r="QCL24" s="130"/>
      <c r="QCM24" s="130"/>
      <c r="QCN24" s="130"/>
      <c r="QCO24" s="130"/>
      <c r="QCP24" s="130"/>
      <c r="QCQ24" s="130"/>
      <c r="QCR24" s="130"/>
      <c r="QCS24" s="130"/>
      <c r="QCT24" s="130"/>
      <c r="QCU24" s="130"/>
      <c r="QCV24" s="130"/>
      <c r="QCW24" s="130"/>
      <c r="QCX24" s="130"/>
      <c r="QCY24" s="130"/>
      <c r="QCZ24" s="130"/>
      <c r="QDA24" s="130"/>
      <c r="QDB24" s="130"/>
      <c r="QDC24" s="130"/>
      <c r="QDD24" s="130"/>
      <c r="QDE24" s="130"/>
      <c r="QDF24" s="130"/>
      <c r="QDG24" s="130"/>
      <c r="QDH24" s="130"/>
      <c r="QDI24" s="130"/>
      <c r="QDJ24" s="130"/>
      <c r="QDK24" s="130"/>
      <c r="QDL24" s="130"/>
      <c r="QDM24" s="130"/>
      <c r="QDN24" s="130"/>
      <c r="QDO24" s="130"/>
      <c r="QDP24" s="130"/>
      <c r="QDQ24" s="130"/>
      <c r="QDR24" s="130"/>
      <c r="QDS24" s="130"/>
      <c r="QDT24" s="130"/>
      <c r="QDU24" s="130"/>
      <c r="QDV24" s="130"/>
      <c r="QDW24" s="130"/>
      <c r="QDX24" s="130"/>
      <c r="QDY24" s="130"/>
      <c r="QDZ24" s="130"/>
      <c r="QEA24" s="130"/>
      <c r="QEB24" s="130"/>
      <c r="QEC24" s="130"/>
      <c r="QED24" s="130"/>
      <c r="QEE24" s="130"/>
      <c r="QEF24" s="130"/>
      <c r="QEG24" s="130"/>
      <c r="QEH24" s="130"/>
      <c r="QEI24" s="130"/>
      <c r="QEJ24" s="130"/>
      <c r="QEK24" s="130"/>
      <c r="QEL24" s="130"/>
      <c r="QEM24" s="130"/>
      <c r="QEN24" s="130"/>
      <c r="QEO24" s="130"/>
      <c r="QEP24" s="130"/>
      <c r="QEQ24" s="130"/>
      <c r="QER24" s="130"/>
      <c r="QES24" s="130"/>
      <c r="QET24" s="130"/>
      <c r="QEU24" s="130"/>
      <c r="QEV24" s="130"/>
      <c r="QEW24" s="130"/>
      <c r="QEX24" s="130"/>
      <c r="QEY24" s="130"/>
      <c r="QEZ24" s="130"/>
      <c r="QFA24" s="130"/>
      <c r="QFB24" s="130"/>
      <c r="QFC24" s="130"/>
      <c r="QFD24" s="130"/>
      <c r="QFE24" s="130"/>
      <c r="QFF24" s="130"/>
      <c r="QFG24" s="130"/>
      <c r="QFH24" s="130"/>
      <c r="QFI24" s="130"/>
      <c r="QFJ24" s="130"/>
      <c r="QFK24" s="130"/>
      <c r="QFL24" s="130"/>
      <c r="QFM24" s="130"/>
      <c r="QFN24" s="130"/>
      <c r="QFO24" s="130"/>
      <c r="QFP24" s="130"/>
      <c r="QFQ24" s="130"/>
      <c r="QFR24" s="130"/>
      <c r="QFS24" s="130"/>
      <c r="QFT24" s="130"/>
      <c r="QFU24" s="130"/>
      <c r="QFV24" s="130"/>
      <c r="QFW24" s="130"/>
      <c r="QFX24" s="130"/>
      <c r="QFY24" s="130"/>
      <c r="QFZ24" s="130"/>
      <c r="QGA24" s="130"/>
      <c r="QGB24" s="130"/>
      <c r="QGC24" s="130"/>
      <c r="QGD24" s="130"/>
      <c r="QGE24" s="130"/>
      <c r="QGF24" s="130"/>
      <c r="QGG24" s="130"/>
      <c r="QGH24" s="130"/>
      <c r="QGI24" s="130"/>
      <c r="QGJ24" s="130"/>
      <c r="QGK24" s="130"/>
      <c r="QGL24" s="130"/>
      <c r="QGM24" s="130"/>
      <c r="QGN24" s="130"/>
      <c r="QGO24" s="130"/>
      <c r="QGP24" s="130"/>
      <c r="QGQ24" s="130"/>
      <c r="QGR24" s="130"/>
      <c r="QGS24" s="130"/>
      <c r="QGT24" s="130"/>
      <c r="QGU24" s="130"/>
      <c r="QGV24" s="130"/>
      <c r="QGW24" s="130"/>
      <c r="QGX24" s="130"/>
      <c r="QGY24" s="130"/>
      <c r="QGZ24" s="130"/>
      <c r="QHA24" s="130"/>
      <c r="QHB24" s="130"/>
      <c r="QHC24" s="130"/>
      <c r="QHD24" s="130"/>
      <c r="QHE24" s="130"/>
      <c r="QHF24" s="130"/>
      <c r="QHG24" s="130"/>
      <c r="QHH24" s="130"/>
      <c r="QHI24" s="130"/>
      <c r="QHJ24" s="130"/>
      <c r="QHK24" s="130"/>
      <c r="QHL24" s="130"/>
      <c r="QHM24" s="130"/>
      <c r="QHN24" s="130"/>
      <c r="QHO24" s="130"/>
      <c r="QHP24" s="130"/>
      <c r="QHQ24" s="130"/>
      <c r="QHR24" s="130"/>
      <c r="QHS24" s="130"/>
      <c r="QHT24" s="130"/>
      <c r="QHU24" s="130"/>
      <c r="QHV24" s="130"/>
      <c r="QHW24" s="130"/>
      <c r="QHX24" s="130"/>
      <c r="QHY24" s="130"/>
      <c r="QHZ24" s="130"/>
      <c r="QIA24" s="130"/>
      <c r="QIB24" s="130"/>
      <c r="QIC24" s="130"/>
      <c r="QID24" s="130"/>
      <c r="QIE24" s="130"/>
      <c r="QIF24" s="130"/>
      <c r="QIG24" s="130"/>
      <c r="QIH24" s="130"/>
      <c r="QII24" s="130"/>
      <c r="QIJ24" s="130"/>
      <c r="QIK24" s="130"/>
      <c r="QIL24" s="130"/>
      <c r="QIM24" s="130"/>
      <c r="QIN24" s="130"/>
      <c r="QIO24" s="130"/>
      <c r="QIP24" s="130"/>
      <c r="QIQ24" s="130"/>
      <c r="QIR24" s="130"/>
      <c r="QIS24" s="130"/>
      <c r="QIT24" s="130"/>
      <c r="QIU24" s="130"/>
      <c r="QIV24" s="130"/>
      <c r="QIW24" s="130"/>
      <c r="QIX24" s="130"/>
      <c r="QIY24" s="130"/>
      <c r="QIZ24" s="130"/>
      <c r="QJA24" s="130"/>
      <c r="QJB24" s="130"/>
      <c r="QJC24" s="130"/>
      <c r="QJD24" s="130"/>
      <c r="QJE24" s="130"/>
      <c r="QJF24" s="130"/>
      <c r="QJG24" s="130"/>
      <c r="QJH24" s="130"/>
      <c r="QJI24" s="130"/>
      <c r="QJJ24" s="130"/>
      <c r="QJK24" s="130"/>
      <c r="QJL24" s="130"/>
      <c r="QJM24" s="130"/>
      <c r="QJN24" s="130"/>
      <c r="QJO24" s="130"/>
      <c r="QJP24" s="130"/>
      <c r="QJQ24" s="130"/>
      <c r="QJR24" s="130"/>
      <c r="QJS24" s="130"/>
      <c r="QJT24" s="130"/>
      <c r="QJU24" s="130"/>
      <c r="QJV24" s="130"/>
      <c r="QJW24" s="130"/>
      <c r="QJX24" s="130"/>
      <c r="QJY24" s="130"/>
      <c r="QJZ24" s="130"/>
      <c r="QKA24" s="130"/>
      <c r="QKB24" s="130"/>
      <c r="QKC24" s="130"/>
      <c r="QKD24" s="130"/>
      <c r="QKE24" s="130"/>
      <c r="QKF24" s="130"/>
      <c r="QKG24" s="130"/>
      <c r="QKH24" s="130"/>
      <c r="QKI24" s="130"/>
      <c r="QKJ24" s="130"/>
      <c r="QKK24" s="130"/>
      <c r="QKL24" s="130"/>
      <c r="QKM24" s="130"/>
      <c r="QKN24" s="130"/>
      <c r="QKO24" s="130"/>
      <c r="QKP24" s="130"/>
      <c r="QKQ24" s="130"/>
      <c r="QKR24" s="130"/>
      <c r="QKS24" s="130"/>
      <c r="QKT24" s="130"/>
      <c r="QKU24" s="130"/>
      <c r="QKV24" s="130"/>
      <c r="QKW24" s="130"/>
      <c r="QKX24" s="130"/>
      <c r="QKY24" s="130"/>
      <c r="QKZ24" s="130"/>
      <c r="QLA24" s="130"/>
      <c r="QLB24" s="130"/>
      <c r="QLC24" s="130"/>
      <c r="QLD24" s="130"/>
      <c r="QLE24" s="130"/>
      <c r="QLF24" s="130"/>
      <c r="QLG24" s="130"/>
      <c r="QLH24" s="130"/>
      <c r="QLI24" s="130"/>
      <c r="QLJ24" s="130"/>
      <c r="QLK24" s="130"/>
      <c r="QLL24" s="130"/>
      <c r="QLM24" s="130"/>
      <c r="QLN24" s="130"/>
      <c r="QLO24" s="130"/>
      <c r="QLP24" s="130"/>
      <c r="QLQ24" s="130"/>
      <c r="QLR24" s="130"/>
      <c r="QLS24" s="130"/>
      <c r="QLT24" s="130"/>
      <c r="QLU24" s="130"/>
      <c r="QLV24" s="130"/>
      <c r="QLW24" s="130"/>
      <c r="QLX24" s="130"/>
      <c r="QLY24" s="130"/>
      <c r="QLZ24" s="130"/>
      <c r="QMA24" s="130"/>
      <c r="QMB24" s="130"/>
      <c r="QMC24" s="130"/>
      <c r="QMD24" s="130"/>
      <c r="QME24" s="130"/>
      <c r="QMF24" s="130"/>
      <c r="QMG24" s="130"/>
      <c r="QMH24" s="130"/>
      <c r="QMI24" s="130"/>
      <c r="QMJ24" s="130"/>
      <c r="QMK24" s="130"/>
      <c r="QML24" s="130"/>
      <c r="QMM24" s="130"/>
      <c r="QMN24" s="130"/>
      <c r="QMO24" s="130"/>
      <c r="QMP24" s="130"/>
      <c r="QMQ24" s="130"/>
      <c r="QMR24" s="130"/>
      <c r="QMS24" s="130"/>
      <c r="QMT24" s="130"/>
      <c r="QMU24" s="130"/>
      <c r="QMV24" s="130"/>
      <c r="QMW24" s="130"/>
      <c r="QMX24" s="130"/>
      <c r="QMY24" s="130"/>
      <c r="QMZ24" s="130"/>
      <c r="QNA24" s="130"/>
      <c r="QNB24" s="130"/>
      <c r="QNC24" s="130"/>
      <c r="QND24" s="130"/>
      <c r="QNE24" s="130"/>
      <c r="QNF24" s="130"/>
      <c r="QNG24" s="130"/>
      <c r="QNH24" s="130"/>
      <c r="QNI24" s="130"/>
      <c r="QNJ24" s="130"/>
      <c r="QNK24" s="130"/>
      <c r="QNL24" s="130"/>
      <c r="QNM24" s="130"/>
      <c r="QNN24" s="130"/>
      <c r="QNO24" s="130"/>
      <c r="QNP24" s="130"/>
      <c r="QNQ24" s="130"/>
      <c r="QNR24" s="130"/>
      <c r="QNS24" s="130"/>
      <c r="QNT24" s="130"/>
      <c r="QNU24" s="130"/>
      <c r="QNV24" s="130"/>
      <c r="QNW24" s="130"/>
      <c r="QNX24" s="130"/>
      <c r="QNY24" s="130"/>
      <c r="QNZ24" s="130"/>
      <c r="QOA24" s="130"/>
      <c r="QOB24" s="130"/>
      <c r="QOC24" s="130"/>
      <c r="QOD24" s="130"/>
      <c r="QOE24" s="130"/>
      <c r="QOF24" s="130"/>
      <c r="QOG24" s="130"/>
      <c r="QOH24" s="130"/>
      <c r="QOI24" s="130"/>
      <c r="QOJ24" s="130"/>
      <c r="QOK24" s="130"/>
      <c r="QOL24" s="130"/>
      <c r="QOM24" s="130"/>
      <c r="QON24" s="130"/>
      <c r="QOO24" s="130"/>
      <c r="QOP24" s="130"/>
      <c r="QOQ24" s="130"/>
      <c r="QOR24" s="130"/>
      <c r="QOS24" s="130"/>
      <c r="QOT24" s="130"/>
      <c r="QOU24" s="130"/>
      <c r="QOV24" s="130"/>
      <c r="QOW24" s="130"/>
      <c r="QOX24" s="130"/>
      <c r="QOY24" s="130"/>
      <c r="QOZ24" s="130"/>
      <c r="QPA24" s="130"/>
      <c r="QPB24" s="130"/>
      <c r="QPC24" s="130"/>
      <c r="QPD24" s="130"/>
      <c r="QPE24" s="130"/>
      <c r="QPF24" s="130"/>
      <c r="QPG24" s="130"/>
      <c r="QPH24" s="130"/>
      <c r="QPI24" s="130"/>
      <c r="QPJ24" s="130"/>
      <c r="QPK24" s="130"/>
      <c r="QPL24" s="130"/>
      <c r="QPM24" s="130"/>
      <c r="QPN24" s="130"/>
      <c r="QPO24" s="130"/>
      <c r="QPP24" s="130"/>
      <c r="QPQ24" s="130"/>
      <c r="QPR24" s="130"/>
      <c r="QPS24" s="130"/>
      <c r="QPT24" s="130"/>
      <c r="QPU24" s="130"/>
      <c r="QPV24" s="130"/>
      <c r="QPW24" s="130"/>
      <c r="QPX24" s="130"/>
      <c r="QPY24" s="130"/>
      <c r="QPZ24" s="130"/>
      <c r="QQA24" s="130"/>
      <c r="QQB24" s="130"/>
      <c r="QQC24" s="130"/>
      <c r="QQD24" s="130"/>
      <c r="QQE24" s="130"/>
      <c r="QQF24" s="130"/>
      <c r="QQG24" s="130"/>
      <c r="QQH24" s="130"/>
      <c r="QQI24" s="130"/>
      <c r="QQJ24" s="130"/>
      <c r="QQK24" s="130"/>
      <c r="QQL24" s="130"/>
      <c r="QQM24" s="130"/>
      <c r="QQN24" s="130"/>
      <c r="QQO24" s="130"/>
      <c r="QQP24" s="130"/>
      <c r="QQQ24" s="130"/>
      <c r="QQR24" s="130"/>
      <c r="QQS24" s="130"/>
      <c r="QQT24" s="130"/>
      <c r="QQU24" s="130"/>
      <c r="QQV24" s="130"/>
      <c r="QQW24" s="130"/>
      <c r="QQX24" s="130"/>
      <c r="QQY24" s="130"/>
      <c r="QQZ24" s="130"/>
      <c r="QRA24" s="130"/>
      <c r="QRB24" s="130"/>
      <c r="QRC24" s="130"/>
      <c r="QRD24" s="130"/>
      <c r="QRE24" s="130"/>
      <c r="QRF24" s="130"/>
      <c r="QRG24" s="130"/>
      <c r="QRH24" s="130"/>
      <c r="QRI24" s="130"/>
      <c r="QRJ24" s="130"/>
      <c r="QRK24" s="130"/>
      <c r="QRL24" s="130"/>
      <c r="QRM24" s="130"/>
      <c r="QRN24" s="130"/>
      <c r="QRO24" s="130"/>
      <c r="QRP24" s="130"/>
      <c r="QRQ24" s="130"/>
      <c r="QRR24" s="130"/>
      <c r="QRS24" s="130"/>
      <c r="QRT24" s="130"/>
      <c r="QRU24" s="130"/>
      <c r="QRV24" s="130"/>
      <c r="QRW24" s="130"/>
      <c r="QRX24" s="130"/>
      <c r="QRY24" s="130"/>
      <c r="QRZ24" s="130"/>
      <c r="QSA24" s="130"/>
      <c r="QSB24" s="130"/>
      <c r="QSC24" s="130"/>
      <c r="QSD24" s="130"/>
      <c r="QSE24" s="130"/>
      <c r="QSF24" s="130"/>
      <c r="QSG24" s="130"/>
      <c r="QSH24" s="130"/>
      <c r="QSI24" s="130"/>
      <c r="QSJ24" s="130"/>
      <c r="QSK24" s="130"/>
      <c r="QSL24" s="130"/>
      <c r="QSM24" s="130"/>
      <c r="QSN24" s="130"/>
      <c r="QSO24" s="130"/>
      <c r="QSP24" s="130"/>
      <c r="QSQ24" s="130"/>
      <c r="QSR24" s="130"/>
      <c r="QSS24" s="130"/>
      <c r="QST24" s="130"/>
      <c r="QSU24" s="130"/>
      <c r="QSV24" s="130"/>
      <c r="QSW24" s="130"/>
      <c r="QSX24" s="130"/>
      <c r="QSY24" s="130"/>
      <c r="QSZ24" s="130"/>
      <c r="QTA24" s="130"/>
      <c r="QTB24" s="130"/>
      <c r="QTC24" s="130"/>
      <c r="QTD24" s="130"/>
      <c r="QTE24" s="130"/>
      <c r="QTF24" s="130"/>
      <c r="QTG24" s="130"/>
      <c r="QTH24" s="130"/>
      <c r="QTI24" s="130"/>
      <c r="QTJ24" s="130"/>
      <c r="QTK24" s="130"/>
      <c r="QTL24" s="130"/>
      <c r="QTM24" s="130"/>
      <c r="QTN24" s="130"/>
      <c r="QTO24" s="130"/>
      <c r="QTP24" s="130"/>
      <c r="QTQ24" s="130"/>
      <c r="QTR24" s="130"/>
      <c r="QTS24" s="130"/>
      <c r="QTT24" s="130"/>
      <c r="QTU24" s="130"/>
      <c r="QTV24" s="130"/>
      <c r="QTW24" s="130"/>
      <c r="QTX24" s="130"/>
      <c r="QTY24" s="130"/>
      <c r="QTZ24" s="130"/>
      <c r="QUA24" s="130"/>
      <c r="QUB24" s="130"/>
      <c r="QUC24" s="130"/>
      <c r="QUD24" s="130"/>
      <c r="QUE24" s="130"/>
      <c r="QUF24" s="130"/>
      <c r="QUG24" s="130"/>
      <c r="QUH24" s="130"/>
      <c r="QUI24" s="130"/>
      <c r="QUJ24" s="130"/>
      <c r="QUK24" s="130"/>
      <c r="QUL24" s="130"/>
      <c r="QUM24" s="130"/>
      <c r="QUN24" s="130"/>
      <c r="QUO24" s="130"/>
      <c r="QUP24" s="130"/>
      <c r="QUQ24" s="130"/>
      <c r="QUR24" s="130"/>
      <c r="QUS24" s="130"/>
      <c r="QUT24" s="130"/>
      <c r="QUU24" s="130"/>
      <c r="QUV24" s="130"/>
      <c r="QUW24" s="130"/>
      <c r="QUX24" s="130"/>
      <c r="QUY24" s="130"/>
      <c r="QUZ24" s="130"/>
      <c r="QVA24" s="130"/>
      <c r="QVB24" s="130"/>
      <c r="QVC24" s="130"/>
      <c r="QVD24" s="130"/>
      <c r="QVE24" s="130"/>
      <c r="QVF24" s="130"/>
      <c r="QVG24" s="130"/>
      <c r="QVH24" s="130"/>
      <c r="QVI24" s="130"/>
      <c r="QVJ24" s="130"/>
      <c r="QVK24" s="130"/>
      <c r="QVL24" s="130"/>
      <c r="QVM24" s="130"/>
      <c r="QVN24" s="130"/>
      <c r="QVO24" s="130"/>
      <c r="QVP24" s="130"/>
      <c r="QVQ24" s="130"/>
      <c r="QVR24" s="130"/>
      <c r="QVS24" s="130"/>
      <c r="QVT24" s="130"/>
      <c r="QVU24" s="130"/>
      <c r="QVV24" s="130"/>
      <c r="QVW24" s="130"/>
      <c r="QVX24" s="130"/>
      <c r="QVY24" s="130"/>
      <c r="QVZ24" s="130"/>
      <c r="QWA24" s="130"/>
      <c r="QWB24" s="130"/>
      <c r="QWC24" s="130"/>
      <c r="QWD24" s="130"/>
      <c r="QWE24" s="130"/>
      <c r="QWF24" s="130"/>
      <c r="QWG24" s="130"/>
      <c r="QWH24" s="130"/>
      <c r="QWI24" s="130"/>
      <c r="QWJ24" s="130"/>
      <c r="QWK24" s="130"/>
      <c r="QWL24" s="130"/>
      <c r="QWM24" s="130"/>
      <c r="QWN24" s="130"/>
      <c r="QWO24" s="130"/>
      <c r="QWP24" s="130"/>
      <c r="QWQ24" s="130"/>
      <c r="QWR24" s="130"/>
      <c r="QWS24" s="130"/>
      <c r="QWT24" s="130"/>
      <c r="QWU24" s="130"/>
      <c r="QWV24" s="130"/>
      <c r="QWW24" s="130"/>
      <c r="QWX24" s="130"/>
      <c r="QWY24" s="130"/>
      <c r="QWZ24" s="130"/>
      <c r="QXA24" s="130"/>
      <c r="QXB24" s="130"/>
      <c r="QXC24" s="130"/>
      <c r="QXD24" s="130"/>
      <c r="QXE24" s="130"/>
      <c r="QXF24" s="130"/>
      <c r="QXG24" s="130"/>
      <c r="QXH24" s="130"/>
      <c r="QXI24" s="130"/>
      <c r="QXJ24" s="130"/>
      <c r="QXK24" s="130"/>
      <c r="QXL24" s="130"/>
      <c r="QXM24" s="130"/>
      <c r="QXN24" s="130"/>
      <c r="QXO24" s="130"/>
      <c r="QXP24" s="130"/>
      <c r="QXQ24" s="130"/>
      <c r="QXR24" s="130"/>
      <c r="QXS24" s="130"/>
      <c r="QXT24" s="130"/>
      <c r="QXU24" s="130"/>
      <c r="QXV24" s="130"/>
      <c r="QXW24" s="130"/>
      <c r="QXX24" s="130"/>
      <c r="QXY24" s="130"/>
      <c r="QXZ24" s="130"/>
      <c r="QYA24" s="130"/>
      <c r="QYB24" s="130"/>
      <c r="QYC24" s="130"/>
      <c r="QYD24" s="130"/>
      <c r="QYE24" s="130"/>
      <c r="QYF24" s="130"/>
      <c r="QYG24" s="130"/>
      <c r="QYH24" s="130"/>
      <c r="QYI24" s="130"/>
      <c r="QYJ24" s="130"/>
      <c r="QYK24" s="130"/>
      <c r="QYL24" s="130"/>
      <c r="QYM24" s="130"/>
      <c r="QYN24" s="130"/>
      <c r="QYO24" s="130"/>
      <c r="QYP24" s="130"/>
      <c r="QYQ24" s="130"/>
      <c r="QYR24" s="130"/>
      <c r="QYS24" s="130"/>
      <c r="QYT24" s="130"/>
      <c r="QYU24" s="130"/>
      <c r="QYV24" s="130"/>
      <c r="QYW24" s="130"/>
      <c r="QYX24" s="130"/>
      <c r="QYY24" s="130"/>
      <c r="QYZ24" s="130"/>
      <c r="QZA24" s="130"/>
      <c r="QZB24" s="130"/>
      <c r="QZC24" s="130"/>
      <c r="QZD24" s="130"/>
      <c r="QZE24" s="130"/>
      <c r="QZF24" s="130"/>
      <c r="QZG24" s="130"/>
      <c r="QZH24" s="130"/>
      <c r="QZI24" s="130"/>
      <c r="QZJ24" s="130"/>
      <c r="QZK24" s="130"/>
      <c r="QZL24" s="130"/>
      <c r="QZM24" s="130"/>
      <c r="QZN24" s="130"/>
      <c r="QZO24" s="130"/>
      <c r="QZP24" s="130"/>
      <c r="QZQ24" s="130"/>
      <c r="QZR24" s="130"/>
      <c r="QZS24" s="130"/>
      <c r="QZT24" s="130"/>
      <c r="QZU24" s="130"/>
      <c r="QZV24" s="130"/>
      <c r="QZW24" s="130"/>
      <c r="QZX24" s="130"/>
      <c r="QZY24" s="130"/>
      <c r="QZZ24" s="130"/>
      <c r="RAA24" s="130"/>
      <c r="RAB24" s="130"/>
      <c r="RAC24" s="130"/>
      <c r="RAD24" s="130"/>
      <c r="RAE24" s="130"/>
      <c r="RAF24" s="130"/>
      <c r="RAG24" s="130"/>
      <c r="RAH24" s="130"/>
      <c r="RAI24" s="130"/>
      <c r="RAJ24" s="130"/>
      <c r="RAK24" s="130"/>
      <c r="RAL24" s="130"/>
      <c r="RAM24" s="130"/>
      <c r="RAN24" s="130"/>
      <c r="RAO24" s="130"/>
      <c r="RAP24" s="130"/>
      <c r="RAQ24" s="130"/>
      <c r="RAR24" s="130"/>
      <c r="RAS24" s="130"/>
      <c r="RAT24" s="130"/>
      <c r="RAU24" s="130"/>
      <c r="RAV24" s="130"/>
      <c r="RAW24" s="130"/>
      <c r="RAX24" s="130"/>
      <c r="RAY24" s="130"/>
      <c r="RAZ24" s="130"/>
      <c r="RBA24" s="130"/>
      <c r="RBB24" s="130"/>
      <c r="RBC24" s="130"/>
      <c r="RBD24" s="130"/>
      <c r="RBE24" s="130"/>
      <c r="RBF24" s="130"/>
      <c r="RBG24" s="130"/>
      <c r="RBH24" s="130"/>
      <c r="RBI24" s="130"/>
      <c r="RBJ24" s="130"/>
      <c r="RBK24" s="130"/>
      <c r="RBL24" s="130"/>
      <c r="RBM24" s="130"/>
      <c r="RBN24" s="130"/>
      <c r="RBO24" s="130"/>
      <c r="RBP24" s="130"/>
      <c r="RBQ24" s="130"/>
      <c r="RBR24" s="130"/>
      <c r="RBS24" s="130"/>
      <c r="RBT24" s="130"/>
      <c r="RBU24" s="130"/>
      <c r="RBV24" s="130"/>
      <c r="RBW24" s="130"/>
      <c r="RBX24" s="130"/>
      <c r="RBY24" s="130"/>
      <c r="RBZ24" s="130"/>
      <c r="RCA24" s="130"/>
      <c r="RCB24" s="130"/>
      <c r="RCC24" s="130"/>
      <c r="RCD24" s="130"/>
      <c r="RCE24" s="130"/>
      <c r="RCF24" s="130"/>
      <c r="RCG24" s="130"/>
      <c r="RCH24" s="130"/>
      <c r="RCI24" s="130"/>
      <c r="RCJ24" s="130"/>
      <c r="RCK24" s="130"/>
      <c r="RCL24" s="130"/>
      <c r="RCM24" s="130"/>
      <c r="RCN24" s="130"/>
      <c r="RCO24" s="130"/>
      <c r="RCP24" s="130"/>
      <c r="RCQ24" s="130"/>
      <c r="RCR24" s="130"/>
      <c r="RCS24" s="130"/>
      <c r="RCT24" s="130"/>
      <c r="RCU24" s="130"/>
      <c r="RCV24" s="130"/>
      <c r="RCW24" s="130"/>
      <c r="RCX24" s="130"/>
      <c r="RCY24" s="130"/>
      <c r="RCZ24" s="130"/>
      <c r="RDA24" s="130"/>
      <c r="RDB24" s="130"/>
      <c r="RDC24" s="130"/>
      <c r="RDD24" s="130"/>
      <c r="RDE24" s="130"/>
      <c r="RDF24" s="130"/>
      <c r="RDG24" s="130"/>
      <c r="RDH24" s="130"/>
      <c r="RDI24" s="130"/>
      <c r="RDJ24" s="130"/>
      <c r="RDK24" s="130"/>
      <c r="RDL24" s="130"/>
      <c r="RDM24" s="130"/>
      <c r="RDN24" s="130"/>
      <c r="RDO24" s="130"/>
      <c r="RDP24" s="130"/>
      <c r="RDQ24" s="130"/>
      <c r="RDR24" s="130"/>
      <c r="RDS24" s="130"/>
      <c r="RDT24" s="130"/>
      <c r="RDU24" s="130"/>
      <c r="RDV24" s="130"/>
      <c r="RDW24" s="130"/>
      <c r="RDX24" s="130"/>
      <c r="RDY24" s="130"/>
      <c r="RDZ24" s="130"/>
      <c r="REA24" s="130"/>
      <c r="REB24" s="130"/>
      <c r="REC24" s="130"/>
      <c r="RED24" s="130"/>
      <c r="REE24" s="130"/>
      <c r="REF24" s="130"/>
      <c r="REG24" s="130"/>
      <c r="REH24" s="130"/>
      <c r="REI24" s="130"/>
      <c r="REJ24" s="130"/>
      <c r="REK24" s="130"/>
      <c r="REL24" s="130"/>
      <c r="REM24" s="130"/>
      <c r="REN24" s="130"/>
      <c r="REO24" s="130"/>
      <c r="REP24" s="130"/>
      <c r="REQ24" s="130"/>
      <c r="RER24" s="130"/>
      <c r="RES24" s="130"/>
      <c r="RET24" s="130"/>
      <c r="REU24" s="130"/>
      <c r="REV24" s="130"/>
      <c r="REW24" s="130"/>
      <c r="REX24" s="130"/>
      <c r="REY24" s="130"/>
      <c r="REZ24" s="130"/>
      <c r="RFA24" s="130"/>
      <c r="RFB24" s="130"/>
      <c r="RFC24" s="130"/>
      <c r="RFD24" s="130"/>
      <c r="RFE24" s="130"/>
      <c r="RFF24" s="130"/>
      <c r="RFG24" s="130"/>
      <c r="RFH24" s="130"/>
      <c r="RFI24" s="130"/>
      <c r="RFJ24" s="130"/>
      <c r="RFK24" s="130"/>
      <c r="RFL24" s="130"/>
      <c r="RFM24" s="130"/>
      <c r="RFN24" s="130"/>
      <c r="RFO24" s="130"/>
      <c r="RFP24" s="130"/>
      <c r="RFQ24" s="130"/>
      <c r="RFR24" s="130"/>
      <c r="RFS24" s="130"/>
      <c r="RFT24" s="130"/>
      <c r="RFU24" s="130"/>
      <c r="RFV24" s="130"/>
      <c r="RFW24" s="130"/>
      <c r="RFX24" s="130"/>
      <c r="RFY24" s="130"/>
      <c r="RFZ24" s="130"/>
      <c r="RGA24" s="130"/>
      <c r="RGB24" s="130"/>
      <c r="RGC24" s="130"/>
      <c r="RGD24" s="130"/>
      <c r="RGE24" s="130"/>
      <c r="RGF24" s="130"/>
      <c r="RGG24" s="130"/>
      <c r="RGH24" s="130"/>
      <c r="RGI24" s="130"/>
      <c r="RGJ24" s="130"/>
      <c r="RGK24" s="130"/>
      <c r="RGL24" s="130"/>
      <c r="RGM24" s="130"/>
      <c r="RGN24" s="130"/>
      <c r="RGO24" s="130"/>
      <c r="RGP24" s="130"/>
      <c r="RGQ24" s="130"/>
      <c r="RGR24" s="130"/>
      <c r="RGS24" s="130"/>
      <c r="RGT24" s="130"/>
      <c r="RGU24" s="130"/>
      <c r="RGV24" s="130"/>
      <c r="RGW24" s="130"/>
      <c r="RGX24" s="130"/>
      <c r="RGY24" s="130"/>
      <c r="RGZ24" s="130"/>
      <c r="RHA24" s="130"/>
      <c r="RHB24" s="130"/>
      <c r="RHC24" s="130"/>
      <c r="RHD24" s="130"/>
      <c r="RHE24" s="130"/>
      <c r="RHF24" s="130"/>
      <c r="RHG24" s="130"/>
      <c r="RHH24" s="130"/>
      <c r="RHI24" s="130"/>
      <c r="RHJ24" s="130"/>
      <c r="RHK24" s="130"/>
      <c r="RHL24" s="130"/>
      <c r="RHM24" s="130"/>
      <c r="RHN24" s="130"/>
      <c r="RHO24" s="130"/>
      <c r="RHP24" s="130"/>
      <c r="RHQ24" s="130"/>
      <c r="RHR24" s="130"/>
      <c r="RHS24" s="130"/>
      <c r="RHT24" s="130"/>
      <c r="RHU24" s="130"/>
      <c r="RHV24" s="130"/>
      <c r="RHW24" s="130"/>
      <c r="RHX24" s="130"/>
      <c r="RHY24" s="130"/>
      <c r="RHZ24" s="130"/>
      <c r="RIA24" s="130"/>
      <c r="RIB24" s="130"/>
      <c r="RIC24" s="130"/>
      <c r="RID24" s="130"/>
      <c r="RIE24" s="130"/>
      <c r="RIF24" s="130"/>
      <c r="RIG24" s="130"/>
      <c r="RIH24" s="130"/>
      <c r="RII24" s="130"/>
      <c r="RIJ24" s="130"/>
      <c r="RIK24" s="130"/>
      <c r="RIL24" s="130"/>
      <c r="RIM24" s="130"/>
      <c r="RIN24" s="130"/>
      <c r="RIO24" s="130"/>
      <c r="RIP24" s="130"/>
      <c r="RIQ24" s="130"/>
      <c r="RIR24" s="130"/>
      <c r="RIS24" s="130"/>
      <c r="RIT24" s="130"/>
      <c r="RIU24" s="130"/>
      <c r="RIV24" s="130"/>
      <c r="RIW24" s="130"/>
      <c r="RIX24" s="130"/>
      <c r="RIY24" s="130"/>
      <c r="RIZ24" s="130"/>
      <c r="RJA24" s="130"/>
      <c r="RJB24" s="130"/>
      <c r="RJC24" s="130"/>
      <c r="RJD24" s="130"/>
      <c r="RJE24" s="130"/>
      <c r="RJF24" s="130"/>
      <c r="RJG24" s="130"/>
      <c r="RJH24" s="130"/>
      <c r="RJI24" s="130"/>
      <c r="RJJ24" s="130"/>
      <c r="RJK24" s="130"/>
      <c r="RJL24" s="130"/>
      <c r="RJM24" s="130"/>
      <c r="RJN24" s="130"/>
      <c r="RJO24" s="130"/>
      <c r="RJP24" s="130"/>
      <c r="RJQ24" s="130"/>
      <c r="RJR24" s="130"/>
      <c r="RJS24" s="130"/>
      <c r="RJT24" s="130"/>
      <c r="RJU24" s="130"/>
      <c r="RJV24" s="130"/>
      <c r="RJW24" s="130"/>
      <c r="RJX24" s="130"/>
      <c r="RJY24" s="130"/>
      <c r="RJZ24" s="130"/>
      <c r="RKA24" s="130"/>
      <c r="RKB24" s="130"/>
      <c r="RKC24" s="130"/>
      <c r="RKD24" s="130"/>
      <c r="RKE24" s="130"/>
      <c r="RKF24" s="130"/>
      <c r="RKG24" s="130"/>
      <c r="RKH24" s="130"/>
      <c r="RKI24" s="130"/>
      <c r="RKJ24" s="130"/>
      <c r="RKK24" s="130"/>
      <c r="RKL24" s="130"/>
      <c r="RKM24" s="130"/>
      <c r="RKN24" s="130"/>
      <c r="RKO24" s="130"/>
      <c r="RKP24" s="130"/>
      <c r="RKQ24" s="130"/>
      <c r="RKR24" s="130"/>
      <c r="RKS24" s="130"/>
      <c r="RKT24" s="130"/>
      <c r="RKU24" s="130"/>
      <c r="RKV24" s="130"/>
      <c r="RKW24" s="130"/>
      <c r="RKX24" s="130"/>
      <c r="RKY24" s="130"/>
      <c r="RKZ24" s="130"/>
      <c r="RLA24" s="130"/>
      <c r="RLB24" s="130"/>
      <c r="RLC24" s="130"/>
      <c r="RLD24" s="130"/>
      <c r="RLE24" s="130"/>
      <c r="RLF24" s="130"/>
      <c r="RLG24" s="130"/>
      <c r="RLH24" s="130"/>
      <c r="RLI24" s="130"/>
      <c r="RLJ24" s="130"/>
      <c r="RLK24" s="130"/>
      <c r="RLL24" s="130"/>
      <c r="RLM24" s="130"/>
      <c r="RLN24" s="130"/>
      <c r="RLO24" s="130"/>
      <c r="RLP24" s="130"/>
      <c r="RLQ24" s="130"/>
      <c r="RLR24" s="130"/>
      <c r="RLS24" s="130"/>
      <c r="RLT24" s="130"/>
      <c r="RLU24" s="130"/>
      <c r="RLV24" s="130"/>
      <c r="RLW24" s="130"/>
      <c r="RLX24" s="130"/>
      <c r="RLY24" s="130"/>
      <c r="RLZ24" s="130"/>
      <c r="RMA24" s="130"/>
      <c r="RMB24" s="130"/>
      <c r="RMC24" s="130"/>
      <c r="RMD24" s="130"/>
      <c r="RME24" s="130"/>
      <c r="RMF24" s="130"/>
      <c r="RMG24" s="130"/>
      <c r="RMH24" s="130"/>
      <c r="RMI24" s="130"/>
      <c r="RMJ24" s="130"/>
      <c r="RMK24" s="130"/>
      <c r="RML24" s="130"/>
      <c r="RMM24" s="130"/>
      <c r="RMN24" s="130"/>
      <c r="RMO24" s="130"/>
      <c r="RMP24" s="130"/>
      <c r="RMQ24" s="130"/>
      <c r="RMR24" s="130"/>
      <c r="RMS24" s="130"/>
      <c r="RMT24" s="130"/>
      <c r="RMU24" s="130"/>
      <c r="RMV24" s="130"/>
      <c r="RMW24" s="130"/>
      <c r="RMX24" s="130"/>
      <c r="RMY24" s="130"/>
      <c r="RMZ24" s="130"/>
      <c r="RNA24" s="130"/>
      <c r="RNB24" s="130"/>
      <c r="RNC24" s="130"/>
      <c r="RND24" s="130"/>
      <c r="RNE24" s="130"/>
      <c r="RNF24" s="130"/>
      <c r="RNG24" s="130"/>
      <c r="RNH24" s="130"/>
      <c r="RNI24" s="130"/>
      <c r="RNJ24" s="130"/>
      <c r="RNK24" s="130"/>
      <c r="RNL24" s="130"/>
      <c r="RNM24" s="130"/>
      <c r="RNN24" s="130"/>
      <c r="RNO24" s="130"/>
      <c r="RNP24" s="130"/>
      <c r="RNQ24" s="130"/>
      <c r="RNR24" s="130"/>
      <c r="RNS24" s="130"/>
      <c r="RNT24" s="130"/>
      <c r="RNU24" s="130"/>
      <c r="RNV24" s="130"/>
      <c r="RNW24" s="130"/>
      <c r="RNX24" s="130"/>
      <c r="RNY24" s="130"/>
      <c r="RNZ24" s="130"/>
      <c r="ROA24" s="130"/>
      <c r="ROB24" s="130"/>
      <c r="ROC24" s="130"/>
      <c r="ROD24" s="130"/>
      <c r="ROE24" s="130"/>
      <c r="ROF24" s="130"/>
      <c r="ROG24" s="130"/>
      <c r="ROH24" s="130"/>
      <c r="ROI24" s="130"/>
      <c r="ROJ24" s="130"/>
      <c r="ROK24" s="130"/>
      <c r="ROL24" s="130"/>
      <c r="ROM24" s="130"/>
      <c r="RON24" s="130"/>
      <c r="ROO24" s="130"/>
      <c r="ROP24" s="130"/>
      <c r="ROQ24" s="130"/>
      <c r="ROR24" s="130"/>
      <c r="ROS24" s="130"/>
      <c r="ROT24" s="130"/>
      <c r="ROU24" s="130"/>
      <c r="ROV24" s="130"/>
      <c r="ROW24" s="130"/>
      <c r="ROX24" s="130"/>
      <c r="ROY24" s="130"/>
      <c r="ROZ24" s="130"/>
      <c r="RPA24" s="130"/>
      <c r="RPB24" s="130"/>
      <c r="RPC24" s="130"/>
      <c r="RPD24" s="130"/>
      <c r="RPE24" s="130"/>
      <c r="RPF24" s="130"/>
      <c r="RPG24" s="130"/>
      <c r="RPH24" s="130"/>
      <c r="RPI24" s="130"/>
      <c r="RPJ24" s="130"/>
      <c r="RPK24" s="130"/>
      <c r="RPL24" s="130"/>
      <c r="RPM24" s="130"/>
      <c r="RPN24" s="130"/>
      <c r="RPO24" s="130"/>
      <c r="RPP24" s="130"/>
      <c r="RPQ24" s="130"/>
      <c r="RPR24" s="130"/>
      <c r="RPS24" s="130"/>
      <c r="RPT24" s="130"/>
      <c r="RPU24" s="130"/>
      <c r="RPV24" s="130"/>
      <c r="RPW24" s="130"/>
      <c r="RPX24" s="130"/>
      <c r="RPY24" s="130"/>
      <c r="RPZ24" s="130"/>
      <c r="RQA24" s="130"/>
      <c r="RQB24" s="130"/>
      <c r="RQC24" s="130"/>
      <c r="RQD24" s="130"/>
      <c r="RQE24" s="130"/>
      <c r="RQF24" s="130"/>
      <c r="RQG24" s="130"/>
      <c r="RQH24" s="130"/>
      <c r="RQI24" s="130"/>
      <c r="RQJ24" s="130"/>
      <c r="RQK24" s="130"/>
      <c r="RQL24" s="130"/>
      <c r="RQM24" s="130"/>
      <c r="RQN24" s="130"/>
      <c r="RQO24" s="130"/>
      <c r="RQP24" s="130"/>
      <c r="RQQ24" s="130"/>
      <c r="RQR24" s="130"/>
      <c r="RQS24" s="130"/>
      <c r="RQT24" s="130"/>
      <c r="RQU24" s="130"/>
      <c r="RQV24" s="130"/>
      <c r="RQW24" s="130"/>
      <c r="RQX24" s="130"/>
      <c r="RQY24" s="130"/>
      <c r="RQZ24" s="130"/>
      <c r="RRA24" s="130"/>
      <c r="RRB24" s="130"/>
      <c r="RRC24" s="130"/>
      <c r="RRD24" s="130"/>
      <c r="RRE24" s="130"/>
      <c r="RRF24" s="130"/>
      <c r="RRG24" s="130"/>
      <c r="RRH24" s="130"/>
      <c r="RRI24" s="130"/>
      <c r="RRJ24" s="130"/>
      <c r="RRK24" s="130"/>
      <c r="RRL24" s="130"/>
      <c r="RRM24" s="130"/>
      <c r="RRN24" s="130"/>
      <c r="RRO24" s="130"/>
      <c r="RRP24" s="130"/>
      <c r="RRQ24" s="130"/>
      <c r="RRR24" s="130"/>
      <c r="RRS24" s="130"/>
      <c r="RRT24" s="130"/>
      <c r="RRU24" s="130"/>
      <c r="RRV24" s="130"/>
      <c r="RRW24" s="130"/>
      <c r="RRX24" s="130"/>
      <c r="RRY24" s="130"/>
      <c r="RRZ24" s="130"/>
      <c r="RSA24" s="130"/>
      <c r="RSB24" s="130"/>
      <c r="RSC24" s="130"/>
      <c r="RSD24" s="130"/>
      <c r="RSE24" s="130"/>
      <c r="RSF24" s="130"/>
      <c r="RSG24" s="130"/>
      <c r="RSH24" s="130"/>
      <c r="RSI24" s="130"/>
      <c r="RSJ24" s="130"/>
      <c r="RSK24" s="130"/>
      <c r="RSL24" s="130"/>
      <c r="RSM24" s="130"/>
      <c r="RSN24" s="130"/>
      <c r="RSO24" s="130"/>
      <c r="RSP24" s="130"/>
      <c r="RSQ24" s="130"/>
      <c r="RSR24" s="130"/>
      <c r="RSS24" s="130"/>
      <c r="RST24" s="130"/>
      <c r="RSU24" s="130"/>
      <c r="RSV24" s="130"/>
      <c r="RSW24" s="130"/>
      <c r="RSX24" s="130"/>
      <c r="RSY24" s="130"/>
      <c r="RSZ24" s="130"/>
      <c r="RTA24" s="130"/>
      <c r="RTB24" s="130"/>
      <c r="RTC24" s="130"/>
      <c r="RTD24" s="130"/>
      <c r="RTE24" s="130"/>
      <c r="RTF24" s="130"/>
      <c r="RTG24" s="130"/>
      <c r="RTH24" s="130"/>
      <c r="RTI24" s="130"/>
      <c r="RTJ24" s="130"/>
      <c r="RTK24" s="130"/>
      <c r="RTL24" s="130"/>
      <c r="RTM24" s="130"/>
      <c r="RTN24" s="130"/>
      <c r="RTO24" s="130"/>
      <c r="RTP24" s="130"/>
      <c r="RTQ24" s="130"/>
      <c r="RTR24" s="130"/>
      <c r="RTS24" s="130"/>
      <c r="RTT24" s="130"/>
      <c r="RTU24" s="130"/>
      <c r="RTV24" s="130"/>
      <c r="RTW24" s="130"/>
      <c r="RTX24" s="130"/>
      <c r="RTY24" s="130"/>
      <c r="RTZ24" s="130"/>
      <c r="RUA24" s="130"/>
      <c r="RUB24" s="130"/>
      <c r="RUC24" s="130"/>
      <c r="RUD24" s="130"/>
      <c r="RUE24" s="130"/>
      <c r="RUF24" s="130"/>
      <c r="RUG24" s="130"/>
      <c r="RUH24" s="130"/>
      <c r="RUI24" s="130"/>
      <c r="RUJ24" s="130"/>
      <c r="RUK24" s="130"/>
      <c r="RUL24" s="130"/>
      <c r="RUM24" s="130"/>
      <c r="RUN24" s="130"/>
      <c r="RUO24" s="130"/>
      <c r="RUP24" s="130"/>
      <c r="RUQ24" s="130"/>
      <c r="RUR24" s="130"/>
      <c r="RUS24" s="130"/>
      <c r="RUT24" s="130"/>
      <c r="RUU24" s="130"/>
      <c r="RUV24" s="130"/>
      <c r="RUW24" s="130"/>
      <c r="RUX24" s="130"/>
      <c r="RUY24" s="130"/>
      <c r="RUZ24" s="130"/>
      <c r="RVA24" s="130"/>
      <c r="RVB24" s="130"/>
      <c r="RVC24" s="130"/>
      <c r="RVD24" s="130"/>
      <c r="RVE24" s="130"/>
      <c r="RVF24" s="130"/>
      <c r="RVG24" s="130"/>
      <c r="RVH24" s="130"/>
      <c r="RVI24" s="130"/>
      <c r="RVJ24" s="130"/>
      <c r="RVK24" s="130"/>
      <c r="RVL24" s="130"/>
      <c r="RVM24" s="130"/>
      <c r="RVN24" s="130"/>
      <c r="RVO24" s="130"/>
      <c r="RVP24" s="130"/>
      <c r="RVQ24" s="130"/>
      <c r="RVR24" s="130"/>
      <c r="RVS24" s="130"/>
      <c r="RVT24" s="130"/>
      <c r="RVU24" s="130"/>
      <c r="RVV24" s="130"/>
      <c r="RVW24" s="130"/>
      <c r="RVX24" s="130"/>
      <c r="RVY24" s="130"/>
      <c r="RVZ24" s="130"/>
      <c r="RWA24" s="130"/>
      <c r="RWB24" s="130"/>
      <c r="RWC24" s="130"/>
      <c r="RWD24" s="130"/>
      <c r="RWE24" s="130"/>
      <c r="RWF24" s="130"/>
      <c r="RWG24" s="130"/>
      <c r="RWH24" s="130"/>
      <c r="RWI24" s="130"/>
      <c r="RWJ24" s="130"/>
      <c r="RWK24" s="130"/>
      <c r="RWL24" s="130"/>
      <c r="RWM24" s="130"/>
      <c r="RWN24" s="130"/>
      <c r="RWO24" s="130"/>
      <c r="RWP24" s="130"/>
      <c r="RWQ24" s="130"/>
      <c r="RWR24" s="130"/>
      <c r="RWS24" s="130"/>
      <c r="RWT24" s="130"/>
      <c r="RWU24" s="130"/>
      <c r="RWV24" s="130"/>
      <c r="RWW24" s="130"/>
      <c r="RWX24" s="130"/>
      <c r="RWY24" s="130"/>
      <c r="RWZ24" s="130"/>
      <c r="RXA24" s="130"/>
      <c r="RXB24" s="130"/>
      <c r="RXC24" s="130"/>
      <c r="RXD24" s="130"/>
      <c r="RXE24" s="130"/>
      <c r="RXF24" s="130"/>
      <c r="RXG24" s="130"/>
      <c r="RXH24" s="130"/>
      <c r="RXI24" s="130"/>
      <c r="RXJ24" s="130"/>
      <c r="RXK24" s="130"/>
      <c r="RXL24" s="130"/>
      <c r="RXM24" s="130"/>
      <c r="RXN24" s="130"/>
      <c r="RXO24" s="130"/>
      <c r="RXP24" s="130"/>
      <c r="RXQ24" s="130"/>
      <c r="RXR24" s="130"/>
      <c r="RXS24" s="130"/>
      <c r="RXT24" s="130"/>
      <c r="RXU24" s="130"/>
      <c r="RXV24" s="130"/>
      <c r="RXW24" s="130"/>
      <c r="RXX24" s="130"/>
      <c r="RXY24" s="130"/>
      <c r="RXZ24" s="130"/>
      <c r="RYA24" s="130"/>
      <c r="RYB24" s="130"/>
      <c r="RYC24" s="130"/>
      <c r="RYD24" s="130"/>
      <c r="RYE24" s="130"/>
      <c r="RYF24" s="130"/>
      <c r="RYG24" s="130"/>
      <c r="RYH24" s="130"/>
      <c r="RYI24" s="130"/>
      <c r="RYJ24" s="130"/>
      <c r="RYK24" s="130"/>
      <c r="RYL24" s="130"/>
      <c r="RYM24" s="130"/>
      <c r="RYN24" s="130"/>
      <c r="RYO24" s="130"/>
      <c r="RYP24" s="130"/>
      <c r="RYQ24" s="130"/>
      <c r="RYR24" s="130"/>
      <c r="RYS24" s="130"/>
      <c r="RYT24" s="130"/>
      <c r="RYU24" s="130"/>
      <c r="RYV24" s="130"/>
      <c r="RYW24" s="130"/>
      <c r="RYX24" s="130"/>
      <c r="RYY24" s="130"/>
      <c r="RYZ24" s="130"/>
      <c r="RZA24" s="130"/>
      <c r="RZB24" s="130"/>
      <c r="RZC24" s="130"/>
      <c r="RZD24" s="130"/>
      <c r="RZE24" s="130"/>
      <c r="RZF24" s="130"/>
      <c r="RZG24" s="130"/>
      <c r="RZH24" s="130"/>
      <c r="RZI24" s="130"/>
      <c r="RZJ24" s="130"/>
      <c r="RZK24" s="130"/>
      <c r="RZL24" s="130"/>
      <c r="RZM24" s="130"/>
      <c r="RZN24" s="130"/>
      <c r="RZO24" s="130"/>
      <c r="RZP24" s="130"/>
      <c r="RZQ24" s="130"/>
      <c r="RZR24" s="130"/>
      <c r="RZS24" s="130"/>
      <c r="RZT24" s="130"/>
      <c r="RZU24" s="130"/>
      <c r="RZV24" s="130"/>
      <c r="RZW24" s="130"/>
      <c r="RZX24" s="130"/>
      <c r="RZY24" s="130"/>
      <c r="RZZ24" s="130"/>
      <c r="SAA24" s="130"/>
      <c r="SAB24" s="130"/>
      <c r="SAC24" s="130"/>
      <c r="SAD24" s="130"/>
      <c r="SAE24" s="130"/>
      <c r="SAF24" s="130"/>
      <c r="SAG24" s="130"/>
      <c r="SAH24" s="130"/>
      <c r="SAI24" s="130"/>
      <c r="SAJ24" s="130"/>
      <c r="SAK24" s="130"/>
      <c r="SAL24" s="130"/>
      <c r="SAM24" s="130"/>
      <c r="SAN24" s="130"/>
      <c r="SAO24" s="130"/>
      <c r="SAP24" s="130"/>
      <c r="SAQ24" s="130"/>
      <c r="SAR24" s="130"/>
      <c r="SAS24" s="130"/>
      <c r="SAT24" s="130"/>
      <c r="SAU24" s="130"/>
      <c r="SAV24" s="130"/>
      <c r="SAW24" s="130"/>
      <c r="SAX24" s="130"/>
      <c r="SAY24" s="130"/>
      <c r="SAZ24" s="130"/>
      <c r="SBA24" s="130"/>
      <c r="SBB24" s="130"/>
      <c r="SBC24" s="130"/>
      <c r="SBD24" s="130"/>
      <c r="SBE24" s="130"/>
      <c r="SBF24" s="130"/>
      <c r="SBG24" s="130"/>
      <c r="SBH24" s="130"/>
      <c r="SBI24" s="130"/>
      <c r="SBJ24" s="130"/>
      <c r="SBK24" s="130"/>
      <c r="SBL24" s="130"/>
      <c r="SBM24" s="130"/>
      <c r="SBN24" s="130"/>
      <c r="SBO24" s="130"/>
      <c r="SBP24" s="130"/>
      <c r="SBQ24" s="130"/>
      <c r="SBR24" s="130"/>
      <c r="SBS24" s="130"/>
      <c r="SBT24" s="130"/>
      <c r="SBU24" s="130"/>
      <c r="SBV24" s="130"/>
      <c r="SBW24" s="130"/>
      <c r="SBX24" s="130"/>
      <c r="SBY24" s="130"/>
      <c r="SBZ24" s="130"/>
      <c r="SCA24" s="130"/>
      <c r="SCB24" s="130"/>
      <c r="SCC24" s="130"/>
      <c r="SCD24" s="130"/>
      <c r="SCE24" s="130"/>
      <c r="SCF24" s="130"/>
      <c r="SCG24" s="130"/>
      <c r="SCH24" s="130"/>
      <c r="SCI24" s="130"/>
      <c r="SCJ24" s="130"/>
      <c r="SCK24" s="130"/>
      <c r="SCL24" s="130"/>
      <c r="SCM24" s="130"/>
      <c r="SCN24" s="130"/>
      <c r="SCO24" s="130"/>
      <c r="SCP24" s="130"/>
      <c r="SCQ24" s="130"/>
      <c r="SCR24" s="130"/>
      <c r="SCS24" s="130"/>
      <c r="SCT24" s="130"/>
      <c r="SCU24" s="130"/>
      <c r="SCV24" s="130"/>
      <c r="SCW24" s="130"/>
      <c r="SCX24" s="130"/>
      <c r="SCY24" s="130"/>
      <c r="SCZ24" s="130"/>
      <c r="SDA24" s="130"/>
      <c r="SDB24" s="130"/>
      <c r="SDC24" s="130"/>
      <c r="SDD24" s="130"/>
      <c r="SDE24" s="130"/>
      <c r="SDF24" s="130"/>
      <c r="SDG24" s="130"/>
      <c r="SDH24" s="130"/>
      <c r="SDI24" s="130"/>
      <c r="SDJ24" s="130"/>
      <c r="SDK24" s="130"/>
      <c r="SDL24" s="130"/>
      <c r="SDM24" s="130"/>
      <c r="SDN24" s="130"/>
      <c r="SDO24" s="130"/>
      <c r="SDP24" s="130"/>
      <c r="SDQ24" s="130"/>
      <c r="SDR24" s="130"/>
      <c r="SDS24" s="130"/>
      <c r="SDT24" s="130"/>
      <c r="SDU24" s="130"/>
      <c r="SDV24" s="130"/>
      <c r="SDW24" s="130"/>
      <c r="SDX24" s="130"/>
      <c r="SDY24" s="130"/>
      <c r="SDZ24" s="130"/>
      <c r="SEA24" s="130"/>
      <c r="SEB24" s="130"/>
      <c r="SEC24" s="130"/>
      <c r="SED24" s="130"/>
      <c r="SEE24" s="130"/>
      <c r="SEF24" s="130"/>
      <c r="SEG24" s="130"/>
      <c r="SEH24" s="130"/>
      <c r="SEI24" s="130"/>
      <c r="SEJ24" s="130"/>
      <c r="SEK24" s="130"/>
      <c r="SEL24" s="130"/>
      <c r="SEM24" s="130"/>
      <c r="SEN24" s="130"/>
      <c r="SEO24" s="130"/>
      <c r="SEP24" s="130"/>
      <c r="SEQ24" s="130"/>
      <c r="SER24" s="130"/>
      <c r="SES24" s="130"/>
      <c r="SET24" s="130"/>
      <c r="SEU24" s="130"/>
      <c r="SEV24" s="130"/>
      <c r="SEW24" s="130"/>
      <c r="SEX24" s="130"/>
      <c r="SEY24" s="130"/>
      <c r="SEZ24" s="130"/>
      <c r="SFA24" s="130"/>
      <c r="SFB24" s="130"/>
      <c r="SFC24" s="130"/>
      <c r="SFD24" s="130"/>
      <c r="SFE24" s="130"/>
      <c r="SFF24" s="130"/>
      <c r="SFG24" s="130"/>
      <c r="SFH24" s="130"/>
      <c r="SFI24" s="130"/>
      <c r="SFJ24" s="130"/>
      <c r="SFK24" s="130"/>
      <c r="SFL24" s="130"/>
      <c r="SFM24" s="130"/>
      <c r="SFN24" s="130"/>
      <c r="SFO24" s="130"/>
      <c r="SFP24" s="130"/>
      <c r="SFQ24" s="130"/>
      <c r="SFR24" s="130"/>
      <c r="SFS24" s="130"/>
      <c r="SFT24" s="130"/>
      <c r="SFU24" s="130"/>
      <c r="SFV24" s="130"/>
      <c r="SFW24" s="130"/>
      <c r="SFX24" s="130"/>
      <c r="SFY24" s="130"/>
      <c r="SFZ24" s="130"/>
      <c r="SGA24" s="130"/>
      <c r="SGB24" s="130"/>
      <c r="SGC24" s="130"/>
      <c r="SGD24" s="130"/>
      <c r="SGE24" s="130"/>
      <c r="SGF24" s="130"/>
      <c r="SGG24" s="130"/>
      <c r="SGH24" s="130"/>
      <c r="SGI24" s="130"/>
      <c r="SGJ24" s="130"/>
      <c r="SGK24" s="130"/>
      <c r="SGL24" s="130"/>
      <c r="SGM24" s="130"/>
      <c r="SGN24" s="130"/>
      <c r="SGO24" s="130"/>
      <c r="SGP24" s="130"/>
      <c r="SGQ24" s="130"/>
      <c r="SGR24" s="130"/>
      <c r="SGS24" s="130"/>
      <c r="SGT24" s="130"/>
      <c r="SGU24" s="130"/>
      <c r="SGV24" s="130"/>
      <c r="SGW24" s="130"/>
      <c r="SGX24" s="130"/>
      <c r="SGY24" s="130"/>
      <c r="SGZ24" s="130"/>
      <c r="SHA24" s="130"/>
      <c r="SHB24" s="130"/>
      <c r="SHC24" s="130"/>
      <c r="SHD24" s="130"/>
      <c r="SHE24" s="130"/>
      <c r="SHF24" s="130"/>
      <c r="SHG24" s="130"/>
      <c r="SHH24" s="130"/>
      <c r="SHI24" s="130"/>
      <c r="SHJ24" s="130"/>
      <c r="SHK24" s="130"/>
      <c r="SHL24" s="130"/>
      <c r="SHM24" s="130"/>
      <c r="SHN24" s="130"/>
      <c r="SHO24" s="130"/>
      <c r="SHP24" s="130"/>
      <c r="SHQ24" s="130"/>
      <c r="SHR24" s="130"/>
      <c r="SHS24" s="130"/>
      <c r="SHT24" s="130"/>
      <c r="SHU24" s="130"/>
      <c r="SHV24" s="130"/>
      <c r="SHW24" s="130"/>
      <c r="SHX24" s="130"/>
      <c r="SHY24" s="130"/>
      <c r="SHZ24" s="130"/>
      <c r="SIA24" s="130"/>
      <c r="SIB24" s="130"/>
      <c r="SIC24" s="130"/>
      <c r="SID24" s="130"/>
      <c r="SIE24" s="130"/>
      <c r="SIF24" s="130"/>
      <c r="SIG24" s="130"/>
      <c r="SIH24" s="130"/>
      <c r="SII24" s="130"/>
      <c r="SIJ24" s="130"/>
      <c r="SIK24" s="130"/>
      <c r="SIL24" s="130"/>
      <c r="SIM24" s="130"/>
      <c r="SIN24" s="130"/>
      <c r="SIO24" s="130"/>
      <c r="SIP24" s="130"/>
      <c r="SIQ24" s="130"/>
      <c r="SIR24" s="130"/>
      <c r="SIS24" s="130"/>
      <c r="SIT24" s="130"/>
      <c r="SIU24" s="130"/>
      <c r="SIV24" s="130"/>
      <c r="SIW24" s="130"/>
      <c r="SIX24" s="130"/>
      <c r="SIY24" s="130"/>
      <c r="SIZ24" s="130"/>
      <c r="SJA24" s="130"/>
      <c r="SJB24" s="130"/>
      <c r="SJC24" s="130"/>
      <c r="SJD24" s="130"/>
      <c r="SJE24" s="130"/>
      <c r="SJF24" s="130"/>
      <c r="SJG24" s="130"/>
      <c r="SJH24" s="130"/>
      <c r="SJI24" s="130"/>
      <c r="SJJ24" s="130"/>
      <c r="SJK24" s="130"/>
      <c r="SJL24" s="130"/>
      <c r="SJM24" s="130"/>
      <c r="SJN24" s="130"/>
      <c r="SJO24" s="130"/>
      <c r="SJP24" s="130"/>
      <c r="SJQ24" s="130"/>
      <c r="SJR24" s="130"/>
      <c r="SJS24" s="130"/>
      <c r="SJT24" s="130"/>
      <c r="SJU24" s="130"/>
      <c r="SJV24" s="130"/>
      <c r="SJW24" s="130"/>
      <c r="SJX24" s="130"/>
      <c r="SJY24" s="130"/>
      <c r="SJZ24" s="130"/>
      <c r="SKA24" s="130"/>
      <c r="SKB24" s="130"/>
      <c r="SKC24" s="130"/>
      <c r="SKD24" s="130"/>
      <c r="SKE24" s="130"/>
      <c r="SKF24" s="130"/>
      <c r="SKG24" s="130"/>
      <c r="SKH24" s="130"/>
      <c r="SKI24" s="130"/>
      <c r="SKJ24" s="130"/>
      <c r="SKK24" s="130"/>
      <c r="SKL24" s="130"/>
      <c r="SKM24" s="130"/>
      <c r="SKN24" s="130"/>
      <c r="SKO24" s="130"/>
      <c r="SKP24" s="130"/>
      <c r="SKQ24" s="130"/>
      <c r="SKR24" s="130"/>
      <c r="SKS24" s="130"/>
      <c r="SKT24" s="130"/>
      <c r="SKU24" s="130"/>
      <c r="SKV24" s="130"/>
      <c r="SKW24" s="130"/>
      <c r="SKX24" s="130"/>
      <c r="SKY24" s="130"/>
      <c r="SKZ24" s="130"/>
      <c r="SLA24" s="130"/>
      <c r="SLB24" s="130"/>
      <c r="SLC24" s="130"/>
      <c r="SLD24" s="130"/>
      <c r="SLE24" s="130"/>
      <c r="SLF24" s="130"/>
      <c r="SLG24" s="130"/>
      <c r="SLH24" s="130"/>
      <c r="SLI24" s="130"/>
      <c r="SLJ24" s="130"/>
      <c r="SLK24" s="130"/>
      <c r="SLL24" s="130"/>
      <c r="SLM24" s="130"/>
      <c r="SLN24" s="130"/>
      <c r="SLO24" s="130"/>
      <c r="SLP24" s="130"/>
      <c r="SLQ24" s="130"/>
      <c r="SLR24" s="130"/>
      <c r="SLS24" s="130"/>
      <c r="SLT24" s="130"/>
      <c r="SLU24" s="130"/>
      <c r="SLV24" s="130"/>
      <c r="SLW24" s="130"/>
      <c r="SLX24" s="130"/>
      <c r="SLY24" s="130"/>
      <c r="SLZ24" s="130"/>
      <c r="SMA24" s="130"/>
      <c r="SMB24" s="130"/>
      <c r="SMC24" s="130"/>
      <c r="SMD24" s="130"/>
      <c r="SME24" s="130"/>
      <c r="SMF24" s="130"/>
      <c r="SMG24" s="130"/>
      <c r="SMH24" s="130"/>
      <c r="SMI24" s="130"/>
      <c r="SMJ24" s="130"/>
      <c r="SMK24" s="130"/>
      <c r="SML24" s="130"/>
      <c r="SMM24" s="130"/>
      <c r="SMN24" s="130"/>
      <c r="SMO24" s="130"/>
      <c r="SMP24" s="130"/>
      <c r="SMQ24" s="130"/>
      <c r="SMR24" s="130"/>
      <c r="SMS24" s="130"/>
      <c r="SMT24" s="130"/>
      <c r="SMU24" s="130"/>
      <c r="SMV24" s="130"/>
      <c r="SMW24" s="130"/>
      <c r="SMX24" s="130"/>
      <c r="SMY24" s="130"/>
      <c r="SMZ24" s="130"/>
      <c r="SNA24" s="130"/>
      <c r="SNB24" s="130"/>
      <c r="SNC24" s="130"/>
      <c r="SND24" s="130"/>
      <c r="SNE24" s="130"/>
      <c r="SNF24" s="130"/>
      <c r="SNG24" s="130"/>
      <c r="SNH24" s="130"/>
      <c r="SNI24" s="130"/>
      <c r="SNJ24" s="130"/>
      <c r="SNK24" s="130"/>
      <c r="SNL24" s="130"/>
      <c r="SNM24" s="130"/>
      <c r="SNN24" s="130"/>
      <c r="SNO24" s="130"/>
      <c r="SNP24" s="130"/>
      <c r="SNQ24" s="130"/>
      <c r="SNR24" s="130"/>
      <c r="SNS24" s="130"/>
      <c r="SNT24" s="130"/>
      <c r="SNU24" s="130"/>
      <c r="SNV24" s="130"/>
      <c r="SNW24" s="130"/>
      <c r="SNX24" s="130"/>
      <c r="SNY24" s="130"/>
      <c r="SNZ24" s="130"/>
      <c r="SOA24" s="130"/>
      <c r="SOB24" s="130"/>
      <c r="SOC24" s="130"/>
      <c r="SOD24" s="130"/>
      <c r="SOE24" s="130"/>
      <c r="SOF24" s="130"/>
      <c r="SOG24" s="130"/>
      <c r="SOH24" s="130"/>
      <c r="SOI24" s="130"/>
      <c r="SOJ24" s="130"/>
      <c r="SOK24" s="130"/>
      <c r="SOL24" s="130"/>
      <c r="SOM24" s="130"/>
      <c r="SON24" s="130"/>
      <c r="SOO24" s="130"/>
      <c r="SOP24" s="130"/>
      <c r="SOQ24" s="130"/>
      <c r="SOR24" s="130"/>
      <c r="SOS24" s="130"/>
      <c r="SOT24" s="130"/>
      <c r="SOU24" s="130"/>
      <c r="SOV24" s="130"/>
      <c r="SOW24" s="130"/>
      <c r="SOX24" s="130"/>
      <c r="SOY24" s="130"/>
      <c r="SOZ24" s="130"/>
      <c r="SPA24" s="130"/>
      <c r="SPB24" s="130"/>
      <c r="SPC24" s="130"/>
      <c r="SPD24" s="130"/>
      <c r="SPE24" s="130"/>
      <c r="SPF24" s="130"/>
      <c r="SPG24" s="130"/>
      <c r="SPH24" s="130"/>
      <c r="SPI24" s="130"/>
      <c r="SPJ24" s="130"/>
      <c r="SPK24" s="130"/>
      <c r="SPL24" s="130"/>
      <c r="SPM24" s="130"/>
      <c r="SPN24" s="130"/>
      <c r="SPO24" s="130"/>
      <c r="SPP24" s="130"/>
      <c r="SPQ24" s="130"/>
      <c r="SPR24" s="130"/>
      <c r="SPS24" s="130"/>
      <c r="SPT24" s="130"/>
      <c r="SPU24" s="130"/>
      <c r="SPV24" s="130"/>
      <c r="SPW24" s="130"/>
      <c r="SPX24" s="130"/>
      <c r="SPY24" s="130"/>
      <c r="SPZ24" s="130"/>
      <c r="SQA24" s="130"/>
      <c r="SQB24" s="130"/>
      <c r="SQC24" s="130"/>
      <c r="SQD24" s="130"/>
      <c r="SQE24" s="130"/>
      <c r="SQF24" s="130"/>
      <c r="SQG24" s="130"/>
      <c r="SQH24" s="130"/>
      <c r="SQI24" s="130"/>
      <c r="SQJ24" s="130"/>
      <c r="SQK24" s="130"/>
      <c r="SQL24" s="130"/>
      <c r="SQM24" s="130"/>
      <c r="SQN24" s="130"/>
      <c r="SQO24" s="130"/>
      <c r="SQP24" s="130"/>
      <c r="SQQ24" s="130"/>
      <c r="SQR24" s="130"/>
      <c r="SQS24" s="130"/>
      <c r="SQT24" s="130"/>
      <c r="SQU24" s="130"/>
      <c r="SQV24" s="130"/>
      <c r="SQW24" s="130"/>
      <c r="SQX24" s="130"/>
      <c r="SQY24" s="130"/>
      <c r="SQZ24" s="130"/>
      <c r="SRA24" s="130"/>
      <c r="SRB24" s="130"/>
      <c r="SRC24" s="130"/>
      <c r="SRD24" s="130"/>
      <c r="SRE24" s="130"/>
      <c r="SRF24" s="130"/>
      <c r="SRG24" s="130"/>
      <c r="SRH24" s="130"/>
      <c r="SRI24" s="130"/>
      <c r="SRJ24" s="130"/>
      <c r="SRK24" s="130"/>
      <c r="SRL24" s="130"/>
      <c r="SRM24" s="130"/>
      <c r="SRN24" s="130"/>
      <c r="SRO24" s="130"/>
      <c r="SRP24" s="130"/>
      <c r="SRQ24" s="130"/>
      <c r="SRR24" s="130"/>
      <c r="SRS24" s="130"/>
      <c r="SRT24" s="130"/>
      <c r="SRU24" s="130"/>
      <c r="SRV24" s="130"/>
      <c r="SRW24" s="130"/>
      <c r="SRX24" s="130"/>
      <c r="SRY24" s="130"/>
      <c r="SRZ24" s="130"/>
      <c r="SSA24" s="130"/>
      <c r="SSB24" s="130"/>
      <c r="SSC24" s="130"/>
      <c r="SSD24" s="130"/>
      <c r="SSE24" s="130"/>
      <c r="SSF24" s="130"/>
      <c r="SSG24" s="130"/>
      <c r="SSH24" s="130"/>
      <c r="SSI24" s="130"/>
      <c r="SSJ24" s="130"/>
      <c r="SSK24" s="130"/>
      <c r="SSL24" s="130"/>
      <c r="SSM24" s="130"/>
      <c r="SSN24" s="130"/>
      <c r="SSO24" s="130"/>
      <c r="SSP24" s="130"/>
      <c r="SSQ24" s="130"/>
      <c r="SSR24" s="130"/>
      <c r="SSS24" s="130"/>
      <c r="SST24" s="130"/>
      <c r="SSU24" s="130"/>
      <c r="SSV24" s="130"/>
      <c r="SSW24" s="130"/>
      <c r="SSX24" s="130"/>
      <c r="SSY24" s="130"/>
      <c r="SSZ24" s="130"/>
      <c r="STA24" s="130"/>
      <c r="STB24" s="130"/>
      <c r="STC24" s="130"/>
      <c r="STD24" s="130"/>
      <c r="STE24" s="130"/>
      <c r="STF24" s="130"/>
      <c r="STG24" s="130"/>
      <c r="STH24" s="130"/>
      <c r="STI24" s="130"/>
      <c r="STJ24" s="130"/>
      <c r="STK24" s="130"/>
      <c r="STL24" s="130"/>
      <c r="STM24" s="130"/>
      <c r="STN24" s="130"/>
      <c r="STO24" s="130"/>
      <c r="STP24" s="130"/>
      <c r="STQ24" s="130"/>
      <c r="STR24" s="130"/>
      <c r="STS24" s="130"/>
      <c r="STT24" s="130"/>
      <c r="STU24" s="130"/>
      <c r="STV24" s="130"/>
      <c r="STW24" s="130"/>
      <c r="STX24" s="130"/>
      <c r="STY24" s="130"/>
      <c r="STZ24" s="130"/>
      <c r="SUA24" s="130"/>
      <c r="SUB24" s="130"/>
      <c r="SUC24" s="130"/>
      <c r="SUD24" s="130"/>
      <c r="SUE24" s="130"/>
      <c r="SUF24" s="130"/>
      <c r="SUG24" s="130"/>
      <c r="SUH24" s="130"/>
      <c r="SUI24" s="130"/>
      <c r="SUJ24" s="130"/>
      <c r="SUK24" s="130"/>
      <c r="SUL24" s="130"/>
      <c r="SUM24" s="130"/>
      <c r="SUN24" s="130"/>
      <c r="SUO24" s="130"/>
      <c r="SUP24" s="130"/>
      <c r="SUQ24" s="130"/>
      <c r="SUR24" s="130"/>
      <c r="SUS24" s="130"/>
      <c r="SUT24" s="130"/>
      <c r="SUU24" s="130"/>
      <c r="SUV24" s="130"/>
      <c r="SUW24" s="130"/>
      <c r="SUX24" s="130"/>
      <c r="SUY24" s="130"/>
      <c r="SUZ24" s="130"/>
      <c r="SVA24" s="130"/>
      <c r="SVB24" s="130"/>
      <c r="SVC24" s="130"/>
      <c r="SVD24" s="130"/>
      <c r="SVE24" s="130"/>
      <c r="SVF24" s="130"/>
      <c r="SVG24" s="130"/>
      <c r="SVH24" s="130"/>
      <c r="SVI24" s="130"/>
      <c r="SVJ24" s="130"/>
      <c r="SVK24" s="130"/>
      <c r="SVL24" s="130"/>
      <c r="SVM24" s="130"/>
      <c r="SVN24" s="130"/>
      <c r="SVO24" s="130"/>
      <c r="SVP24" s="130"/>
      <c r="SVQ24" s="130"/>
      <c r="SVR24" s="130"/>
      <c r="SVS24" s="130"/>
      <c r="SVT24" s="130"/>
      <c r="SVU24" s="130"/>
      <c r="SVV24" s="130"/>
      <c r="SVW24" s="130"/>
      <c r="SVX24" s="130"/>
      <c r="SVY24" s="130"/>
      <c r="SVZ24" s="130"/>
      <c r="SWA24" s="130"/>
      <c r="SWB24" s="130"/>
      <c r="SWC24" s="130"/>
      <c r="SWD24" s="130"/>
      <c r="SWE24" s="130"/>
      <c r="SWF24" s="130"/>
      <c r="SWG24" s="130"/>
      <c r="SWH24" s="130"/>
      <c r="SWI24" s="130"/>
      <c r="SWJ24" s="130"/>
      <c r="SWK24" s="130"/>
      <c r="SWL24" s="130"/>
      <c r="SWM24" s="130"/>
      <c r="SWN24" s="130"/>
      <c r="SWO24" s="130"/>
      <c r="SWP24" s="130"/>
      <c r="SWQ24" s="130"/>
      <c r="SWR24" s="130"/>
      <c r="SWS24" s="130"/>
      <c r="SWT24" s="130"/>
      <c r="SWU24" s="130"/>
      <c r="SWV24" s="130"/>
      <c r="SWW24" s="130"/>
      <c r="SWX24" s="130"/>
      <c r="SWY24" s="130"/>
      <c r="SWZ24" s="130"/>
      <c r="SXA24" s="130"/>
      <c r="SXB24" s="130"/>
      <c r="SXC24" s="130"/>
      <c r="SXD24" s="130"/>
      <c r="SXE24" s="130"/>
      <c r="SXF24" s="130"/>
      <c r="SXG24" s="130"/>
      <c r="SXH24" s="130"/>
      <c r="SXI24" s="130"/>
      <c r="SXJ24" s="130"/>
      <c r="SXK24" s="130"/>
      <c r="SXL24" s="130"/>
      <c r="SXM24" s="130"/>
      <c r="SXN24" s="130"/>
      <c r="SXO24" s="130"/>
      <c r="SXP24" s="130"/>
      <c r="SXQ24" s="130"/>
      <c r="SXR24" s="130"/>
      <c r="SXS24" s="130"/>
      <c r="SXT24" s="130"/>
      <c r="SXU24" s="130"/>
      <c r="SXV24" s="130"/>
      <c r="SXW24" s="130"/>
      <c r="SXX24" s="130"/>
      <c r="SXY24" s="130"/>
      <c r="SXZ24" s="130"/>
      <c r="SYA24" s="130"/>
      <c r="SYB24" s="130"/>
      <c r="SYC24" s="130"/>
      <c r="SYD24" s="130"/>
      <c r="SYE24" s="130"/>
      <c r="SYF24" s="130"/>
      <c r="SYG24" s="130"/>
      <c r="SYH24" s="130"/>
      <c r="SYI24" s="130"/>
      <c r="SYJ24" s="130"/>
      <c r="SYK24" s="130"/>
      <c r="SYL24" s="130"/>
      <c r="SYM24" s="130"/>
      <c r="SYN24" s="130"/>
      <c r="SYO24" s="130"/>
      <c r="SYP24" s="130"/>
      <c r="SYQ24" s="130"/>
      <c r="SYR24" s="130"/>
      <c r="SYS24" s="130"/>
      <c r="SYT24" s="130"/>
      <c r="SYU24" s="130"/>
      <c r="SYV24" s="130"/>
      <c r="SYW24" s="130"/>
      <c r="SYX24" s="130"/>
      <c r="SYY24" s="130"/>
      <c r="SYZ24" s="130"/>
      <c r="SZA24" s="130"/>
      <c r="SZB24" s="130"/>
      <c r="SZC24" s="130"/>
      <c r="SZD24" s="130"/>
      <c r="SZE24" s="130"/>
      <c r="SZF24" s="130"/>
      <c r="SZG24" s="130"/>
      <c r="SZH24" s="130"/>
      <c r="SZI24" s="130"/>
      <c r="SZJ24" s="130"/>
      <c r="SZK24" s="130"/>
      <c r="SZL24" s="130"/>
      <c r="SZM24" s="130"/>
      <c r="SZN24" s="130"/>
      <c r="SZO24" s="130"/>
      <c r="SZP24" s="130"/>
      <c r="SZQ24" s="130"/>
      <c r="SZR24" s="130"/>
      <c r="SZS24" s="130"/>
      <c r="SZT24" s="130"/>
      <c r="SZU24" s="130"/>
      <c r="SZV24" s="130"/>
      <c r="SZW24" s="130"/>
      <c r="SZX24" s="130"/>
      <c r="SZY24" s="130"/>
      <c r="SZZ24" s="130"/>
      <c r="TAA24" s="130"/>
      <c r="TAB24" s="130"/>
      <c r="TAC24" s="130"/>
      <c r="TAD24" s="130"/>
      <c r="TAE24" s="130"/>
      <c r="TAF24" s="130"/>
      <c r="TAG24" s="130"/>
      <c r="TAH24" s="130"/>
      <c r="TAI24" s="130"/>
      <c r="TAJ24" s="130"/>
      <c r="TAK24" s="130"/>
      <c r="TAL24" s="130"/>
      <c r="TAM24" s="130"/>
      <c r="TAN24" s="130"/>
      <c r="TAO24" s="130"/>
      <c r="TAP24" s="130"/>
      <c r="TAQ24" s="130"/>
      <c r="TAR24" s="130"/>
      <c r="TAS24" s="130"/>
      <c r="TAT24" s="130"/>
      <c r="TAU24" s="130"/>
      <c r="TAV24" s="130"/>
      <c r="TAW24" s="130"/>
      <c r="TAX24" s="130"/>
      <c r="TAY24" s="130"/>
      <c r="TAZ24" s="130"/>
      <c r="TBA24" s="130"/>
      <c r="TBB24" s="130"/>
      <c r="TBC24" s="130"/>
      <c r="TBD24" s="130"/>
      <c r="TBE24" s="130"/>
      <c r="TBF24" s="130"/>
      <c r="TBG24" s="130"/>
      <c r="TBH24" s="130"/>
      <c r="TBI24" s="130"/>
      <c r="TBJ24" s="130"/>
      <c r="TBK24" s="130"/>
      <c r="TBL24" s="130"/>
      <c r="TBM24" s="130"/>
      <c r="TBN24" s="130"/>
      <c r="TBO24" s="130"/>
      <c r="TBP24" s="130"/>
      <c r="TBQ24" s="130"/>
      <c r="TBR24" s="130"/>
      <c r="TBS24" s="130"/>
      <c r="TBT24" s="130"/>
      <c r="TBU24" s="130"/>
      <c r="TBV24" s="130"/>
      <c r="TBW24" s="130"/>
      <c r="TBX24" s="130"/>
      <c r="TBY24" s="130"/>
      <c r="TBZ24" s="130"/>
      <c r="TCA24" s="130"/>
      <c r="TCB24" s="130"/>
      <c r="TCC24" s="130"/>
      <c r="TCD24" s="130"/>
      <c r="TCE24" s="130"/>
      <c r="TCF24" s="130"/>
      <c r="TCG24" s="130"/>
      <c r="TCH24" s="130"/>
      <c r="TCI24" s="130"/>
      <c r="TCJ24" s="130"/>
      <c r="TCK24" s="130"/>
      <c r="TCL24" s="130"/>
      <c r="TCM24" s="130"/>
      <c r="TCN24" s="130"/>
      <c r="TCO24" s="130"/>
      <c r="TCP24" s="130"/>
      <c r="TCQ24" s="130"/>
      <c r="TCR24" s="130"/>
      <c r="TCS24" s="130"/>
      <c r="TCT24" s="130"/>
      <c r="TCU24" s="130"/>
      <c r="TCV24" s="130"/>
      <c r="TCW24" s="130"/>
      <c r="TCX24" s="130"/>
      <c r="TCY24" s="130"/>
      <c r="TCZ24" s="130"/>
      <c r="TDA24" s="130"/>
      <c r="TDB24" s="130"/>
      <c r="TDC24" s="130"/>
      <c r="TDD24" s="130"/>
      <c r="TDE24" s="130"/>
      <c r="TDF24" s="130"/>
      <c r="TDG24" s="130"/>
      <c r="TDH24" s="130"/>
      <c r="TDI24" s="130"/>
      <c r="TDJ24" s="130"/>
      <c r="TDK24" s="130"/>
      <c r="TDL24" s="130"/>
      <c r="TDM24" s="130"/>
      <c r="TDN24" s="130"/>
      <c r="TDO24" s="130"/>
      <c r="TDP24" s="130"/>
      <c r="TDQ24" s="130"/>
      <c r="TDR24" s="130"/>
      <c r="TDS24" s="130"/>
      <c r="TDT24" s="130"/>
      <c r="TDU24" s="130"/>
      <c r="TDV24" s="130"/>
      <c r="TDW24" s="130"/>
      <c r="TDX24" s="130"/>
      <c r="TDY24" s="130"/>
      <c r="TDZ24" s="130"/>
      <c r="TEA24" s="130"/>
      <c r="TEB24" s="130"/>
      <c r="TEC24" s="130"/>
      <c r="TED24" s="130"/>
      <c r="TEE24" s="130"/>
      <c r="TEF24" s="130"/>
      <c r="TEG24" s="130"/>
      <c r="TEH24" s="130"/>
      <c r="TEI24" s="130"/>
      <c r="TEJ24" s="130"/>
      <c r="TEK24" s="130"/>
      <c r="TEL24" s="130"/>
      <c r="TEM24" s="130"/>
      <c r="TEN24" s="130"/>
      <c r="TEO24" s="130"/>
      <c r="TEP24" s="130"/>
      <c r="TEQ24" s="130"/>
      <c r="TER24" s="130"/>
      <c r="TES24" s="130"/>
      <c r="TET24" s="130"/>
      <c r="TEU24" s="130"/>
      <c r="TEV24" s="130"/>
      <c r="TEW24" s="130"/>
      <c r="TEX24" s="130"/>
      <c r="TEY24" s="130"/>
      <c r="TEZ24" s="130"/>
      <c r="TFA24" s="130"/>
      <c r="TFB24" s="130"/>
      <c r="TFC24" s="130"/>
      <c r="TFD24" s="130"/>
      <c r="TFE24" s="130"/>
      <c r="TFF24" s="130"/>
      <c r="TFG24" s="130"/>
      <c r="TFH24" s="130"/>
      <c r="TFI24" s="130"/>
      <c r="TFJ24" s="130"/>
      <c r="TFK24" s="130"/>
      <c r="TFL24" s="130"/>
      <c r="TFM24" s="130"/>
      <c r="TFN24" s="130"/>
      <c r="TFO24" s="130"/>
      <c r="TFP24" s="130"/>
      <c r="TFQ24" s="130"/>
      <c r="TFR24" s="130"/>
      <c r="TFS24" s="130"/>
      <c r="TFT24" s="130"/>
      <c r="TFU24" s="130"/>
      <c r="TFV24" s="130"/>
      <c r="TFW24" s="130"/>
      <c r="TFX24" s="130"/>
      <c r="TFY24" s="130"/>
      <c r="TFZ24" s="130"/>
      <c r="TGA24" s="130"/>
      <c r="TGB24" s="130"/>
      <c r="TGC24" s="130"/>
      <c r="TGD24" s="130"/>
      <c r="TGE24" s="130"/>
      <c r="TGF24" s="130"/>
      <c r="TGG24" s="130"/>
      <c r="TGH24" s="130"/>
      <c r="TGI24" s="130"/>
      <c r="TGJ24" s="130"/>
      <c r="TGK24" s="130"/>
      <c r="TGL24" s="130"/>
      <c r="TGM24" s="130"/>
      <c r="TGN24" s="130"/>
      <c r="TGO24" s="130"/>
      <c r="TGP24" s="130"/>
      <c r="TGQ24" s="130"/>
      <c r="TGR24" s="130"/>
      <c r="TGS24" s="130"/>
      <c r="TGT24" s="130"/>
      <c r="TGU24" s="130"/>
      <c r="TGV24" s="130"/>
      <c r="TGW24" s="130"/>
      <c r="TGX24" s="130"/>
      <c r="TGY24" s="130"/>
      <c r="TGZ24" s="130"/>
      <c r="THA24" s="130"/>
      <c r="THB24" s="130"/>
      <c r="THC24" s="130"/>
      <c r="THD24" s="130"/>
      <c r="THE24" s="130"/>
      <c r="THF24" s="130"/>
      <c r="THG24" s="130"/>
      <c r="THH24" s="130"/>
      <c r="THI24" s="130"/>
      <c r="THJ24" s="130"/>
      <c r="THK24" s="130"/>
      <c r="THL24" s="130"/>
      <c r="THM24" s="130"/>
      <c r="THN24" s="130"/>
      <c r="THO24" s="130"/>
      <c r="THP24" s="130"/>
      <c r="THQ24" s="130"/>
      <c r="THR24" s="130"/>
      <c r="THS24" s="130"/>
      <c r="THT24" s="130"/>
      <c r="THU24" s="130"/>
      <c r="THV24" s="130"/>
      <c r="THW24" s="130"/>
      <c r="THX24" s="130"/>
      <c r="THY24" s="130"/>
      <c r="THZ24" s="130"/>
      <c r="TIA24" s="130"/>
      <c r="TIB24" s="130"/>
      <c r="TIC24" s="130"/>
      <c r="TID24" s="130"/>
      <c r="TIE24" s="130"/>
      <c r="TIF24" s="130"/>
      <c r="TIG24" s="130"/>
      <c r="TIH24" s="130"/>
      <c r="TII24" s="130"/>
      <c r="TIJ24" s="130"/>
      <c r="TIK24" s="130"/>
      <c r="TIL24" s="130"/>
      <c r="TIM24" s="130"/>
      <c r="TIN24" s="130"/>
      <c r="TIO24" s="130"/>
      <c r="TIP24" s="130"/>
      <c r="TIQ24" s="130"/>
      <c r="TIR24" s="130"/>
      <c r="TIS24" s="130"/>
      <c r="TIT24" s="130"/>
      <c r="TIU24" s="130"/>
      <c r="TIV24" s="130"/>
      <c r="TIW24" s="130"/>
      <c r="TIX24" s="130"/>
      <c r="TIY24" s="130"/>
      <c r="TIZ24" s="130"/>
      <c r="TJA24" s="130"/>
      <c r="TJB24" s="130"/>
      <c r="TJC24" s="130"/>
      <c r="TJD24" s="130"/>
      <c r="TJE24" s="130"/>
      <c r="TJF24" s="130"/>
      <c r="TJG24" s="130"/>
      <c r="TJH24" s="130"/>
      <c r="TJI24" s="130"/>
      <c r="TJJ24" s="130"/>
      <c r="TJK24" s="130"/>
      <c r="TJL24" s="130"/>
      <c r="TJM24" s="130"/>
      <c r="TJN24" s="130"/>
      <c r="TJO24" s="130"/>
      <c r="TJP24" s="130"/>
      <c r="TJQ24" s="130"/>
      <c r="TJR24" s="130"/>
      <c r="TJS24" s="130"/>
      <c r="TJT24" s="130"/>
      <c r="TJU24" s="130"/>
      <c r="TJV24" s="130"/>
      <c r="TJW24" s="130"/>
      <c r="TJX24" s="130"/>
      <c r="TJY24" s="130"/>
      <c r="TJZ24" s="130"/>
      <c r="TKA24" s="130"/>
      <c r="TKB24" s="130"/>
      <c r="TKC24" s="130"/>
      <c r="TKD24" s="130"/>
      <c r="TKE24" s="130"/>
      <c r="TKF24" s="130"/>
      <c r="TKG24" s="130"/>
      <c r="TKH24" s="130"/>
      <c r="TKI24" s="130"/>
      <c r="TKJ24" s="130"/>
      <c r="TKK24" s="130"/>
      <c r="TKL24" s="130"/>
      <c r="TKM24" s="130"/>
      <c r="TKN24" s="130"/>
      <c r="TKO24" s="130"/>
      <c r="TKP24" s="130"/>
      <c r="TKQ24" s="130"/>
      <c r="TKR24" s="130"/>
      <c r="TKS24" s="130"/>
      <c r="TKT24" s="130"/>
      <c r="TKU24" s="130"/>
      <c r="TKV24" s="130"/>
      <c r="TKW24" s="130"/>
      <c r="TKX24" s="130"/>
      <c r="TKY24" s="130"/>
      <c r="TKZ24" s="130"/>
      <c r="TLA24" s="130"/>
      <c r="TLB24" s="130"/>
      <c r="TLC24" s="130"/>
      <c r="TLD24" s="130"/>
      <c r="TLE24" s="130"/>
      <c r="TLF24" s="130"/>
      <c r="TLG24" s="130"/>
      <c r="TLH24" s="130"/>
      <c r="TLI24" s="130"/>
      <c r="TLJ24" s="130"/>
      <c r="TLK24" s="130"/>
      <c r="TLL24" s="130"/>
      <c r="TLM24" s="130"/>
      <c r="TLN24" s="130"/>
      <c r="TLO24" s="130"/>
      <c r="TLP24" s="130"/>
      <c r="TLQ24" s="130"/>
      <c r="TLR24" s="130"/>
      <c r="TLS24" s="130"/>
      <c r="TLT24" s="130"/>
      <c r="TLU24" s="130"/>
      <c r="TLV24" s="130"/>
      <c r="TLW24" s="130"/>
      <c r="TLX24" s="130"/>
      <c r="TLY24" s="130"/>
      <c r="TLZ24" s="130"/>
      <c r="TMA24" s="130"/>
      <c r="TMB24" s="130"/>
      <c r="TMC24" s="130"/>
      <c r="TMD24" s="130"/>
      <c r="TME24" s="130"/>
      <c r="TMF24" s="130"/>
      <c r="TMG24" s="130"/>
      <c r="TMH24" s="130"/>
      <c r="TMI24" s="130"/>
      <c r="TMJ24" s="130"/>
      <c r="TMK24" s="130"/>
      <c r="TML24" s="130"/>
      <c r="TMM24" s="130"/>
      <c r="TMN24" s="130"/>
      <c r="TMO24" s="130"/>
      <c r="TMP24" s="130"/>
      <c r="TMQ24" s="130"/>
      <c r="TMR24" s="130"/>
      <c r="TMS24" s="130"/>
      <c r="TMT24" s="130"/>
      <c r="TMU24" s="130"/>
      <c r="TMV24" s="130"/>
      <c r="TMW24" s="130"/>
      <c r="TMX24" s="130"/>
      <c r="TMY24" s="130"/>
      <c r="TMZ24" s="130"/>
      <c r="TNA24" s="130"/>
      <c r="TNB24" s="130"/>
      <c r="TNC24" s="130"/>
      <c r="TND24" s="130"/>
      <c r="TNE24" s="130"/>
      <c r="TNF24" s="130"/>
      <c r="TNG24" s="130"/>
      <c r="TNH24" s="130"/>
      <c r="TNI24" s="130"/>
      <c r="TNJ24" s="130"/>
      <c r="TNK24" s="130"/>
      <c r="TNL24" s="130"/>
      <c r="TNM24" s="130"/>
      <c r="TNN24" s="130"/>
      <c r="TNO24" s="130"/>
      <c r="TNP24" s="130"/>
      <c r="TNQ24" s="130"/>
      <c r="TNR24" s="130"/>
      <c r="TNS24" s="130"/>
      <c r="TNT24" s="130"/>
      <c r="TNU24" s="130"/>
      <c r="TNV24" s="130"/>
      <c r="TNW24" s="130"/>
      <c r="TNX24" s="130"/>
      <c r="TNY24" s="130"/>
      <c r="TNZ24" s="130"/>
      <c r="TOA24" s="130"/>
      <c r="TOB24" s="130"/>
      <c r="TOC24" s="130"/>
      <c r="TOD24" s="130"/>
      <c r="TOE24" s="130"/>
      <c r="TOF24" s="130"/>
      <c r="TOG24" s="130"/>
      <c r="TOH24" s="130"/>
      <c r="TOI24" s="130"/>
      <c r="TOJ24" s="130"/>
      <c r="TOK24" s="130"/>
      <c r="TOL24" s="130"/>
      <c r="TOM24" s="130"/>
      <c r="TON24" s="130"/>
      <c r="TOO24" s="130"/>
      <c r="TOP24" s="130"/>
      <c r="TOQ24" s="130"/>
      <c r="TOR24" s="130"/>
      <c r="TOS24" s="130"/>
      <c r="TOT24" s="130"/>
      <c r="TOU24" s="130"/>
      <c r="TOV24" s="130"/>
      <c r="TOW24" s="130"/>
      <c r="TOX24" s="130"/>
      <c r="TOY24" s="130"/>
      <c r="TOZ24" s="130"/>
      <c r="TPA24" s="130"/>
      <c r="TPB24" s="130"/>
      <c r="TPC24" s="130"/>
      <c r="TPD24" s="130"/>
      <c r="TPE24" s="130"/>
      <c r="TPF24" s="130"/>
      <c r="TPG24" s="130"/>
      <c r="TPH24" s="130"/>
      <c r="TPI24" s="130"/>
      <c r="TPJ24" s="130"/>
      <c r="TPK24" s="130"/>
      <c r="TPL24" s="130"/>
      <c r="TPM24" s="130"/>
      <c r="TPN24" s="130"/>
      <c r="TPO24" s="130"/>
      <c r="TPP24" s="130"/>
      <c r="TPQ24" s="130"/>
      <c r="TPR24" s="130"/>
      <c r="TPS24" s="130"/>
      <c r="TPT24" s="130"/>
      <c r="TPU24" s="130"/>
      <c r="TPV24" s="130"/>
      <c r="TPW24" s="130"/>
      <c r="TPX24" s="130"/>
      <c r="TPY24" s="130"/>
      <c r="TPZ24" s="130"/>
      <c r="TQA24" s="130"/>
      <c r="TQB24" s="130"/>
      <c r="TQC24" s="130"/>
      <c r="TQD24" s="130"/>
      <c r="TQE24" s="130"/>
      <c r="TQF24" s="130"/>
      <c r="TQG24" s="130"/>
      <c r="TQH24" s="130"/>
      <c r="TQI24" s="130"/>
      <c r="TQJ24" s="130"/>
      <c r="TQK24" s="130"/>
      <c r="TQL24" s="130"/>
      <c r="TQM24" s="130"/>
      <c r="TQN24" s="130"/>
      <c r="TQO24" s="130"/>
      <c r="TQP24" s="130"/>
      <c r="TQQ24" s="130"/>
      <c r="TQR24" s="130"/>
      <c r="TQS24" s="130"/>
      <c r="TQT24" s="130"/>
      <c r="TQU24" s="130"/>
      <c r="TQV24" s="130"/>
      <c r="TQW24" s="130"/>
      <c r="TQX24" s="130"/>
      <c r="TQY24" s="130"/>
      <c r="TQZ24" s="130"/>
      <c r="TRA24" s="130"/>
      <c r="TRB24" s="130"/>
      <c r="TRC24" s="130"/>
      <c r="TRD24" s="130"/>
      <c r="TRE24" s="130"/>
      <c r="TRF24" s="130"/>
      <c r="TRG24" s="130"/>
      <c r="TRH24" s="130"/>
      <c r="TRI24" s="130"/>
      <c r="TRJ24" s="130"/>
      <c r="TRK24" s="130"/>
      <c r="TRL24" s="130"/>
      <c r="TRM24" s="130"/>
      <c r="TRN24" s="130"/>
      <c r="TRO24" s="130"/>
      <c r="TRP24" s="130"/>
      <c r="TRQ24" s="130"/>
      <c r="TRR24" s="130"/>
      <c r="TRS24" s="130"/>
      <c r="TRT24" s="130"/>
      <c r="TRU24" s="130"/>
      <c r="TRV24" s="130"/>
      <c r="TRW24" s="130"/>
      <c r="TRX24" s="130"/>
      <c r="TRY24" s="130"/>
      <c r="TRZ24" s="130"/>
      <c r="TSA24" s="130"/>
      <c r="TSB24" s="130"/>
      <c r="TSC24" s="130"/>
      <c r="TSD24" s="130"/>
      <c r="TSE24" s="130"/>
      <c r="TSF24" s="130"/>
      <c r="TSG24" s="130"/>
      <c r="TSH24" s="130"/>
      <c r="TSI24" s="130"/>
      <c r="TSJ24" s="130"/>
      <c r="TSK24" s="130"/>
      <c r="TSL24" s="130"/>
      <c r="TSM24" s="130"/>
      <c r="TSN24" s="130"/>
      <c r="TSO24" s="130"/>
      <c r="TSP24" s="130"/>
      <c r="TSQ24" s="130"/>
      <c r="TSR24" s="130"/>
      <c r="TSS24" s="130"/>
      <c r="TST24" s="130"/>
      <c r="TSU24" s="130"/>
      <c r="TSV24" s="130"/>
      <c r="TSW24" s="130"/>
      <c r="TSX24" s="130"/>
      <c r="TSY24" s="130"/>
      <c r="TSZ24" s="130"/>
      <c r="TTA24" s="130"/>
      <c r="TTB24" s="130"/>
      <c r="TTC24" s="130"/>
      <c r="TTD24" s="130"/>
      <c r="TTE24" s="130"/>
      <c r="TTF24" s="130"/>
      <c r="TTG24" s="130"/>
      <c r="TTH24" s="130"/>
      <c r="TTI24" s="130"/>
      <c r="TTJ24" s="130"/>
      <c r="TTK24" s="130"/>
      <c r="TTL24" s="130"/>
      <c r="TTM24" s="130"/>
      <c r="TTN24" s="130"/>
      <c r="TTO24" s="130"/>
      <c r="TTP24" s="130"/>
      <c r="TTQ24" s="130"/>
      <c r="TTR24" s="130"/>
      <c r="TTS24" s="130"/>
      <c r="TTT24" s="130"/>
      <c r="TTU24" s="130"/>
      <c r="TTV24" s="130"/>
      <c r="TTW24" s="130"/>
      <c r="TTX24" s="130"/>
      <c r="TTY24" s="130"/>
      <c r="TTZ24" s="130"/>
      <c r="TUA24" s="130"/>
      <c r="TUB24" s="130"/>
      <c r="TUC24" s="130"/>
      <c r="TUD24" s="130"/>
      <c r="TUE24" s="130"/>
      <c r="TUF24" s="130"/>
      <c r="TUG24" s="130"/>
      <c r="TUH24" s="130"/>
      <c r="TUI24" s="130"/>
      <c r="TUJ24" s="130"/>
      <c r="TUK24" s="130"/>
      <c r="TUL24" s="130"/>
      <c r="TUM24" s="130"/>
      <c r="TUN24" s="130"/>
      <c r="TUO24" s="130"/>
      <c r="TUP24" s="130"/>
      <c r="TUQ24" s="130"/>
      <c r="TUR24" s="130"/>
      <c r="TUS24" s="130"/>
      <c r="TUT24" s="130"/>
      <c r="TUU24" s="130"/>
      <c r="TUV24" s="130"/>
      <c r="TUW24" s="130"/>
      <c r="TUX24" s="130"/>
      <c r="TUY24" s="130"/>
      <c r="TUZ24" s="130"/>
      <c r="TVA24" s="130"/>
      <c r="TVB24" s="130"/>
      <c r="TVC24" s="130"/>
      <c r="TVD24" s="130"/>
      <c r="TVE24" s="130"/>
      <c r="TVF24" s="130"/>
      <c r="TVG24" s="130"/>
      <c r="TVH24" s="130"/>
      <c r="TVI24" s="130"/>
      <c r="TVJ24" s="130"/>
      <c r="TVK24" s="130"/>
      <c r="TVL24" s="130"/>
      <c r="TVM24" s="130"/>
      <c r="TVN24" s="130"/>
      <c r="TVO24" s="130"/>
      <c r="TVP24" s="130"/>
      <c r="TVQ24" s="130"/>
      <c r="TVR24" s="130"/>
      <c r="TVS24" s="130"/>
      <c r="TVT24" s="130"/>
      <c r="TVU24" s="130"/>
      <c r="TVV24" s="130"/>
      <c r="TVW24" s="130"/>
      <c r="TVX24" s="130"/>
      <c r="TVY24" s="130"/>
      <c r="TVZ24" s="130"/>
      <c r="TWA24" s="130"/>
      <c r="TWB24" s="130"/>
      <c r="TWC24" s="130"/>
      <c r="TWD24" s="130"/>
      <c r="TWE24" s="130"/>
      <c r="TWF24" s="130"/>
      <c r="TWG24" s="130"/>
      <c r="TWH24" s="130"/>
      <c r="TWI24" s="130"/>
      <c r="TWJ24" s="130"/>
      <c r="TWK24" s="130"/>
      <c r="TWL24" s="130"/>
      <c r="TWM24" s="130"/>
      <c r="TWN24" s="130"/>
      <c r="TWO24" s="130"/>
      <c r="TWP24" s="130"/>
      <c r="TWQ24" s="130"/>
      <c r="TWR24" s="130"/>
      <c r="TWS24" s="130"/>
      <c r="TWT24" s="130"/>
      <c r="TWU24" s="130"/>
      <c r="TWV24" s="130"/>
      <c r="TWW24" s="130"/>
      <c r="TWX24" s="130"/>
      <c r="TWY24" s="130"/>
      <c r="TWZ24" s="130"/>
      <c r="TXA24" s="130"/>
      <c r="TXB24" s="130"/>
      <c r="TXC24" s="130"/>
      <c r="TXD24" s="130"/>
      <c r="TXE24" s="130"/>
      <c r="TXF24" s="130"/>
      <c r="TXG24" s="130"/>
      <c r="TXH24" s="130"/>
      <c r="TXI24" s="130"/>
      <c r="TXJ24" s="130"/>
      <c r="TXK24" s="130"/>
      <c r="TXL24" s="130"/>
      <c r="TXM24" s="130"/>
      <c r="TXN24" s="130"/>
      <c r="TXO24" s="130"/>
      <c r="TXP24" s="130"/>
      <c r="TXQ24" s="130"/>
      <c r="TXR24" s="130"/>
      <c r="TXS24" s="130"/>
      <c r="TXT24" s="130"/>
      <c r="TXU24" s="130"/>
      <c r="TXV24" s="130"/>
      <c r="TXW24" s="130"/>
      <c r="TXX24" s="130"/>
      <c r="TXY24" s="130"/>
      <c r="TXZ24" s="130"/>
      <c r="TYA24" s="130"/>
      <c r="TYB24" s="130"/>
      <c r="TYC24" s="130"/>
      <c r="TYD24" s="130"/>
      <c r="TYE24" s="130"/>
      <c r="TYF24" s="130"/>
      <c r="TYG24" s="130"/>
      <c r="TYH24" s="130"/>
      <c r="TYI24" s="130"/>
      <c r="TYJ24" s="130"/>
      <c r="TYK24" s="130"/>
      <c r="TYL24" s="130"/>
      <c r="TYM24" s="130"/>
      <c r="TYN24" s="130"/>
      <c r="TYO24" s="130"/>
      <c r="TYP24" s="130"/>
      <c r="TYQ24" s="130"/>
      <c r="TYR24" s="130"/>
      <c r="TYS24" s="130"/>
      <c r="TYT24" s="130"/>
      <c r="TYU24" s="130"/>
      <c r="TYV24" s="130"/>
      <c r="TYW24" s="130"/>
      <c r="TYX24" s="130"/>
      <c r="TYY24" s="130"/>
      <c r="TYZ24" s="130"/>
      <c r="TZA24" s="130"/>
      <c r="TZB24" s="130"/>
      <c r="TZC24" s="130"/>
      <c r="TZD24" s="130"/>
      <c r="TZE24" s="130"/>
      <c r="TZF24" s="130"/>
      <c r="TZG24" s="130"/>
      <c r="TZH24" s="130"/>
      <c r="TZI24" s="130"/>
      <c r="TZJ24" s="130"/>
      <c r="TZK24" s="130"/>
      <c r="TZL24" s="130"/>
      <c r="TZM24" s="130"/>
      <c r="TZN24" s="130"/>
      <c r="TZO24" s="130"/>
      <c r="TZP24" s="130"/>
      <c r="TZQ24" s="130"/>
      <c r="TZR24" s="130"/>
      <c r="TZS24" s="130"/>
      <c r="TZT24" s="130"/>
      <c r="TZU24" s="130"/>
      <c r="TZV24" s="130"/>
      <c r="TZW24" s="130"/>
      <c r="TZX24" s="130"/>
      <c r="TZY24" s="130"/>
      <c r="TZZ24" s="130"/>
      <c r="UAA24" s="130"/>
      <c r="UAB24" s="130"/>
      <c r="UAC24" s="130"/>
      <c r="UAD24" s="130"/>
      <c r="UAE24" s="130"/>
      <c r="UAF24" s="130"/>
      <c r="UAG24" s="130"/>
      <c r="UAH24" s="130"/>
      <c r="UAI24" s="130"/>
      <c r="UAJ24" s="130"/>
      <c r="UAK24" s="130"/>
      <c r="UAL24" s="130"/>
      <c r="UAM24" s="130"/>
      <c r="UAN24" s="130"/>
      <c r="UAO24" s="130"/>
      <c r="UAP24" s="130"/>
      <c r="UAQ24" s="130"/>
      <c r="UAR24" s="130"/>
      <c r="UAS24" s="130"/>
      <c r="UAT24" s="130"/>
      <c r="UAU24" s="130"/>
      <c r="UAV24" s="130"/>
      <c r="UAW24" s="130"/>
      <c r="UAX24" s="130"/>
      <c r="UAY24" s="130"/>
      <c r="UAZ24" s="130"/>
      <c r="UBA24" s="130"/>
      <c r="UBB24" s="130"/>
      <c r="UBC24" s="130"/>
      <c r="UBD24" s="130"/>
      <c r="UBE24" s="130"/>
      <c r="UBF24" s="130"/>
      <c r="UBG24" s="130"/>
      <c r="UBH24" s="130"/>
      <c r="UBI24" s="130"/>
      <c r="UBJ24" s="130"/>
      <c r="UBK24" s="130"/>
      <c r="UBL24" s="130"/>
      <c r="UBM24" s="130"/>
      <c r="UBN24" s="130"/>
      <c r="UBO24" s="130"/>
      <c r="UBP24" s="130"/>
      <c r="UBQ24" s="130"/>
      <c r="UBR24" s="130"/>
      <c r="UBS24" s="130"/>
      <c r="UBT24" s="130"/>
      <c r="UBU24" s="130"/>
      <c r="UBV24" s="130"/>
      <c r="UBW24" s="130"/>
      <c r="UBX24" s="130"/>
      <c r="UBY24" s="130"/>
      <c r="UBZ24" s="130"/>
      <c r="UCA24" s="130"/>
      <c r="UCB24" s="130"/>
      <c r="UCC24" s="130"/>
      <c r="UCD24" s="130"/>
      <c r="UCE24" s="130"/>
      <c r="UCF24" s="130"/>
      <c r="UCG24" s="130"/>
      <c r="UCH24" s="130"/>
      <c r="UCI24" s="130"/>
      <c r="UCJ24" s="130"/>
      <c r="UCK24" s="130"/>
      <c r="UCL24" s="130"/>
      <c r="UCM24" s="130"/>
      <c r="UCN24" s="130"/>
      <c r="UCO24" s="130"/>
      <c r="UCP24" s="130"/>
      <c r="UCQ24" s="130"/>
      <c r="UCR24" s="130"/>
      <c r="UCS24" s="130"/>
      <c r="UCT24" s="130"/>
      <c r="UCU24" s="130"/>
      <c r="UCV24" s="130"/>
      <c r="UCW24" s="130"/>
      <c r="UCX24" s="130"/>
      <c r="UCY24" s="130"/>
      <c r="UCZ24" s="130"/>
      <c r="UDA24" s="130"/>
      <c r="UDB24" s="130"/>
      <c r="UDC24" s="130"/>
      <c r="UDD24" s="130"/>
      <c r="UDE24" s="130"/>
      <c r="UDF24" s="130"/>
      <c r="UDG24" s="130"/>
      <c r="UDH24" s="130"/>
      <c r="UDI24" s="130"/>
      <c r="UDJ24" s="130"/>
      <c r="UDK24" s="130"/>
      <c r="UDL24" s="130"/>
      <c r="UDM24" s="130"/>
      <c r="UDN24" s="130"/>
      <c r="UDO24" s="130"/>
      <c r="UDP24" s="130"/>
      <c r="UDQ24" s="130"/>
      <c r="UDR24" s="130"/>
      <c r="UDS24" s="130"/>
      <c r="UDT24" s="130"/>
      <c r="UDU24" s="130"/>
      <c r="UDV24" s="130"/>
      <c r="UDW24" s="130"/>
      <c r="UDX24" s="130"/>
      <c r="UDY24" s="130"/>
      <c r="UDZ24" s="130"/>
      <c r="UEA24" s="130"/>
      <c r="UEB24" s="130"/>
      <c r="UEC24" s="130"/>
      <c r="UED24" s="130"/>
      <c r="UEE24" s="130"/>
      <c r="UEF24" s="130"/>
      <c r="UEG24" s="130"/>
      <c r="UEH24" s="130"/>
      <c r="UEI24" s="130"/>
      <c r="UEJ24" s="130"/>
      <c r="UEK24" s="130"/>
      <c r="UEL24" s="130"/>
      <c r="UEM24" s="130"/>
      <c r="UEN24" s="130"/>
      <c r="UEO24" s="130"/>
      <c r="UEP24" s="130"/>
      <c r="UEQ24" s="130"/>
      <c r="UER24" s="130"/>
      <c r="UES24" s="130"/>
      <c r="UET24" s="130"/>
      <c r="UEU24" s="130"/>
      <c r="UEV24" s="130"/>
      <c r="UEW24" s="130"/>
      <c r="UEX24" s="130"/>
      <c r="UEY24" s="130"/>
      <c r="UEZ24" s="130"/>
      <c r="UFA24" s="130"/>
      <c r="UFB24" s="130"/>
      <c r="UFC24" s="130"/>
      <c r="UFD24" s="130"/>
      <c r="UFE24" s="130"/>
      <c r="UFF24" s="130"/>
      <c r="UFG24" s="130"/>
      <c r="UFH24" s="130"/>
      <c r="UFI24" s="130"/>
      <c r="UFJ24" s="130"/>
      <c r="UFK24" s="130"/>
      <c r="UFL24" s="130"/>
      <c r="UFM24" s="130"/>
      <c r="UFN24" s="130"/>
      <c r="UFO24" s="130"/>
      <c r="UFP24" s="130"/>
      <c r="UFQ24" s="130"/>
      <c r="UFR24" s="130"/>
      <c r="UFS24" s="130"/>
      <c r="UFT24" s="130"/>
      <c r="UFU24" s="130"/>
      <c r="UFV24" s="130"/>
      <c r="UFW24" s="130"/>
      <c r="UFX24" s="130"/>
      <c r="UFY24" s="130"/>
      <c r="UFZ24" s="130"/>
      <c r="UGA24" s="130"/>
      <c r="UGB24" s="130"/>
      <c r="UGC24" s="130"/>
      <c r="UGD24" s="130"/>
      <c r="UGE24" s="130"/>
      <c r="UGF24" s="130"/>
      <c r="UGG24" s="130"/>
      <c r="UGH24" s="130"/>
      <c r="UGI24" s="130"/>
      <c r="UGJ24" s="130"/>
      <c r="UGK24" s="130"/>
      <c r="UGL24" s="130"/>
      <c r="UGM24" s="130"/>
      <c r="UGN24" s="130"/>
      <c r="UGO24" s="130"/>
      <c r="UGP24" s="130"/>
      <c r="UGQ24" s="130"/>
      <c r="UGR24" s="130"/>
      <c r="UGS24" s="130"/>
      <c r="UGT24" s="130"/>
      <c r="UGU24" s="130"/>
      <c r="UGV24" s="130"/>
      <c r="UGW24" s="130"/>
      <c r="UGX24" s="130"/>
      <c r="UGY24" s="130"/>
      <c r="UGZ24" s="130"/>
      <c r="UHA24" s="130"/>
      <c r="UHB24" s="130"/>
      <c r="UHC24" s="130"/>
      <c r="UHD24" s="130"/>
      <c r="UHE24" s="130"/>
      <c r="UHF24" s="130"/>
      <c r="UHG24" s="130"/>
      <c r="UHH24" s="130"/>
      <c r="UHI24" s="130"/>
      <c r="UHJ24" s="130"/>
      <c r="UHK24" s="130"/>
      <c r="UHL24" s="130"/>
      <c r="UHM24" s="130"/>
      <c r="UHN24" s="130"/>
      <c r="UHO24" s="130"/>
      <c r="UHP24" s="130"/>
      <c r="UHQ24" s="130"/>
      <c r="UHR24" s="130"/>
      <c r="UHS24" s="130"/>
      <c r="UHT24" s="130"/>
      <c r="UHU24" s="130"/>
      <c r="UHV24" s="130"/>
      <c r="UHW24" s="130"/>
      <c r="UHX24" s="130"/>
      <c r="UHY24" s="130"/>
      <c r="UHZ24" s="130"/>
      <c r="UIA24" s="130"/>
      <c r="UIB24" s="130"/>
      <c r="UIC24" s="130"/>
      <c r="UID24" s="130"/>
      <c r="UIE24" s="130"/>
      <c r="UIF24" s="130"/>
      <c r="UIG24" s="130"/>
      <c r="UIH24" s="130"/>
      <c r="UII24" s="130"/>
      <c r="UIJ24" s="130"/>
      <c r="UIK24" s="130"/>
      <c r="UIL24" s="130"/>
      <c r="UIM24" s="130"/>
      <c r="UIN24" s="130"/>
      <c r="UIO24" s="130"/>
      <c r="UIP24" s="130"/>
      <c r="UIQ24" s="130"/>
      <c r="UIR24" s="130"/>
      <c r="UIS24" s="130"/>
      <c r="UIT24" s="130"/>
      <c r="UIU24" s="130"/>
      <c r="UIV24" s="130"/>
      <c r="UIW24" s="130"/>
      <c r="UIX24" s="130"/>
      <c r="UIY24" s="130"/>
      <c r="UIZ24" s="130"/>
      <c r="UJA24" s="130"/>
      <c r="UJB24" s="130"/>
      <c r="UJC24" s="130"/>
      <c r="UJD24" s="130"/>
      <c r="UJE24" s="130"/>
      <c r="UJF24" s="130"/>
      <c r="UJG24" s="130"/>
      <c r="UJH24" s="130"/>
      <c r="UJI24" s="130"/>
      <c r="UJJ24" s="130"/>
      <c r="UJK24" s="130"/>
      <c r="UJL24" s="130"/>
      <c r="UJM24" s="130"/>
      <c r="UJN24" s="130"/>
      <c r="UJO24" s="130"/>
      <c r="UJP24" s="130"/>
      <c r="UJQ24" s="130"/>
      <c r="UJR24" s="130"/>
      <c r="UJS24" s="130"/>
      <c r="UJT24" s="130"/>
      <c r="UJU24" s="130"/>
      <c r="UJV24" s="130"/>
      <c r="UJW24" s="130"/>
      <c r="UJX24" s="130"/>
      <c r="UJY24" s="130"/>
      <c r="UJZ24" s="130"/>
      <c r="UKA24" s="130"/>
      <c r="UKB24" s="130"/>
      <c r="UKC24" s="130"/>
      <c r="UKD24" s="130"/>
      <c r="UKE24" s="130"/>
      <c r="UKF24" s="130"/>
      <c r="UKG24" s="130"/>
      <c r="UKH24" s="130"/>
      <c r="UKI24" s="130"/>
      <c r="UKJ24" s="130"/>
      <c r="UKK24" s="130"/>
      <c r="UKL24" s="130"/>
      <c r="UKM24" s="130"/>
      <c r="UKN24" s="130"/>
      <c r="UKO24" s="130"/>
      <c r="UKP24" s="130"/>
      <c r="UKQ24" s="130"/>
      <c r="UKR24" s="130"/>
      <c r="UKS24" s="130"/>
      <c r="UKT24" s="130"/>
      <c r="UKU24" s="130"/>
      <c r="UKV24" s="130"/>
      <c r="UKW24" s="130"/>
      <c r="UKX24" s="130"/>
      <c r="UKY24" s="130"/>
      <c r="UKZ24" s="130"/>
      <c r="ULA24" s="130"/>
      <c r="ULB24" s="130"/>
      <c r="ULC24" s="130"/>
      <c r="ULD24" s="130"/>
      <c r="ULE24" s="130"/>
      <c r="ULF24" s="130"/>
      <c r="ULG24" s="130"/>
      <c r="ULH24" s="130"/>
      <c r="ULI24" s="130"/>
      <c r="ULJ24" s="130"/>
      <c r="ULK24" s="130"/>
      <c r="ULL24" s="130"/>
      <c r="ULM24" s="130"/>
      <c r="ULN24" s="130"/>
      <c r="ULO24" s="130"/>
      <c r="ULP24" s="130"/>
      <c r="ULQ24" s="130"/>
      <c r="ULR24" s="130"/>
      <c r="ULS24" s="130"/>
      <c r="ULT24" s="130"/>
      <c r="ULU24" s="130"/>
      <c r="ULV24" s="130"/>
      <c r="ULW24" s="130"/>
      <c r="ULX24" s="130"/>
      <c r="ULY24" s="130"/>
      <c r="ULZ24" s="130"/>
      <c r="UMA24" s="130"/>
      <c r="UMB24" s="130"/>
      <c r="UMC24" s="130"/>
      <c r="UMD24" s="130"/>
      <c r="UME24" s="130"/>
      <c r="UMF24" s="130"/>
      <c r="UMG24" s="130"/>
      <c r="UMH24" s="130"/>
      <c r="UMI24" s="130"/>
      <c r="UMJ24" s="130"/>
      <c r="UMK24" s="130"/>
      <c r="UML24" s="130"/>
      <c r="UMM24" s="130"/>
      <c r="UMN24" s="130"/>
      <c r="UMO24" s="130"/>
      <c r="UMP24" s="130"/>
      <c r="UMQ24" s="130"/>
      <c r="UMR24" s="130"/>
      <c r="UMS24" s="130"/>
      <c r="UMT24" s="130"/>
      <c r="UMU24" s="130"/>
      <c r="UMV24" s="130"/>
      <c r="UMW24" s="130"/>
      <c r="UMX24" s="130"/>
      <c r="UMY24" s="130"/>
      <c r="UMZ24" s="130"/>
      <c r="UNA24" s="130"/>
      <c r="UNB24" s="130"/>
      <c r="UNC24" s="130"/>
      <c r="UND24" s="130"/>
      <c r="UNE24" s="130"/>
      <c r="UNF24" s="130"/>
      <c r="UNG24" s="130"/>
      <c r="UNH24" s="130"/>
      <c r="UNI24" s="130"/>
      <c r="UNJ24" s="130"/>
      <c r="UNK24" s="130"/>
      <c r="UNL24" s="130"/>
      <c r="UNM24" s="130"/>
      <c r="UNN24" s="130"/>
      <c r="UNO24" s="130"/>
      <c r="UNP24" s="130"/>
      <c r="UNQ24" s="130"/>
      <c r="UNR24" s="130"/>
      <c r="UNS24" s="130"/>
      <c r="UNT24" s="130"/>
      <c r="UNU24" s="130"/>
      <c r="UNV24" s="130"/>
      <c r="UNW24" s="130"/>
      <c r="UNX24" s="130"/>
      <c r="UNY24" s="130"/>
      <c r="UNZ24" s="130"/>
      <c r="UOA24" s="130"/>
      <c r="UOB24" s="130"/>
      <c r="UOC24" s="130"/>
      <c r="UOD24" s="130"/>
      <c r="UOE24" s="130"/>
      <c r="UOF24" s="130"/>
      <c r="UOG24" s="130"/>
      <c r="UOH24" s="130"/>
      <c r="UOI24" s="130"/>
      <c r="UOJ24" s="130"/>
      <c r="UOK24" s="130"/>
      <c r="UOL24" s="130"/>
      <c r="UOM24" s="130"/>
      <c r="UON24" s="130"/>
      <c r="UOO24" s="130"/>
      <c r="UOP24" s="130"/>
      <c r="UOQ24" s="130"/>
      <c r="UOR24" s="130"/>
      <c r="UOS24" s="130"/>
      <c r="UOT24" s="130"/>
      <c r="UOU24" s="130"/>
      <c r="UOV24" s="130"/>
      <c r="UOW24" s="130"/>
      <c r="UOX24" s="130"/>
      <c r="UOY24" s="130"/>
      <c r="UOZ24" s="130"/>
      <c r="UPA24" s="130"/>
      <c r="UPB24" s="130"/>
      <c r="UPC24" s="130"/>
      <c r="UPD24" s="130"/>
      <c r="UPE24" s="130"/>
      <c r="UPF24" s="130"/>
      <c r="UPG24" s="130"/>
      <c r="UPH24" s="130"/>
      <c r="UPI24" s="130"/>
      <c r="UPJ24" s="130"/>
      <c r="UPK24" s="130"/>
      <c r="UPL24" s="130"/>
      <c r="UPM24" s="130"/>
      <c r="UPN24" s="130"/>
      <c r="UPO24" s="130"/>
      <c r="UPP24" s="130"/>
      <c r="UPQ24" s="130"/>
      <c r="UPR24" s="130"/>
      <c r="UPS24" s="130"/>
      <c r="UPT24" s="130"/>
      <c r="UPU24" s="130"/>
      <c r="UPV24" s="130"/>
      <c r="UPW24" s="130"/>
      <c r="UPX24" s="130"/>
      <c r="UPY24" s="130"/>
      <c r="UPZ24" s="130"/>
      <c r="UQA24" s="130"/>
      <c r="UQB24" s="130"/>
      <c r="UQC24" s="130"/>
      <c r="UQD24" s="130"/>
      <c r="UQE24" s="130"/>
      <c r="UQF24" s="130"/>
      <c r="UQG24" s="130"/>
      <c r="UQH24" s="130"/>
      <c r="UQI24" s="130"/>
      <c r="UQJ24" s="130"/>
      <c r="UQK24" s="130"/>
      <c r="UQL24" s="130"/>
      <c r="UQM24" s="130"/>
      <c r="UQN24" s="130"/>
      <c r="UQO24" s="130"/>
      <c r="UQP24" s="130"/>
      <c r="UQQ24" s="130"/>
      <c r="UQR24" s="130"/>
      <c r="UQS24" s="130"/>
      <c r="UQT24" s="130"/>
      <c r="UQU24" s="130"/>
      <c r="UQV24" s="130"/>
      <c r="UQW24" s="130"/>
      <c r="UQX24" s="130"/>
      <c r="UQY24" s="130"/>
      <c r="UQZ24" s="130"/>
      <c r="URA24" s="130"/>
      <c r="URB24" s="130"/>
      <c r="URC24" s="130"/>
      <c r="URD24" s="130"/>
      <c r="URE24" s="130"/>
      <c r="URF24" s="130"/>
      <c r="URG24" s="130"/>
      <c r="URH24" s="130"/>
      <c r="URI24" s="130"/>
      <c r="URJ24" s="130"/>
      <c r="URK24" s="130"/>
      <c r="URL24" s="130"/>
      <c r="URM24" s="130"/>
      <c r="URN24" s="130"/>
      <c r="URO24" s="130"/>
      <c r="URP24" s="130"/>
      <c r="URQ24" s="130"/>
      <c r="URR24" s="130"/>
      <c r="URS24" s="130"/>
      <c r="URT24" s="130"/>
      <c r="URU24" s="130"/>
      <c r="URV24" s="130"/>
      <c r="URW24" s="130"/>
      <c r="URX24" s="130"/>
      <c r="URY24" s="130"/>
      <c r="URZ24" s="130"/>
      <c r="USA24" s="130"/>
      <c r="USB24" s="130"/>
      <c r="USC24" s="130"/>
      <c r="USD24" s="130"/>
      <c r="USE24" s="130"/>
      <c r="USF24" s="130"/>
      <c r="USG24" s="130"/>
      <c r="USH24" s="130"/>
      <c r="USI24" s="130"/>
      <c r="USJ24" s="130"/>
      <c r="USK24" s="130"/>
      <c r="USL24" s="130"/>
      <c r="USM24" s="130"/>
      <c r="USN24" s="130"/>
      <c r="USO24" s="130"/>
      <c r="USP24" s="130"/>
      <c r="USQ24" s="130"/>
      <c r="USR24" s="130"/>
      <c r="USS24" s="130"/>
      <c r="UST24" s="130"/>
      <c r="USU24" s="130"/>
      <c r="USV24" s="130"/>
      <c r="USW24" s="130"/>
      <c r="USX24" s="130"/>
      <c r="USY24" s="130"/>
      <c r="USZ24" s="130"/>
      <c r="UTA24" s="130"/>
      <c r="UTB24" s="130"/>
      <c r="UTC24" s="130"/>
      <c r="UTD24" s="130"/>
      <c r="UTE24" s="130"/>
      <c r="UTF24" s="130"/>
      <c r="UTG24" s="130"/>
      <c r="UTH24" s="130"/>
      <c r="UTI24" s="130"/>
      <c r="UTJ24" s="130"/>
      <c r="UTK24" s="130"/>
      <c r="UTL24" s="130"/>
      <c r="UTM24" s="130"/>
      <c r="UTN24" s="130"/>
      <c r="UTO24" s="130"/>
      <c r="UTP24" s="130"/>
      <c r="UTQ24" s="130"/>
      <c r="UTR24" s="130"/>
      <c r="UTS24" s="130"/>
      <c r="UTT24" s="130"/>
      <c r="UTU24" s="130"/>
      <c r="UTV24" s="130"/>
      <c r="UTW24" s="130"/>
      <c r="UTX24" s="130"/>
      <c r="UTY24" s="130"/>
      <c r="UTZ24" s="130"/>
      <c r="UUA24" s="130"/>
      <c r="UUB24" s="130"/>
      <c r="UUC24" s="130"/>
      <c r="UUD24" s="130"/>
      <c r="UUE24" s="130"/>
      <c r="UUF24" s="130"/>
      <c r="UUG24" s="130"/>
      <c r="UUH24" s="130"/>
      <c r="UUI24" s="130"/>
      <c r="UUJ24" s="130"/>
      <c r="UUK24" s="130"/>
      <c r="UUL24" s="130"/>
      <c r="UUM24" s="130"/>
      <c r="UUN24" s="130"/>
      <c r="UUO24" s="130"/>
      <c r="UUP24" s="130"/>
      <c r="UUQ24" s="130"/>
      <c r="UUR24" s="130"/>
      <c r="UUS24" s="130"/>
      <c r="UUT24" s="130"/>
      <c r="UUU24" s="130"/>
      <c r="UUV24" s="130"/>
      <c r="UUW24" s="130"/>
      <c r="UUX24" s="130"/>
      <c r="UUY24" s="130"/>
      <c r="UUZ24" s="130"/>
      <c r="UVA24" s="130"/>
      <c r="UVB24" s="130"/>
      <c r="UVC24" s="130"/>
      <c r="UVD24" s="130"/>
      <c r="UVE24" s="130"/>
      <c r="UVF24" s="130"/>
      <c r="UVG24" s="130"/>
      <c r="UVH24" s="130"/>
      <c r="UVI24" s="130"/>
      <c r="UVJ24" s="130"/>
      <c r="UVK24" s="130"/>
      <c r="UVL24" s="130"/>
      <c r="UVM24" s="130"/>
      <c r="UVN24" s="130"/>
      <c r="UVO24" s="130"/>
      <c r="UVP24" s="130"/>
      <c r="UVQ24" s="130"/>
      <c r="UVR24" s="130"/>
      <c r="UVS24" s="130"/>
      <c r="UVT24" s="130"/>
      <c r="UVU24" s="130"/>
      <c r="UVV24" s="130"/>
      <c r="UVW24" s="130"/>
      <c r="UVX24" s="130"/>
      <c r="UVY24" s="130"/>
      <c r="UVZ24" s="130"/>
      <c r="UWA24" s="130"/>
      <c r="UWB24" s="130"/>
      <c r="UWC24" s="130"/>
      <c r="UWD24" s="130"/>
      <c r="UWE24" s="130"/>
      <c r="UWF24" s="130"/>
      <c r="UWG24" s="130"/>
      <c r="UWH24" s="130"/>
      <c r="UWI24" s="130"/>
      <c r="UWJ24" s="130"/>
      <c r="UWK24" s="130"/>
      <c r="UWL24" s="130"/>
      <c r="UWM24" s="130"/>
      <c r="UWN24" s="130"/>
      <c r="UWO24" s="130"/>
      <c r="UWP24" s="130"/>
      <c r="UWQ24" s="130"/>
      <c r="UWR24" s="130"/>
      <c r="UWS24" s="130"/>
      <c r="UWT24" s="130"/>
      <c r="UWU24" s="130"/>
      <c r="UWV24" s="130"/>
      <c r="UWW24" s="130"/>
      <c r="UWX24" s="130"/>
      <c r="UWY24" s="130"/>
      <c r="UWZ24" s="130"/>
      <c r="UXA24" s="130"/>
      <c r="UXB24" s="130"/>
      <c r="UXC24" s="130"/>
      <c r="UXD24" s="130"/>
      <c r="UXE24" s="130"/>
      <c r="UXF24" s="130"/>
      <c r="UXG24" s="130"/>
      <c r="UXH24" s="130"/>
      <c r="UXI24" s="130"/>
      <c r="UXJ24" s="130"/>
      <c r="UXK24" s="130"/>
      <c r="UXL24" s="130"/>
      <c r="UXM24" s="130"/>
      <c r="UXN24" s="130"/>
      <c r="UXO24" s="130"/>
      <c r="UXP24" s="130"/>
      <c r="UXQ24" s="130"/>
      <c r="UXR24" s="130"/>
      <c r="UXS24" s="130"/>
      <c r="UXT24" s="130"/>
      <c r="UXU24" s="130"/>
      <c r="UXV24" s="130"/>
      <c r="UXW24" s="130"/>
      <c r="UXX24" s="130"/>
      <c r="UXY24" s="130"/>
      <c r="UXZ24" s="130"/>
      <c r="UYA24" s="130"/>
      <c r="UYB24" s="130"/>
      <c r="UYC24" s="130"/>
      <c r="UYD24" s="130"/>
      <c r="UYE24" s="130"/>
      <c r="UYF24" s="130"/>
      <c r="UYG24" s="130"/>
      <c r="UYH24" s="130"/>
      <c r="UYI24" s="130"/>
      <c r="UYJ24" s="130"/>
      <c r="UYK24" s="130"/>
      <c r="UYL24" s="130"/>
      <c r="UYM24" s="130"/>
      <c r="UYN24" s="130"/>
      <c r="UYO24" s="130"/>
      <c r="UYP24" s="130"/>
      <c r="UYQ24" s="130"/>
      <c r="UYR24" s="130"/>
      <c r="UYS24" s="130"/>
      <c r="UYT24" s="130"/>
      <c r="UYU24" s="130"/>
      <c r="UYV24" s="130"/>
      <c r="UYW24" s="130"/>
      <c r="UYX24" s="130"/>
      <c r="UYY24" s="130"/>
      <c r="UYZ24" s="130"/>
      <c r="UZA24" s="130"/>
      <c r="UZB24" s="130"/>
      <c r="UZC24" s="130"/>
      <c r="UZD24" s="130"/>
      <c r="UZE24" s="130"/>
      <c r="UZF24" s="130"/>
      <c r="UZG24" s="130"/>
      <c r="UZH24" s="130"/>
      <c r="UZI24" s="130"/>
      <c r="UZJ24" s="130"/>
      <c r="UZK24" s="130"/>
      <c r="UZL24" s="130"/>
      <c r="UZM24" s="130"/>
      <c r="UZN24" s="130"/>
      <c r="UZO24" s="130"/>
      <c r="UZP24" s="130"/>
      <c r="UZQ24" s="130"/>
      <c r="UZR24" s="130"/>
      <c r="UZS24" s="130"/>
      <c r="UZT24" s="130"/>
      <c r="UZU24" s="130"/>
      <c r="UZV24" s="130"/>
      <c r="UZW24" s="130"/>
      <c r="UZX24" s="130"/>
      <c r="UZY24" s="130"/>
      <c r="UZZ24" s="130"/>
      <c r="VAA24" s="130"/>
      <c r="VAB24" s="130"/>
      <c r="VAC24" s="130"/>
      <c r="VAD24" s="130"/>
      <c r="VAE24" s="130"/>
      <c r="VAF24" s="130"/>
      <c r="VAG24" s="130"/>
      <c r="VAH24" s="130"/>
      <c r="VAI24" s="130"/>
      <c r="VAJ24" s="130"/>
      <c r="VAK24" s="130"/>
      <c r="VAL24" s="130"/>
      <c r="VAM24" s="130"/>
      <c r="VAN24" s="130"/>
      <c r="VAO24" s="130"/>
      <c r="VAP24" s="130"/>
      <c r="VAQ24" s="130"/>
      <c r="VAR24" s="130"/>
      <c r="VAS24" s="130"/>
      <c r="VAT24" s="130"/>
      <c r="VAU24" s="130"/>
      <c r="VAV24" s="130"/>
      <c r="VAW24" s="130"/>
      <c r="VAX24" s="130"/>
      <c r="VAY24" s="130"/>
      <c r="VAZ24" s="130"/>
      <c r="VBA24" s="130"/>
      <c r="VBB24" s="130"/>
      <c r="VBC24" s="130"/>
      <c r="VBD24" s="130"/>
      <c r="VBE24" s="130"/>
      <c r="VBF24" s="130"/>
      <c r="VBG24" s="130"/>
      <c r="VBH24" s="130"/>
      <c r="VBI24" s="130"/>
      <c r="VBJ24" s="130"/>
      <c r="VBK24" s="130"/>
      <c r="VBL24" s="130"/>
      <c r="VBM24" s="130"/>
      <c r="VBN24" s="130"/>
      <c r="VBO24" s="130"/>
      <c r="VBP24" s="130"/>
      <c r="VBQ24" s="130"/>
      <c r="VBR24" s="130"/>
      <c r="VBS24" s="130"/>
      <c r="VBT24" s="130"/>
      <c r="VBU24" s="130"/>
      <c r="VBV24" s="130"/>
      <c r="VBW24" s="130"/>
      <c r="VBX24" s="130"/>
      <c r="VBY24" s="130"/>
      <c r="VBZ24" s="130"/>
      <c r="VCA24" s="130"/>
      <c r="VCB24" s="130"/>
      <c r="VCC24" s="130"/>
      <c r="VCD24" s="130"/>
      <c r="VCE24" s="130"/>
      <c r="VCF24" s="130"/>
      <c r="VCG24" s="130"/>
      <c r="VCH24" s="130"/>
      <c r="VCI24" s="130"/>
      <c r="VCJ24" s="130"/>
      <c r="VCK24" s="130"/>
      <c r="VCL24" s="130"/>
      <c r="VCM24" s="130"/>
      <c r="VCN24" s="130"/>
      <c r="VCO24" s="130"/>
      <c r="VCP24" s="130"/>
      <c r="VCQ24" s="130"/>
      <c r="VCR24" s="130"/>
      <c r="VCS24" s="130"/>
      <c r="VCT24" s="130"/>
      <c r="VCU24" s="130"/>
      <c r="VCV24" s="130"/>
      <c r="VCW24" s="130"/>
      <c r="VCX24" s="130"/>
      <c r="VCY24" s="130"/>
      <c r="VCZ24" s="130"/>
      <c r="VDA24" s="130"/>
      <c r="VDB24" s="130"/>
      <c r="VDC24" s="130"/>
      <c r="VDD24" s="130"/>
      <c r="VDE24" s="130"/>
      <c r="VDF24" s="130"/>
      <c r="VDG24" s="130"/>
      <c r="VDH24" s="130"/>
      <c r="VDI24" s="130"/>
      <c r="VDJ24" s="130"/>
      <c r="VDK24" s="130"/>
      <c r="VDL24" s="130"/>
      <c r="VDM24" s="130"/>
      <c r="VDN24" s="130"/>
      <c r="VDO24" s="130"/>
      <c r="VDP24" s="130"/>
      <c r="VDQ24" s="130"/>
      <c r="VDR24" s="130"/>
      <c r="VDS24" s="130"/>
      <c r="VDT24" s="130"/>
      <c r="VDU24" s="130"/>
      <c r="VDV24" s="130"/>
      <c r="VDW24" s="130"/>
      <c r="VDX24" s="130"/>
      <c r="VDY24" s="130"/>
      <c r="VDZ24" s="130"/>
      <c r="VEA24" s="130"/>
      <c r="VEB24" s="130"/>
      <c r="VEC24" s="130"/>
      <c r="VED24" s="130"/>
      <c r="VEE24" s="130"/>
      <c r="VEF24" s="130"/>
      <c r="VEG24" s="130"/>
      <c r="VEH24" s="130"/>
      <c r="VEI24" s="130"/>
      <c r="VEJ24" s="130"/>
      <c r="VEK24" s="130"/>
      <c r="VEL24" s="130"/>
      <c r="VEM24" s="130"/>
      <c r="VEN24" s="130"/>
      <c r="VEO24" s="130"/>
      <c r="VEP24" s="130"/>
      <c r="VEQ24" s="130"/>
      <c r="VER24" s="130"/>
      <c r="VES24" s="130"/>
      <c r="VET24" s="130"/>
      <c r="VEU24" s="130"/>
      <c r="VEV24" s="130"/>
      <c r="VEW24" s="130"/>
      <c r="VEX24" s="130"/>
      <c r="VEY24" s="130"/>
      <c r="VEZ24" s="130"/>
      <c r="VFA24" s="130"/>
      <c r="VFB24" s="130"/>
      <c r="VFC24" s="130"/>
      <c r="VFD24" s="130"/>
      <c r="VFE24" s="130"/>
      <c r="VFF24" s="130"/>
      <c r="VFG24" s="130"/>
      <c r="VFH24" s="130"/>
      <c r="VFI24" s="130"/>
      <c r="VFJ24" s="130"/>
      <c r="VFK24" s="130"/>
      <c r="VFL24" s="130"/>
      <c r="VFM24" s="130"/>
      <c r="VFN24" s="130"/>
      <c r="VFO24" s="130"/>
      <c r="VFP24" s="130"/>
      <c r="VFQ24" s="130"/>
      <c r="VFR24" s="130"/>
      <c r="VFS24" s="130"/>
      <c r="VFT24" s="130"/>
      <c r="VFU24" s="130"/>
      <c r="VFV24" s="130"/>
      <c r="VFW24" s="130"/>
      <c r="VFX24" s="130"/>
      <c r="VFY24" s="130"/>
      <c r="VFZ24" s="130"/>
      <c r="VGA24" s="130"/>
      <c r="VGB24" s="130"/>
      <c r="VGC24" s="130"/>
      <c r="VGD24" s="130"/>
      <c r="VGE24" s="130"/>
      <c r="VGF24" s="130"/>
      <c r="VGG24" s="130"/>
      <c r="VGH24" s="130"/>
      <c r="VGI24" s="130"/>
      <c r="VGJ24" s="130"/>
      <c r="VGK24" s="130"/>
      <c r="VGL24" s="130"/>
      <c r="VGM24" s="130"/>
      <c r="VGN24" s="130"/>
      <c r="VGO24" s="130"/>
      <c r="VGP24" s="130"/>
      <c r="VGQ24" s="130"/>
      <c r="VGR24" s="130"/>
      <c r="VGS24" s="130"/>
      <c r="VGT24" s="130"/>
      <c r="VGU24" s="130"/>
      <c r="VGV24" s="130"/>
      <c r="VGW24" s="130"/>
      <c r="VGX24" s="130"/>
      <c r="VGY24" s="130"/>
      <c r="VGZ24" s="130"/>
      <c r="VHA24" s="130"/>
      <c r="VHB24" s="130"/>
      <c r="VHC24" s="130"/>
      <c r="VHD24" s="130"/>
      <c r="VHE24" s="130"/>
      <c r="VHF24" s="130"/>
      <c r="VHG24" s="130"/>
      <c r="VHH24" s="130"/>
      <c r="VHI24" s="130"/>
      <c r="VHJ24" s="130"/>
      <c r="VHK24" s="130"/>
      <c r="VHL24" s="130"/>
      <c r="VHM24" s="130"/>
      <c r="VHN24" s="130"/>
      <c r="VHO24" s="130"/>
      <c r="VHP24" s="130"/>
      <c r="VHQ24" s="130"/>
      <c r="VHR24" s="130"/>
      <c r="VHS24" s="130"/>
      <c r="VHT24" s="130"/>
      <c r="VHU24" s="130"/>
      <c r="VHV24" s="130"/>
      <c r="VHW24" s="130"/>
      <c r="VHX24" s="130"/>
      <c r="VHY24" s="130"/>
      <c r="VHZ24" s="130"/>
      <c r="VIA24" s="130"/>
      <c r="VIB24" s="130"/>
      <c r="VIC24" s="130"/>
      <c r="VID24" s="130"/>
      <c r="VIE24" s="130"/>
      <c r="VIF24" s="130"/>
      <c r="VIG24" s="130"/>
      <c r="VIH24" s="130"/>
      <c r="VII24" s="130"/>
      <c r="VIJ24" s="130"/>
      <c r="VIK24" s="130"/>
      <c r="VIL24" s="130"/>
      <c r="VIM24" s="130"/>
      <c r="VIN24" s="130"/>
      <c r="VIO24" s="130"/>
      <c r="VIP24" s="130"/>
      <c r="VIQ24" s="130"/>
      <c r="VIR24" s="130"/>
      <c r="VIS24" s="130"/>
      <c r="VIT24" s="130"/>
      <c r="VIU24" s="130"/>
      <c r="VIV24" s="130"/>
      <c r="VIW24" s="130"/>
      <c r="VIX24" s="130"/>
      <c r="VIY24" s="130"/>
      <c r="VIZ24" s="130"/>
      <c r="VJA24" s="130"/>
      <c r="VJB24" s="130"/>
      <c r="VJC24" s="130"/>
      <c r="VJD24" s="130"/>
      <c r="VJE24" s="130"/>
      <c r="VJF24" s="130"/>
      <c r="VJG24" s="130"/>
      <c r="VJH24" s="130"/>
      <c r="VJI24" s="130"/>
      <c r="VJJ24" s="130"/>
      <c r="VJK24" s="130"/>
      <c r="VJL24" s="130"/>
      <c r="VJM24" s="130"/>
      <c r="VJN24" s="130"/>
      <c r="VJO24" s="130"/>
      <c r="VJP24" s="130"/>
      <c r="VJQ24" s="130"/>
      <c r="VJR24" s="130"/>
      <c r="VJS24" s="130"/>
      <c r="VJT24" s="130"/>
      <c r="VJU24" s="130"/>
      <c r="VJV24" s="130"/>
      <c r="VJW24" s="130"/>
      <c r="VJX24" s="130"/>
      <c r="VJY24" s="130"/>
      <c r="VJZ24" s="130"/>
      <c r="VKA24" s="130"/>
      <c r="VKB24" s="130"/>
      <c r="VKC24" s="130"/>
      <c r="VKD24" s="130"/>
      <c r="VKE24" s="130"/>
      <c r="VKF24" s="130"/>
      <c r="VKG24" s="130"/>
      <c r="VKH24" s="130"/>
      <c r="VKI24" s="130"/>
      <c r="VKJ24" s="130"/>
      <c r="VKK24" s="130"/>
      <c r="VKL24" s="130"/>
      <c r="VKM24" s="130"/>
      <c r="VKN24" s="130"/>
      <c r="VKO24" s="130"/>
      <c r="VKP24" s="130"/>
      <c r="VKQ24" s="130"/>
      <c r="VKR24" s="130"/>
      <c r="VKS24" s="130"/>
      <c r="VKT24" s="130"/>
      <c r="VKU24" s="130"/>
      <c r="VKV24" s="130"/>
      <c r="VKW24" s="130"/>
      <c r="VKX24" s="130"/>
      <c r="VKY24" s="130"/>
      <c r="VKZ24" s="130"/>
      <c r="VLA24" s="130"/>
      <c r="VLB24" s="130"/>
      <c r="VLC24" s="130"/>
      <c r="VLD24" s="130"/>
      <c r="VLE24" s="130"/>
      <c r="VLF24" s="130"/>
      <c r="VLG24" s="130"/>
      <c r="VLH24" s="130"/>
      <c r="VLI24" s="130"/>
      <c r="VLJ24" s="130"/>
      <c r="VLK24" s="130"/>
      <c r="VLL24" s="130"/>
      <c r="VLM24" s="130"/>
      <c r="VLN24" s="130"/>
      <c r="VLO24" s="130"/>
      <c r="VLP24" s="130"/>
      <c r="VLQ24" s="130"/>
      <c r="VLR24" s="130"/>
      <c r="VLS24" s="130"/>
      <c r="VLT24" s="130"/>
      <c r="VLU24" s="130"/>
      <c r="VLV24" s="130"/>
      <c r="VLW24" s="130"/>
      <c r="VLX24" s="130"/>
      <c r="VLY24" s="130"/>
      <c r="VLZ24" s="130"/>
      <c r="VMA24" s="130"/>
      <c r="VMB24" s="130"/>
      <c r="VMC24" s="130"/>
      <c r="VMD24" s="130"/>
      <c r="VME24" s="130"/>
      <c r="VMF24" s="130"/>
      <c r="VMG24" s="130"/>
      <c r="VMH24" s="130"/>
      <c r="VMI24" s="130"/>
      <c r="VMJ24" s="130"/>
      <c r="VMK24" s="130"/>
      <c r="VML24" s="130"/>
      <c r="VMM24" s="130"/>
      <c r="VMN24" s="130"/>
      <c r="VMO24" s="130"/>
      <c r="VMP24" s="130"/>
      <c r="VMQ24" s="130"/>
      <c r="VMR24" s="130"/>
      <c r="VMS24" s="130"/>
      <c r="VMT24" s="130"/>
      <c r="VMU24" s="130"/>
      <c r="VMV24" s="130"/>
      <c r="VMW24" s="130"/>
      <c r="VMX24" s="130"/>
      <c r="VMY24" s="130"/>
      <c r="VMZ24" s="130"/>
      <c r="VNA24" s="130"/>
      <c r="VNB24" s="130"/>
      <c r="VNC24" s="130"/>
      <c r="VND24" s="130"/>
      <c r="VNE24" s="130"/>
      <c r="VNF24" s="130"/>
      <c r="VNG24" s="130"/>
      <c r="VNH24" s="130"/>
      <c r="VNI24" s="130"/>
      <c r="VNJ24" s="130"/>
      <c r="VNK24" s="130"/>
      <c r="VNL24" s="130"/>
      <c r="VNM24" s="130"/>
      <c r="VNN24" s="130"/>
      <c r="VNO24" s="130"/>
      <c r="VNP24" s="130"/>
      <c r="VNQ24" s="130"/>
      <c r="VNR24" s="130"/>
      <c r="VNS24" s="130"/>
      <c r="VNT24" s="130"/>
      <c r="VNU24" s="130"/>
      <c r="VNV24" s="130"/>
      <c r="VNW24" s="130"/>
      <c r="VNX24" s="130"/>
      <c r="VNY24" s="130"/>
      <c r="VNZ24" s="130"/>
      <c r="VOA24" s="130"/>
      <c r="VOB24" s="130"/>
      <c r="VOC24" s="130"/>
      <c r="VOD24" s="130"/>
      <c r="VOE24" s="130"/>
      <c r="VOF24" s="130"/>
      <c r="VOG24" s="130"/>
      <c r="VOH24" s="130"/>
      <c r="VOI24" s="130"/>
      <c r="VOJ24" s="130"/>
      <c r="VOK24" s="130"/>
      <c r="VOL24" s="130"/>
      <c r="VOM24" s="130"/>
      <c r="VON24" s="130"/>
      <c r="VOO24" s="130"/>
      <c r="VOP24" s="130"/>
      <c r="VOQ24" s="130"/>
      <c r="VOR24" s="130"/>
      <c r="VOS24" s="130"/>
      <c r="VOT24" s="130"/>
      <c r="VOU24" s="130"/>
      <c r="VOV24" s="130"/>
      <c r="VOW24" s="130"/>
      <c r="VOX24" s="130"/>
      <c r="VOY24" s="130"/>
      <c r="VOZ24" s="130"/>
      <c r="VPA24" s="130"/>
      <c r="VPB24" s="130"/>
      <c r="VPC24" s="130"/>
      <c r="VPD24" s="130"/>
      <c r="VPE24" s="130"/>
      <c r="VPF24" s="130"/>
      <c r="VPG24" s="130"/>
      <c r="VPH24" s="130"/>
      <c r="VPI24" s="130"/>
      <c r="VPJ24" s="130"/>
      <c r="VPK24" s="130"/>
      <c r="VPL24" s="130"/>
      <c r="VPM24" s="130"/>
      <c r="VPN24" s="130"/>
      <c r="VPO24" s="130"/>
      <c r="VPP24" s="130"/>
      <c r="VPQ24" s="130"/>
      <c r="VPR24" s="130"/>
      <c r="VPS24" s="130"/>
      <c r="VPT24" s="130"/>
      <c r="VPU24" s="130"/>
      <c r="VPV24" s="130"/>
      <c r="VPW24" s="130"/>
      <c r="VPX24" s="130"/>
      <c r="VPY24" s="130"/>
      <c r="VPZ24" s="130"/>
      <c r="VQA24" s="130"/>
      <c r="VQB24" s="130"/>
      <c r="VQC24" s="130"/>
      <c r="VQD24" s="130"/>
      <c r="VQE24" s="130"/>
      <c r="VQF24" s="130"/>
      <c r="VQG24" s="130"/>
      <c r="VQH24" s="130"/>
      <c r="VQI24" s="130"/>
      <c r="VQJ24" s="130"/>
      <c r="VQK24" s="130"/>
      <c r="VQL24" s="130"/>
      <c r="VQM24" s="130"/>
      <c r="VQN24" s="130"/>
      <c r="VQO24" s="130"/>
      <c r="VQP24" s="130"/>
      <c r="VQQ24" s="130"/>
      <c r="VQR24" s="130"/>
      <c r="VQS24" s="130"/>
      <c r="VQT24" s="130"/>
      <c r="VQU24" s="130"/>
      <c r="VQV24" s="130"/>
      <c r="VQW24" s="130"/>
      <c r="VQX24" s="130"/>
      <c r="VQY24" s="130"/>
      <c r="VQZ24" s="130"/>
      <c r="VRA24" s="130"/>
      <c r="VRB24" s="130"/>
      <c r="VRC24" s="130"/>
      <c r="VRD24" s="130"/>
      <c r="VRE24" s="130"/>
      <c r="VRF24" s="130"/>
      <c r="VRG24" s="130"/>
      <c r="VRH24" s="130"/>
      <c r="VRI24" s="130"/>
      <c r="VRJ24" s="130"/>
      <c r="VRK24" s="130"/>
      <c r="VRL24" s="130"/>
      <c r="VRM24" s="130"/>
      <c r="VRN24" s="130"/>
      <c r="VRO24" s="130"/>
      <c r="VRP24" s="130"/>
      <c r="VRQ24" s="130"/>
      <c r="VRR24" s="130"/>
      <c r="VRS24" s="130"/>
      <c r="VRT24" s="130"/>
      <c r="VRU24" s="130"/>
      <c r="VRV24" s="130"/>
      <c r="VRW24" s="130"/>
      <c r="VRX24" s="130"/>
      <c r="VRY24" s="130"/>
      <c r="VRZ24" s="130"/>
      <c r="VSA24" s="130"/>
      <c r="VSB24" s="130"/>
      <c r="VSC24" s="130"/>
      <c r="VSD24" s="130"/>
      <c r="VSE24" s="130"/>
      <c r="VSF24" s="130"/>
      <c r="VSG24" s="130"/>
      <c r="VSH24" s="130"/>
      <c r="VSI24" s="130"/>
      <c r="VSJ24" s="130"/>
      <c r="VSK24" s="130"/>
      <c r="VSL24" s="130"/>
      <c r="VSM24" s="130"/>
      <c r="VSN24" s="130"/>
      <c r="VSO24" s="130"/>
      <c r="VSP24" s="130"/>
      <c r="VSQ24" s="130"/>
      <c r="VSR24" s="130"/>
      <c r="VSS24" s="130"/>
      <c r="VST24" s="130"/>
      <c r="VSU24" s="130"/>
      <c r="VSV24" s="130"/>
      <c r="VSW24" s="130"/>
      <c r="VSX24" s="130"/>
      <c r="VSY24" s="130"/>
      <c r="VSZ24" s="130"/>
      <c r="VTA24" s="130"/>
      <c r="VTB24" s="130"/>
      <c r="VTC24" s="130"/>
      <c r="VTD24" s="130"/>
      <c r="VTE24" s="130"/>
      <c r="VTF24" s="130"/>
      <c r="VTG24" s="130"/>
      <c r="VTH24" s="130"/>
      <c r="VTI24" s="130"/>
      <c r="VTJ24" s="130"/>
      <c r="VTK24" s="130"/>
      <c r="VTL24" s="130"/>
      <c r="VTM24" s="130"/>
      <c r="VTN24" s="130"/>
      <c r="VTO24" s="130"/>
      <c r="VTP24" s="130"/>
      <c r="VTQ24" s="130"/>
      <c r="VTR24" s="130"/>
      <c r="VTS24" s="130"/>
      <c r="VTT24" s="130"/>
      <c r="VTU24" s="130"/>
      <c r="VTV24" s="130"/>
      <c r="VTW24" s="130"/>
      <c r="VTX24" s="130"/>
      <c r="VTY24" s="130"/>
      <c r="VTZ24" s="130"/>
      <c r="VUA24" s="130"/>
      <c r="VUB24" s="130"/>
      <c r="VUC24" s="130"/>
      <c r="VUD24" s="130"/>
      <c r="VUE24" s="130"/>
      <c r="VUF24" s="130"/>
      <c r="VUG24" s="130"/>
      <c r="VUH24" s="130"/>
      <c r="VUI24" s="130"/>
      <c r="VUJ24" s="130"/>
      <c r="VUK24" s="130"/>
      <c r="VUL24" s="130"/>
      <c r="VUM24" s="130"/>
      <c r="VUN24" s="130"/>
      <c r="VUO24" s="130"/>
      <c r="VUP24" s="130"/>
      <c r="VUQ24" s="130"/>
      <c r="VUR24" s="130"/>
      <c r="VUS24" s="130"/>
      <c r="VUT24" s="130"/>
      <c r="VUU24" s="130"/>
      <c r="VUV24" s="130"/>
      <c r="VUW24" s="130"/>
      <c r="VUX24" s="130"/>
      <c r="VUY24" s="130"/>
      <c r="VUZ24" s="130"/>
      <c r="VVA24" s="130"/>
      <c r="VVB24" s="130"/>
      <c r="VVC24" s="130"/>
      <c r="VVD24" s="130"/>
      <c r="VVE24" s="130"/>
      <c r="VVF24" s="130"/>
      <c r="VVG24" s="130"/>
      <c r="VVH24" s="130"/>
      <c r="VVI24" s="130"/>
      <c r="VVJ24" s="130"/>
      <c r="VVK24" s="130"/>
      <c r="VVL24" s="130"/>
      <c r="VVM24" s="130"/>
      <c r="VVN24" s="130"/>
      <c r="VVO24" s="130"/>
      <c r="VVP24" s="130"/>
      <c r="VVQ24" s="130"/>
      <c r="VVR24" s="130"/>
      <c r="VVS24" s="130"/>
      <c r="VVT24" s="130"/>
      <c r="VVU24" s="130"/>
      <c r="VVV24" s="130"/>
      <c r="VVW24" s="130"/>
      <c r="VVX24" s="130"/>
      <c r="VVY24" s="130"/>
      <c r="VVZ24" s="130"/>
      <c r="VWA24" s="130"/>
      <c r="VWB24" s="130"/>
      <c r="VWC24" s="130"/>
      <c r="VWD24" s="130"/>
      <c r="VWE24" s="130"/>
      <c r="VWF24" s="130"/>
      <c r="VWG24" s="130"/>
      <c r="VWH24" s="130"/>
      <c r="VWI24" s="130"/>
      <c r="VWJ24" s="130"/>
      <c r="VWK24" s="130"/>
      <c r="VWL24" s="130"/>
      <c r="VWM24" s="130"/>
      <c r="VWN24" s="130"/>
      <c r="VWO24" s="130"/>
      <c r="VWP24" s="130"/>
      <c r="VWQ24" s="130"/>
      <c r="VWR24" s="130"/>
      <c r="VWS24" s="130"/>
      <c r="VWT24" s="130"/>
      <c r="VWU24" s="130"/>
      <c r="VWV24" s="130"/>
      <c r="VWW24" s="130"/>
      <c r="VWX24" s="130"/>
      <c r="VWY24" s="130"/>
      <c r="VWZ24" s="130"/>
      <c r="VXA24" s="130"/>
      <c r="VXB24" s="130"/>
      <c r="VXC24" s="130"/>
      <c r="VXD24" s="130"/>
      <c r="VXE24" s="130"/>
      <c r="VXF24" s="130"/>
      <c r="VXG24" s="130"/>
      <c r="VXH24" s="130"/>
      <c r="VXI24" s="130"/>
      <c r="VXJ24" s="130"/>
      <c r="VXK24" s="130"/>
      <c r="VXL24" s="130"/>
      <c r="VXM24" s="130"/>
      <c r="VXN24" s="130"/>
      <c r="VXO24" s="130"/>
      <c r="VXP24" s="130"/>
      <c r="VXQ24" s="130"/>
      <c r="VXR24" s="130"/>
      <c r="VXS24" s="130"/>
      <c r="VXT24" s="130"/>
      <c r="VXU24" s="130"/>
      <c r="VXV24" s="130"/>
      <c r="VXW24" s="130"/>
      <c r="VXX24" s="130"/>
      <c r="VXY24" s="130"/>
      <c r="VXZ24" s="130"/>
      <c r="VYA24" s="130"/>
      <c r="VYB24" s="130"/>
      <c r="VYC24" s="130"/>
      <c r="VYD24" s="130"/>
      <c r="VYE24" s="130"/>
      <c r="VYF24" s="130"/>
      <c r="VYG24" s="130"/>
      <c r="VYH24" s="130"/>
      <c r="VYI24" s="130"/>
      <c r="VYJ24" s="130"/>
      <c r="VYK24" s="130"/>
      <c r="VYL24" s="130"/>
      <c r="VYM24" s="130"/>
      <c r="VYN24" s="130"/>
      <c r="VYO24" s="130"/>
      <c r="VYP24" s="130"/>
      <c r="VYQ24" s="130"/>
      <c r="VYR24" s="130"/>
      <c r="VYS24" s="130"/>
      <c r="VYT24" s="130"/>
      <c r="VYU24" s="130"/>
      <c r="VYV24" s="130"/>
      <c r="VYW24" s="130"/>
      <c r="VYX24" s="130"/>
      <c r="VYY24" s="130"/>
      <c r="VYZ24" s="130"/>
      <c r="VZA24" s="130"/>
      <c r="VZB24" s="130"/>
      <c r="VZC24" s="130"/>
      <c r="VZD24" s="130"/>
      <c r="VZE24" s="130"/>
      <c r="VZF24" s="130"/>
      <c r="VZG24" s="130"/>
      <c r="VZH24" s="130"/>
      <c r="VZI24" s="130"/>
      <c r="VZJ24" s="130"/>
      <c r="VZK24" s="130"/>
      <c r="VZL24" s="130"/>
      <c r="VZM24" s="130"/>
      <c r="VZN24" s="130"/>
      <c r="VZO24" s="130"/>
      <c r="VZP24" s="130"/>
      <c r="VZQ24" s="130"/>
      <c r="VZR24" s="130"/>
      <c r="VZS24" s="130"/>
      <c r="VZT24" s="130"/>
      <c r="VZU24" s="130"/>
      <c r="VZV24" s="130"/>
      <c r="VZW24" s="130"/>
      <c r="VZX24" s="130"/>
      <c r="VZY24" s="130"/>
      <c r="VZZ24" s="130"/>
      <c r="WAA24" s="130"/>
      <c r="WAB24" s="130"/>
      <c r="WAC24" s="130"/>
      <c r="WAD24" s="130"/>
      <c r="WAE24" s="130"/>
      <c r="WAF24" s="130"/>
      <c r="WAG24" s="130"/>
      <c r="WAH24" s="130"/>
      <c r="WAI24" s="130"/>
      <c r="WAJ24" s="130"/>
      <c r="WAK24" s="130"/>
      <c r="WAL24" s="130"/>
      <c r="WAM24" s="130"/>
      <c r="WAN24" s="130"/>
      <c r="WAO24" s="130"/>
      <c r="WAP24" s="130"/>
      <c r="WAQ24" s="130"/>
      <c r="WAR24" s="130"/>
      <c r="WAS24" s="130"/>
      <c r="WAT24" s="130"/>
      <c r="WAU24" s="130"/>
      <c r="WAV24" s="130"/>
      <c r="WAW24" s="130"/>
      <c r="WAX24" s="130"/>
      <c r="WAY24" s="130"/>
      <c r="WAZ24" s="130"/>
      <c r="WBA24" s="130"/>
      <c r="WBB24" s="130"/>
      <c r="WBC24" s="130"/>
      <c r="WBD24" s="130"/>
      <c r="WBE24" s="130"/>
      <c r="WBF24" s="130"/>
      <c r="WBG24" s="130"/>
      <c r="WBH24" s="130"/>
      <c r="WBI24" s="130"/>
      <c r="WBJ24" s="130"/>
      <c r="WBK24" s="130"/>
      <c r="WBL24" s="130"/>
      <c r="WBM24" s="130"/>
      <c r="WBN24" s="130"/>
      <c r="WBO24" s="130"/>
      <c r="WBP24" s="130"/>
      <c r="WBQ24" s="130"/>
      <c r="WBR24" s="130"/>
      <c r="WBS24" s="130"/>
      <c r="WBT24" s="130"/>
      <c r="WBU24" s="130"/>
      <c r="WBV24" s="130"/>
      <c r="WBW24" s="130"/>
      <c r="WBX24" s="130"/>
      <c r="WBY24" s="130"/>
      <c r="WBZ24" s="130"/>
      <c r="WCA24" s="130"/>
      <c r="WCB24" s="130"/>
      <c r="WCC24" s="130"/>
      <c r="WCD24" s="130"/>
      <c r="WCE24" s="130"/>
      <c r="WCF24" s="130"/>
      <c r="WCG24" s="130"/>
      <c r="WCH24" s="130"/>
      <c r="WCI24" s="130"/>
      <c r="WCJ24" s="130"/>
      <c r="WCK24" s="130"/>
      <c r="WCL24" s="130"/>
      <c r="WCM24" s="130"/>
      <c r="WCN24" s="130"/>
      <c r="WCO24" s="130"/>
      <c r="WCP24" s="130"/>
      <c r="WCQ24" s="130"/>
      <c r="WCR24" s="130"/>
      <c r="WCS24" s="130"/>
      <c r="WCT24" s="130"/>
      <c r="WCU24" s="130"/>
      <c r="WCV24" s="130"/>
      <c r="WCW24" s="130"/>
      <c r="WCX24" s="130"/>
      <c r="WCY24" s="130"/>
      <c r="WCZ24" s="130"/>
      <c r="WDA24" s="130"/>
      <c r="WDB24" s="130"/>
      <c r="WDC24" s="130"/>
      <c r="WDD24" s="130"/>
      <c r="WDE24" s="130"/>
      <c r="WDF24" s="130"/>
      <c r="WDG24" s="130"/>
      <c r="WDH24" s="130"/>
      <c r="WDI24" s="130"/>
      <c r="WDJ24" s="130"/>
      <c r="WDK24" s="130"/>
      <c r="WDL24" s="130"/>
      <c r="WDM24" s="130"/>
      <c r="WDN24" s="130"/>
      <c r="WDO24" s="130"/>
      <c r="WDP24" s="130"/>
      <c r="WDQ24" s="130"/>
      <c r="WDR24" s="130"/>
      <c r="WDS24" s="130"/>
      <c r="WDT24" s="130"/>
      <c r="WDU24" s="130"/>
      <c r="WDV24" s="130"/>
      <c r="WDW24" s="130"/>
      <c r="WDX24" s="130"/>
      <c r="WDY24" s="130"/>
      <c r="WDZ24" s="130"/>
      <c r="WEA24" s="130"/>
      <c r="WEB24" s="130"/>
      <c r="WEC24" s="130"/>
      <c r="WED24" s="130"/>
      <c r="WEE24" s="130"/>
      <c r="WEF24" s="130"/>
      <c r="WEG24" s="130"/>
      <c r="WEH24" s="130"/>
      <c r="WEI24" s="130"/>
      <c r="WEJ24" s="130"/>
      <c r="WEK24" s="130"/>
      <c r="WEL24" s="130"/>
      <c r="WEM24" s="130"/>
      <c r="WEN24" s="130"/>
      <c r="WEO24" s="130"/>
      <c r="WEP24" s="130"/>
      <c r="WEQ24" s="130"/>
      <c r="WER24" s="130"/>
      <c r="WES24" s="130"/>
      <c r="WET24" s="130"/>
      <c r="WEU24" s="130"/>
      <c r="WEV24" s="130"/>
      <c r="WEW24" s="130"/>
      <c r="WEX24" s="130"/>
      <c r="WEY24" s="130"/>
      <c r="WEZ24" s="130"/>
      <c r="WFA24" s="130"/>
      <c r="WFB24" s="130"/>
      <c r="WFC24" s="130"/>
      <c r="WFD24" s="130"/>
      <c r="WFE24" s="130"/>
      <c r="WFF24" s="130"/>
      <c r="WFG24" s="130"/>
      <c r="WFH24" s="130"/>
      <c r="WFI24" s="130"/>
      <c r="WFJ24" s="130"/>
      <c r="WFK24" s="130"/>
      <c r="WFL24" s="130"/>
      <c r="WFM24" s="130"/>
      <c r="WFN24" s="130"/>
      <c r="WFO24" s="130"/>
      <c r="WFP24" s="130"/>
      <c r="WFQ24" s="130"/>
      <c r="WFR24" s="130"/>
      <c r="WFS24" s="130"/>
      <c r="WFT24" s="130"/>
      <c r="WFU24" s="130"/>
      <c r="WFV24" s="130"/>
      <c r="WFW24" s="130"/>
      <c r="WFX24" s="130"/>
      <c r="WFY24" s="130"/>
      <c r="WFZ24" s="130"/>
      <c r="WGA24" s="130"/>
      <c r="WGB24" s="130"/>
      <c r="WGC24" s="130"/>
      <c r="WGD24" s="130"/>
      <c r="WGE24" s="130"/>
      <c r="WGF24" s="130"/>
      <c r="WGG24" s="130"/>
      <c r="WGH24" s="130"/>
      <c r="WGI24" s="130"/>
      <c r="WGJ24" s="130"/>
      <c r="WGK24" s="130"/>
      <c r="WGL24" s="130"/>
      <c r="WGM24" s="130"/>
      <c r="WGN24" s="130"/>
      <c r="WGO24" s="130"/>
      <c r="WGP24" s="130"/>
      <c r="WGQ24" s="130"/>
      <c r="WGR24" s="130"/>
      <c r="WGS24" s="130"/>
      <c r="WGT24" s="130"/>
      <c r="WGU24" s="130"/>
      <c r="WGV24" s="130"/>
      <c r="WGW24" s="130"/>
      <c r="WGX24" s="130"/>
      <c r="WGY24" s="130"/>
      <c r="WGZ24" s="130"/>
      <c r="WHA24" s="130"/>
      <c r="WHB24" s="130"/>
      <c r="WHC24" s="130"/>
      <c r="WHD24" s="130"/>
      <c r="WHE24" s="130"/>
      <c r="WHF24" s="130"/>
      <c r="WHG24" s="130"/>
      <c r="WHH24" s="130"/>
      <c r="WHI24" s="130"/>
      <c r="WHJ24" s="130"/>
      <c r="WHK24" s="130"/>
      <c r="WHL24" s="130"/>
      <c r="WHM24" s="130"/>
      <c r="WHN24" s="130"/>
      <c r="WHO24" s="130"/>
      <c r="WHP24" s="130"/>
      <c r="WHQ24" s="130"/>
      <c r="WHR24" s="130"/>
      <c r="WHS24" s="130"/>
      <c r="WHT24" s="130"/>
      <c r="WHU24" s="130"/>
      <c r="WHV24" s="130"/>
      <c r="WHW24" s="130"/>
      <c r="WHX24" s="130"/>
      <c r="WHY24" s="130"/>
      <c r="WHZ24" s="130"/>
      <c r="WIA24" s="130"/>
      <c r="WIB24" s="130"/>
      <c r="WIC24" s="130"/>
      <c r="WID24" s="130"/>
      <c r="WIE24" s="130"/>
      <c r="WIF24" s="130"/>
      <c r="WIG24" s="130"/>
      <c r="WIH24" s="130"/>
      <c r="WII24" s="130"/>
      <c r="WIJ24" s="130"/>
      <c r="WIK24" s="130"/>
      <c r="WIL24" s="130"/>
      <c r="WIM24" s="130"/>
      <c r="WIN24" s="130"/>
      <c r="WIO24" s="130"/>
      <c r="WIP24" s="130"/>
      <c r="WIQ24" s="130"/>
      <c r="WIR24" s="130"/>
      <c r="WIS24" s="130"/>
      <c r="WIT24" s="130"/>
      <c r="WIU24" s="130"/>
      <c r="WIV24" s="130"/>
      <c r="WIW24" s="130"/>
      <c r="WIX24" s="130"/>
      <c r="WIY24" s="130"/>
      <c r="WIZ24" s="130"/>
      <c r="WJA24" s="130"/>
      <c r="WJB24" s="130"/>
      <c r="WJC24" s="130"/>
      <c r="WJD24" s="130"/>
      <c r="WJE24" s="130"/>
      <c r="WJF24" s="130"/>
      <c r="WJG24" s="130"/>
      <c r="WJH24" s="130"/>
      <c r="WJI24" s="130"/>
      <c r="WJJ24" s="130"/>
      <c r="WJK24" s="130"/>
      <c r="WJL24" s="130"/>
      <c r="WJM24" s="130"/>
      <c r="WJN24" s="130"/>
      <c r="WJO24" s="130"/>
      <c r="WJP24" s="130"/>
      <c r="WJQ24" s="130"/>
      <c r="WJR24" s="130"/>
      <c r="WJS24" s="130"/>
      <c r="WJT24" s="130"/>
      <c r="WJU24" s="130"/>
      <c r="WJV24" s="130"/>
      <c r="WJW24" s="130"/>
      <c r="WJX24" s="130"/>
      <c r="WJY24" s="130"/>
      <c r="WJZ24" s="130"/>
      <c r="WKA24" s="130"/>
      <c r="WKB24" s="130"/>
      <c r="WKC24" s="130"/>
      <c r="WKD24" s="130"/>
      <c r="WKE24" s="130"/>
      <c r="WKF24" s="130"/>
      <c r="WKG24" s="130"/>
      <c r="WKH24" s="130"/>
      <c r="WKI24" s="130"/>
      <c r="WKJ24" s="130"/>
      <c r="WKK24" s="130"/>
      <c r="WKL24" s="130"/>
      <c r="WKM24" s="130"/>
      <c r="WKN24" s="130"/>
      <c r="WKO24" s="130"/>
      <c r="WKP24" s="130"/>
      <c r="WKQ24" s="130"/>
      <c r="WKR24" s="130"/>
      <c r="WKS24" s="130"/>
      <c r="WKT24" s="130"/>
      <c r="WKU24" s="130"/>
      <c r="WKV24" s="130"/>
      <c r="WKW24" s="130"/>
      <c r="WKX24" s="130"/>
      <c r="WKY24" s="130"/>
      <c r="WKZ24" s="130"/>
      <c r="WLA24" s="130"/>
      <c r="WLB24" s="130"/>
      <c r="WLC24" s="130"/>
      <c r="WLD24" s="130"/>
      <c r="WLE24" s="130"/>
      <c r="WLF24" s="130"/>
      <c r="WLG24" s="130"/>
      <c r="WLH24" s="130"/>
      <c r="WLI24" s="130"/>
      <c r="WLJ24" s="130"/>
      <c r="WLK24" s="130"/>
      <c r="WLL24" s="130"/>
      <c r="WLM24" s="130"/>
      <c r="WLN24" s="130"/>
      <c r="WLO24" s="130"/>
      <c r="WLP24" s="130"/>
      <c r="WLQ24" s="130"/>
      <c r="WLR24" s="130"/>
      <c r="WLS24" s="130"/>
      <c r="WLT24" s="130"/>
      <c r="WLU24" s="130"/>
      <c r="WLV24" s="130"/>
      <c r="WLW24" s="130"/>
      <c r="WLX24" s="130"/>
      <c r="WLY24" s="130"/>
      <c r="WLZ24" s="130"/>
      <c r="WMA24" s="130"/>
      <c r="WMB24" s="130"/>
      <c r="WMC24" s="130"/>
      <c r="WMD24" s="130"/>
      <c r="WME24" s="130"/>
      <c r="WMF24" s="130"/>
      <c r="WMG24" s="130"/>
      <c r="WMH24" s="130"/>
      <c r="WMI24" s="130"/>
      <c r="WMJ24" s="130"/>
      <c r="WMK24" s="130"/>
      <c r="WML24" s="130"/>
      <c r="WMM24" s="130"/>
      <c r="WMN24" s="130"/>
      <c r="WMO24" s="130"/>
      <c r="WMP24" s="130"/>
      <c r="WMQ24" s="130"/>
      <c r="WMR24" s="130"/>
      <c r="WMS24" s="130"/>
      <c r="WMT24" s="130"/>
      <c r="WMU24" s="130"/>
      <c r="WMV24" s="130"/>
      <c r="WMW24" s="130"/>
      <c r="WMX24" s="130"/>
      <c r="WMY24" s="130"/>
      <c r="WMZ24" s="130"/>
      <c r="WNA24" s="130"/>
      <c r="WNB24" s="130"/>
      <c r="WNC24" s="130"/>
      <c r="WND24" s="130"/>
      <c r="WNE24" s="130"/>
      <c r="WNF24" s="130"/>
      <c r="WNG24" s="130"/>
      <c r="WNH24" s="130"/>
      <c r="WNI24" s="130"/>
      <c r="WNJ24" s="130"/>
      <c r="WNK24" s="130"/>
      <c r="WNL24" s="130"/>
      <c r="WNM24" s="130"/>
      <c r="WNN24" s="130"/>
      <c r="WNO24" s="130"/>
      <c r="WNP24" s="130"/>
      <c r="WNQ24" s="130"/>
      <c r="WNR24" s="130"/>
      <c r="WNS24" s="130"/>
      <c r="WNT24" s="130"/>
      <c r="WNU24" s="130"/>
      <c r="WNV24" s="130"/>
      <c r="WNW24" s="130"/>
      <c r="WNX24" s="130"/>
      <c r="WNY24" s="130"/>
      <c r="WNZ24" s="130"/>
      <c r="WOA24" s="130"/>
      <c r="WOB24" s="130"/>
      <c r="WOC24" s="130"/>
      <c r="WOD24" s="130"/>
      <c r="WOE24" s="130"/>
      <c r="WOF24" s="130"/>
      <c r="WOG24" s="130"/>
      <c r="WOH24" s="130"/>
      <c r="WOI24" s="130"/>
      <c r="WOJ24" s="130"/>
      <c r="WOK24" s="130"/>
      <c r="WOL24" s="130"/>
      <c r="WOM24" s="130"/>
      <c r="WON24" s="130"/>
      <c r="WOO24" s="130"/>
      <c r="WOP24" s="130"/>
      <c r="WOQ24" s="130"/>
      <c r="WOR24" s="130"/>
      <c r="WOS24" s="130"/>
      <c r="WOT24" s="130"/>
      <c r="WOU24" s="130"/>
      <c r="WOV24" s="130"/>
      <c r="WOW24" s="130"/>
      <c r="WOX24" s="130"/>
      <c r="WOY24" s="130"/>
      <c r="WOZ24" s="130"/>
      <c r="WPA24" s="130"/>
      <c r="WPB24" s="130"/>
      <c r="WPC24" s="130"/>
      <c r="WPD24" s="130"/>
      <c r="WPE24" s="130"/>
      <c r="WPF24" s="130"/>
      <c r="WPG24" s="130"/>
      <c r="WPH24" s="130"/>
      <c r="WPI24" s="130"/>
      <c r="WPJ24" s="130"/>
      <c r="WPK24" s="130"/>
      <c r="WPL24" s="130"/>
      <c r="WPM24" s="130"/>
      <c r="WPN24" s="130"/>
      <c r="WPO24" s="130"/>
      <c r="WPP24" s="130"/>
      <c r="WPQ24" s="130"/>
      <c r="WPR24" s="130"/>
      <c r="WPS24" s="130"/>
      <c r="WPT24" s="130"/>
      <c r="WPU24" s="130"/>
      <c r="WPV24" s="130"/>
      <c r="WPW24" s="130"/>
      <c r="WPX24" s="130"/>
      <c r="WPY24" s="130"/>
      <c r="WPZ24" s="130"/>
      <c r="WQA24" s="130"/>
      <c r="WQB24" s="130"/>
      <c r="WQC24" s="130"/>
      <c r="WQD24" s="130"/>
      <c r="WQE24" s="130"/>
      <c r="WQF24" s="130"/>
      <c r="WQG24" s="130"/>
      <c r="WQH24" s="130"/>
      <c r="WQI24" s="130"/>
      <c r="WQJ24" s="130"/>
      <c r="WQK24" s="130"/>
      <c r="WQL24" s="130"/>
      <c r="WQM24" s="130"/>
      <c r="WQN24" s="130"/>
      <c r="WQO24" s="130"/>
      <c r="WQP24" s="130"/>
      <c r="WQQ24" s="130"/>
      <c r="WQR24" s="130"/>
      <c r="WQS24" s="130"/>
      <c r="WQT24" s="130"/>
      <c r="WQU24" s="130"/>
      <c r="WQV24" s="130"/>
      <c r="WQW24" s="130"/>
      <c r="WQX24" s="130"/>
      <c r="WQY24" s="130"/>
      <c r="WQZ24" s="130"/>
      <c r="WRA24" s="130"/>
      <c r="WRB24" s="130"/>
      <c r="WRC24" s="130"/>
      <c r="WRD24" s="130"/>
      <c r="WRE24" s="130"/>
      <c r="WRF24" s="130"/>
      <c r="WRG24" s="130"/>
      <c r="WRH24" s="130"/>
      <c r="WRI24" s="130"/>
      <c r="WRJ24" s="130"/>
      <c r="WRK24" s="130"/>
      <c r="WRL24" s="130"/>
      <c r="WRM24" s="130"/>
      <c r="WRN24" s="130"/>
      <c r="WRO24" s="130"/>
      <c r="WRP24" s="130"/>
      <c r="WRQ24" s="130"/>
      <c r="WRR24" s="130"/>
      <c r="WRS24" s="130"/>
      <c r="WRT24" s="130"/>
      <c r="WRU24" s="130"/>
      <c r="WRV24" s="130"/>
      <c r="WRW24" s="130"/>
      <c r="WRX24" s="130"/>
      <c r="WRY24" s="130"/>
      <c r="WRZ24" s="130"/>
      <c r="WSA24" s="130"/>
      <c r="WSB24" s="130"/>
      <c r="WSC24" s="130"/>
      <c r="WSD24" s="130"/>
      <c r="WSE24" s="130"/>
      <c r="WSF24" s="130"/>
      <c r="WSG24" s="130"/>
      <c r="WSH24" s="130"/>
      <c r="WSI24" s="130"/>
      <c r="WSJ24" s="130"/>
      <c r="WSK24" s="130"/>
      <c r="WSL24" s="130"/>
      <c r="WSM24" s="130"/>
      <c r="WSN24" s="130"/>
      <c r="WSO24" s="130"/>
      <c r="WSP24" s="130"/>
      <c r="WSQ24" s="130"/>
      <c r="WSR24" s="130"/>
      <c r="WSS24" s="130"/>
      <c r="WST24" s="130"/>
      <c r="WSU24" s="130"/>
      <c r="WSV24" s="130"/>
      <c r="WSW24" s="130"/>
      <c r="WSX24" s="130"/>
      <c r="WSY24" s="130"/>
      <c r="WSZ24" s="130"/>
      <c r="WTA24" s="130"/>
      <c r="WTB24" s="130"/>
      <c r="WTC24" s="130"/>
      <c r="WTD24" s="130"/>
      <c r="WTE24" s="130"/>
      <c r="WTF24" s="130"/>
      <c r="WTG24" s="130"/>
      <c r="WTH24" s="130"/>
      <c r="WTI24" s="130"/>
      <c r="WTJ24" s="130"/>
      <c r="WTK24" s="130"/>
      <c r="WTL24" s="130"/>
      <c r="WTM24" s="130"/>
      <c r="WTN24" s="130"/>
      <c r="WTO24" s="130"/>
      <c r="WTP24" s="130"/>
      <c r="WTQ24" s="130"/>
      <c r="WTR24" s="130"/>
      <c r="WTS24" s="130"/>
      <c r="WTT24" s="130"/>
      <c r="WTU24" s="130"/>
      <c r="WTV24" s="130"/>
      <c r="WTW24" s="130"/>
      <c r="WTX24" s="130"/>
      <c r="WTY24" s="130"/>
      <c r="WTZ24" s="130"/>
      <c r="WUA24" s="130"/>
      <c r="WUB24" s="130"/>
      <c r="WUC24" s="130"/>
      <c r="WUD24" s="130"/>
      <c r="WUE24" s="130"/>
      <c r="WUF24" s="130"/>
      <c r="WUG24" s="130"/>
      <c r="WUH24" s="130"/>
      <c r="WUI24" s="130"/>
      <c r="WUJ24" s="130"/>
      <c r="WUK24" s="130"/>
      <c r="WUL24" s="130"/>
      <c r="WUM24" s="130"/>
      <c r="WUN24" s="130"/>
      <c r="WUO24" s="130"/>
      <c r="WUP24" s="130"/>
      <c r="WUQ24" s="130"/>
      <c r="WUR24" s="130"/>
      <c r="WUS24" s="130"/>
      <c r="WUT24" s="130"/>
      <c r="WUU24" s="130"/>
      <c r="WUV24" s="130"/>
      <c r="WUW24" s="130"/>
      <c r="WUX24" s="130"/>
      <c r="WUY24" s="130"/>
      <c r="WUZ24" s="130"/>
      <c r="WVA24" s="130"/>
      <c r="WVB24" s="130"/>
      <c r="WVC24" s="130"/>
      <c r="WVD24" s="130"/>
      <c r="WVE24" s="130"/>
      <c r="WVF24" s="130"/>
      <c r="WVG24" s="130"/>
      <c r="WVH24" s="130"/>
      <c r="WVI24" s="130"/>
      <c r="WVJ24" s="130"/>
      <c r="WVK24" s="130"/>
      <c r="WVL24" s="130"/>
      <c r="WVM24" s="130"/>
      <c r="WVN24" s="130"/>
      <c r="WVO24" s="130"/>
      <c r="WVP24" s="130"/>
      <c r="WVQ24" s="130"/>
      <c r="WVR24" s="130"/>
      <c r="WVS24" s="130"/>
      <c r="WVT24" s="130"/>
      <c r="WVU24" s="130"/>
      <c r="WVV24" s="130"/>
      <c r="WVW24" s="130"/>
      <c r="WVX24" s="130"/>
      <c r="WVY24" s="130"/>
      <c r="WVZ24" s="130"/>
      <c r="WWA24" s="130"/>
      <c r="WWB24" s="130"/>
      <c r="WWC24" s="130"/>
      <c r="WWD24" s="130"/>
      <c r="WWE24" s="130"/>
      <c r="WWF24" s="130"/>
      <c r="WWG24" s="130"/>
      <c r="WWH24" s="130"/>
      <c r="WWI24" s="130"/>
      <c r="WWJ24" s="130"/>
      <c r="WWK24" s="130"/>
      <c r="WWL24" s="130"/>
      <c r="WWM24" s="130"/>
      <c r="WWN24" s="130"/>
      <c r="WWO24" s="130"/>
      <c r="WWP24" s="130"/>
      <c r="WWQ24" s="130"/>
      <c r="WWR24" s="130"/>
      <c r="WWS24" s="130"/>
      <c r="WWT24" s="130"/>
      <c r="WWU24" s="130"/>
      <c r="WWV24" s="130"/>
      <c r="WWW24" s="130"/>
      <c r="WWX24" s="130"/>
      <c r="WWY24" s="130"/>
      <c r="WWZ24" s="130"/>
      <c r="WXA24" s="130"/>
      <c r="WXB24" s="130"/>
      <c r="WXC24" s="130"/>
      <c r="WXD24" s="130"/>
      <c r="WXE24" s="130"/>
      <c r="WXF24" s="130"/>
      <c r="WXG24" s="130"/>
      <c r="WXH24" s="130"/>
      <c r="WXI24" s="130"/>
      <c r="WXJ24" s="130"/>
      <c r="WXK24" s="130"/>
      <c r="WXL24" s="130"/>
      <c r="WXM24" s="130"/>
      <c r="WXN24" s="130"/>
      <c r="WXO24" s="130"/>
      <c r="WXP24" s="130"/>
      <c r="WXQ24" s="130"/>
      <c r="WXR24" s="130"/>
      <c r="WXS24" s="130"/>
      <c r="WXT24" s="130"/>
      <c r="WXU24" s="130"/>
      <c r="WXV24" s="130"/>
      <c r="WXW24" s="130"/>
      <c r="WXX24" s="130"/>
      <c r="WXY24" s="130"/>
      <c r="WXZ24" s="130"/>
      <c r="WYA24" s="130"/>
      <c r="WYB24" s="130"/>
      <c r="WYC24" s="130"/>
      <c r="WYD24" s="130"/>
      <c r="WYE24" s="130"/>
      <c r="WYF24" s="130"/>
      <c r="WYG24" s="130"/>
      <c r="WYH24" s="130"/>
      <c r="WYI24" s="130"/>
      <c r="WYJ24" s="130"/>
      <c r="WYK24" s="130"/>
      <c r="WYL24" s="130"/>
      <c r="WYM24" s="130"/>
      <c r="WYN24" s="130"/>
      <c r="WYO24" s="130"/>
      <c r="WYP24" s="130"/>
      <c r="WYQ24" s="130"/>
      <c r="WYR24" s="130"/>
      <c r="WYS24" s="130"/>
      <c r="WYT24" s="130"/>
      <c r="WYU24" s="130"/>
      <c r="WYV24" s="130"/>
      <c r="WYW24" s="130"/>
      <c r="WYX24" s="130"/>
      <c r="WYY24" s="130"/>
      <c r="WYZ24" s="130"/>
      <c r="WZA24" s="130"/>
      <c r="WZB24" s="130"/>
      <c r="WZC24" s="130"/>
      <c r="WZD24" s="130"/>
      <c r="WZE24" s="130"/>
      <c r="WZF24" s="130"/>
      <c r="WZG24" s="130"/>
      <c r="WZH24" s="130"/>
      <c r="WZI24" s="130"/>
      <c r="WZJ24" s="130"/>
      <c r="WZK24" s="130"/>
      <c r="WZL24" s="130"/>
      <c r="WZM24" s="130"/>
      <c r="WZN24" s="130"/>
      <c r="WZO24" s="130"/>
      <c r="WZP24" s="130"/>
      <c r="WZQ24" s="130"/>
      <c r="WZR24" s="130"/>
      <c r="WZS24" s="130"/>
      <c r="WZT24" s="130"/>
      <c r="WZU24" s="130"/>
      <c r="WZV24" s="130"/>
      <c r="WZW24" s="130"/>
      <c r="WZX24" s="130"/>
      <c r="WZY24" s="130"/>
      <c r="WZZ24" s="130"/>
      <c r="XAA24" s="130"/>
      <c r="XAB24" s="130"/>
      <c r="XAC24" s="130"/>
      <c r="XAD24" s="130"/>
      <c r="XAE24" s="130"/>
      <c r="XAF24" s="130"/>
      <c r="XAG24" s="130"/>
      <c r="XAH24" s="130"/>
      <c r="XAI24" s="130"/>
      <c r="XAJ24" s="130"/>
      <c r="XAK24" s="130"/>
      <c r="XAL24" s="130"/>
      <c r="XAM24" s="130"/>
      <c r="XAN24" s="130"/>
      <c r="XAO24" s="130"/>
      <c r="XAP24" s="130"/>
      <c r="XAQ24" s="130"/>
      <c r="XAR24" s="130"/>
      <c r="XAS24" s="130"/>
      <c r="XAT24" s="130"/>
      <c r="XAU24" s="130"/>
      <c r="XAV24" s="130"/>
      <c r="XAW24" s="130"/>
      <c r="XAX24" s="130"/>
      <c r="XAY24" s="130"/>
      <c r="XAZ24" s="130"/>
      <c r="XBA24" s="130"/>
      <c r="XBB24" s="130"/>
      <c r="XBC24" s="130"/>
      <c r="XBD24" s="130"/>
      <c r="XBE24" s="130"/>
      <c r="XBF24" s="130"/>
      <c r="XBG24" s="130"/>
      <c r="XBH24" s="130"/>
      <c r="XBI24" s="130"/>
      <c r="XBJ24" s="130"/>
      <c r="XBK24" s="130"/>
      <c r="XBL24" s="130"/>
      <c r="XBM24" s="130"/>
      <c r="XBN24" s="130"/>
      <c r="XBO24" s="130"/>
      <c r="XBP24" s="130"/>
      <c r="XBQ24" s="130"/>
      <c r="XBR24" s="130"/>
      <c r="XBS24" s="130"/>
      <c r="XBT24" s="130"/>
      <c r="XBU24" s="130"/>
      <c r="XBV24" s="130"/>
      <c r="XBW24" s="130"/>
      <c r="XBX24" s="130"/>
      <c r="XBY24" s="130"/>
      <c r="XBZ24" s="130"/>
      <c r="XCA24" s="130"/>
      <c r="XCB24" s="130"/>
      <c r="XCC24" s="130"/>
      <c r="XCD24" s="130"/>
      <c r="XCE24" s="130"/>
      <c r="XCF24" s="130"/>
      <c r="XCG24" s="130"/>
      <c r="XCH24" s="130"/>
      <c r="XCI24" s="130"/>
      <c r="XCJ24" s="130"/>
      <c r="XCK24" s="130"/>
      <c r="XCL24" s="130"/>
      <c r="XCM24" s="130"/>
      <c r="XCN24" s="130"/>
      <c r="XCO24" s="130"/>
      <c r="XCP24" s="130"/>
      <c r="XCQ24" s="130"/>
      <c r="XCR24" s="130"/>
      <c r="XCS24" s="130"/>
      <c r="XCT24" s="130"/>
      <c r="XCU24" s="130"/>
      <c r="XCV24" s="130"/>
      <c r="XCW24" s="130"/>
      <c r="XCX24" s="130"/>
      <c r="XCY24" s="130"/>
      <c r="XCZ24" s="130"/>
      <c r="XDA24" s="130"/>
      <c r="XDB24" s="130"/>
      <c r="XDC24" s="130"/>
      <c r="XDD24" s="130"/>
      <c r="XDE24" s="130"/>
      <c r="XDF24" s="130"/>
      <c r="XDG24" s="130"/>
      <c r="XDH24" s="130"/>
      <c r="XDI24" s="130"/>
      <c r="XDJ24" s="130"/>
      <c r="XDK24" s="130"/>
      <c r="XDL24" s="130"/>
      <c r="XDM24" s="130"/>
      <c r="XDN24" s="130"/>
      <c r="XDO24" s="130"/>
      <c r="XDP24" s="130"/>
      <c r="XDQ24" s="130"/>
      <c r="XDR24" s="130"/>
      <c r="XDS24" s="130"/>
      <c r="XDT24" s="130"/>
      <c r="XDU24" s="130"/>
      <c r="XDV24" s="130"/>
      <c r="XDW24" s="130"/>
      <c r="XDX24" s="130"/>
      <c r="XDY24" s="130"/>
      <c r="XDZ24" s="130"/>
      <c r="XEA24" s="130"/>
      <c r="XEB24" s="130"/>
      <c r="XEC24" s="130"/>
      <c r="XED24" s="130"/>
      <c r="XEE24" s="130"/>
      <c r="XEF24" s="130"/>
      <c r="XEG24" s="130"/>
      <c r="XEH24" s="130"/>
      <c r="XEI24" s="130"/>
      <c r="XEJ24" s="130"/>
      <c r="XEK24" s="130"/>
      <c r="XEL24" s="130"/>
      <c r="XEM24" s="130"/>
      <c r="XEN24" s="130"/>
      <c r="XEO24" s="130"/>
      <c r="XEP24" s="130"/>
      <c r="XEQ24" s="130"/>
      <c r="XER24" s="130"/>
      <c r="XES24" s="130"/>
      <c r="XET24" s="130"/>
      <c r="XEU24" s="130"/>
      <c r="XEV24" s="130"/>
      <c r="XEW24" s="130"/>
    </row>
    <row r="25" spans="1:16377">
      <c r="A25" s="670"/>
      <c r="B25" s="578"/>
      <c r="C25" s="65" t="s">
        <v>54</v>
      </c>
      <c r="D25" s="574">
        <f>D22+D23+D24-D18-D19-D20</f>
        <v>5720</v>
      </c>
      <c r="E25" s="384">
        <f>D25+E23+E24-E18-E19-E20</f>
        <v>5450</v>
      </c>
      <c r="F25" s="574">
        <f t="shared" ref="F25:V25" si="9">E25+F23+F24-F18-F19-F20</f>
        <v>5376</v>
      </c>
      <c r="G25" s="574">
        <f t="shared" si="9"/>
        <v>5168</v>
      </c>
      <c r="H25" s="574">
        <f t="shared" si="9"/>
        <v>5104</v>
      </c>
      <c r="I25" s="574">
        <f t="shared" si="9"/>
        <v>5044</v>
      </c>
      <c r="J25" s="574">
        <f t="shared" si="9"/>
        <v>4934</v>
      </c>
      <c r="K25" s="574">
        <f t="shared" si="9"/>
        <v>4688</v>
      </c>
      <c r="L25" s="574">
        <f t="shared" si="9"/>
        <v>4482</v>
      </c>
      <c r="M25" s="574">
        <f t="shared" si="9"/>
        <v>3954</v>
      </c>
      <c r="N25" s="574">
        <f t="shared" si="9"/>
        <v>548</v>
      </c>
      <c r="O25" s="574">
        <f t="shared" si="9"/>
        <v>-4901</v>
      </c>
      <c r="P25" s="574">
        <f t="shared" si="9"/>
        <v>-9287</v>
      </c>
      <c r="Q25" s="410">
        <f t="shared" si="9"/>
        <v>-12329</v>
      </c>
      <c r="R25" s="20">
        <f t="shared" si="9"/>
        <v>-14167</v>
      </c>
      <c r="S25" s="20">
        <f t="shared" si="9"/>
        <v>-16501</v>
      </c>
      <c r="T25" s="20">
        <f t="shared" si="9"/>
        <v>-20423</v>
      </c>
      <c r="U25" s="20">
        <f t="shared" si="9"/>
        <v>-23467</v>
      </c>
      <c r="V25" s="20">
        <f t="shared" si="9"/>
        <v>-26435</v>
      </c>
      <c r="W25" s="20">
        <f t="shared" ref="W25" si="10">V25+W23+W24-W18-W19-W20</f>
        <v>-29537</v>
      </c>
      <c r="X25" s="20">
        <f t="shared" ref="X25" si="11">W25+X23+X24-X18-X19-X20</f>
        <v>-32105</v>
      </c>
      <c r="Y25" s="20">
        <f t="shared" ref="Y25" si="12">X25+Y23+Y24-Y18-Y19-Y20</f>
        <v>-34913</v>
      </c>
      <c r="Z25" s="20">
        <f t="shared" ref="Z25" si="13">Y25+Z23+Z24-Z18-Z19-Z20</f>
        <v>-37631</v>
      </c>
      <c r="AA25" s="20">
        <f t="shared" ref="AA25" si="14">Z25+AA23+AA24-AA18-AA19-AA20</f>
        <v>-40089</v>
      </c>
      <c r="AB25" s="20">
        <f t="shared" ref="AB25" si="15">AA25+AB23+AB24-AB18-AB19-AB20</f>
        <v>-41425</v>
      </c>
      <c r="AC25" s="24"/>
      <c r="AD25" s="59">
        <f>AB25-3360</f>
        <v>-44785</v>
      </c>
    </row>
    <row r="26" spans="1:16377">
      <c r="A26" s="670" t="s">
        <v>302</v>
      </c>
      <c r="B26" s="578" t="s">
        <v>261</v>
      </c>
      <c r="C26" s="51" t="s">
        <v>299</v>
      </c>
      <c r="D26" s="37"/>
      <c r="E26" s="42">
        <v>0</v>
      </c>
      <c r="F26" s="37">
        <v>0</v>
      </c>
      <c r="G26" s="37">
        <v>0</v>
      </c>
      <c r="H26" s="58">
        <v>0</v>
      </c>
      <c r="I26" s="58">
        <v>0</v>
      </c>
      <c r="J26" s="139">
        <v>0</v>
      </c>
      <c r="K26" s="139">
        <v>0</v>
      </c>
      <c r="L26" s="139">
        <v>0</v>
      </c>
      <c r="M26" s="139">
        <v>0</v>
      </c>
      <c r="N26" s="139">
        <v>760</v>
      </c>
      <c r="O26" s="139">
        <v>948</v>
      </c>
      <c r="P26" s="139">
        <v>688</v>
      </c>
      <c r="Q26" s="139">
        <v>976</v>
      </c>
      <c r="R26" s="58">
        <v>968</v>
      </c>
      <c r="S26" s="58">
        <v>1076</v>
      </c>
      <c r="T26" s="58">
        <v>456</v>
      </c>
      <c r="U26" s="58">
        <v>992</v>
      </c>
      <c r="V26" s="58">
        <v>450</v>
      </c>
      <c r="W26" s="58">
        <v>384</v>
      </c>
      <c r="X26" s="58">
        <v>480</v>
      </c>
      <c r="Y26" s="58">
        <v>736</v>
      </c>
      <c r="Z26" s="58">
        <v>480</v>
      </c>
      <c r="AA26" s="58">
        <v>480</v>
      </c>
      <c r="AB26" s="58">
        <v>480</v>
      </c>
      <c r="AC26" s="24">
        <f>SUM(D26:AB26)</f>
        <v>10354</v>
      </c>
      <c r="AD26" s="575"/>
      <c r="AE26" s="44"/>
      <c r="AF26" s="44">
        <f>E26+F26+G26+H26+I26+J26+K26+L26+M26+N26+O26+P26</f>
        <v>2396</v>
      </c>
    </row>
    <row r="27" spans="1:16377">
      <c r="A27" s="670"/>
      <c r="B27" s="578"/>
      <c r="C27" s="51" t="s">
        <v>47</v>
      </c>
      <c r="D27" s="37"/>
      <c r="E27" s="42">
        <v>440</v>
      </c>
      <c r="F27" s="37">
        <v>98</v>
      </c>
      <c r="G27" s="37">
        <v>292</v>
      </c>
      <c r="H27" s="37">
        <v>142</v>
      </c>
      <c r="I27" s="37">
        <v>224</v>
      </c>
      <c r="J27" s="40">
        <v>344</v>
      </c>
      <c r="K27" s="40">
        <v>126</v>
      </c>
      <c r="L27" s="40">
        <v>178</v>
      </c>
      <c r="M27" s="40">
        <v>48</v>
      </c>
      <c r="N27" s="40">
        <v>378</v>
      </c>
      <c r="O27" s="40">
        <v>834</v>
      </c>
      <c r="P27" s="40">
        <v>590</v>
      </c>
      <c r="Q27" s="37">
        <v>544</v>
      </c>
      <c r="R27" s="37">
        <v>164</v>
      </c>
      <c r="S27" s="37">
        <v>218</v>
      </c>
      <c r="T27" s="37">
        <v>234</v>
      </c>
      <c r="U27" s="37">
        <v>248</v>
      </c>
      <c r="V27" s="37">
        <v>356</v>
      </c>
      <c r="W27" s="37">
        <v>228</v>
      </c>
      <c r="X27" s="37">
        <v>182</v>
      </c>
      <c r="Y27" s="37">
        <v>230</v>
      </c>
      <c r="Z27" s="37">
        <v>230</v>
      </c>
      <c r="AA27" s="37">
        <v>254</v>
      </c>
      <c r="AB27" s="37">
        <v>410</v>
      </c>
      <c r="AC27" s="24">
        <f>SUM(D27:AB27)</f>
        <v>6992</v>
      </c>
      <c r="AD27" s="575"/>
      <c r="AE27" s="44">
        <f>K27+L27+M27+N27+O27+P27+Q27+R27+S27</f>
        <v>3080</v>
      </c>
      <c r="AF27" s="44">
        <f>E27+F27+G27+H27+I27+J27+K27+L27+M27+N27+O27+P27</f>
        <v>3694</v>
      </c>
    </row>
    <row r="28" spans="1:16377" ht="28.5" customHeight="1">
      <c r="A28" s="670"/>
      <c r="B28" s="578"/>
      <c r="C28" s="53" t="s">
        <v>48</v>
      </c>
      <c r="D28" s="37"/>
      <c r="E28" s="42"/>
      <c r="F28" s="37"/>
      <c r="G28" s="37"/>
      <c r="H28" s="37"/>
      <c r="I28" s="37"/>
      <c r="J28" s="40"/>
      <c r="K28" s="40"/>
      <c r="L28" s="40"/>
      <c r="M28" s="40"/>
      <c r="N28" s="40"/>
      <c r="O28" s="40"/>
      <c r="P28" s="40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24">
        <f>SUM(D28:P28)</f>
        <v>0</v>
      </c>
      <c r="AD28" s="575"/>
    </row>
    <row r="29" spans="1:16377" s="131" customFormat="1" ht="17.25" customHeight="1">
      <c r="A29" s="670"/>
      <c r="B29" s="578"/>
      <c r="C29" s="132" t="s">
        <v>58</v>
      </c>
      <c r="D29" s="9"/>
      <c r="E29" s="16"/>
      <c r="F29" s="9"/>
      <c r="G29" s="9"/>
      <c r="H29" s="9"/>
      <c r="I29" s="9"/>
      <c r="J29" s="21"/>
      <c r="K29" s="21"/>
      <c r="L29" s="21"/>
      <c r="M29" s="21"/>
      <c r="N29" s="21"/>
      <c r="O29" s="21"/>
      <c r="P29" s="21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24">
        <f>SUM(D29:S29)</f>
        <v>0</v>
      </c>
      <c r="AD29" s="9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  <c r="DH29" s="130"/>
      <c r="DI29" s="130"/>
      <c r="DJ29" s="130"/>
      <c r="DK29" s="130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  <c r="EN29" s="130"/>
      <c r="EO29" s="130"/>
      <c r="EP29" s="130"/>
      <c r="EQ29" s="130"/>
      <c r="ER29" s="130"/>
      <c r="ES29" s="130"/>
      <c r="ET29" s="130"/>
      <c r="EU29" s="130"/>
      <c r="EV29" s="130"/>
      <c r="EW29" s="130"/>
      <c r="EX29" s="130"/>
      <c r="EY29" s="130"/>
      <c r="EZ29" s="130"/>
      <c r="FA29" s="130"/>
      <c r="FB29" s="130"/>
      <c r="FC29" s="130"/>
      <c r="FD29" s="130"/>
      <c r="FE29" s="130"/>
      <c r="FF29" s="130"/>
      <c r="FG29" s="130"/>
      <c r="FH29" s="130"/>
      <c r="FI29" s="130"/>
      <c r="FJ29" s="130"/>
      <c r="FK29" s="130"/>
      <c r="FL29" s="130"/>
      <c r="FM29" s="130"/>
      <c r="FN29" s="130"/>
      <c r="FO29" s="130"/>
      <c r="FP29" s="130"/>
      <c r="FQ29" s="130"/>
      <c r="FR29" s="130"/>
      <c r="FS29" s="130"/>
      <c r="FT29" s="130"/>
      <c r="FU29" s="130"/>
      <c r="FV29" s="130"/>
      <c r="FW29" s="130"/>
      <c r="FX29" s="130"/>
      <c r="FY29" s="130"/>
      <c r="FZ29" s="130"/>
      <c r="GA29" s="130"/>
      <c r="GB29" s="130"/>
      <c r="GC29" s="130"/>
      <c r="GD29" s="130"/>
      <c r="GE29" s="130"/>
      <c r="GF29" s="130"/>
      <c r="GG29" s="130"/>
      <c r="GH29" s="130"/>
      <c r="GI29" s="130"/>
      <c r="GJ29" s="130"/>
      <c r="GK29" s="130"/>
      <c r="GL29" s="130"/>
      <c r="GM29" s="130"/>
      <c r="GN29" s="130"/>
      <c r="GO29" s="130"/>
      <c r="GP29" s="130"/>
      <c r="GQ29" s="130"/>
      <c r="GR29" s="130"/>
      <c r="GS29" s="130"/>
      <c r="GT29" s="130"/>
      <c r="GU29" s="130"/>
      <c r="GV29" s="130"/>
      <c r="GW29" s="130"/>
      <c r="GX29" s="130"/>
      <c r="GY29" s="130"/>
      <c r="GZ29" s="130"/>
      <c r="HA29" s="130"/>
      <c r="HB29" s="130"/>
      <c r="HC29" s="130"/>
      <c r="HD29" s="130"/>
      <c r="HE29" s="130"/>
      <c r="HF29" s="130"/>
      <c r="HG29" s="130"/>
      <c r="HH29" s="130"/>
      <c r="HI29" s="130"/>
      <c r="HJ29" s="130"/>
      <c r="HK29" s="130"/>
      <c r="HL29" s="130"/>
      <c r="HM29" s="130"/>
      <c r="HN29" s="130"/>
      <c r="HO29" s="130"/>
      <c r="HP29" s="130"/>
      <c r="HQ29" s="130"/>
      <c r="HR29" s="130"/>
      <c r="HS29" s="130"/>
      <c r="HT29" s="130"/>
      <c r="HU29" s="130"/>
      <c r="HV29" s="130"/>
      <c r="HW29" s="130"/>
      <c r="HX29" s="130"/>
      <c r="HY29" s="130"/>
      <c r="HZ29" s="130"/>
      <c r="IA29" s="130"/>
      <c r="IB29" s="130"/>
      <c r="IC29" s="130"/>
      <c r="ID29" s="130"/>
      <c r="IE29" s="130"/>
      <c r="IF29" s="130"/>
      <c r="IG29" s="130"/>
      <c r="IH29" s="130"/>
      <c r="II29" s="130"/>
      <c r="IJ29" s="130"/>
      <c r="IK29" s="130"/>
      <c r="IL29" s="130"/>
      <c r="IM29" s="130"/>
      <c r="IN29" s="130"/>
      <c r="IO29" s="130"/>
      <c r="IP29" s="130"/>
      <c r="IQ29" s="130"/>
      <c r="IR29" s="130"/>
      <c r="IS29" s="130"/>
      <c r="IT29" s="130"/>
      <c r="IU29" s="130"/>
      <c r="IV29" s="130"/>
      <c r="IW29" s="130"/>
      <c r="IX29" s="130"/>
      <c r="IY29" s="130"/>
      <c r="IZ29" s="130"/>
      <c r="JA29" s="130"/>
      <c r="JB29" s="130"/>
      <c r="JC29" s="130"/>
      <c r="JD29" s="130"/>
      <c r="JE29" s="130"/>
      <c r="JF29" s="130"/>
      <c r="JG29" s="130"/>
      <c r="JH29" s="130"/>
      <c r="JI29" s="130"/>
      <c r="JJ29" s="130"/>
      <c r="JK29" s="130"/>
      <c r="JL29" s="130"/>
      <c r="JM29" s="130"/>
      <c r="JN29" s="130"/>
      <c r="JO29" s="130"/>
      <c r="JP29" s="130"/>
      <c r="JQ29" s="130"/>
      <c r="JR29" s="130"/>
      <c r="JS29" s="130"/>
      <c r="JT29" s="130"/>
      <c r="JU29" s="130"/>
      <c r="JV29" s="130"/>
      <c r="JW29" s="130"/>
      <c r="JX29" s="130"/>
      <c r="JY29" s="130"/>
      <c r="JZ29" s="130"/>
      <c r="KA29" s="130"/>
      <c r="KB29" s="130"/>
      <c r="KC29" s="130"/>
      <c r="KD29" s="130"/>
      <c r="KE29" s="130"/>
      <c r="KF29" s="130"/>
      <c r="KG29" s="130"/>
      <c r="KH29" s="130"/>
      <c r="KI29" s="130"/>
      <c r="KJ29" s="130"/>
      <c r="KK29" s="130"/>
      <c r="KL29" s="130"/>
      <c r="KM29" s="130"/>
      <c r="KN29" s="130"/>
      <c r="KO29" s="130"/>
      <c r="KP29" s="130"/>
      <c r="KQ29" s="130"/>
      <c r="KR29" s="130"/>
      <c r="KS29" s="130"/>
      <c r="KT29" s="130"/>
      <c r="KU29" s="130"/>
      <c r="KV29" s="130"/>
      <c r="KW29" s="130"/>
      <c r="KX29" s="130"/>
      <c r="KY29" s="130"/>
      <c r="KZ29" s="130"/>
      <c r="LA29" s="130"/>
      <c r="LB29" s="130"/>
      <c r="LC29" s="130"/>
      <c r="LD29" s="130"/>
      <c r="LE29" s="130"/>
      <c r="LF29" s="130"/>
      <c r="LG29" s="130"/>
      <c r="LH29" s="130"/>
      <c r="LI29" s="130"/>
      <c r="LJ29" s="130"/>
      <c r="LK29" s="130"/>
      <c r="LL29" s="130"/>
      <c r="LM29" s="130"/>
      <c r="LN29" s="130"/>
      <c r="LO29" s="130"/>
      <c r="LP29" s="130"/>
      <c r="LQ29" s="130"/>
      <c r="LR29" s="130"/>
      <c r="LS29" s="130"/>
      <c r="LT29" s="130"/>
      <c r="LU29" s="130"/>
      <c r="LV29" s="130"/>
      <c r="LW29" s="130"/>
      <c r="LX29" s="130"/>
      <c r="LY29" s="130"/>
      <c r="LZ29" s="130"/>
      <c r="MA29" s="130"/>
      <c r="MB29" s="130"/>
      <c r="MC29" s="130"/>
      <c r="MD29" s="130"/>
      <c r="ME29" s="130"/>
      <c r="MF29" s="130"/>
      <c r="MG29" s="130"/>
      <c r="MH29" s="130"/>
      <c r="MI29" s="130"/>
      <c r="MJ29" s="130"/>
      <c r="MK29" s="130"/>
      <c r="ML29" s="130"/>
      <c r="MM29" s="130"/>
      <c r="MN29" s="130"/>
      <c r="MO29" s="130"/>
      <c r="MP29" s="130"/>
      <c r="MQ29" s="130"/>
      <c r="MR29" s="130"/>
      <c r="MS29" s="130"/>
      <c r="MT29" s="130"/>
      <c r="MU29" s="130"/>
      <c r="MV29" s="130"/>
      <c r="MW29" s="130"/>
      <c r="MX29" s="130"/>
      <c r="MY29" s="130"/>
      <c r="MZ29" s="130"/>
      <c r="NA29" s="130"/>
      <c r="NB29" s="130"/>
      <c r="NC29" s="130"/>
      <c r="ND29" s="130"/>
      <c r="NE29" s="130"/>
      <c r="NF29" s="130"/>
      <c r="NG29" s="130"/>
      <c r="NH29" s="130"/>
      <c r="NI29" s="130"/>
      <c r="NJ29" s="130"/>
      <c r="NK29" s="130"/>
      <c r="NL29" s="130"/>
      <c r="NM29" s="130"/>
      <c r="NN29" s="130"/>
      <c r="NO29" s="130"/>
      <c r="NP29" s="130"/>
      <c r="NQ29" s="130"/>
      <c r="NR29" s="130"/>
      <c r="NS29" s="130"/>
      <c r="NT29" s="130"/>
      <c r="NU29" s="130"/>
      <c r="NV29" s="130"/>
      <c r="NW29" s="130"/>
      <c r="NX29" s="130"/>
      <c r="NY29" s="130"/>
      <c r="NZ29" s="130"/>
      <c r="OA29" s="130"/>
      <c r="OB29" s="130"/>
      <c r="OC29" s="130"/>
      <c r="OD29" s="130"/>
      <c r="OE29" s="130"/>
      <c r="OF29" s="130"/>
      <c r="OG29" s="130"/>
      <c r="OH29" s="130"/>
      <c r="OI29" s="130"/>
      <c r="OJ29" s="130"/>
      <c r="OK29" s="130"/>
      <c r="OL29" s="130"/>
      <c r="OM29" s="130"/>
      <c r="ON29" s="130"/>
      <c r="OO29" s="130"/>
      <c r="OP29" s="130"/>
      <c r="OQ29" s="130"/>
      <c r="OR29" s="130"/>
      <c r="OS29" s="130"/>
      <c r="OT29" s="130"/>
      <c r="OU29" s="130"/>
      <c r="OV29" s="130"/>
      <c r="OW29" s="130"/>
      <c r="OX29" s="130"/>
      <c r="OY29" s="130"/>
      <c r="OZ29" s="130"/>
      <c r="PA29" s="130"/>
      <c r="PB29" s="130"/>
      <c r="PC29" s="130"/>
      <c r="PD29" s="130"/>
      <c r="PE29" s="130"/>
      <c r="PF29" s="130"/>
      <c r="PG29" s="130"/>
      <c r="PH29" s="130"/>
      <c r="PI29" s="130"/>
      <c r="PJ29" s="130"/>
      <c r="PK29" s="130"/>
      <c r="PL29" s="130"/>
      <c r="PM29" s="130"/>
      <c r="PN29" s="130"/>
      <c r="PO29" s="130"/>
      <c r="PP29" s="130"/>
      <c r="PQ29" s="130"/>
      <c r="PR29" s="130"/>
      <c r="PS29" s="130"/>
      <c r="PT29" s="130"/>
      <c r="PU29" s="130"/>
      <c r="PV29" s="130"/>
      <c r="PW29" s="130"/>
      <c r="PX29" s="130"/>
      <c r="PY29" s="130"/>
      <c r="PZ29" s="130"/>
      <c r="QA29" s="130"/>
      <c r="QB29" s="130"/>
      <c r="QC29" s="130"/>
      <c r="QD29" s="130"/>
      <c r="QE29" s="130"/>
      <c r="QF29" s="130"/>
      <c r="QG29" s="130"/>
      <c r="QH29" s="130"/>
      <c r="QI29" s="130"/>
      <c r="QJ29" s="130"/>
      <c r="QK29" s="130"/>
      <c r="QL29" s="130"/>
      <c r="QM29" s="130"/>
      <c r="QN29" s="130"/>
      <c r="QO29" s="130"/>
      <c r="QP29" s="130"/>
      <c r="QQ29" s="130"/>
      <c r="QR29" s="130"/>
      <c r="QS29" s="130"/>
      <c r="QT29" s="130"/>
      <c r="QU29" s="130"/>
      <c r="QV29" s="130"/>
      <c r="QW29" s="130"/>
      <c r="QX29" s="130"/>
      <c r="QY29" s="130"/>
      <c r="QZ29" s="130"/>
      <c r="RA29" s="130"/>
      <c r="RB29" s="130"/>
      <c r="RC29" s="130"/>
      <c r="RD29" s="130"/>
      <c r="RE29" s="130"/>
      <c r="RF29" s="130"/>
      <c r="RG29" s="130"/>
      <c r="RH29" s="130"/>
      <c r="RI29" s="130"/>
      <c r="RJ29" s="130"/>
      <c r="RK29" s="130"/>
      <c r="RL29" s="130"/>
      <c r="RM29" s="130"/>
      <c r="RN29" s="130"/>
      <c r="RO29" s="130"/>
      <c r="RP29" s="130"/>
      <c r="RQ29" s="130"/>
      <c r="RR29" s="130"/>
      <c r="RS29" s="130"/>
      <c r="RT29" s="130"/>
      <c r="RU29" s="130"/>
      <c r="RV29" s="130"/>
      <c r="RW29" s="130"/>
      <c r="RX29" s="130"/>
      <c r="RY29" s="130"/>
      <c r="RZ29" s="130"/>
      <c r="SA29" s="130"/>
      <c r="SB29" s="130"/>
      <c r="SC29" s="130"/>
      <c r="SD29" s="130"/>
      <c r="SE29" s="130"/>
      <c r="SF29" s="130"/>
      <c r="SG29" s="130"/>
      <c r="SH29" s="130"/>
      <c r="SI29" s="130"/>
      <c r="SJ29" s="130"/>
      <c r="SK29" s="130"/>
      <c r="SL29" s="130"/>
      <c r="SM29" s="130"/>
      <c r="SN29" s="130"/>
      <c r="SO29" s="130"/>
      <c r="SP29" s="130"/>
      <c r="SQ29" s="130"/>
      <c r="SR29" s="130"/>
      <c r="SS29" s="130"/>
      <c r="ST29" s="130"/>
      <c r="SU29" s="130"/>
      <c r="SV29" s="130"/>
      <c r="SW29" s="130"/>
      <c r="SX29" s="130"/>
      <c r="SY29" s="130"/>
      <c r="SZ29" s="130"/>
      <c r="TA29" s="130"/>
      <c r="TB29" s="130"/>
      <c r="TC29" s="130"/>
      <c r="TD29" s="130"/>
      <c r="TE29" s="130"/>
      <c r="TF29" s="130"/>
      <c r="TG29" s="130"/>
      <c r="TH29" s="130"/>
      <c r="TI29" s="130"/>
      <c r="TJ29" s="130"/>
      <c r="TK29" s="130"/>
      <c r="TL29" s="130"/>
      <c r="TM29" s="130"/>
      <c r="TN29" s="130"/>
      <c r="TO29" s="130"/>
      <c r="TP29" s="130"/>
      <c r="TQ29" s="130"/>
      <c r="TR29" s="130"/>
      <c r="TS29" s="130"/>
      <c r="TT29" s="130"/>
      <c r="TU29" s="130"/>
      <c r="TV29" s="130"/>
      <c r="TW29" s="130"/>
      <c r="TX29" s="130"/>
      <c r="TY29" s="130"/>
      <c r="TZ29" s="130"/>
      <c r="UA29" s="130"/>
      <c r="UB29" s="130"/>
      <c r="UC29" s="130"/>
      <c r="UD29" s="130"/>
      <c r="UE29" s="130"/>
      <c r="UF29" s="130"/>
      <c r="UG29" s="130"/>
      <c r="UH29" s="130"/>
      <c r="UI29" s="130"/>
      <c r="UJ29" s="130"/>
      <c r="UK29" s="130"/>
      <c r="UL29" s="130"/>
      <c r="UM29" s="130"/>
      <c r="UN29" s="130"/>
      <c r="UO29" s="130"/>
      <c r="UP29" s="130"/>
      <c r="UQ29" s="130"/>
      <c r="UR29" s="130"/>
      <c r="US29" s="130"/>
      <c r="UT29" s="130"/>
      <c r="UU29" s="130"/>
      <c r="UV29" s="130"/>
      <c r="UW29" s="130"/>
      <c r="UX29" s="130"/>
      <c r="UY29" s="130"/>
      <c r="UZ29" s="130"/>
      <c r="VA29" s="130"/>
      <c r="VB29" s="130"/>
      <c r="VC29" s="130"/>
      <c r="VD29" s="130"/>
      <c r="VE29" s="130"/>
      <c r="VF29" s="130"/>
      <c r="VG29" s="130"/>
      <c r="VH29" s="130"/>
      <c r="VI29" s="130"/>
      <c r="VJ29" s="130"/>
      <c r="VK29" s="130"/>
      <c r="VL29" s="130"/>
      <c r="VM29" s="130"/>
      <c r="VN29" s="130"/>
      <c r="VO29" s="130"/>
      <c r="VP29" s="130"/>
      <c r="VQ29" s="130"/>
      <c r="VR29" s="130"/>
      <c r="VS29" s="130"/>
      <c r="VT29" s="130"/>
      <c r="VU29" s="130"/>
      <c r="VV29" s="130"/>
      <c r="VW29" s="130"/>
      <c r="VX29" s="130"/>
      <c r="VY29" s="130"/>
      <c r="VZ29" s="130"/>
      <c r="WA29" s="130"/>
      <c r="WB29" s="130"/>
      <c r="WC29" s="130"/>
      <c r="WD29" s="130"/>
      <c r="WE29" s="130"/>
      <c r="WF29" s="130"/>
      <c r="WG29" s="130"/>
      <c r="WH29" s="130"/>
      <c r="WI29" s="130"/>
      <c r="WJ29" s="130"/>
      <c r="WK29" s="130"/>
      <c r="WL29" s="130"/>
      <c r="WM29" s="130"/>
      <c r="WN29" s="130"/>
      <c r="WO29" s="130"/>
      <c r="WP29" s="130"/>
      <c r="WQ29" s="130"/>
      <c r="WR29" s="130"/>
      <c r="WS29" s="130"/>
      <c r="WT29" s="130"/>
      <c r="WU29" s="130"/>
      <c r="WV29" s="130"/>
      <c r="WW29" s="130"/>
      <c r="WX29" s="130"/>
      <c r="WY29" s="130"/>
      <c r="WZ29" s="130"/>
      <c r="XA29" s="130"/>
      <c r="XB29" s="130"/>
      <c r="XC29" s="130"/>
      <c r="XD29" s="130"/>
      <c r="XE29" s="130"/>
      <c r="XF29" s="130"/>
      <c r="XG29" s="130"/>
      <c r="XH29" s="130"/>
      <c r="XI29" s="130"/>
      <c r="XJ29" s="130"/>
      <c r="XK29" s="130"/>
      <c r="XL29" s="130"/>
      <c r="XM29" s="130"/>
      <c r="XN29" s="130"/>
      <c r="XO29" s="130"/>
      <c r="XP29" s="130"/>
      <c r="XQ29" s="130"/>
      <c r="XR29" s="130"/>
      <c r="XS29" s="130"/>
      <c r="XT29" s="130"/>
      <c r="XU29" s="130"/>
      <c r="XV29" s="130"/>
      <c r="XW29" s="130"/>
      <c r="XX29" s="130"/>
      <c r="XY29" s="130"/>
      <c r="XZ29" s="130"/>
      <c r="YA29" s="130"/>
      <c r="YB29" s="130"/>
      <c r="YC29" s="130"/>
      <c r="YD29" s="130"/>
      <c r="YE29" s="130"/>
      <c r="YF29" s="130"/>
      <c r="YG29" s="130"/>
      <c r="YH29" s="130"/>
      <c r="YI29" s="130"/>
      <c r="YJ29" s="130"/>
      <c r="YK29" s="130"/>
      <c r="YL29" s="130"/>
      <c r="YM29" s="130"/>
      <c r="YN29" s="130"/>
      <c r="YO29" s="130"/>
      <c r="YP29" s="130"/>
      <c r="YQ29" s="130"/>
      <c r="YR29" s="130"/>
      <c r="YS29" s="130"/>
      <c r="YT29" s="130"/>
      <c r="YU29" s="130"/>
      <c r="YV29" s="130"/>
      <c r="YW29" s="130"/>
      <c r="YX29" s="130"/>
      <c r="YY29" s="130"/>
      <c r="YZ29" s="130"/>
      <c r="ZA29" s="130"/>
      <c r="ZB29" s="130"/>
      <c r="ZC29" s="130"/>
      <c r="ZD29" s="130"/>
      <c r="ZE29" s="130"/>
      <c r="ZF29" s="130"/>
      <c r="ZG29" s="130"/>
      <c r="ZH29" s="130"/>
      <c r="ZI29" s="130"/>
      <c r="ZJ29" s="130"/>
      <c r="ZK29" s="130"/>
      <c r="ZL29" s="130"/>
      <c r="ZM29" s="130"/>
      <c r="ZN29" s="130"/>
      <c r="ZO29" s="130"/>
      <c r="ZP29" s="130"/>
      <c r="ZQ29" s="130"/>
      <c r="ZR29" s="130"/>
      <c r="ZS29" s="130"/>
      <c r="ZT29" s="130"/>
      <c r="ZU29" s="130"/>
      <c r="ZV29" s="130"/>
      <c r="ZW29" s="130"/>
      <c r="ZX29" s="130"/>
      <c r="ZY29" s="130"/>
      <c r="ZZ29" s="130"/>
      <c r="AAA29" s="130"/>
      <c r="AAB29" s="130"/>
      <c r="AAC29" s="130"/>
      <c r="AAD29" s="130"/>
      <c r="AAE29" s="130"/>
      <c r="AAF29" s="130"/>
      <c r="AAG29" s="130"/>
      <c r="AAH29" s="130"/>
      <c r="AAI29" s="130"/>
      <c r="AAJ29" s="130"/>
      <c r="AAK29" s="130"/>
      <c r="AAL29" s="130"/>
      <c r="AAM29" s="130"/>
      <c r="AAN29" s="130"/>
      <c r="AAO29" s="130"/>
      <c r="AAP29" s="130"/>
      <c r="AAQ29" s="130"/>
      <c r="AAR29" s="130"/>
      <c r="AAS29" s="130"/>
      <c r="AAT29" s="130"/>
      <c r="AAU29" s="130"/>
      <c r="AAV29" s="130"/>
      <c r="AAW29" s="130"/>
      <c r="AAX29" s="130"/>
      <c r="AAY29" s="130"/>
      <c r="AAZ29" s="130"/>
      <c r="ABA29" s="130"/>
      <c r="ABB29" s="130"/>
      <c r="ABC29" s="130"/>
      <c r="ABD29" s="130"/>
      <c r="ABE29" s="130"/>
      <c r="ABF29" s="130"/>
      <c r="ABG29" s="130"/>
      <c r="ABH29" s="130"/>
      <c r="ABI29" s="130"/>
      <c r="ABJ29" s="130"/>
      <c r="ABK29" s="130"/>
      <c r="ABL29" s="130"/>
      <c r="ABM29" s="130"/>
      <c r="ABN29" s="130"/>
      <c r="ABO29" s="130"/>
      <c r="ABP29" s="130"/>
      <c r="ABQ29" s="130"/>
      <c r="ABR29" s="130"/>
      <c r="ABS29" s="130"/>
      <c r="ABT29" s="130"/>
      <c r="ABU29" s="130"/>
      <c r="ABV29" s="130"/>
      <c r="ABW29" s="130"/>
      <c r="ABX29" s="130"/>
      <c r="ABY29" s="130"/>
      <c r="ABZ29" s="130"/>
      <c r="ACA29" s="130"/>
      <c r="ACB29" s="130"/>
      <c r="ACC29" s="130"/>
      <c r="ACD29" s="130"/>
      <c r="ACE29" s="130"/>
      <c r="ACF29" s="130"/>
      <c r="ACG29" s="130"/>
      <c r="ACH29" s="130"/>
      <c r="ACI29" s="130"/>
      <c r="ACJ29" s="130"/>
      <c r="ACK29" s="130"/>
      <c r="ACL29" s="130"/>
      <c r="ACM29" s="130"/>
      <c r="ACN29" s="130"/>
      <c r="ACO29" s="130"/>
      <c r="ACP29" s="130"/>
      <c r="ACQ29" s="130"/>
      <c r="ACR29" s="130"/>
      <c r="ACS29" s="130"/>
      <c r="ACT29" s="130"/>
      <c r="ACU29" s="130"/>
      <c r="ACV29" s="130"/>
      <c r="ACW29" s="130"/>
      <c r="ACX29" s="130"/>
      <c r="ACY29" s="130"/>
      <c r="ACZ29" s="130"/>
      <c r="ADA29" s="130"/>
      <c r="ADB29" s="130"/>
      <c r="ADC29" s="130"/>
      <c r="ADD29" s="130"/>
      <c r="ADE29" s="130"/>
      <c r="ADF29" s="130"/>
      <c r="ADG29" s="130"/>
      <c r="ADH29" s="130"/>
      <c r="ADI29" s="130"/>
      <c r="ADJ29" s="130"/>
      <c r="ADK29" s="130"/>
      <c r="ADL29" s="130"/>
      <c r="ADM29" s="130"/>
      <c r="ADN29" s="130"/>
      <c r="ADO29" s="130"/>
      <c r="ADP29" s="130"/>
      <c r="ADQ29" s="130"/>
      <c r="ADR29" s="130"/>
      <c r="ADS29" s="130"/>
      <c r="ADT29" s="130"/>
      <c r="ADU29" s="130"/>
      <c r="ADV29" s="130"/>
      <c r="ADW29" s="130"/>
      <c r="ADX29" s="130"/>
      <c r="ADY29" s="130"/>
      <c r="ADZ29" s="130"/>
      <c r="AEA29" s="130"/>
      <c r="AEB29" s="130"/>
      <c r="AEC29" s="130"/>
      <c r="AED29" s="130"/>
      <c r="AEE29" s="130"/>
      <c r="AEF29" s="130"/>
      <c r="AEG29" s="130"/>
      <c r="AEH29" s="130"/>
      <c r="AEI29" s="130"/>
      <c r="AEJ29" s="130"/>
      <c r="AEK29" s="130"/>
      <c r="AEL29" s="130"/>
      <c r="AEM29" s="130"/>
      <c r="AEN29" s="130"/>
      <c r="AEO29" s="130"/>
      <c r="AEP29" s="130"/>
      <c r="AEQ29" s="130"/>
      <c r="AER29" s="130"/>
      <c r="AES29" s="130"/>
      <c r="AET29" s="130"/>
      <c r="AEU29" s="130"/>
      <c r="AEV29" s="130"/>
      <c r="AEW29" s="130"/>
      <c r="AEX29" s="130"/>
      <c r="AEY29" s="130"/>
      <c r="AEZ29" s="130"/>
      <c r="AFA29" s="130"/>
      <c r="AFB29" s="130"/>
      <c r="AFC29" s="130"/>
      <c r="AFD29" s="130"/>
      <c r="AFE29" s="130"/>
      <c r="AFF29" s="130"/>
      <c r="AFG29" s="130"/>
      <c r="AFH29" s="130"/>
      <c r="AFI29" s="130"/>
      <c r="AFJ29" s="130"/>
      <c r="AFK29" s="130"/>
      <c r="AFL29" s="130"/>
      <c r="AFM29" s="130"/>
      <c r="AFN29" s="130"/>
      <c r="AFO29" s="130"/>
      <c r="AFP29" s="130"/>
      <c r="AFQ29" s="130"/>
      <c r="AFR29" s="130"/>
      <c r="AFS29" s="130"/>
      <c r="AFT29" s="130"/>
      <c r="AFU29" s="130"/>
      <c r="AFV29" s="130"/>
      <c r="AFW29" s="130"/>
      <c r="AFX29" s="130"/>
      <c r="AFY29" s="130"/>
      <c r="AFZ29" s="130"/>
      <c r="AGA29" s="130"/>
      <c r="AGB29" s="130"/>
      <c r="AGC29" s="130"/>
      <c r="AGD29" s="130"/>
      <c r="AGE29" s="130"/>
      <c r="AGF29" s="130"/>
      <c r="AGG29" s="130"/>
      <c r="AGH29" s="130"/>
      <c r="AGI29" s="130"/>
      <c r="AGJ29" s="130"/>
      <c r="AGK29" s="130"/>
      <c r="AGL29" s="130"/>
      <c r="AGM29" s="130"/>
      <c r="AGN29" s="130"/>
      <c r="AGO29" s="130"/>
      <c r="AGP29" s="130"/>
      <c r="AGQ29" s="130"/>
      <c r="AGR29" s="130"/>
      <c r="AGS29" s="130"/>
      <c r="AGT29" s="130"/>
      <c r="AGU29" s="130"/>
      <c r="AGV29" s="130"/>
      <c r="AGW29" s="130"/>
      <c r="AGX29" s="130"/>
      <c r="AGY29" s="130"/>
      <c r="AGZ29" s="130"/>
      <c r="AHA29" s="130"/>
      <c r="AHB29" s="130"/>
      <c r="AHC29" s="130"/>
      <c r="AHD29" s="130"/>
      <c r="AHE29" s="130"/>
      <c r="AHF29" s="130"/>
      <c r="AHG29" s="130"/>
      <c r="AHH29" s="130"/>
      <c r="AHI29" s="130"/>
      <c r="AHJ29" s="130"/>
      <c r="AHK29" s="130"/>
      <c r="AHL29" s="130"/>
      <c r="AHM29" s="130"/>
      <c r="AHN29" s="130"/>
      <c r="AHO29" s="130"/>
      <c r="AHP29" s="130"/>
      <c r="AHQ29" s="130"/>
      <c r="AHR29" s="130"/>
      <c r="AHS29" s="130"/>
      <c r="AHT29" s="130"/>
      <c r="AHU29" s="130"/>
      <c r="AHV29" s="130"/>
      <c r="AHW29" s="130"/>
      <c r="AHX29" s="130"/>
      <c r="AHY29" s="130"/>
      <c r="AHZ29" s="130"/>
      <c r="AIA29" s="130"/>
      <c r="AIB29" s="130"/>
      <c r="AIC29" s="130"/>
      <c r="AID29" s="130"/>
      <c r="AIE29" s="130"/>
      <c r="AIF29" s="130"/>
      <c r="AIG29" s="130"/>
      <c r="AIH29" s="130"/>
      <c r="AII29" s="130"/>
      <c r="AIJ29" s="130"/>
      <c r="AIK29" s="130"/>
      <c r="AIL29" s="130"/>
      <c r="AIM29" s="130"/>
      <c r="AIN29" s="130"/>
      <c r="AIO29" s="130"/>
      <c r="AIP29" s="130"/>
      <c r="AIQ29" s="130"/>
      <c r="AIR29" s="130"/>
      <c r="AIS29" s="130"/>
      <c r="AIT29" s="130"/>
      <c r="AIU29" s="130"/>
      <c r="AIV29" s="130"/>
      <c r="AIW29" s="130"/>
      <c r="AIX29" s="130"/>
      <c r="AIY29" s="130"/>
      <c r="AIZ29" s="130"/>
      <c r="AJA29" s="130"/>
      <c r="AJB29" s="130"/>
      <c r="AJC29" s="130"/>
      <c r="AJD29" s="130"/>
      <c r="AJE29" s="130"/>
      <c r="AJF29" s="130"/>
      <c r="AJG29" s="130"/>
      <c r="AJH29" s="130"/>
      <c r="AJI29" s="130"/>
      <c r="AJJ29" s="130"/>
      <c r="AJK29" s="130"/>
      <c r="AJL29" s="130"/>
      <c r="AJM29" s="130"/>
      <c r="AJN29" s="130"/>
      <c r="AJO29" s="130"/>
      <c r="AJP29" s="130"/>
      <c r="AJQ29" s="130"/>
      <c r="AJR29" s="130"/>
      <c r="AJS29" s="130"/>
      <c r="AJT29" s="130"/>
      <c r="AJU29" s="130"/>
      <c r="AJV29" s="130"/>
      <c r="AJW29" s="130"/>
      <c r="AJX29" s="130"/>
      <c r="AJY29" s="130"/>
      <c r="AJZ29" s="130"/>
      <c r="AKA29" s="130"/>
      <c r="AKB29" s="130"/>
      <c r="AKC29" s="130"/>
      <c r="AKD29" s="130"/>
      <c r="AKE29" s="130"/>
      <c r="AKF29" s="130"/>
      <c r="AKG29" s="130"/>
      <c r="AKH29" s="130"/>
      <c r="AKI29" s="130"/>
      <c r="AKJ29" s="130"/>
      <c r="AKK29" s="130"/>
      <c r="AKL29" s="130"/>
      <c r="AKM29" s="130"/>
      <c r="AKN29" s="130"/>
      <c r="AKO29" s="130"/>
      <c r="AKP29" s="130"/>
      <c r="AKQ29" s="130"/>
      <c r="AKR29" s="130"/>
      <c r="AKS29" s="130"/>
      <c r="AKT29" s="130"/>
      <c r="AKU29" s="130"/>
      <c r="AKV29" s="130"/>
      <c r="AKW29" s="130"/>
      <c r="AKX29" s="130"/>
      <c r="AKY29" s="130"/>
      <c r="AKZ29" s="130"/>
      <c r="ALA29" s="130"/>
      <c r="ALB29" s="130"/>
      <c r="ALC29" s="130"/>
      <c r="ALD29" s="130"/>
      <c r="ALE29" s="130"/>
      <c r="ALF29" s="130"/>
      <c r="ALG29" s="130"/>
      <c r="ALH29" s="130"/>
      <c r="ALI29" s="130"/>
      <c r="ALJ29" s="130"/>
      <c r="ALK29" s="130"/>
      <c r="ALL29" s="130"/>
      <c r="ALM29" s="130"/>
      <c r="ALN29" s="130"/>
      <c r="ALO29" s="130"/>
      <c r="ALP29" s="130"/>
      <c r="ALQ29" s="130"/>
      <c r="ALR29" s="130"/>
      <c r="ALS29" s="130"/>
      <c r="ALT29" s="130"/>
      <c r="ALU29" s="130"/>
      <c r="ALV29" s="130"/>
      <c r="ALW29" s="130"/>
      <c r="ALX29" s="130"/>
      <c r="ALY29" s="130"/>
      <c r="ALZ29" s="130"/>
      <c r="AMA29" s="130"/>
      <c r="AMB29" s="130"/>
      <c r="AMC29" s="130"/>
      <c r="AMD29" s="130"/>
      <c r="AME29" s="130"/>
      <c r="AMF29" s="130"/>
      <c r="AMG29" s="130"/>
      <c r="AMH29" s="130"/>
      <c r="AMI29" s="130"/>
      <c r="AMJ29" s="130"/>
      <c r="AMK29" s="130"/>
      <c r="AML29" s="130"/>
      <c r="AMM29" s="130"/>
      <c r="AMN29" s="130"/>
      <c r="AMO29" s="130"/>
      <c r="AMP29" s="130"/>
      <c r="AMQ29" s="130"/>
      <c r="AMR29" s="130"/>
      <c r="AMS29" s="130"/>
      <c r="AMT29" s="130"/>
      <c r="AMU29" s="130"/>
      <c r="AMV29" s="130"/>
      <c r="AMW29" s="130"/>
      <c r="AMX29" s="130"/>
      <c r="AMY29" s="130"/>
      <c r="AMZ29" s="130"/>
      <c r="ANA29" s="130"/>
      <c r="ANB29" s="130"/>
      <c r="ANC29" s="130"/>
      <c r="AND29" s="130"/>
      <c r="ANE29" s="130"/>
      <c r="ANF29" s="130"/>
      <c r="ANG29" s="130"/>
      <c r="ANH29" s="130"/>
      <c r="ANI29" s="130"/>
      <c r="ANJ29" s="130"/>
      <c r="ANK29" s="130"/>
      <c r="ANL29" s="130"/>
      <c r="ANM29" s="130"/>
      <c r="ANN29" s="130"/>
      <c r="ANO29" s="130"/>
      <c r="ANP29" s="130"/>
      <c r="ANQ29" s="130"/>
      <c r="ANR29" s="130"/>
      <c r="ANS29" s="130"/>
      <c r="ANT29" s="130"/>
      <c r="ANU29" s="130"/>
      <c r="ANV29" s="130"/>
      <c r="ANW29" s="130"/>
      <c r="ANX29" s="130"/>
      <c r="ANY29" s="130"/>
      <c r="ANZ29" s="130"/>
      <c r="AOA29" s="130"/>
      <c r="AOB29" s="130"/>
      <c r="AOC29" s="130"/>
      <c r="AOD29" s="130"/>
      <c r="AOE29" s="130"/>
      <c r="AOF29" s="130"/>
      <c r="AOG29" s="130"/>
      <c r="AOH29" s="130"/>
      <c r="AOI29" s="130"/>
      <c r="AOJ29" s="130"/>
      <c r="AOK29" s="130"/>
      <c r="AOL29" s="130"/>
      <c r="AOM29" s="130"/>
      <c r="AON29" s="130"/>
      <c r="AOO29" s="130"/>
      <c r="AOP29" s="130"/>
      <c r="AOQ29" s="130"/>
      <c r="AOR29" s="130"/>
      <c r="AOS29" s="130"/>
      <c r="AOT29" s="130"/>
      <c r="AOU29" s="130"/>
      <c r="AOV29" s="130"/>
      <c r="AOW29" s="130"/>
      <c r="AOX29" s="130"/>
      <c r="AOY29" s="130"/>
      <c r="AOZ29" s="130"/>
      <c r="APA29" s="130"/>
      <c r="APB29" s="130"/>
      <c r="APC29" s="130"/>
      <c r="APD29" s="130"/>
      <c r="APE29" s="130"/>
      <c r="APF29" s="130"/>
      <c r="APG29" s="130"/>
      <c r="APH29" s="130"/>
      <c r="API29" s="130"/>
      <c r="APJ29" s="130"/>
      <c r="APK29" s="130"/>
      <c r="APL29" s="130"/>
      <c r="APM29" s="130"/>
      <c r="APN29" s="130"/>
      <c r="APO29" s="130"/>
      <c r="APP29" s="130"/>
      <c r="APQ29" s="130"/>
      <c r="APR29" s="130"/>
      <c r="APS29" s="130"/>
      <c r="APT29" s="130"/>
      <c r="APU29" s="130"/>
      <c r="APV29" s="130"/>
      <c r="APW29" s="130"/>
      <c r="APX29" s="130"/>
      <c r="APY29" s="130"/>
      <c r="APZ29" s="130"/>
      <c r="AQA29" s="130"/>
      <c r="AQB29" s="130"/>
      <c r="AQC29" s="130"/>
      <c r="AQD29" s="130"/>
      <c r="AQE29" s="130"/>
      <c r="AQF29" s="130"/>
      <c r="AQG29" s="130"/>
      <c r="AQH29" s="130"/>
      <c r="AQI29" s="130"/>
      <c r="AQJ29" s="130"/>
      <c r="AQK29" s="130"/>
      <c r="AQL29" s="130"/>
      <c r="AQM29" s="130"/>
      <c r="AQN29" s="130"/>
      <c r="AQO29" s="130"/>
      <c r="AQP29" s="130"/>
      <c r="AQQ29" s="130"/>
      <c r="AQR29" s="130"/>
      <c r="AQS29" s="130"/>
      <c r="AQT29" s="130"/>
      <c r="AQU29" s="130"/>
      <c r="AQV29" s="130"/>
      <c r="AQW29" s="130"/>
      <c r="AQX29" s="130"/>
      <c r="AQY29" s="130"/>
      <c r="AQZ29" s="130"/>
      <c r="ARA29" s="130"/>
      <c r="ARB29" s="130"/>
      <c r="ARC29" s="130"/>
      <c r="ARD29" s="130"/>
      <c r="ARE29" s="130"/>
      <c r="ARF29" s="130"/>
      <c r="ARG29" s="130"/>
      <c r="ARH29" s="130"/>
      <c r="ARI29" s="130"/>
      <c r="ARJ29" s="130"/>
      <c r="ARK29" s="130"/>
      <c r="ARL29" s="130"/>
      <c r="ARM29" s="130"/>
      <c r="ARN29" s="130"/>
      <c r="ARO29" s="130"/>
      <c r="ARP29" s="130"/>
      <c r="ARQ29" s="130"/>
      <c r="ARR29" s="130"/>
      <c r="ARS29" s="130"/>
      <c r="ART29" s="130"/>
      <c r="ARU29" s="130"/>
      <c r="ARV29" s="130"/>
      <c r="ARW29" s="130"/>
      <c r="ARX29" s="130"/>
      <c r="ARY29" s="130"/>
      <c r="ARZ29" s="130"/>
      <c r="ASA29" s="130"/>
      <c r="ASB29" s="130"/>
      <c r="ASC29" s="130"/>
      <c r="ASD29" s="130"/>
      <c r="ASE29" s="130"/>
      <c r="ASF29" s="130"/>
      <c r="ASG29" s="130"/>
      <c r="ASH29" s="130"/>
      <c r="ASI29" s="130"/>
      <c r="ASJ29" s="130"/>
      <c r="ASK29" s="130"/>
      <c r="ASL29" s="130"/>
      <c r="ASM29" s="130"/>
      <c r="ASN29" s="130"/>
      <c r="ASO29" s="130"/>
      <c r="ASP29" s="130"/>
      <c r="ASQ29" s="130"/>
      <c r="ASR29" s="130"/>
      <c r="ASS29" s="130"/>
      <c r="AST29" s="130"/>
      <c r="ASU29" s="130"/>
      <c r="ASV29" s="130"/>
      <c r="ASW29" s="130"/>
      <c r="ASX29" s="130"/>
      <c r="ASY29" s="130"/>
      <c r="ASZ29" s="130"/>
      <c r="ATA29" s="130"/>
      <c r="ATB29" s="130"/>
      <c r="ATC29" s="130"/>
      <c r="ATD29" s="130"/>
      <c r="ATE29" s="130"/>
      <c r="ATF29" s="130"/>
      <c r="ATG29" s="130"/>
      <c r="ATH29" s="130"/>
      <c r="ATI29" s="130"/>
      <c r="ATJ29" s="130"/>
      <c r="ATK29" s="130"/>
      <c r="ATL29" s="130"/>
      <c r="ATM29" s="130"/>
      <c r="ATN29" s="130"/>
      <c r="ATO29" s="130"/>
      <c r="ATP29" s="130"/>
      <c r="ATQ29" s="130"/>
      <c r="ATR29" s="130"/>
      <c r="ATS29" s="130"/>
      <c r="ATT29" s="130"/>
      <c r="ATU29" s="130"/>
      <c r="ATV29" s="130"/>
      <c r="ATW29" s="130"/>
      <c r="ATX29" s="130"/>
      <c r="ATY29" s="130"/>
      <c r="ATZ29" s="130"/>
      <c r="AUA29" s="130"/>
      <c r="AUB29" s="130"/>
      <c r="AUC29" s="130"/>
      <c r="AUD29" s="130"/>
      <c r="AUE29" s="130"/>
      <c r="AUF29" s="130"/>
      <c r="AUG29" s="130"/>
      <c r="AUH29" s="130"/>
      <c r="AUI29" s="130"/>
      <c r="AUJ29" s="130"/>
      <c r="AUK29" s="130"/>
      <c r="AUL29" s="130"/>
      <c r="AUM29" s="130"/>
      <c r="AUN29" s="130"/>
      <c r="AUO29" s="130"/>
      <c r="AUP29" s="130"/>
      <c r="AUQ29" s="130"/>
      <c r="AUR29" s="130"/>
      <c r="AUS29" s="130"/>
      <c r="AUT29" s="130"/>
      <c r="AUU29" s="130"/>
      <c r="AUV29" s="130"/>
      <c r="AUW29" s="130"/>
      <c r="AUX29" s="130"/>
      <c r="AUY29" s="130"/>
      <c r="AUZ29" s="130"/>
      <c r="AVA29" s="130"/>
      <c r="AVB29" s="130"/>
      <c r="AVC29" s="130"/>
      <c r="AVD29" s="130"/>
      <c r="AVE29" s="130"/>
      <c r="AVF29" s="130"/>
      <c r="AVG29" s="130"/>
      <c r="AVH29" s="130"/>
      <c r="AVI29" s="130"/>
      <c r="AVJ29" s="130"/>
      <c r="AVK29" s="130"/>
      <c r="AVL29" s="130"/>
      <c r="AVM29" s="130"/>
      <c r="AVN29" s="130"/>
      <c r="AVO29" s="130"/>
      <c r="AVP29" s="130"/>
      <c r="AVQ29" s="130"/>
      <c r="AVR29" s="130"/>
      <c r="AVS29" s="130"/>
      <c r="AVT29" s="130"/>
      <c r="AVU29" s="130"/>
      <c r="AVV29" s="130"/>
      <c r="AVW29" s="130"/>
      <c r="AVX29" s="130"/>
      <c r="AVY29" s="130"/>
      <c r="AVZ29" s="130"/>
      <c r="AWA29" s="130"/>
      <c r="AWB29" s="130"/>
      <c r="AWC29" s="130"/>
      <c r="AWD29" s="130"/>
      <c r="AWE29" s="130"/>
      <c r="AWF29" s="130"/>
      <c r="AWG29" s="130"/>
      <c r="AWH29" s="130"/>
      <c r="AWI29" s="130"/>
      <c r="AWJ29" s="130"/>
      <c r="AWK29" s="130"/>
      <c r="AWL29" s="130"/>
      <c r="AWM29" s="130"/>
      <c r="AWN29" s="130"/>
      <c r="AWO29" s="130"/>
      <c r="AWP29" s="130"/>
      <c r="AWQ29" s="130"/>
      <c r="AWR29" s="130"/>
      <c r="AWS29" s="130"/>
      <c r="AWT29" s="130"/>
      <c r="AWU29" s="130"/>
      <c r="AWV29" s="130"/>
      <c r="AWW29" s="130"/>
      <c r="AWX29" s="130"/>
      <c r="AWY29" s="130"/>
      <c r="AWZ29" s="130"/>
      <c r="AXA29" s="130"/>
      <c r="AXB29" s="130"/>
      <c r="AXC29" s="130"/>
      <c r="AXD29" s="130"/>
      <c r="AXE29" s="130"/>
      <c r="AXF29" s="130"/>
      <c r="AXG29" s="130"/>
      <c r="AXH29" s="130"/>
      <c r="AXI29" s="130"/>
      <c r="AXJ29" s="130"/>
      <c r="AXK29" s="130"/>
      <c r="AXL29" s="130"/>
      <c r="AXM29" s="130"/>
      <c r="AXN29" s="130"/>
      <c r="AXO29" s="130"/>
      <c r="AXP29" s="130"/>
      <c r="AXQ29" s="130"/>
      <c r="AXR29" s="130"/>
      <c r="AXS29" s="130"/>
      <c r="AXT29" s="130"/>
      <c r="AXU29" s="130"/>
      <c r="AXV29" s="130"/>
      <c r="AXW29" s="130"/>
      <c r="AXX29" s="130"/>
      <c r="AXY29" s="130"/>
      <c r="AXZ29" s="130"/>
      <c r="AYA29" s="130"/>
      <c r="AYB29" s="130"/>
      <c r="AYC29" s="130"/>
      <c r="AYD29" s="130"/>
      <c r="AYE29" s="130"/>
      <c r="AYF29" s="130"/>
      <c r="AYG29" s="130"/>
      <c r="AYH29" s="130"/>
      <c r="AYI29" s="130"/>
      <c r="AYJ29" s="130"/>
      <c r="AYK29" s="130"/>
      <c r="AYL29" s="130"/>
      <c r="AYM29" s="130"/>
      <c r="AYN29" s="130"/>
      <c r="AYO29" s="130"/>
      <c r="AYP29" s="130"/>
      <c r="AYQ29" s="130"/>
      <c r="AYR29" s="130"/>
      <c r="AYS29" s="130"/>
      <c r="AYT29" s="130"/>
      <c r="AYU29" s="130"/>
      <c r="AYV29" s="130"/>
      <c r="AYW29" s="130"/>
      <c r="AYX29" s="130"/>
      <c r="AYY29" s="130"/>
      <c r="AYZ29" s="130"/>
      <c r="AZA29" s="130"/>
      <c r="AZB29" s="130"/>
      <c r="AZC29" s="130"/>
      <c r="AZD29" s="130"/>
      <c r="AZE29" s="130"/>
      <c r="AZF29" s="130"/>
      <c r="AZG29" s="130"/>
      <c r="AZH29" s="130"/>
      <c r="AZI29" s="130"/>
      <c r="AZJ29" s="130"/>
      <c r="AZK29" s="130"/>
      <c r="AZL29" s="130"/>
      <c r="AZM29" s="130"/>
      <c r="AZN29" s="130"/>
      <c r="AZO29" s="130"/>
      <c r="AZP29" s="130"/>
      <c r="AZQ29" s="130"/>
      <c r="AZR29" s="130"/>
      <c r="AZS29" s="130"/>
      <c r="AZT29" s="130"/>
      <c r="AZU29" s="130"/>
      <c r="AZV29" s="130"/>
      <c r="AZW29" s="130"/>
      <c r="AZX29" s="130"/>
      <c r="AZY29" s="130"/>
      <c r="AZZ29" s="130"/>
      <c r="BAA29" s="130"/>
      <c r="BAB29" s="130"/>
      <c r="BAC29" s="130"/>
      <c r="BAD29" s="130"/>
      <c r="BAE29" s="130"/>
      <c r="BAF29" s="130"/>
      <c r="BAG29" s="130"/>
      <c r="BAH29" s="130"/>
      <c r="BAI29" s="130"/>
      <c r="BAJ29" s="130"/>
      <c r="BAK29" s="130"/>
      <c r="BAL29" s="130"/>
      <c r="BAM29" s="130"/>
      <c r="BAN29" s="130"/>
      <c r="BAO29" s="130"/>
      <c r="BAP29" s="130"/>
      <c r="BAQ29" s="130"/>
      <c r="BAR29" s="130"/>
      <c r="BAS29" s="130"/>
      <c r="BAT29" s="130"/>
      <c r="BAU29" s="130"/>
      <c r="BAV29" s="130"/>
      <c r="BAW29" s="130"/>
      <c r="BAX29" s="130"/>
      <c r="BAY29" s="130"/>
      <c r="BAZ29" s="130"/>
      <c r="BBA29" s="130"/>
      <c r="BBB29" s="130"/>
      <c r="BBC29" s="130"/>
      <c r="BBD29" s="130"/>
      <c r="BBE29" s="130"/>
      <c r="BBF29" s="130"/>
      <c r="BBG29" s="130"/>
      <c r="BBH29" s="130"/>
      <c r="BBI29" s="130"/>
      <c r="BBJ29" s="130"/>
      <c r="BBK29" s="130"/>
      <c r="BBL29" s="130"/>
      <c r="BBM29" s="130"/>
      <c r="BBN29" s="130"/>
      <c r="BBO29" s="130"/>
      <c r="BBP29" s="130"/>
      <c r="BBQ29" s="130"/>
      <c r="BBR29" s="130"/>
      <c r="BBS29" s="130"/>
      <c r="BBT29" s="130"/>
      <c r="BBU29" s="130"/>
      <c r="BBV29" s="130"/>
      <c r="BBW29" s="130"/>
      <c r="BBX29" s="130"/>
      <c r="BBY29" s="130"/>
      <c r="BBZ29" s="130"/>
      <c r="BCA29" s="130"/>
      <c r="BCB29" s="130"/>
      <c r="BCC29" s="130"/>
      <c r="BCD29" s="130"/>
      <c r="BCE29" s="130"/>
      <c r="BCF29" s="130"/>
      <c r="BCG29" s="130"/>
      <c r="BCH29" s="130"/>
      <c r="BCI29" s="130"/>
      <c r="BCJ29" s="130"/>
      <c r="BCK29" s="130"/>
      <c r="BCL29" s="130"/>
      <c r="BCM29" s="130"/>
      <c r="BCN29" s="130"/>
      <c r="BCO29" s="130"/>
      <c r="BCP29" s="130"/>
      <c r="BCQ29" s="130"/>
      <c r="BCR29" s="130"/>
      <c r="BCS29" s="130"/>
      <c r="BCT29" s="130"/>
      <c r="BCU29" s="130"/>
      <c r="BCV29" s="130"/>
      <c r="BCW29" s="130"/>
      <c r="BCX29" s="130"/>
      <c r="BCY29" s="130"/>
      <c r="BCZ29" s="130"/>
      <c r="BDA29" s="130"/>
      <c r="BDB29" s="130"/>
      <c r="BDC29" s="130"/>
      <c r="BDD29" s="130"/>
      <c r="BDE29" s="130"/>
      <c r="BDF29" s="130"/>
      <c r="BDG29" s="130"/>
      <c r="BDH29" s="130"/>
      <c r="BDI29" s="130"/>
      <c r="BDJ29" s="130"/>
      <c r="BDK29" s="130"/>
      <c r="BDL29" s="130"/>
      <c r="BDM29" s="130"/>
      <c r="BDN29" s="130"/>
      <c r="BDO29" s="130"/>
      <c r="BDP29" s="130"/>
      <c r="BDQ29" s="130"/>
      <c r="BDR29" s="130"/>
      <c r="BDS29" s="130"/>
      <c r="BDT29" s="130"/>
      <c r="BDU29" s="130"/>
      <c r="BDV29" s="130"/>
      <c r="BDW29" s="130"/>
      <c r="BDX29" s="130"/>
      <c r="BDY29" s="130"/>
      <c r="BDZ29" s="130"/>
      <c r="BEA29" s="130"/>
      <c r="BEB29" s="130"/>
      <c r="BEC29" s="130"/>
      <c r="BED29" s="130"/>
      <c r="BEE29" s="130"/>
      <c r="BEF29" s="130"/>
      <c r="BEG29" s="130"/>
      <c r="BEH29" s="130"/>
      <c r="BEI29" s="130"/>
      <c r="BEJ29" s="130"/>
      <c r="BEK29" s="130"/>
      <c r="BEL29" s="130"/>
      <c r="BEM29" s="130"/>
      <c r="BEN29" s="130"/>
      <c r="BEO29" s="130"/>
      <c r="BEP29" s="130"/>
      <c r="BEQ29" s="130"/>
      <c r="BER29" s="130"/>
      <c r="BES29" s="130"/>
      <c r="BET29" s="130"/>
      <c r="BEU29" s="130"/>
      <c r="BEV29" s="130"/>
      <c r="BEW29" s="130"/>
      <c r="BEX29" s="130"/>
      <c r="BEY29" s="130"/>
      <c r="BEZ29" s="130"/>
      <c r="BFA29" s="130"/>
      <c r="BFB29" s="130"/>
      <c r="BFC29" s="130"/>
      <c r="BFD29" s="130"/>
      <c r="BFE29" s="130"/>
      <c r="BFF29" s="130"/>
      <c r="BFG29" s="130"/>
      <c r="BFH29" s="130"/>
      <c r="BFI29" s="130"/>
      <c r="BFJ29" s="130"/>
      <c r="BFK29" s="130"/>
      <c r="BFL29" s="130"/>
      <c r="BFM29" s="130"/>
      <c r="BFN29" s="130"/>
      <c r="BFO29" s="130"/>
      <c r="BFP29" s="130"/>
      <c r="BFQ29" s="130"/>
      <c r="BFR29" s="130"/>
      <c r="BFS29" s="130"/>
      <c r="BFT29" s="130"/>
      <c r="BFU29" s="130"/>
      <c r="BFV29" s="130"/>
      <c r="BFW29" s="130"/>
      <c r="BFX29" s="130"/>
      <c r="BFY29" s="130"/>
      <c r="BFZ29" s="130"/>
      <c r="BGA29" s="130"/>
      <c r="BGB29" s="130"/>
      <c r="BGC29" s="130"/>
      <c r="BGD29" s="130"/>
      <c r="BGE29" s="130"/>
      <c r="BGF29" s="130"/>
      <c r="BGG29" s="130"/>
      <c r="BGH29" s="130"/>
      <c r="BGI29" s="130"/>
      <c r="BGJ29" s="130"/>
      <c r="BGK29" s="130"/>
      <c r="BGL29" s="130"/>
      <c r="BGM29" s="130"/>
      <c r="BGN29" s="130"/>
      <c r="BGO29" s="130"/>
      <c r="BGP29" s="130"/>
      <c r="BGQ29" s="130"/>
      <c r="BGR29" s="130"/>
      <c r="BGS29" s="130"/>
      <c r="BGT29" s="130"/>
      <c r="BGU29" s="130"/>
      <c r="BGV29" s="130"/>
      <c r="BGW29" s="130"/>
      <c r="BGX29" s="130"/>
      <c r="BGY29" s="130"/>
      <c r="BGZ29" s="130"/>
      <c r="BHA29" s="130"/>
      <c r="BHB29" s="130"/>
      <c r="BHC29" s="130"/>
      <c r="BHD29" s="130"/>
      <c r="BHE29" s="130"/>
      <c r="BHF29" s="130"/>
      <c r="BHG29" s="130"/>
      <c r="BHH29" s="130"/>
      <c r="BHI29" s="130"/>
      <c r="BHJ29" s="130"/>
      <c r="BHK29" s="130"/>
      <c r="BHL29" s="130"/>
      <c r="BHM29" s="130"/>
      <c r="BHN29" s="130"/>
      <c r="BHO29" s="130"/>
      <c r="BHP29" s="130"/>
      <c r="BHQ29" s="130"/>
      <c r="BHR29" s="130"/>
      <c r="BHS29" s="130"/>
      <c r="BHT29" s="130"/>
      <c r="BHU29" s="130"/>
      <c r="BHV29" s="130"/>
      <c r="BHW29" s="130"/>
      <c r="BHX29" s="130"/>
      <c r="BHY29" s="130"/>
      <c r="BHZ29" s="130"/>
      <c r="BIA29" s="130"/>
      <c r="BIB29" s="130"/>
      <c r="BIC29" s="130"/>
      <c r="BID29" s="130"/>
      <c r="BIE29" s="130"/>
      <c r="BIF29" s="130"/>
      <c r="BIG29" s="130"/>
      <c r="BIH29" s="130"/>
      <c r="BII29" s="130"/>
      <c r="BIJ29" s="130"/>
      <c r="BIK29" s="130"/>
      <c r="BIL29" s="130"/>
      <c r="BIM29" s="130"/>
      <c r="BIN29" s="130"/>
      <c r="BIO29" s="130"/>
      <c r="BIP29" s="130"/>
      <c r="BIQ29" s="130"/>
      <c r="BIR29" s="130"/>
      <c r="BIS29" s="130"/>
      <c r="BIT29" s="130"/>
      <c r="BIU29" s="130"/>
      <c r="BIV29" s="130"/>
      <c r="BIW29" s="130"/>
      <c r="BIX29" s="130"/>
      <c r="BIY29" s="130"/>
      <c r="BIZ29" s="130"/>
      <c r="BJA29" s="130"/>
      <c r="BJB29" s="130"/>
      <c r="BJC29" s="130"/>
      <c r="BJD29" s="130"/>
      <c r="BJE29" s="130"/>
      <c r="BJF29" s="130"/>
      <c r="BJG29" s="130"/>
      <c r="BJH29" s="130"/>
      <c r="BJI29" s="130"/>
      <c r="BJJ29" s="130"/>
      <c r="BJK29" s="130"/>
      <c r="BJL29" s="130"/>
      <c r="BJM29" s="130"/>
      <c r="BJN29" s="130"/>
      <c r="BJO29" s="130"/>
      <c r="BJP29" s="130"/>
      <c r="BJQ29" s="130"/>
      <c r="BJR29" s="130"/>
      <c r="BJS29" s="130"/>
      <c r="BJT29" s="130"/>
      <c r="BJU29" s="130"/>
      <c r="BJV29" s="130"/>
      <c r="BJW29" s="130"/>
      <c r="BJX29" s="130"/>
      <c r="BJY29" s="130"/>
      <c r="BJZ29" s="130"/>
      <c r="BKA29" s="130"/>
      <c r="BKB29" s="130"/>
      <c r="BKC29" s="130"/>
      <c r="BKD29" s="130"/>
      <c r="BKE29" s="130"/>
      <c r="BKF29" s="130"/>
      <c r="BKG29" s="130"/>
      <c r="BKH29" s="130"/>
      <c r="BKI29" s="130"/>
      <c r="BKJ29" s="130"/>
      <c r="BKK29" s="130"/>
      <c r="BKL29" s="130"/>
      <c r="BKM29" s="130"/>
      <c r="BKN29" s="130"/>
      <c r="BKO29" s="130"/>
      <c r="BKP29" s="130"/>
      <c r="BKQ29" s="130"/>
      <c r="BKR29" s="130"/>
      <c r="BKS29" s="130"/>
      <c r="BKT29" s="130"/>
      <c r="BKU29" s="130"/>
      <c r="BKV29" s="130"/>
      <c r="BKW29" s="130"/>
      <c r="BKX29" s="130"/>
      <c r="BKY29" s="130"/>
      <c r="BKZ29" s="130"/>
      <c r="BLA29" s="130"/>
      <c r="BLB29" s="130"/>
      <c r="BLC29" s="130"/>
      <c r="BLD29" s="130"/>
      <c r="BLE29" s="130"/>
      <c r="BLF29" s="130"/>
      <c r="BLG29" s="130"/>
      <c r="BLH29" s="130"/>
      <c r="BLI29" s="130"/>
      <c r="BLJ29" s="130"/>
      <c r="BLK29" s="130"/>
      <c r="BLL29" s="130"/>
      <c r="BLM29" s="130"/>
      <c r="BLN29" s="130"/>
      <c r="BLO29" s="130"/>
      <c r="BLP29" s="130"/>
      <c r="BLQ29" s="130"/>
      <c r="BLR29" s="130"/>
      <c r="BLS29" s="130"/>
      <c r="BLT29" s="130"/>
      <c r="BLU29" s="130"/>
      <c r="BLV29" s="130"/>
      <c r="BLW29" s="130"/>
      <c r="BLX29" s="130"/>
      <c r="BLY29" s="130"/>
      <c r="BLZ29" s="130"/>
      <c r="BMA29" s="130"/>
      <c r="BMB29" s="130"/>
      <c r="BMC29" s="130"/>
      <c r="BMD29" s="130"/>
      <c r="BME29" s="130"/>
      <c r="BMF29" s="130"/>
      <c r="BMG29" s="130"/>
      <c r="BMH29" s="130"/>
      <c r="BMI29" s="130"/>
      <c r="BMJ29" s="130"/>
      <c r="BMK29" s="130"/>
      <c r="BML29" s="130"/>
      <c r="BMM29" s="130"/>
      <c r="BMN29" s="130"/>
      <c r="BMO29" s="130"/>
      <c r="BMP29" s="130"/>
      <c r="BMQ29" s="130"/>
      <c r="BMR29" s="130"/>
      <c r="BMS29" s="130"/>
      <c r="BMT29" s="130"/>
      <c r="BMU29" s="130"/>
      <c r="BMV29" s="130"/>
      <c r="BMW29" s="130"/>
      <c r="BMX29" s="130"/>
      <c r="BMY29" s="130"/>
      <c r="BMZ29" s="130"/>
      <c r="BNA29" s="130"/>
      <c r="BNB29" s="130"/>
      <c r="BNC29" s="130"/>
      <c r="BND29" s="130"/>
      <c r="BNE29" s="130"/>
      <c r="BNF29" s="130"/>
      <c r="BNG29" s="130"/>
      <c r="BNH29" s="130"/>
      <c r="BNI29" s="130"/>
      <c r="BNJ29" s="130"/>
      <c r="BNK29" s="130"/>
      <c r="BNL29" s="130"/>
      <c r="BNM29" s="130"/>
      <c r="BNN29" s="130"/>
      <c r="BNO29" s="130"/>
      <c r="BNP29" s="130"/>
      <c r="BNQ29" s="130"/>
      <c r="BNR29" s="130"/>
      <c r="BNS29" s="130"/>
      <c r="BNT29" s="130"/>
      <c r="BNU29" s="130"/>
      <c r="BNV29" s="130"/>
      <c r="BNW29" s="130"/>
      <c r="BNX29" s="130"/>
      <c r="BNY29" s="130"/>
      <c r="BNZ29" s="130"/>
      <c r="BOA29" s="130"/>
      <c r="BOB29" s="130"/>
      <c r="BOC29" s="130"/>
      <c r="BOD29" s="130"/>
      <c r="BOE29" s="130"/>
      <c r="BOF29" s="130"/>
      <c r="BOG29" s="130"/>
      <c r="BOH29" s="130"/>
      <c r="BOI29" s="130"/>
      <c r="BOJ29" s="130"/>
      <c r="BOK29" s="130"/>
      <c r="BOL29" s="130"/>
      <c r="BOM29" s="130"/>
      <c r="BON29" s="130"/>
      <c r="BOO29" s="130"/>
      <c r="BOP29" s="130"/>
      <c r="BOQ29" s="130"/>
      <c r="BOR29" s="130"/>
      <c r="BOS29" s="130"/>
      <c r="BOT29" s="130"/>
      <c r="BOU29" s="130"/>
      <c r="BOV29" s="130"/>
      <c r="BOW29" s="130"/>
      <c r="BOX29" s="130"/>
      <c r="BOY29" s="130"/>
      <c r="BOZ29" s="130"/>
      <c r="BPA29" s="130"/>
      <c r="BPB29" s="130"/>
      <c r="BPC29" s="130"/>
      <c r="BPD29" s="130"/>
      <c r="BPE29" s="130"/>
      <c r="BPF29" s="130"/>
      <c r="BPG29" s="130"/>
      <c r="BPH29" s="130"/>
      <c r="BPI29" s="130"/>
      <c r="BPJ29" s="130"/>
      <c r="BPK29" s="130"/>
      <c r="BPL29" s="130"/>
      <c r="BPM29" s="130"/>
      <c r="BPN29" s="130"/>
      <c r="BPO29" s="130"/>
      <c r="BPP29" s="130"/>
      <c r="BPQ29" s="130"/>
      <c r="BPR29" s="130"/>
      <c r="BPS29" s="130"/>
      <c r="BPT29" s="130"/>
      <c r="BPU29" s="130"/>
      <c r="BPV29" s="130"/>
      <c r="BPW29" s="130"/>
      <c r="BPX29" s="130"/>
      <c r="BPY29" s="130"/>
      <c r="BPZ29" s="130"/>
      <c r="BQA29" s="130"/>
      <c r="BQB29" s="130"/>
      <c r="BQC29" s="130"/>
      <c r="BQD29" s="130"/>
      <c r="BQE29" s="130"/>
      <c r="BQF29" s="130"/>
      <c r="BQG29" s="130"/>
      <c r="BQH29" s="130"/>
      <c r="BQI29" s="130"/>
      <c r="BQJ29" s="130"/>
      <c r="BQK29" s="130"/>
      <c r="BQL29" s="130"/>
      <c r="BQM29" s="130"/>
      <c r="BQN29" s="130"/>
      <c r="BQO29" s="130"/>
      <c r="BQP29" s="130"/>
      <c r="BQQ29" s="130"/>
      <c r="BQR29" s="130"/>
      <c r="BQS29" s="130"/>
      <c r="BQT29" s="130"/>
      <c r="BQU29" s="130"/>
      <c r="BQV29" s="130"/>
      <c r="BQW29" s="130"/>
      <c r="BQX29" s="130"/>
      <c r="BQY29" s="130"/>
      <c r="BQZ29" s="130"/>
      <c r="BRA29" s="130"/>
      <c r="BRB29" s="130"/>
      <c r="BRC29" s="130"/>
      <c r="BRD29" s="130"/>
      <c r="BRE29" s="130"/>
      <c r="BRF29" s="130"/>
      <c r="BRG29" s="130"/>
      <c r="BRH29" s="130"/>
      <c r="BRI29" s="130"/>
      <c r="BRJ29" s="130"/>
      <c r="BRK29" s="130"/>
      <c r="BRL29" s="130"/>
      <c r="BRM29" s="130"/>
      <c r="BRN29" s="130"/>
      <c r="BRO29" s="130"/>
      <c r="BRP29" s="130"/>
      <c r="BRQ29" s="130"/>
      <c r="BRR29" s="130"/>
      <c r="BRS29" s="130"/>
      <c r="BRT29" s="130"/>
      <c r="BRU29" s="130"/>
      <c r="BRV29" s="130"/>
      <c r="BRW29" s="130"/>
      <c r="BRX29" s="130"/>
      <c r="BRY29" s="130"/>
      <c r="BRZ29" s="130"/>
      <c r="BSA29" s="130"/>
      <c r="BSB29" s="130"/>
      <c r="BSC29" s="130"/>
      <c r="BSD29" s="130"/>
      <c r="BSE29" s="130"/>
      <c r="BSF29" s="130"/>
      <c r="BSG29" s="130"/>
      <c r="BSH29" s="130"/>
      <c r="BSI29" s="130"/>
      <c r="BSJ29" s="130"/>
      <c r="BSK29" s="130"/>
      <c r="BSL29" s="130"/>
      <c r="BSM29" s="130"/>
      <c r="BSN29" s="130"/>
      <c r="BSO29" s="130"/>
      <c r="BSP29" s="130"/>
      <c r="BSQ29" s="130"/>
      <c r="BSR29" s="130"/>
      <c r="BSS29" s="130"/>
      <c r="BST29" s="130"/>
      <c r="BSU29" s="130"/>
      <c r="BSV29" s="130"/>
      <c r="BSW29" s="130"/>
      <c r="BSX29" s="130"/>
      <c r="BSY29" s="130"/>
      <c r="BSZ29" s="130"/>
      <c r="BTA29" s="130"/>
      <c r="BTB29" s="130"/>
      <c r="BTC29" s="130"/>
      <c r="BTD29" s="130"/>
      <c r="BTE29" s="130"/>
      <c r="BTF29" s="130"/>
      <c r="BTG29" s="130"/>
      <c r="BTH29" s="130"/>
      <c r="BTI29" s="130"/>
      <c r="BTJ29" s="130"/>
      <c r="BTK29" s="130"/>
      <c r="BTL29" s="130"/>
      <c r="BTM29" s="130"/>
      <c r="BTN29" s="130"/>
      <c r="BTO29" s="130"/>
      <c r="BTP29" s="130"/>
      <c r="BTQ29" s="130"/>
      <c r="BTR29" s="130"/>
      <c r="BTS29" s="130"/>
      <c r="BTT29" s="130"/>
      <c r="BTU29" s="130"/>
      <c r="BTV29" s="130"/>
      <c r="BTW29" s="130"/>
      <c r="BTX29" s="130"/>
      <c r="BTY29" s="130"/>
      <c r="BTZ29" s="130"/>
      <c r="BUA29" s="130"/>
      <c r="BUB29" s="130"/>
      <c r="BUC29" s="130"/>
      <c r="BUD29" s="130"/>
      <c r="BUE29" s="130"/>
      <c r="BUF29" s="130"/>
      <c r="BUG29" s="130"/>
      <c r="BUH29" s="130"/>
      <c r="BUI29" s="130"/>
      <c r="BUJ29" s="130"/>
      <c r="BUK29" s="130"/>
      <c r="BUL29" s="130"/>
      <c r="BUM29" s="130"/>
      <c r="BUN29" s="130"/>
      <c r="BUO29" s="130"/>
      <c r="BUP29" s="130"/>
      <c r="BUQ29" s="130"/>
      <c r="BUR29" s="130"/>
      <c r="BUS29" s="130"/>
      <c r="BUT29" s="130"/>
      <c r="BUU29" s="130"/>
      <c r="BUV29" s="130"/>
      <c r="BUW29" s="130"/>
      <c r="BUX29" s="130"/>
      <c r="BUY29" s="130"/>
      <c r="BUZ29" s="130"/>
      <c r="BVA29" s="130"/>
      <c r="BVB29" s="130"/>
      <c r="BVC29" s="130"/>
      <c r="BVD29" s="130"/>
      <c r="BVE29" s="130"/>
      <c r="BVF29" s="130"/>
      <c r="BVG29" s="130"/>
      <c r="BVH29" s="130"/>
      <c r="BVI29" s="130"/>
      <c r="BVJ29" s="130"/>
      <c r="BVK29" s="130"/>
      <c r="BVL29" s="130"/>
      <c r="BVM29" s="130"/>
      <c r="BVN29" s="130"/>
      <c r="BVO29" s="130"/>
      <c r="BVP29" s="130"/>
      <c r="BVQ29" s="130"/>
      <c r="BVR29" s="130"/>
      <c r="BVS29" s="130"/>
      <c r="BVT29" s="130"/>
      <c r="BVU29" s="130"/>
      <c r="BVV29" s="130"/>
      <c r="BVW29" s="130"/>
      <c r="BVX29" s="130"/>
      <c r="BVY29" s="130"/>
      <c r="BVZ29" s="130"/>
      <c r="BWA29" s="130"/>
      <c r="BWB29" s="130"/>
      <c r="BWC29" s="130"/>
      <c r="BWD29" s="130"/>
      <c r="BWE29" s="130"/>
      <c r="BWF29" s="130"/>
      <c r="BWG29" s="130"/>
      <c r="BWH29" s="130"/>
      <c r="BWI29" s="130"/>
      <c r="BWJ29" s="130"/>
      <c r="BWK29" s="130"/>
      <c r="BWL29" s="130"/>
      <c r="BWM29" s="130"/>
      <c r="BWN29" s="130"/>
      <c r="BWO29" s="130"/>
      <c r="BWP29" s="130"/>
      <c r="BWQ29" s="130"/>
      <c r="BWR29" s="130"/>
      <c r="BWS29" s="130"/>
      <c r="BWT29" s="130"/>
      <c r="BWU29" s="130"/>
      <c r="BWV29" s="130"/>
      <c r="BWW29" s="130"/>
      <c r="BWX29" s="130"/>
      <c r="BWY29" s="130"/>
      <c r="BWZ29" s="130"/>
      <c r="BXA29" s="130"/>
      <c r="BXB29" s="130"/>
      <c r="BXC29" s="130"/>
      <c r="BXD29" s="130"/>
      <c r="BXE29" s="130"/>
      <c r="BXF29" s="130"/>
      <c r="BXG29" s="130"/>
      <c r="BXH29" s="130"/>
      <c r="BXI29" s="130"/>
      <c r="BXJ29" s="130"/>
      <c r="BXK29" s="130"/>
      <c r="BXL29" s="130"/>
      <c r="BXM29" s="130"/>
      <c r="BXN29" s="130"/>
      <c r="BXO29" s="130"/>
      <c r="BXP29" s="130"/>
      <c r="BXQ29" s="130"/>
      <c r="BXR29" s="130"/>
      <c r="BXS29" s="130"/>
      <c r="BXT29" s="130"/>
      <c r="BXU29" s="130"/>
      <c r="BXV29" s="130"/>
      <c r="BXW29" s="130"/>
      <c r="BXX29" s="130"/>
      <c r="BXY29" s="130"/>
      <c r="BXZ29" s="130"/>
      <c r="BYA29" s="130"/>
      <c r="BYB29" s="130"/>
      <c r="BYC29" s="130"/>
      <c r="BYD29" s="130"/>
      <c r="BYE29" s="130"/>
      <c r="BYF29" s="130"/>
      <c r="BYG29" s="130"/>
      <c r="BYH29" s="130"/>
      <c r="BYI29" s="130"/>
      <c r="BYJ29" s="130"/>
      <c r="BYK29" s="130"/>
      <c r="BYL29" s="130"/>
      <c r="BYM29" s="130"/>
      <c r="BYN29" s="130"/>
      <c r="BYO29" s="130"/>
      <c r="BYP29" s="130"/>
      <c r="BYQ29" s="130"/>
      <c r="BYR29" s="130"/>
      <c r="BYS29" s="130"/>
      <c r="BYT29" s="130"/>
      <c r="BYU29" s="130"/>
      <c r="BYV29" s="130"/>
      <c r="BYW29" s="130"/>
      <c r="BYX29" s="130"/>
      <c r="BYY29" s="130"/>
      <c r="BYZ29" s="130"/>
      <c r="BZA29" s="130"/>
      <c r="BZB29" s="130"/>
      <c r="BZC29" s="130"/>
      <c r="BZD29" s="130"/>
      <c r="BZE29" s="130"/>
      <c r="BZF29" s="130"/>
      <c r="BZG29" s="130"/>
      <c r="BZH29" s="130"/>
      <c r="BZI29" s="130"/>
      <c r="BZJ29" s="130"/>
      <c r="BZK29" s="130"/>
      <c r="BZL29" s="130"/>
      <c r="BZM29" s="130"/>
      <c r="BZN29" s="130"/>
      <c r="BZO29" s="130"/>
      <c r="BZP29" s="130"/>
      <c r="BZQ29" s="130"/>
      <c r="BZR29" s="130"/>
      <c r="BZS29" s="130"/>
      <c r="BZT29" s="130"/>
      <c r="BZU29" s="130"/>
      <c r="BZV29" s="130"/>
      <c r="BZW29" s="130"/>
      <c r="BZX29" s="130"/>
      <c r="BZY29" s="130"/>
      <c r="BZZ29" s="130"/>
      <c r="CAA29" s="130"/>
      <c r="CAB29" s="130"/>
      <c r="CAC29" s="130"/>
      <c r="CAD29" s="130"/>
      <c r="CAE29" s="130"/>
      <c r="CAF29" s="130"/>
      <c r="CAG29" s="130"/>
      <c r="CAH29" s="130"/>
      <c r="CAI29" s="130"/>
      <c r="CAJ29" s="130"/>
      <c r="CAK29" s="130"/>
      <c r="CAL29" s="130"/>
      <c r="CAM29" s="130"/>
      <c r="CAN29" s="130"/>
      <c r="CAO29" s="130"/>
      <c r="CAP29" s="130"/>
      <c r="CAQ29" s="130"/>
      <c r="CAR29" s="130"/>
      <c r="CAS29" s="130"/>
      <c r="CAT29" s="130"/>
      <c r="CAU29" s="130"/>
      <c r="CAV29" s="130"/>
      <c r="CAW29" s="130"/>
      <c r="CAX29" s="130"/>
      <c r="CAY29" s="130"/>
      <c r="CAZ29" s="130"/>
      <c r="CBA29" s="130"/>
      <c r="CBB29" s="130"/>
      <c r="CBC29" s="130"/>
      <c r="CBD29" s="130"/>
      <c r="CBE29" s="130"/>
      <c r="CBF29" s="130"/>
      <c r="CBG29" s="130"/>
      <c r="CBH29" s="130"/>
      <c r="CBI29" s="130"/>
      <c r="CBJ29" s="130"/>
      <c r="CBK29" s="130"/>
      <c r="CBL29" s="130"/>
      <c r="CBM29" s="130"/>
      <c r="CBN29" s="130"/>
      <c r="CBO29" s="130"/>
      <c r="CBP29" s="130"/>
      <c r="CBQ29" s="130"/>
      <c r="CBR29" s="130"/>
      <c r="CBS29" s="130"/>
      <c r="CBT29" s="130"/>
      <c r="CBU29" s="130"/>
      <c r="CBV29" s="130"/>
      <c r="CBW29" s="130"/>
      <c r="CBX29" s="130"/>
      <c r="CBY29" s="130"/>
      <c r="CBZ29" s="130"/>
      <c r="CCA29" s="130"/>
      <c r="CCB29" s="130"/>
      <c r="CCC29" s="130"/>
      <c r="CCD29" s="130"/>
      <c r="CCE29" s="130"/>
      <c r="CCF29" s="130"/>
      <c r="CCG29" s="130"/>
      <c r="CCH29" s="130"/>
      <c r="CCI29" s="130"/>
      <c r="CCJ29" s="130"/>
      <c r="CCK29" s="130"/>
      <c r="CCL29" s="130"/>
      <c r="CCM29" s="130"/>
      <c r="CCN29" s="130"/>
      <c r="CCO29" s="130"/>
      <c r="CCP29" s="130"/>
      <c r="CCQ29" s="130"/>
      <c r="CCR29" s="130"/>
      <c r="CCS29" s="130"/>
      <c r="CCT29" s="130"/>
      <c r="CCU29" s="130"/>
      <c r="CCV29" s="130"/>
      <c r="CCW29" s="130"/>
      <c r="CCX29" s="130"/>
      <c r="CCY29" s="130"/>
      <c r="CCZ29" s="130"/>
      <c r="CDA29" s="130"/>
      <c r="CDB29" s="130"/>
      <c r="CDC29" s="130"/>
      <c r="CDD29" s="130"/>
      <c r="CDE29" s="130"/>
      <c r="CDF29" s="130"/>
      <c r="CDG29" s="130"/>
      <c r="CDH29" s="130"/>
      <c r="CDI29" s="130"/>
      <c r="CDJ29" s="130"/>
      <c r="CDK29" s="130"/>
      <c r="CDL29" s="130"/>
      <c r="CDM29" s="130"/>
      <c r="CDN29" s="130"/>
      <c r="CDO29" s="130"/>
      <c r="CDP29" s="130"/>
      <c r="CDQ29" s="130"/>
      <c r="CDR29" s="130"/>
      <c r="CDS29" s="130"/>
      <c r="CDT29" s="130"/>
      <c r="CDU29" s="130"/>
      <c r="CDV29" s="130"/>
      <c r="CDW29" s="130"/>
      <c r="CDX29" s="130"/>
      <c r="CDY29" s="130"/>
      <c r="CDZ29" s="130"/>
      <c r="CEA29" s="130"/>
      <c r="CEB29" s="130"/>
      <c r="CEC29" s="130"/>
      <c r="CED29" s="130"/>
      <c r="CEE29" s="130"/>
      <c r="CEF29" s="130"/>
      <c r="CEG29" s="130"/>
      <c r="CEH29" s="130"/>
      <c r="CEI29" s="130"/>
      <c r="CEJ29" s="130"/>
      <c r="CEK29" s="130"/>
      <c r="CEL29" s="130"/>
      <c r="CEM29" s="130"/>
      <c r="CEN29" s="130"/>
      <c r="CEO29" s="130"/>
      <c r="CEP29" s="130"/>
      <c r="CEQ29" s="130"/>
      <c r="CER29" s="130"/>
      <c r="CES29" s="130"/>
      <c r="CET29" s="130"/>
      <c r="CEU29" s="130"/>
      <c r="CEV29" s="130"/>
      <c r="CEW29" s="130"/>
      <c r="CEX29" s="130"/>
      <c r="CEY29" s="130"/>
      <c r="CEZ29" s="130"/>
      <c r="CFA29" s="130"/>
      <c r="CFB29" s="130"/>
      <c r="CFC29" s="130"/>
      <c r="CFD29" s="130"/>
      <c r="CFE29" s="130"/>
      <c r="CFF29" s="130"/>
      <c r="CFG29" s="130"/>
      <c r="CFH29" s="130"/>
      <c r="CFI29" s="130"/>
      <c r="CFJ29" s="130"/>
      <c r="CFK29" s="130"/>
      <c r="CFL29" s="130"/>
      <c r="CFM29" s="130"/>
      <c r="CFN29" s="130"/>
      <c r="CFO29" s="130"/>
      <c r="CFP29" s="130"/>
      <c r="CFQ29" s="130"/>
      <c r="CFR29" s="130"/>
      <c r="CFS29" s="130"/>
      <c r="CFT29" s="130"/>
      <c r="CFU29" s="130"/>
      <c r="CFV29" s="130"/>
      <c r="CFW29" s="130"/>
      <c r="CFX29" s="130"/>
      <c r="CFY29" s="130"/>
      <c r="CFZ29" s="130"/>
      <c r="CGA29" s="130"/>
      <c r="CGB29" s="130"/>
      <c r="CGC29" s="130"/>
      <c r="CGD29" s="130"/>
      <c r="CGE29" s="130"/>
      <c r="CGF29" s="130"/>
      <c r="CGG29" s="130"/>
      <c r="CGH29" s="130"/>
      <c r="CGI29" s="130"/>
      <c r="CGJ29" s="130"/>
      <c r="CGK29" s="130"/>
      <c r="CGL29" s="130"/>
      <c r="CGM29" s="130"/>
      <c r="CGN29" s="130"/>
      <c r="CGO29" s="130"/>
      <c r="CGP29" s="130"/>
      <c r="CGQ29" s="130"/>
      <c r="CGR29" s="130"/>
      <c r="CGS29" s="130"/>
      <c r="CGT29" s="130"/>
      <c r="CGU29" s="130"/>
      <c r="CGV29" s="130"/>
      <c r="CGW29" s="130"/>
      <c r="CGX29" s="130"/>
      <c r="CGY29" s="130"/>
      <c r="CGZ29" s="130"/>
      <c r="CHA29" s="130"/>
      <c r="CHB29" s="130"/>
      <c r="CHC29" s="130"/>
      <c r="CHD29" s="130"/>
      <c r="CHE29" s="130"/>
      <c r="CHF29" s="130"/>
      <c r="CHG29" s="130"/>
      <c r="CHH29" s="130"/>
      <c r="CHI29" s="130"/>
      <c r="CHJ29" s="130"/>
      <c r="CHK29" s="130"/>
      <c r="CHL29" s="130"/>
      <c r="CHM29" s="130"/>
      <c r="CHN29" s="130"/>
      <c r="CHO29" s="130"/>
      <c r="CHP29" s="130"/>
      <c r="CHQ29" s="130"/>
      <c r="CHR29" s="130"/>
      <c r="CHS29" s="130"/>
      <c r="CHT29" s="130"/>
      <c r="CHU29" s="130"/>
      <c r="CHV29" s="130"/>
      <c r="CHW29" s="130"/>
      <c r="CHX29" s="130"/>
      <c r="CHY29" s="130"/>
      <c r="CHZ29" s="130"/>
      <c r="CIA29" s="130"/>
      <c r="CIB29" s="130"/>
      <c r="CIC29" s="130"/>
      <c r="CID29" s="130"/>
      <c r="CIE29" s="130"/>
      <c r="CIF29" s="130"/>
      <c r="CIG29" s="130"/>
      <c r="CIH29" s="130"/>
      <c r="CII29" s="130"/>
      <c r="CIJ29" s="130"/>
      <c r="CIK29" s="130"/>
      <c r="CIL29" s="130"/>
      <c r="CIM29" s="130"/>
      <c r="CIN29" s="130"/>
      <c r="CIO29" s="130"/>
      <c r="CIP29" s="130"/>
      <c r="CIQ29" s="130"/>
      <c r="CIR29" s="130"/>
      <c r="CIS29" s="130"/>
      <c r="CIT29" s="130"/>
      <c r="CIU29" s="130"/>
      <c r="CIV29" s="130"/>
      <c r="CIW29" s="130"/>
      <c r="CIX29" s="130"/>
      <c r="CIY29" s="130"/>
      <c r="CIZ29" s="130"/>
      <c r="CJA29" s="130"/>
      <c r="CJB29" s="130"/>
      <c r="CJC29" s="130"/>
      <c r="CJD29" s="130"/>
      <c r="CJE29" s="130"/>
      <c r="CJF29" s="130"/>
      <c r="CJG29" s="130"/>
      <c r="CJH29" s="130"/>
      <c r="CJI29" s="130"/>
      <c r="CJJ29" s="130"/>
      <c r="CJK29" s="130"/>
      <c r="CJL29" s="130"/>
      <c r="CJM29" s="130"/>
      <c r="CJN29" s="130"/>
      <c r="CJO29" s="130"/>
      <c r="CJP29" s="130"/>
      <c r="CJQ29" s="130"/>
      <c r="CJR29" s="130"/>
      <c r="CJS29" s="130"/>
      <c r="CJT29" s="130"/>
      <c r="CJU29" s="130"/>
      <c r="CJV29" s="130"/>
      <c r="CJW29" s="130"/>
      <c r="CJX29" s="130"/>
      <c r="CJY29" s="130"/>
      <c r="CJZ29" s="130"/>
      <c r="CKA29" s="130"/>
      <c r="CKB29" s="130"/>
      <c r="CKC29" s="130"/>
      <c r="CKD29" s="130"/>
      <c r="CKE29" s="130"/>
      <c r="CKF29" s="130"/>
      <c r="CKG29" s="130"/>
      <c r="CKH29" s="130"/>
      <c r="CKI29" s="130"/>
      <c r="CKJ29" s="130"/>
      <c r="CKK29" s="130"/>
      <c r="CKL29" s="130"/>
      <c r="CKM29" s="130"/>
      <c r="CKN29" s="130"/>
      <c r="CKO29" s="130"/>
      <c r="CKP29" s="130"/>
      <c r="CKQ29" s="130"/>
      <c r="CKR29" s="130"/>
      <c r="CKS29" s="130"/>
      <c r="CKT29" s="130"/>
      <c r="CKU29" s="130"/>
      <c r="CKV29" s="130"/>
      <c r="CKW29" s="130"/>
      <c r="CKX29" s="130"/>
      <c r="CKY29" s="130"/>
      <c r="CKZ29" s="130"/>
      <c r="CLA29" s="130"/>
      <c r="CLB29" s="130"/>
      <c r="CLC29" s="130"/>
      <c r="CLD29" s="130"/>
      <c r="CLE29" s="130"/>
      <c r="CLF29" s="130"/>
      <c r="CLG29" s="130"/>
      <c r="CLH29" s="130"/>
      <c r="CLI29" s="130"/>
      <c r="CLJ29" s="130"/>
      <c r="CLK29" s="130"/>
      <c r="CLL29" s="130"/>
      <c r="CLM29" s="130"/>
      <c r="CLN29" s="130"/>
      <c r="CLO29" s="130"/>
      <c r="CLP29" s="130"/>
      <c r="CLQ29" s="130"/>
      <c r="CLR29" s="130"/>
      <c r="CLS29" s="130"/>
      <c r="CLT29" s="130"/>
      <c r="CLU29" s="130"/>
      <c r="CLV29" s="130"/>
      <c r="CLW29" s="130"/>
      <c r="CLX29" s="130"/>
      <c r="CLY29" s="130"/>
      <c r="CLZ29" s="130"/>
      <c r="CMA29" s="130"/>
      <c r="CMB29" s="130"/>
      <c r="CMC29" s="130"/>
      <c r="CMD29" s="130"/>
      <c r="CME29" s="130"/>
      <c r="CMF29" s="130"/>
      <c r="CMG29" s="130"/>
      <c r="CMH29" s="130"/>
      <c r="CMI29" s="130"/>
      <c r="CMJ29" s="130"/>
      <c r="CMK29" s="130"/>
      <c r="CML29" s="130"/>
      <c r="CMM29" s="130"/>
      <c r="CMN29" s="130"/>
      <c r="CMO29" s="130"/>
      <c r="CMP29" s="130"/>
      <c r="CMQ29" s="130"/>
      <c r="CMR29" s="130"/>
      <c r="CMS29" s="130"/>
      <c r="CMT29" s="130"/>
      <c r="CMU29" s="130"/>
      <c r="CMV29" s="130"/>
      <c r="CMW29" s="130"/>
      <c r="CMX29" s="130"/>
      <c r="CMY29" s="130"/>
      <c r="CMZ29" s="130"/>
      <c r="CNA29" s="130"/>
      <c r="CNB29" s="130"/>
      <c r="CNC29" s="130"/>
      <c r="CND29" s="130"/>
      <c r="CNE29" s="130"/>
      <c r="CNF29" s="130"/>
      <c r="CNG29" s="130"/>
      <c r="CNH29" s="130"/>
      <c r="CNI29" s="130"/>
      <c r="CNJ29" s="130"/>
      <c r="CNK29" s="130"/>
      <c r="CNL29" s="130"/>
      <c r="CNM29" s="130"/>
      <c r="CNN29" s="130"/>
      <c r="CNO29" s="130"/>
      <c r="CNP29" s="130"/>
      <c r="CNQ29" s="130"/>
      <c r="CNR29" s="130"/>
      <c r="CNS29" s="130"/>
      <c r="CNT29" s="130"/>
      <c r="CNU29" s="130"/>
      <c r="CNV29" s="130"/>
      <c r="CNW29" s="130"/>
      <c r="CNX29" s="130"/>
      <c r="CNY29" s="130"/>
      <c r="CNZ29" s="130"/>
      <c r="COA29" s="130"/>
      <c r="COB29" s="130"/>
      <c r="COC29" s="130"/>
      <c r="COD29" s="130"/>
      <c r="COE29" s="130"/>
      <c r="COF29" s="130"/>
      <c r="COG29" s="130"/>
      <c r="COH29" s="130"/>
      <c r="COI29" s="130"/>
      <c r="COJ29" s="130"/>
      <c r="COK29" s="130"/>
      <c r="COL29" s="130"/>
      <c r="COM29" s="130"/>
      <c r="CON29" s="130"/>
      <c r="COO29" s="130"/>
      <c r="COP29" s="130"/>
      <c r="COQ29" s="130"/>
      <c r="COR29" s="130"/>
      <c r="COS29" s="130"/>
      <c r="COT29" s="130"/>
      <c r="COU29" s="130"/>
      <c r="COV29" s="130"/>
      <c r="COW29" s="130"/>
      <c r="COX29" s="130"/>
      <c r="COY29" s="130"/>
      <c r="COZ29" s="130"/>
      <c r="CPA29" s="130"/>
      <c r="CPB29" s="130"/>
      <c r="CPC29" s="130"/>
      <c r="CPD29" s="130"/>
      <c r="CPE29" s="130"/>
      <c r="CPF29" s="130"/>
      <c r="CPG29" s="130"/>
      <c r="CPH29" s="130"/>
      <c r="CPI29" s="130"/>
      <c r="CPJ29" s="130"/>
      <c r="CPK29" s="130"/>
      <c r="CPL29" s="130"/>
      <c r="CPM29" s="130"/>
      <c r="CPN29" s="130"/>
      <c r="CPO29" s="130"/>
      <c r="CPP29" s="130"/>
      <c r="CPQ29" s="130"/>
      <c r="CPR29" s="130"/>
      <c r="CPS29" s="130"/>
      <c r="CPT29" s="130"/>
      <c r="CPU29" s="130"/>
      <c r="CPV29" s="130"/>
      <c r="CPW29" s="130"/>
      <c r="CPX29" s="130"/>
      <c r="CPY29" s="130"/>
      <c r="CPZ29" s="130"/>
      <c r="CQA29" s="130"/>
      <c r="CQB29" s="130"/>
      <c r="CQC29" s="130"/>
      <c r="CQD29" s="130"/>
      <c r="CQE29" s="130"/>
      <c r="CQF29" s="130"/>
      <c r="CQG29" s="130"/>
      <c r="CQH29" s="130"/>
      <c r="CQI29" s="130"/>
      <c r="CQJ29" s="130"/>
      <c r="CQK29" s="130"/>
      <c r="CQL29" s="130"/>
      <c r="CQM29" s="130"/>
      <c r="CQN29" s="130"/>
      <c r="CQO29" s="130"/>
      <c r="CQP29" s="130"/>
      <c r="CQQ29" s="130"/>
      <c r="CQR29" s="130"/>
      <c r="CQS29" s="130"/>
      <c r="CQT29" s="130"/>
      <c r="CQU29" s="130"/>
      <c r="CQV29" s="130"/>
      <c r="CQW29" s="130"/>
      <c r="CQX29" s="130"/>
      <c r="CQY29" s="130"/>
      <c r="CQZ29" s="130"/>
      <c r="CRA29" s="130"/>
      <c r="CRB29" s="130"/>
      <c r="CRC29" s="130"/>
      <c r="CRD29" s="130"/>
      <c r="CRE29" s="130"/>
      <c r="CRF29" s="130"/>
      <c r="CRG29" s="130"/>
      <c r="CRH29" s="130"/>
      <c r="CRI29" s="130"/>
      <c r="CRJ29" s="130"/>
      <c r="CRK29" s="130"/>
      <c r="CRL29" s="130"/>
      <c r="CRM29" s="130"/>
      <c r="CRN29" s="130"/>
      <c r="CRO29" s="130"/>
      <c r="CRP29" s="130"/>
      <c r="CRQ29" s="130"/>
      <c r="CRR29" s="130"/>
      <c r="CRS29" s="130"/>
      <c r="CRT29" s="130"/>
      <c r="CRU29" s="130"/>
      <c r="CRV29" s="130"/>
      <c r="CRW29" s="130"/>
      <c r="CRX29" s="130"/>
      <c r="CRY29" s="130"/>
      <c r="CRZ29" s="130"/>
      <c r="CSA29" s="130"/>
      <c r="CSB29" s="130"/>
      <c r="CSC29" s="130"/>
      <c r="CSD29" s="130"/>
      <c r="CSE29" s="130"/>
      <c r="CSF29" s="130"/>
      <c r="CSG29" s="130"/>
      <c r="CSH29" s="130"/>
      <c r="CSI29" s="130"/>
      <c r="CSJ29" s="130"/>
      <c r="CSK29" s="130"/>
      <c r="CSL29" s="130"/>
      <c r="CSM29" s="130"/>
      <c r="CSN29" s="130"/>
      <c r="CSO29" s="130"/>
      <c r="CSP29" s="130"/>
      <c r="CSQ29" s="130"/>
      <c r="CSR29" s="130"/>
      <c r="CSS29" s="130"/>
      <c r="CST29" s="130"/>
      <c r="CSU29" s="130"/>
      <c r="CSV29" s="130"/>
      <c r="CSW29" s="130"/>
      <c r="CSX29" s="130"/>
      <c r="CSY29" s="130"/>
      <c r="CSZ29" s="130"/>
      <c r="CTA29" s="130"/>
      <c r="CTB29" s="130"/>
      <c r="CTC29" s="130"/>
      <c r="CTD29" s="130"/>
      <c r="CTE29" s="130"/>
      <c r="CTF29" s="130"/>
      <c r="CTG29" s="130"/>
      <c r="CTH29" s="130"/>
      <c r="CTI29" s="130"/>
      <c r="CTJ29" s="130"/>
      <c r="CTK29" s="130"/>
      <c r="CTL29" s="130"/>
      <c r="CTM29" s="130"/>
      <c r="CTN29" s="130"/>
      <c r="CTO29" s="130"/>
      <c r="CTP29" s="130"/>
      <c r="CTQ29" s="130"/>
      <c r="CTR29" s="130"/>
      <c r="CTS29" s="130"/>
      <c r="CTT29" s="130"/>
      <c r="CTU29" s="130"/>
      <c r="CTV29" s="130"/>
      <c r="CTW29" s="130"/>
      <c r="CTX29" s="130"/>
      <c r="CTY29" s="130"/>
      <c r="CTZ29" s="130"/>
      <c r="CUA29" s="130"/>
      <c r="CUB29" s="130"/>
      <c r="CUC29" s="130"/>
      <c r="CUD29" s="130"/>
      <c r="CUE29" s="130"/>
      <c r="CUF29" s="130"/>
      <c r="CUG29" s="130"/>
      <c r="CUH29" s="130"/>
      <c r="CUI29" s="130"/>
      <c r="CUJ29" s="130"/>
      <c r="CUK29" s="130"/>
      <c r="CUL29" s="130"/>
      <c r="CUM29" s="130"/>
      <c r="CUN29" s="130"/>
      <c r="CUO29" s="130"/>
      <c r="CUP29" s="130"/>
      <c r="CUQ29" s="130"/>
      <c r="CUR29" s="130"/>
      <c r="CUS29" s="130"/>
      <c r="CUT29" s="130"/>
      <c r="CUU29" s="130"/>
      <c r="CUV29" s="130"/>
      <c r="CUW29" s="130"/>
      <c r="CUX29" s="130"/>
      <c r="CUY29" s="130"/>
      <c r="CUZ29" s="130"/>
      <c r="CVA29" s="130"/>
      <c r="CVB29" s="130"/>
      <c r="CVC29" s="130"/>
      <c r="CVD29" s="130"/>
      <c r="CVE29" s="130"/>
      <c r="CVF29" s="130"/>
      <c r="CVG29" s="130"/>
      <c r="CVH29" s="130"/>
      <c r="CVI29" s="130"/>
      <c r="CVJ29" s="130"/>
      <c r="CVK29" s="130"/>
      <c r="CVL29" s="130"/>
      <c r="CVM29" s="130"/>
      <c r="CVN29" s="130"/>
      <c r="CVO29" s="130"/>
      <c r="CVP29" s="130"/>
      <c r="CVQ29" s="130"/>
      <c r="CVR29" s="130"/>
      <c r="CVS29" s="130"/>
      <c r="CVT29" s="130"/>
      <c r="CVU29" s="130"/>
      <c r="CVV29" s="130"/>
      <c r="CVW29" s="130"/>
      <c r="CVX29" s="130"/>
      <c r="CVY29" s="130"/>
      <c r="CVZ29" s="130"/>
      <c r="CWA29" s="130"/>
      <c r="CWB29" s="130"/>
      <c r="CWC29" s="130"/>
      <c r="CWD29" s="130"/>
      <c r="CWE29" s="130"/>
      <c r="CWF29" s="130"/>
      <c r="CWG29" s="130"/>
      <c r="CWH29" s="130"/>
      <c r="CWI29" s="130"/>
      <c r="CWJ29" s="130"/>
      <c r="CWK29" s="130"/>
      <c r="CWL29" s="130"/>
      <c r="CWM29" s="130"/>
      <c r="CWN29" s="130"/>
      <c r="CWO29" s="130"/>
      <c r="CWP29" s="130"/>
      <c r="CWQ29" s="130"/>
      <c r="CWR29" s="130"/>
      <c r="CWS29" s="130"/>
      <c r="CWT29" s="130"/>
      <c r="CWU29" s="130"/>
      <c r="CWV29" s="130"/>
      <c r="CWW29" s="130"/>
      <c r="CWX29" s="130"/>
      <c r="CWY29" s="130"/>
      <c r="CWZ29" s="130"/>
      <c r="CXA29" s="130"/>
      <c r="CXB29" s="130"/>
      <c r="CXC29" s="130"/>
      <c r="CXD29" s="130"/>
      <c r="CXE29" s="130"/>
      <c r="CXF29" s="130"/>
      <c r="CXG29" s="130"/>
      <c r="CXH29" s="130"/>
      <c r="CXI29" s="130"/>
      <c r="CXJ29" s="130"/>
      <c r="CXK29" s="130"/>
      <c r="CXL29" s="130"/>
      <c r="CXM29" s="130"/>
      <c r="CXN29" s="130"/>
      <c r="CXO29" s="130"/>
      <c r="CXP29" s="130"/>
      <c r="CXQ29" s="130"/>
      <c r="CXR29" s="130"/>
      <c r="CXS29" s="130"/>
      <c r="CXT29" s="130"/>
      <c r="CXU29" s="130"/>
      <c r="CXV29" s="130"/>
      <c r="CXW29" s="130"/>
      <c r="CXX29" s="130"/>
      <c r="CXY29" s="130"/>
      <c r="CXZ29" s="130"/>
      <c r="CYA29" s="130"/>
      <c r="CYB29" s="130"/>
      <c r="CYC29" s="130"/>
      <c r="CYD29" s="130"/>
      <c r="CYE29" s="130"/>
      <c r="CYF29" s="130"/>
      <c r="CYG29" s="130"/>
      <c r="CYH29" s="130"/>
      <c r="CYI29" s="130"/>
      <c r="CYJ29" s="130"/>
      <c r="CYK29" s="130"/>
      <c r="CYL29" s="130"/>
      <c r="CYM29" s="130"/>
      <c r="CYN29" s="130"/>
      <c r="CYO29" s="130"/>
      <c r="CYP29" s="130"/>
      <c r="CYQ29" s="130"/>
      <c r="CYR29" s="130"/>
      <c r="CYS29" s="130"/>
      <c r="CYT29" s="130"/>
      <c r="CYU29" s="130"/>
      <c r="CYV29" s="130"/>
      <c r="CYW29" s="130"/>
      <c r="CYX29" s="130"/>
      <c r="CYY29" s="130"/>
      <c r="CYZ29" s="130"/>
      <c r="CZA29" s="130"/>
      <c r="CZB29" s="130"/>
      <c r="CZC29" s="130"/>
      <c r="CZD29" s="130"/>
      <c r="CZE29" s="130"/>
      <c r="CZF29" s="130"/>
      <c r="CZG29" s="130"/>
      <c r="CZH29" s="130"/>
      <c r="CZI29" s="130"/>
      <c r="CZJ29" s="130"/>
      <c r="CZK29" s="130"/>
      <c r="CZL29" s="130"/>
      <c r="CZM29" s="130"/>
      <c r="CZN29" s="130"/>
      <c r="CZO29" s="130"/>
      <c r="CZP29" s="130"/>
      <c r="CZQ29" s="130"/>
      <c r="CZR29" s="130"/>
      <c r="CZS29" s="130"/>
      <c r="CZT29" s="130"/>
      <c r="CZU29" s="130"/>
      <c r="CZV29" s="130"/>
      <c r="CZW29" s="130"/>
      <c r="CZX29" s="130"/>
      <c r="CZY29" s="130"/>
      <c r="CZZ29" s="130"/>
      <c r="DAA29" s="130"/>
      <c r="DAB29" s="130"/>
      <c r="DAC29" s="130"/>
      <c r="DAD29" s="130"/>
      <c r="DAE29" s="130"/>
      <c r="DAF29" s="130"/>
      <c r="DAG29" s="130"/>
      <c r="DAH29" s="130"/>
      <c r="DAI29" s="130"/>
      <c r="DAJ29" s="130"/>
      <c r="DAK29" s="130"/>
      <c r="DAL29" s="130"/>
      <c r="DAM29" s="130"/>
      <c r="DAN29" s="130"/>
      <c r="DAO29" s="130"/>
      <c r="DAP29" s="130"/>
      <c r="DAQ29" s="130"/>
      <c r="DAR29" s="130"/>
      <c r="DAS29" s="130"/>
      <c r="DAT29" s="130"/>
      <c r="DAU29" s="130"/>
      <c r="DAV29" s="130"/>
      <c r="DAW29" s="130"/>
      <c r="DAX29" s="130"/>
      <c r="DAY29" s="130"/>
      <c r="DAZ29" s="130"/>
      <c r="DBA29" s="130"/>
      <c r="DBB29" s="130"/>
      <c r="DBC29" s="130"/>
      <c r="DBD29" s="130"/>
      <c r="DBE29" s="130"/>
      <c r="DBF29" s="130"/>
      <c r="DBG29" s="130"/>
      <c r="DBH29" s="130"/>
      <c r="DBI29" s="130"/>
      <c r="DBJ29" s="130"/>
      <c r="DBK29" s="130"/>
      <c r="DBL29" s="130"/>
      <c r="DBM29" s="130"/>
      <c r="DBN29" s="130"/>
      <c r="DBO29" s="130"/>
      <c r="DBP29" s="130"/>
      <c r="DBQ29" s="130"/>
      <c r="DBR29" s="130"/>
      <c r="DBS29" s="130"/>
      <c r="DBT29" s="130"/>
      <c r="DBU29" s="130"/>
      <c r="DBV29" s="130"/>
      <c r="DBW29" s="130"/>
      <c r="DBX29" s="130"/>
      <c r="DBY29" s="130"/>
      <c r="DBZ29" s="130"/>
      <c r="DCA29" s="130"/>
      <c r="DCB29" s="130"/>
      <c r="DCC29" s="130"/>
      <c r="DCD29" s="130"/>
      <c r="DCE29" s="130"/>
      <c r="DCF29" s="130"/>
      <c r="DCG29" s="130"/>
      <c r="DCH29" s="130"/>
      <c r="DCI29" s="130"/>
      <c r="DCJ29" s="130"/>
      <c r="DCK29" s="130"/>
      <c r="DCL29" s="130"/>
      <c r="DCM29" s="130"/>
      <c r="DCN29" s="130"/>
      <c r="DCO29" s="130"/>
      <c r="DCP29" s="130"/>
      <c r="DCQ29" s="130"/>
      <c r="DCR29" s="130"/>
      <c r="DCS29" s="130"/>
      <c r="DCT29" s="130"/>
      <c r="DCU29" s="130"/>
      <c r="DCV29" s="130"/>
      <c r="DCW29" s="130"/>
      <c r="DCX29" s="130"/>
      <c r="DCY29" s="130"/>
      <c r="DCZ29" s="130"/>
      <c r="DDA29" s="130"/>
      <c r="DDB29" s="130"/>
      <c r="DDC29" s="130"/>
      <c r="DDD29" s="130"/>
      <c r="DDE29" s="130"/>
      <c r="DDF29" s="130"/>
      <c r="DDG29" s="130"/>
      <c r="DDH29" s="130"/>
      <c r="DDI29" s="130"/>
      <c r="DDJ29" s="130"/>
      <c r="DDK29" s="130"/>
      <c r="DDL29" s="130"/>
      <c r="DDM29" s="130"/>
      <c r="DDN29" s="130"/>
      <c r="DDO29" s="130"/>
      <c r="DDP29" s="130"/>
      <c r="DDQ29" s="130"/>
      <c r="DDR29" s="130"/>
      <c r="DDS29" s="130"/>
      <c r="DDT29" s="130"/>
      <c r="DDU29" s="130"/>
      <c r="DDV29" s="130"/>
      <c r="DDW29" s="130"/>
      <c r="DDX29" s="130"/>
      <c r="DDY29" s="130"/>
      <c r="DDZ29" s="130"/>
      <c r="DEA29" s="130"/>
      <c r="DEB29" s="130"/>
      <c r="DEC29" s="130"/>
      <c r="DED29" s="130"/>
      <c r="DEE29" s="130"/>
      <c r="DEF29" s="130"/>
      <c r="DEG29" s="130"/>
      <c r="DEH29" s="130"/>
      <c r="DEI29" s="130"/>
      <c r="DEJ29" s="130"/>
      <c r="DEK29" s="130"/>
      <c r="DEL29" s="130"/>
      <c r="DEM29" s="130"/>
      <c r="DEN29" s="130"/>
      <c r="DEO29" s="130"/>
      <c r="DEP29" s="130"/>
      <c r="DEQ29" s="130"/>
      <c r="DER29" s="130"/>
      <c r="DES29" s="130"/>
      <c r="DET29" s="130"/>
      <c r="DEU29" s="130"/>
      <c r="DEV29" s="130"/>
      <c r="DEW29" s="130"/>
      <c r="DEX29" s="130"/>
      <c r="DEY29" s="130"/>
      <c r="DEZ29" s="130"/>
      <c r="DFA29" s="130"/>
      <c r="DFB29" s="130"/>
      <c r="DFC29" s="130"/>
      <c r="DFD29" s="130"/>
      <c r="DFE29" s="130"/>
      <c r="DFF29" s="130"/>
      <c r="DFG29" s="130"/>
      <c r="DFH29" s="130"/>
      <c r="DFI29" s="130"/>
      <c r="DFJ29" s="130"/>
      <c r="DFK29" s="130"/>
      <c r="DFL29" s="130"/>
      <c r="DFM29" s="130"/>
      <c r="DFN29" s="130"/>
      <c r="DFO29" s="130"/>
      <c r="DFP29" s="130"/>
      <c r="DFQ29" s="130"/>
      <c r="DFR29" s="130"/>
      <c r="DFS29" s="130"/>
      <c r="DFT29" s="130"/>
      <c r="DFU29" s="130"/>
      <c r="DFV29" s="130"/>
      <c r="DFW29" s="130"/>
      <c r="DFX29" s="130"/>
      <c r="DFY29" s="130"/>
      <c r="DFZ29" s="130"/>
      <c r="DGA29" s="130"/>
      <c r="DGB29" s="130"/>
      <c r="DGC29" s="130"/>
      <c r="DGD29" s="130"/>
      <c r="DGE29" s="130"/>
      <c r="DGF29" s="130"/>
      <c r="DGG29" s="130"/>
      <c r="DGH29" s="130"/>
      <c r="DGI29" s="130"/>
      <c r="DGJ29" s="130"/>
      <c r="DGK29" s="130"/>
      <c r="DGL29" s="130"/>
      <c r="DGM29" s="130"/>
      <c r="DGN29" s="130"/>
      <c r="DGO29" s="130"/>
      <c r="DGP29" s="130"/>
      <c r="DGQ29" s="130"/>
      <c r="DGR29" s="130"/>
      <c r="DGS29" s="130"/>
      <c r="DGT29" s="130"/>
      <c r="DGU29" s="130"/>
      <c r="DGV29" s="130"/>
      <c r="DGW29" s="130"/>
      <c r="DGX29" s="130"/>
      <c r="DGY29" s="130"/>
      <c r="DGZ29" s="130"/>
      <c r="DHA29" s="130"/>
      <c r="DHB29" s="130"/>
      <c r="DHC29" s="130"/>
      <c r="DHD29" s="130"/>
      <c r="DHE29" s="130"/>
      <c r="DHF29" s="130"/>
      <c r="DHG29" s="130"/>
      <c r="DHH29" s="130"/>
      <c r="DHI29" s="130"/>
      <c r="DHJ29" s="130"/>
      <c r="DHK29" s="130"/>
      <c r="DHL29" s="130"/>
      <c r="DHM29" s="130"/>
      <c r="DHN29" s="130"/>
      <c r="DHO29" s="130"/>
      <c r="DHP29" s="130"/>
      <c r="DHQ29" s="130"/>
      <c r="DHR29" s="130"/>
      <c r="DHS29" s="130"/>
      <c r="DHT29" s="130"/>
      <c r="DHU29" s="130"/>
      <c r="DHV29" s="130"/>
      <c r="DHW29" s="130"/>
      <c r="DHX29" s="130"/>
      <c r="DHY29" s="130"/>
      <c r="DHZ29" s="130"/>
      <c r="DIA29" s="130"/>
      <c r="DIB29" s="130"/>
      <c r="DIC29" s="130"/>
      <c r="DID29" s="130"/>
      <c r="DIE29" s="130"/>
      <c r="DIF29" s="130"/>
      <c r="DIG29" s="130"/>
      <c r="DIH29" s="130"/>
      <c r="DII29" s="130"/>
      <c r="DIJ29" s="130"/>
      <c r="DIK29" s="130"/>
      <c r="DIL29" s="130"/>
      <c r="DIM29" s="130"/>
      <c r="DIN29" s="130"/>
      <c r="DIO29" s="130"/>
      <c r="DIP29" s="130"/>
      <c r="DIQ29" s="130"/>
      <c r="DIR29" s="130"/>
      <c r="DIS29" s="130"/>
      <c r="DIT29" s="130"/>
      <c r="DIU29" s="130"/>
      <c r="DIV29" s="130"/>
      <c r="DIW29" s="130"/>
      <c r="DIX29" s="130"/>
      <c r="DIY29" s="130"/>
      <c r="DIZ29" s="130"/>
      <c r="DJA29" s="130"/>
      <c r="DJB29" s="130"/>
      <c r="DJC29" s="130"/>
      <c r="DJD29" s="130"/>
      <c r="DJE29" s="130"/>
      <c r="DJF29" s="130"/>
      <c r="DJG29" s="130"/>
      <c r="DJH29" s="130"/>
      <c r="DJI29" s="130"/>
      <c r="DJJ29" s="130"/>
      <c r="DJK29" s="130"/>
      <c r="DJL29" s="130"/>
      <c r="DJM29" s="130"/>
      <c r="DJN29" s="130"/>
      <c r="DJO29" s="130"/>
      <c r="DJP29" s="130"/>
      <c r="DJQ29" s="130"/>
      <c r="DJR29" s="130"/>
      <c r="DJS29" s="130"/>
      <c r="DJT29" s="130"/>
      <c r="DJU29" s="130"/>
      <c r="DJV29" s="130"/>
      <c r="DJW29" s="130"/>
      <c r="DJX29" s="130"/>
      <c r="DJY29" s="130"/>
      <c r="DJZ29" s="130"/>
      <c r="DKA29" s="130"/>
      <c r="DKB29" s="130"/>
      <c r="DKC29" s="130"/>
      <c r="DKD29" s="130"/>
      <c r="DKE29" s="130"/>
      <c r="DKF29" s="130"/>
      <c r="DKG29" s="130"/>
      <c r="DKH29" s="130"/>
      <c r="DKI29" s="130"/>
      <c r="DKJ29" s="130"/>
      <c r="DKK29" s="130"/>
      <c r="DKL29" s="130"/>
      <c r="DKM29" s="130"/>
      <c r="DKN29" s="130"/>
      <c r="DKO29" s="130"/>
      <c r="DKP29" s="130"/>
      <c r="DKQ29" s="130"/>
      <c r="DKR29" s="130"/>
      <c r="DKS29" s="130"/>
      <c r="DKT29" s="130"/>
      <c r="DKU29" s="130"/>
      <c r="DKV29" s="130"/>
      <c r="DKW29" s="130"/>
      <c r="DKX29" s="130"/>
      <c r="DKY29" s="130"/>
      <c r="DKZ29" s="130"/>
      <c r="DLA29" s="130"/>
      <c r="DLB29" s="130"/>
      <c r="DLC29" s="130"/>
      <c r="DLD29" s="130"/>
      <c r="DLE29" s="130"/>
      <c r="DLF29" s="130"/>
      <c r="DLG29" s="130"/>
      <c r="DLH29" s="130"/>
      <c r="DLI29" s="130"/>
      <c r="DLJ29" s="130"/>
      <c r="DLK29" s="130"/>
      <c r="DLL29" s="130"/>
      <c r="DLM29" s="130"/>
      <c r="DLN29" s="130"/>
      <c r="DLO29" s="130"/>
      <c r="DLP29" s="130"/>
      <c r="DLQ29" s="130"/>
      <c r="DLR29" s="130"/>
      <c r="DLS29" s="130"/>
      <c r="DLT29" s="130"/>
      <c r="DLU29" s="130"/>
      <c r="DLV29" s="130"/>
      <c r="DLW29" s="130"/>
      <c r="DLX29" s="130"/>
      <c r="DLY29" s="130"/>
      <c r="DLZ29" s="130"/>
      <c r="DMA29" s="130"/>
      <c r="DMB29" s="130"/>
      <c r="DMC29" s="130"/>
      <c r="DMD29" s="130"/>
      <c r="DME29" s="130"/>
      <c r="DMF29" s="130"/>
      <c r="DMG29" s="130"/>
      <c r="DMH29" s="130"/>
      <c r="DMI29" s="130"/>
      <c r="DMJ29" s="130"/>
      <c r="DMK29" s="130"/>
      <c r="DML29" s="130"/>
      <c r="DMM29" s="130"/>
      <c r="DMN29" s="130"/>
      <c r="DMO29" s="130"/>
      <c r="DMP29" s="130"/>
      <c r="DMQ29" s="130"/>
      <c r="DMR29" s="130"/>
      <c r="DMS29" s="130"/>
      <c r="DMT29" s="130"/>
      <c r="DMU29" s="130"/>
      <c r="DMV29" s="130"/>
      <c r="DMW29" s="130"/>
      <c r="DMX29" s="130"/>
      <c r="DMY29" s="130"/>
      <c r="DMZ29" s="130"/>
      <c r="DNA29" s="130"/>
      <c r="DNB29" s="130"/>
      <c r="DNC29" s="130"/>
      <c r="DND29" s="130"/>
      <c r="DNE29" s="130"/>
      <c r="DNF29" s="130"/>
      <c r="DNG29" s="130"/>
      <c r="DNH29" s="130"/>
      <c r="DNI29" s="130"/>
      <c r="DNJ29" s="130"/>
      <c r="DNK29" s="130"/>
      <c r="DNL29" s="130"/>
      <c r="DNM29" s="130"/>
      <c r="DNN29" s="130"/>
      <c r="DNO29" s="130"/>
      <c r="DNP29" s="130"/>
      <c r="DNQ29" s="130"/>
      <c r="DNR29" s="130"/>
      <c r="DNS29" s="130"/>
      <c r="DNT29" s="130"/>
      <c r="DNU29" s="130"/>
      <c r="DNV29" s="130"/>
      <c r="DNW29" s="130"/>
      <c r="DNX29" s="130"/>
      <c r="DNY29" s="130"/>
      <c r="DNZ29" s="130"/>
      <c r="DOA29" s="130"/>
      <c r="DOB29" s="130"/>
      <c r="DOC29" s="130"/>
      <c r="DOD29" s="130"/>
      <c r="DOE29" s="130"/>
      <c r="DOF29" s="130"/>
      <c r="DOG29" s="130"/>
      <c r="DOH29" s="130"/>
      <c r="DOI29" s="130"/>
      <c r="DOJ29" s="130"/>
      <c r="DOK29" s="130"/>
      <c r="DOL29" s="130"/>
      <c r="DOM29" s="130"/>
      <c r="DON29" s="130"/>
      <c r="DOO29" s="130"/>
      <c r="DOP29" s="130"/>
      <c r="DOQ29" s="130"/>
      <c r="DOR29" s="130"/>
      <c r="DOS29" s="130"/>
      <c r="DOT29" s="130"/>
      <c r="DOU29" s="130"/>
      <c r="DOV29" s="130"/>
      <c r="DOW29" s="130"/>
      <c r="DOX29" s="130"/>
      <c r="DOY29" s="130"/>
      <c r="DOZ29" s="130"/>
      <c r="DPA29" s="130"/>
      <c r="DPB29" s="130"/>
      <c r="DPC29" s="130"/>
      <c r="DPD29" s="130"/>
      <c r="DPE29" s="130"/>
      <c r="DPF29" s="130"/>
      <c r="DPG29" s="130"/>
      <c r="DPH29" s="130"/>
      <c r="DPI29" s="130"/>
      <c r="DPJ29" s="130"/>
      <c r="DPK29" s="130"/>
      <c r="DPL29" s="130"/>
      <c r="DPM29" s="130"/>
      <c r="DPN29" s="130"/>
      <c r="DPO29" s="130"/>
      <c r="DPP29" s="130"/>
      <c r="DPQ29" s="130"/>
      <c r="DPR29" s="130"/>
      <c r="DPS29" s="130"/>
      <c r="DPT29" s="130"/>
      <c r="DPU29" s="130"/>
      <c r="DPV29" s="130"/>
      <c r="DPW29" s="130"/>
      <c r="DPX29" s="130"/>
      <c r="DPY29" s="130"/>
      <c r="DPZ29" s="130"/>
      <c r="DQA29" s="130"/>
      <c r="DQB29" s="130"/>
      <c r="DQC29" s="130"/>
      <c r="DQD29" s="130"/>
      <c r="DQE29" s="130"/>
      <c r="DQF29" s="130"/>
      <c r="DQG29" s="130"/>
      <c r="DQH29" s="130"/>
      <c r="DQI29" s="130"/>
      <c r="DQJ29" s="130"/>
      <c r="DQK29" s="130"/>
      <c r="DQL29" s="130"/>
      <c r="DQM29" s="130"/>
      <c r="DQN29" s="130"/>
      <c r="DQO29" s="130"/>
      <c r="DQP29" s="130"/>
      <c r="DQQ29" s="130"/>
      <c r="DQR29" s="130"/>
      <c r="DQS29" s="130"/>
      <c r="DQT29" s="130"/>
      <c r="DQU29" s="130"/>
      <c r="DQV29" s="130"/>
      <c r="DQW29" s="130"/>
      <c r="DQX29" s="130"/>
      <c r="DQY29" s="130"/>
      <c r="DQZ29" s="130"/>
      <c r="DRA29" s="130"/>
      <c r="DRB29" s="130"/>
      <c r="DRC29" s="130"/>
      <c r="DRD29" s="130"/>
      <c r="DRE29" s="130"/>
      <c r="DRF29" s="130"/>
      <c r="DRG29" s="130"/>
      <c r="DRH29" s="130"/>
      <c r="DRI29" s="130"/>
      <c r="DRJ29" s="130"/>
      <c r="DRK29" s="130"/>
      <c r="DRL29" s="130"/>
      <c r="DRM29" s="130"/>
      <c r="DRN29" s="130"/>
      <c r="DRO29" s="130"/>
      <c r="DRP29" s="130"/>
      <c r="DRQ29" s="130"/>
      <c r="DRR29" s="130"/>
      <c r="DRS29" s="130"/>
      <c r="DRT29" s="130"/>
      <c r="DRU29" s="130"/>
      <c r="DRV29" s="130"/>
      <c r="DRW29" s="130"/>
      <c r="DRX29" s="130"/>
      <c r="DRY29" s="130"/>
      <c r="DRZ29" s="130"/>
      <c r="DSA29" s="130"/>
      <c r="DSB29" s="130"/>
      <c r="DSC29" s="130"/>
      <c r="DSD29" s="130"/>
      <c r="DSE29" s="130"/>
      <c r="DSF29" s="130"/>
      <c r="DSG29" s="130"/>
      <c r="DSH29" s="130"/>
      <c r="DSI29" s="130"/>
      <c r="DSJ29" s="130"/>
      <c r="DSK29" s="130"/>
      <c r="DSL29" s="130"/>
      <c r="DSM29" s="130"/>
      <c r="DSN29" s="130"/>
      <c r="DSO29" s="130"/>
      <c r="DSP29" s="130"/>
      <c r="DSQ29" s="130"/>
      <c r="DSR29" s="130"/>
      <c r="DSS29" s="130"/>
      <c r="DST29" s="130"/>
      <c r="DSU29" s="130"/>
      <c r="DSV29" s="130"/>
      <c r="DSW29" s="130"/>
      <c r="DSX29" s="130"/>
      <c r="DSY29" s="130"/>
      <c r="DSZ29" s="130"/>
      <c r="DTA29" s="130"/>
      <c r="DTB29" s="130"/>
      <c r="DTC29" s="130"/>
      <c r="DTD29" s="130"/>
      <c r="DTE29" s="130"/>
      <c r="DTF29" s="130"/>
      <c r="DTG29" s="130"/>
      <c r="DTH29" s="130"/>
      <c r="DTI29" s="130"/>
      <c r="DTJ29" s="130"/>
      <c r="DTK29" s="130"/>
      <c r="DTL29" s="130"/>
      <c r="DTM29" s="130"/>
      <c r="DTN29" s="130"/>
      <c r="DTO29" s="130"/>
      <c r="DTP29" s="130"/>
      <c r="DTQ29" s="130"/>
      <c r="DTR29" s="130"/>
      <c r="DTS29" s="130"/>
      <c r="DTT29" s="130"/>
      <c r="DTU29" s="130"/>
      <c r="DTV29" s="130"/>
      <c r="DTW29" s="130"/>
      <c r="DTX29" s="130"/>
      <c r="DTY29" s="130"/>
      <c r="DTZ29" s="130"/>
      <c r="DUA29" s="130"/>
      <c r="DUB29" s="130"/>
      <c r="DUC29" s="130"/>
      <c r="DUD29" s="130"/>
      <c r="DUE29" s="130"/>
      <c r="DUF29" s="130"/>
      <c r="DUG29" s="130"/>
      <c r="DUH29" s="130"/>
      <c r="DUI29" s="130"/>
      <c r="DUJ29" s="130"/>
      <c r="DUK29" s="130"/>
      <c r="DUL29" s="130"/>
      <c r="DUM29" s="130"/>
      <c r="DUN29" s="130"/>
      <c r="DUO29" s="130"/>
      <c r="DUP29" s="130"/>
      <c r="DUQ29" s="130"/>
      <c r="DUR29" s="130"/>
      <c r="DUS29" s="130"/>
      <c r="DUT29" s="130"/>
      <c r="DUU29" s="130"/>
      <c r="DUV29" s="130"/>
      <c r="DUW29" s="130"/>
      <c r="DUX29" s="130"/>
      <c r="DUY29" s="130"/>
      <c r="DUZ29" s="130"/>
      <c r="DVA29" s="130"/>
      <c r="DVB29" s="130"/>
      <c r="DVC29" s="130"/>
      <c r="DVD29" s="130"/>
      <c r="DVE29" s="130"/>
      <c r="DVF29" s="130"/>
      <c r="DVG29" s="130"/>
      <c r="DVH29" s="130"/>
      <c r="DVI29" s="130"/>
      <c r="DVJ29" s="130"/>
      <c r="DVK29" s="130"/>
      <c r="DVL29" s="130"/>
      <c r="DVM29" s="130"/>
      <c r="DVN29" s="130"/>
      <c r="DVO29" s="130"/>
      <c r="DVP29" s="130"/>
      <c r="DVQ29" s="130"/>
      <c r="DVR29" s="130"/>
      <c r="DVS29" s="130"/>
      <c r="DVT29" s="130"/>
      <c r="DVU29" s="130"/>
      <c r="DVV29" s="130"/>
      <c r="DVW29" s="130"/>
      <c r="DVX29" s="130"/>
      <c r="DVY29" s="130"/>
      <c r="DVZ29" s="130"/>
      <c r="DWA29" s="130"/>
      <c r="DWB29" s="130"/>
      <c r="DWC29" s="130"/>
      <c r="DWD29" s="130"/>
      <c r="DWE29" s="130"/>
      <c r="DWF29" s="130"/>
      <c r="DWG29" s="130"/>
      <c r="DWH29" s="130"/>
      <c r="DWI29" s="130"/>
      <c r="DWJ29" s="130"/>
      <c r="DWK29" s="130"/>
      <c r="DWL29" s="130"/>
      <c r="DWM29" s="130"/>
      <c r="DWN29" s="130"/>
      <c r="DWO29" s="130"/>
      <c r="DWP29" s="130"/>
      <c r="DWQ29" s="130"/>
      <c r="DWR29" s="130"/>
      <c r="DWS29" s="130"/>
      <c r="DWT29" s="130"/>
      <c r="DWU29" s="130"/>
      <c r="DWV29" s="130"/>
      <c r="DWW29" s="130"/>
      <c r="DWX29" s="130"/>
      <c r="DWY29" s="130"/>
      <c r="DWZ29" s="130"/>
      <c r="DXA29" s="130"/>
      <c r="DXB29" s="130"/>
      <c r="DXC29" s="130"/>
      <c r="DXD29" s="130"/>
      <c r="DXE29" s="130"/>
      <c r="DXF29" s="130"/>
      <c r="DXG29" s="130"/>
      <c r="DXH29" s="130"/>
      <c r="DXI29" s="130"/>
      <c r="DXJ29" s="130"/>
      <c r="DXK29" s="130"/>
      <c r="DXL29" s="130"/>
      <c r="DXM29" s="130"/>
      <c r="DXN29" s="130"/>
      <c r="DXO29" s="130"/>
      <c r="DXP29" s="130"/>
      <c r="DXQ29" s="130"/>
      <c r="DXR29" s="130"/>
      <c r="DXS29" s="130"/>
      <c r="DXT29" s="130"/>
      <c r="DXU29" s="130"/>
      <c r="DXV29" s="130"/>
      <c r="DXW29" s="130"/>
      <c r="DXX29" s="130"/>
      <c r="DXY29" s="130"/>
      <c r="DXZ29" s="130"/>
      <c r="DYA29" s="130"/>
      <c r="DYB29" s="130"/>
      <c r="DYC29" s="130"/>
      <c r="DYD29" s="130"/>
      <c r="DYE29" s="130"/>
      <c r="DYF29" s="130"/>
      <c r="DYG29" s="130"/>
      <c r="DYH29" s="130"/>
      <c r="DYI29" s="130"/>
      <c r="DYJ29" s="130"/>
      <c r="DYK29" s="130"/>
      <c r="DYL29" s="130"/>
      <c r="DYM29" s="130"/>
      <c r="DYN29" s="130"/>
      <c r="DYO29" s="130"/>
      <c r="DYP29" s="130"/>
      <c r="DYQ29" s="130"/>
      <c r="DYR29" s="130"/>
      <c r="DYS29" s="130"/>
      <c r="DYT29" s="130"/>
      <c r="DYU29" s="130"/>
      <c r="DYV29" s="130"/>
      <c r="DYW29" s="130"/>
      <c r="DYX29" s="130"/>
      <c r="DYY29" s="130"/>
      <c r="DYZ29" s="130"/>
      <c r="DZA29" s="130"/>
      <c r="DZB29" s="130"/>
      <c r="DZC29" s="130"/>
      <c r="DZD29" s="130"/>
      <c r="DZE29" s="130"/>
      <c r="DZF29" s="130"/>
      <c r="DZG29" s="130"/>
      <c r="DZH29" s="130"/>
      <c r="DZI29" s="130"/>
      <c r="DZJ29" s="130"/>
      <c r="DZK29" s="130"/>
      <c r="DZL29" s="130"/>
      <c r="DZM29" s="130"/>
      <c r="DZN29" s="130"/>
      <c r="DZO29" s="130"/>
      <c r="DZP29" s="130"/>
      <c r="DZQ29" s="130"/>
      <c r="DZR29" s="130"/>
      <c r="DZS29" s="130"/>
      <c r="DZT29" s="130"/>
      <c r="DZU29" s="130"/>
      <c r="DZV29" s="130"/>
      <c r="DZW29" s="130"/>
      <c r="DZX29" s="130"/>
      <c r="DZY29" s="130"/>
      <c r="DZZ29" s="130"/>
      <c r="EAA29" s="130"/>
      <c r="EAB29" s="130"/>
      <c r="EAC29" s="130"/>
      <c r="EAD29" s="130"/>
      <c r="EAE29" s="130"/>
      <c r="EAF29" s="130"/>
      <c r="EAG29" s="130"/>
      <c r="EAH29" s="130"/>
      <c r="EAI29" s="130"/>
      <c r="EAJ29" s="130"/>
      <c r="EAK29" s="130"/>
      <c r="EAL29" s="130"/>
      <c r="EAM29" s="130"/>
      <c r="EAN29" s="130"/>
      <c r="EAO29" s="130"/>
      <c r="EAP29" s="130"/>
      <c r="EAQ29" s="130"/>
      <c r="EAR29" s="130"/>
      <c r="EAS29" s="130"/>
      <c r="EAT29" s="130"/>
      <c r="EAU29" s="130"/>
      <c r="EAV29" s="130"/>
      <c r="EAW29" s="130"/>
      <c r="EAX29" s="130"/>
      <c r="EAY29" s="130"/>
      <c r="EAZ29" s="130"/>
      <c r="EBA29" s="130"/>
      <c r="EBB29" s="130"/>
      <c r="EBC29" s="130"/>
      <c r="EBD29" s="130"/>
      <c r="EBE29" s="130"/>
      <c r="EBF29" s="130"/>
      <c r="EBG29" s="130"/>
      <c r="EBH29" s="130"/>
      <c r="EBI29" s="130"/>
      <c r="EBJ29" s="130"/>
      <c r="EBK29" s="130"/>
      <c r="EBL29" s="130"/>
      <c r="EBM29" s="130"/>
      <c r="EBN29" s="130"/>
      <c r="EBO29" s="130"/>
      <c r="EBP29" s="130"/>
      <c r="EBQ29" s="130"/>
      <c r="EBR29" s="130"/>
      <c r="EBS29" s="130"/>
      <c r="EBT29" s="130"/>
      <c r="EBU29" s="130"/>
      <c r="EBV29" s="130"/>
      <c r="EBW29" s="130"/>
      <c r="EBX29" s="130"/>
      <c r="EBY29" s="130"/>
      <c r="EBZ29" s="130"/>
      <c r="ECA29" s="130"/>
      <c r="ECB29" s="130"/>
      <c r="ECC29" s="130"/>
      <c r="ECD29" s="130"/>
      <c r="ECE29" s="130"/>
      <c r="ECF29" s="130"/>
      <c r="ECG29" s="130"/>
      <c r="ECH29" s="130"/>
      <c r="ECI29" s="130"/>
      <c r="ECJ29" s="130"/>
      <c r="ECK29" s="130"/>
      <c r="ECL29" s="130"/>
      <c r="ECM29" s="130"/>
      <c r="ECN29" s="130"/>
      <c r="ECO29" s="130"/>
      <c r="ECP29" s="130"/>
      <c r="ECQ29" s="130"/>
      <c r="ECR29" s="130"/>
      <c r="ECS29" s="130"/>
      <c r="ECT29" s="130"/>
      <c r="ECU29" s="130"/>
      <c r="ECV29" s="130"/>
      <c r="ECW29" s="130"/>
      <c r="ECX29" s="130"/>
      <c r="ECY29" s="130"/>
      <c r="ECZ29" s="130"/>
      <c r="EDA29" s="130"/>
      <c r="EDB29" s="130"/>
      <c r="EDC29" s="130"/>
      <c r="EDD29" s="130"/>
      <c r="EDE29" s="130"/>
      <c r="EDF29" s="130"/>
      <c r="EDG29" s="130"/>
      <c r="EDH29" s="130"/>
      <c r="EDI29" s="130"/>
      <c r="EDJ29" s="130"/>
      <c r="EDK29" s="130"/>
      <c r="EDL29" s="130"/>
      <c r="EDM29" s="130"/>
      <c r="EDN29" s="130"/>
      <c r="EDO29" s="130"/>
      <c r="EDP29" s="130"/>
      <c r="EDQ29" s="130"/>
      <c r="EDR29" s="130"/>
      <c r="EDS29" s="130"/>
      <c r="EDT29" s="130"/>
      <c r="EDU29" s="130"/>
      <c r="EDV29" s="130"/>
      <c r="EDW29" s="130"/>
      <c r="EDX29" s="130"/>
      <c r="EDY29" s="130"/>
      <c r="EDZ29" s="130"/>
      <c r="EEA29" s="130"/>
      <c r="EEB29" s="130"/>
      <c r="EEC29" s="130"/>
      <c r="EED29" s="130"/>
      <c r="EEE29" s="130"/>
      <c r="EEF29" s="130"/>
      <c r="EEG29" s="130"/>
      <c r="EEH29" s="130"/>
      <c r="EEI29" s="130"/>
      <c r="EEJ29" s="130"/>
      <c r="EEK29" s="130"/>
      <c r="EEL29" s="130"/>
      <c r="EEM29" s="130"/>
      <c r="EEN29" s="130"/>
      <c r="EEO29" s="130"/>
      <c r="EEP29" s="130"/>
      <c r="EEQ29" s="130"/>
      <c r="EER29" s="130"/>
      <c r="EES29" s="130"/>
      <c r="EET29" s="130"/>
      <c r="EEU29" s="130"/>
      <c r="EEV29" s="130"/>
      <c r="EEW29" s="130"/>
      <c r="EEX29" s="130"/>
      <c r="EEY29" s="130"/>
      <c r="EEZ29" s="130"/>
      <c r="EFA29" s="130"/>
      <c r="EFB29" s="130"/>
      <c r="EFC29" s="130"/>
      <c r="EFD29" s="130"/>
      <c r="EFE29" s="130"/>
      <c r="EFF29" s="130"/>
      <c r="EFG29" s="130"/>
      <c r="EFH29" s="130"/>
      <c r="EFI29" s="130"/>
      <c r="EFJ29" s="130"/>
      <c r="EFK29" s="130"/>
      <c r="EFL29" s="130"/>
      <c r="EFM29" s="130"/>
      <c r="EFN29" s="130"/>
      <c r="EFO29" s="130"/>
      <c r="EFP29" s="130"/>
      <c r="EFQ29" s="130"/>
      <c r="EFR29" s="130"/>
      <c r="EFS29" s="130"/>
      <c r="EFT29" s="130"/>
      <c r="EFU29" s="130"/>
      <c r="EFV29" s="130"/>
      <c r="EFW29" s="130"/>
      <c r="EFX29" s="130"/>
      <c r="EFY29" s="130"/>
      <c r="EFZ29" s="130"/>
      <c r="EGA29" s="130"/>
      <c r="EGB29" s="130"/>
      <c r="EGC29" s="130"/>
      <c r="EGD29" s="130"/>
      <c r="EGE29" s="130"/>
      <c r="EGF29" s="130"/>
      <c r="EGG29" s="130"/>
      <c r="EGH29" s="130"/>
      <c r="EGI29" s="130"/>
      <c r="EGJ29" s="130"/>
      <c r="EGK29" s="130"/>
      <c r="EGL29" s="130"/>
      <c r="EGM29" s="130"/>
      <c r="EGN29" s="130"/>
      <c r="EGO29" s="130"/>
      <c r="EGP29" s="130"/>
      <c r="EGQ29" s="130"/>
      <c r="EGR29" s="130"/>
      <c r="EGS29" s="130"/>
      <c r="EGT29" s="130"/>
      <c r="EGU29" s="130"/>
      <c r="EGV29" s="130"/>
      <c r="EGW29" s="130"/>
      <c r="EGX29" s="130"/>
      <c r="EGY29" s="130"/>
      <c r="EGZ29" s="130"/>
      <c r="EHA29" s="130"/>
      <c r="EHB29" s="130"/>
      <c r="EHC29" s="130"/>
      <c r="EHD29" s="130"/>
      <c r="EHE29" s="130"/>
      <c r="EHF29" s="130"/>
      <c r="EHG29" s="130"/>
      <c r="EHH29" s="130"/>
      <c r="EHI29" s="130"/>
      <c r="EHJ29" s="130"/>
      <c r="EHK29" s="130"/>
      <c r="EHL29" s="130"/>
      <c r="EHM29" s="130"/>
      <c r="EHN29" s="130"/>
      <c r="EHO29" s="130"/>
      <c r="EHP29" s="130"/>
      <c r="EHQ29" s="130"/>
      <c r="EHR29" s="130"/>
      <c r="EHS29" s="130"/>
      <c r="EHT29" s="130"/>
      <c r="EHU29" s="130"/>
      <c r="EHV29" s="130"/>
      <c r="EHW29" s="130"/>
      <c r="EHX29" s="130"/>
      <c r="EHY29" s="130"/>
      <c r="EHZ29" s="130"/>
      <c r="EIA29" s="130"/>
      <c r="EIB29" s="130"/>
      <c r="EIC29" s="130"/>
      <c r="EID29" s="130"/>
      <c r="EIE29" s="130"/>
      <c r="EIF29" s="130"/>
      <c r="EIG29" s="130"/>
      <c r="EIH29" s="130"/>
      <c r="EII29" s="130"/>
      <c r="EIJ29" s="130"/>
      <c r="EIK29" s="130"/>
      <c r="EIL29" s="130"/>
      <c r="EIM29" s="130"/>
      <c r="EIN29" s="130"/>
      <c r="EIO29" s="130"/>
      <c r="EIP29" s="130"/>
      <c r="EIQ29" s="130"/>
      <c r="EIR29" s="130"/>
      <c r="EIS29" s="130"/>
      <c r="EIT29" s="130"/>
      <c r="EIU29" s="130"/>
      <c r="EIV29" s="130"/>
      <c r="EIW29" s="130"/>
      <c r="EIX29" s="130"/>
      <c r="EIY29" s="130"/>
      <c r="EIZ29" s="130"/>
      <c r="EJA29" s="130"/>
      <c r="EJB29" s="130"/>
      <c r="EJC29" s="130"/>
      <c r="EJD29" s="130"/>
      <c r="EJE29" s="130"/>
      <c r="EJF29" s="130"/>
      <c r="EJG29" s="130"/>
      <c r="EJH29" s="130"/>
      <c r="EJI29" s="130"/>
      <c r="EJJ29" s="130"/>
      <c r="EJK29" s="130"/>
      <c r="EJL29" s="130"/>
      <c r="EJM29" s="130"/>
      <c r="EJN29" s="130"/>
      <c r="EJO29" s="130"/>
      <c r="EJP29" s="130"/>
      <c r="EJQ29" s="130"/>
      <c r="EJR29" s="130"/>
      <c r="EJS29" s="130"/>
      <c r="EJT29" s="130"/>
      <c r="EJU29" s="130"/>
      <c r="EJV29" s="130"/>
      <c r="EJW29" s="130"/>
      <c r="EJX29" s="130"/>
      <c r="EJY29" s="130"/>
      <c r="EJZ29" s="130"/>
      <c r="EKA29" s="130"/>
      <c r="EKB29" s="130"/>
      <c r="EKC29" s="130"/>
      <c r="EKD29" s="130"/>
      <c r="EKE29" s="130"/>
      <c r="EKF29" s="130"/>
      <c r="EKG29" s="130"/>
      <c r="EKH29" s="130"/>
      <c r="EKI29" s="130"/>
      <c r="EKJ29" s="130"/>
      <c r="EKK29" s="130"/>
      <c r="EKL29" s="130"/>
      <c r="EKM29" s="130"/>
      <c r="EKN29" s="130"/>
      <c r="EKO29" s="130"/>
      <c r="EKP29" s="130"/>
      <c r="EKQ29" s="130"/>
      <c r="EKR29" s="130"/>
      <c r="EKS29" s="130"/>
      <c r="EKT29" s="130"/>
      <c r="EKU29" s="130"/>
      <c r="EKV29" s="130"/>
      <c r="EKW29" s="130"/>
      <c r="EKX29" s="130"/>
      <c r="EKY29" s="130"/>
      <c r="EKZ29" s="130"/>
      <c r="ELA29" s="130"/>
      <c r="ELB29" s="130"/>
      <c r="ELC29" s="130"/>
      <c r="ELD29" s="130"/>
      <c r="ELE29" s="130"/>
      <c r="ELF29" s="130"/>
      <c r="ELG29" s="130"/>
      <c r="ELH29" s="130"/>
      <c r="ELI29" s="130"/>
      <c r="ELJ29" s="130"/>
      <c r="ELK29" s="130"/>
      <c r="ELL29" s="130"/>
      <c r="ELM29" s="130"/>
      <c r="ELN29" s="130"/>
      <c r="ELO29" s="130"/>
      <c r="ELP29" s="130"/>
      <c r="ELQ29" s="130"/>
      <c r="ELR29" s="130"/>
      <c r="ELS29" s="130"/>
      <c r="ELT29" s="130"/>
      <c r="ELU29" s="130"/>
      <c r="ELV29" s="130"/>
      <c r="ELW29" s="130"/>
      <c r="ELX29" s="130"/>
      <c r="ELY29" s="130"/>
      <c r="ELZ29" s="130"/>
      <c r="EMA29" s="130"/>
      <c r="EMB29" s="130"/>
      <c r="EMC29" s="130"/>
      <c r="EMD29" s="130"/>
      <c r="EME29" s="130"/>
      <c r="EMF29" s="130"/>
      <c r="EMG29" s="130"/>
      <c r="EMH29" s="130"/>
      <c r="EMI29" s="130"/>
      <c r="EMJ29" s="130"/>
      <c r="EMK29" s="130"/>
      <c r="EML29" s="130"/>
      <c r="EMM29" s="130"/>
      <c r="EMN29" s="130"/>
      <c r="EMO29" s="130"/>
      <c r="EMP29" s="130"/>
      <c r="EMQ29" s="130"/>
      <c r="EMR29" s="130"/>
      <c r="EMS29" s="130"/>
      <c r="EMT29" s="130"/>
      <c r="EMU29" s="130"/>
      <c r="EMV29" s="130"/>
      <c r="EMW29" s="130"/>
      <c r="EMX29" s="130"/>
      <c r="EMY29" s="130"/>
      <c r="EMZ29" s="130"/>
      <c r="ENA29" s="130"/>
      <c r="ENB29" s="130"/>
      <c r="ENC29" s="130"/>
      <c r="END29" s="130"/>
      <c r="ENE29" s="130"/>
      <c r="ENF29" s="130"/>
      <c r="ENG29" s="130"/>
      <c r="ENH29" s="130"/>
      <c r="ENI29" s="130"/>
      <c r="ENJ29" s="130"/>
      <c r="ENK29" s="130"/>
      <c r="ENL29" s="130"/>
      <c r="ENM29" s="130"/>
      <c r="ENN29" s="130"/>
      <c r="ENO29" s="130"/>
      <c r="ENP29" s="130"/>
      <c r="ENQ29" s="130"/>
      <c r="ENR29" s="130"/>
      <c r="ENS29" s="130"/>
      <c r="ENT29" s="130"/>
      <c r="ENU29" s="130"/>
      <c r="ENV29" s="130"/>
      <c r="ENW29" s="130"/>
      <c r="ENX29" s="130"/>
      <c r="ENY29" s="130"/>
      <c r="ENZ29" s="130"/>
      <c r="EOA29" s="130"/>
      <c r="EOB29" s="130"/>
      <c r="EOC29" s="130"/>
      <c r="EOD29" s="130"/>
      <c r="EOE29" s="130"/>
      <c r="EOF29" s="130"/>
      <c r="EOG29" s="130"/>
      <c r="EOH29" s="130"/>
      <c r="EOI29" s="130"/>
      <c r="EOJ29" s="130"/>
      <c r="EOK29" s="130"/>
      <c r="EOL29" s="130"/>
      <c r="EOM29" s="130"/>
      <c r="EON29" s="130"/>
      <c r="EOO29" s="130"/>
      <c r="EOP29" s="130"/>
      <c r="EOQ29" s="130"/>
      <c r="EOR29" s="130"/>
      <c r="EOS29" s="130"/>
      <c r="EOT29" s="130"/>
      <c r="EOU29" s="130"/>
      <c r="EOV29" s="130"/>
      <c r="EOW29" s="130"/>
      <c r="EOX29" s="130"/>
      <c r="EOY29" s="130"/>
      <c r="EOZ29" s="130"/>
      <c r="EPA29" s="130"/>
      <c r="EPB29" s="130"/>
      <c r="EPC29" s="130"/>
      <c r="EPD29" s="130"/>
      <c r="EPE29" s="130"/>
      <c r="EPF29" s="130"/>
      <c r="EPG29" s="130"/>
      <c r="EPH29" s="130"/>
      <c r="EPI29" s="130"/>
      <c r="EPJ29" s="130"/>
      <c r="EPK29" s="130"/>
      <c r="EPL29" s="130"/>
      <c r="EPM29" s="130"/>
      <c r="EPN29" s="130"/>
      <c r="EPO29" s="130"/>
      <c r="EPP29" s="130"/>
      <c r="EPQ29" s="130"/>
      <c r="EPR29" s="130"/>
      <c r="EPS29" s="130"/>
      <c r="EPT29" s="130"/>
      <c r="EPU29" s="130"/>
      <c r="EPV29" s="130"/>
      <c r="EPW29" s="130"/>
      <c r="EPX29" s="130"/>
      <c r="EPY29" s="130"/>
      <c r="EPZ29" s="130"/>
      <c r="EQA29" s="130"/>
      <c r="EQB29" s="130"/>
      <c r="EQC29" s="130"/>
      <c r="EQD29" s="130"/>
      <c r="EQE29" s="130"/>
      <c r="EQF29" s="130"/>
      <c r="EQG29" s="130"/>
      <c r="EQH29" s="130"/>
      <c r="EQI29" s="130"/>
      <c r="EQJ29" s="130"/>
      <c r="EQK29" s="130"/>
      <c r="EQL29" s="130"/>
      <c r="EQM29" s="130"/>
      <c r="EQN29" s="130"/>
      <c r="EQO29" s="130"/>
      <c r="EQP29" s="130"/>
      <c r="EQQ29" s="130"/>
      <c r="EQR29" s="130"/>
      <c r="EQS29" s="130"/>
      <c r="EQT29" s="130"/>
      <c r="EQU29" s="130"/>
      <c r="EQV29" s="130"/>
      <c r="EQW29" s="130"/>
      <c r="EQX29" s="130"/>
      <c r="EQY29" s="130"/>
      <c r="EQZ29" s="130"/>
      <c r="ERA29" s="130"/>
      <c r="ERB29" s="130"/>
      <c r="ERC29" s="130"/>
      <c r="ERD29" s="130"/>
      <c r="ERE29" s="130"/>
      <c r="ERF29" s="130"/>
      <c r="ERG29" s="130"/>
      <c r="ERH29" s="130"/>
      <c r="ERI29" s="130"/>
      <c r="ERJ29" s="130"/>
      <c r="ERK29" s="130"/>
      <c r="ERL29" s="130"/>
      <c r="ERM29" s="130"/>
      <c r="ERN29" s="130"/>
      <c r="ERO29" s="130"/>
      <c r="ERP29" s="130"/>
      <c r="ERQ29" s="130"/>
      <c r="ERR29" s="130"/>
      <c r="ERS29" s="130"/>
      <c r="ERT29" s="130"/>
      <c r="ERU29" s="130"/>
      <c r="ERV29" s="130"/>
      <c r="ERW29" s="130"/>
      <c r="ERX29" s="130"/>
      <c r="ERY29" s="130"/>
      <c r="ERZ29" s="130"/>
      <c r="ESA29" s="130"/>
      <c r="ESB29" s="130"/>
      <c r="ESC29" s="130"/>
      <c r="ESD29" s="130"/>
      <c r="ESE29" s="130"/>
      <c r="ESF29" s="130"/>
      <c r="ESG29" s="130"/>
      <c r="ESH29" s="130"/>
      <c r="ESI29" s="130"/>
      <c r="ESJ29" s="130"/>
      <c r="ESK29" s="130"/>
      <c r="ESL29" s="130"/>
      <c r="ESM29" s="130"/>
      <c r="ESN29" s="130"/>
      <c r="ESO29" s="130"/>
      <c r="ESP29" s="130"/>
      <c r="ESQ29" s="130"/>
      <c r="ESR29" s="130"/>
      <c r="ESS29" s="130"/>
      <c r="EST29" s="130"/>
      <c r="ESU29" s="130"/>
      <c r="ESV29" s="130"/>
      <c r="ESW29" s="130"/>
      <c r="ESX29" s="130"/>
      <c r="ESY29" s="130"/>
      <c r="ESZ29" s="130"/>
      <c r="ETA29" s="130"/>
      <c r="ETB29" s="130"/>
      <c r="ETC29" s="130"/>
      <c r="ETD29" s="130"/>
      <c r="ETE29" s="130"/>
      <c r="ETF29" s="130"/>
      <c r="ETG29" s="130"/>
      <c r="ETH29" s="130"/>
      <c r="ETI29" s="130"/>
      <c r="ETJ29" s="130"/>
      <c r="ETK29" s="130"/>
      <c r="ETL29" s="130"/>
      <c r="ETM29" s="130"/>
      <c r="ETN29" s="130"/>
      <c r="ETO29" s="130"/>
      <c r="ETP29" s="130"/>
      <c r="ETQ29" s="130"/>
      <c r="ETR29" s="130"/>
      <c r="ETS29" s="130"/>
      <c r="ETT29" s="130"/>
      <c r="ETU29" s="130"/>
      <c r="ETV29" s="130"/>
      <c r="ETW29" s="130"/>
      <c r="ETX29" s="130"/>
      <c r="ETY29" s="130"/>
      <c r="ETZ29" s="130"/>
      <c r="EUA29" s="130"/>
      <c r="EUB29" s="130"/>
      <c r="EUC29" s="130"/>
      <c r="EUD29" s="130"/>
      <c r="EUE29" s="130"/>
      <c r="EUF29" s="130"/>
      <c r="EUG29" s="130"/>
      <c r="EUH29" s="130"/>
      <c r="EUI29" s="130"/>
      <c r="EUJ29" s="130"/>
      <c r="EUK29" s="130"/>
      <c r="EUL29" s="130"/>
      <c r="EUM29" s="130"/>
      <c r="EUN29" s="130"/>
      <c r="EUO29" s="130"/>
      <c r="EUP29" s="130"/>
      <c r="EUQ29" s="130"/>
      <c r="EUR29" s="130"/>
      <c r="EUS29" s="130"/>
      <c r="EUT29" s="130"/>
      <c r="EUU29" s="130"/>
      <c r="EUV29" s="130"/>
      <c r="EUW29" s="130"/>
      <c r="EUX29" s="130"/>
      <c r="EUY29" s="130"/>
      <c r="EUZ29" s="130"/>
      <c r="EVA29" s="130"/>
      <c r="EVB29" s="130"/>
      <c r="EVC29" s="130"/>
      <c r="EVD29" s="130"/>
      <c r="EVE29" s="130"/>
      <c r="EVF29" s="130"/>
      <c r="EVG29" s="130"/>
      <c r="EVH29" s="130"/>
      <c r="EVI29" s="130"/>
      <c r="EVJ29" s="130"/>
      <c r="EVK29" s="130"/>
      <c r="EVL29" s="130"/>
      <c r="EVM29" s="130"/>
      <c r="EVN29" s="130"/>
      <c r="EVO29" s="130"/>
      <c r="EVP29" s="130"/>
      <c r="EVQ29" s="130"/>
      <c r="EVR29" s="130"/>
      <c r="EVS29" s="130"/>
      <c r="EVT29" s="130"/>
      <c r="EVU29" s="130"/>
      <c r="EVV29" s="130"/>
      <c r="EVW29" s="130"/>
      <c r="EVX29" s="130"/>
      <c r="EVY29" s="130"/>
      <c r="EVZ29" s="130"/>
      <c r="EWA29" s="130"/>
      <c r="EWB29" s="130"/>
      <c r="EWC29" s="130"/>
      <c r="EWD29" s="130"/>
      <c r="EWE29" s="130"/>
      <c r="EWF29" s="130"/>
      <c r="EWG29" s="130"/>
      <c r="EWH29" s="130"/>
      <c r="EWI29" s="130"/>
      <c r="EWJ29" s="130"/>
      <c r="EWK29" s="130"/>
      <c r="EWL29" s="130"/>
      <c r="EWM29" s="130"/>
      <c r="EWN29" s="130"/>
      <c r="EWO29" s="130"/>
      <c r="EWP29" s="130"/>
      <c r="EWQ29" s="130"/>
      <c r="EWR29" s="130"/>
      <c r="EWS29" s="130"/>
      <c r="EWT29" s="130"/>
      <c r="EWU29" s="130"/>
      <c r="EWV29" s="130"/>
      <c r="EWW29" s="130"/>
      <c r="EWX29" s="130"/>
      <c r="EWY29" s="130"/>
      <c r="EWZ29" s="130"/>
      <c r="EXA29" s="130"/>
      <c r="EXB29" s="130"/>
      <c r="EXC29" s="130"/>
      <c r="EXD29" s="130"/>
      <c r="EXE29" s="130"/>
      <c r="EXF29" s="130"/>
      <c r="EXG29" s="130"/>
      <c r="EXH29" s="130"/>
      <c r="EXI29" s="130"/>
      <c r="EXJ29" s="130"/>
      <c r="EXK29" s="130"/>
      <c r="EXL29" s="130"/>
      <c r="EXM29" s="130"/>
      <c r="EXN29" s="130"/>
      <c r="EXO29" s="130"/>
      <c r="EXP29" s="130"/>
      <c r="EXQ29" s="130"/>
      <c r="EXR29" s="130"/>
      <c r="EXS29" s="130"/>
      <c r="EXT29" s="130"/>
      <c r="EXU29" s="130"/>
      <c r="EXV29" s="130"/>
      <c r="EXW29" s="130"/>
      <c r="EXX29" s="130"/>
      <c r="EXY29" s="130"/>
      <c r="EXZ29" s="130"/>
      <c r="EYA29" s="130"/>
      <c r="EYB29" s="130"/>
      <c r="EYC29" s="130"/>
      <c r="EYD29" s="130"/>
      <c r="EYE29" s="130"/>
      <c r="EYF29" s="130"/>
      <c r="EYG29" s="130"/>
      <c r="EYH29" s="130"/>
      <c r="EYI29" s="130"/>
      <c r="EYJ29" s="130"/>
      <c r="EYK29" s="130"/>
      <c r="EYL29" s="130"/>
      <c r="EYM29" s="130"/>
      <c r="EYN29" s="130"/>
      <c r="EYO29" s="130"/>
      <c r="EYP29" s="130"/>
      <c r="EYQ29" s="130"/>
      <c r="EYR29" s="130"/>
      <c r="EYS29" s="130"/>
      <c r="EYT29" s="130"/>
      <c r="EYU29" s="130"/>
      <c r="EYV29" s="130"/>
      <c r="EYW29" s="130"/>
      <c r="EYX29" s="130"/>
      <c r="EYY29" s="130"/>
      <c r="EYZ29" s="130"/>
      <c r="EZA29" s="130"/>
      <c r="EZB29" s="130"/>
      <c r="EZC29" s="130"/>
      <c r="EZD29" s="130"/>
      <c r="EZE29" s="130"/>
      <c r="EZF29" s="130"/>
      <c r="EZG29" s="130"/>
      <c r="EZH29" s="130"/>
      <c r="EZI29" s="130"/>
      <c r="EZJ29" s="130"/>
      <c r="EZK29" s="130"/>
      <c r="EZL29" s="130"/>
      <c r="EZM29" s="130"/>
      <c r="EZN29" s="130"/>
      <c r="EZO29" s="130"/>
      <c r="EZP29" s="130"/>
      <c r="EZQ29" s="130"/>
      <c r="EZR29" s="130"/>
      <c r="EZS29" s="130"/>
      <c r="EZT29" s="130"/>
      <c r="EZU29" s="130"/>
      <c r="EZV29" s="130"/>
      <c r="EZW29" s="130"/>
      <c r="EZX29" s="130"/>
      <c r="EZY29" s="130"/>
      <c r="EZZ29" s="130"/>
      <c r="FAA29" s="130"/>
      <c r="FAB29" s="130"/>
      <c r="FAC29" s="130"/>
      <c r="FAD29" s="130"/>
      <c r="FAE29" s="130"/>
      <c r="FAF29" s="130"/>
      <c r="FAG29" s="130"/>
      <c r="FAH29" s="130"/>
      <c r="FAI29" s="130"/>
      <c r="FAJ29" s="130"/>
      <c r="FAK29" s="130"/>
      <c r="FAL29" s="130"/>
      <c r="FAM29" s="130"/>
      <c r="FAN29" s="130"/>
      <c r="FAO29" s="130"/>
      <c r="FAP29" s="130"/>
      <c r="FAQ29" s="130"/>
      <c r="FAR29" s="130"/>
      <c r="FAS29" s="130"/>
      <c r="FAT29" s="130"/>
      <c r="FAU29" s="130"/>
      <c r="FAV29" s="130"/>
      <c r="FAW29" s="130"/>
      <c r="FAX29" s="130"/>
      <c r="FAY29" s="130"/>
      <c r="FAZ29" s="130"/>
      <c r="FBA29" s="130"/>
      <c r="FBB29" s="130"/>
      <c r="FBC29" s="130"/>
      <c r="FBD29" s="130"/>
      <c r="FBE29" s="130"/>
      <c r="FBF29" s="130"/>
      <c r="FBG29" s="130"/>
      <c r="FBH29" s="130"/>
      <c r="FBI29" s="130"/>
      <c r="FBJ29" s="130"/>
      <c r="FBK29" s="130"/>
      <c r="FBL29" s="130"/>
      <c r="FBM29" s="130"/>
      <c r="FBN29" s="130"/>
      <c r="FBO29" s="130"/>
      <c r="FBP29" s="130"/>
      <c r="FBQ29" s="130"/>
      <c r="FBR29" s="130"/>
      <c r="FBS29" s="130"/>
      <c r="FBT29" s="130"/>
      <c r="FBU29" s="130"/>
      <c r="FBV29" s="130"/>
      <c r="FBW29" s="130"/>
      <c r="FBX29" s="130"/>
      <c r="FBY29" s="130"/>
      <c r="FBZ29" s="130"/>
      <c r="FCA29" s="130"/>
      <c r="FCB29" s="130"/>
      <c r="FCC29" s="130"/>
      <c r="FCD29" s="130"/>
      <c r="FCE29" s="130"/>
      <c r="FCF29" s="130"/>
      <c r="FCG29" s="130"/>
      <c r="FCH29" s="130"/>
      <c r="FCI29" s="130"/>
      <c r="FCJ29" s="130"/>
      <c r="FCK29" s="130"/>
      <c r="FCL29" s="130"/>
      <c r="FCM29" s="130"/>
      <c r="FCN29" s="130"/>
      <c r="FCO29" s="130"/>
      <c r="FCP29" s="130"/>
      <c r="FCQ29" s="130"/>
      <c r="FCR29" s="130"/>
      <c r="FCS29" s="130"/>
      <c r="FCT29" s="130"/>
      <c r="FCU29" s="130"/>
      <c r="FCV29" s="130"/>
      <c r="FCW29" s="130"/>
      <c r="FCX29" s="130"/>
      <c r="FCY29" s="130"/>
      <c r="FCZ29" s="130"/>
      <c r="FDA29" s="130"/>
      <c r="FDB29" s="130"/>
      <c r="FDC29" s="130"/>
      <c r="FDD29" s="130"/>
      <c r="FDE29" s="130"/>
      <c r="FDF29" s="130"/>
      <c r="FDG29" s="130"/>
      <c r="FDH29" s="130"/>
      <c r="FDI29" s="130"/>
      <c r="FDJ29" s="130"/>
      <c r="FDK29" s="130"/>
      <c r="FDL29" s="130"/>
      <c r="FDM29" s="130"/>
      <c r="FDN29" s="130"/>
      <c r="FDO29" s="130"/>
      <c r="FDP29" s="130"/>
      <c r="FDQ29" s="130"/>
      <c r="FDR29" s="130"/>
      <c r="FDS29" s="130"/>
      <c r="FDT29" s="130"/>
      <c r="FDU29" s="130"/>
      <c r="FDV29" s="130"/>
      <c r="FDW29" s="130"/>
      <c r="FDX29" s="130"/>
      <c r="FDY29" s="130"/>
      <c r="FDZ29" s="130"/>
      <c r="FEA29" s="130"/>
      <c r="FEB29" s="130"/>
      <c r="FEC29" s="130"/>
      <c r="FED29" s="130"/>
      <c r="FEE29" s="130"/>
      <c r="FEF29" s="130"/>
      <c r="FEG29" s="130"/>
      <c r="FEH29" s="130"/>
      <c r="FEI29" s="130"/>
      <c r="FEJ29" s="130"/>
      <c r="FEK29" s="130"/>
      <c r="FEL29" s="130"/>
      <c r="FEM29" s="130"/>
      <c r="FEN29" s="130"/>
      <c r="FEO29" s="130"/>
      <c r="FEP29" s="130"/>
      <c r="FEQ29" s="130"/>
      <c r="FER29" s="130"/>
      <c r="FES29" s="130"/>
      <c r="FET29" s="130"/>
      <c r="FEU29" s="130"/>
      <c r="FEV29" s="130"/>
      <c r="FEW29" s="130"/>
      <c r="FEX29" s="130"/>
      <c r="FEY29" s="130"/>
      <c r="FEZ29" s="130"/>
      <c r="FFA29" s="130"/>
      <c r="FFB29" s="130"/>
      <c r="FFC29" s="130"/>
      <c r="FFD29" s="130"/>
      <c r="FFE29" s="130"/>
      <c r="FFF29" s="130"/>
      <c r="FFG29" s="130"/>
      <c r="FFH29" s="130"/>
      <c r="FFI29" s="130"/>
      <c r="FFJ29" s="130"/>
      <c r="FFK29" s="130"/>
      <c r="FFL29" s="130"/>
      <c r="FFM29" s="130"/>
      <c r="FFN29" s="130"/>
      <c r="FFO29" s="130"/>
      <c r="FFP29" s="130"/>
      <c r="FFQ29" s="130"/>
      <c r="FFR29" s="130"/>
      <c r="FFS29" s="130"/>
      <c r="FFT29" s="130"/>
      <c r="FFU29" s="130"/>
      <c r="FFV29" s="130"/>
      <c r="FFW29" s="130"/>
      <c r="FFX29" s="130"/>
      <c r="FFY29" s="130"/>
      <c r="FFZ29" s="130"/>
      <c r="FGA29" s="130"/>
      <c r="FGB29" s="130"/>
      <c r="FGC29" s="130"/>
      <c r="FGD29" s="130"/>
      <c r="FGE29" s="130"/>
      <c r="FGF29" s="130"/>
      <c r="FGG29" s="130"/>
      <c r="FGH29" s="130"/>
      <c r="FGI29" s="130"/>
      <c r="FGJ29" s="130"/>
      <c r="FGK29" s="130"/>
      <c r="FGL29" s="130"/>
      <c r="FGM29" s="130"/>
      <c r="FGN29" s="130"/>
      <c r="FGO29" s="130"/>
      <c r="FGP29" s="130"/>
      <c r="FGQ29" s="130"/>
      <c r="FGR29" s="130"/>
      <c r="FGS29" s="130"/>
      <c r="FGT29" s="130"/>
      <c r="FGU29" s="130"/>
      <c r="FGV29" s="130"/>
      <c r="FGW29" s="130"/>
      <c r="FGX29" s="130"/>
      <c r="FGY29" s="130"/>
      <c r="FGZ29" s="130"/>
      <c r="FHA29" s="130"/>
      <c r="FHB29" s="130"/>
      <c r="FHC29" s="130"/>
      <c r="FHD29" s="130"/>
      <c r="FHE29" s="130"/>
      <c r="FHF29" s="130"/>
      <c r="FHG29" s="130"/>
      <c r="FHH29" s="130"/>
      <c r="FHI29" s="130"/>
      <c r="FHJ29" s="130"/>
      <c r="FHK29" s="130"/>
      <c r="FHL29" s="130"/>
      <c r="FHM29" s="130"/>
      <c r="FHN29" s="130"/>
      <c r="FHO29" s="130"/>
      <c r="FHP29" s="130"/>
      <c r="FHQ29" s="130"/>
      <c r="FHR29" s="130"/>
      <c r="FHS29" s="130"/>
      <c r="FHT29" s="130"/>
      <c r="FHU29" s="130"/>
      <c r="FHV29" s="130"/>
      <c r="FHW29" s="130"/>
      <c r="FHX29" s="130"/>
      <c r="FHY29" s="130"/>
      <c r="FHZ29" s="130"/>
      <c r="FIA29" s="130"/>
      <c r="FIB29" s="130"/>
      <c r="FIC29" s="130"/>
      <c r="FID29" s="130"/>
      <c r="FIE29" s="130"/>
      <c r="FIF29" s="130"/>
      <c r="FIG29" s="130"/>
      <c r="FIH29" s="130"/>
      <c r="FII29" s="130"/>
      <c r="FIJ29" s="130"/>
      <c r="FIK29" s="130"/>
      <c r="FIL29" s="130"/>
      <c r="FIM29" s="130"/>
      <c r="FIN29" s="130"/>
      <c r="FIO29" s="130"/>
      <c r="FIP29" s="130"/>
      <c r="FIQ29" s="130"/>
      <c r="FIR29" s="130"/>
      <c r="FIS29" s="130"/>
      <c r="FIT29" s="130"/>
      <c r="FIU29" s="130"/>
      <c r="FIV29" s="130"/>
      <c r="FIW29" s="130"/>
      <c r="FIX29" s="130"/>
      <c r="FIY29" s="130"/>
      <c r="FIZ29" s="130"/>
      <c r="FJA29" s="130"/>
      <c r="FJB29" s="130"/>
      <c r="FJC29" s="130"/>
      <c r="FJD29" s="130"/>
      <c r="FJE29" s="130"/>
      <c r="FJF29" s="130"/>
      <c r="FJG29" s="130"/>
      <c r="FJH29" s="130"/>
      <c r="FJI29" s="130"/>
      <c r="FJJ29" s="130"/>
      <c r="FJK29" s="130"/>
      <c r="FJL29" s="130"/>
      <c r="FJM29" s="130"/>
      <c r="FJN29" s="130"/>
      <c r="FJO29" s="130"/>
      <c r="FJP29" s="130"/>
      <c r="FJQ29" s="130"/>
      <c r="FJR29" s="130"/>
      <c r="FJS29" s="130"/>
      <c r="FJT29" s="130"/>
      <c r="FJU29" s="130"/>
      <c r="FJV29" s="130"/>
      <c r="FJW29" s="130"/>
      <c r="FJX29" s="130"/>
      <c r="FJY29" s="130"/>
      <c r="FJZ29" s="130"/>
      <c r="FKA29" s="130"/>
      <c r="FKB29" s="130"/>
      <c r="FKC29" s="130"/>
      <c r="FKD29" s="130"/>
      <c r="FKE29" s="130"/>
      <c r="FKF29" s="130"/>
      <c r="FKG29" s="130"/>
      <c r="FKH29" s="130"/>
      <c r="FKI29" s="130"/>
      <c r="FKJ29" s="130"/>
      <c r="FKK29" s="130"/>
      <c r="FKL29" s="130"/>
      <c r="FKM29" s="130"/>
      <c r="FKN29" s="130"/>
      <c r="FKO29" s="130"/>
      <c r="FKP29" s="130"/>
      <c r="FKQ29" s="130"/>
      <c r="FKR29" s="130"/>
      <c r="FKS29" s="130"/>
      <c r="FKT29" s="130"/>
      <c r="FKU29" s="130"/>
      <c r="FKV29" s="130"/>
      <c r="FKW29" s="130"/>
      <c r="FKX29" s="130"/>
      <c r="FKY29" s="130"/>
      <c r="FKZ29" s="130"/>
      <c r="FLA29" s="130"/>
      <c r="FLB29" s="130"/>
      <c r="FLC29" s="130"/>
      <c r="FLD29" s="130"/>
      <c r="FLE29" s="130"/>
      <c r="FLF29" s="130"/>
      <c r="FLG29" s="130"/>
      <c r="FLH29" s="130"/>
      <c r="FLI29" s="130"/>
      <c r="FLJ29" s="130"/>
      <c r="FLK29" s="130"/>
      <c r="FLL29" s="130"/>
      <c r="FLM29" s="130"/>
      <c r="FLN29" s="130"/>
      <c r="FLO29" s="130"/>
      <c r="FLP29" s="130"/>
      <c r="FLQ29" s="130"/>
      <c r="FLR29" s="130"/>
      <c r="FLS29" s="130"/>
      <c r="FLT29" s="130"/>
      <c r="FLU29" s="130"/>
      <c r="FLV29" s="130"/>
      <c r="FLW29" s="130"/>
      <c r="FLX29" s="130"/>
      <c r="FLY29" s="130"/>
      <c r="FLZ29" s="130"/>
      <c r="FMA29" s="130"/>
      <c r="FMB29" s="130"/>
      <c r="FMC29" s="130"/>
      <c r="FMD29" s="130"/>
      <c r="FME29" s="130"/>
      <c r="FMF29" s="130"/>
      <c r="FMG29" s="130"/>
      <c r="FMH29" s="130"/>
      <c r="FMI29" s="130"/>
      <c r="FMJ29" s="130"/>
      <c r="FMK29" s="130"/>
      <c r="FML29" s="130"/>
      <c r="FMM29" s="130"/>
      <c r="FMN29" s="130"/>
      <c r="FMO29" s="130"/>
      <c r="FMP29" s="130"/>
      <c r="FMQ29" s="130"/>
      <c r="FMR29" s="130"/>
      <c r="FMS29" s="130"/>
      <c r="FMT29" s="130"/>
      <c r="FMU29" s="130"/>
      <c r="FMV29" s="130"/>
      <c r="FMW29" s="130"/>
      <c r="FMX29" s="130"/>
      <c r="FMY29" s="130"/>
      <c r="FMZ29" s="130"/>
      <c r="FNA29" s="130"/>
      <c r="FNB29" s="130"/>
      <c r="FNC29" s="130"/>
      <c r="FND29" s="130"/>
      <c r="FNE29" s="130"/>
      <c r="FNF29" s="130"/>
      <c r="FNG29" s="130"/>
      <c r="FNH29" s="130"/>
      <c r="FNI29" s="130"/>
      <c r="FNJ29" s="130"/>
      <c r="FNK29" s="130"/>
      <c r="FNL29" s="130"/>
      <c r="FNM29" s="130"/>
      <c r="FNN29" s="130"/>
      <c r="FNO29" s="130"/>
      <c r="FNP29" s="130"/>
      <c r="FNQ29" s="130"/>
      <c r="FNR29" s="130"/>
      <c r="FNS29" s="130"/>
      <c r="FNT29" s="130"/>
      <c r="FNU29" s="130"/>
      <c r="FNV29" s="130"/>
      <c r="FNW29" s="130"/>
      <c r="FNX29" s="130"/>
      <c r="FNY29" s="130"/>
      <c r="FNZ29" s="130"/>
      <c r="FOA29" s="130"/>
      <c r="FOB29" s="130"/>
      <c r="FOC29" s="130"/>
      <c r="FOD29" s="130"/>
      <c r="FOE29" s="130"/>
      <c r="FOF29" s="130"/>
      <c r="FOG29" s="130"/>
      <c r="FOH29" s="130"/>
      <c r="FOI29" s="130"/>
      <c r="FOJ29" s="130"/>
      <c r="FOK29" s="130"/>
      <c r="FOL29" s="130"/>
      <c r="FOM29" s="130"/>
      <c r="FON29" s="130"/>
      <c r="FOO29" s="130"/>
      <c r="FOP29" s="130"/>
      <c r="FOQ29" s="130"/>
      <c r="FOR29" s="130"/>
      <c r="FOS29" s="130"/>
      <c r="FOT29" s="130"/>
      <c r="FOU29" s="130"/>
      <c r="FOV29" s="130"/>
      <c r="FOW29" s="130"/>
      <c r="FOX29" s="130"/>
      <c r="FOY29" s="130"/>
      <c r="FOZ29" s="130"/>
      <c r="FPA29" s="130"/>
      <c r="FPB29" s="130"/>
      <c r="FPC29" s="130"/>
      <c r="FPD29" s="130"/>
      <c r="FPE29" s="130"/>
      <c r="FPF29" s="130"/>
      <c r="FPG29" s="130"/>
      <c r="FPH29" s="130"/>
      <c r="FPI29" s="130"/>
      <c r="FPJ29" s="130"/>
      <c r="FPK29" s="130"/>
      <c r="FPL29" s="130"/>
      <c r="FPM29" s="130"/>
      <c r="FPN29" s="130"/>
      <c r="FPO29" s="130"/>
      <c r="FPP29" s="130"/>
      <c r="FPQ29" s="130"/>
      <c r="FPR29" s="130"/>
      <c r="FPS29" s="130"/>
      <c r="FPT29" s="130"/>
      <c r="FPU29" s="130"/>
      <c r="FPV29" s="130"/>
      <c r="FPW29" s="130"/>
      <c r="FPX29" s="130"/>
      <c r="FPY29" s="130"/>
      <c r="FPZ29" s="130"/>
      <c r="FQA29" s="130"/>
      <c r="FQB29" s="130"/>
      <c r="FQC29" s="130"/>
      <c r="FQD29" s="130"/>
      <c r="FQE29" s="130"/>
      <c r="FQF29" s="130"/>
      <c r="FQG29" s="130"/>
      <c r="FQH29" s="130"/>
      <c r="FQI29" s="130"/>
      <c r="FQJ29" s="130"/>
      <c r="FQK29" s="130"/>
      <c r="FQL29" s="130"/>
      <c r="FQM29" s="130"/>
      <c r="FQN29" s="130"/>
      <c r="FQO29" s="130"/>
      <c r="FQP29" s="130"/>
      <c r="FQQ29" s="130"/>
      <c r="FQR29" s="130"/>
      <c r="FQS29" s="130"/>
      <c r="FQT29" s="130"/>
      <c r="FQU29" s="130"/>
      <c r="FQV29" s="130"/>
      <c r="FQW29" s="130"/>
      <c r="FQX29" s="130"/>
      <c r="FQY29" s="130"/>
      <c r="FQZ29" s="130"/>
      <c r="FRA29" s="130"/>
      <c r="FRB29" s="130"/>
      <c r="FRC29" s="130"/>
      <c r="FRD29" s="130"/>
      <c r="FRE29" s="130"/>
      <c r="FRF29" s="130"/>
      <c r="FRG29" s="130"/>
      <c r="FRH29" s="130"/>
      <c r="FRI29" s="130"/>
      <c r="FRJ29" s="130"/>
      <c r="FRK29" s="130"/>
      <c r="FRL29" s="130"/>
      <c r="FRM29" s="130"/>
      <c r="FRN29" s="130"/>
      <c r="FRO29" s="130"/>
      <c r="FRP29" s="130"/>
      <c r="FRQ29" s="130"/>
      <c r="FRR29" s="130"/>
      <c r="FRS29" s="130"/>
      <c r="FRT29" s="130"/>
      <c r="FRU29" s="130"/>
      <c r="FRV29" s="130"/>
      <c r="FRW29" s="130"/>
      <c r="FRX29" s="130"/>
      <c r="FRY29" s="130"/>
      <c r="FRZ29" s="130"/>
      <c r="FSA29" s="130"/>
      <c r="FSB29" s="130"/>
      <c r="FSC29" s="130"/>
      <c r="FSD29" s="130"/>
      <c r="FSE29" s="130"/>
      <c r="FSF29" s="130"/>
      <c r="FSG29" s="130"/>
      <c r="FSH29" s="130"/>
      <c r="FSI29" s="130"/>
      <c r="FSJ29" s="130"/>
      <c r="FSK29" s="130"/>
      <c r="FSL29" s="130"/>
      <c r="FSM29" s="130"/>
      <c r="FSN29" s="130"/>
      <c r="FSO29" s="130"/>
      <c r="FSP29" s="130"/>
      <c r="FSQ29" s="130"/>
      <c r="FSR29" s="130"/>
      <c r="FSS29" s="130"/>
      <c r="FST29" s="130"/>
      <c r="FSU29" s="130"/>
      <c r="FSV29" s="130"/>
      <c r="FSW29" s="130"/>
      <c r="FSX29" s="130"/>
      <c r="FSY29" s="130"/>
      <c r="FSZ29" s="130"/>
      <c r="FTA29" s="130"/>
      <c r="FTB29" s="130"/>
      <c r="FTC29" s="130"/>
      <c r="FTD29" s="130"/>
      <c r="FTE29" s="130"/>
      <c r="FTF29" s="130"/>
      <c r="FTG29" s="130"/>
      <c r="FTH29" s="130"/>
      <c r="FTI29" s="130"/>
      <c r="FTJ29" s="130"/>
      <c r="FTK29" s="130"/>
      <c r="FTL29" s="130"/>
      <c r="FTM29" s="130"/>
      <c r="FTN29" s="130"/>
      <c r="FTO29" s="130"/>
      <c r="FTP29" s="130"/>
      <c r="FTQ29" s="130"/>
      <c r="FTR29" s="130"/>
      <c r="FTS29" s="130"/>
      <c r="FTT29" s="130"/>
      <c r="FTU29" s="130"/>
      <c r="FTV29" s="130"/>
      <c r="FTW29" s="130"/>
      <c r="FTX29" s="130"/>
      <c r="FTY29" s="130"/>
      <c r="FTZ29" s="130"/>
      <c r="FUA29" s="130"/>
      <c r="FUB29" s="130"/>
      <c r="FUC29" s="130"/>
      <c r="FUD29" s="130"/>
      <c r="FUE29" s="130"/>
      <c r="FUF29" s="130"/>
      <c r="FUG29" s="130"/>
      <c r="FUH29" s="130"/>
      <c r="FUI29" s="130"/>
      <c r="FUJ29" s="130"/>
      <c r="FUK29" s="130"/>
      <c r="FUL29" s="130"/>
      <c r="FUM29" s="130"/>
      <c r="FUN29" s="130"/>
      <c r="FUO29" s="130"/>
      <c r="FUP29" s="130"/>
      <c r="FUQ29" s="130"/>
      <c r="FUR29" s="130"/>
      <c r="FUS29" s="130"/>
      <c r="FUT29" s="130"/>
      <c r="FUU29" s="130"/>
      <c r="FUV29" s="130"/>
      <c r="FUW29" s="130"/>
      <c r="FUX29" s="130"/>
      <c r="FUY29" s="130"/>
      <c r="FUZ29" s="130"/>
      <c r="FVA29" s="130"/>
      <c r="FVB29" s="130"/>
      <c r="FVC29" s="130"/>
      <c r="FVD29" s="130"/>
      <c r="FVE29" s="130"/>
      <c r="FVF29" s="130"/>
      <c r="FVG29" s="130"/>
      <c r="FVH29" s="130"/>
      <c r="FVI29" s="130"/>
      <c r="FVJ29" s="130"/>
      <c r="FVK29" s="130"/>
      <c r="FVL29" s="130"/>
      <c r="FVM29" s="130"/>
      <c r="FVN29" s="130"/>
      <c r="FVO29" s="130"/>
      <c r="FVP29" s="130"/>
      <c r="FVQ29" s="130"/>
      <c r="FVR29" s="130"/>
      <c r="FVS29" s="130"/>
      <c r="FVT29" s="130"/>
      <c r="FVU29" s="130"/>
      <c r="FVV29" s="130"/>
      <c r="FVW29" s="130"/>
      <c r="FVX29" s="130"/>
      <c r="FVY29" s="130"/>
      <c r="FVZ29" s="130"/>
      <c r="FWA29" s="130"/>
      <c r="FWB29" s="130"/>
      <c r="FWC29" s="130"/>
      <c r="FWD29" s="130"/>
      <c r="FWE29" s="130"/>
      <c r="FWF29" s="130"/>
      <c r="FWG29" s="130"/>
      <c r="FWH29" s="130"/>
      <c r="FWI29" s="130"/>
      <c r="FWJ29" s="130"/>
      <c r="FWK29" s="130"/>
      <c r="FWL29" s="130"/>
      <c r="FWM29" s="130"/>
      <c r="FWN29" s="130"/>
      <c r="FWO29" s="130"/>
      <c r="FWP29" s="130"/>
      <c r="FWQ29" s="130"/>
      <c r="FWR29" s="130"/>
      <c r="FWS29" s="130"/>
      <c r="FWT29" s="130"/>
      <c r="FWU29" s="130"/>
      <c r="FWV29" s="130"/>
      <c r="FWW29" s="130"/>
      <c r="FWX29" s="130"/>
      <c r="FWY29" s="130"/>
      <c r="FWZ29" s="130"/>
      <c r="FXA29" s="130"/>
      <c r="FXB29" s="130"/>
      <c r="FXC29" s="130"/>
      <c r="FXD29" s="130"/>
      <c r="FXE29" s="130"/>
      <c r="FXF29" s="130"/>
      <c r="FXG29" s="130"/>
      <c r="FXH29" s="130"/>
      <c r="FXI29" s="130"/>
      <c r="FXJ29" s="130"/>
      <c r="FXK29" s="130"/>
      <c r="FXL29" s="130"/>
      <c r="FXM29" s="130"/>
      <c r="FXN29" s="130"/>
      <c r="FXO29" s="130"/>
      <c r="FXP29" s="130"/>
      <c r="FXQ29" s="130"/>
      <c r="FXR29" s="130"/>
      <c r="FXS29" s="130"/>
      <c r="FXT29" s="130"/>
      <c r="FXU29" s="130"/>
      <c r="FXV29" s="130"/>
      <c r="FXW29" s="130"/>
      <c r="FXX29" s="130"/>
      <c r="FXY29" s="130"/>
      <c r="FXZ29" s="130"/>
      <c r="FYA29" s="130"/>
      <c r="FYB29" s="130"/>
      <c r="FYC29" s="130"/>
      <c r="FYD29" s="130"/>
      <c r="FYE29" s="130"/>
      <c r="FYF29" s="130"/>
      <c r="FYG29" s="130"/>
      <c r="FYH29" s="130"/>
      <c r="FYI29" s="130"/>
      <c r="FYJ29" s="130"/>
      <c r="FYK29" s="130"/>
      <c r="FYL29" s="130"/>
      <c r="FYM29" s="130"/>
      <c r="FYN29" s="130"/>
      <c r="FYO29" s="130"/>
      <c r="FYP29" s="130"/>
      <c r="FYQ29" s="130"/>
      <c r="FYR29" s="130"/>
      <c r="FYS29" s="130"/>
      <c r="FYT29" s="130"/>
      <c r="FYU29" s="130"/>
      <c r="FYV29" s="130"/>
      <c r="FYW29" s="130"/>
      <c r="FYX29" s="130"/>
      <c r="FYY29" s="130"/>
      <c r="FYZ29" s="130"/>
      <c r="FZA29" s="130"/>
      <c r="FZB29" s="130"/>
      <c r="FZC29" s="130"/>
      <c r="FZD29" s="130"/>
      <c r="FZE29" s="130"/>
      <c r="FZF29" s="130"/>
      <c r="FZG29" s="130"/>
      <c r="FZH29" s="130"/>
      <c r="FZI29" s="130"/>
      <c r="FZJ29" s="130"/>
      <c r="FZK29" s="130"/>
      <c r="FZL29" s="130"/>
      <c r="FZM29" s="130"/>
      <c r="FZN29" s="130"/>
      <c r="FZO29" s="130"/>
      <c r="FZP29" s="130"/>
      <c r="FZQ29" s="130"/>
      <c r="FZR29" s="130"/>
      <c r="FZS29" s="130"/>
      <c r="FZT29" s="130"/>
      <c r="FZU29" s="130"/>
      <c r="FZV29" s="130"/>
      <c r="FZW29" s="130"/>
      <c r="FZX29" s="130"/>
      <c r="FZY29" s="130"/>
      <c r="FZZ29" s="130"/>
      <c r="GAA29" s="130"/>
      <c r="GAB29" s="130"/>
      <c r="GAC29" s="130"/>
      <c r="GAD29" s="130"/>
      <c r="GAE29" s="130"/>
      <c r="GAF29" s="130"/>
      <c r="GAG29" s="130"/>
      <c r="GAH29" s="130"/>
      <c r="GAI29" s="130"/>
      <c r="GAJ29" s="130"/>
      <c r="GAK29" s="130"/>
      <c r="GAL29" s="130"/>
      <c r="GAM29" s="130"/>
      <c r="GAN29" s="130"/>
      <c r="GAO29" s="130"/>
      <c r="GAP29" s="130"/>
      <c r="GAQ29" s="130"/>
      <c r="GAR29" s="130"/>
      <c r="GAS29" s="130"/>
      <c r="GAT29" s="130"/>
      <c r="GAU29" s="130"/>
      <c r="GAV29" s="130"/>
      <c r="GAW29" s="130"/>
      <c r="GAX29" s="130"/>
      <c r="GAY29" s="130"/>
      <c r="GAZ29" s="130"/>
      <c r="GBA29" s="130"/>
      <c r="GBB29" s="130"/>
      <c r="GBC29" s="130"/>
      <c r="GBD29" s="130"/>
      <c r="GBE29" s="130"/>
      <c r="GBF29" s="130"/>
      <c r="GBG29" s="130"/>
      <c r="GBH29" s="130"/>
      <c r="GBI29" s="130"/>
      <c r="GBJ29" s="130"/>
      <c r="GBK29" s="130"/>
      <c r="GBL29" s="130"/>
      <c r="GBM29" s="130"/>
      <c r="GBN29" s="130"/>
      <c r="GBO29" s="130"/>
      <c r="GBP29" s="130"/>
      <c r="GBQ29" s="130"/>
      <c r="GBR29" s="130"/>
      <c r="GBS29" s="130"/>
      <c r="GBT29" s="130"/>
      <c r="GBU29" s="130"/>
      <c r="GBV29" s="130"/>
      <c r="GBW29" s="130"/>
      <c r="GBX29" s="130"/>
      <c r="GBY29" s="130"/>
      <c r="GBZ29" s="130"/>
      <c r="GCA29" s="130"/>
      <c r="GCB29" s="130"/>
      <c r="GCC29" s="130"/>
      <c r="GCD29" s="130"/>
      <c r="GCE29" s="130"/>
      <c r="GCF29" s="130"/>
      <c r="GCG29" s="130"/>
      <c r="GCH29" s="130"/>
      <c r="GCI29" s="130"/>
      <c r="GCJ29" s="130"/>
      <c r="GCK29" s="130"/>
      <c r="GCL29" s="130"/>
      <c r="GCM29" s="130"/>
      <c r="GCN29" s="130"/>
      <c r="GCO29" s="130"/>
      <c r="GCP29" s="130"/>
      <c r="GCQ29" s="130"/>
      <c r="GCR29" s="130"/>
      <c r="GCS29" s="130"/>
      <c r="GCT29" s="130"/>
      <c r="GCU29" s="130"/>
      <c r="GCV29" s="130"/>
      <c r="GCW29" s="130"/>
      <c r="GCX29" s="130"/>
      <c r="GCY29" s="130"/>
      <c r="GCZ29" s="130"/>
      <c r="GDA29" s="130"/>
      <c r="GDB29" s="130"/>
      <c r="GDC29" s="130"/>
      <c r="GDD29" s="130"/>
      <c r="GDE29" s="130"/>
      <c r="GDF29" s="130"/>
      <c r="GDG29" s="130"/>
      <c r="GDH29" s="130"/>
      <c r="GDI29" s="130"/>
      <c r="GDJ29" s="130"/>
      <c r="GDK29" s="130"/>
      <c r="GDL29" s="130"/>
      <c r="GDM29" s="130"/>
      <c r="GDN29" s="130"/>
      <c r="GDO29" s="130"/>
      <c r="GDP29" s="130"/>
      <c r="GDQ29" s="130"/>
      <c r="GDR29" s="130"/>
      <c r="GDS29" s="130"/>
      <c r="GDT29" s="130"/>
      <c r="GDU29" s="130"/>
      <c r="GDV29" s="130"/>
      <c r="GDW29" s="130"/>
      <c r="GDX29" s="130"/>
      <c r="GDY29" s="130"/>
      <c r="GDZ29" s="130"/>
      <c r="GEA29" s="130"/>
      <c r="GEB29" s="130"/>
      <c r="GEC29" s="130"/>
      <c r="GED29" s="130"/>
      <c r="GEE29" s="130"/>
      <c r="GEF29" s="130"/>
      <c r="GEG29" s="130"/>
      <c r="GEH29" s="130"/>
      <c r="GEI29" s="130"/>
      <c r="GEJ29" s="130"/>
      <c r="GEK29" s="130"/>
      <c r="GEL29" s="130"/>
      <c r="GEM29" s="130"/>
      <c r="GEN29" s="130"/>
      <c r="GEO29" s="130"/>
      <c r="GEP29" s="130"/>
      <c r="GEQ29" s="130"/>
      <c r="GER29" s="130"/>
      <c r="GES29" s="130"/>
      <c r="GET29" s="130"/>
      <c r="GEU29" s="130"/>
      <c r="GEV29" s="130"/>
      <c r="GEW29" s="130"/>
      <c r="GEX29" s="130"/>
      <c r="GEY29" s="130"/>
      <c r="GEZ29" s="130"/>
      <c r="GFA29" s="130"/>
      <c r="GFB29" s="130"/>
      <c r="GFC29" s="130"/>
      <c r="GFD29" s="130"/>
      <c r="GFE29" s="130"/>
      <c r="GFF29" s="130"/>
      <c r="GFG29" s="130"/>
      <c r="GFH29" s="130"/>
      <c r="GFI29" s="130"/>
      <c r="GFJ29" s="130"/>
      <c r="GFK29" s="130"/>
      <c r="GFL29" s="130"/>
      <c r="GFM29" s="130"/>
      <c r="GFN29" s="130"/>
      <c r="GFO29" s="130"/>
      <c r="GFP29" s="130"/>
      <c r="GFQ29" s="130"/>
      <c r="GFR29" s="130"/>
      <c r="GFS29" s="130"/>
      <c r="GFT29" s="130"/>
      <c r="GFU29" s="130"/>
      <c r="GFV29" s="130"/>
      <c r="GFW29" s="130"/>
      <c r="GFX29" s="130"/>
      <c r="GFY29" s="130"/>
      <c r="GFZ29" s="130"/>
      <c r="GGA29" s="130"/>
      <c r="GGB29" s="130"/>
      <c r="GGC29" s="130"/>
      <c r="GGD29" s="130"/>
      <c r="GGE29" s="130"/>
      <c r="GGF29" s="130"/>
      <c r="GGG29" s="130"/>
      <c r="GGH29" s="130"/>
      <c r="GGI29" s="130"/>
      <c r="GGJ29" s="130"/>
      <c r="GGK29" s="130"/>
      <c r="GGL29" s="130"/>
      <c r="GGM29" s="130"/>
      <c r="GGN29" s="130"/>
      <c r="GGO29" s="130"/>
      <c r="GGP29" s="130"/>
      <c r="GGQ29" s="130"/>
      <c r="GGR29" s="130"/>
      <c r="GGS29" s="130"/>
      <c r="GGT29" s="130"/>
      <c r="GGU29" s="130"/>
      <c r="GGV29" s="130"/>
      <c r="GGW29" s="130"/>
      <c r="GGX29" s="130"/>
      <c r="GGY29" s="130"/>
      <c r="GGZ29" s="130"/>
      <c r="GHA29" s="130"/>
      <c r="GHB29" s="130"/>
      <c r="GHC29" s="130"/>
      <c r="GHD29" s="130"/>
      <c r="GHE29" s="130"/>
      <c r="GHF29" s="130"/>
      <c r="GHG29" s="130"/>
      <c r="GHH29" s="130"/>
      <c r="GHI29" s="130"/>
      <c r="GHJ29" s="130"/>
      <c r="GHK29" s="130"/>
      <c r="GHL29" s="130"/>
      <c r="GHM29" s="130"/>
      <c r="GHN29" s="130"/>
      <c r="GHO29" s="130"/>
      <c r="GHP29" s="130"/>
      <c r="GHQ29" s="130"/>
      <c r="GHR29" s="130"/>
      <c r="GHS29" s="130"/>
      <c r="GHT29" s="130"/>
      <c r="GHU29" s="130"/>
      <c r="GHV29" s="130"/>
      <c r="GHW29" s="130"/>
      <c r="GHX29" s="130"/>
      <c r="GHY29" s="130"/>
      <c r="GHZ29" s="130"/>
      <c r="GIA29" s="130"/>
      <c r="GIB29" s="130"/>
      <c r="GIC29" s="130"/>
      <c r="GID29" s="130"/>
      <c r="GIE29" s="130"/>
      <c r="GIF29" s="130"/>
      <c r="GIG29" s="130"/>
      <c r="GIH29" s="130"/>
      <c r="GII29" s="130"/>
      <c r="GIJ29" s="130"/>
      <c r="GIK29" s="130"/>
      <c r="GIL29" s="130"/>
      <c r="GIM29" s="130"/>
      <c r="GIN29" s="130"/>
      <c r="GIO29" s="130"/>
      <c r="GIP29" s="130"/>
      <c r="GIQ29" s="130"/>
      <c r="GIR29" s="130"/>
      <c r="GIS29" s="130"/>
      <c r="GIT29" s="130"/>
      <c r="GIU29" s="130"/>
      <c r="GIV29" s="130"/>
      <c r="GIW29" s="130"/>
      <c r="GIX29" s="130"/>
      <c r="GIY29" s="130"/>
      <c r="GIZ29" s="130"/>
      <c r="GJA29" s="130"/>
      <c r="GJB29" s="130"/>
      <c r="GJC29" s="130"/>
      <c r="GJD29" s="130"/>
      <c r="GJE29" s="130"/>
      <c r="GJF29" s="130"/>
      <c r="GJG29" s="130"/>
      <c r="GJH29" s="130"/>
      <c r="GJI29" s="130"/>
      <c r="GJJ29" s="130"/>
      <c r="GJK29" s="130"/>
      <c r="GJL29" s="130"/>
      <c r="GJM29" s="130"/>
      <c r="GJN29" s="130"/>
      <c r="GJO29" s="130"/>
      <c r="GJP29" s="130"/>
      <c r="GJQ29" s="130"/>
      <c r="GJR29" s="130"/>
      <c r="GJS29" s="130"/>
      <c r="GJT29" s="130"/>
      <c r="GJU29" s="130"/>
      <c r="GJV29" s="130"/>
      <c r="GJW29" s="130"/>
      <c r="GJX29" s="130"/>
      <c r="GJY29" s="130"/>
      <c r="GJZ29" s="130"/>
      <c r="GKA29" s="130"/>
      <c r="GKB29" s="130"/>
      <c r="GKC29" s="130"/>
      <c r="GKD29" s="130"/>
      <c r="GKE29" s="130"/>
      <c r="GKF29" s="130"/>
      <c r="GKG29" s="130"/>
      <c r="GKH29" s="130"/>
      <c r="GKI29" s="130"/>
      <c r="GKJ29" s="130"/>
      <c r="GKK29" s="130"/>
      <c r="GKL29" s="130"/>
      <c r="GKM29" s="130"/>
      <c r="GKN29" s="130"/>
      <c r="GKO29" s="130"/>
      <c r="GKP29" s="130"/>
      <c r="GKQ29" s="130"/>
      <c r="GKR29" s="130"/>
      <c r="GKS29" s="130"/>
      <c r="GKT29" s="130"/>
      <c r="GKU29" s="130"/>
      <c r="GKV29" s="130"/>
      <c r="GKW29" s="130"/>
      <c r="GKX29" s="130"/>
      <c r="GKY29" s="130"/>
      <c r="GKZ29" s="130"/>
      <c r="GLA29" s="130"/>
      <c r="GLB29" s="130"/>
      <c r="GLC29" s="130"/>
      <c r="GLD29" s="130"/>
      <c r="GLE29" s="130"/>
      <c r="GLF29" s="130"/>
      <c r="GLG29" s="130"/>
      <c r="GLH29" s="130"/>
      <c r="GLI29" s="130"/>
      <c r="GLJ29" s="130"/>
      <c r="GLK29" s="130"/>
      <c r="GLL29" s="130"/>
      <c r="GLM29" s="130"/>
      <c r="GLN29" s="130"/>
      <c r="GLO29" s="130"/>
      <c r="GLP29" s="130"/>
      <c r="GLQ29" s="130"/>
      <c r="GLR29" s="130"/>
      <c r="GLS29" s="130"/>
      <c r="GLT29" s="130"/>
      <c r="GLU29" s="130"/>
      <c r="GLV29" s="130"/>
      <c r="GLW29" s="130"/>
      <c r="GLX29" s="130"/>
      <c r="GLY29" s="130"/>
      <c r="GLZ29" s="130"/>
      <c r="GMA29" s="130"/>
      <c r="GMB29" s="130"/>
      <c r="GMC29" s="130"/>
      <c r="GMD29" s="130"/>
      <c r="GME29" s="130"/>
      <c r="GMF29" s="130"/>
      <c r="GMG29" s="130"/>
      <c r="GMH29" s="130"/>
      <c r="GMI29" s="130"/>
      <c r="GMJ29" s="130"/>
      <c r="GMK29" s="130"/>
      <c r="GML29" s="130"/>
      <c r="GMM29" s="130"/>
      <c r="GMN29" s="130"/>
      <c r="GMO29" s="130"/>
      <c r="GMP29" s="130"/>
      <c r="GMQ29" s="130"/>
      <c r="GMR29" s="130"/>
      <c r="GMS29" s="130"/>
      <c r="GMT29" s="130"/>
      <c r="GMU29" s="130"/>
      <c r="GMV29" s="130"/>
      <c r="GMW29" s="130"/>
      <c r="GMX29" s="130"/>
      <c r="GMY29" s="130"/>
      <c r="GMZ29" s="130"/>
      <c r="GNA29" s="130"/>
      <c r="GNB29" s="130"/>
      <c r="GNC29" s="130"/>
      <c r="GND29" s="130"/>
      <c r="GNE29" s="130"/>
      <c r="GNF29" s="130"/>
      <c r="GNG29" s="130"/>
      <c r="GNH29" s="130"/>
      <c r="GNI29" s="130"/>
      <c r="GNJ29" s="130"/>
      <c r="GNK29" s="130"/>
      <c r="GNL29" s="130"/>
      <c r="GNM29" s="130"/>
      <c r="GNN29" s="130"/>
      <c r="GNO29" s="130"/>
      <c r="GNP29" s="130"/>
      <c r="GNQ29" s="130"/>
      <c r="GNR29" s="130"/>
      <c r="GNS29" s="130"/>
      <c r="GNT29" s="130"/>
      <c r="GNU29" s="130"/>
      <c r="GNV29" s="130"/>
      <c r="GNW29" s="130"/>
      <c r="GNX29" s="130"/>
      <c r="GNY29" s="130"/>
      <c r="GNZ29" s="130"/>
      <c r="GOA29" s="130"/>
      <c r="GOB29" s="130"/>
      <c r="GOC29" s="130"/>
      <c r="GOD29" s="130"/>
      <c r="GOE29" s="130"/>
      <c r="GOF29" s="130"/>
      <c r="GOG29" s="130"/>
      <c r="GOH29" s="130"/>
      <c r="GOI29" s="130"/>
      <c r="GOJ29" s="130"/>
      <c r="GOK29" s="130"/>
      <c r="GOL29" s="130"/>
      <c r="GOM29" s="130"/>
      <c r="GON29" s="130"/>
      <c r="GOO29" s="130"/>
      <c r="GOP29" s="130"/>
      <c r="GOQ29" s="130"/>
      <c r="GOR29" s="130"/>
      <c r="GOS29" s="130"/>
      <c r="GOT29" s="130"/>
      <c r="GOU29" s="130"/>
      <c r="GOV29" s="130"/>
      <c r="GOW29" s="130"/>
      <c r="GOX29" s="130"/>
      <c r="GOY29" s="130"/>
      <c r="GOZ29" s="130"/>
      <c r="GPA29" s="130"/>
      <c r="GPB29" s="130"/>
      <c r="GPC29" s="130"/>
      <c r="GPD29" s="130"/>
      <c r="GPE29" s="130"/>
      <c r="GPF29" s="130"/>
      <c r="GPG29" s="130"/>
      <c r="GPH29" s="130"/>
      <c r="GPI29" s="130"/>
      <c r="GPJ29" s="130"/>
      <c r="GPK29" s="130"/>
      <c r="GPL29" s="130"/>
      <c r="GPM29" s="130"/>
      <c r="GPN29" s="130"/>
      <c r="GPO29" s="130"/>
      <c r="GPP29" s="130"/>
      <c r="GPQ29" s="130"/>
      <c r="GPR29" s="130"/>
      <c r="GPS29" s="130"/>
      <c r="GPT29" s="130"/>
      <c r="GPU29" s="130"/>
      <c r="GPV29" s="130"/>
      <c r="GPW29" s="130"/>
      <c r="GPX29" s="130"/>
      <c r="GPY29" s="130"/>
      <c r="GPZ29" s="130"/>
      <c r="GQA29" s="130"/>
      <c r="GQB29" s="130"/>
      <c r="GQC29" s="130"/>
      <c r="GQD29" s="130"/>
      <c r="GQE29" s="130"/>
      <c r="GQF29" s="130"/>
      <c r="GQG29" s="130"/>
      <c r="GQH29" s="130"/>
      <c r="GQI29" s="130"/>
      <c r="GQJ29" s="130"/>
      <c r="GQK29" s="130"/>
      <c r="GQL29" s="130"/>
      <c r="GQM29" s="130"/>
      <c r="GQN29" s="130"/>
      <c r="GQO29" s="130"/>
      <c r="GQP29" s="130"/>
      <c r="GQQ29" s="130"/>
      <c r="GQR29" s="130"/>
      <c r="GQS29" s="130"/>
      <c r="GQT29" s="130"/>
      <c r="GQU29" s="130"/>
      <c r="GQV29" s="130"/>
      <c r="GQW29" s="130"/>
      <c r="GQX29" s="130"/>
      <c r="GQY29" s="130"/>
      <c r="GQZ29" s="130"/>
      <c r="GRA29" s="130"/>
      <c r="GRB29" s="130"/>
      <c r="GRC29" s="130"/>
      <c r="GRD29" s="130"/>
      <c r="GRE29" s="130"/>
      <c r="GRF29" s="130"/>
      <c r="GRG29" s="130"/>
      <c r="GRH29" s="130"/>
      <c r="GRI29" s="130"/>
      <c r="GRJ29" s="130"/>
      <c r="GRK29" s="130"/>
      <c r="GRL29" s="130"/>
      <c r="GRM29" s="130"/>
      <c r="GRN29" s="130"/>
      <c r="GRO29" s="130"/>
      <c r="GRP29" s="130"/>
      <c r="GRQ29" s="130"/>
      <c r="GRR29" s="130"/>
      <c r="GRS29" s="130"/>
      <c r="GRT29" s="130"/>
      <c r="GRU29" s="130"/>
      <c r="GRV29" s="130"/>
      <c r="GRW29" s="130"/>
      <c r="GRX29" s="130"/>
      <c r="GRY29" s="130"/>
      <c r="GRZ29" s="130"/>
      <c r="GSA29" s="130"/>
      <c r="GSB29" s="130"/>
      <c r="GSC29" s="130"/>
      <c r="GSD29" s="130"/>
      <c r="GSE29" s="130"/>
      <c r="GSF29" s="130"/>
      <c r="GSG29" s="130"/>
      <c r="GSH29" s="130"/>
      <c r="GSI29" s="130"/>
      <c r="GSJ29" s="130"/>
      <c r="GSK29" s="130"/>
      <c r="GSL29" s="130"/>
      <c r="GSM29" s="130"/>
      <c r="GSN29" s="130"/>
      <c r="GSO29" s="130"/>
      <c r="GSP29" s="130"/>
      <c r="GSQ29" s="130"/>
      <c r="GSR29" s="130"/>
      <c r="GSS29" s="130"/>
      <c r="GST29" s="130"/>
      <c r="GSU29" s="130"/>
      <c r="GSV29" s="130"/>
      <c r="GSW29" s="130"/>
      <c r="GSX29" s="130"/>
      <c r="GSY29" s="130"/>
      <c r="GSZ29" s="130"/>
      <c r="GTA29" s="130"/>
      <c r="GTB29" s="130"/>
      <c r="GTC29" s="130"/>
      <c r="GTD29" s="130"/>
      <c r="GTE29" s="130"/>
      <c r="GTF29" s="130"/>
      <c r="GTG29" s="130"/>
      <c r="GTH29" s="130"/>
      <c r="GTI29" s="130"/>
      <c r="GTJ29" s="130"/>
      <c r="GTK29" s="130"/>
      <c r="GTL29" s="130"/>
      <c r="GTM29" s="130"/>
      <c r="GTN29" s="130"/>
      <c r="GTO29" s="130"/>
      <c r="GTP29" s="130"/>
      <c r="GTQ29" s="130"/>
      <c r="GTR29" s="130"/>
      <c r="GTS29" s="130"/>
      <c r="GTT29" s="130"/>
      <c r="GTU29" s="130"/>
      <c r="GTV29" s="130"/>
      <c r="GTW29" s="130"/>
      <c r="GTX29" s="130"/>
      <c r="GTY29" s="130"/>
      <c r="GTZ29" s="130"/>
      <c r="GUA29" s="130"/>
      <c r="GUB29" s="130"/>
      <c r="GUC29" s="130"/>
      <c r="GUD29" s="130"/>
      <c r="GUE29" s="130"/>
      <c r="GUF29" s="130"/>
      <c r="GUG29" s="130"/>
      <c r="GUH29" s="130"/>
      <c r="GUI29" s="130"/>
      <c r="GUJ29" s="130"/>
      <c r="GUK29" s="130"/>
      <c r="GUL29" s="130"/>
      <c r="GUM29" s="130"/>
      <c r="GUN29" s="130"/>
      <c r="GUO29" s="130"/>
      <c r="GUP29" s="130"/>
      <c r="GUQ29" s="130"/>
      <c r="GUR29" s="130"/>
      <c r="GUS29" s="130"/>
      <c r="GUT29" s="130"/>
      <c r="GUU29" s="130"/>
      <c r="GUV29" s="130"/>
      <c r="GUW29" s="130"/>
      <c r="GUX29" s="130"/>
      <c r="GUY29" s="130"/>
      <c r="GUZ29" s="130"/>
      <c r="GVA29" s="130"/>
      <c r="GVB29" s="130"/>
      <c r="GVC29" s="130"/>
      <c r="GVD29" s="130"/>
      <c r="GVE29" s="130"/>
      <c r="GVF29" s="130"/>
      <c r="GVG29" s="130"/>
      <c r="GVH29" s="130"/>
      <c r="GVI29" s="130"/>
      <c r="GVJ29" s="130"/>
      <c r="GVK29" s="130"/>
      <c r="GVL29" s="130"/>
      <c r="GVM29" s="130"/>
      <c r="GVN29" s="130"/>
      <c r="GVO29" s="130"/>
      <c r="GVP29" s="130"/>
      <c r="GVQ29" s="130"/>
      <c r="GVR29" s="130"/>
      <c r="GVS29" s="130"/>
      <c r="GVT29" s="130"/>
      <c r="GVU29" s="130"/>
      <c r="GVV29" s="130"/>
      <c r="GVW29" s="130"/>
      <c r="GVX29" s="130"/>
      <c r="GVY29" s="130"/>
      <c r="GVZ29" s="130"/>
      <c r="GWA29" s="130"/>
      <c r="GWB29" s="130"/>
      <c r="GWC29" s="130"/>
      <c r="GWD29" s="130"/>
      <c r="GWE29" s="130"/>
      <c r="GWF29" s="130"/>
      <c r="GWG29" s="130"/>
      <c r="GWH29" s="130"/>
      <c r="GWI29" s="130"/>
      <c r="GWJ29" s="130"/>
      <c r="GWK29" s="130"/>
      <c r="GWL29" s="130"/>
      <c r="GWM29" s="130"/>
      <c r="GWN29" s="130"/>
      <c r="GWO29" s="130"/>
      <c r="GWP29" s="130"/>
      <c r="GWQ29" s="130"/>
      <c r="GWR29" s="130"/>
      <c r="GWS29" s="130"/>
      <c r="GWT29" s="130"/>
      <c r="GWU29" s="130"/>
      <c r="GWV29" s="130"/>
      <c r="GWW29" s="130"/>
      <c r="GWX29" s="130"/>
      <c r="GWY29" s="130"/>
      <c r="GWZ29" s="130"/>
      <c r="GXA29" s="130"/>
      <c r="GXB29" s="130"/>
      <c r="GXC29" s="130"/>
      <c r="GXD29" s="130"/>
      <c r="GXE29" s="130"/>
      <c r="GXF29" s="130"/>
      <c r="GXG29" s="130"/>
      <c r="GXH29" s="130"/>
      <c r="GXI29" s="130"/>
      <c r="GXJ29" s="130"/>
      <c r="GXK29" s="130"/>
      <c r="GXL29" s="130"/>
      <c r="GXM29" s="130"/>
      <c r="GXN29" s="130"/>
      <c r="GXO29" s="130"/>
      <c r="GXP29" s="130"/>
      <c r="GXQ29" s="130"/>
      <c r="GXR29" s="130"/>
      <c r="GXS29" s="130"/>
      <c r="GXT29" s="130"/>
      <c r="GXU29" s="130"/>
      <c r="GXV29" s="130"/>
      <c r="GXW29" s="130"/>
      <c r="GXX29" s="130"/>
      <c r="GXY29" s="130"/>
      <c r="GXZ29" s="130"/>
      <c r="GYA29" s="130"/>
      <c r="GYB29" s="130"/>
      <c r="GYC29" s="130"/>
      <c r="GYD29" s="130"/>
      <c r="GYE29" s="130"/>
      <c r="GYF29" s="130"/>
      <c r="GYG29" s="130"/>
      <c r="GYH29" s="130"/>
      <c r="GYI29" s="130"/>
      <c r="GYJ29" s="130"/>
      <c r="GYK29" s="130"/>
      <c r="GYL29" s="130"/>
      <c r="GYM29" s="130"/>
      <c r="GYN29" s="130"/>
      <c r="GYO29" s="130"/>
      <c r="GYP29" s="130"/>
      <c r="GYQ29" s="130"/>
      <c r="GYR29" s="130"/>
      <c r="GYS29" s="130"/>
      <c r="GYT29" s="130"/>
      <c r="GYU29" s="130"/>
      <c r="GYV29" s="130"/>
      <c r="GYW29" s="130"/>
      <c r="GYX29" s="130"/>
      <c r="GYY29" s="130"/>
      <c r="GYZ29" s="130"/>
      <c r="GZA29" s="130"/>
      <c r="GZB29" s="130"/>
      <c r="GZC29" s="130"/>
      <c r="GZD29" s="130"/>
      <c r="GZE29" s="130"/>
      <c r="GZF29" s="130"/>
      <c r="GZG29" s="130"/>
      <c r="GZH29" s="130"/>
      <c r="GZI29" s="130"/>
      <c r="GZJ29" s="130"/>
      <c r="GZK29" s="130"/>
      <c r="GZL29" s="130"/>
      <c r="GZM29" s="130"/>
      <c r="GZN29" s="130"/>
      <c r="GZO29" s="130"/>
      <c r="GZP29" s="130"/>
      <c r="GZQ29" s="130"/>
      <c r="GZR29" s="130"/>
      <c r="GZS29" s="130"/>
      <c r="GZT29" s="130"/>
      <c r="GZU29" s="130"/>
      <c r="GZV29" s="130"/>
      <c r="GZW29" s="130"/>
      <c r="GZX29" s="130"/>
      <c r="GZY29" s="130"/>
      <c r="GZZ29" s="130"/>
      <c r="HAA29" s="130"/>
      <c r="HAB29" s="130"/>
      <c r="HAC29" s="130"/>
      <c r="HAD29" s="130"/>
      <c r="HAE29" s="130"/>
      <c r="HAF29" s="130"/>
      <c r="HAG29" s="130"/>
      <c r="HAH29" s="130"/>
      <c r="HAI29" s="130"/>
      <c r="HAJ29" s="130"/>
      <c r="HAK29" s="130"/>
      <c r="HAL29" s="130"/>
      <c r="HAM29" s="130"/>
      <c r="HAN29" s="130"/>
      <c r="HAO29" s="130"/>
      <c r="HAP29" s="130"/>
      <c r="HAQ29" s="130"/>
      <c r="HAR29" s="130"/>
      <c r="HAS29" s="130"/>
      <c r="HAT29" s="130"/>
      <c r="HAU29" s="130"/>
      <c r="HAV29" s="130"/>
      <c r="HAW29" s="130"/>
      <c r="HAX29" s="130"/>
      <c r="HAY29" s="130"/>
      <c r="HAZ29" s="130"/>
      <c r="HBA29" s="130"/>
      <c r="HBB29" s="130"/>
      <c r="HBC29" s="130"/>
      <c r="HBD29" s="130"/>
      <c r="HBE29" s="130"/>
      <c r="HBF29" s="130"/>
      <c r="HBG29" s="130"/>
      <c r="HBH29" s="130"/>
      <c r="HBI29" s="130"/>
      <c r="HBJ29" s="130"/>
      <c r="HBK29" s="130"/>
      <c r="HBL29" s="130"/>
      <c r="HBM29" s="130"/>
      <c r="HBN29" s="130"/>
      <c r="HBO29" s="130"/>
      <c r="HBP29" s="130"/>
      <c r="HBQ29" s="130"/>
      <c r="HBR29" s="130"/>
      <c r="HBS29" s="130"/>
      <c r="HBT29" s="130"/>
      <c r="HBU29" s="130"/>
      <c r="HBV29" s="130"/>
      <c r="HBW29" s="130"/>
      <c r="HBX29" s="130"/>
      <c r="HBY29" s="130"/>
      <c r="HBZ29" s="130"/>
      <c r="HCA29" s="130"/>
      <c r="HCB29" s="130"/>
      <c r="HCC29" s="130"/>
      <c r="HCD29" s="130"/>
      <c r="HCE29" s="130"/>
      <c r="HCF29" s="130"/>
      <c r="HCG29" s="130"/>
      <c r="HCH29" s="130"/>
      <c r="HCI29" s="130"/>
      <c r="HCJ29" s="130"/>
      <c r="HCK29" s="130"/>
      <c r="HCL29" s="130"/>
      <c r="HCM29" s="130"/>
      <c r="HCN29" s="130"/>
      <c r="HCO29" s="130"/>
      <c r="HCP29" s="130"/>
      <c r="HCQ29" s="130"/>
      <c r="HCR29" s="130"/>
      <c r="HCS29" s="130"/>
      <c r="HCT29" s="130"/>
      <c r="HCU29" s="130"/>
      <c r="HCV29" s="130"/>
      <c r="HCW29" s="130"/>
      <c r="HCX29" s="130"/>
      <c r="HCY29" s="130"/>
      <c r="HCZ29" s="130"/>
      <c r="HDA29" s="130"/>
      <c r="HDB29" s="130"/>
      <c r="HDC29" s="130"/>
      <c r="HDD29" s="130"/>
      <c r="HDE29" s="130"/>
      <c r="HDF29" s="130"/>
      <c r="HDG29" s="130"/>
      <c r="HDH29" s="130"/>
      <c r="HDI29" s="130"/>
      <c r="HDJ29" s="130"/>
      <c r="HDK29" s="130"/>
      <c r="HDL29" s="130"/>
      <c r="HDM29" s="130"/>
      <c r="HDN29" s="130"/>
      <c r="HDO29" s="130"/>
      <c r="HDP29" s="130"/>
      <c r="HDQ29" s="130"/>
      <c r="HDR29" s="130"/>
      <c r="HDS29" s="130"/>
      <c r="HDT29" s="130"/>
      <c r="HDU29" s="130"/>
      <c r="HDV29" s="130"/>
      <c r="HDW29" s="130"/>
      <c r="HDX29" s="130"/>
      <c r="HDY29" s="130"/>
      <c r="HDZ29" s="130"/>
      <c r="HEA29" s="130"/>
      <c r="HEB29" s="130"/>
      <c r="HEC29" s="130"/>
      <c r="HED29" s="130"/>
      <c r="HEE29" s="130"/>
      <c r="HEF29" s="130"/>
      <c r="HEG29" s="130"/>
      <c r="HEH29" s="130"/>
      <c r="HEI29" s="130"/>
      <c r="HEJ29" s="130"/>
      <c r="HEK29" s="130"/>
      <c r="HEL29" s="130"/>
      <c r="HEM29" s="130"/>
      <c r="HEN29" s="130"/>
      <c r="HEO29" s="130"/>
      <c r="HEP29" s="130"/>
      <c r="HEQ29" s="130"/>
      <c r="HER29" s="130"/>
      <c r="HES29" s="130"/>
      <c r="HET29" s="130"/>
      <c r="HEU29" s="130"/>
      <c r="HEV29" s="130"/>
      <c r="HEW29" s="130"/>
      <c r="HEX29" s="130"/>
      <c r="HEY29" s="130"/>
      <c r="HEZ29" s="130"/>
      <c r="HFA29" s="130"/>
      <c r="HFB29" s="130"/>
      <c r="HFC29" s="130"/>
      <c r="HFD29" s="130"/>
      <c r="HFE29" s="130"/>
      <c r="HFF29" s="130"/>
      <c r="HFG29" s="130"/>
      <c r="HFH29" s="130"/>
      <c r="HFI29" s="130"/>
      <c r="HFJ29" s="130"/>
      <c r="HFK29" s="130"/>
      <c r="HFL29" s="130"/>
      <c r="HFM29" s="130"/>
      <c r="HFN29" s="130"/>
      <c r="HFO29" s="130"/>
      <c r="HFP29" s="130"/>
      <c r="HFQ29" s="130"/>
      <c r="HFR29" s="130"/>
      <c r="HFS29" s="130"/>
      <c r="HFT29" s="130"/>
      <c r="HFU29" s="130"/>
      <c r="HFV29" s="130"/>
      <c r="HFW29" s="130"/>
      <c r="HFX29" s="130"/>
      <c r="HFY29" s="130"/>
      <c r="HFZ29" s="130"/>
      <c r="HGA29" s="130"/>
      <c r="HGB29" s="130"/>
      <c r="HGC29" s="130"/>
      <c r="HGD29" s="130"/>
      <c r="HGE29" s="130"/>
      <c r="HGF29" s="130"/>
      <c r="HGG29" s="130"/>
      <c r="HGH29" s="130"/>
      <c r="HGI29" s="130"/>
      <c r="HGJ29" s="130"/>
      <c r="HGK29" s="130"/>
      <c r="HGL29" s="130"/>
      <c r="HGM29" s="130"/>
      <c r="HGN29" s="130"/>
      <c r="HGO29" s="130"/>
      <c r="HGP29" s="130"/>
      <c r="HGQ29" s="130"/>
      <c r="HGR29" s="130"/>
      <c r="HGS29" s="130"/>
      <c r="HGT29" s="130"/>
      <c r="HGU29" s="130"/>
      <c r="HGV29" s="130"/>
      <c r="HGW29" s="130"/>
      <c r="HGX29" s="130"/>
      <c r="HGY29" s="130"/>
      <c r="HGZ29" s="130"/>
      <c r="HHA29" s="130"/>
      <c r="HHB29" s="130"/>
      <c r="HHC29" s="130"/>
      <c r="HHD29" s="130"/>
      <c r="HHE29" s="130"/>
      <c r="HHF29" s="130"/>
      <c r="HHG29" s="130"/>
      <c r="HHH29" s="130"/>
      <c r="HHI29" s="130"/>
      <c r="HHJ29" s="130"/>
      <c r="HHK29" s="130"/>
      <c r="HHL29" s="130"/>
      <c r="HHM29" s="130"/>
      <c r="HHN29" s="130"/>
      <c r="HHO29" s="130"/>
      <c r="HHP29" s="130"/>
      <c r="HHQ29" s="130"/>
      <c r="HHR29" s="130"/>
      <c r="HHS29" s="130"/>
      <c r="HHT29" s="130"/>
      <c r="HHU29" s="130"/>
      <c r="HHV29" s="130"/>
      <c r="HHW29" s="130"/>
      <c r="HHX29" s="130"/>
      <c r="HHY29" s="130"/>
      <c r="HHZ29" s="130"/>
      <c r="HIA29" s="130"/>
      <c r="HIB29" s="130"/>
      <c r="HIC29" s="130"/>
      <c r="HID29" s="130"/>
      <c r="HIE29" s="130"/>
      <c r="HIF29" s="130"/>
      <c r="HIG29" s="130"/>
      <c r="HIH29" s="130"/>
      <c r="HII29" s="130"/>
      <c r="HIJ29" s="130"/>
      <c r="HIK29" s="130"/>
      <c r="HIL29" s="130"/>
      <c r="HIM29" s="130"/>
      <c r="HIN29" s="130"/>
      <c r="HIO29" s="130"/>
      <c r="HIP29" s="130"/>
      <c r="HIQ29" s="130"/>
      <c r="HIR29" s="130"/>
      <c r="HIS29" s="130"/>
      <c r="HIT29" s="130"/>
      <c r="HIU29" s="130"/>
      <c r="HIV29" s="130"/>
      <c r="HIW29" s="130"/>
      <c r="HIX29" s="130"/>
      <c r="HIY29" s="130"/>
      <c r="HIZ29" s="130"/>
      <c r="HJA29" s="130"/>
      <c r="HJB29" s="130"/>
      <c r="HJC29" s="130"/>
      <c r="HJD29" s="130"/>
      <c r="HJE29" s="130"/>
      <c r="HJF29" s="130"/>
      <c r="HJG29" s="130"/>
      <c r="HJH29" s="130"/>
      <c r="HJI29" s="130"/>
      <c r="HJJ29" s="130"/>
      <c r="HJK29" s="130"/>
      <c r="HJL29" s="130"/>
      <c r="HJM29" s="130"/>
      <c r="HJN29" s="130"/>
      <c r="HJO29" s="130"/>
      <c r="HJP29" s="130"/>
      <c r="HJQ29" s="130"/>
      <c r="HJR29" s="130"/>
      <c r="HJS29" s="130"/>
      <c r="HJT29" s="130"/>
      <c r="HJU29" s="130"/>
      <c r="HJV29" s="130"/>
      <c r="HJW29" s="130"/>
      <c r="HJX29" s="130"/>
      <c r="HJY29" s="130"/>
      <c r="HJZ29" s="130"/>
      <c r="HKA29" s="130"/>
      <c r="HKB29" s="130"/>
      <c r="HKC29" s="130"/>
      <c r="HKD29" s="130"/>
      <c r="HKE29" s="130"/>
      <c r="HKF29" s="130"/>
      <c r="HKG29" s="130"/>
      <c r="HKH29" s="130"/>
      <c r="HKI29" s="130"/>
      <c r="HKJ29" s="130"/>
      <c r="HKK29" s="130"/>
      <c r="HKL29" s="130"/>
      <c r="HKM29" s="130"/>
      <c r="HKN29" s="130"/>
      <c r="HKO29" s="130"/>
      <c r="HKP29" s="130"/>
      <c r="HKQ29" s="130"/>
      <c r="HKR29" s="130"/>
      <c r="HKS29" s="130"/>
      <c r="HKT29" s="130"/>
      <c r="HKU29" s="130"/>
      <c r="HKV29" s="130"/>
      <c r="HKW29" s="130"/>
      <c r="HKX29" s="130"/>
      <c r="HKY29" s="130"/>
      <c r="HKZ29" s="130"/>
      <c r="HLA29" s="130"/>
      <c r="HLB29" s="130"/>
      <c r="HLC29" s="130"/>
      <c r="HLD29" s="130"/>
      <c r="HLE29" s="130"/>
      <c r="HLF29" s="130"/>
      <c r="HLG29" s="130"/>
      <c r="HLH29" s="130"/>
      <c r="HLI29" s="130"/>
      <c r="HLJ29" s="130"/>
      <c r="HLK29" s="130"/>
      <c r="HLL29" s="130"/>
      <c r="HLM29" s="130"/>
      <c r="HLN29" s="130"/>
      <c r="HLO29" s="130"/>
      <c r="HLP29" s="130"/>
      <c r="HLQ29" s="130"/>
      <c r="HLR29" s="130"/>
      <c r="HLS29" s="130"/>
      <c r="HLT29" s="130"/>
      <c r="HLU29" s="130"/>
      <c r="HLV29" s="130"/>
      <c r="HLW29" s="130"/>
      <c r="HLX29" s="130"/>
      <c r="HLY29" s="130"/>
      <c r="HLZ29" s="130"/>
      <c r="HMA29" s="130"/>
      <c r="HMB29" s="130"/>
      <c r="HMC29" s="130"/>
      <c r="HMD29" s="130"/>
      <c r="HME29" s="130"/>
      <c r="HMF29" s="130"/>
      <c r="HMG29" s="130"/>
      <c r="HMH29" s="130"/>
      <c r="HMI29" s="130"/>
      <c r="HMJ29" s="130"/>
      <c r="HMK29" s="130"/>
      <c r="HML29" s="130"/>
      <c r="HMM29" s="130"/>
      <c r="HMN29" s="130"/>
      <c r="HMO29" s="130"/>
      <c r="HMP29" s="130"/>
      <c r="HMQ29" s="130"/>
      <c r="HMR29" s="130"/>
      <c r="HMS29" s="130"/>
      <c r="HMT29" s="130"/>
      <c r="HMU29" s="130"/>
      <c r="HMV29" s="130"/>
      <c r="HMW29" s="130"/>
      <c r="HMX29" s="130"/>
      <c r="HMY29" s="130"/>
      <c r="HMZ29" s="130"/>
      <c r="HNA29" s="130"/>
      <c r="HNB29" s="130"/>
      <c r="HNC29" s="130"/>
      <c r="HND29" s="130"/>
      <c r="HNE29" s="130"/>
      <c r="HNF29" s="130"/>
      <c r="HNG29" s="130"/>
      <c r="HNH29" s="130"/>
      <c r="HNI29" s="130"/>
      <c r="HNJ29" s="130"/>
      <c r="HNK29" s="130"/>
      <c r="HNL29" s="130"/>
      <c r="HNM29" s="130"/>
      <c r="HNN29" s="130"/>
      <c r="HNO29" s="130"/>
      <c r="HNP29" s="130"/>
      <c r="HNQ29" s="130"/>
      <c r="HNR29" s="130"/>
      <c r="HNS29" s="130"/>
      <c r="HNT29" s="130"/>
      <c r="HNU29" s="130"/>
      <c r="HNV29" s="130"/>
      <c r="HNW29" s="130"/>
      <c r="HNX29" s="130"/>
      <c r="HNY29" s="130"/>
      <c r="HNZ29" s="130"/>
      <c r="HOA29" s="130"/>
      <c r="HOB29" s="130"/>
      <c r="HOC29" s="130"/>
      <c r="HOD29" s="130"/>
      <c r="HOE29" s="130"/>
      <c r="HOF29" s="130"/>
      <c r="HOG29" s="130"/>
      <c r="HOH29" s="130"/>
      <c r="HOI29" s="130"/>
      <c r="HOJ29" s="130"/>
      <c r="HOK29" s="130"/>
      <c r="HOL29" s="130"/>
      <c r="HOM29" s="130"/>
      <c r="HON29" s="130"/>
      <c r="HOO29" s="130"/>
      <c r="HOP29" s="130"/>
      <c r="HOQ29" s="130"/>
      <c r="HOR29" s="130"/>
      <c r="HOS29" s="130"/>
      <c r="HOT29" s="130"/>
      <c r="HOU29" s="130"/>
      <c r="HOV29" s="130"/>
      <c r="HOW29" s="130"/>
      <c r="HOX29" s="130"/>
      <c r="HOY29" s="130"/>
      <c r="HOZ29" s="130"/>
      <c r="HPA29" s="130"/>
      <c r="HPB29" s="130"/>
      <c r="HPC29" s="130"/>
      <c r="HPD29" s="130"/>
      <c r="HPE29" s="130"/>
      <c r="HPF29" s="130"/>
      <c r="HPG29" s="130"/>
      <c r="HPH29" s="130"/>
      <c r="HPI29" s="130"/>
      <c r="HPJ29" s="130"/>
      <c r="HPK29" s="130"/>
      <c r="HPL29" s="130"/>
      <c r="HPM29" s="130"/>
      <c r="HPN29" s="130"/>
      <c r="HPO29" s="130"/>
      <c r="HPP29" s="130"/>
      <c r="HPQ29" s="130"/>
      <c r="HPR29" s="130"/>
      <c r="HPS29" s="130"/>
      <c r="HPT29" s="130"/>
      <c r="HPU29" s="130"/>
      <c r="HPV29" s="130"/>
      <c r="HPW29" s="130"/>
      <c r="HPX29" s="130"/>
      <c r="HPY29" s="130"/>
      <c r="HPZ29" s="130"/>
      <c r="HQA29" s="130"/>
      <c r="HQB29" s="130"/>
      <c r="HQC29" s="130"/>
      <c r="HQD29" s="130"/>
      <c r="HQE29" s="130"/>
      <c r="HQF29" s="130"/>
      <c r="HQG29" s="130"/>
      <c r="HQH29" s="130"/>
      <c r="HQI29" s="130"/>
      <c r="HQJ29" s="130"/>
      <c r="HQK29" s="130"/>
      <c r="HQL29" s="130"/>
      <c r="HQM29" s="130"/>
      <c r="HQN29" s="130"/>
      <c r="HQO29" s="130"/>
      <c r="HQP29" s="130"/>
      <c r="HQQ29" s="130"/>
      <c r="HQR29" s="130"/>
      <c r="HQS29" s="130"/>
      <c r="HQT29" s="130"/>
      <c r="HQU29" s="130"/>
      <c r="HQV29" s="130"/>
      <c r="HQW29" s="130"/>
      <c r="HQX29" s="130"/>
      <c r="HQY29" s="130"/>
      <c r="HQZ29" s="130"/>
      <c r="HRA29" s="130"/>
      <c r="HRB29" s="130"/>
      <c r="HRC29" s="130"/>
      <c r="HRD29" s="130"/>
      <c r="HRE29" s="130"/>
      <c r="HRF29" s="130"/>
      <c r="HRG29" s="130"/>
      <c r="HRH29" s="130"/>
      <c r="HRI29" s="130"/>
      <c r="HRJ29" s="130"/>
      <c r="HRK29" s="130"/>
      <c r="HRL29" s="130"/>
      <c r="HRM29" s="130"/>
      <c r="HRN29" s="130"/>
      <c r="HRO29" s="130"/>
      <c r="HRP29" s="130"/>
      <c r="HRQ29" s="130"/>
      <c r="HRR29" s="130"/>
      <c r="HRS29" s="130"/>
      <c r="HRT29" s="130"/>
      <c r="HRU29" s="130"/>
      <c r="HRV29" s="130"/>
      <c r="HRW29" s="130"/>
      <c r="HRX29" s="130"/>
      <c r="HRY29" s="130"/>
      <c r="HRZ29" s="130"/>
      <c r="HSA29" s="130"/>
      <c r="HSB29" s="130"/>
      <c r="HSC29" s="130"/>
      <c r="HSD29" s="130"/>
      <c r="HSE29" s="130"/>
      <c r="HSF29" s="130"/>
      <c r="HSG29" s="130"/>
      <c r="HSH29" s="130"/>
      <c r="HSI29" s="130"/>
      <c r="HSJ29" s="130"/>
      <c r="HSK29" s="130"/>
      <c r="HSL29" s="130"/>
      <c r="HSM29" s="130"/>
      <c r="HSN29" s="130"/>
      <c r="HSO29" s="130"/>
      <c r="HSP29" s="130"/>
      <c r="HSQ29" s="130"/>
      <c r="HSR29" s="130"/>
      <c r="HSS29" s="130"/>
      <c r="HST29" s="130"/>
      <c r="HSU29" s="130"/>
      <c r="HSV29" s="130"/>
      <c r="HSW29" s="130"/>
      <c r="HSX29" s="130"/>
      <c r="HSY29" s="130"/>
      <c r="HSZ29" s="130"/>
      <c r="HTA29" s="130"/>
      <c r="HTB29" s="130"/>
      <c r="HTC29" s="130"/>
      <c r="HTD29" s="130"/>
      <c r="HTE29" s="130"/>
      <c r="HTF29" s="130"/>
      <c r="HTG29" s="130"/>
      <c r="HTH29" s="130"/>
      <c r="HTI29" s="130"/>
      <c r="HTJ29" s="130"/>
      <c r="HTK29" s="130"/>
      <c r="HTL29" s="130"/>
      <c r="HTM29" s="130"/>
      <c r="HTN29" s="130"/>
      <c r="HTO29" s="130"/>
      <c r="HTP29" s="130"/>
      <c r="HTQ29" s="130"/>
      <c r="HTR29" s="130"/>
      <c r="HTS29" s="130"/>
      <c r="HTT29" s="130"/>
      <c r="HTU29" s="130"/>
      <c r="HTV29" s="130"/>
      <c r="HTW29" s="130"/>
      <c r="HTX29" s="130"/>
      <c r="HTY29" s="130"/>
      <c r="HTZ29" s="130"/>
      <c r="HUA29" s="130"/>
      <c r="HUB29" s="130"/>
      <c r="HUC29" s="130"/>
      <c r="HUD29" s="130"/>
      <c r="HUE29" s="130"/>
      <c r="HUF29" s="130"/>
      <c r="HUG29" s="130"/>
      <c r="HUH29" s="130"/>
      <c r="HUI29" s="130"/>
      <c r="HUJ29" s="130"/>
      <c r="HUK29" s="130"/>
      <c r="HUL29" s="130"/>
      <c r="HUM29" s="130"/>
      <c r="HUN29" s="130"/>
      <c r="HUO29" s="130"/>
      <c r="HUP29" s="130"/>
      <c r="HUQ29" s="130"/>
      <c r="HUR29" s="130"/>
      <c r="HUS29" s="130"/>
      <c r="HUT29" s="130"/>
      <c r="HUU29" s="130"/>
      <c r="HUV29" s="130"/>
      <c r="HUW29" s="130"/>
      <c r="HUX29" s="130"/>
      <c r="HUY29" s="130"/>
      <c r="HUZ29" s="130"/>
      <c r="HVA29" s="130"/>
      <c r="HVB29" s="130"/>
      <c r="HVC29" s="130"/>
      <c r="HVD29" s="130"/>
      <c r="HVE29" s="130"/>
      <c r="HVF29" s="130"/>
      <c r="HVG29" s="130"/>
      <c r="HVH29" s="130"/>
      <c r="HVI29" s="130"/>
      <c r="HVJ29" s="130"/>
      <c r="HVK29" s="130"/>
      <c r="HVL29" s="130"/>
      <c r="HVM29" s="130"/>
      <c r="HVN29" s="130"/>
      <c r="HVO29" s="130"/>
      <c r="HVP29" s="130"/>
      <c r="HVQ29" s="130"/>
      <c r="HVR29" s="130"/>
      <c r="HVS29" s="130"/>
      <c r="HVT29" s="130"/>
      <c r="HVU29" s="130"/>
      <c r="HVV29" s="130"/>
      <c r="HVW29" s="130"/>
      <c r="HVX29" s="130"/>
      <c r="HVY29" s="130"/>
      <c r="HVZ29" s="130"/>
      <c r="HWA29" s="130"/>
      <c r="HWB29" s="130"/>
      <c r="HWC29" s="130"/>
      <c r="HWD29" s="130"/>
      <c r="HWE29" s="130"/>
      <c r="HWF29" s="130"/>
      <c r="HWG29" s="130"/>
      <c r="HWH29" s="130"/>
      <c r="HWI29" s="130"/>
      <c r="HWJ29" s="130"/>
      <c r="HWK29" s="130"/>
      <c r="HWL29" s="130"/>
      <c r="HWM29" s="130"/>
      <c r="HWN29" s="130"/>
      <c r="HWO29" s="130"/>
      <c r="HWP29" s="130"/>
      <c r="HWQ29" s="130"/>
      <c r="HWR29" s="130"/>
      <c r="HWS29" s="130"/>
      <c r="HWT29" s="130"/>
      <c r="HWU29" s="130"/>
      <c r="HWV29" s="130"/>
      <c r="HWW29" s="130"/>
      <c r="HWX29" s="130"/>
      <c r="HWY29" s="130"/>
      <c r="HWZ29" s="130"/>
      <c r="HXA29" s="130"/>
      <c r="HXB29" s="130"/>
      <c r="HXC29" s="130"/>
      <c r="HXD29" s="130"/>
      <c r="HXE29" s="130"/>
      <c r="HXF29" s="130"/>
      <c r="HXG29" s="130"/>
      <c r="HXH29" s="130"/>
      <c r="HXI29" s="130"/>
      <c r="HXJ29" s="130"/>
      <c r="HXK29" s="130"/>
      <c r="HXL29" s="130"/>
      <c r="HXM29" s="130"/>
      <c r="HXN29" s="130"/>
      <c r="HXO29" s="130"/>
      <c r="HXP29" s="130"/>
      <c r="HXQ29" s="130"/>
      <c r="HXR29" s="130"/>
      <c r="HXS29" s="130"/>
      <c r="HXT29" s="130"/>
      <c r="HXU29" s="130"/>
      <c r="HXV29" s="130"/>
      <c r="HXW29" s="130"/>
      <c r="HXX29" s="130"/>
      <c r="HXY29" s="130"/>
      <c r="HXZ29" s="130"/>
      <c r="HYA29" s="130"/>
      <c r="HYB29" s="130"/>
      <c r="HYC29" s="130"/>
      <c r="HYD29" s="130"/>
      <c r="HYE29" s="130"/>
      <c r="HYF29" s="130"/>
      <c r="HYG29" s="130"/>
      <c r="HYH29" s="130"/>
      <c r="HYI29" s="130"/>
      <c r="HYJ29" s="130"/>
      <c r="HYK29" s="130"/>
      <c r="HYL29" s="130"/>
      <c r="HYM29" s="130"/>
      <c r="HYN29" s="130"/>
      <c r="HYO29" s="130"/>
      <c r="HYP29" s="130"/>
      <c r="HYQ29" s="130"/>
      <c r="HYR29" s="130"/>
      <c r="HYS29" s="130"/>
      <c r="HYT29" s="130"/>
      <c r="HYU29" s="130"/>
      <c r="HYV29" s="130"/>
      <c r="HYW29" s="130"/>
      <c r="HYX29" s="130"/>
      <c r="HYY29" s="130"/>
      <c r="HYZ29" s="130"/>
      <c r="HZA29" s="130"/>
      <c r="HZB29" s="130"/>
      <c r="HZC29" s="130"/>
      <c r="HZD29" s="130"/>
      <c r="HZE29" s="130"/>
      <c r="HZF29" s="130"/>
      <c r="HZG29" s="130"/>
      <c r="HZH29" s="130"/>
      <c r="HZI29" s="130"/>
      <c r="HZJ29" s="130"/>
      <c r="HZK29" s="130"/>
      <c r="HZL29" s="130"/>
      <c r="HZM29" s="130"/>
      <c r="HZN29" s="130"/>
      <c r="HZO29" s="130"/>
      <c r="HZP29" s="130"/>
      <c r="HZQ29" s="130"/>
      <c r="HZR29" s="130"/>
      <c r="HZS29" s="130"/>
      <c r="HZT29" s="130"/>
      <c r="HZU29" s="130"/>
      <c r="HZV29" s="130"/>
      <c r="HZW29" s="130"/>
      <c r="HZX29" s="130"/>
      <c r="HZY29" s="130"/>
      <c r="HZZ29" s="130"/>
      <c r="IAA29" s="130"/>
      <c r="IAB29" s="130"/>
      <c r="IAC29" s="130"/>
      <c r="IAD29" s="130"/>
      <c r="IAE29" s="130"/>
      <c r="IAF29" s="130"/>
      <c r="IAG29" s="130"/>
      <c r="IAH29" s="130"/>
      <c r="IAI29" s="130"/>
      <c r="IAJ29" s="130"/>
      <c r="IAK29" s="130"/>
      <c r="IAL29" s="130"/>
      <c r="IAM29" s="130"/>
      <c r="IAN29" s="130"/>
      <c r="IAO29" s="130"/>
      <c r="IAP29" s="130"/>
      <c r="IAQ29" s="130"/>
      <c r="IAR29" s="130"/>
      <c r="IAS29" s="130"/>
      <c r="IAT29" s="130"/>
      <c r="IAU29" s="130"/>
      <c r="IAV29" s="130"/>
      <c r="IAW29" s="130"/>
      <c r="IAX29" s="130"/>
      <c r="IAY29" s="130"/>
      <c r="IAZ29" s="130"/>
      <c r="IBA29" s="130"/>
      <c r="IBB29" s="130"/>
      <c r="IBC29" s="130"/>
      <c r="IBD29" s="130"/>
      <c r="IBE29" s="130"/>
      <c r="IBF29" s="130"/>
      <c r="IBG29" s="130"/>
      <c r="IBH29" s="130"/>
      <c r="IBI29" s="130"/>
      <c r="IBJ29" s="130"/>
      <c r="IBK29" s="130"/>
      <c r="IBL29" s="130"/>
      <c r="IBM29" s="130"/>
      <c r="IBN29" s="130"/>
      <c r="IBO29" s="130"/>
      <c r="IBP29" s="130"/>
      <c r="IBQ29" s="130"/>
      <c r="IBR29" s="130"/>
      <c r="IBS29" s="130"/>
      <c r="IBT29" s="130"/>
      <c r="IBU29" s="130"/>
      <c r="IBV29" s="130"/>
      <c r="IBW29" s="130"/>
      <c r="IBX29" s="130"/>
      <c r="IBY29" s="130"/>
      <c r="IBZ29" s="130"/>
      <c r="ICA29" s="130"/>
      <c r="ICB29" s="130"/>
      <c r="ICC29" s="130"/>
      <c r="ICD29" s="130"/>
      <c r="ICE29" s="130"/>
      <c r="ICF29" s="130"/>
      <c r="ICG29" s="130"/>
      <c r="ICH29" s="130"/>
      <c r="ICI29" s="130"/>
      <c r="ICJ29" s="130"/>
      <c r="ICK29" s="130"/>
      <c r="ICL29" s="130"/>
      <c r="ICM29" s="130"/>
      <c r="ICN29" s="130"/>
      <c r="ICO29" s="130"/>
      <c r="ICP29" s="130"/>
      <c r="ICQ29" s="130"/>
      <c r="ICR29" s="130"/>
      <c r="ICS29" s="130"/>
      <c r="ICT29" s="130"/>
      <c r="ICU29" s="130"/>
      <c r="ICV29" s="130"/>
      <c r="ICW29" s="130"/>
      <c r="ICX29" s="130"/>
      <c r="ICY29" s="130"/>
      <c r="ICZ29" s="130"/>
      <c r="IDA29" s="130"/>
      <c r="IDB29" s="130"/>
      <c r="IDC29" s="130"/>
      <c r="IDD29" s="130"/>
      <c r="IDE29" s="130"/>
      <c r="IDF29" s="130"/>
      <c r="IDG29" s="130"/>
      <c r="IDH29" s="130"/>
      <c r="IDI29" s="130"/>
      <c r="IDJ29" s="130"/>
      <c r="IDK29" s="130"/>
      <c r="IDL29" s="130"/>
      <c r="IDM29" s="130"/>
      <c r="IDN29" s="130"/>
      <c r="IDO29" s="130"/>
      <c r="IDP29" s="130"/>
      <c r="IDQ29" s="130"/>
      <c r="IDR29" s="130"/>
      <c r="IDS29" s="130"/>
      <c r="IDT29" s="130"/>
      <c r="IDU29" s="130"/>
      <c r="IDV29" s="130"/>
      <c r="IDW29" s="130"/>
      <c r="IDX29" s="130"/>
      <c r="IDY29" s="130"/>
      <c r="IDZ29" s="130"/>
      <c r="IEA29" s="130"/>
      <c r="IEB29" s="130"/>
      <c r="IEC29" s="130"/>
      <c r="IED29" s="130"/>
      <c r="IEE29" s="130"/>
      <c r="IEF29" s="130"/>
      <c r="IEG29" s="130"/>
      <c r="IEH29" s="130"/>
      <c r="IEI29" s="130"/>
      <c r="IEJ29" s="130"/>
      <c r="IEK29" s="130"/>
      <c r="IEL29" s="130"/>
      <c r="IEM29" s="130"/>
      <c r="IEN29" s="130"/>
      <c r="IEO29" s="130"/>
      <c r="IEP29" s="130"/>
      <c r="IEQ29" s="130"/>
      <c r="IER29" s="130"/>
      <c r="IES29" s="130"/>
      <c r="IET29" s="130"/>
      <c r="IEU29" s="130"/>
      <c r="IEV29" s="130"/>
      <c r="IEW29" s="130"/>
      <c r="IEX29" s="130"/>
      <c r="IEY29" s="130"/>
      <c r="IEZ29" s="130"/>
      <c r="IFA29" s="130"/>
      <c r="IFB29" s="130"/>
      <c r="IFC29" s="130"/>
      <c r="IFD29" s="130"/>
      <c r="IFE29" s="130"/>
      <c r="IFF29" s="130"/>
      <c r="IFG29" s="130"/>
      <c r="IFH29" s="130"/>
      <c r="IFI29" s="130"/>
      <c r="IFJ29" s="130"/>
      <c r="IFK29" s="130"/>
      <c r="IFL29" s="130"/>
      <c r="IFM29" s="130"/>
      <c r="IFN29" s="130"/>
      <c r="IFO29" s="130"/>
      <c r="IFP29" s="130"/>
      <c r="IFQ29" s="130"/>
      <c r="IFR29" s="130"/>
      <c r="IFS29" s="130"/>
      <c r="IFT29" s="130"/>
      <c r="IFU29" s="130"/>
      <c r="IFV29" s="130"/>
      <c r="IFW29" s="130"/>
      <c r="IFX29" s="130"/>
      <c r="IFY29" s="130"/>
      <c r="IFZ29" s="130"/>
      <c r="IGA29" s="130"/>
      <c r="IGB29" s="130"/>
      <c r="IGC29" s="130"/>
      <c r="IGD29" s="130"/>
      <c r="IGE29" s="130"/>
      <c r="IGF29" s="130"/>
      <c r="IGG29" s="130"/>
      <c r="IGH29" s="130"/>
      <c r="IGI29" s="130"/>
      <c r="IGJ29" s="130"/>
      <c r="IGK29" s="130"/>
      <c r="IGL29" s="130"/>
      <c r="IGM29" s="130"/>
      <c r="IGN29" s="130"/>
      <c r="IGO29" s="130"/>
      <c r="IGP29" s="130"/>
      <c r="IGQ29" s="130"/>
      <c r="IGR29" s="130"/>
      <c r="IGS29" s="130"/>
      <c r="IGT29" s="130"/>
      <c r="IGU29" s="130"/>
      <c r="IGV29" s="130"/>
      <c r="IGW29" s="130"/>
      <c r="IGX29" s="130"/>
      <c r="IGY29" s="130"/>
      <c r="IGZ29" s="130"/>
      <c r="IHA29" s="130"/>
      <c r="IHB29" s="130"/>
      <c r="IHC29" s="130"/>
      <c r="IHD29" s="130"/>
      <c r="IHE29" s="130"/>
      <c r="IHF29" s="130"/>
      <c r="IHG29" s="130"/>
      <c r="IHH29" s="130"/>
      <c r="IHI29" s="130"/>
      <c r="IHJ29" s="130"/>
      <c r="IHK29" s="130"/>
      <c r="IHL29" s="130"/>
      <c r="IHM29" s="130"/>
      <c r="IHN29" s="130"/>
      <c r="IHO29" s="130"/>
      <c r="IHP29" s="130"/>
      <c r="IHQ29" s="130"/>
      <c r="IHR29" s="130"/>
      <c r="IHS29" s="130"/>
      <c r="IHT29" s="130"/>
      <c r="IHU29" s="130"/>
      <c r="IHV29" s="130"/>
      <c r="IHW29" s="130"/>
      <c r="IHX29" s="130"/>
      <c r="IHY29" s="130"/>
      <c r="IHZ29" s="130"/>
      <c r="IIA29" s="130"/>
      <c r="IIB29" s="130"/>
      <c r="IIC29" s="130"/>
      <c r="IID29" s="130"/>
      <c r="IIE29" s="130"/>
      <c r="IIF29" s="130"/>
      <c r="IIG29" s="130"/>
      <c r="IIH29" s="130"/>
      <c r="III29" s="130"/>
      <c r="IIJ29" s="130"/>
      <c r="IIK29" s="130"/>
      <c r="IIL29" s="130"/>
      <c r="IIM29" s="130"/>
      <c r="IIN29" s="130"/>
      <c r="IIO29" s="130"/>
      <c r="IIP29" s="130"/>
      <c r="IIQ29" s="130"/>
      <c r="IIR29" s="130"/>
      <c r="IIS29" s="130"/>
      <c r="IIT29" s="130"/>
      <c r="IIU29" s="130"/>
      <c r="IIV29" s="130"/>
      <c r="IIW29" s="130"/>
      <c r="IIX29" s="130"/>
      <c r="IIY29" s="130"/>
      <c r="IIZ29" s="130"/>
      <c r="IJA29" s="130"/>
      <c r="IJB29" s="130"/>
      <c r="IJC29" s="130"/>
      <c r="IJD29" s="130"/>
      <c r="IJE29" s="130"/>
      <c r="IJF29" s="130"/>
      <c r="IJG29" s="130"/>
      <c r="IJH29" s="130"/>
      <c r="IJI29" s="130"/>
      <c r="IJJ29" s="130"/>
      <c r="IJK29" s="130"/>
      <c r="IJL29" s="130"/>
      <c r="IJM29" s="130"/>
      <c r="IJN29" s="130"/>
      <c r="IJO29" s="130"/>
      <c r="IJP29" s="130"/>
      <c r="IJQ29" s="130"/>
      <c r="IJR29" s="130"/>
      <c r="IJS29" s="130"/>
      <c r="IJT29" s="130"/>
      <c r="IJU29" s="130"/>
      <c r="IJV29" s="130"/>
      <c r="IJW29" s="130"/>
      <c r="IJX29" s="130"/>
      <c r="IJY29" s="130"/>
      <c r="IJZ29" s="130"/>
      <c r="IKA29" s="130"/>
      <c r="IKB29" s="130"/>
      <c r="IKC29" s="130"/>
      <c r="IKD29" s="130"/>
      <c r="IKE29" s="130"/>
      <c r="IKF29" s="130"/>
      <c r="IKG29" s="130"/>
      <c r="IKH29" s="130"/>
      <c r="IKI29" s="130"/>
      <c r="IKJ29" s="130"/>
      <c r="IKK29" s="130"/>
      <c r="IKL29" s="130"/>
      <c r="IKM29" s="130"/>
      <c r="IKN29" s="130"/>
      <c r="IKO29" s="130"/>
      <c r="IKP29" s="130"/>
      <c r="IKQ29" s="130"/>
      <c r="IKR29" s="130"/>
      <c r="IKS29" s="130"/>
      <c r="IKT29" s="130"/>
      <c r="IKU29" s="130"/>
      <c r="IKV29" s="130"/>
      <c r="IKW29" s="130"/>
      <c r="IKX29" s="130"/>
      <c r="IKY29" s="130"/>
      <c r="IKZ29" s="130"/>
      <c r="ILA29" s="130"/>
      <c r="ILB29" s="130"/>
      <c r="ILC29" s="130"/>
      <c r="ILD29" s="130"/>
      <c r="ILE29" s="130"/>
      <c r="ILF29" s="130"/>
      <c r="ILG29" s="130"/>
      <c r="ILH29" s="130"/>
      <c r="ILI29" s="130"/>
      <c r="ILJ29" s="130"/>
      <c r="ILK29" s="130"/>
      <c r="ILL29" s="130"/>
      <c r="ILM29" s="130"/>
      <c r="ILN29" s="130"/>
      <c r="ILO29" s="130"/>
      <c r="ILP29" s="130"/>
      <c r="ILQ29" s="130"/>
      <c r="ILR29" s="130"/>
      <c r="ILS29" s="130"/>
      <c r="ILT29" s="130"/>
      <c r="ILU29" s="130"/>
      <c r="ILV29" s="130"/>
      <c r="ILW29" s="130"/>
      <c r="ILX29" s="130"/>
      <c r="ILY29" s="130"/>
      <c r="ILZ29" s="130"/>
      <c r="IMA29" s="130"/>
      <c r="IMB29" s="130"/>
      <c r="IMC29" s="130"/>
      <c r="IMD29" s="130"/>
      <c r="IME29" s="130"/>
      <c r="IMF29" s="130"/>
      <c r="IMG29" s="130"/>
      <c r="IMH29" s="130"/>
      <c r="IMI29" s="130"/>
      <c r="IMJ29" s="130"/>
      <c r="IMK29" s="130"/>
      <c r="IML29" s="130"/>
      <c r="IMM29" s="130"/>
      <c r="IMN29" s="130"/>
      <c r="IMO29" s="130"/>
      <c r="IMP29" s="130"/>
      <c r="IMQ29" s="130"/>
      <c r="IMR29" s="130"/>
      <c r="IMS29" s="130"/>
      <c r="IMT29" s="130"/>
      <c r="IMU29" s="130"/>
      <c r="IMV29" s="130"/>
      <c r="IMW29" s="130"/>
      <c r="IMX29" s="130"/>
      <c r="IMY29" s="130"/>
      <c r="IMZ29" s="130"/>
      <c r="INA29" s="130"/>
      <c r="INB29" s="130"/>
      <c r="INC29" s="130"/>
      <c r="IND29" s="130"/>
      <c r="INE29" s="130"/>
      <c r="INF29" s="130"/>
      <c r="ING29" s="130"/>
      <c r="INH29" s="130"/>
      <c r="INI29" s="130"/>
      <c r="INJ29" s="130"/>
      <c r="INK29" s="130"/>
      <c r="INL29" s="130"/>
      <c r="INM29" s="130"/>
      <c r="INN29" s="130"/>
      <c r="INO29" s="130"/>
      <c r="INP29" s="130"/>
      <c r="INQ29" s="130"/>
      <c r="INR29" s="130"/>
      <c r="INS29" s="130"/>
      <c r="INT29" s="130"/>
      <c r="INU29" s="130"/>
      <c r="INV29" s="130"/>
      <c r="INW29" s="130"/>
      <c r="INX29" s="130"/>
      <c r="INY29" s="130"/>
      <c r="INZ29" s="130"/>
      <c r="IOA29" s="130"/>
      <c r="IOB29" s="130"/>
      <c r="IOC29" s="130"/>
      <c r="IOD29" s="130"/>
      <c r="IOE29" s="130"/>
      <c r="IOF29" s="130"/>
      <c r="IOG29" s="130"/>
      <c r="IOH29" s="130"/>
      <c r="IOI29" s="130"/>
      <c r="IOJ29" s="130"/>
      <c r="IOK29" s="130"/>
      <c r="IOL29" s="130"/>
      <c r="IOM29" s="130"/>
      <c r="ION29" s="130"/>
      <c r="IOO29" s="130"/>
      <c r="IOP29" s="130"/>
      <c r="IOQ29" s="130"/>
      <c r="IOR29" s="130"/>
      <c r="IOS29" s="130"/>
      <c r="IOT29" s="130"/>
      <c r="IOU29" s="130"/>
      <c r="IOV29" s="130"/>
      <c r="IOW29" s="130"/>
      <c r="IOX29" s="130"/>
      <c r="IOY29" s="130"/>
      <c r="IOZ29" s="130"/>
      <c r="IPA29" s="130"/>
      <c r="IPB29" s="130"/>
      <c r="IPC29" s="130"/>
      <c r="IPD29" s="130"/>
      <c r="IPE29" s="130"/>
      <c r="IPF29" s="130"/>
      <c r="IPG29" s="130"/>
      <c r="IPH29" s="130"/>
      <c r="IPI29" s="130"/>
      <c r="IPJ29" s="130"/>
      <c r="IPK29" s="130"/>
      <c r="IPL29" s="130"/>
      <c r="IPM29" s="130"/>
      <c r="IPN29" s="130"/>
      <c r="IPO29" s="130"/>
      <c r="IPP29" s="130"/>
      <c r="IPQ29" s="130"/>
      <c r="IPR29" s="130"/>
      <c r="IPS29" s="130"/>
      <c r="IPT29" s="130"/>
      <c r="IPU29" s="130"/>
      <c r="IPV29" s="130"/>
      <c r="IPW29" s="130"/>
      <c r="IPX29" s="130"/>
      <c r="IPY29" s="130"/>
      <c r="IPZ29" s="130"/>
      <c r="IQA29" s="130"/>
      <c r="IQB29" s="130"/>
      <c r="IQC29" s="130"/>
      <c r="IQD29" s="130"/>
      <c r="IQE29" s="130"/>
      <c r="IQF29" s="130"/>
      <c r="IQG29" s="130"/>
      <c r="IQH29" s="130"/>
      <c r="IQI29" s="130"/>
      <c r="IQJ29" s="130"/>
      <c r="IQK29" s="130"/>
      <c r="IQL29" s="130"/>
      <c r="IQM29" s="130"/>
      <c r="IQN29" s="130"/>
      <c r="IQO29" s="130"/>
      <c r="IQP29" s="130"/>
      <c r="IQQ29" s="130"/>
      <c r="IQR29" s="130"/>
      <c r="IQS29" s="130"/>
      <c r="IQT29" s="130"/>
      <c r="IQU29" s="130"/>
      <c r="IQV29" s="130"/>
      <c r="IQW29" s="130"/>
      <c r="IQX29" s="130"/>
      <c r="IQY29" s="130"/>
      <c r="IQZ29" s="130"/>
      <c r="IRA29" s="130"/>
      <c r="IRB29" s="130"/>
      <c r="IRC29" s="130"/>
      <c r="IRD29" s="130"/>
      <c r="IRE29" s="130"/>
      <c r="IRF29" s="130"/>
      <c r="IRG29" s="130"/>
      <c r="IRH29" s="130"/>
      <c r="IRI29" s="130"/>
      <c r="IRJ29" s="130"/>
      <c r="IRK29" s="130"/>
      <c r="IRL29" s="130"/>
      <c r="IRM29" s="130"/>
      <c r="IRN29" s="130"/>
      <c r="IRO29" s="130"/>
      <c r="IRP29" s="130"/>
      <c r="IRQ29" s="130"/>
      <c r="IRR29" s="130"/>
      <c r="IRS29" s="130"/>
      <c r="IRT29" s="130"/>
      <c r="IRU29" s="130"/>
      <c r="IRV29" s="130"/>
      <c r="IRW29" s="130"/>
      <c r="IRX29" s="130"/>
      <c r="IRY29" s="130"/>
      <c r="IRZ29" s="130"/>
      <c r="ISA29" s="130"/>
      <c r="ISB29" s="130"/>
      <c r="ISC29" s="130"/>
      <c r="ISD29" s="130"/>
      <c r="ISE29" s="130"/>
      <c r="ISF29" s="130"/>
      <c r="ISG29" s="130"/>
      <c r="ISH29" s="130"/>
      <c r="ISI29" s="130"/>
      <c r="ISJ29" s="130"/>
      <c r="ISK29" s="130"/>
      <c r="ISL29" s="130"/>
      <c r="ISM29" s="130"/>
      <c r="ISN29" s="130"/>
      <c r="ISO29" s="130"/>
      <c r="ISP29" s="130"/>
      <c r="ISQ29" s="130"/>
      <c r="ISR29" s="130"/>
      <c r="ISS29" s="130"/>
      <c r="IST29" s="130"/>
      <c r="ISU29" s="130"/>
      <c r="ISV29" s="130"/>
      <c r="ISW29" s="130"/>
      <c r="ISX29" s="130"/>
      <c r="ISY29" s="130"/>
      <c r="ISZ29" s="130"/>
      <c r="ITA29" s="130"/>
      <c r="ITB29" s="130"/>
      <c r="ITC29" s="130"/>
      <c r="ITD29" s="130"/>
      <c r="ITE29" s="130"/>
      <c r="ITF29" s="130"/>
      <c r="ITG29" s="130"/>
      <c r="ITH29" s="130"/>
      <c r="ITI29" s="130"/>
      <c r="ITJ29" s="130"/>
      <c r="ITK29" s="130"/>
      <c r="ITL29" s="130"/>
      <c r="ITM29" s="130"/>
      <c r="ITN29" s="130"/>
      <c r="ITO29" s="130"/>
      <c r="ITP29" s="130"/>
      <c r="ITQ29" s="130"/>
      <c r="ITR29" s="130"/>
      <c r="ITS29" s="130"/>
      <c r="ITT29" s="130"/>
      <c r="ITU29" s="130"/>
      <c r="ITV29" s="130"/>
      <c r="ITW29" s="130"/>
      <c r="ITX29" s="130"/>
      <c r="ITY29" s="130"/>
      <c r="ITZ29" s="130"/>
      <c r="IUA29" s="130"/>
      <c r="IUB29" s="130"/>
      <c r="IUC29" s="130"/>
      <c r="IUD29" s="130"/>
      <c r="IUE29" s="130"/>
      <c r="IUF29" s="130"/>
      <c r="IUG29" s="130"/>
      <c r="IUH29" s="130"/>
      <c r="IUI29" s="130"/>
      <c r="IUJ29" s="130"/>
      <c r="IUK29" s="130"/>
      <c r="IUL29" s="130"/>
      <c r="IUM29" s="130"/>
      <c r="IUN29" s="130"/>
      <c r="IUO29" s="130"/>
      <c r="IUP29" s="130"/>
      <c r="IUQ29" s="130"/>
      <c r="IUR29" s="130"/>
      <c r="IUS29" s="130"/>
      <c r="IUT29" s="130"/>
      <c r="IUU29" s="130"/>
      <c r="IUV29" s="130"/>
      <c r="IUW29" s="130"/>
      <c r="IUX29" s="130"/>
      <c r="IUY29" s="130"/>
      <c r="IUZ29" s="130"/>
      <c r="IVA29" s="130"/>
      <c r="IVB29" s="130"/>
      <c r="IVC29" s="130"/>
      <c r="IVD29" s="130"/>
      <c r="IVE29" s="130"/>
      <c r="IVF29" s="130"/>
      <c r="IVG29" s="130"/>
      <c r="IVH29" s="130"/>
      <c r="IVI29" s="130"/>
      <c r="IVJ29" s="130"/>
      <c r="IVK29" s="130"/>
      <c r="IVL29" s="130"/>
      <c r="IVM29" s="130"/>
      <c r="IVN29" s="130"/>
      <c r="IVO29" s="130"/>
      <c r="IVP29" s="130"/>
      <c r="IVQ29" s="130"/>
      <c r="IVR29" s="130"/>
      <c r="IVS29" s="130"/>
      <c r="IVT29" s="130"/>
      <c r="IVU29" s="130"/>
      <c r="IVV29" s="130"/>
      <c r="IVW29" s="130"/>
      <c r="IVX29" s="130"/>
      <c r="IVY29" s="130"/>
      <c r="IVZ29" s="130"/>
      <c r="IWA29" s="130"/>
      <c r="IWB29" s="130"/>
      <c r="IWC29" s="130"/>
      <c r="IWD29" s="130"/>
      <c r="IWE29" s="130"/>
      <c r="IWF29" s="130"/>
      <c r="IWG29" s="130"/>
      <c r="IWH29" s="130"/>
      <c r="IWI29" s="130"/>
      <c r="IWJ29" s="130"/>
      <c r="IWK29" s="130"/>
      <c r="IWL29" s="130"/>
      <c r="IWM29" s="130"/>
      <c r="IWN29" s="130"/>
      <c r="IWO29" s="130"/>
      <c r="IWP29" s="130"/>
      <c r="IWQ29" s="130"/>
      <c r="IWR29" s="130"/>
      <c r="IWS29" s="130"/>
      <c r="IWT29" s="130"/>
      <c r="IWU29" s="130"/>
      <c r="IWV29" s="130"/>
      <c r="IWW29" s="130"/>
      <c r="IWX29" s="130"/>
      <c r="IWY29" s="130"/>
      <c r="IWZ29" s="130"/>
      <c r="IXA29" s="130"/>
      <c r="IXB29" s="130"/>
      <c r="IXC29" s="130"/>
      <c r="IXD29" s="130"/>
      <c r="IXE29" s="130"/>
      <c r="IXF29" s="130"/>
      <c r="IXG29" s="130"/>
      <c r="IXH29" s="130"/>
      <c r="IXI29" s="130"/>
      <c r="IXJ29" s="130"/>
      <c r="IXK29" s="130"/>
      <c r="IXL29" s="130"/>
      <c r="IXM29" s="130"/>
      <c r="IXN29" s="130"/>
      <c r="IXO29" s="130"/>
      <c r="IXP29" s="130"/>
      <c r="IXQ29" s="130"/>
      <c r="IXR29" s="130"/>
      <c r="IXS29" s="130"/>
      <c r="IXT29" s="130"/>
      <c r="IXU29" s="130"/>
      <c r="IXV29" s="130"/>
      <c r="IXW29" s="130"/>
      <c r="IXX29" s="130"/>
      <c r="IXY29" s="130"/>
      <c r="IXZ29" s="130"/>
      <c r="IYA29" s="130"/>
      <c r="IYB29" s="130"/>
      <c r="IYC29" s="130"/>
      <c r="IYD29" s="130"/>
      <c r="IYE29" s="130"/>
      <c r="IYF29" s="130"/>
      <c r="IYG29" s="130"/>
      <c r="IYH29" s="130"/>
      <c r="IYI29" s="130"/>
      <c r="IYJ29" s="130"/>
      <c r="IYK29" s="130"/>
      <c r="IYL29" s="130"/>
      <c r="IYM29" s="130"/>
      <c r="IYN29" s="130"/>
      <c r="IYO29" s="130"/>
      <c r="IYP29" s="130"/>
      <c r="IYQ29" s="130"/>
      <c r="IYR29" s="130"/>
      <c r="IYS29" s="130"/>
      <c r="IYT29" s="130"/>
      <c r="IYU29" s="130"/>
      <c r="IYV29" s="130"/>
      <c r="IYW29" s="130"/>
      <c r="IYX29" s="130"/>
      <c r="IYY29" s="130"/>
      <c r="IYZ29" s="130"/>
      <c r="IZA29" s="130"/>
      <c r="IZB29" s="130"/>
      <c r="IZC29" s="130"/>
      <c r="IZD29" s="130"/>
      <c r="IZE29" s="130"/>
      <c r="IZF29" s="130"/>
      <c r="IZG29" s="130"/>
      <c r="IZH29" s="130"/>
      <c r="IZI29" s="130"/>
      <c r="IZJ29" s="130"/>
      <c r="IZK29" s="130"/>
      <c r="IZL29" s="130"/>
      <c r="IZM29" s="130"/>
      <c r="IZN29" s="130"/>
      <c r="IZO29" s="130"/>
      <c r="IZP29" s="130"/>
      <c r="IZQ29" s="130"/>
      <c r="IZR29" s="130"/>
      <c r="IZS29" s="130"/>
      <c r="IZT29" s="130"/>
      <c r="IZU29" s="130"/>
      <c r="IZV29" s="130"/>
      <c r="IZW29" s="130"/>
      <c r="IZX29" s="130"/>
      <c r="IZY29" s="130"/>
      <c r="IZZ29" s="130"/>
      <c r="JAA29" s="130"/>
      <c r="JAB29" s="130"/>
      <c r="JAC29" s="130"/>
      <c r="JAD29" s="130"/>
      <c r="JAE29" s="130"/>
      <c r="JAF29" s="130"/>
      <c r="JAG29" s="130"/>
      <c r="JAH29" s="130"/>
      <c r="JAI29" s="130"/>
      <c r="JAJ29" s="130"/>
      <c r="JAK29" s="130"/>
      <c r="JAL29" s="130"/>
      <c r="JAM29" s="130"/>
      <c r="JAN29" s="130"/>
      <c r="JAO29" s="130"/>
      <c r="JAP29" s="130"/>
      <c r="JAQ29" s="130"/>
      <c r="JAR29" s="130"/>
      <c r="JAS29" s="130"/>
      <c r="JAT29" s="130"/>
      <c r="JAU29" s="130"/>
      <c r="JAV29" s="130"/>
      <c r="JAW29" s="130"/>
      <c r="JAX29" s="130"/>
      <c r="JAY29" s="130"/>
      <c r="JAZ29" s="130"/>
      <c r="JBA29" s="130"/>
      <c r="JBB29" s="130"/>
      <c r="JBC29" s="130"/>
      <c r="JBD29" s="130"/>
      <c r="JBE29" s="130"/>
      <c r="JBF29" s="130"/>
      <c r="JBG29" s="130"/>
      <c r="JBH29" s="130"/>
      <c r="JBI29" s="130"/>
      <c r="JBJ29" s="130"/>
      <c r="JBK29" s="130"/>
      <c r="JBL29" s="130"/>
      <c r="JBM29" s="130"/>
      <c r="JBN29" s="130"/>
      <c r="JBO29" s="130"/>
      <c r="JBP29" s="130"/>
      <c r="JBQ29" s="130"/>
      <c r="JBR29" s="130"/>
      <c r="JBS29" s="130"/>
      <c r="JBT29" s="130"/>
      <c r="JBU29" s="130"/>
      <c r="JBV29" s="130"/>
      <c r="JBW29" s="130"/>
      <c r="JBX29" s="130"/>
      <c r="JBY29" s="130"/>
      <c r="JBZ29" s="130"/>
      <c r="JCA29" s="130"/>
      <c r="JCB29" s="130"/>
      <c r="JCC29" s="130"/>
      <c r="JCD29" s="130"/>
      <c r="JCE29" s="130"/>
      <c r="JCF29" s="130"/>
      <c r="JCG29" s="130"/>
      <c r="JCH29" s="130"/>
      <c r="JCI29" s="130"/>
      <c r="JCJ29" s="130"/>
      <c r="JCK29" s="130"/>
      <c r="JCL29" s="130"/>
      <c r="JCM29" s="130"/>
      <c r="JCN29" s="130"/>
      <c r="JCO29" s="130"/>
      <c r="JCP29" s="130"/>
      <c r="JCQ29" s="130"/>
      <c r="JCR29" s="130"/>
      <c r="JCS29" s="130"/>
      <c r="JCT29" s="130"/>
      <c r="JCU29" s="130"/>
      <c r="JCV29" s="130"/>
      <c r="JCW29" s="130"/>
      <c r="JCX29" s="130"/>
      <c r="JCY29" s="130"/>
      <c r="JCZ29" s="130"/>
      <c r="JDA29" s="130"/>
      <c r="JDB29" s="130"/>
      <c r="JDC29" s="130"/>
      <c r="JDD29" s="130"/>
      <c r="JDE29" s="130"/>
      <c r="JDF29" s="130"/>
      <c r="JDG29" s="130"/>
      <c r="JDH29" s="130"/>
      <c r="JDI29" s="130"/>
      <c r="JDJ29" s="130"/>
      <c r="JDK29" s="130"/>
      <c r="JDL29" s="130"/>
      <c r="JDM29" s="130"/>
      <c r="JDN29" s="130"/>
      <c r="JDO29" s="130"/>
      <c r="JDP29" s="130"/>
      <c r="JDQ29" s="130"/>
      <c r="JDR29" s="130"/>
      <c r="JDS29" s="130"/>
      <c r="JDT29" s="130"/>
      <c r="JDU29" s="130"/>
      <c r="JDV29" s="130"/>
      <c r="JDW29" s="130"/>
      <c r="JDX29" s="130"/>
      <c r="JDY29" s="130"/>
      <c r="JDZ29" s="130"/>
      <c r="JEA29" s="130"/>
      <c r="JEB29" s="130"/>
      <c r="JEC29" s="130"/>
      <c r="JED29" s="130"/>
      <c r="JEE29" s="130"/>
      <c r="JEF29" s="130"/>
      <c r="JEG29" s="130"/>
      <c r="JEH29" s="130"/>
      <c r="JEI29" s="130"/>
      <c r="JEJ29" s="130"/>
      <c r="JEK29" s="130"/>
      <c r="JEL29" s="130"/>
      <c r="JEM29" s="130"/>
      <c r="JEN29" s="130"/>
      <c r="JEO29" s="130"/>
      <c r="JEP29" s="130"/>
      <c r="JEQ29" s="130"/>
      <c r="JER29" s="130"/>
      <c r="JES29" s="130"/>
      <c r="JET29" s="130"/>
      <c r="JEU29" s="130"/>
      <c r="JEV29" s="130"/>
      <c r="JEW29" s="130"/>
      <c r="JEX29" s="130"/>
      <c r="JEY29" s="130"/>
      <c r="JEZ29" s="130"/>
      <c r="JFA29" s="130"/>
      <c r="JFB29" s="130"/>
      <c r="JFC29" s="130"/>
      <c r="JFD29" s="130"/>
      <c r="JFE29" s="130"/>
      <c r="JFF29" s="130"/>
      <c r="JFG29" s="130"/>
      <c r="JFH29" s="130"/>
      <c r="JFI29" s="130"/>
      <c r="JFJ29" s="130"/>
      <c r="JFK29" s="130"/>
      <c r="JFL29" s="130"/>
      <c r="JFM29" s="130"/>
      <c r="JFN29" s="130"/>
      <c r="JFO29" s="130"/>
      <c r="JFP29" s="130"/>
      <c r="JFQ29" s="130"/>
      <c r="JFR29" s="130"/>
      <c r="JFS29" s="130"/>
      <c r="JFT29" s="130"/>
      <c r="JFU29" s="130"/>
      <c r="JFV29" s="130"/>
      <c r="JFW29" s="130"/>
      <c r="JFX29" s="130"/>
      <c r="JFY29" s="130"/>
      <c r="JFZ29" s="130"/>
      <c r="JGA29" s="130"/>
      <c r="JGB29" s="130"/>
      <c r="JGC29" s="130"/>
      <c r="JGD29" s="130"/>
      <c r="JGE29" s="130"/>
      <c r="JGF29" s="130"/>
      <c r="JGG29" s="130"/>
      <c r="JGH29" s="130"/>
      <c r="JGI29" s="130"/>
      <c r="JGJ29" s="130"/>
      <c r="JGK29" s="130"/>
      <c r="JGL29" s="130"/>
      <c r="JGM29" s="130"/>
      <c r="JGN29" s="130"/>
      <c r="JGO29" s="130"/>
      <c r="JGP29" s="130"/>
      <c r="JGQ29" s="130"/>
      <c r="JGR29" s="130"/>
      <c r="JGS29" s="130"/>
      <c r="JGT29" s="130"/>
      <c r="JGU29" s="130"/>
      <c r="JGV29" s="130"/>
      <c r="JGW29" s="130"/>
      <c r="JGX29" s="130"/>
      <c r="JGY29" s="130"/>
      <c r="JGZ29" s="130"/>
      <c r="JHA29" s="130"/>
      <c r="JHB29" s="130"/>
      <c r="JHC29" s="130"/>
      <c r="JHD29" s="130"/>
      <c r="JHE29" s="130"/>
      <c r="JHF29" s="130"/>
      <c r="JHG29" s="130"/>
      <c r="JHH29" s="130"/>
      <c r="JHI29" s="130"/>
      <c r="JHJ29" s="130"/>
      <c r="JHK29" s="130"/>
      <c r="JHL29" s="130"/>
      <c r="JHM29" s="130"/>
      <c r="JHN29" s="130"/>
      <c r="JHO29" s="130"/>
      <c r="JHP29" s="130"/>
      <c r="JHQ29" s="130"/>
      <c r="JHR29" s="130"/>
      <c r="JHS29" s="130"/>
      <c r="JHT29" s="130"/>
      <c r="JHU29" s="130"/>
      <c r="JHV29" s="130"/>
      <c r="JHW29" s="130"/>
      <c r="JHX29" s="130"/>
      <c r="JHY29" s="130"/>
      <c r="JHZ29" s="130"/>
      <c r="JIA29" s="130"/>
      <c r="JIB29" s="130"/>
      <c r="JIC29" s="130"/>
      <c r="JID29" s="130"/>
      <c r="JIE29" s="130"/>
      <c r="JIF29" s="130"/>
      <c r="JIG29" s="130"/>
      <c r="JIH29" s="130"/>
      <c r="JII29" s="130"/>
      <c r="JIJ29" s="130"/>
      <c r="JIK29" s="130"/>
      <c r="JIL29" s="130"/>
      <c r="JIM29" s="130"/>
      <c r="JIN29" s="130"/>
      <c r="JIO29" s="130"/>
      <c r="JIP29" s="130"/>
      <c r="JIQ29" s="130"/>
      <c r="JIR29" s="130"/>
      <c r="JIS29" s="130"/>
      <c r="JIT29" s="130"/>
      <c r="JIU29" s="130"/>
      <c r="JIV29" s="130"/>
      <c r="JIW29" s="130"/>
      <c r="JIX29" s="130"/>
      <c r="JIY29" s="130"/>
      <c r="JIZ29" s="130"/>
      <c r="JJA29" s="130"/>
      <c r="JJB29" s="130"/>
      <c r="JJC29" s="130"/>
      <c r="JJD29" s="130"/>
      <c r="JJE29" s="130"/>
      <c r="JJF29" s="130"/>
      <c r="JJG29" s="130"/>
      <c r="JJH29" s="130"/>
      <c r="JJI29" s="130"/>
      <c r="JJJ29" s="130"/>
      <c r="JJK29" s="130"/>
      <c r="JJL29" s="130"/>
      <c r="JJM29" s="130"/>
      <c r="JJN29" s="130"/>
      <c r="JJO29" s="130"/>
      <c r="JJP29" s="130"/>
      <c r="JJQ29" s="130"/>
      <c r="JJR29" s="130"/>
      <c r="JJS29" s="130"/>
      <c r="JJT29" s="130"/>
      <c r="JJU29" s="130"/>
      <c r="JJV29" s="130"/>
      <c r="JJW29" s="130"/>
      <c r="JJX29" s="130"/>
      <c r="JJY29" s="130"/>
      <c r="JJZ29" s="130"/>
      <c r="JKA29" s="130"/>
      <c r="JKB29" s="130"/>
      <c r="JKC29" s="130"/>
      <c r="JKD29" s="130"/>
      <c r="JKE29" s="130"/>
      <c r="JKF29" s="130"/>
      <c r="JKG29" s="130"/>
      <c r="JKH29" s="130"/>
      <c r="JKI29" s="130"/>
      <c r="JKJ29" s="130"/>
      <c r="JKK29" s="130"/>
      <c r="JKL29" s="130"/>
      <c r="JKM29" s="130"/>
      <c r="JKN29" s="130"/>
      <c r="JKO29" s="130"/>
      <c r="JKP29" s="130"/>
      <c r="JKQ29" s="130"/>
      <c r="JKR29" s="130"/>
      <c r="JKS29" s="130"/>
      <c r="JKT29" s="130"/>
      <c r="JKU29" s="130"/>
      <c r="JKV29" s="130"/>
      <c r="JKW29" s="130"/>
      <c r="JKX29" s="130"/>
      <c r="JKY29" s="130"/>
      <c r="JKZ29" s="130"/>
      <c r="JLA29" s="130"/>
      <c r="JLB29" s="130"/>
      <c r="JLC29" s="130"/>
      <c r="JLD29" s="130"/>
      <c r="JLE29" s="130"/>
      <c r="JLF29" s="130"/>
      <c r="JLG29" s="130"/>
      <c r="JLH29" s="130"/>
      <c r="JLI29" s="130"/>
      <c r="JLJ29" s="130"/>
      <c r="JLK29" s="130"/>
      <c r="JLL29" s="130"/>
      <c r="JLM29" s="130"/>
      <c r="JLN29" s="130"/>
      <c r="JLO29" s="130"/>
      <c r="JLP29" s="130"/>
      <c r="JLQ29" s="130"/>
      <c r="JLR29" s="130"/>
      <c r="JLS29" s="130"/>
      <c r="JLT29" s="130"/>
      <c r="JLU29" s="130"/>
      <c r="JLV29" s="130"/>
      <c r="JLW29" s="130"/>
      <c r="JLX29" s="130"/>
      <c r="JLY29" s="130"/>
      <c r="JLZ29" s="130"/>
      <c r="JMA29" s="130"/>
      <c r="JMB29" s="130"/>
      <c r="JMC29" s="130"/>
      <c r="JMD29" s="130"/>
      <c r="JME29" s="130"/>
      <c r="JMF29" s="130"/>
      <c r="JMG29" s="130"/>
      <c r="JMH29" s="130"/>
      <c r="JMI29" s="130"/>
      <c r="JMJ29" s="130"/>
      <c r="JMK29" s="130"/>
      <c r="JML29" s="130"/>
      <c r="JMM29" s="130"/>
      <c r="JMN29" s="130"/>
      <c r="JMO29" s="130"/>
      <c r="JMP29" s="130"/>
      <c r="JMQ29" s="130"/>
      <c r="JMR29" s="130"/>
      <c r="JMS29" s="130"/>
      <c r="JMT29" s="130"/>
      <c r="JMU29" s="130"/>
      <c r="JMV29" s="130"/>
      <c r="JMW29" s="130"/>
      <c r="JMX29" s="130"/>
      <c r="JMY29" s="130"/>
      <c r="JMZ29" s="130"/>
      <c r="JNA29" s="130"/>
      <c r="JNB29" s="130"/>
      <c r="JNC29" s="130"/>
      <c r="JND29" s="130"/>
      <c r="JNE29" s="130"/>
      <c r="JNF29" s="130"/>
      <c r="JNG29" s="130"/>
      <c r="JNH29" s="130"/>
      <c r="JNI29" s="130"/>
      <c r="JNJ29" s="130"/>
      <c r="JNK29" s="130"/>
      <c r="JNL29" s="130"/>
      <c r="JNM29" s="130"/>
      <c r="JNN29" s="130"/>
      <c r="JNO29" s="130"/>
      <c r="JNP29" s="130"/>
      <c r="JNQ29" s="130"/>
      <c r="JNR29" s="130"/>
      <c r="JNS29" s="130"/>
      <c r="JNT29" s="130"/>
      <c r="JNU29" s="130"/>
      <c r="JNV29" s="130"/>
      <c r="JNW29" s="130"/>
      <c r="JNX29" s="130"/>
      <c r="JNY29" s="130"/>
      <c r="JNZ29" s="130"/>
      <c r="JOA29" s="130"/>
      <c r="JOB29" s="130"/>
      <c r="JOC29" s="130"/>
      <c r="JOD29" s="130"/>
      <c r="JOE29" s="130"/>
      <c r="JOF29" s="130"/>
      <c r="JOG29" s="130"/>
      <c r="JOH29" s="130"/>
      <c r="JOI29" s="130"/>
      <c r="JOJ29" s="130"/>
      <c r="JOK29" s="130"/>
      <c r="JOL29" s="130"/>
      <c r="JOM29" s="130"/>
      <c r="JON29" s="130"/>
      <c r="JOO29" s="130"/>
      <c r="JOP29" s="130"/>
      <c r="JOQ29" s="130"/>
      <c r="JOR29" s="130"/>
      <c r="JOS29" s="130"/>
      <c r="JOT29" s="130"/>
      <c r="JOU29" s="130"/>
      <c r="JOV29" s="130"/>
      <c r="JOW29" s="130"/>
      <c r="JOX29" s="130"/>
      <c r="JOY29" s="130"/>
      <c r="JOZ29" s="130"/>
      <c r="JPA29" s="130"/>
      <c r="JPB29" s="130"/>
      <c r="JPC29" s="130"/>
      <c r="JPD29" s="130"/>
      <c r="JPE29" s="130"/>
      <c r="JPF29" s="130"/>
      <c r="JPG29" s="130"/>
      <c r="JPH29" s="130"/>
      <c r="JPI29" s="130"/>
      <c r="JPJ29" s="130"/>
      <c r="JPK29" s="130"/>
      <c r="JPL29" s="130"/>
      <c r="JPM29" s="130"/>
      <c r="JPN29" s="130"/>
      <c r="JPO29" s="130"/>
      <c r="JPP29" s="130"/>
      <c r="JPQ29" s="130"/>
      <c r="JPR29" s="130"/>
      <c r="JPS29" s="130"/>
      <c r="JPT29" s="130"/>
      <c r="JPU29" s="130"/>
      <c r="JPV29" s="130"/>
      <c r="JPW29" s="130"/>
      <c r="JPX29" s="130"/>
      <c r="JPY29" s="130"/>
      <c r="JPZ29" s="130"/>
      <c r="JQA29" s="130"/>
      <c r="JQB29" s="130"/>
      <c r="JQC29" s="130"/>
      <c r="JQD29" s="130"/>
      <c r="JQE29" s="130"/>
      <c r="JQF29" s="130"/>
      <c r="JQG29" s="130"/>
      <c r="JQH29" s="130"/>
      <c r="JQI29" s="130"/>
      <c r="JQJ29" s="130"/>
      <c r="JQK29" s="130"/>
      <c r="JQL29" s="130"/>
      <c r="JQM29" s="130"/>
      <c r="JQN29" s="130"/>
      <c r="JQO29" s="130"/>
      <c r="JQP29" s="130"/>
      <c r="JQQ29" s="130"/>
      <c r="JQR29" s="130"/>
      <c r="JQS29" s="130"/>
      <c r="JQT29" s="130"/>
      <c r="JQU29" s="130"/>
      <c r="JQV29" s="130"/>
      <c r="JQW29" s="130"/>
      <c r="JQX29" s="130"/>
      <c r="JQY29" s="130"/>
      <c r="JQZ29" s="130"/>
      <c r="JRA29" s="130"/>
      <c r="JRB29" s="130"/>
      <c r="JRC29" s="130"/>
      <c r="JRD29" s="130"/>
      <c r="JRE29" s="130"/>
      <c r="JRF29" s="130"/>
      <c r="JRG29" s="130"/>
      <c r="JRH29" s="130"/>
      <c r="JRI29" s="130"/>
      <c r="JRJ29" s="130"/>
      <c r="JRK29" s="130"/>
      <c r="JRL29" s="130"/>
      <c r="JRM29" s="130"/>
      <c r="JRN29" s="130"/>
      <c r="JRO29" s="130"/>
      <c r="JRP29" s="130"/>
      <c r="JRQ29" s="130"/>
      <c r="JRR29" s="130"/>
      <c r="JRS29" s="130"/>
      <c r="JRT29" s="130"/>
      <c r="JRU29" s="130"/>
      <c r="JRV29" s="130"/>
      <c r="JRW29" s="130"/>
      <c r="JRX29" s="130"/>
      <c r="JRY29" s="130"/>
      <c r="JRZ29" s="130"/>
      <c r="JSA29" s="130"/>
      <c r="JSB29" s="130"/>
      <c r="JSC29" s="130"/>
      <c r="JSD29" s="130"/>
      <c r="JSE29" s="130"/>
      <c r="JSF29" s="130"/>
      <c r="JSG29" s="130"/>
      <c r="JSH29" s="130"/>
      <c r="JSI29" s="130"/>
      <c r="JSJ29" s="130"/>
      <c r="JSK29" s="130"/>
      <c r="JSL29" s="130"/>
      <c r="JSM29" s="130"/>
      <c r="JSN29" s="130"/>
      <c r="JSO29" s="130"/>
      <c r="JSP29" s="130"/>
      <c r="JSQ29" s="130"/>
      <c r="JSR29" s="130"/>
      <c r="JSS29" s="130"/>
      <c r="JST29" s="130"/>
      <c r="JSU29" s="130"/>
      <c r="JSV29" s="130"/>
      <c r="JSW29" s="130"/>
      <c r="JSX29" s="130"/>
      <c r="JSY29" s="130"/>
      <c r="JSZ29" s="130"/>
      <c r="JTA29" s="130"/>
      <c r="JTB29" s="130"/>
      <c r="JTC29" s="130"/>
      <c r="JTD29" s="130"/>
      <c r="JTE29" s="130"/>
      <c r="JTF29" s="130"/>
      <c r="JTG29" s="130"/>
      <c r="JTH29" s="130"/>
      <c r="JTI29" s="130"/>
      <c r="JTJ29" s="130"/>
      <c r="JTK29" s="130"/>
      <c r="JTL29" s="130"/>
      <c r="JTM29" s="130"/>
      <c r="JTN29" s="130"/>
      <c r="JTO29" s="130"/>
      <c r="JTP29" s="130"/>
      <c r="JTQ29" s="130"/>
      <c r="JTR29" s="130"/>
      <c r="JTS29" s="130"/>
      <c r="JTT29" s="130"/>
      <c r="JTU29" s="130"/>
      <c r="JTV29" s="130"/>
      <c r="JTW29" s="130"/>
      <c r="JTX29" s="130"/>
      <c r="JTY29" s="130"/>
      <c r="JTZ29" s="130"/>
      <c r="JUA29" s="130"/>
      <c r="JUB29" s="130"/>
      <c r="JUC29" s="130"/>
      <c r="JUD29" s="130"/>
      <c r="JUE29" s="130"/>
      <c r="JUF29" s="130"/>
      <c r="JUG29" s="130"/>
      <c r="JUH29" s="130"/>
      <c r="JUI29" s="130"/>
      <c r="JUJ29" s="130"/>
      <c r="JUK29" s="130"/>
      <c r="JUL29" s="130"/>
      <c r="JUM29" s="130"/>
      <c r="JUN29" s="130"/>
      <c r="JUO29" s="130"/>
      <c r="JUP29" s="130"/>
      <c r="JUQ29" s="130"/>
      <c r="JUR29" s="130"/>
      <c r="JUS29" s="130"/>
      <c r="JUT29" s="130"/>
      <c r="JUU29" s="130"/>
      <c r="JUV29" s="130"/>
      <c r="JUW29" s="130"/>
      <c r="JUX29" s="130"/>
      <c r="JUY29" s="130"/>
      <c r="JUZ29" s="130"/>
      <c r="JVA29" s="130"/>
      <c r="JVB29" s="130"/>
      <c r="JVC29" s="130"/>
      <c r="JVD29" s="130"/>
      <c r="JVE29" s="130"/>
      <c r="JVF29" s="130"/>
      <c r="JVG29" s="130"/>
      <c r="JVH29" s="130"/>
      <c r="JVI29" s="130"/>
      <c r="JVJ29" s="130"/>
      <c r="JVK29" s="130"/>
      <c r="JVL29" s="130"/>
      <c r="JVM29" s="130"/>
      <c r="JVN29" s="130"/>
      <c r="JVO29" s="130"/>
      <c r="JVP29" s="130"/>
      <c r="JVQ29" s="130"/>
      <c r="JVR29" s="130"/>
      <c r="JVS29" s="130"/>
      <c r="JVT29" s="130"/>
      <c r="JVU29" s="130"/>
      <c r="JVV29" s="130"/>
      <c r="JVW29" s="130"/>
      <c r="JVX29" s="130"/>
      <c r="JVY29" s="130"/>
      <c r="JVZ29" s="130"/>
      <c r="JWA29" s="130"/>
      <c r="JWB29" s="130"/>
      <c r="JWC29" s="130"/>
      <c r="JWD29" s="130"/>
      <c r="JWE29" s="130"/>
      <c r="JWF29" s="130"/>
      <c r="JWG29" s="130"/>
      <c r="JWH29" s="130"/>
      <c r="JWI29" s="130"/>
      <c r="JWJ29" s="130"/>
      <c r="JWK29" s="130"/>
      <c r="JWL29" s="130"/>
      <c r="JWM29" s="130"/>
      <c r="JWN29" s="130"/>
      <c r="JWO29" s="130"/>
      <c r="JWP29" s="130"/>
      <c r="JWQ29" s="130"/>
      <c r="JWR29" s="130"/>
      <c r="JWS29" s="130"/>
      <c r="JWT29" s="130"/>
      <c r="JWU29" s="130"/>
      <c r="JWV29" s="130"/>
      <c r="JWW29" s="130"/>
      <c r="JWX29" s="130"/>
      <c r="JWY29" s="130"/>
      <c r="JWZ29" s="130"/>
      <c r="JXA29" s="130"/>
      <c r="JXB29" s="130"/>
      <c r="JXC29" s="130"/>
      <c r="JXD29" s="130"/>
      <c r="JXE29" s="130"/>
      <c r="JXF29" s="130"/>
      <c r="JXG29" s="130"/>
      <c r="JXH29" s="130"/>
      <c r="JXI29" s="130"/>
      <c r="JXJ29" s="130"/>
      <c r="JXK29" s="130"/>
      <c r="JXL29" s="130"/>
      <c r="JXM29" s="130"/>
      <c r="JXN29" s="130"/>
      <c r="JXO29" s="130"/>
      <c r="JXP29" s="130"/>
      <c r="JXQ29" s="130"/>
      <c r="JXR29" s="130"/>
      <c r="JXS29" s="130"/>
      <c r="JXT29" s="130"/>
      <c r="JXU29" s="130"/>
      <c r="JXV29" s="130"/>
      <c r="JXW29" s="130"/>
      <c r="JXX29" s="130"/>
      <c r="JXY29" s="130"/>
      <c r="JXZ29" s="130"/>
      <c r="JYA29" s="130"/>
      <c r="JYB29" s="130"/>
      <c r="JYC29" s="130"/>
      <c r="JYD29" s="130"/>
      <c r="JYE29" s="130"/>
      <c r="JYF29" s="130"/>
      <c r="JYG29" s="130"/>
      <c r="JYH29" s="130"/>
      <c r="JYI29" s="130"/>
      <c r="JYJ29" s="130"/>
      <c r="JYK29" s="130"/>
      <c r="JYL29" s="130"/>
      <c r="JYM29" s="130"/>
      <c r="JYN29" s="130"/>
      <c r="JYO29" s="130"/>
      <c r="JYP29" s="130"/>
      <c r="JYQ29" s="130"/>
      <c r="JYR29" s="130"/>
      <c r="JYS29" s="130"/>
      <c r="JYT29" s="130"/>
      <c r="JYU29" s="130"/>
      <c r="JYV29" s="130"/>
      <c r="JYW29" s="130"/>
      <c r="JYX29" s="130"/>
      <c r="JYY29" s="130"/>
      <c r="JYZ29" s="130"/>
      <c r="JZA29" s="130"/>
      <c r="JZB29" s="130"/>
      <c r="JZC29" s="130"/>
      <c r="JZD29" s="130"/>
      <c r="JZE29" s="130"/>
      <c r="JZF29" s="130"/>
      <c r="JZG29" s="130"/>
      <c r="JZH29" s="130"/>
      <c r="JZI29" s="130"/>
      <c r="JZJ29" s="130"/>
      <c r="JZK29" s="130"/>
      <c r="JZL29" s="130"/>
      <c r="JZM29" s="130"/>
      <c r="JZN29" s="130"/>
      <c r="JZO29" s="130"/>
      <c r="JZP29" s="130"/>
      <c r="JZQ29" s="130"/>
      <c r="JZR29" s="130"/>
      <c r="JZS29" s="130"/>
      <c r="JZT29" s="130"/>
      <c r="JZU29" s="130"/>
      <c r="JZV29" s="130"/>
      <c r="JZW29" s="130"/>
      <c r="JZX29" s="130"/>
      <c r="JZY29" s="130"/>
      <c r="JZZ29" s="130"/>
      <c r="KAA29" s="130"/>
      <c r="KAB29" s="130"/>
      <c r="KAC29" s="130"/>
      <c r="KAD29" s="130"/>
      <c r="KAE29" s="130"/>
      <c r="KAF29" s="130"/>
      <c r="KAG29" s="130"/>
      <c r="KAH29" s="130"/>
      <c r="KAI29" s="130"/>
      <c r="KAJ29" s="130"/>
      <c r="KAK29" s="130"/>
      <c r="KAL29" s="130"/>
      <c r="KAM29" s="130"/>
      <c r="KAN29" s="130"/>
      <c r="KAO29" s="130"/>
      <c r="KAP29" s="130"/>
      <c r="KAQ29" s="130"/>
      <c r="KAR29" s="130"/>
      <c r="KAS29" s="130"/>
      <c r="KAT29" s="130"/>
      <c r="KAU29" s="130"/>
      <c r="KAV29" s="130"/>
      <c r="KAW29" s="130"/>
      <c r="KAX29" s="130"/>
      <c r="KAY29" s="130"/>
      <c r="KAZ29" s="130"/>
      <c r="KBA29" s="130"/>
      <c r="KBB29" s="130"/>
      <c r="KBC29" s="130"/>
      <c r="KBD29" s="130"/>
      <c r="KBE29" s="130"/>
      <c r="KBF29" s="130"/>
      <c r="KBG29" s="130"/>
      <c r="KBH29" s="130"/>
      <c r="KBI29" s="130"/>
      <c r="KBJ29" s="130"/>
      <c r="KBK29" s="130"/>
      <c r="KBL29" s="130"/>
      <c r="KBM29" s="130"/>
      <c r="KBN29" s="130"/>
      <c r="KBO29" s="130"/>
      <c r="KBP29" s="130"/>
      <c r="KBQ29" s="130"/>
      <c r="KBR29" s="130"/>
      <c r="KBS29" s="130"/>
      <c r="KBT29" s="130"/>
      <c r="KBU29" s="130"/>
      <c r="KBV29" s="130"/>
      <c r="KBW29" s="130"/>
      <c r="KBX29" s="130"/>
      <c r="KBY29" s="130"/>
      <c r="KBZ29" s="130"/>
      <c r="KCA29" s="130"/>
      <c r="KCB29" s="130"/>
      <c r="KCC29" s="130"/>
      <c r="KCD29" s="130"/>
      <c r="KCE29" s="130"/>
      <c r="KCF29" s="130"/>
      <c r="KCG29" s="130"/>
      <c r="KCH29" s="130"/>
      <c r="KCI29" s="130"/>
      <c r="KCJ29" s="130"/>
      <c r="KCK29" s="130"/>
      <c r="KCL29" s="130"/>
      <c r="KCM29" s="130"/>
      <c r="KCN29" s="130"/>
      <c r="KCO29" s="130"/>
      <c r="KCP29" s="130"/>
      <c r="KCQ29" s="130"/>
      <c r="KCR29" s="130"/>
      <c r="KCS29" s="130"/>
      <c r="KCT29" s="130"/>
      <c r="KCU29" s="130"/>
      <c r="KCV29" s="130"/>
      <c r="KCW29" s="130"/>
      <c r="KCX29" s="130"/>
      <c r="KCY29" s="130"/>
      <c r="KCZ29" s="130"/>
      <c r="KDA29" s="130"/>
      <c r="KDB29" s="130"/>
      <c r="KDC29" s="130"/>
      <c r="KDD29" s="130"/>
      <c r="KDE29" s="130"/>
      <c r="KDF29" s="130"/>
      <c r="KDG29" s="130"/>
      <c r="KDH29" s="130"/>
      <c r="KDI29" s="130"/>
      <c r="KDJ29" s="130"/>
      <c r="KDK29" s="130"/>
      <c r="KDL29" s="130"/>
      <c r="KDM29" s="130"/>
      <c r="KDN29" s="130"/>
      <c r="KDO29" s="130"/>
      <c r="KDP29" s="130"/>
      <c r="KDQ29" s="130"/>
      <c r="KDR29" s="130"/>
      <c r="KDS29" s="130"/>
      <c r="KDT29" s="130"/>
      <c r="KDU29" s="130"/>
      <c r="KDV29" s="130"/>
      <c r="KDW29" s="130"/>
      <c r="KDX29" s="130"/>
      <c r="KDY29" s="130"/>
      <c r="KDZ29" s="130"/>
      <c r="KEA29" s="130"/>
      <c r="KEB29" s="130"/>
      <c r="KEC29" s="130"/>
      <c r="KED29" s="130"/>
      <c r="KEE29" s="130"/>
      <c r="KEF29" s="130"/>
      <c r="KEG29" s="130"/>
      <c r="KEH29" s="130"/>
      <c r="KEI29" s="130"/>
      <c r="KEJ29" s="130"/>
      <c r="KEK29" s="130"/>
      <c r="KEL29" s="130"/>
      <c r="KEM29" s="130"/>
      <c r="KEN29" s="130"/>
      <c r="KEO29" s="130"/>
      <c r="KEP29" s="130"/>
      <c r="KEQ29" s="130"/>
      <c r="KER29" s="130"/>
      <c r="KES29" s="130"/>
      <c r="KET29" s="130"/>
      <c r="KEU29" s="130"/>
      <c r="KEV29" s="130"/>
      <c r="KEW29" s="130"/>
      <c r="KEX29" s="130"/>
      <c r="KEY29" s="130"/>
      <c r="KEZ29" s="130"/>
      <c r="KFA29" s="130"/>
      <c r="KFB29" s="130"/>
      <c r="KFC29" s="130"/>
      <c r="KFD29" s="130"/>
      <c r="KFE29" s="130"/>
      <c r="KFF29" s="130"/>
      <c r="KFG29" s="130"/>
      <c r="KFH29" s="130"/>
      <c r="KFI29" s="130"/>
      <c r="KFJ29" s="130"/>
      <c r="KFK29" s="130"/>
      <c r="KFL29" s="130"/>
      <c r="KFM29" s="130"/>
      <c r="KFN29" s="130"/>
      <c r="KFO29" s="130"/>
      <c r="KFP29" s="130"/>
      <c r="KFQ29" s="130"/>
      <c r="KFR29" s="130"/>
      <c r="KFS29" s="130"/>
      <c r="KFT29" s="130"/>
      <c r="KFU29" s="130"/>
      <c r="KFV29" s="130"/>
      <c r="KFW29" s="130"/>
      <c r="KFX29" s="130"/>
      <c r="KFY29" s="130"/>
      <c r="KFZ29" s="130"/>
      <c r="KGA29" s="130"/>
      <c r="KGB29" s="130"/>
      <c r="KGC29" s="130"/>
      <c r="KGD29" s="130"/>
      <c r="KGE29" s="130"/>
      <c r="KGF29" s="130"/>
      <c r="KGG29" s="130"/>
      <c r="KGH29" s="130"/>
      <c r="KGI29" s="130"/>
      <c r="KGJ29" s="130"/>
      <c r="KGK29" s="130"/>
      <c r="KGL29" s="130"/>
      <c r="KGM29" s="130"/>
      <c r="KGN29" s="130"/>
      <c r="KGO29" s="130"/>
      <c r="KGP29" s="130"/>
      <c r="KGQ29" s="130"/>
      <c r="KGR29" s="130"/>
      <c r="KGS29" s="130"/>
      <c r="KGT29" s="130"/>
      <c r="KGU29" s="130"/>
      <c r="KGV29" s="130"/>
      <c r="KGW29" s="130"/>
      <c r="KGX29" s="130"/>
      <c r="KGY29" s="130"/>
      <c r="KGZ29" s="130"/>
      <c r="KHA29" s="130"/>
      <c r="KHB29" s="130"/>
      <c r="KHC29" s="130"/>
      <c r="KHD29" s="130"/>
      <c r="KHE29" s="130"/>
      <c r="KHF29" s="130"/>
      <c r="KHG29" s="130"/>
      <c r="KHH29" s="130"/>
      <c r="KHI29" s="130"/>
      <c r="KHJ29" s="130"/>
      <c r="KHK29" s="130"/>
      <c r="KHL29" s="130"/>
      <c r="KHM29" s="130"/>
      <c r="KHN29" s="130"/>
      <c r="KHO29" s="130"/>
      <c r="KHP29" s="130"/>
      <c r="KHQ29" s="130"/>
      <c r="KHR29" s="130"/>
      <c r="KHS29" s="130"/>
      <c r="KHT29" s="130"/>
      <c r="KHU29" s="130"/>
      <c r="KHV29" s="130"/>
      <c r="KHW29" s="130"/>
      <c r="KHX29" s="130"/>
      <c r="KHY29" s="130"/>
      <c r="KHZ29" s="130"/>
      <c r="KIA29" s="130"/>
      <c r="KIB29" s="130"/>
      <c r="KIC29" s="130"/>
      <c r="KID29" s="130"/>
      <c r="KIE29" s="130"/>
      <c r="KIF29" s="130"/>
      <c r="KIG29" s="130"/>
      <c r="KIH29" s="130"/>
      <c r="KII29" s="130"/>
      <c r="KIJ29" s="130"/>
      <c r="KIK29" s="130"/>
      <c r="KIL29" s="130"/>
      <c r="KIM29" s="130"/>
      <c r="KIN29" s="130"/>
      <c r="KIO29" s="130"/>
      <c r="KIP29" s="130"/>
      <c r="KIQ29" s="130"/>
      <c r="KIR29" s="130"/>
      <c r="KIS29" s="130"/>
      <c r="KIT29" s="130"/>
      <c r="KIU29" s="130"/>
      <c r="KIV29" s="130"/>
      <c r="KIW29" s="130"/>
      <c r="KIX29" s="130"/>
      <c r="KIY29" s="130"/>
      <c r="KIZ29" s="130"/>
      <c r="KJA29" s="130"/>
      <c r="KJB29" s="130"/>
      <c r="KJC29" s="130"/>
      <c r="KJD29" s="130"/>
      <c r="KJE29" s="130"/>
      <c r="KJF29" s="130"/>
      <c r="KJG29" s="130"/>
      <c r="KJH29" s="130"/>
      <c r="KJI29" s="130"/>
      <c r="KJJ29" s="130"/>
      <c r="KJK29" s="130"/>
      <c r="KJL29" s="130"/>
      <c r="KJM29" s="130"/>
      <c r="KJN29" s="130"/>
      <c r="KJO29" s="130"/>
      <c r="KJP29" s="130"/>
      <c r="KJQ29" s="130"/>
      <c r="KJR29" s="130"/>
      <c r="KJS29" s="130"/>
      <c r="KJT29" s="130"/>
      <c r="KJU29" s="130"/>
      <c r="KJV29" s="130"/>
      <c r="KJW29" s="130"/>
      <c r="KJX29" s="130"/>
      <c r="KJY29" s="130"/>
      <c r="KJZ29" s="130"/>
      <c r="KKA29" s="130"/>
      <c r="KKB29" s="130"/>
      <c r="KKC29" s="130"/>
      <c r="KKD29" s="130"/>
      <c r="KKE29" s="130"/>
      <c r="KKF29" s="130"/>
      <c r="KKG29" s="130"/>
      <c r="KKH29" s="130"/>
      <c r="KKI29" s="130"/>
      <c r="KKJ29" s="130"/>
      <c r="KKK29" s="130"/>
      <c r="KKL29" s="130"/>
      <c r="KKM29" s="130"/>
      <c r="KKN29" s="130"/>
      <c r="KKO29" s="130"/>
      <c r="KKP29" s="130"/>
      <c r="KKQ29" s="130"/>
      <c r="KKR29" s="130"/>
      <c r="KKS29" s="130"/>
      <c r="KKT29" s="130"/>
      <c r="KKU29" s="130"/>
      <c r="KKV29" s="130"/>
      <c r="KKW29" s="130"/>
      <c r="KKX29" s="130"/>
      <c r="KKY29" s="130"/>
      <c r="KKZ29" s="130"/>
      <c r="KLA29" s="130"/>
      <c r="KLB29" s="130"/>
      <c r="KLC29" s="130"/>
      <c r="KLD29" s="130"/>
      <c r="KLE29" s="130"/>
      <c r="KLF29" s="130"/>
      <c r="KLG29" s="130"/>
      <c r="KLH29" s="130"/>
      <c r="KLI29" s="130"/>
      <c r="KLJ29" s="130"/>
      <c r="KLK29" s="130"/>
      <c r="KLL29" s="130"/>
      <c r="KLM29" s="130"/>
      <c r="KLN29" s="130"/>
      <c r="KLO29" s="130"/>
      <c r="KLP29" s="130"/>
      <c r="KLQ29" s="130"/>
      <c r="KLR29" s="130"/>
      <c r="KLS29" s="130"/>
      <c r="KLT29" s="130"/>
      <c r="KLU29" s="130"/>
      <c r="KLV29" s="130"/>
      <c r="KLW29" s="130"/>
      <c r="KLX29" s="130"/>
      <c r="KLY29" s="130"/>
      <c r="KLZ29" s="130"/>
      <c r="KMA29" s="130"/>
      <c r="KMB29" s="130"/>
      <c r="KMC29" s="130"/>
      <c r="KMD29" s="130"/>
      <c r="KME29" s="130"/>
      <c r="KMF29" s="130"/>
      <c r="KMG29" s="130"/>
      <c r="KMH29" s="130"/>
      <c r="KMI29" s="130"/>
      <c r="KMJ29" s="130"/>
      <c r="KMK29" s="130"/>
      <c r="KML29" s="130"/>
      <c r="KMM29" s="130"/>
      <c r="KMN29" s="130"/>
      <c r="KMO29" s="130"/>
      <c r="KMP29" s="130"/>
      <c r="KMQ29" s="130"/>
      <c r="KMR29" s="130"/>
      <c r="KMS29" s="130"/>
      <c r="KMT29" s="130"/>
      <c r="KMU29" s="130"/>
      <c r="KMV29" s="130"/>
      <c r="KMW29" s="130"/>
      <c r="KMX29" s="130"/>
      <c r="KMY29" s="130"/>
      <c r="KMZ29" s="130"/>
      <c r="KNA29" s="130"/>
      <c r="KNB29" s="130"/>
      <c r="KNC29" s="130"/>
      <c r="KND29" s="130"/>
      <c r="KNE29" s="130"/>
      <c r="KNF29" s="130"/>
      <c r="KNG29" s="130"/>
      <c r="KNH29" s="130"/>
      <c r="KNI29" s="130"/>
      <c r="KNJ29" s="130"/>
      <c r="KNK29" s="130"/>
      <c r="KNL29" s="130"/>
      <c r="KNM29" s="130"/>
      <c r="KNN29" s="130"/>
      <c r="KNO29" s="130"/>
      <c r="KNP29" s="130"/>
      <c r="KNQ29" s="130"/>
      <c r="KNR29" s="130"/>
      <c r="KNS29" s="130"/>
      <c r="KNT29" s="130"/>
      <c r="KNU29" s="130"/>
      <c r="KNV29" s="130"/>
      <c r="KNW29" s="130"/>
      <c r="KNX29" s="130"/>
      <c r="KNY29" s="130"/>
      <c r="KNZ29" s="130"/>
      <c r="KOA29" s="130"/>
      <c r="KOB29" s="130"/>
      <c r="KOC29" s="130"/>
      <c r="KOD29" s="130"/>
      <c r="KOE29" s="130"/>
      <c r="KOF29" s="130"/>
      <c r="KOG29" s="130"/>
      <c r="KOH29" s="130"/>
      <c r="KOI29" s="130"/>
      <c r="KOJ29" s="130"/>
      <c r="KOK29" s="130"/>
      <c r="KOL29" s="130"/>
      <c r="KOM29" s="130"/>
      <c r="KON29" s="130"/>
      <c r="KOO29" s="130"/>
      <c r="KOP29" s="130"/>
      <c r="KOQ29" s="130"/>
      <c r="KOR29" s="130"/>
      <c r="KOS29" s="130"/>
      <c r="KOT29" s="130"/>
      <c r="KOU29" s="130"/>
      <c r="KOV29" s="130"/>
      <c r="KOW29" s="130"/>
      <c r="KOX29" s="130"/>
      <c r="KOY29" s="130"/>
      <c r="KOZ29" s="130"/>
      <c r="KPA29" s="130"/>
      <c r="KPB29" s="130"/>
      <c r="KPC29" s="130"/>
      <c r="KPD29" s="130"/>
      <c r="KPE29" s="130"/>
      <c r="KPF29" s="130"/>
      <c r="KPG29" s="130"/>
      <c r="KPH29" s="130"/>
      <c r="KPI29" s="130"/>
      <c r="KPJ29" s="130"/>
      <c r="KPK29" s="130"/>
      <c r="KPL29" s="130"/>
      <c r="KPM29" s="130"/>
      <c r="KPN29" s="130"/>
      <c r="KPO29" s="130"/>
      <c r="KPP29" s="130"/>
      <c r="KPQ29" s="130"/>
      <c r="KPR29" s="130"/>
      <c r="KPS29" s="130"/>
      <c r="KPT29" s="130"/>
      <c r="KPU29" s="130"/>
      <c r="KPV29" s="130"/>
      <c r="KPW29" s="130"/>
      <c r="KPX29" s="130"/>
      <c r="KPY29" s="130"/>
      <c r="KPZ29" s="130"/>
      <c r="KQA29" s="130"/>
      <c r="KQB29" s="130"/>
      <c r="KQC29" s="130"/>
      <c r="KQD29" s="130"/>
      <c r="KQE29" s="130"/>
      <c r="KQF29" s="130"/>
      <c r="KQG29" s="130"/>
      <c r="KQH29" s="130"/>
      <c r="KQI29" s="130"/>
      <c r="KQJ29" s="130"/>
      <c r="KQK29" s="130"/>
      <c r="KQL29" s="130"/>
      <c r="KQM29" s="130"/>
      <c r="KQN29" s="130"/>
      <c r="KQO29" s="130"/>
      <c r="KQP29" s="130"/>
      <c r="KQQ29" s="130"/>
      <c r="KQR29" s="130"/>
      <c r="KQS29" s="130"/>
      <c r="KQT29" s="130"/>
      <c r="KQU29" s="130"/>
      <c r="KQV29" s="130"/>
      <c r="KQW29" s="130"/>
      <c r="KQX29" s="130"/>
      <c r="KQY29" s="130"/>
      <c r="KQZ29" s="130"/>
      <c r="KRA29" s="130"/>
      <c r="KRB29" s="130"/>
      <c r="KRC29" s="130"/>
      <c r="KRD29" s="130"/>
      <c r="KRE29" s="130"/>
      <c r="KRF29" s="130"/>
      <c r="KRG29" s="130"/>
      <c r="KRH29" s="130"/>
      <c r="KRI29" s="130"/>
      <c r="KRJ29" s="130"/>
      <c r="KRK29" s="130"/>
      <c r="KRL29" s="130"/>
      <c r="KRM29" s="130"/>
      <c r="KRN29" s="130"/>
      <c r="KRO29" s="130"/>
      <c r="KRP29" s="130"/>
      <c r="KRQ29" s="130"/>
      <c r="KRR29" s="130"/>
      <c r="KRS29" s="130"/>
      <c r="KRT29" s="130"/>
      <c r="KRU29" s="130"/>
      <c r="KRV29" s="130"/>
      <c r="KRW29" s="130"/>
      <c r="KRX29" s="130"/>
      <c r="KRY29" s="130"/>
      <c r="KRZ29" s="130"/>
      <c r="KSA29" s="130"/>
      <c r="KSB29" s="130"/>
      <c r="KSC29" s="130"/>
      <c r="KSD29" s="130"/>
      <c r="KSE29" s="130"/>
      <c r="KSF29" s="130"/>
      <c r="KSG29" s="130"/>
      <c r="KSH29" s="130"/>
      <c r="KSI29" s="130"/>
      <c r="KSJ29" s="130"/>
      <c r="KSK29" s="130"/>
      <c r="KSL29" s="130"/>
      <c r="KSM29" s="130"/>
      <c r="KSN29" s="130"/>
      <c r="KSO29" s="130"/>
      <c r="KSP29" s="130"/>
      <c r="KSQ29" s="130"/>
      <c r="KSR29" s="130"/>
      <c r="KSS29" s="130"/>
      <c r="KST29" s="130"/>
      <c r="KSU29" s="130"/>
      <c r="KSV29" s="130"/>
      <c r="KSW29" s="130"/>
      <c r="KSX29" s="130"/>
      <c r="KSY29" s="130"/>
      <c r="KSZ29" s="130"/>
      <c r="KTA29" s="130"/>
      <c r="KTB29" s="130"/>
      <c r="KTC29" s="130"/>
      <c r="KTD29" s="130"/>
      <c r="KTE29" s="130"/>
      <c r="KTF29" s="130"/>
      <c r="KTG29" s="130"/>
      <c r="KTH29" s="130"/>
      <c r="KTI29" s="130"/>
      <c r="KTJ29" s="130"/>
      <c r="KTK29" s="130"/>
      <c r="KTL29" s="130"/>
      <c r="KTM29" s="130"/>
      <c r="KTN29" s="130"/>
      <c r="KTO29" s="130"/>
      <c r="KTP29" s="130"/>
      <c r="KTQ29" s="130"/>
      <c r="KTR29" s="130"/>
      <c r="KTS29" s="130"/>
      <c r="KTT29" s="130"/>
      <c r="KTU29" s="130"/>
      <c r="KTV29" s="130"/>
      <c r="KTW29" s="130"/>
      <c r="KTX29" s="130"/>
      <c r="KTY29" s="130"/>
      <c r="KTZ29" s="130"/>
      <c r="KUA29" s="130"/>
      <c r="KUB29" s="130"/>
      <c r="KUC29" s="130"/>
      <c r="KUD29" s="130"/>
      <c r="KUE29" s="130"/>
      <c r="KUF29" s="130"/>
      <c r="KUG29" s="130"/>
      <c r="KUH29" s="130"/>
      <c r="KUI29" s="130"/>
      <c r="KUJ29" s="130"/>
      <c r="KUK29" s="130"/>
      <c r="KUL29" s="130"/>
      <c r="KUM29" s="130"/>
      <c r="KUN29" s="130"/>
      <c r="KUO29" s="130"/>
      <c r="KUP29" s="130"/>
      <c r="KUQ29" s="130"/>
      <c r="KUR29" s="130"/>
      <c r="KUS29" s="130"/>
      <c r="KUT29" s="130"/>
      <c r="KUU29" s="130"/>
      <c r="KUV29" s="130"/>
      <c r="KUW29" s="130"/>
      <c r="KUX29" s="130"/>
      <c r="KUY29" s="130"/>
      <c r="KUZ29" s="130"/>
      <c r="KVA29" s="130"/>
      <c r="KVB29" s="130"/>
      <c r="KVC29" s="130"/>
      <c r="KVD29" s="130"/>
      <c r="KVE29" s="130"/>
      <c r="KVF29" s="130"/>
      <c r="KVG29" s="130"/>
      <c r="KVH29" s="130"/>
      <c r="KVI29" s="130"/>
      <c r="KVJ29" s="130"/>
      <c r="KVK29" s="130"/>
      <c r="KVL29" s="130"/>
      <c r="KVM29" s="130"/>
      <c r="KVN29" s="130"/>
      <c r="KVO29" s="130"/>
      <c r="KVP29" s="130"/>
      <c r="KVQ29" s="130"/>
      <c r="KVR29" s="130"/>
      <c r="KVS29" s="130"/>
      <c r="KVT29" s="130"/>
      <c r="KVU29" s="130"/>
      <c r="KVV29" s="130"/>
      <c r="KVW29" s="130"/>
      <c r="KVX29" s="130"/>
      <c r="KVY29" s="130"/>
      <c r="KVZ29" s="130"/>
      <c r="KWA29" s="130"/>
      <c r="KWB29" s="130"/>
      <c r="KWC29" s="130"/>
      <c r="KWD29" s="130"/>
      <c r="KWE29" s="130"/>
      <c r="KWF29" s="130"/>
      <c r="KWG29" s="130"/>
      <c r="KWH29" s="130"/>
      <c r="KWI29" s="130"/>
      <c r="KWJ29" s="130"/>
      <c r="KWK29" s="130"/>
      <c r="KWL29" s="130"/>
      <c r="KWM29" s="130"/>
      <c r="KWN29" s="130"/>
      <c r="KWO29" s="130"/>
      <c r="KWP29" s="130"/>
      <c r="KWQ29" s="130"/>
      <c r="KWR29" s="130"/>
      <c r="KWS29" s="130"/>
      <c r="KWT29" s="130"/>
      <c r="KWU29" s="130"/>
      <c r="KWV29" s="130"/>
      <c r="KWW29" s="130"/>
      <c r="KWX29" s="130"/>
      <c r="KWY29" s="130"/>
      <c r="KWZ29" s="130"/>
      <c r="KXA29" s="130"/>
      <c r="KXB29" s="130"/>
      <c r="KXC29" s="130"/>
      <c r="KXD29" s="130"/>
      <c r="KXE29" s="130"/>
      <c r="KXF29" s="130"/>
      <c r="KXG29" s="130"/>
      <c r="KXH29" s="130"/>
      <c r="KXI29" s="130"/>
      <c r="KXJ29" s="130"/>
      <c r="KXK29" s="130"/>
      <c r="KXL29" s="130"/>
      <c r="KXM29" s="130"/>
      <c r="KXN29" s="130"/>
      <c r="KXO29" s="130"/>
      <c r="KXP29" s="130"/>
      <c r="KXQ29" s="130"/>
      <c r="KXR29" s="130"/>
      <c r="KXS29" s="130"/>
      <c r="KXT29" s="130"/>
      <c r="KXU29" s="130"/>
      <c r="KXV29" s="130"/>
      <c r="KXW29" s="130"/>
      <c r="KXX29" s="130"/>
      <c r="KXY29" s="130"/>
      <c r="KXZ29" s="130"/>
      <c r="KYA29" s="130"/>
      <c r="KYB29" s="130"/>
      <c r="KYC29" s="130"/>
      <c r="KYD29" s="130"/>
      <c r="KYE29" s="130"/>
      <c r="KYF29" s="130"/>
      <c r="KYG29" s="130"/>
      <c r="KYH29" s="130"/>
      <c r="KYI29" s="130"/>
      <c r="KYJ29" s="130"/>
      <c r="KYK29" s="130"/>
      <c r="KYL29" s="130"/>
      <c r="KYM29" s="130"/>
      <c r="KYN29" s="130"/>
      <c r="KYO29" s="130"/>
      <c r="KYP29" s="130"/>
      <c r="KYQ29" s="130"/>
      <c r="KYR29" s="130"/>
      <c r="KYS29" s="130"/>
      <c r="KYT29" s="130"/>
      <c r="KYU29" s="130"/>
      <c r="KYV29" s="130"/>
      <c r="KYW29" s="130"/>
      <c r="KYX29" s="130"/>
      <c r="KYY29" s="130"/>
      <c r="KYZ29" s="130"/>
      <c r="KZA29" s="130"/>
      <c r="KZB29" s="130"/>
      <c r="KZC29" s="130"/>
      <c r="KZD29" s="130"/>
      <c r="KZE29" s="130"/>
      <c r="KZF29" s="130"/>
      <c r="KZG29" s="130"/>
      <c r="KZH29" s="130"/>
      <c r="KZI29" s="130"/>
      <c r="KZJ29" s="130"/>
      <c r="KZK29" s="130"/>
      <c r="KZL29" s="130"/>
      <c r="KZM29" s="130"/>
      <c r="KZN29" s="130"/>
      <c r="KZO29" s="130"/>
      <c r="KZP29" s="130"/>
      <c r="KZQ29" s="130"/>
      <c r="KZR29" s="130"/>
      <c r="KZS29" s="130"/>
      <c r="KZT29" s="130"/>
      <c r="KZU29" s="130"/>
      <c r="KZV29" s="130"/>
      <c r="KZW29" s="130"/>
      <c r="KZX29" s="130"/>
      <c r="KZY29" s="130"/>
      <c r="KZZ29" s="130"/>
      <c r="LAA29" s="130"/>
      <c r="LAB29" s="130"/>
      <c r="LAC29" s="130"/>
      <c r="LAD29" s="130"/>
      <c r="LAE29" s="130"/>
      <c r="LAF29" s="130"/>
      <c r="LAG29" s="130"/>
      <c r="LAH29" s="130"/>
      <c r="LAI29" s="130"/>
      <c r="LAJ29" s="130"/>
      <c r="LAK29" s="130"/>
      <c r="LAL29" s="130"/>
      <c r="LAM29" s="130"/>
      <c r="LAN29" s="130"/>
      <c r="LAO29" s="130"/>
      <c r="LAP29" s="130"/>
      <c r="LAQ29" s="130"/>
      <c r="LAR29" s="130"/>
      <c r="LAS29" s="130"/>
      <c r="LAT29" s="130"/>
      <c r="LAU29" s="130"/>
      <c r="LAV29" s="130"/>
      <c r="LAW29" s="130"/>
      <c r="LAX29" s="130"/>
      <c r="LAY29" s="130"/>
      <c r="LAZ29" s="130"/>
      <c r="LBA29" s="130"/>
      <c r="LBB29" s="130"/>
      <c r="LBC29" s="130"/>
      <c r="LBD29" s="130"/>
      <c r="LBE29" s="130"/>
      <c r="LBF29" s="130"/>
      <c r="LBG29" s="130"/>
      <c r="LBH29" s="130"/>
      <c r="LBI29" s="130"/>
      <c r="LBJ29" s="130"/>
      <c r="LBK29" s="130"/>
      <c r="LBL29" s="130"/>
      <c r="LBM29" s="130"/>
      <c r="LBN29" s="130"/>
      <c r="LBO29" s="130"/>
      <c r="LBP29" s="130"/>
      <c r="LBQ29" s="130"/>
      <c r="LBR29" s="130"/>
      <c r="LBS29" s="130"/>
      <c r="LBT29" s="130"/>
      <c r="LBU29" s="130"/>
      <c r="LBV29" s="130"/>
      <c r="LBW29" s="130"/>
      <c r="LBX29" s="130"/>
      <c r="LBY29" s="130"/>
      <c r="LBZ29" s="130"/>
      <c r="LCA29" s="130"/>
      <c r="LCB29" s="130"/>
      <c r="LCC29" s="130"/>
      <c r="LCD29" s="130"/>
      <c r="LCE29" s="130"/>
      <c r="LCF29" s="130"/>
      <c r="LCG29" s="130"/>
      <c r="LCH29" s="130"/>
      <c r="LCI29" s="130"/>
      <c r="LCJ29" s="130"/>
      <c r="LCK29" s="130"/>
      <c r="LCL29" s="130"/>
      <c r="LCM29" s="130"/>
      <c r="LCN29" s="130"/>
      <c r="LCO29" s="130"/>
      <c r="LCP29" s="130"/>
      <c r="LCQ29" s="130"/>
      <c r="LCR29" s="130"/>
      <c r="LCS29" s="130"/>
      <c r="LCT29" s="130"/>
      <c r="LCU29" s="130"/>
      <c r="LCV29" s="130"/>
      <c r="LCW29" s="130"/>
      <c r="LCX29" s="130"/>
      <c r="LCY29" s="130"/>
      <c r="LCZ29" s="130"/>
      <c r="LDA29" s="130"/>
      <c r="LDB29" s="130"/>
      <c r="LDC29" s="130"/>
      <c r="LDD29" s="130"/>
      <c r="LDE29" s="130"/>
      <c r="LDF29" s="130"/>
      <c r="LDG29" s="130"/>
      <c r="LDH29" s="130"/>
      <c r="LDI29" s="130"/>
      <c r="LDJ29" s="130"/>
      <c r="LDK29" s="130"/>
      <c r="LDL29" s="130"/>
      <c r="LDM29" s="130"/>
      <c r="LDN29" s="130"/>
      <c r="LDO29" s="130"/>
      <c r="LDP29" s="130"/>
      <c r="LDQ29" s="130"/>
      <c r="LDR29" s="130"/>
      <c r="LDS29" s="130"/>
      <c r="LDT29" s="130"/>
      <c r="LDU29" s="130"/>
      <c r="LDV29" s="130"/>
      <c r="LDW29" s="130"/>
      <c r="LDX29" s="130"/>
      <c r="LDY29" s="130"/>
      <c r="LDZ29" s="130"/>
      <c r="LEA29" s="130"/>
      <c r="LEB29" s="130"/>
      <c r="LEC29" s="130"/>
      <c r="LED29" s="130"/>
      <c r="LEE29" s="130"/>
      <c r="LEF29" s="130"/>
      <c r="LEG29" s="130"/>
      <c r="LEH29" s="130"/>
      <c r="LEI29" s="130"/>
      <c r="LEJ29" s="130"/>
      <c r="LEK29" s="130"/>
      <c r="LEL29" s="130"/>
      <c r="LEM29" s="130"/>
      <c r="LEN29" s="130"/>
      <c r="LEO29" s="130"/>
      <c r="LEP29" s="130"/>
      <c r="LEQ29" s="130"/>
      <c r="LER29" s="130"/>
      <c r="LES29" s="130"/>
      <c r="LET29" s="130"/>
      <c r="LEU29" s="130"/>
      <c r="LEV29" s="130"/>
      <c r="LEW29" s="130"/>
      <c r="LEX29" s="130"/>
      <c r="LEY29" s="130"/>
      <c r="LEZ29" s="130"/>
      <c r="LFA29" s="130"/>
      <c r="LFB29" s="130"/>
      <c r="LFC29" s="130"/>
      <c r="LFD29" s="130"/>
      <c r="LFE29" s="130"/>
      <c r="LFF29" s="130"/>
      <c r="LFG29" s="130"/>
      <c r="LFH29" s="130"/>
      <c r="LFI29" s="130"/>
      <c r="LFJ29" s="130"/>
      <c r="LFK29" s="130"/>
      <c r="LFL29" s="130"/>
      <c r="LFM29" s="130"/>
      <c r="LFN29" s="130"/>
      <c r="LFO29" s="130"/>
      <c r="LFP29" s="130"/>
      <c r="LFQ29" s="130"/>
      <c r="LFR29" s="130"/>
      <c r="LFS29" s="130"/>
      <c r="LFT29" s="130"/>
      <c r="LFU29" s="130"/>
      <c r="LFV29" s="130"/>
      <c r="LFW29" s="130"/>
      <c r="LFX29" s="130"/>
      <c r="LFY29" s="130"/>
      <c r="LFZ29" s="130"/>
      <c r="LGA29" s="130"/>
      <c r="LGB29" s="130"/>
      <c r="LGC29" s="130"/>
      <c r="LGD29" s="130"/>
      <c r="LGE29" s="130"/>
      <c r="LGF29" s="130"/>
      <c r="LGG29" s="130"/>
      <c r="LGH29" s="130"/>
      <c r="LGI29" s="130"/>
      <c r="LGJ29" s="130"/>
      <c r="LGK29" s="130"/>
      <c r="LGL29" s="130"/>
      <c r="LGM29" s="130"/>
      <c r="LGN29" s="130"/>
      <c r="LGO29" s="130"/>
      <c r="LGP29" s="130"/>
      <c r="LGQ29" s="130"/>
      <c r="LGR29" s="130"/>
      <c r="LGS29" s="130"/>
      <c r="LGT29" s="130"/>
      <c r="LGU29" s="130"/>
      <c r="LGV29" s="130"/>
      <c r="LGW29" s="130"/>
      <c r="LGX29" s="130"/>
      <c r="LGY29" s="130"/>
      <c r="LGZ29" s="130"/>
      <c r="LHA29" s="130"/>
      <c r="LHB29" s="130"/>
      <c r="LHC29" s="130"/>
      <c r="LHD29" s="130"/>
      <c r="LHE29" s="130"/>
      <c r="LHF29" s="130"/>
      <c r="LHG29" s="130"/>
      <c r="LHH29" s="130"/>
      <c r="LHI29" s="130"/>
      <c r="LHJ29" s="130"/>
      <c r="LHK29" s="130"/>
      <c r="LHL29" s="130"/>
      <c r="LHM29" s="130"/>
      <c r="LHN29" s="130"/>
      <c r="LHO29" s="130"/>
      <c r="LHP29" s="130"/>
      <c r="LHQ29" s="130"/>
      <c r="LHR29" s="130"/>
      <c r="LHS29" s="130"/>
      <c r="LHT29" s="130"/>
      <c r="LHU29" s="130"/>
      <c r="LHV29" s="130"/>
      <c r="LHW29" s="130"/>
      <c r="LHX29" s="130"/>
      <c r="LHY29" s="130"/>
      <c r="LHZ29" s="130"/>
      <c r="LIA29" s="130"/>
      <c r="LIB29" s="130"/>
      <c r="LIC29" s="130"/>
      <c r="LID29" s="130"/>
      <c r="LIE29" s="130"/>
      <c r="LIF29" s="130"/>
      <c r="LIG29" s="130"/>
      <c r="LIH29" s="130"/>
      <c r="LII29" s="130"/>
      <c r="LIJ29" s="130"/>
      <c r="LIK29" s="130"/>
      <c r="LIL29" s="130"/>
      <c r="LIM29" s="130"/>
      <c r="LIN29" s="130"/>
      <c r="LIO29" s="130"/>
      <c r="LIP29" s="130"/>
      <c r="LIQ29" s="130"/>
      <c r="LIR29" s="130"/>
      <c r="LIS29" s="130"/>
      <c r="LIT29" s="130"/>
      <c r="LIU29" s="130"/>
      <c r="LIV29" s="130"/>
      <c r="LIW29" s="130"/>
      <c r="LIX29" s="130"/>
      <c r="LIY29" s="130"/>
      <c r="LIZ29" s="130"/>
      <c r="LJA29" s="130"/>
      <c r="LJB29" s="130"/>
      <c r="LJC29" s="130"/>
      <c r="LJD29" s="130"/>
      <c r="LJE29" s="130"/>
      <c r="LJF29" s="130"/>
      <c r="LJG29" s="130"/>
      <c r="LJH29" s="130"/>
      <c r="LJI29" s="130"/>
      <c r="LJJ29" s="130"/>
      <c r="LJK29" s="130"/>
      <c r="LJL29" s="130"/>
      <c r="LJM29" s="130"/>
      <c r="LJN29" s="130"/>
      <c r="LJO29" s="130"/>
      <c r="LJP29" s="130"/>
      <c r="LJQ29" s="130"/>
      <c r="LJR29" s="130"/>
      <c r="LJS29" s="130"/>
      <c r="LJT29" s="130"/>
      <c r="LJU29" s="130"/>
      <c r="LJV29" s="130"/>
      <c r="LJW29" s="130"/>
      <c r="LJX29" s="130"/>
      <c r="LJY29" s="130"/>
      <c r="LJZ29" s="130"/>
      <c r="LKA29" s="130"/>
      <c r="LKB29" s="130"/>
      <c r="LKC29" s="130"/>
      <c r="LKD29" s="130"/>
      <c r="LKE29" s="130"/>
      <c r="LKF29" s="130"/>
      <c r="LKG29" s="130"/>
      <c r="LKH29" s="130"/>
      <c r="LKI29" s="130"/>
      <c r="LKJ29" s="130"/>
      <c r="LKK29" s="130"/>
      <c r="LKL29" s="130"/>
      <c r="LKM29" s="130"/>
      <c r="LKN29" s="130"/>
      <c r="LKO29" s="130"/>
      <c r="LKP29" s="130"/>
      <c r="LKQ29" s="130"/>
      <c r="LKR29" s="130"/>
      <c r="LKS29" s="130"/>
      <c r="LKT29" s="130"/>
      <c r="LKU29" s="130"/>
      <c r="LKV29" s="130"/>
      <c r="LKW29" s="130"/>
      <c r="LKX29" s="130"/>
      <c r="LKY29" s="130"/>
      <c r="LKZ29" s="130"/>
      <c r="LLA29" s="130"/>
      <c r="LLB29" s="130"/>
      <c r="LLC29" s="130"/>
      <c r="LLD29" s="130"/>
      <c r="LLE29" s="130"/>
      <c r="LLF29" s="130"/>
      <c r="LLG29" s="130"/>
      <c r="LLH29" s="130"/>
      <c r="LLI29" s="130"/>
      <c r="LLJ29" s="130"/>
      <c r="LLK29" s="130"/>
      <c r="LLL29" s="130"/>
      <c r="LLM29" s="130"/>
      <c r="LLN29" s="130"/>
      <c r="LLO29" s="130"/>
      <c r="LLP29" s="130"/>
      <c r="LLQ29" s="130"/>
      <c r="LLR29" s="130"/>
      <c r="LLS29" s="130"/>
      <c r="LLT29" s="130"/>
      <c r="LLU29" s="130"/>
      <c r="LLV29" s="130"/>
      <c r="LLW29" s="130"/>
      <c r="LLX29" s="130"/>
      <c r="LLY29" s="130"/>
      <c r="LLZ29" s="130"/>
      <c r="LMA29" s="130"/>
      <c r="LMB29" s="130"/>
      <c r="LMC29" s="130"/>
      <c r="LMD29" s="130"/>
      <c r="LME29" s="130"/>
      <c r="LMF29" s="130"/>
      <c r="LMG29" s="130"/>
      <c r="LMH29" s="130"/>
      <c r="LMI29" s="130"/>
      <c r="LMJ29" s="130"/>
      <c r="LMK29" s="130"/>
      <c r="LML29" s="130"/>
      <c r="LMM29" s="130"/>
      <c r="LMN29" s="130"/>
      <c r="LMO29" s="130"/>
      <c r="LMP29" s="130"/>
      <c r="LMQ29" s="130"/>
      <c r="LMR29" s="130"/>
      <c r="LMS29" s="130"/>
      <c r="LMT29" s="130"/>
      <c r="LMU29" s="130"/>
      <c r="LMV29" s="130"/>
      <c r="LMW29" s="130"/>
      <c r="LMX29" s="130"/>
      <c r="LMY29" s="130"/>
      <c r="LMZ29" s="130"/>
      <c r="LNA29" s="130"/>
      <c r="LNB29" s="130"/>
      <c r="LNC29" s="130"/>
      <c r="LND29" s="130"/>
      <c r="LNE29" s="130"/>
      <c r="LNF29" s="130"/>
      <c r="LNG29" s="130"/>
      <c r="LNH29" s="130"/>
      <c r="LNI29" s="130"/>
      <c r="LNJ29" s="130"/>
      <c r="LNK29" s="130"/>
      <c r="LNL29" s="130"/>
      <c r="LNM29" s="130"/>
      <c r="LNN29" s="130"/>
      <c r="LNO29" s="130"/>
      <c r="LNP29" s="130"/>
      <c r="LNQ29" s="130"/>
      <c r="LNR29" s="130"/>
      <c r="LNS29" s="130"/>
      <c r="LNT29" s="130"/>
      <c r="LNU29" s="130"/>
      <c r="LNV29" s="130"/>
      <c r="LNW29" s="130"/>
      <c r="LNX29" s="130"/>
      <c r="LNY29" s="130"/>
      <c r="LNZ29" s="130"/>
      <c r="LOA29" s="130"/>
      <c r="LOB29" s="130"/>
      <c r="LOC29" s="130"/>
      <c r="LOD29" s="130"/>
      <c r="LOE29" s="130"/>
      <c r="LOF29" s="130"/>
      <c r="LOG29" s="130"/>
      <c r="LOH29" s="130"/>
      <c r="LOI29" s="130"/>
      <c r="LOJ29" s="130"/>
      <c r="LOK29" s="130"/>
      <c r="LOL29" s="130"/>
      <c r="LOM29" s="130"/>
      <c r="LON29" s="130"/>
      <c r="LOO29" s="130"/>
      <c r="LOP29" s="130"/>
      <c r="LOQ29" s="130"/>
      <c r="LOR29" s="130"/>
      <c r="LOS29" s="130"/>
      <c r="LOT29" s="130"/>
      <c r="LOU29" s="130"/>
      <c r="LOV29" s="130"/>
      <c r="LOW29" s="130"/>
      <c r="LOX29" s="130"/>
      <c r="LOY29" s="130"/>
      <c r="LOZ29" s="130"/>
      <c r="LPA29" s="130"/>
      <c r="LPB29" s="130"/>
      <c r="LPC29" s="130"/>
      <c r="LPD29" s="130"/>
      <c r="LPE29" s="130"/>
      <c r="LPF29" s="130"/>
      <c r="LPG29" s="130"/>
      <c r="LPH29" s="130"/>
      <c r="LPI29" s="130"/>
      <c r="LPJ29" s="130"/>
      <c r="LPK29" s="130"/>
      <c r="LPL29" s="130"/>
      <c r="LPM29" s="130"/>
      <c r="LPN29" s="130"/>
      <c r="LPO29" s="130"/>
      <c r="LPP29" s="130"/>
      <c r="LPQ29" s="130"/>
      <c r="LPR29" s="130"/>
      <c r="LPS29" s="130"/>
      <c r="LPT29" s="130"/>
      <c r="LPU29" s="130"/>
      <c r="LPV29" s="130"/>
      <c r="LPW29" s="130"/>
      <c r="LPX29" s="130"/>
      <c r="LPY29" s="130"/>
      <c r="LPZ29" s="130"/>
      <c r="LQA29" s="130"/>
      <c r="LQB29" s="130"/>
      <c r="LQC29" s="130"/>
      <c r="LQD29" s="130"/>
      <c r="LQE29" s="130"/>
      <c r="LQF29" s="130"/>
      <c r="LQG29" s="130"/>
      <c r="LQH29" s="130"/>
      <c r="LQI29" s="130"/>
      <c r="LQJ29" s="130"/>
      <c r="LQK29" s="130"/>
      <c r="LQL29" s="130"/>
      <c r="LQM29" s="130"/>
      <c r="LQN29" s="130"/>
      <c r="LQO29" s="130"/>
      <c r="LQP29" s="130"/>
      <c r="LQQ29" s="130"/>
      <c r="LQR29" s="130"/>
      <c r="LQS29" s="130"/>
      <c r="LQT29" s="130"/>
      <c r="LQU29" s="130"/>
      <c r="LQV29" s="130"/>
      <c r="LQW29" s="130"/>
      <c r="LQX29" s="130"/>
      <c r="LQY29" s="130"/>
      <c r="LQZ29" s="130"/>
      <c r="LRA29" s="130"/>
      <c r="LRB29" s="130"/>
      <c r="LRC29" s="130"/>
      <c r="LRD29" s="130"/>
      <c r="LRE29" s="130"/>
      <c r="LRF29" s="130"/>
      <c r="LRG29" s="130"/>
      <c r="LRH29" s="130"/>
      <c r="LRI29" s="130"/>
      <c r="LRJ29" s="130"/>
      <c r="LRK29" s="130"/>
      <c r="LRL29" s="130"/>
      <c r="LRM29" s="130"/>
      <c r="LRN29" s="130"/>
      <c r="LRO29" s="130"/>
      <c r="LRP29" s="130"/>
      <c r="LRQ29" s="130"/>
      <c r="LRR29" s="130"/>
      <c r="LRS29" s="130"/>
      <c r="LRT29" s="130"/>
      <c r="LRU29" s="130"/>
      <c r="LRV29" s="130"/>
      <c r="LRW29" s="130"/>
      <c r="LRX29" s="130"/>
      <c r="LRY29" s="130"/>
      <c r="LRZ29" s="130"/>
      <c r="LSA29" s="130"/>
      <c r="LSB29" s="130"/>
      <c r="LSC29" s="130"/>
      <c r="LSD29" s="130"/>
      <c r="LSE29" s="130"/>
      <c r="LSF29" s="130"/>
      <c r="LSG29" s="130"/>
      <c r="LSH29" s="130"/>
      <c r="LSI29" s="130"/>
      <c r="LSJ29" s="130"/>
      <c r="LSK29" s="130"/>
      <c r="LSL29" s="130"/>
      <c r="LSM29" s="130"/>
      <c r="LSN29" s="130"/>
      <c r="LSO29" s="130"/>
      <c r="LSP29" s="130"/>
      <c r="LSQ29" s="130"/>
      <c r="LSR29" s="130"/>
      <c r="LSS29" s="130"/>
      <c r="LST29" s="130"/>
      <c r="LSU29" s="130"/>
      <c r="LSV29" s="130"/>
      <c r="LSW29" s="130"/>
      <c r="LSX29" s="130"/>
      <c r="LSY29" s="130"/>
      <c r="LSZ29" s="130"/>
      <c r="LTA29" s="130"/>
      <c r="LTB29" s="130"/>
      <c r="LTC29" s="130"/>
      <c r="LTD29" s="130"/>
      <c r="LTE29" s="130"/>
      <c r="LTF29" s="130"/>
      <c r="LTG29" s="130"/>
      <c r="LTH29" s="130"/>
      <c r="LTI29" s="130"/>
      <c r="LTJ29" s="130"/>
      <c r="LTK29" s="130"/>
      <c r="LTL29" s="130"/>
      <c r="LTM29" s="130"/>
      <c r="LTN29" s="130"/>
      <c r="LTO29" s="130"/>
      <c r="LTP29" s="130"/>
      <c r="LTQ29" s="130"/>
      <c r="LTR29" s="130"/>
      <c r="LTS29" s="130"/>
      <c r="LTT29" s="130"/>
      <c r="LTU29" s="130"/>
      <c r="LTV29" s="130"/>
      <c r="LTW29" s="130"/>
      <c r="LTX29" s="130"/>
      <c r="LTY29" s="130"/>
      <c r="LTZ29" s="130"/>
      <c r="LUA29" s="130"/>
      <c r="LUB29" s="130"/>
      <c r="LUC29" s="130"/>
      <c r="LUD29" s="130"/>
      <c r="LUE29" s="130"/>
      <c r="LUF29" s="130"/>
      <c r="LUG29" s="130"/>
      <c r="LUH29" s="130"/>
      <c r="LUI29" s="130"/>
      <c r="LUJ29" s="130"/>
      <c r="LUK29" s="130"/>
      <c r="LUL29" s="130"/>
      <c r="LUM29" s="130"/>
      <c r="LUN29" s="130"/>
      <c r="LUO29" s="130"/>
      <c r="LUP29" s="130"/>
      <c r="LUQ29" s="130"/>
      <c r="LUR29" s="130"/>
      <c r="LUS29" s="130"/>
      <c r="LUT29" s="130"/>
      <c r="LUU29" s="130"/>
      <c r="LUV29" s="130"/>
      <c r="LUW29" s="130"/>
      <c r="LUX29" s="130"/>
      <c r="LUY29" s="130"/>
      <c r="LUZ29" s="130"/>
      <c r="LVA29" s="130"/>
      <c r="LVB29" s="130"/>
      <c r="LVC29" s="130"/>
      <c r="LVD29" s="130"/>
      <c r="LVE29" s="130"/>
      <c r="LVF29" s="130"/>
      <c r="LVG29" s="130"/>
      <c r="LVH29" s="130"/>
      <c r="LVI29" s="130"/>
      <c r="LVJ29" s="130"/>
      <c r="LVK29" s="130"/>
      <c r="LVL29" s="130"/>
      <c r="LVM29" s="130"/>
      <c r="LVN29" s="130"/>
      <c r="LVO29" s="130"/>
      <c r="LVP29" s="130"/>
      <c r="LVQ29" s="130"/>
      <c r="LVR29" s="130"/>
      <c r="LVS29" s="130"/>
      <c r="LVT29" s="130"/>
      <c r="LVU29" s="130"/>
      <c r="LVV29" s="130"/>
      <c r="LVW29" s="130"/>
      <c r="LVX29" s="130"/>
      <c r="LVY29" s="130"/>
      <c r="LVZ29" s="130"/>
      <c r="LWA29" s="130"/>
      <c r="LWB29" s="130"/>
      <c r="LWC29" s="130"/>
      <c r="LWD29" s="130"/>
      <c r="LWE29" s="130"/>
      <c r="LWF29" s="130"/>
      <c r="LWG29" s="130"/>
      <c r="LWH29" s="130"/>
      <c r="LWI29" s="130"/>
      <c r="LWJ29" s="130"/>
      <c r="LWK29" s="130"/>
      <c r="LWL29" s="130"/>
      <c r="LWM29" s="130"/>
      <c r="LWN29" s="130"/>
      <c r="LWO29" s="130"/>
      <c r="LWP29" s="130"/>
      <c r="LWQ29" s="130"/>
      <c r="LWR29" s="130"/>
      <c r="LWS29" s="130"/>
      <c r="LWT29" s="130"/>
      <c r="LWU29" s="130"/>
      <c r="LWV29" s="130"/>
      <c r="LWW29" s="130"/>
      <c r="LWX29" s="130"/>
      <c r="LWY29" s="130"/>
      <c r="LWZ29" s="130"/>
      <c r="LXA29" s="130"/>
      <c r="LXB29" s="130"/>
      <c r="LXC29" s="130"/>
      <c r="LXD29" s="130"/>
      <c r="LXE29" s="130"/>
      <c r="LXF29" s="130"/>
      <c r="LXG29" s="130"/>
      <c r="LXH29" s="130"/>
      <c r="LXI29" s="130"/>
      <c r="LXJ29" s="130"/>
      <c r="LXK29" s="130"/>
      <c r="LXL29" s="130"/>
      <c r="LXM29" s="130"/>
      <c r="LXN29" s="130"/>
      <c r="LXO29" s="130"/>
      <c r="LXP29" s="130"/>
      <c r="LXQ29" s="130"/>
      <c r="LXR29" s="130"/>
      <c r="LXS29" s="130"/>
      <c r="LXT29" s="130"/>
      <c r="LXU29" s="130"/>
      <c r="LXV29" s="130"/>
      <c r="LXW29" s="130"/>
      <c r="LXX29" s="130"/>
      <c r="LXY29" s="130"/>
      <c r="LXZ29" s="130"/>
      <c r="LYA29" s="130"/>
      <c r="LYB29" s="130"/>
      <c r="LYC29" s="130"/>
      <c r="LYD29" s="130"/>
      <c r="LYE29" s="130"/>
      <c r="LYF29" s="130"/>
      <c r="LYG29" s="130"/>
      <c r="LYH29" s="130"/>
      <c r="LYI29" s="130"/>
      <c r="LYJ29" s="130"/>
      <c r="LYK29" s="130"/>
      <c r="LYL29" s="130"/>
      <c r="LYM29" s="130"/>
      <c r="LYN29" s="130"/>
      <c r="LYO29" s="130"/>
      <c r="LYP29" s="130"/>
      <c r="LYQ29" s="130"/>
      <c r="LYR29" s="130"/>
      <c r="LYS29" s="130"/>
      <c r="LYT29" s="130"/>
      <c r="LYU29" s="130"/>
      <c r="LYV29" s="130"/>
      <c r="LYW29" s="130"/>
      <c r="LYX29" s="130"/>
      <c r="LYY29" s="130"/>
      <c r="LYZ29" s="130"/>
      <c r="LZA29" s="130"/>
      <c r="LZB29" s="130"/>
      <c r="LZC29" s="130"/>
      <c r="LZD29" s="130"/>
      <c r="LZE29" s="130"/>
      <c r="LZF29" s="130"/>
      <c r="LZG29" s="130"/>
      <c r="LZH29" s="130"/>
      <c r="LZI29" s="130"/>
      <c r="LZJ29" s="130"/>
      <c r="LZK29" s="130"/>
      <c r="LZL29" s="130"/>
      <c r="LZM29" s="130"/>
      <c r="LZN29" s="130"/>
      <c r="LZO29" s="130"/>
      <c r="LZP29" s="130"/>
      <c r="LZQ29" s="130"/>
      <c r="LZR29" s="130"/>
      <c r="LZS29" s="130"/>
      <c r="LZT29" s="130"/>
      <c r="LZU29" s="130"/>
      <c r="LZV29" s="130"/>
      <c r="LZW29" s="130"/>
      <c r="LZX29" s="130"/>
      <c r="LZY29" s="130"/>
      <c r="LZZ29" s="130"/>
      <c r="MAA29" s="130"/>
      <c r="MAB29" s="130"/>
      <c r="MAC29" s="130"/>
      <c r="MAD29" s="130"/>
      <c r="MAE29" s="130"/>
      <c r="MAF29" s="130"/>
      <c r="MAG29" s="130"/>
      <c r="MAH29" s="130"/>
      <c r="MAI29" s="130"/>
      <c r="MAJ29" s="130"/>
      <c r="MAK29" s="130"/>
      <c r="MAL29" s="130"/>
      <c r="MAM29" s="130"/>
      <c r="MAN29" s="130"/>
      <c r="MAO29" s="130"/>
      <c r="MAP29" s="130"/>
      <c r="MAQ29" s="130"/>
      <c r="MAR29" s="130"/>
      <c r="MAS29" s="130"/>
      <c r="MAT29" s="130"/>
      <c r="MAU29" s="130"/>
      <c r="MAV29" s="130"/>
      <c r="MAW29" s="130"/>
      <c r="MAX29" s="130"/>
      <c r="MAY29" s="130"/>
      <c r="MAZ29" s="130"/>
      <c r="MBA29" s="130"/>
      <c r="MBB29" s="130"/>
      <c r="MBC29" s="130"/>
      <c r="MBD29" s="130"/>
      <c r="MBE29" s="130"/>
      <c r="MBF29" s="130"/>
      <c r="MBG29" s="130"/>
      <c r="MBH29" s="130"/>
      <c r="MBI29" s="130"/>
      <c r="MBJ29" s="130"/>
      <c r="MBK29" s="130"/>
      <c r="MBL29" s="130"/>
      <c r="MBM29" s="130"/>
      <c r="MBN29" s="130"/>
      <c r="MBO29" s="130"/>
      <c r="MBP29" s="130"/>
      <c r="MBQ29" s="130"/>
      <c r="MBR29" s="130"/>
      <c r="MBS29" s="130"/>
      <c r="MBT29" s="130"/>
      <c r="MBU29" s="130"/>
      <c r="MBV29" s="130"/>
      <c r="MBW29" s="130"/>
      <c r="MBX29" s="130"/>
      <c r="MBY29" s="130"/>
      <c r="MBZ29" s="130"/>
      <c r="MCA29" s="130"/>
      <c r="MCB29" s="130"/>
      <c r="MCC29" s="130"/>
      <c r="MCD29" s="130"/>
      <c r="MCE29" s="130"/>
      <c r="MCF29" s="130"/>
      <c r="MCG29" s="130"/>
      <c r="MCH29" s="130"/>
      <c r="MCI29" s="130"/>
      <c r="MCJ29" s="130"/>
      <c r="MCK29" s="130"/>
      <c r="MCL29" s="130"/>
      <c r="MCM29" s="130"/>
      <c r="MCN29" s="130"/>
      <c r="MCO29" s="130"/>
      <c r="MCP29" s="130"/>
      <c r="MCQ29" s="130"/>
      <c r="MCR29" s="130"/>
      <c r="MCS29" s="130"/>
      <c r="MCT29" s="130"/>
      <c r="MCU29" s="130"/>
      <c r="MCV29" s="130"/>
      <c r="MCW29" s="130"/>
      <c r="MCX29" s="130"/>
      <c r="MCY29" s="130"/>
      <c r="MCZ29" s="130"/>
      <c r="MDA29" s="130"/>
      <c r="MDB29" s="130"/>
      <c r="MDC29" s="130"/>
      <c r="MDD29" s="130"/>
      <c r="MDE29" s="130"/>
      <c r="MDF29" s="130"/>
      <c r="MDG29" s="130"/>
      <c r="MDH29" s="130"/>
      <c r="MDI29" s="130"/>
      <c r="MDJ29" s="130"/>
      <c r="MDK29" s="130"/>
      <c r="MDL29" s="130"/>
      <c r="MDM29" s="130"/>
      <c r="MDN29" s="130"/>
      <c r="MDO29" s="130"/>
      <c r="MDP29" s="130"/>
      <c r="MDQ29" s="130"/>
      <c r="MDR29" s="130"/>
      <c r="MDS29" s="130"/>
      <c r="MDT29" s="130"/>
      <c r="MDU29" s="130"/>
      <c r="MDV29" s="130"/>
      <c r="MDW29" s="130"/>
      <c r="MDX29" s="130"/>
      <c r="MDY29" s="130"/>
      <c r="MDZ29" s="130"/>
      <c r="MEA29" s="130"/>
      <c r="MEB29" s="130"/>
      <c r="MEC29" s="130"/>
      <c r="MED29" s="130"/>
      <c r="MEE29" s="130"/>
      <c r="MEF29" s="130"/>
      <c r="MEG29" s="130"/>
      <c r="MEH29" s="130"/>
      <c r="MEI29" s="130"/>
      <c r="MEJ29" s="130"/>
      <c r="MEK29" s="130"/>
      <c r="MEL29" s="130"/>
      <c r="MEM29" s="130"/>
      <c r="MEN29" s="130"/>
      <c r="MEO29" s="130"/>
      <c r="MEP29" s="130"/>
      <c r="MEQ29" s="130"/>
      <c r="MER29" s="130"/>
      <c r="MES29" s="130"/>
      <c r="MET29" s="130"/>
      <c r="MEU29" s="130"/>
      <c r="MEV29" s="130"/>
      <c r="MEW29" s="130"/>
      <c r="MEX29" s="130"/>
      <c r="MEY29" s="130"/>
      <c r="MEZ29" s="130"/>
      <c r="MFA29" s="130"/>
      <c r="MFB29" s="130"/>
      <c r="MFC29" s="130"/>
      <c r="MFD29" s="130"/>
      <c r="MFE29" s="130"/>
      <c r="MFF29" s="130"/>
      <c r="MFG29" s="130"/>
      <c r="MFH29" s="130"/>
      <c r="MFI29" s="130"/>
      <c r="MFJ29" s="130"/>
      <c r="MFK29" s="130"/>
      <c r="MFL29" s="130"/>
      <c r="MFM29" s="130"/>
      <c r="MFN29" s="130"/>
      <c r="MFO29" s="130"/>
      <c r="MFP29" s="130"/>
      <c r="MFQ29" s="130"/>
      <c r="MFR29" s="130"/>
      <c r="MFS29" s="130"/>
      <c r="MFT29" s="130"/>
      <c r="MFU29" s="130"/>
      <c r="MFV29" s="130"/>
      <c r="MFW29" s="130"/>
      <c r="MFX29" s="130"/>
      <c r="MFY29" s="130"/>
      <c r="MFZ29" s="130"/>
      <c r="MGA29" s="130"/>
      <c r="MGB29" s="130"/>
      <c r="MGC29" s="130"/>
      <c r="MGD29" s="130"/>
      <c r="MGE29" s="130"/>
      <c r="MGF29" s="130"/>
      <c r="MGG29" s="130"/>
      <c r="MGH29" s="130"/>
      <c r="MGI29" s="130"/>
      <c r="MGJ29" s="130"/>
      <c r="MGK29" s="130"/>
      <c r="MGL29" s="130"/>
      <c r="MGM29" s="130"/>
      <c r="MGN29" s="130"/>
      <c r="MGO29" s="130"/>
      <c r="MGP29" s="130"/>
      <c r="MGQ29" s="130"/>
      <c r="MGR29" s="130"/>
      <c r="MGS29" s="130"/>
      <c r="MGT29" s="130"/>
      <c r="MGU29" s="130"/>
      <c r="MGV29" s="130"/>
      <c r="MGW29" s="130"/>
      <c r="MGX29" s="130"/>
      <c r="MGY29" s="130"/>
      <c r="MGZ29" s="130"/>
      <c r="MHA29" s="130"/>
      <c r="MHB29" s="130"/>
      <c r="MHC29" s="130"/>
      <c r="MHD29" s="130"/>
      <c r="MHE29" s="130"/>
      <c r="MHF29" s="130"/>
      <c r="MHG29" s="130"/>
      <c r="MHH29" s="130"/>
      <c r="MHI29" s="130"/>
      <c r="MHJ29" s="130"/>
      <c r="MHK29" s="130"/>
      <c r="MHL29" s="130"/>
      <c r="MHM29" s="130"/>
      <c r="MHN29" s="130"/>
      <c r="MHO29" s="130"/>
      <c r="MHP29" s="130"/>
      <c r="MHQ29" s="130"/>
      <c r="MHR29" s="130"/>
      <c r="MHS29" s="130"/>
      <c r="MHT29" s="130"/>
      <c r="MHU29" s="130"/>
      <c r="MHV29" s="130"/>
      <c r="MHW29" s="130"/>
      <c r="MHX29" s="130"/>
      <c r="MHY29" s="130"/>
      <c r="MHZ29" s="130"/>
      <c r="MIA29" s="130"/>
      <c r="MIB29" s="130"/>
      <c r="MIC29" s="130"/>
      <c r="MID29" s="130"/>
      <c r="MIE29" s="130"/>
      <c r="MIF29" s="130"/>
      <c r="MIG29" s="130"/>
      <c r="MIH29" s="130"/>
      <c r="MII29" s="130"/>
      <c r="MIJ29" s="130"/>
      <c r="MIK29" s="130"/>
      <c r="MIL29" s="130"/>
      <c r="MIM29" s="130"/>
      <c r="MIN29" s="130"/>
      <c r="MIO29" s="130"/>
      <c r="MIP29" s="130"/>
      <c r="MIQ29" s="130"/>
      <c r="MIR29" s="130"/>
      <c r="MIS29" s="130"/>
      <c r="MIT29" s="130"/>
      <c r="MIU29" s="130"/>
      <c r="MIV29" s="130"/>
      <c r="MIW29" s="130"/>
      <c r="MIX29" s="130"/>
      <c r="MIY29" s="130"/>
      <c r="MIZ29" s="130"/>
      <c r="MJA29" s="130"/>
      <c r="MJB29" s="130"/>
      <c r="MJC29" s="130"/>
      <c r="MJD29" s="130"/>
      <c r="MJE29" s="130"/>
      <c r="MJF29" s="130"/>
      <c r="MJG29" s="130"/>
      <c r="MJH29" s="130"/>
      <c r="MJI29" s="130"/>
      <c r="MJJ29" s="130"/>
      <c r="MJK29" s="130"/>
      <c r="MJL29" s="130"/>
      <c r="MJM29" s="130"/>
      <c r="MJN29" s="130"/>
      <c r="MJO29" s="130"/>
      <c r="MJP29" s="130"/>
      <c r="MJQ29" s="130"/>
      <c r="MJR29" s="130"/>
      <c r="MJS29" s="130"/>
      <c r="MJT29" s="130"/>
      <c r="MJU29" s="130"/>
      <c r="MJV29" s="130"/>
      <c r="MJW29" s="130"/>
      <c r="MJX29" s="130"/>
      <c r="MJY29" s="130"/>
      <c r="MJZ29" s="130"/>
      <c r="MKA29" s="130"/>
      <c r="MKB29" s="130"/>
      <c r="MKC29" s="130"/>
      <c r="MKD29" s="130"/>
      <c r="MKE29" s="130"/>
      <c r="MKF29" s="130"/>
      <c r="MKG29" s="130"/>
      <c r="MKH29" s="130"/>
      <c r="MKI29" s="130"/>
      <c r="MKJ29" s="130"/>
      <c r="MKK29" s="130"/>
      <c r="MKL29" s="130"/>
      <c r="MKM29" s="130"/>
      <c r="MKN29" s="130"/>
      <c r="MKO29" s="130"/>
      <c r="MKP29" s="130"/>
      <c r="MKQ29" s="130"/>
      <c r="MKR29" s="130"/>
      <c r="MKS29" s="130"/>
      <c r="MKT29" s="130"/>
      <c r="MKU29" s="130"/>
      <c r="MKV29" s="130"/>
      <c r="MKW29" s="130"/>
      <c r="MKX29" s="130"/>
      <c r="MKY29" s="130"/>
      <c r="MKZ29" s="130"/>
      <c r="MLA29" s="130"/>
      <c r="MLB29" s="130"/>
      <c r="MLC29" s="130"/>
      <c r="MLD29" s="130"/>
      <c r="MLE29" s="130"/>
      <c r="MLF29" s="130"/>
      <c r="MLG29" s="130"/>
      <c r="MLH29" s="130"/>
      <c r="MLI29" s="130"/>
      <c r="MLJ29" s="130"/>
      <c r="MLK29" s="130"/>
      <c r="MLL29" s="130"/>
      <c r="MLM29" s="130"/>
      <c r="MLN29" s="130"/>
      <c r="MLO29" s="130"/>
      <c r="MLP29" s="130"/>
      <c r="MLQ29" s="130"/>
      <c r="MLR29" s="130"/>
      <c r="MLS29" s="130"/>
      <c r="MLT29" s="130"/>
      <c r="MLU29" s="130"/>
      <c r="MLV29" s="130"/>
      <c r="MLW29" s="130"/>
      <c r="MLX29" s="130"/>
      <c r="MLY29" s="130"/>
      <c r="MLZ29" s="130"/>
      <c r="MMA29" s="130"/>
      <c r="MMB29" s="130"/>
      <c r="MMC29" s="130"/>
      <c r="MMD29" s="130"/>
      <c r="MME29" s="130"/>
      <c r="MMF29" s="130"/>
      <c r="MMG29" s="130"/>
      <c r="MMH29" s="130"/>
      <c r="MMI29" s="130"/>
      <c r="MMJ29" s="130"/>
      <c r="MMK29" s="130"/>
      <c r="MML29" s="130"/>
      <c r="MMM29" s="130"/>
      <c r="MMN29" s="130"/>
      <c r="MMO29" s="130"/>
      <c r="MMP29" s="130"/>
      <c r="MMQ29" s="130"/>
      <c r="MMR29" s="130"/>
      <c r="MMS29" s="130"/>
      <c r="MMT29" s="130"/>
      <c r="MMU29" s="130"/>
      <c r="MMV29" s="130"/>
      <c r="MMW29" s="130"/>
      <c r="MMX29" s="130"/>
      <c r="MMY29" s="130"/>
      <c r="MMZ29" s="130"/>
      <c r="MNA29" s="130"/>
      <c r="MNB29" s="130"/>
      <c r="MNC29" s="130"/>
      <c r="MND29" s="130"/>
      <c r="MNE29" s="130"/>
      <c r="MNF29" s="130"/>
      <c r="MNG29" s="130"/>
      <c r="MNH29" s="130"/>
      <c r="MNI29" s="130"/>
      <c r="MNJ29" s="130"/>
      <c r="MNK29" s="130"/>
      <c r="MNL29" s="130"/>
      <c r="MNM29" s="130"/>
      <c r="MNN29" s="130"/>
      <c r="MNO29" s="130"/>
      <c r="MNP29" s="130"/>
      <c r="MNQ29" s="130"/>
      <c r="MNR29" s="130"/>
      <c r="MNS29" s="130"/>
      <c r="MNT29" s="130"/>
      <c r="MNU29" s="130"/>
      <c r="MNV29" s="130"/>
      <c r="MNW29" s="130"/>
      <c r="MNX29" s="130"/>
      <c r="MNY29" s="130"/>
      <c r="MNZ29" s="130"/>
      <c r="MOA29" s="130"/>
      <c r="MOB29" s="130"/>
      <c r="MOC29" s="130"/>
      <c r="MOD29" s="130"/>
      <c r="MOE29" s="130"/>
      <c r="MOF29" s="130"/>
      <c r="MOG29" s="130"/>
      <c r="MOH29" s="130"/>
      <c r="MOI29" s="130"/>
      <c r="MOJ29" s="130"/>
      <c r="MOK29" s="130"/>
      <c r="MOL29" s="130"/>
      <c r="MOM29" s="130"/>
      <c r="MON29" s="130"/>
      <c r="MOO29" s="130"/>
      <c r="MOP29" s="130"/>
      <c r="MOQ29" s="130"/>
      <c r="MOR29" s="130"/>
      <c r="MOS29" s="130"/>
      <c r="MOT29" s="130"/>
      <c r="MOU29" s="130"/>
      <c r="MOV29" s="130"/>
      <c r="MOW29" s="130"/>
      <c r="MOX29" s="130"/>
      <c r="MOY29" s="130"/>
      <c r="MOZ29" s="130"/>
      <c r="MPA29" s="130"/>
      <c r="MPB29" s="130"/>
      <c r="MPC29" s="130"/>
      <c r="MPD29" s="130"/>
      <c r="MPE29" s="130"/>
      <c r="MPF29" s="130"/>
      <c r="MPG29" s="130"/>
      <c r="MPH29" s="130"/>
      <c r="MPI29" s="130"/>
      <c r="MPJ29" s="130"/>
      <c r="MPK29" s="130"/>
      <c r="MPL29" s="130"/>
      <c r="MPM29" s="130"/>
      <c r="MPN29" s="130"/>
      <c r="MPO29" s="130"/>
      <c r="MPP29" s="130"/>
      <c r="MPQ29" s="130"/>
      <c r="MPR29" s="130"/>
      <c r="MPS29" s="130"/>
      <c r="MPT29" s="130"/>
      <c r="MPU29" s="130"/>
      <c r="MPV29" s="130"/>
      <c r="MPW29" s="130"/>
      <c r="MPX29" s="130"/>
      <c r="MPY29" s="130"/>
      <c r="MPZ29" s="130"/>
      <c r="MQA29" s="130"/>
      <c r="MQB29" s="130"/>
      <c r="MQC29" s="130"/>
      <c r="MQD29" s="130"/>
      <c r="MQE29" s="130"/>
      <c r="MQF29" s="130"/>
      <c r="MQG29" s="130"/>
      <c r="MQH29" s="130"/>
      <c r="MQI29" s="130"/>
      <c r="MQJ29" s="130"/>
      <c r="MQK29" s="130"/>
      <c r="MQL29" s="130"/>
      <c r="MQM29" s="130"/>
      <c r="MQN29" s="130"/>
      <c r="MQO29" s="130"/>
      <c r="MQP29" s="130"/>
      <c r="MQQ29" s="130"/>
      <c r="MQR29" s="130"/>
      <c r="MQS29" s="130"/>
      <c r="MQT29" s="130"/>
      <c r="MQU29" s="130"/>
      <c r="MQV29" s="130"/>
      <c r="MQW29" s="130"/>
      <c r="MQX29" s="130"/>
      <c r="MQY29" s="130"/>
      <c r="MQZ29" s="130"/>
      <c r="MRA29" s="130"/>
      <c r="MRB29" s="130"/>
      <c r="MRC29" s="130"/>
      <c r="MRD29" s="130"/>
      <c r="MRE29" s="130"/>
      <c r="MRF29" s="130"/>
      <c r="MRG29" s="130"/>
      <c r="MRH29" s="130"/>
      <c r="MRI29" s="130"/>
      <c r="MRJ29" s="130"/>
      <c r="MRK29" s="130"/>
      <c r="MRL29" s="130"/>
      <c r="MRM29" s="130"/>
      <c r="MRN29" s="130"/>
      <c r="MRO29" s="130"/>
      <c r="MRP29" s="130"/>
      <c r="MRQ29" s="130"/>
      <c r="MRR29" s="130"/>
      <c r="MRS29" s="130"/>
      <c r="MRT29" s="130"/>
      <c r="MRU29" s="130"/>
      <c r="MRV29" s="130"/>
      <c r="MRW29" s="130"/>
      <c r="MRX29" s="130"/>
      <c r="MRY29" s="130"/>
      <c r="MRZ29" s="130"/>
      <c r="MSA29" s="130"/>
      <c r="MSB29" s="130"/>
      <c r="MSC29" s="130"/>
      <c r="MSD29" s="130"/>
      <c r="MSE29" s="130"/>
      <c r="MSF29" s="130"/>
      <c r="MSG29" s="130"/>
      <c r="MSH29" s="130"/>
      <c r="MSI29" s="130"/>
      <c r="MSJ29" s="130"/>
      <c r="MSK29" s="130"/>
      <c r="MSL29" s="130"/>
      <c r="MSM29" s="130"/>
      <c r="MSN29" s="130"/>
      <c r="MSO29" s="130"/>
      <c r="MSP29" s="130"/>
      <c r="MSQ29" s="130"/>
      <c r="MSR29" s="130"/>
      <c r="MSS29" s="130"/>
      <c r="MST29" s="130"/>
      <c r="MSU29" s="130"/>
      <c r="MSV29" s="130"/>
      <c r="MSW29" s="130"/>
      <c r="MSX29" s="130"/>
      <c r="MSY29" s="130"/>
      <c r="MSZ29" s="130"/>
      <c r="MTA29" s="130"/>
      <c r="MTB29" s="130"/>
      <c r="MTC29" s="130"/>
      <c r="MTD29" s="130"/>
      <c r="MTE29" s="130"/>
      <c r="MTF29" s="130"/>
      <c r="MTG29" s="130"/>
      <c r="MTH29" s="130"/>
      <c r="MTI29" s="130"/>
      <c r="MTJ29" s="130"/>
      <c r="MTK29" s="130"/>
      <c r="MTL29" s="130"/>
      <c r="MTM29" s="130"/>
      <c r="MTN29" s="130"/>
      <c r="MTO29" s="130"/>
      <c r="MTP29" s="130"/>
      <c r="MTQ29" s="130"/>
      <c r="MTR29" s="130"/>
      <c r="MTS29" s="130"/>
      <c r="MTT29" s="130"/>
      <c r="MTU29" s="130"/>
      <c r="MTV29" s="130"/>
      <c r="MTW29" s="130"/>
      <c r="MTX29" s="130"/>
      <c r="MTY29" s="130"/>
      <c r="MTZ29" s="130"/>
      <c r="MUA29" s="130"/>
      <c r="MUB29" s="130"/>
      <c r="MUC29" s="130"/>
      <c r="MUD29" s="130"/>
      <c r="MUE29" s="130"/>
      <c r="MUF29" s="130"/>
      <c r="MUG29" s="130"/>
      <c r="MUH29" s="130"/>
      <c r="MUI29" s="130"/>
      <c r="MUJ29" s="130"/>
      <c r="MUK29" s="130"/>
      <c r="MUL29" s="130"/>
      <c r="MUM29" s="130"/>
      <c r="MUN29" s="130"/>
      <c r="MUO29" s="130"/>
      <c r="MUP29" s="130"/>
      <c r="MUQ29" s="130"/>
      <c r="MUR29" s="130"/>
      <c r="MUS29" s="130"/>
      <c r="MUT29" s="130"/>
      <c r="MUU29" s="130"/>
      <c r="MUV29" s="130"/>
      <c r="MUW29" s="130"/>
      <c r="MUX29" s="130"/>
      <c r="MUY29" s="130"/>
      <c r="MUZ29" s="130"/>
      <c r="MVA29" s="130"/>
      <c r="MVB29" s="130"/>
      <c r="MVC29" s="130"/>
      <c r="MVD29" s="130"/>
      <c r="MVE29" s="130"/>
      <c r="MVF29" s="130"/>
      <c r="MVG29" s="130"/>
      <c r="MVH29" s="130"/>
      <c r="MVI29" s="130"/>
      <c r="MVJ29" s="130"/>
      <c r="MVK29" s="130"/>
      <c r="MVL29" s="130"/>
      <c r="MVM29" s="130"/>
      <c r="MVN29" s="130"/>
      <c r="MVO29" s="130"/>
      <c r="MVP29" s="130"/>
      <c r="MVQ29" s="130"/>
      <c r="MVR29" s="130"/>
      <c r="MVS29" s="130"/>
      <c r="MVT29" s="130"/>
      <c r="MVU29" s="130"/>
      <c r="MVV29" s="130"/>
      <c r="MVW29" s="130"/>
      <c r="MVX29" s="130"/>
      <c r="MVY29" s="130"/>
      <c r="MVZ29" s="130"/>
      <c r="MWA29" s="130"/>
      <c r="MWB29" s="130"/>
      <c r="MWC29" s="130"/>
      <c r="MWD29" s="130"/>
      <c r="MWE29" s="130"/>
      <c r="MWF29" s="130"/>
      <c r="MWG29" s="130"/>
      <c r="MWH29" s="130"/>
      <c r="MWI29" s="130"/>
      <c r="MWJ29" s="130"/>
      <c r="MWK29" s="130"/>
      <c r="MWL29" s="130"/>
      <c r="MWM29" s="130"/>
      <c r="MWN29" s="130"/>
      <c r="MWO29" s="130"/>
      <c r="MWP29" s="130"/>
      <c r="MWQ29" s="130"/>
      <c r="MWR29" s="130"/>
      <c r="MWS29" s="130"/>
      <c r="MWT29" s="130"/>
      <c r="MWU29" s="130"/>
      <c r="MWV29" s="130"/>
      <c r="MWW29" s="130"/>
      <c r="MWX29" s="130"/>
      <c r="MWY29" s="130"/>
      <c r="MWZ29" s="130"/>
      <c r="MXA29" s="130"/>
      <c r="MXB29" s="130"/>
      <c r="MXC29" s="130"/>
      <c r="MXD29" s="130"/>
      <c r="MXE29" s="130"/>
      <c r="MXF29" s="130"/>
      <c r="MXG29" s="130"/>
      <c r="MXH29" s="130"/>
      <c r="MXI29" s="130"/>
      <c r="MXJ29" s="130"/>
      <c r="MXK29" s="130"/>
      <c r="MXL29" s="130"/>
      <c r="MXM29" s="130"/>
      <c r="MXN29" s="130"/>
      <c r="MXO29" s="130"/>
      <c r="MXP29" s="130"/>
      <c r="MXQ29" s="130"/>
      <c r="MXR29" s="130"/>
      <c r="MXS29" s="130"/>
      <c r="MXT29" s="130"/>
      <c r="MXU29" s="130"/>
      <c r="MXV29" s="130"/>
      <c r="MXW29" s="130"/>
      <c r="MXX29" s="130"/>
      <c r="MXY29" s="130"/>
      <c r="MXZ29" s="130"/>
      <c r="MYA29" s="130"/>
      <c r="MYB29" s="130"/>
      <c r="MYC29" s="130"/>
      <c r="MYD29" s="130"/>
      <c r="MYE29" s="130"/>
      <c r="MYF29" s="130"/>
      <c r="MYG29" s="130"/>
      <c r="MYH29" s="130"/>
      <c r="MYI29" s="130"/>
      <c r="MYJ29" s="130"/>
      <c r="MYK29" s="130"/>
      <c r="MYL29" s="130"/>
      <c r="MYM29" s="130"/>
      <c r="MYN29" s="130"/>
      <c r="MYO29" s="130"/>
      <c r="MYP29" s="130"/>
      <c r="MYQ29" s="130"/>
      <c r="MYR29" s="130"/>
      <c r="MYS29" s="130"/>
      <c r="MYT29" s="130"/>
      <c r="MYU29" s="130"/>
      <c r="MYV29" s="130"/>
      <c r="MYW29" s="130"/>
      <c r="MYX29" s="130"/>
      <c r="MYY29" s="130"/>
      <c r="MYZ29" s="130"/>
      <c r="MZA29" s="130"/>
      <c r="MZB29" s="130"/>
      <c r="MZC29" s="130"/>
      <c r="MZD29" s="130"/>
      <c r="MZE29" s="130"/>
      <c r="MZF29" s="130"/>
      <c r="MZG29" s="130"/>
      <c r="MZH29" s="130"/>
      <c r="MZI29" s="130"/>
      <c r="MZJ29" s="130"/>
      <c r="MZK29" s="130"/>
      <c r="MZL29" s="130"/>
      <c r="MZM29" s="130"/>
      <c r="MZN29" s="130"/>
      <c r="MZO29" s="130"/>
      <c r="MZP29" s="130"/>
      <c r="MZQ29" s="130"/>
      <c r="MZR29" s="130"/>
      <c r="MZS29" s="130"/>
      <c r="MZT29" s="130"/>
      <c r="MZU29" s="130"/>
      <c r="MZV29" s="130"/>
      <c r="MZW29" s="130"/>
      <c r="MZX29" s="130"/>
      <c r="MZY29" s="130"/>
      <c r="MZZ29" s="130"/>
      <c r="NAA29" s="130"/>
      <c r="NAB29" s="130"/>
      <c r="NAC29" s="130"/>
      <c r="NAD29" s="130"/>
      <c r="NAE29" s="130"/>
      <c r="NAF29" s="130"/>
      <c r="NAG29" s="130"/>
      <c r="NAH29" s="130"/>
      <c r="NAI29" s="130"/>
      <c r="NAJ29" s="130"/>
      <c r="NAK29" s="130"/>
      <c r="NAL29" s="130"/>
      <c r="NAM29" s="130"/>
      <c r="NAN29" s="130"/>
      <c r="NAO29" s="130"/>
      <c r="NAP29" s="130"/>
      <c r="NAQ29" s="130"/>
      <c r="NAR29" s="130"/>
      <c r="NAS29" s="130"/>
      <c r="NAT29" s="130"/>
      <c r="NAU29" s="130"/>
      <c r="NAV29" s="130"/>
      <c r="NAW29" s="130"/>
      <c r="NAX29" s="130"/>
      <c r="NAY29" s="130"/>
      <c r="NAZ29" s="130"/>
      <c r="NBA29" s="130"/>
      <c r="NBB29" s="130"/>
      <c r="NBC29" s="130"/>
      <c r="NBD29" s="130"/>
      <c r="NBE29" s="130"/>
      <c r="NBF29" s="130"/>
      <c r="NBG29" s="130"/>
      <c r="NBH29" s="130"/>
      <c r="NBI29" s="130"/>
      <c r="NBJ29" s="130"/>
      <c r="NBK29" s="130"/>
      <c r="NBL29" s="130"/>
      <c r="NBM29" s="130"/>
      <c r="NBN29" s="130"/>
      <c r="NBO29" s="130"/>
      <c r="NBP29" s="130"/>
      <c r="NBQ29" s="130"/>
      <c r="NBR29" s="130"/>
      <c r="NBS29" s="130"/>
      <c r="NBT29" s="130"/>
      <c r="NBU29" s="130"/>
      <c r="NBV29" s="130"/>
      <c r="NBW29" s="130"/>
      <c r="NBX29" s="130"/>
      <c r="NBY29" s="130"/>
      <c r="NBZ29" s="130"/>
      <c r="NCA29" s="130"/>
      <c r="NCB29" s="130"/>
      <c r="NCC29" s="130"/>
      <c r="NCD29" s="130"/>
      <c r="NCE29" s="130"/>
      <c r="NCF29" s="130"/>
      <c r="NCG29" s="130"/>
      <c r="NCH29" s="130"/>
      <c r="NCI29" s="130"/>
      <c r="NCJ29" s="130"/>
      <c r="NCK29" s="130"/>
      <c r="NCL29" s="130"/>
      <c r="NCM29" s="130"/>
      <c r="NCN29" s="130"/>
      <c r="NCO29" s="130"/>
      <c r="NCP29" s="130"/>
      <c r="NCQ29" s="130"/>
      <c r="NCR29" s="130"/>
      <c r="NCS29" s="130"/>
      <c r="NCT29" s="130"/>
      <c r="NCU29" s="130"/>
      <c r="NCV29" s="130"/>
      <c r="NCW29" s="130"/>
      <c r="NCX29" s="130"/>
      <c r="NCY29" s="130"/>
      <c r="NCZ29" s="130"/>
      <c r="NDA29" s="130"/>
      <c r="NDB29" s="130"/>
      <c r="NDC29" s="130"/>
      <c r="NDD29" s="130"/>
      <c r="NDE29" s="130"/>
      <c r="NDF29" s="130"/>
      <c r="NDG29" s="130"/>
      <c r="NDH29" s="130"/>
      <c r="NDI29" s="130"/>
      <c r="NDJ29" s="130"/>
      <c r="NDK29" s="130"/>
      <c r="NDL29" s="130"/>
      <c r="NDM29" s="130"/>
      <c r="NDN29" s="130"/>
      <c r="NDO29" s="130"/>
      <c r="NDP29" s="130"/>
      <c r="NDQ29" s="130"/>
      <c r="NDR29" s="130"/>
      <c r="NDS29" s="130"/>
      <c r="NDT29" s="130"/>
      <c r="NDU29" s="130"/>
      <c r="NDV29" s="130"/>
      <c r="NDW29" s="130"/>
      <c r="NDX29" s="130"/>
      <c r="NDY29" s="130"/>
      <c r="NDZ29" s="130"/>
      <c r="NEA29" s="130"/>
      <c r="NEB29" s="130"/>
      <c r="NEC29" s="130"/>
      <c r="NED29" s="130"/>
      <c r="NEE29" s="130"/>
      <c r="NEF29" s="130"/>
      <c r="NEG29" s="130"/>
      <c r="NEH29" s="130"/>
      <c r="NEI29" s="130"/>
      <c r="NEJ29" s="130"/>
      <c r="NEK29" s="130"/>
      <c r="NEL29" s="130"/>
      <c r="NEM29" s="130"/>
      <c r="NEN29" s="130"/>
      <c r="NEO29" s="130"/>
      <c r="NEP29" s="130"/>
      <c r="NEQ29" s="130"/>
      <c r="NER29" s="130"/>
      <c r="NES29" s="130"/>
      <c r="NET29" s="130"/>
      <c r="NEU29" s="130"/>
      <c r="NEV29" s="130"/>
      <c r="NEW29" s="130"/>
      <c r="NEX29" s="130"/>
      <c r="NEY29" s="130"/>
      <c r="NEZ29" s="130"/>
      <c r="NFA29" s="130"/>
      <c r="NFB29" s="130"/>
      <c r="NFC29" s="130"/>
      <c r="NFD29" s="130"/>
      <c r="NFE29" s="130"/>
      <c r="NFF29" s="130"/>
      <c r="NFG29" s="130"/>
      <c r="NFH29" s="130"/>
      <c r="NFI29" s="130"/>
      <c r="NFJ29" s="130"/>
      <c r="NFK29" s="130"/>
      <c r="NFL29" s="130"/>
      <c r="NFM29" s="130"/>
      <c r="NFN29" s="130"/>
      <c r="NFO29" s="130"/>
      <c r="NFP29" s="130"/>
      <c r="NFQ29" s="130"/>
      <c r="NFR29" s="130"/>
      <c r="NFS29" s="130"/>
      <c r="NFT29" s="130"/>
      <c r="NFU29" s="130"/>
      <c r="NFV29" s="130"/>
      <c r="NFW29" s="130"/>
      <c r="NFX29" s="130"/>
      <c r="NFY29" s="130"/>
      <c r="NFZ29" s="130"/>
      <c r="NGA29" s="130"/>
      <c r="NGB29" s="130"/>
      <c r="NGC29" s="130"/>
      <c r="NGD29" s="130"/>
      <c r="NGE29" s="130"/>
      <c r="NGF29" s="130"/>
      <c r="NGG29" s="130"/>
      <c r="NGH29" s="130"/>
      <c r="NGI29" s="130"/>
      <c r="NGJ29" s="130"/>
      <c r="NGK29" s="130"/>
      <c r="NGL29" s="130"/>
      <c r="NGM29" s="130"/>
      <c r="NGN29" s="130"/>
      <c r="NGO29" s="130"/>
      <c r="NGP29" s="130"/>
      <c r="NGQ29" s="130"/>
      <c r="NGR29" s="130"/>
      <c r="NGS29" s="130"/>
      <c r="NGT29" s="130"/>
      <c r="NGU29" s="130"/>
      <c r="NGV29" s="130"/>
      <c r="NGW29" s="130"/>
      <c r="NGX29" s="130"/>
      <c r="NGY29" s="130"/>
      <c r="NGZ29" s="130"/>
      <c r="NHA29" s="130"/>
      <c r="NHB29" s="130"/>
      <c r="NHC29" s="130"/>
      <c r="NHD29" s="130"/>
      <c r="NHE29" s="130"/>
      <c r="NHF29" s="130"/>
      <c r="NHG29" s="130"/>
      <c r="NHH29" s="130"/>
      <c r="NHI29" s="130"/>
      <c r="NHJ29" s="130"/>
      <c r="NHK29" s="130"/>
      <c r="NHL29" s="130"/>
      <c r="NHM29" s="130"/>
      <c r="NHN29" s="130"/>
      <c r="NHO29" s="130"/>
      <c r="NHP29" s="130"/>
      <c r="NHQ29" s="130"/>
      <c r="NHR29" s="130"/>
      <c r="NHS29" s="130"/>
      <c r="NHT29" s="130"/>
      <c r="NHU29" s="130"/>
      <c r="NHV29" s="130"/>
      <c r="NHW29" s="130"/>
      <c r="NHX29" s="130"/>
      <c r="NHY29" s="130"/>
      <c r="NHZ29" s="130"/>
      <c r="NIA29" s="130"/>
      <c r="NIB29" s="130"/>
      <c r="NIC29" s="130"/>
      <c r="NID29" s="130"/>
      <c r="NIE29" s="130"/>
      <c r="NIF29" s="130"/>
      <c r="NIG29" s="130"/>
      <c r="NIH29" s="130"/>
      <c r="NII29" s="130"/>
      <c r="NIJ29" s="130"/>
      <c r="NIK29" s="130"/>
      <c r="NIL29" s="130"/>
      <c r="NIM29" s="130"/>
      <c r="NIN29" s="130"/>
      <c r="NIO29" s="130"/>
      <c r="NIP29" s="130"/>
      <c r="NIQ29" s="130"/>
      <c r="NIR29" s="130"/>
      <c r="NIS29" s="130"/>
      <c r="NIT29" s="130"/>
      <c r="NIU29" s="130"/>
      <c r="NIV29" s="130"/>
      <c r="NIW29" s="130"/>
      <c r="NIX29" s="130"/>
      <c r="NIY29" s="130"/>
      <c r="NIZ29" s="130"/>
      <c r="NJA29" s="130"/>
      <c r="NJB29" s="130"/>
      <c r="NJC29" s="130"/>
      <c r="NJD29" s="130"/>
      <c r="NJE29" s="130"/>
      <c r="NJF29" s="130"/>
      <c r="NJG29" s="130"/>
      <c r="NJH29" s="130"/>
      <c r="NJI29" s="130"/>
      <c r="NJJ29" s="130"/>
      <c r="NJK29" s="130"/>
      <c r="NJL29" s="130"/>
      <c r="NJM29" s="130"/>
      <c r="NJN29" s="130"/>
      <c r="NJO29" s="130"/>
      <c r="NJP29" s="130"/>
      <c r="NJQ29" s="130"/>
      <c r="NJR29" s="130"/>
      <c r="NJS29" s="130"/>
      <c r="NJT29" s="130"/>
      <c r="NJU29" s="130"/>
      <c r="NJV29" s="130"/>
      <c r="NJW29" s="130"/>
      <c r="NJX29" s="130"/>
      <c r="NJY29" s="130"/>
      <c r="NJZ29" s="130"/>
      <c r="NKA29" s="130"/>
      <c r="NKB29" s="130"/>
      <c r="NKC29" s="130"/>
      <c r="NKD29" s="130"/>
      <c r="NKE29" s="130"/>
      <c r="NKF29" s="130"/>
      <c r="NKG29" s="130"/>
      <c r="NKH29" s="130"/>
      <c r="NKI29" s="130"/>
      <c r="NKJ29" s="130"/>
      <c r="NKK29" s="130"/>
      <c r="NKL29" s="130"/>
      <c r="NKM29" s="130"/>
      <c r="NKN29" s="130"/>
      <c r="NKO29" s="130"/>
      <c r="NKP29" s="130"/>
      <c r="NKQ29" s="130"/>
      <c r="NKR29" s="130"/>
      <c r="NKS29" s="130"/>
      <c r="NKT29" s="130"/>
      <c r="NKU29" s="130"/>
      <c r="NKV29" s="130"/>
      <c r="NKW29" s="130"/>
      <c r="NKX29" s="130"/>
      <c r="NKY29" s="130"/>
      <c r="NKZ29" s="130"/>
      <c r="NLA29" s="130"/>
      <c r="NLB29" s="130"/>
      <c r="NLC29" s="130"/>
      <c r="NLD29" s="130"/>
      <c r="NLE29" s="130"/>
      <c r="NLF29" s="130"/>
      <c r="NLG29" s="130"/>
      <c r="NLH29" s="130"/>
      <c r="NLI29" s="130"/>
      <c r="NLJ29" s="130"/>
      <c r="NLK29" s="130"/>
      <c r="NLL29" s="130"/>
      <c r="NLM29" s="130"/>
      <c r="NLN29" s="130"/>
      <c r="NLO29" s="130"/>
      <c r="NLP29" s="130"/>
      <c r="NLQ29" s="130"/>
      <c r="NLR29" s="130"/>
      <c r="NLS29" s="130"/>
      <c r="NLT29" s="130"/>
      <c r="NLU29" s="130"/>
      <c r="NLV29" s="130"/>
      <c r="NLW29" s="130"/>
      <c r="NLX29" s="130"/>
      <c r="NLY29" s="130"/>
      <c r="NLZ29" s="130"/>
      <c r="NMA29" s="130"/>
      <c r="NMB29" s="130"/>
      <c r="NMC29" s="130"/>
      <c r="NMD29" s="130"/>
      <c r="NME29" s="130"/>
      <c r="NMF29" s="130"/>
      <c r="NMG29" s="130"/>
      <c r="NMH29" s="130"/>
      <c r="NMI29" s="130"/>
      <c r="NMJ29" s="130"/>
      <c r="NMK29" s="130"/>
      <c r="NML29" s="130"/>
      <c r="NMM29" s="130"/>
      <c r="NMN29" s="130"/>
      <c r="NMO29" s="130"/>
      <c r="NMP29" s="130"/>
      <c r="NMQ29" s="130"/>
      <c r="NMR29" s="130"/>
      <c r="NMS29" s="130"/>
      <c r="NMT29" s="130"/>
      <c r="NMU29" s="130"/>
      <c r="NMV29" s="130"/>
      <c r="NMW29" s="130"/>
      <c r="NMX29" s="130"/>
      <c r="NMY29" s="130"/>
      <c r="NMZ29" s="130"/>
      <c r="NNA29" s="130"/>
      <c r="NNB29" s="130"/>
      <c r="NNC29" s="130"/>
      <c r="NND29" s="130"/>
      <c r="NNE29" s="130"/>
      <c r="NNF29" s="130"/>
      <c r="NNG29" s="130"/>
      <c r="NNH29" s="130"/>
      <c r="NNI29" s="130"/>
      <c r="NNJ29" s="130"/>
      <c r="NNK29" s="130"/>
      <c r="NNL29" s="130"/>
      <c r="NNM29" s="130"/>
      <c r="NNN29" s="130"/>
      <c r="NNO29" s="130"/>
      <c r="NNP29" s="130"/>
      <c r="NNQ29" s="130"/>
      <c r="NNR29" s="130"/>
      <c r="NNS29" s="130"/>
      <c r="NNT29" s="130"/>
      <c r="NNU29" s="130"/>
      <c r="NNV29" s="130"/>
      <c r="NNW29" s="130"/>
      <c r="NNX29" s="130"/>
      <c r="NNY29" s="130"/>
      <c r="NNZ29" s="130"/>
      <c r="NOA29" s="130"/>
      <c r="NOB29" s="130"/>
      <c r="NOC29" s="130"/>
      <c r="NOD29" s="130"/>
      <c r="NOE29" s="130"/>
      <c r="NOF29" s="130"/>
      <c r="NOG29" s="130"/>
      <c r="NOH29" s="130"/>
      <c r="NOI29" s="130"/>
      <c r="NOJ29" s="130"/>
      <c r="NOK29" s="130"/>
      <c r="NOL29" s="130"/>
      <c r="NOM29" s="130"/>
      <c r="NON29" s="130"/>
      <c r="NOO29" s="130"/>
      <c r="NOP29" s="130"/>
      <c r="NOQ29" s="130"/>
      <c r="NOR29" s="130"/>
      <c r="NOS29" s="130"/>
      <c r="NOT29" s="130"/>
      <c r="NOU29" s="130"/>
      <c r="NOV29" s="130"/>
      <c r="NOW29" s="130"/>
      <c r="NOX29" s="130"/>
      <c r="NOY29" s="130"/>
      <c r="NOZ29" s="130"/>
      <c r="NPA29" s="130"/>
      <c r="NPB29" s="130"/>
      <c r="NPC29" s="130"/>
      <c r="NPD29" s="130"/>
      <c r="NPE29" s="130"/>
      <c r="NPF29" s="130"/>
      <c r="NPG29" s="130"/>
      <c r="NPH29" s="130"/>
      <c r="NPI29" s="130"/>
      <c r="NPJ29" s="130"/>
      <c r="NPK29" s="130"/>
      <c r="NPL29" s="130"/>
      <c r="NPM29" s="130"/>
      <c r="NPN29" s="130"/>
      <c r="NPO29" s="130"/>
      <c r="NPP29" s="130"/>
      <c r="NPQ29" s="130"/>
      <c r="NPR29" s="130"/>
      <c r="NPS29" s="130"/>
      <c r="NPT29" s="130"/>
      <c r="NPU29" s="130"/>
      <c r="NPV29" s="130"/>
      <c r="NPW29" s="130"/>
      <c r="NPX29" s="130"/>
      <c r="NPY29" s="130"/>
      <c r="NPZ29" s="130"/>
      <c r="NQA29" s="130"/>
      <c r="NQB29" s="130"/>
      <c r="NQC29" s="130"/>
      <c r="NQD29" s="130"/>
      <c r="NQE29" s="130"/>
      <c r="NQF29" s="130"/>
      <c r="NQG29" s="130"/>
      <c r="NQH29" s="130"/>
      <c r="NQI29" s="130"/>
      <c r="NQJ29" s="130"/>
      <c r="NQK29" s="130"/>
      <c r="NQL29" s="130"/>
      <c r="NQM29" s="130"/>
      <c r="NQN29" s="130"/>
      <c r="NQO29" s="130"/>
      <c r="NQP29" s="130"/>
      <c r="NQQ29" s="130"/>
      <c r="NQR29" s="130"/>
      <c r="NQS29" s="130"/>
      <c r="NQT29" s="130"/>
      <c r="NQU29" s="130"/>
      <c r="NQV29" s="130"/>
      <c r="NQW29" s="130"/>
      <c r="NQX29" s="130"/>
      <c r="NQY29" s="130"/>
      <c r="NQZ29" s="130"/>
      <c r="NRA29" s="130"/>
      <c r="NRB29" s="130"/>
      <c r="NRC29" s="130"/>
      <c r="NRD29" s="130"/>
      <c r="NRE29" s="130"/>
      <c r="NRF29" s="130"/>
      <c r="NRG29" s="130"/>
      <c r="NRH29" s="130"/>
      <c r="NRI29" s="130"/>
      <c r="NRJ29" s="130"/>
      <c r="NRK29" s="130"/>
      <c r="NRL29" s="130"/>
      <c r="NRM29" s="130"/>
      <c r="NRN29" s="130"/>
      <c r="NRO29" s="130"/>
      <c r="NRP29" s="130"/>
      <c r="NRQ29" s="130"/>
      <c r="NRR29" s="130"/>
      <c r="NRS29" s="130"/>
      <c r="NRT29" s="130"/>
      <c r="NRU29" s="130"/>
      <c r="NRV29" s="130"/>
      <c r="NRW29" s="130"/>
      <c r="NRX29" s="130"/>
      <c r="NRY29" s="130"/>
      <c r="NRZ29" s="130"/>
      <c r="NSA29" s="130"/>
      <c r="NSB29" s="130"/>
      <c r="NSC29" s="130"/>
      <c r="NSD29" s="130"/>
      <c r="NSE29" s="130"/>
      <c r="NSF29" s="130"/>
      <c r="NSG29" s="130"/>
      <c r="NSH29" s="130"/>
      <c r="NSI29" s="130"/>
      <c r="NSJ29" s="130"/>
      <c r="NSK29" s="130"/>
      <c r="NSL29" s="130"/>
      <c r="NSM29" s="130"/>
      <c r="NSN29" s="130"/>
      <c r="NSO29" s="130"/>
      <c r="NSP29" s="130"/>
      <c r="NSQ29" s="130"/>
      <c r="NSR29" s="130"/>
      <c r="NSS29" s="130"/>
      <c r="NST29" s="130"/>
      <c r="NSU29" s="130"/>
      <c r="NSV29" s="130"/>
      <c r="NSW29" s="130"/>
      <c r="NSX29" s="130"/>
      <c r="NSY29" s="130"/>
      <c r="NSZ29" s="130"/>
      <c r="NTA29" s="130"/>
      <c r="NTB29" s="130"/>
      <c r="NTC29" s="130"/>
      <c r="NTD29" s="130"/>
      <c r="NTE29" s="130"/>
      <c r="NTF29" s="130"/>
      <c r="NTG29" s="130"/>
      <c r="NTH29" s="130"/>
      <c r="NTI29" s="130"/>
      <c r="NTJ29" s="130"/>
      <c r="NTK29" s="130"/>
      <c r="NTL29" s="130"/>
      <c r="NTM29" s="130"/>
      <c r="NTN29" s="130"/>
      <c r="NTO29" s="130"/>
      <c r="NTP29" s="130"/>
      <c r="NTQ29" s="130"/>
      <c r="NTR29" s="130"/>
      <c r="NTS29" s="130"/>
      <c r="NTT29" s="130"/>
      <c r="NTU29" s="130"/>
      <c r="NTV29" s="130"/>
      <c r="NTW29" s="130"/>
      <c r="NTX29" s="130"/>
      <c r="NTY29" s="130"/>
      <c r="NTZ29" s="130"/>
      <c r="NUA29" s="130"/>
      <c r="NUB29" s="130"/>
      <c r="NUC29" s="130"/>
      <c r="NUD29" s="130"/>
      <c r="NUE29" s="130"/>
      <c r="NUF29" s="130"/>
      <c r="NUG29" s="130"/>
      <c r="NUH29" s="130"/>
      <c r="NUI29" s="130"/>
      <c r="NUJ29" s="130"/>
      <c r="NUK29" s="130"/>
      <c r="NUL29" s="130"/>
      <c r="NUM29" s="130"/>
      <c r="NUN29" s="130"/>
      <c r="NUO29" s="130"/>
      <c r="NUP29" s="130"/>
      <c r="NUQ29" s="130"/>
      <c r="NUR29" s="130"/>
      <c r="NUS29" s="130"/>
      <c r="NUT29" s="130"/>
      <c r="NUU29" s="130"/>
      <c r="NUV29" s="130"/>
      <c r="NUW29" s="130"/>
      <c r="NUX29" s="130"/>
      <c r="NUY29" s="130"/>
      <c r="NUZ29" s="130"/>
      <c r="NVA29" s="130"/>
      <c r="NVB29" s="130"/>
      <c r="NVC29" s="130"/>
      <c r="NVD29" s="130"/>
      <c r="NVE29" s="130"/>
      <c r="NVF29" s="130"/>
      <c r="NVG29" s="130"/>
      <c r="NVH29" s="130"/>
      <c r="NVI29" s="130"/>
      <c r="NVJ29" s="130"/>
      <c r="NVK29" s="130"/>
      <c r="NVL29" s="130"/>
      <c r="NVM29" s="130"/>
      <c r="NVN29" s="130"/>
      <c r="NVO29" s="130"/>
      <c r="NVP29" s="130"/>
      <c r="NVQ29" s="130"/>
      <c r="NVR29" s="130"/>
      <c r="NVS29" s="130"/>
      <c r="NVT29" s="130"/>
      <c r="NVU29" s="130"/>
      <c r="NVV29" s="130"/>
      <c r="NVW29" s="130"/>
      <c r="NVX29" s="130"/>
      <c r="NVY29" s="130"/>
      <c r="NVZ29" s="130"/>
      <c r="NWA29" s="130"/>
      <c r="NWB29" s="130"/>
      <c r="NWC29" s="130"/>
      <c r="NWD29" s="130"/>
      <c r="NWE29" s="130"/>
      <c r="NWF29" s="130"/>
      <c r="NWG29" s="130"/>
      <c r="NWH29" s="130"/>
      <c r="NWI29" s="130"/>
      <c r="NWJ29" s="130"/>
      <c r="NWK29" s="130"/>
      <c r="NWL29" s="130"/>
      <c r="NWM29" s="130"/>
      <c r="NWN29" s="130"/>
      <c r="NWO29" s="130"/>
      <c r="NWP29" s="130"/>
      <c r="NWQ29" s="130"/>
      <c r="NWR29" s="130"/>
      <c r="NWS29" s="130"/>
      <c r="NWT29" s="130"/>
      <c r="NWU29" s="130"/>
      <c r="NWV29" s="130"/>
      <c r="NWW29" s="130"/>
      <c r="NWX29" s="130"/>
      <c r="NWY29" s="130"/>
      <c r="NWZ29" s="130"/>
      <c r="NXA29" s="130"/>
      <c r="NXB29" s="130"/>
      <c r="NXC29" s="130"/>
      <c r="NXD29" s="130"/>
      <c r="NXE29" s="130"/>
      <c r="NXF29" s="130"/>
      <c r="NXG29" s="130"/>
      <c r="NXH29" s="130"/>
      <c r="NXI29" s="130"/>
      <c r="NXJ29" s="130"/>
      <c r="NXK29" s="130"/>
      <c r="NXL29" s="130"/>
      <c r="NXM29" s="130"/>
      <c r="NXN29" s="130"/>
      <c r="NXO29" s="130"/>
      <c r="NXP29" s="130"/>
      <c r="NXQ29" s="130"/>
      <c r="NXR29" s="130"/>
      <c r="NXS29" s="130"/>
      <c r="NXT29" s="130"/>
      <c r="NXU29" s="130"/>
      <c r="NXV29" s="130"/>
      <c r="NXW29" s="130"/>
      <c r="NXX29" s="130"/>
      <c r="NXY29" s="130"/>
      <c r="NXZ29" s="130"/>
      <c r="NYA29" s="130"/>
      <c r="NYB29" s="130"/>
      <c r="NYC29" s="130"/>
      <c r="NYD29" s="130"/>
      <c r="NYE29" s="130"/>
      <c r="NYF29" s="130"/>
      <c r="NYG29" s="130"/>
      <c r="NYH29" s="130"/>
      <c r="NYI29" s="130"/>
      <c r="NYJ29" s="130"/>
      <c r="NYK29" s="130"/>
      <c r="NYL29" s="130"/>
      <c r="NYM29" s="130"/>
      <c r="NYN29" s="130"/>
      <c r="NYO29" s="130"/>
      <c r="NYP29" s="130"/>
      <c r="NYQ29" s="130"/>
      <c r="NYR29" s="130"/>
      <c r="NYS29" s="130"/>
      <c r="NYT29" s="130"/>
      <c r="NYU29" s="130"/>
      <c r="NYV29" s="130"/>
      <c r="NYW29" s="130"/>
      <c r="NYX29" s="130"/>
      <c r="NYY29" s="130"/>
      <c r="NYZ29" s="130"/>
      <c r="NZA29" s="130"/>
      <c r="NZB29" s="130"/>
      <c r="NZC29" s="130"/>
      <c r="NZD29" s="130"/>
      <c r="NZE29" s="130"/>
      <c r="NZF29" s="130"/>
      <c r="NZG29" s="130"/>
      <c r="NZH29" s="130"/>
      <c r="NZI29" s="130"/>
      <c r="NZJ29" s="130"/>
      <c r="NZK29" s="130"/>
      <c r="NZL29" s="130"/>
      <c r="NZM29" s="130"/>
      <c r="NZN29" s="130"/>
      <c r="NZO29" s="130"/>
      <c r="NZP29" s="130"/>
      <c r="NZQ29" s="130"/>
      <c r="NZR29" s="130"/>
      <c r="NZS29" s="130"/>
      <c r="NZT29" s="130"/>
      <c r="NZU29" s="130"/>
      <c r="NZV29" s="130"/>
      <c r="NZW29" s="130"/>
      <c r="NZX29" s="130"/>
      <c r="NZY29" s="130"/>
      <c r="NZZ29" s="130"/>
      <c r="OAA29" s="130"/>
      <c r="OAB29" s="130"/>
      <c r="OAC29" s="130"/>
      <c r="OAD29" s="130"/>
      <c r="OAE29" s="130"/>
      <c r="OAF29" s="130"/>
      <c r="OAG29" s="130"/>
      <c r="OAH29" s="130"/>
      <c r="OAI29" s="130"/>
      <c r="OAJ29" s="130"/>
      <c r="OAK29" s="130"/>
      <c r="OAL29" s="130"/>
      <c r="OAM29" s="130"/>
      <c r="OAN29" s="130"/>
      <c r="OAO29" s="130"/>
      <c r="OAP29" s="130"/>
      <c r="OAQ29" s="130"/>
      <c r="OAR29" s="130"/>
      <c r="OAS29" s="130"/>
      <c r="OAT29" s="130"/>
      <c r="OAU29" s="130"/>
      <c r="OAV29" s="130"/>
      <c r="OAW29" s="130"/>
      <c r="OAX29" s="130"/>
      <c r="OAY29" s="130"/>
      <c r="OAZ29" s="130"/>
      <c r="OBA29" s="130"/>
      <c r="OBB29" s="130"/>
      <c r="OBC29" s="130"/>
      <c r="OBD29" s="130"/>
      <c r="OBE29" s="130"/>
      <c r="OBF29" s="130"/>
      <c r="OBG29" s="130"/>
      <c r="OBH29" s="130"/>
      <c r="OBI29" s="130"/>
      <c r="OBJ29" s="130"/>
      <c r="OBK29" s="130"/>
      <c r="OBL29" s="130"/>
      <c r="OBM29" s="130"/>
      <c r="OBN29" s="130"/>
      <c r="OBO29" s="130"/>
      <c r="OBP29" s="130"/>
      <c r="OBQ29" s="130"/>
      <c r="OBR29" s="130"/>
      <c r="OBS29" s="130"/>
      <c r="OBT29" s="130"/>
      <c r="OBU29" s="130"/>
      <c r="OBV29" s="130"/>
      <c r="OBW29" s="130"/>
      <c r="OBX29" s="130"/>
      <c r="OBY29" s="130"/>
      <c r="OBZ29" s="130"/>
      <c r="OCA29" s="130"/>
      <c r="OCB29" s="130"/>
      <c r="OCC29" s="130"/>
      <c r="OCD29" s="130"/>
      <c r="OCE29" s="130"/>
      <c r="OCF29" s="130"/>
      <c r="OCG29" s="130"/>
      <c r="OCH29" s="130"/>
      <c r="OCI29" s="130"/>
      <c r="OCJ29" s="130"/>
      <c r="OCK29" s="130"/>
      <c r="OCL29" s="130"/>
      <c r="OCM29" s="130"/>
      <c r="OCN29" s="130"/>
      <c r="OCO29" s="130"/>
      <c r="OCP29" s="130"/>
      <c r="OCQ29" s="130"/>
      <c r="OCR29" s="130"/>
      <c r="OCS29" s="130"/>
      <c r="OCT29" s="130"/>
      <c r="OCU29" s="130"/>
      <c r="OCV29" s="130"/>
      <c r="OCW29" s="130"/>
      <c r="OCX29" s="130"/>
      <c r="OCY29" s="130"/>
      <c r="OCZ29" s="130"/>
      <c r="ODA29" s="130"/>
      <c r="ODB29" s="130"/>
      <c r="ODC29" s="130"/>
      <c r="ODD29" s="130"/>
      <c r="ODE29" s="130"/>
      <c r="ODF29" s="130"/>
      <c r="ODG29" s="130"/>
      <c r="ODH29" s="130"/>
      <c r="ODI29" s="130"/>
      <c r="ODJ29" s="130"/>
      <c r="ODK29" s="130"/>
      <c r="ODL29" s="130"/>
      <c r="ODM29" s="130"/>
      <c r="ODN29" s="130"/>
      <c r="ODO29" s="130"/>
      <c r="ODP29" s="130"/>
      <c r="ODQ29" s="130"/>
      <c r="ODR29" s="130"/>
      <c r="ODS29" s="130"/>
      <c r="ODT29" s="130"/>
      <c r="ODU29" s="130"/>
      <c r="ODV29" s="130"/>
      <c r="ODW29" s="130"/>
      <c r="ODX29" s="130"/>
      <c r="ODY29" s="130"/>
      <c r="ODZ29" s="130"/>
      <c r="OEA29" s="130"/>
      <c r="OEB29" s="130"/>
      <c r="OEC29" s="130"/>
      <c r="OED29" s="130"/>
      <c r="OEE29" s="130"/>
      <c r="OEF29" s="130"/>
      <c r="OEG29" s="130"/>
      <c r="OEH29" s="130"/>
      <c r="OEI29" s="130"/>
      <c r="OEJ29" s="130"/>
      <c r="OEK29" s="130"/>
      <c r="OEL29" s="130"/>
      <c r="OEM29" s="130"/>
      <c r="OEN29" s="130"/>
      <c r="OEO29" s="130"/>
      <c r="OEP29" s="130"/>
      <c r="OEQ29" s="130"/>
      <c r="OER29" s="130"/>
      <c r="OES29" s="130"/>
      <c r="OET29" s="130"/>
      <c r="OEU29" s="130"/>
      <c r="OEV29" s="130"/>
      <c r="OEW29" s="130"/>
      <c r="OEX29" s="130"/>
      <c r="OEY29" s="130"/>
      <c r="OEZ29" s="130"/>
      <c r="OFA29" s="130"/>
      <c r="OFB29" s="130"/>
      <c r="OFC29" s="130"/>
      <c r="OFD29" s="130"/>
      <c r="OFE29" s="130"/>
      <c r="OFF29" s="130"/>
      <c r="OFG29" s="130"/>
      <c r="OFH29" s="130"/>
      <c r="OFI29" s="130"/>
      <c r="OFJ29" s="130"/>
      <c r="OFK29" s="130"/>
      <c r="OFL29" s="130"/>
      <c r="OFM29" s="130"/>
      <c r="OFN29" s="130"/>
      <c r="OFO29" s="130"/>
      <c r="OFP29" s="130"/>
      <c r="OFQ29" s="130"/>
      <c r="OFR29" s="130"/>
      <c r="OFS29" s="130"/>
      <c r="OFT29" s="130"/>
      <c r="OFU29" s="130"/>
      <c r="OFV29" s="130"/>
      <c r="OFW29" s="130"/>
      <c r="OFX29" s="130"/>
      <c r="OFY29" s="130"/>
      <c r="OFZ29" s="130"/>
      <c r="OGA29" s="130"/>
      <c r="OGB29" s="130"/>
      <c r="OGC29" s="130"/>
      <c r="OGD29" s="130"/>
      <c r="OGE29" s="130"/>
      <c r="OGF29" s="130"/>
      <c r="OGG29" s="130"/>
      <c r="OGH29" s="130"/>
      <c r="OGI29" s="130"/>
      <c r="OGJ29" s="130"/>
      <c r="OGK29" s="130"/>
      <c r="OGL29" s="130"/>
      <c r="OGM29" s="130"/>
      <c r="OGN29" s="130"/>
      <c r="OGO29" s="130"/>
      <c r="OGP29" s="130"/>
      <c r="OGQ29" s="130"/>
      <c r="OGR29" s="130"/>
      <c r="OGS29" s="130"/>
      <c r="OGT29" s="130"/>
      <c r="OGU29" s="130"/>
      <c r="OGV29" s="130"/>
      <c r="OGW29" s="130"/>
      <c r="OGX29" s="130"/>
      <c r="OGY29" s="130"/>
      <c r="OGZ29" s="130"/>
      <c r="OHA29" s="130"/>
      <c r="OHB29" s="130"/>
      <c r="OHC29" s="130"/>
      <c r="OHD29" s="130"/>
      <c r="OHE29" s="130"/>
      <c r="OHF29" s="130"/>
      <c r="OHG29" s="130"/>
      <c r="OHH29" s="130"/>
      <c r="OHI29" s="130"/>
      <c r="OHJ29" s="130"/>
      <c r="OHK29" s="130"/>
      <c r="OHL29" s="130"/>
      <c r="OHM29" s="130"/>
      <c r="OHN29" s="130"/>
      <c r="OHO29" s="130"/>
      <c r="OHP29" s="130"/>
      <c r="OHQ29" s="130"/>
      <c r="OHR29" s="130"/>
      <c r="OHS29" s="130"/>
      <c r="OHT29" s="130"/>
      <c r="OHU29" s="130"/>
      <c r="OHV29" s="130"/>
      <c r="OHW29" s="130"/>
      <c r="OHX29" s="130"/>
      <c r="OHY29" s="130"/>
      <c r="OHZ29" s="130"/>
      <c r="OIA29" s="130"/>
      <c r="OIB29" s="130"/>
      <c r="OIC29" s="130"/>
      <c r="OID29" s="130"/>
      <c r="OIE29" s="130"/>
      <c r="OIF29" s="130"/>
      <c r="OIG29" s="130"/>
      <c r="OIH29" s="130"/>
      <c r="OII29" s="130"/>
      <c r="OIJ29" s="130"/>
      <c r="OIK29" s="130"/>
      <c r="OIL29" s="130"/>
      <c r="OIM29" s="130"/>
      <c r="OIN29" s="130"/>
      <c r="OIO29" s="130"/>
      <c r="OIP29" s="130"/>
      <c r="OIQ29" s="130"/>
      <c r="OIR29" s="130"/>
      <c r="OIS29" s="130"/>
      <c r="OIT29" s="130"/>
      <c r="OIU29" s="130"/>
      <c r="OIV29" s="130"/>
      <c r="OIW29" s="130"/>
      <c r="OIX29" s="130"/>
      <c r="OIY29" s="130"/>
      <c r="OIZ29" s="130"/>
      <c r="OJA29" s="130"/>
      <c r="OJB29" s="130"/>
      <c r="OJC29" s="130"/>
      <c r="OJD29" s="130"/>
      <c r="OJE29" s="130"/>
      <c r="OJF29" s="130"/>
      <c r="OJG29" s="130"/>
      <c r="OJH29" s="130"/>
      <c r="OJI29" s="130"/>
      <c r="OJJ29" s="130"/>
      <c r="OJK29" s="130"/>
      <c r="OJL29" s="130"/>
      <c r="OJM29" s="130"/>
      <c r="OJN29" s="130"/>
      <c r="OJO29" s="130"/>
      <c r="OJP29" s="130"/>
      <c r="OJQ29" s="130"/>
      <c r="OJR29" s="130"/>
      <c r="OJS29" s="130"/>
      <c r="OJT29" s="130"/>
      <c r="OJU29" s="130"/>
      <c r="OJV29" s="130"/>
      <c r="OJW29" s="130"/>
      <c r="OJX29" s="130"/>
      <c r="OJY29" s="130"/>
      <c r="OJZ29" s="130"/>
      <c r="OKA29" s="130"/>
      <c r="OKB29" s="130"/>
      <c r="OKC29" s="130"/>
      <c r="OKD29" s="130"/>
      <c r="OKE29" s="130"/>
      <c r="OKF29" s="130"/>
      <c r="OKG29" s="130"/>
      <c r="OKH29" s="130"/>
      <c r="OKI29" s="130"/>
      <c r="OKJ29" s="130"/>
      <c r="OKK29" s="130"/>
      <c r="OKL29" s="130"/>
      <c r="OKM29" s="130"/>
      <c r="OKN29" s="130"/>
      <c r="OKO29" s="130"/>
      <c r="OKP29" s="130"/>
      <c r="OKQ29" s="130"/>
      <c r="OKR29" s="130"/>
      <c r="OKS29" s="130"/>
      <c r="OKT29" s="130"/>
      <c r="OKU29" s="130"/>
      <c r="OKV29" s="130"/>
      <c r="OKW29" s="130"/>
      <c r="OKX29" s="130"/>
      <c r="OKY29" s="130"/>
      <c r="OKZ29" s="130"/>
      <c r="OLA29" s="130"/>
      <c r="OLB29" s="130"/>
      <c r="OLC29" s="130"/>
      <c r="OLD29" s="130"/>
      <c r="OLE29" s="130"/>
      <c r="OLF29" s="130"/>
      <c r="OLG29" s="130"/>
      <c r="OLH29" s="130"/>
      <c r="OLI29" s="130"/>
      <c r="OLJ29" s="130"/>
      <c r="OLK29" s="130"/>
      <c r="OLL29" s="130"/>
      <c r="OLM29" s="130"/>
      <c r="OLN29" s="130"/>
      <c r="OLO29" s="130"/>
      <c r="OLP29" s="130"/>
      <c r="OLQ29" s="130"/>
      <c r="OLR29" s="130"/>
      <c r="OLS29" s="130"/>
      <c r="OLT29" s="130"/>
      <c r="OLU29" s="130"/>
      <c r="OLV29" s="130"/>
      <c r="OLW29" s="130"/>
      <c r="OLX29" s="130"/>
      <c r="OLY29" s="130"/>
      <c r="OLZ29" s="130"/>
      <c r="OMA29" s="130"/>
      <c r="OMB29" s="130"/>
      <c r="OMC29" s="130"/>
      <c r="OMD29" s="130"/>
      <c r="OME29" s="130"/>
      <c r="OMF29" s="130"/>
      <c r="OMG29" s="130"/>
      <c r="OMH29" s="130"/>
      <c r="OMI29" s="130"/>
      <c r="OMJ29" s="130"/>
      <c r="OMK29" s="130"/>
      <c r="OML29" s="130"/>
      <c r="OMM29" s="130"/>
      <c r="OMN29" s="130"/>
      <c r="OMO29" s="130"/>
      <c r="OMP29" s="130"/>
      <c r="OMQ29" s="130"/>
      <c r="OMR29" s="130"/>
      <c r="OMS29" s="130"/>
      <c r="OMT29" s="130"/>
      <c r="OMU29" s="130"/>
      <c r="OMV29" s="130"/>
      <c r="OMW29" s="130"/>
      <c r="OMX29" s="130"/>
      <c r="OMY29" s="130"/>
      <c r="OMZ29" s="130"/>
      <c r="ONA29" s="130"/>
      <c r="ONB29" s="130"/>
      <c r="ONC29" s="130"/>
      <c r="OND29" s="130"/>
      <c r="ONE29" s="130"/>
      <c r="ONF29" s="130"/>
      <c r="ONG29" s="130"/>
      <c r="ONH29" s="130"/>
      <c r="ONI29" s="130"/>
      <c r="ONJ29" s="130"/>
      <c r="ONK29" s="130"/>
      <c r="ONL29" s="130"/>
      <c r="ONM29" s="130"/>
      <c r="ONN29" s="130"/>
      <c r="ONO29" s="130"/>
      <c r="ONP29" s="130"/>
      <c r="ONQ29" s="130"/>
      <c r="ONR29" s="130"/>
      <c r="ONS29" s="130"/>
      <c r="ONT29" s="130"/>
      <c r="ONU29" s="130"/>
      <c r="ONV29" s="130"/>
      <c r="ONW29" s="130"/>
      <c r="ONX29" s="130"/>
      <c r="ONY29" s="130"/>
      <c r="ONZ29" s="130"/>
      <c r="OOA29" s="130"/>
      <c r="OOB29" s="130"/>
      <c r="OOC29" s="130"/>
      <c r="OOD29" s="130"/>
      <c r="OOE29" s="130"/>
      <c r="OOF29" s="130"/>
      <c r="OOG29" s="130"/>
      <c r="OOH29" s="130"/>
      <c r="OOI29" s="130"/>
      <c r="OOJ29" s="130"/>
      <c r="OOK29" s="130"/>
      <c r="OOL29" s="130"/>
      <c r="OOM29" s="130"/>
      <c r="OON29" s="130"/>
      <c r="OOO29" s="130"/>
      <c r="OOP29" s="130"/>
      <c r="OOQ29" s="130"/>
      <c r="OOR29" s="130"/>
      <c r="OOS29" s="130"/>
      <c r="OOT29" s="130"/>
      <c r="OOU29" s="130"/>
      <c r="OOV29" s="130"/>
      <c r="OOW29" s="130"/>
      <c r="OOX29" s="130"/>
      <c r="OOY29" s="130"/>
      <c r="OOZ29" s="130"/>
      <c r="OPA29" s="130"/>
      <c r="OPB29" s="130"/>
      <c r="OPC29" s="130"/>
      <c r="OPD29" s="130"/>
      <c r="OPE29" s="130"/>
      <c r="OPF29" s="130"/>
      <c r="OPG29" s="130"/>
      <c r="OPH29" s="130"/>
      <c r="OPI29" s="130"/>
      <c r="OPJ29" s="130"/>
      <c r="OPK29" s="130"/>
      <c r="OPL29" s="130"/>
      <c r="OPM29" s="130"/>
      <c r="OPN29" s="130"/>
      <c r="OPO29" s="130"/>
      <c r="OPP29" s="130"/>
      <c r="OPQ29" s="130"/>
      <c r="OPR29" s="130"/>
      <c r="OPS29" s="130"/>
      <c r="OPT29" s="130"/>
      <c r="OPU29" s="130"/>
      <c r="OPV29" s="130"/>
      <c r="OPW29" s="130"/>
      <c r="OPX29" s="130"/>
      <c r="OPY29" s="130"/>
      <c r="OPZ29" s="130"/>
      <c r="OQA29" s="130"/>
      <c r="OQB29" s="130"/>
      <c r="OQC29" s="130"/>
      <c r="OQD29" s="130"/>
      <c r="OQE29" s="130"/>
      <c r="OQF29" s="130"/>
      <c r="OQG29" s="130"/>
      <c r="OQH29" s="130"/>
      <c r="OQI29" s="130"/>
      <c r="OQJ29" s="130"/>
      <c r="OQK29" s="130"/>
      <c r="OQL29" s="130"/>
      <c r="OQM29" s="130"/>
      <c r="OQN29" s="130"/>
      <c r="OQO29" s="130"/>
      <c r="OQP29" s="130"/>
      <c r="OQQ29" s="130"/>
      <c r="OQR29" s="130"/>
      <c r="OQS29" s="130"/>
      <c r="OQT29" s="130"/>
      <c r="OQU29" s="130"/>
      <c r="OQV29" s="130"/>
      <c r="OQW29" s="130"/>
      <c r="OQX29" s="130"/>
      <c r="OQY29" s="130"/>
      <c r="OQZ29" s="130"/>
      <c r="ORA29" s="130"/>
      <c r="ORB29" s="130"/>
      <c r="ORC29" s="130"/>
      <c r="ORD29" s="130"/>
      <c r="ORE29" s="130"/>
      <c r="ORF29" s="130"/>
      <c r="ORG29" s="130"/>
      <c r="ORH29" s="130"/>
      <c r="ORI29" s="130"/>
      <c r="ORJ29" s="130"/>
      <c r="ORK29" s="130"/>
      <c r="ORL29" s="130"/>
      <c r="ORM29" s="130"/>
      <c r="ORN29" s="130"/>
      <c r="ORO29" s="130"/>
      <c r="ORP29" s="130"/>
      <c r="ORQ29" s="130"/>
      <c r="ORR29" s="130"/>
      <c r="ORS29" s="130"/>
      <c r="ORT29" s="130"/>
      <c r="ORU29" s="130"/>
      <c r="ORV29" s="130"/>
      <c r="ORW29" s="130"/>
      <c r="ORX29" s="130"/>
      <c r="ORY29" s="130"/>
      <c r="ORZ29" s="130"/>
      <c r="OSA29" s="130"/>
      <c r="OSB29" s="130"/>
      <c r="OSC29" s="130"/>
      <c r="OSD29" s="130"/>
      <c r="OSE29" s="130"/>
      <c r="OSF29" s="130"/>
      <c r="OSG29" s="130"/>
      <c r="OSH29" s="130"/>
      <c r="OSI29" s="130"/>
      <c r="OSJ29" s="130"/>
      <c r="OSK29" s="130"/>
      <c r="OSL29" s="130"/>
      <c r="OSM29" s="130"/>
      <c r="OSN29" s="130"/>
      <c r="OSO29" s="130"/>
      <c r="OSP29" s="130"/>
      <c r="OSQ29" s="130"/>
      <c r="OSR29" s="130"/>
      <c r="OSS29" s="130"/>
      <c r="OST29" s="130"/>
      <c r="OSU29" s="130"/>
      <c r="OSV29" s="130"/>
      <c r="OSW29" s="130"/>
      <c r="OSX29" s="130"/>
      <c r="OSY29" s="130"/>
      <c r="OSZ29" s="130"/>
      <c r="OTA29" s="130"/>
      <c r="OTB29" s="130"/>
      <c r="OTC29" s="130"/>
      <c r="OTD29" s="130"/>
      <c r="OTE29" s="130"/>
      <c r="OTF29" s="130"/>
      <c r="OTG29" s="130"/>
      <c r="OTH29" s="130"/>
      <c r="OTI29" s="130"/>
      <c r="OTJ29" s="130"/>
      <c r="OTK29" s="130"/>
      <c r="OTL29" s="130"/>
      <c r="OTM29" s="130"/>
      <c r="OTN29" s="130"/>
      <c r="OTO29" s="130"/>
      <c r="OTP29" s="130"/>
      <c r="OTQ29" s="130"/>
      <c r="OTR29" s="130"/>
      <c r="OTS29" s="130"/>
      <c r="OTT29" s="130"/>
      <c r="OTU29" s="130"/>
      <c r="OTV29" s="130"/>
      <c r="OTW29" s="130"/>
      <c r="OTX29" s="130"/>
      <c r="OTY29" s="130"/>
      <c r="OTZ29" s="130"/>
      <c r="OUA29" s="130"/>
      <c r="OUB29" s="130"/>
      <c r="OUC29" s="130"/>
      <c r="OUD29" s="130"/>
      <c r="OUE29" s="130"/>
      <c r="OUF29" s="130"/>
      <c r="OUG29" s="130"/>
      <c r="OUH29" s="130"/>
      <c r="OUI29" s="130"/>
      <c r="OUJ29" s="130"/>
      <c r="OUK29" s="130"/>
      <c r="OUL29" s="130"/>
      <c r="OUM29" s="130"/>
      <c r="OUN29" s="130"/>
      <c r="OUO29" s="130"/>
      <c r="OUP29" s="130"/>
      <c r="OUQ29" s="130"/>
      <c r="OUR29" s="130"/>
      <c r="OUS29" s="130"/>
      <c r="OUT29" s="130"/>
      <c r="OUU29" s="130"/>
      <c r="OUV29" s="130"/>
      <c r="OUW29" s="130"/>
      <c r="OUX29" s="130"/>
      <c r="OUY29" s="130"/>
      <c r="OUZ29" s="130"/>
      <c r="OVA29" s="130"/>
      <c r="OVB29" s="130"/>
      <c r="OVC29" s="130"/>
      <c r="OVD29" s="130"/>
      <c r="OVE29" s="130"/>
      <c r="OVF29" s="130"/>
      <c r="OVG29" s="130"/>
      <c r="OVH29" s="130"/>
      <c r="OVI29" s="130"/>
      <c r="OVJ29" s="130"/>
      <c r="OVK29" s="130"/>
      <c r="OVL29" s="130"/>
      <c r="OVM29" s="130"/>
      <c r="OVN29" s="130"/>
      <c r="OVO29" s="130"/>
      <c r="OVP29" s="130"/>
      <c r="OVQ29" s="130"/>
      <c r="OVR29" s="130"/>
      <c r="OVS29" s="130"/>
      <c r="OVT29" s="130"/>
      <c r="OVU29" s="130"/>
      <c r="OVV29" s="130"/>
      <c r="OVW29" s="130"/>
      <c r="OVX29" s="130"/>
      <c r="OVY29" s="130"/>
      <c r="OVZ29" s="130"/>
      <c r="OWA29" s="130"/>
      <c r="OWB29" s="130"/>
      <c r="OWC29" s="130"/>
      <c r="OWD29" s="130"/>
      <c r="OWE29" s="130"/>
      <c r="OWF29" s="130"/>
      <c r="OWG29" s="130"/>
      <c r="OWH29" s="130"/>
      <c r="OWI29" s="130"/>
      <c r="OWJ29" s="130"/>
      <c r="OWK29" s="130"/>
      <c r="OWL29" s="130"/>
      <c r="OWM29" s="130"/>
      <c r="OWN29" s="130"/>
      <c r="OWO29" s="130"/>
      <c r="OWP29" s="130"/>
      <c r="OWQ29" s="130"/>
      <c r="OWR29" s="130"/>
      <c r="OWS29" s="130"/>
      <c r="OWT29" s="130"/>
      <c r="OWU29" s="130"/>
      <c r="OWV29" s="130"/>
      <c r="OWW29" s="130"/>
      <c r="OWX29" s="130"/>
      <c r="OWY29" s="130"/>
      <c r="OWZ29" s="130"/>
      <c r="OXA29" s="130"/>
      <c r="OXB29" s="130"/>
      <c r="OXC29" s="130"/>
      <c r="OXD29" s="130"/>
      <c r="OXE29" s="130"/>
      <c r="OXF29" s="130"/>
      <c r="OXG29" s="130"/>
      <c r="OXH29" s="130"/>
      <c r="OXI29" s="130"/>
      <c r="OXJ29" s="130"/>
      <c r="OXK29" s="130"/>
      <c r="OXL29" s="130"/>
      <c r="OXM29" s="130"/>
      <c r="OXN29" s="130"/>
      <c r="OXO29" s="130"/>
      <c r="OXP29" s="130"/>
      <c r="OXQ29" s="130"/>
      <c r="OXR29" s="130"/>
      <c r="OXS29" s="130"/>
      <c r="OXT29" s="130"/>
      <c r="OXU29" s="130"/>
      <c r="OXV29" s="130"/>
      <c r="OXW29" s="130"/>
      <c r="OXX29" s="130"/>
      <c r="OXY29" s="130"/>
      <c r="OXZ29" s="130"/>
      <c r="OYA29" s="130"/>
      <c r="OYB29" s="130"/>
      <c r="OYC29" s="130"/>
      <c r="OYD29" s="130"/>
      <c r="OYE29" s="130"/>
      <c r="OYF29" s="130"/>
      <c r="OYG29" s="130"/>
      <c r="OYH29" s="130"/>
      <c r="OYI29" s="130"/>
      <c r="OYJ29" s="130"/>
      <c r="OYK29" s="130"/>
      <c r="OYL29" s="130"/>
      <c r="OYM29" s="130"/>
      <c r="OYN29" s="130"/>
      <c r="OYO29" s="130"/>
      <c r="OYP29" s="130"/>
      <c r="OYQ29" s="130"/>
      <c r="OYR29" s="130"/>
      <c r="OYS29" s="130"/>
      <c r="OYT29" s="130"/>
      <c r="OYU29" s="130"/>
      <c r="OYV29" s="130"/>
      <c r="OYW29" s="130"/>
      <c r="OYX29" s="130"/>
      <c r="OYY29" s="130"/>
      <c r="OYZ29" s="130"/>
      <c r="OZA29" s="130"/>
      <c r="OZB29" s="130"/>
      <c r="OZC29" s="130"/>
      <c r="OZD29" s="130"/>
      <c r="OZE29" s="130"/>
      <c r="OZF29" s="130"/>
      <c r="OZG29" s="130"/>
      <c r="OZH29" s="130"/>
      <c r="OZI29" s="130"/>
      <c r="OZJ29" s="130"/>
      <c r="OZK29" s="130"/>
      <c r="OZL29" s="130"/>
      <c r="OZM29" s="130"/>
      <c r="OZN29" s="130"/>
      <c r="OZO29" s="130"/>
      <c r="OZP29" s="130"/>
      <c r="OZQ29" s="130"/>
      <c r="OZR29" s="130"/>
      <c r="OZS29" s="130"/>
      <c r="OZT29" s="130"/>
      <c r="OZU29" s="130"/>
      <c r="OZV29" s="130"/>
      <c r="OZW29" s="130"/>
      <c r="OZX29" s="130"/>
      <c r="OZY29" s="130"/>
      <c r="OZZ29" s="130"/>
      <c r="PAA29" s="130"/>
      <c r="PAB29" s="130"/>
      <c r="PAC29" s="130"/>
      <c r="PAD29" s="130"/>
      <c r="PAE29" s="130"/>
      <c r="PAF29" s="130"/>
      <c r="PAG29" s="130"/>
      <c r="PAH29" s="130"/>
      <c r="PAI29" s="130"/>
      <c r="PAJ29" s="130"/>
      <c r="PAK29" s="130"/>
      <c r="PAL29" s="130"/>
      <c r="PAM29" s="130"/>
      <c r="PAN29" s="130"/>
      <c r="PAO29" s="130"/>
      <c r="PAP29" s="130"/>
      <c r="PAQ29" s="130"/>
      <c r="PAR29" s="130"/>
      <c r="PAS29" s="130"/>
      <c r="PAT29" s="130"/>
      <c r="PAU29" s="130"/>
      <c r="PAV29" s="130"/>
      <c r="PAW29" s="130"/>
      <c r="PAX29" s="130"/>
      <c r="PAY29" s="130"/>
      <c r="PAZ29" s="130"/>
      <c r="PBA29" s="130"/>
      <c r="PBB29" s="130"/>
      <c r="PBC29" s="130"/>
      <c r="PBD29" s="130"/>
      <c r="PBE29" s="130"/>
      <c r="PBF29" s="130"/>
      <c r="PBG29" s="130"/>
      <c r="PBH29" s="130"/>
      <c r="PBI29" s="130"/>
      <c r="PBJ29" s="130"/>
      <c r="PBK29" s="130"/>
      <c r="PBL29" s="130"/>
      <c r="PBM29" s="130"/>
      <c r="PBN29" s="130"/>
      <c r="PBO29" s="130"/>
      <c r="PBP29" s="130"/>
      <c r="PBQ29" s="130"/>
      <c r="PBR29" s="130"/>
      <c r="PBS29" s="130"/>
      <c r="PBT29" s="130"/>
      <c r="PBU29" s="130"/>
      <c r="PBV29" s="130"/>
      <c r="PBW29" s="130"/>
      <c r="PBX29" s="130"/>
      <c r="PBY29" s="130"/>
      <c r="PBZ29" s="130"/>
      <c r="PCA29" s="130"/>
      <c r="PCB29" s="130"/>
      <c r="PCC29" s="130"/>
      <c r="PCD29" s="130"/>
      <c r="PCE29" s="130"/>
      <c r="PCF29" s="130"/>
      <c r="PCG29" s="130"/>
      <c r="PCH29" s="130"/>
      <c r="PCI29" s="130"/>
      <c r="PCJ29" s="130"/>
      <c r="PCK29" s="130"/>
      <c r="PCL29" s="130"/>
      <c r="PCM29" s="130"/>
      <c r="PCN29" s="130"/>
      <c r="PCO29" s="130"/>
      <c r="PCP29" s="130"/>
      <c r="PCQ29" s="130"/>
      <c r="PCR29" s="130"/>
      <c r="PCS29" s="130"/>
      <c r="PCT29" s="130"/>
      <c r="PCU29" s="130"/>
      <c r="PCV29" s="130"/>
      <c r="PCW29" s="130"/>
      <c r="PCX29" s="130"/>
      <c r="PCY29" s="130"/>
      <c r="PCZ29" s="130"/>
      <c r="PDA29" s="130"/>
      <c r="PDB29" s="130"/>
      <c r="PDC29" s="130"/>
      <c r="PDD29" s="130"/>
      <c r="PDE29" s="130"/>
      <c r="PDF29" s="130"/>
      <c r="PDG29" s="130"/>
      <c r="PDH29" s="130"/>
      <c r="PDI29" s="130"/>
      <c r="PDJ29" s="130"/>
      <c r="PDK29" s="130"/>
      <c r="PDL29" s="130"/>
      <c r="PDM29" s="130"/>
      <c r="PDN29" s="130"/>
      <c r="PDO29" s="130"/>
      <c r="PDP29" s="130"/>
      <c r="PDQ29" s="130"/>
      <c r="PDR29" s="130"/>
      <c r="PDS29" s="130"/>
      <c r="PDT29" s="130"/>
      <c r="PDU29" s="130"/>
      <c r="PDV29" s="130"/>
      <c r="PDW29" s="130"/>
      <c r="PDX29" s="130"/>
      <c r="PDY29" s="130"/>
      <c r="PDZ29" s="130"/>
      <c r="PEA29" s="130"/>
      <c r="PEB29" s="130"/>
      <c r="PEC29" s="130"/>
      <c r="PED29" s="130"/>
      <c r="PEE29" s="130"/>
      <c r="PEF29" s="130"/>
      <c r="PEG29" s="130"/>
      <c r="PEH29" s="130"/>
      <c r="PEI29" s="130"/>
      <c r="PEJ29" s="130"/>
      <c r="PEK29" s="130"/>
      <c r="PEL29" s="130"/>
      <c r="PEM29" s="130"/>
      <c r="PEN29" s="130"/>
      <c r="PEO29" s="130"/>
      <c r="PEP29" s="130"/>
      <c r="PEQ29" s="130"/>
      <c r="PER29" s="130"/>
      <c r="PES29" s="130"/>
      <c r="PET29" s="130"/>
      <c r="PEU29" s="130"/>
      <c r="PEV29" s="130"/>
      <c r="PEW29" s="130"/>
      <c r="PEX29" s="130"/>
      <c r="PEY29" s="130"/>
      <c r="PEZ29" s="130"/>
      <c r="PFA29" s="130"/>
      <c r="PFB29" s="130"/>
      <c r="PFC29" s="130"/>
      <c r="PFD29" s="130"/>
      <c r="PFE29" s="130"/>
      <c r="PFF29" s="130"/>
      <c r="PFG29" s="130"/>
      <c r="PFH29" s="130"/>
      <c r="PFI29" s="130"/>
      <c r="PFJ29" s="130"/>
      <c r="PFK29" s="130"/>
      <c r="PFL29" s="130"/>
      <c r="PFM29" s="130"/>
      <c r="PFN29" s="130"/>
      <c r="PFO29" s="130"/>
      <c r="PFP29" s="130"/>
      <c r="PFQ29" s="130"/>
      <c r="PFR29" s="130"/>
      <c r="PFS29" s="130"/>
      <c r="PFT29" s="130"/>
      <c r="PFU29" s="130"/>
      <c r="PFV29" s="130"/>
      <c r="PFW29" s="130"/>
      <c r="PFX29" s="130"/>
      <c r="PFY29" s="130"/>
      <c r="PFZ29" s="130"/>
      <c r="PGA29" s="130"/>
      <c r="PGB29" s="130"/>
      <c r="PGC29" s="130"/>
      <c r="PGD29" s="130"/>
      <c r="PGE29" s="130"/>
      <c r="PGF29" s="130"/>
      <c r="PGG29" s="130"/>
      <c r="PGH29" s="130"/>
      <c r="PGI29" s="130"/>
      <c r="PGJ29" s="130"/>
      <c r="PGK29" s="130"/>
      <c r="PGL29" s="130"/>
      <c r="PGM29" s="130"/>
      <c r="PGN29" s="130"/>
      <c r="PGO29" s="130"/>
      <c r="PGP29" s="130"/>
      <c r="PGQ29" s="130"/>
      <c r="PGR29" s="130"/>
      <c r="PGS29" s="130"/>
      <c r="PGT29" s="130"/>
      <c r="PGU29" s="130"/>
      <c r="PGV29" s="130"/>
      <c r="PGW29" s="130"/>
      <c r="PGX29" s="130"/>
      <c r="PGY29" s="130"/>
      <c r="PGZ29" s="130"/>
      <c r="PHA29" s="130"/>
      <c r="PHB29" s="130"/>
      <c r="PHC29" s="130"/>
      <c r="PHD29" s="130"/>
      <c r="PHE29" s="130"/>
      <c r="PHF29" s="130"/>
      <c r="PHG29" s="130"/>
      <c r="PHH29" s="130"/>
      <c r="PHI29" s="130"/>
      <c r="PHJ29" s="130"/>
      <c r="PHK29" s="130"/>
      <c r="PHL29" s="130"/>
      <c r="PHM29" s="130"/>
      <c r="PHN29" s="130"/>
      <c r="PHO29" s="130"/>
      <c r="PHP29" s="130"/>
      <c r="PHQ29" s="130"/>
      <c r="PHR29" s="130"/>
      <c r="PHS29" s="130"/>
      <c r="PHT29" s="130"/>
      <c r="PHU29" s="130"/>
      <c r="PHV29" s="130"/>
      <c r="PHW29" s="130"/>
      <c r="PHX29" s="130"/>
      <c r="PHY29" s="130"/>
      <c r="PHZ29" s="130"/>
      <c r="PIA29" s="130"/>
      <c r="PIB29" s="130"/>
      <c r="PIC29" s="130"/>
      <c r="PID29" s="130"/>
      <c r="PIE29" s="130"/>
      <c r="PIF29" s="130"/>
      <c r="PIG29" s="130"/>
      <c r="PIH29" s="130"/>
      <c r="PII29" s="130"/>
      <c r="PIJ29" s="130"/>
      <c r="PIK29" s="130"/>
      <c r="PIL29" s="130"/>
      <c r="PIM29" s="130"/>
      <c r="PIN29" s="130"/>
      <c r="PIO29" s="130"/>
      <c r="PIP29" s="130"/>
      <c r="PIQ29" s="130"/>
      <c r="PIR29" s="130"/>
      <c r="PIS29" s="130"/>
      <c r="PIT29" s="130"/>
      <c r="PIU29" s="130"/>
      <c r="PIV29" s="130"/>
      <c r="PIW29" s="130"/>
      <c r="PIX29" s="130"/>
      <c r="PIY29" s="130"/>
      <c r="PIZ29" s="130"/>
      <c r="PJA29" s="130"/>
      <c r="PJB29" s="130"/>
      <c r="PJC29" s="130"/>
      <c r="PJD29" s="130"/>
      <c r="PJE29" s="130"/>
      <c r="PJF29" s="130"/>
      <c r="PJG29" s="130"/>
      <c r="PJH29" s="130"/>
      <c r="PJI29" s="130"/>
      <c r="PJJ29" s="130"/>
      <c r="PJK29" s="130"/>
      <c r="PJL29" s="130"/>
      <c r="PJM29" s="130"/>
      <c r="PJN29" s="130"/>
      <c r="PJO29" s="130"/>
      <c r="PJP29" s="130"/>
      <c r="PJQ29" s="130"/>
      <c r="PJR29" s="130"/>
      <c r="PJS29" s="130"/>
      <c r="PJT29" s="130"/>
      <c r="PJU29" s="130"/>
      <c r="PJV29" s="130"/>
      <c r="PJW29" s="130"/>
      <c r="PJX29" s="130"/>
      <c r="PJY29" s="130"/>
      <c r="PJZ29" s="130"/>
      <c r="PKA29" s="130"/>
      <c r="PKB29" s="130"/>
      <c r="PKC29" s="130"/>
      <c r="PKD29" s="130"/>
      <c r="PKE29" s="130"/>
      <c r="PKF29" s="130"/>
      <c r="PKG29" s="130"/>
      <c r="PKH29" s="130"/>
      <c r="PKI29" s="130"/>
      <c r="PKJ29" s="130"/>
      <c r="PKK29" s="130"/>
      <c r="PKL29" s="130"/>
      <c r="PKM29" s="130"/>
      <c r="PKN29" s="130"/>
      <c r="PKO29" s="130"/>
      <c r="PKP29" s="130"/>
      <c r="PKQ29" s="130"/>
      <c r="PKR29" s="130"/>
      <c r="PKS29" s="130"/>
      <c r="PKT29" s="130"/>
      <c r="PKU29" s="130"/>
      <c r="PKV29" s="130"/>
      <c r="PKW29" s="130"/>
      <c r="PKX29" s="130"/>
      <c r="PKY29" s="130"/>
      <c r="PKZ29" s="130"/>
      <c r="PLA29" s="130"/>
      <c r="PLB29" s="130"/>
      <c r="PLC29" s="130"/>
      <c r="PLD29" s="130"/>
      <c r="PLE29" s="130"/>
      <c r="PLF29" s="130"/>
      <c r="PLG29" s="130"/>
      <c r="PLH29" s="130"/>
      <c r="PLI29" s="130"/>
      <c r="PLJ29" s="130"/>
      <c r="PLK29" s="130"/>
      <c r="PLL29" s="130"/>
      <c r="PLM29" s="130"/>
      <c r="PLN29" s="130"/>
      <c r="PLO29" s="130"/>
      <c r="PLP29" s="130"/>
      <c r="PLQ29" s="130"/>
      <c r="PLR29" s="130"/>
      <c r="PLS29" s="130"/>
      <c r="PLT29" s="130"/>
      <c r="PLU29" s="130"/>
      <c r="PLV29" s="130"/>
      <c r="PLW29" s="130"/>
      <c r="PLX29" s="130"/>
      <c r="PLY29" s="130"/>
      <c r="PLZ29" s="130"/>
      <c r="PMA29" s="130"/>
      <c r="PMB29" s="130"/>
      <c r="PMC29" s="130"/>
      <c r="PMD29" s="130"/>
      <c r="PME29" s="130"/>
      <c r="PMF29" s="130"/>
      <c r="PMG29" s="130"/>
      <c r="PMH29" s="130"/>
      <c r="PMI29" s="130"/>
      <c r="PMJ29" s="130"/>
      <c r="PMK29" s="130"/>
      <c r="PML29" s="130"/>
      <c r="PMM29" s="130"/>
      <c r="PMN29" s="130"/>
      <c r="PMO29" s="130"/>
      <c r="PMP29" s="130"/>
      <c r="PMQ29" s="130"/>
      <c r="PMR29" s="130"/>
      <c r="PMS29" s="130"/>
      <c r="PMT29" s="130"/>
      <c r="PMU29" s="130"/>
      <c r="PMV29" s="130"/>
      <c r="PMW29" s="130"/>
      <c r="PMX29" s="130"/>
      <c r="PMY29" s="130"/>
      <c r="PMZ29" s="130"/>
      <c r="PNA29" s="130"/>
      <c r="PNB29" s="130"/>
      <c r="PNC29" s="130"/>
      <c r="PND29" s="130"/>
      <c r="PNE29" s="130"/>
      <c r="PNF29" s="130"/>
      <c r="PNG29" s="130"/>
      <c r="PNH29" s="130"/>
      <c r="PNI29" s="130"/>
      <c r="PNJ29" s="130"/>
      <c r="PNK29" s="130"/>
      <c r="PNL29" s="130"/>
      <c r="PNM29" s="130"/>
      <c r="PNN29" s="130"/>
      <c r="PNO29" s="130"/>
      <c r="PNP29" s="130"/>
      <c r="PNQ29" s="130"/>
      <c r="PNR29" s="130"/>
      <c r="PNS29" s="130"/>
      <c r="PNT29" s="130"/>
      <c r="PNU29" s="130"/>
      <c r="PNV29" s="130"/>
      <c r="PNW29" s="130"/>
      <c r="PNX29" s="130"/>
      <c r="PNY29" s="130"/>
      <c r="PNZ29" s="130"/>
      <c r="POA29" s="130"/>
      <c r="POB29" s="130"/>
      <c r="POC29" s="130"/>
      <c r="POD29" s="130"/>
      <c r="POE29" s="130"/>
      <c r="POF29" s="130"/>
      <c r="POG29" s="130"/>
      <c r="POH29" s="130"/>
      <c r="POI29" s="130"/>
      <c r="POJ29" s="130"/>
      <c r="POK29" s="130"/>
      <c r="POL29" s="130"/>
      <c r="POM29" s="130"/>
      <c r="PON29" s="130"/>
      <c r="POO29" s="130"/>
      <c r="POP29" s="130"/>
      <c r="POQ29" s="130"/>
      <c r="POR29" s="130"/>
      <c r="POS29" s="130"/>
      <c r="POT29" s="130"/>
      <c r="POU29" s="130"/>
      <c r="POV29" s="130"/>
      <c r="POW29" s="130"/>
      <c r="POX29" s="130"/>
      <c r="POY29" s="130"/>
      <c r="POZ29" s="130"/>
      <c r="PPA29" s="130"/>
      <c r="PPB29" s="130"/>
      <c r="PPC29" s="130"/>
      <c r="PPD29" s="130"/>
      <c r="PPE29" s="130"/>
      <c r="PPF29" s="130"/>
      <c r="PPG29" s="130"/>
      <c r="PPH29" s="130"/>
      <c r="PPI29" s="130"/>
      <c r="PPJ29" s="130"/>
      <c r="PPK29" s="130"/>
      <c r="PPL29" s="130"/>
      <c r="PPM29" s="130"/>
      <c r="PPN29" s="130"/>
      <c r="PPO29" s="130"/>
      <c r="PPP29" s="130"/>
      <c r="PPQ29" s="130"/>
      <c r="PPR29" s="130"/>
      <c r="PPS29" s="130"/>
      <c r="PPT29" s="130"/>
      <c r="PPU29" s="130"/>
      <c r="PPV29" s="130"/>
      <c r="PPW29" s="130"/>
      <c r="PPX29" s="130"/>
      <c r="PPY29" s="130"/>
      <c r="PPZ29" s="130"/>
      <c r="PQA29" s="130"/>
      <c r="PQB29" s="130"/>
      <c r="PQC29" s="130"/>
      <c r="PQD29" s="130"/>
      <c r="PQE29" s="130"/>
      <c r="PQF29" s="130"/>
      <c r="PQG29" s="130"/>
      <c r="PQH29" s="130"/>
      <c r="PQI29" s="130"/>
      <c r="PQJ29" s="130"/>
      <c r="PQK29" s="130"/>
      <c r="PQL29" s="130"/>
      <c r="PQM29" s="130"/>
      <c r="PQN29" s="130"/>
      <c r="PQO29" s="130"/>
      <c r="PQP29" s="130"/>
      <c r="PQQ29" s="130"/>
      <c r="PQR29" s="130"/>
      <c r="PQS29" s="130"/>
      <c r="PQT29" s="130"/>
      <c r="PQU29" s="130"/>
      <c r="PQV29" s="130"/>
      <c r="PQW29" s="130"/>
      <c r="PQX29" s="130"/>
      <c r="PQY29" s="130"/>
      <c r="PQZ29" s="130"/>
      <c r="PRA29" s="130"/>
      <c r="PRB29" s="130"/>
      <c r="PRC29" s="130"/>
      <c r="PRD29" s="130"/>
      <c r="PRE29" s="130"/>
      <c r="PRF29" s="130"/>
      <c r="PRG29" s="130"/>
      <c r="PRH29" s="130"/>
      <c r="PRI29" s="130"/>
      <c r="PRJ29" s="130"/>
      <c r="PRK29" s="130"/>
      <c r="PRL29" s="130"/>
      <c r="PRM29" s="130"/>
      <c r="PRN29" s="130"/>
      <c r="PRO29" s="130"/>
      <c r="PRP29" s="130"/>
      <c r="PRQ29" s="130"/>
      <c r="PRR29" s="130"/>
      <c r="PRS29" s="130"/>
      <c r="PRT29" s="130"/>
      <c r="PRU29" s="130"/>
      <c r="PRV29" s="130"/>
      <c r="PRW29" s="130"/>
      <c r="PRX29" s="130"/>
      <c r="PRY29" s="130"/>
      <c r="PRZ29" s="130"/>
      <c r="PSA29" s="130"/>
      <c r="PSB29" s="130"/>
      <c r="PSC29" s="130"/>
      <c r="PSD29" s="130"/>
      <c r="PSE29" s="130"/>
      <c r="PSF29" s="130"/>
      <c r="PSG29" s="130"/>
      <c r="PSH29" s="130"/>
      <c r="PSI29" s="130"/>
      <c r="PSJ29" s="130"/>
      <c r="PSK29" s="130"/>
      <c r="PSL29" s="130"/>
      <c r="PSM29" s="130"/>
      <c r="PSN29" s="130"/>
      <c r="PSO29" s="130"/>
      <c r="PSP29" s="130"/>
      <c r="PSQ29" s="130"/>
      <c r="PSR29" s="130"/>
      <c r="PSS29" s="130"/>
      <c r="PST29" s="130"/>
      <c r="PSU29" s="130"/>
      <c r="PSV29" s="130"/>
      <c r="PSW29" s="130"/>
      <c r="PSX29" s="130"/>
      <c r="PSY29" s="130"/>
      <c r="PSZ29" s="130"/>
      <c r="PTA29" s="130"/>
      <c r="PTB29" s="130"/>
      <c r="PTC29" s="130"/>
      <c r="PTD29" s="130"/>
      <c r="PTE29" s="130"/>
      <c r="PTF29" s="130"/>
      <c r="PTG29" s="130"/>
      <c r="PTH29" s="130"/>
      <c r="PTI29" s="130"/>
      <c r="PTJ29" s="130"/>
      <c r="PTK29" s="130"/>
      <c r="PTL29" s="130"/>
      <c r="PTM29" s="130"/>
      <c r="PTN29" s="130"/>
      <c r="PTO29" s="130"/>
      <c r="PTP29" s="130"/>
      <c r="PTQ29" s="130"/>
      <c r="PTR29" s="130"/>
      <c r="PTS29" s="130"/>
      <c r="PTT29" s="130"/>
      <c r="PTU29" s="130"/>
      <c r="PTV29" s="130"/>
      <c r="PTW29" s="130"/>
      <c r="PTX29" s="130"/>
      <c r="PTY29" s="130"/>
      <c r="PTZ29" s="130"/>
      <c r="PUA29" s="130"/>
      <c r="PUB29" s="130"/>
      <c r="PUC29" s="130"/>
      <c r="PUD29" s="130"/>
      <c r="PUE29" s="130"/>
      <c r="PUF29" s="130"/>
      <c r="PUG29" s="130"/>
      <c r="PUH29" s="130"/>
      <c r="PUI29" s="130"/>
      <c r="PUJ29" s="130"/>
      <c r="PUK29" s="130"/>
      <c r="PUL29" s="130"/>
      <c r="PUM29" s="130"/>
      <c r="PUN29" s="130"/>
      <c r="PUO29" s="130"/>
      <c r="PUP29" s="130"/>
      <c r="PUQ29" s="130"/>
      <c r="PUR29" s="130"/>
      <c r="PUS29" s="130"/>
      <c r="PUT29" s="130"/>
      <c r="PUU29" s="130"/>
      <c r="PUV29" s="130"/>
      <c r="PUW29" s="130"/>
      <c r="PUX29" s="130"/>
      <c r="PUY29" s="130"/>
      <c r="PUZ29" s="130"/>
      <c r="PVA29" s="130"/>
      <c r="PVB29" s="130"/>
      <c r="PVC29" s="130"/>
      <c r="PVD29" s="130"/>
      <c r="PVE29" s="130"/>
      <c r="PVF29" s="130"/>
      <c r="PVG29" s="130"/>
      <c r="PVH29" s="130"/>
      <c r="PVI29" s="130"/>
      <c r="PVJ29" s="130"/>
      <c r="PVK29" s="130"/>
      <c r="PVL29" s="130"/>
      <c r="PVM29" s="130"/>
      <c r="PVN29" s="130"/>
      <c r="PVO29" s="130"/>
      <c r="PVP29" s="130"/>
      <c r="PVQ29" s="130"/>
      <c r="PVR29" s="130"/>
      <c r="PVS29" s="130"/>
      <c r="PVT29" s="130"/>
      <c r="PVU29" s="130"/>
      <c r="PVV29" s="130"/>
      <c r="PVW29" s="130"/>
      <c r="PVX29" s="130"/>
      <c r="PVY29" s="130"/>
      <c r="PVZ29" s="130"/>
      <c r="PWA29" s="130"/>
      <c r="PWB29" s="130"/>
      <c r="PWC29" s="130"/>
      <c r="PWD29" s="130"/>
      <c r="PWE29" s="130"/>
      <c r="PWF29" s="130"/>
      <c r="PWG29" s="130"/>
      <c r="PWH29" s="130"/>
      <c r="PWI29" s="130"/>
      <c r="PWJ29" s="130"/>
      <c r="PWK29" s="130"/>
      <c r="PWL29" s="130"/>
      <c r="PWM29" s="130"/>
      <c r="PWN29" s="130"/>
      <c r="PWO29" s="130"/>
      <c r="PWP29" s="130"/>
      <c r="PWQ29" s="130"/>
      <c r="PWR29" s="130"/>
      <c r="PWS29" s="130"/>
      <c r="PWT29" s="130"/>
      <c r="PWU29" s="130"/>
      <c r="PWV29" s="130"/>
      <c r="PWW29" s="130"/>
      <c r="PWX29" s="130"/>
      <c r="PWY29" s="130"/>
      <c r="PWZ29" s="130"/>
      <c r="PXA29" s="130"/>
      <c r="PXB29" s="130"/>
      <c r="PXC29" s="130"/>
      <c r="PXD29" s="130"/>
      <c r="PXE29" s="130"/>
      <c r="PXF29" s="130"/>
      <c r="PXG29" s="130"/>
      <c r="PXH29" s="130"/>
      <c r="PXI29" s="130"/>
      <c r="PXJ29" s="130"/>
      <c r="PXK29" s="130"/>
      <c r="PXL29" s="130"/>
      <c r="PXM29" s="130"/>
      <c r="PXN29" s="130"/>
      <c r="PXO29" s="130"/>
      <c r="PXP29" s="130"/>
      <c r="PXQ29" s="130"/>
      <c r="PXR29" s="130"/>
      <c r="PXS29" s="130"/>
      <c r="PXT29" s="130"/>
      <c r="PXU29" s="130"/>
      <c r="PXV29" s="130"/>
      <c r="PXW29" s="130"/>
      <c r="PXX29" s="130"/>
      <c r="PXY29" s="130"/>
      <c r="PXZ29" s="130"/>
      <c r="PYA29" s="130"/>
      <c r="PYB29" s="130"/>
      <c r="PYC29" s="130"/>
      <c r="PYD29" s="130"/>
      <c r="PYE29" s="130"/>
      <c r="PYF29" s="130"/>
      <c r="PYG29" s="130"/>
      <c r="PYH29" s="130"/>
      <c r="PYI29" s="130"/>
      <c r="PYJ29" s="130"/>
      <c r="PYK29" s="130"/>
      <c r="PYL29" s="130"/>
      <c r="PYM29" s="130"/>
      <c r="PYN29" s="130"/>
      <c r="PYO29" s="130"/>
      <c r="PYP29" s="130"/>
      <c r="PYQ29" s="130"/>
      <c r="PYR29" s="130"/>
      <c r="PYS29" s="130"/>
      <c r="PYT29" s="130"/>
      <c r="PYU29" s="130"/>
      <c r="PYV29" s="130"/>
      <c r="PYW29" s="130"/>
      <c r="PYX29" s="130"/>
      <c r="PYY29" s="130"/>
      <c r="PYZ29" s="130"/>
      <c r="PZA29" s="130"/>
      <c r="PZB29" s="130"/>
      <c r="PZC29" s="130"/>
      <c r="PZD29" s="130"/>
      <c r="PZE29" s="130"/>
      <c r="PZF29" s="130"/>
      <c r="PZG29" s="130"/>
      <c r="PZH29" s="130"/>
      <c r="PZI29" s="130"/>
      <c r="PZJ29" s="130"/>
      <c r="PZK29" s="130"/>
      <c r="PZL29" s="130"/>
      <c r="PZM29" s="130"/>
      <c r="PZN29" s="130"/>
      <c r="PZO29" s="130"/>
      <c r="PZP29" s="130"/>
      <c r="PZQ29" s="130"/>
      <c r="PZR29" s="130"/>
      <c r="PZS29" s="130"/>
      <c r="PZT29" s="130"/>
      <c r="PZU29" s="130"/>
      <c r="PZV29" s="130"/>
      <c r="PZW29" s="130"/>
      <c r="PZX29" s="130"/>
      <c r="PZY29" s="130"/>
      <c r="PZZ29" s="130"/>
      <c r="QAA29" s="130"/>
      <c r="QAB29" s="130"/>
      <c r="QAC29" s="130"/>
      <c r="QAD29" s="130"/>
      <c r="QAE29" s="130"/>
      <c r="QAF29" s="130"/>
      <c r="QAG29" s="130"/>
      <c r="QAH29" s="130"/>
      <c r="QAI29" s="130"/>
      <c r="QAJ29" s="130"/>
      <c r="QAK29" s="130"/>
      <c r="QAL29" s="130"/>
      <c r="QAM29" s="130"/>
      <c r="QAN29" s="130"/>
      <c r="QAO29" s="130"/>
      <c r="QAP29" s="130"/>
      <c r="QAQ29" s="130"/>
      <c r="QAR29" s="130"/>
      <c r="QAS29" s="130"/>
      <c r="QAT29" s="130"/>
      <c r="QAU29" s="130"/>
      <c r="QAV29" s="130"/>
      <c r="QAW29" s="130"/>
      <c r="QAX29" s="130"/>
      <c r="QAY29" s="130"/>
      <c r="QAZ29" s="130"/>
      <c r="QBA29" s="130"/>
      <c r="QBB29" s="130"/>
      <c r="QBC29" s="130"/>
      <c r="QBD29" s="130"/>
      <c r="QBE29" s="130"/>
      <c r="QBF29" s="130"/>
      <c r="QBG29" s="130"/>
      <c r="QBH29" s="130"/>
      <c r="QBI29" s="130"/>
      <c r="QBJ29" s="130"/>
      <c r="QBK29" s="130"/>
      <c r="QBL29" s="130"/>
      <c r="QBM29" s="130"/>
      <c r="QBN29" s="130"/>
      <c r="QBO29" s="130"/>
      <c r="QBP29" s="130"/>
      <c r="QBQ29" s="130"/>
      <c r="QBR29" s="130"/>
      <c r="QBS29" s="130"/>
      <c r="QBT29" s="130"/>
      <c r="QBU29" s="130"/>
      <c r="QBV29" s="130"/>
      <c r="QBW29" s="130"/>
      <c r="QBX29" s="130"/>
      <c r="QBY29" s="130"/>
      <c r="QBZ29" s="130"/>
      <c r="QCA29" s="130"/>
      <c r="QCB29" s="130"/>
      <c r="QCC29" s="130"/>
      <c r="QCD29" s="130"/>
      <c r="QCE29" s="130"/>
      <c r="QCF29" s="130"/>
      <c r="QCG29" s="130"/>
      <c r="QCH29" s="130"/>
      <c r="QCI29" s="130"/>
      <c r="QCJ29" s="130"/>
      <c r="QCK29" s="130"/>
      <c r="QCL29" s="130"/>
      <c r="QCM29" s="130"/>
      <c r="QCN29" s="130"/>
      <c r="QCO29" s="130"/>
      <c r="QCP29" s="130"/>
      <c r="QCQ29" s="130"/>
      <c r="QCR29" s="130"/>
      <c r="QCS29" s="130"/>
      <c r="QCT29" s="130"/>
      <c r="QCU29" s="130"/>
      <c r="QCV29" s="130"/>
      <c r="QCW29" s="130"/>
      <c r="QCX29" s="130"/>
      <c r="QCY29" s="130"/>
      <c r="QCZ29" s="130"/>
      <c r="QDA29" s="130"/>
      <c r="QDB29" s="130"/>
      <c r="QDC29" s="130"/>
      <c r="QDD29" s="130"/>
      <c r="QDE29" s="130"/>
      <c r="QDF29" s="130"/>
      <c r="QDG29" s="130"/>
      <c r="QDH29" s="130"/>
      <c r="QDI29" s="130"/>
      <c r="QDJ29" s="130"/>
      <c r="QDK29" s="130"/>
      <c r="QDL29" s="130"/>
      <c r="QDM29" s="130"/>
      <c r="QDN29" s="130"/>
      <c r="QDO29" s="130"/>
      <c r="QDP29" s="130"/>
      <c r="QDQ29" s="130"/>
      <c r="QDR29" s="130"/>
      <c r="QDS29" s="130"/>
      <c r="QDT29" s="130"/>
      <c r="QDU29" s="130"/>
      <c r="QDV29" s="130"/>
      <c r="QDW29" s="130"/>
      <c r="QDX29" s="130"/>
      <c r="QDY29" s="130"/>
      <c r="QDZ29" s="130"/>
      <c r="QEA29" s="130"/>
      <c r="QEB29" s="130"/>
      <c r="QEC29" s="130"/>
      <c r="QED29" s="130"/>
      <c r="QEE29" s="130"/>
      <c r="QEF29" s="130"/>
      <c r="QEG29" s="130"/>
      <c r="QEH29" s="130"/>
      <c r="QEI29" s="130"/>
      <c r="QEJ29" s="130"/>
      <c r="QEK29" s="130"/>
      <c r="QEL29" s="130"/>
      <c r="QEM29" s="130"/>
      <c r="QEN29" s="130"/>
      <c r="QEO29" s="130"/>
      <c r="QEP29" s="130"/>
      <c r="QEQ29" s="130"/>
      <c r="QER29" s="130"/>
      <c r="QES29" s="130"/>
      <c r="QET29" s="130"/>
      <c r="QEU29" s="130"/>
      <c r="QEV29" s="130"/>
      <c r="QEW29" s="130"/>
      <c r="QEX29" s="130"/>
      <c r="QEY29" s="130"/>
      <c r="QEZ29" s="130"/>
      <c r="QFA29" s="130"/>
      <c r="QFB29" s="130"/>
      <c r="QFC29" s="130"/>
      <c r="QFD29" s="130"/>
      <c r="QFE29" s="130"/>
      <c r="QFF29" s="130"/>
      <c r="QFG29" s="130"/>
      <c r="QFH29" s="130"/>
      <c r="QFI29" s="130"/>
      <c r="QFJ29" s="130"/>
      <c r="QFK29" s="130"/>
      <c r="QFL29" s="130"/>
      <c r="QFM29" s="130"/>
      <c r="QFN29" s="130"/>
      <c r="QFO29" s="130"/>
      <c r="QFP29" s="130"/>
      <c r="QFQ29" s="130"/>
      <c r="QFR29" s="130"/>
      <c r="QFS29" s="130"/>
      <c r="QFT29" s="130"/>
      <c r="QFU29" s="130"/>
      <c r="QFV29" s="130"/>
      <c r="QFW29" s="130"/>
      <c r="QFX29" s="130"/>
      <c r="QFY29" s="130"/>
      <c r="QFZ29" s="130"/>
      <c r="QGA29" s="130"/>
      <c r="QGB29" s="130"/>
      <c r="QGC29" s="130"/>
      <c r="QGD29" s="130"/>
      <c r="QGE29" s="130"/>
      <c r="QGF29" s="130"/>
      <c r="QGG29" s="130"/>
      <c r="QGH29" s="130"/>
      <c r="QGI29" s="130"/>
      <c r="QGJ29" s="130"/>
      <c r="QGK29" s="130"/>
      <c r="QGL29" s="130"/>
      <c r="QGM29" s="130"/>
      <c r="QGN29" s="130"/>
      <c r="QGO29" s="130"/>
      <c r="QGP29" s="130"/>
      <c r="QGQ29" s="130"/>
      <c r="QGR29" s="130"/>
      <c r="QGS29" s="130"/>
      <c r="QGT29" s="130"/>
      <c r="QGU29" s="130"/>
      <c r="QGV29" s="130"/>
      <c r="QGW29" s="130"/>
      <c r="QGX29" s="130"/>
      <c r="QGY29" s="130"/>
      <c r="QGZ29" s="130"/>
      <c r="QHA29" s="130"/>
      <c r="QHB29" s="130"/>
      <c r="QHC29" s="130"/>
      <c r="QHD29" s="130"/>
      <c r="QHE29" s="130"/>
      <c r="QHF29" s="130"/>
      <c r="QHG29" s="130"/>
      <c r="QHH29" s="130"/>
      <c r="QHI29" s="130"/>
      <c r="QHJ29" s="130"/>
      <c r="QHK29" s="130"/>
      <c r="QHL29" s="130"/>
      <c r="QHM29" s="130"/>
      <c r="QHN29" s="130"/>
      <c r="QHO29" s="130"/>
      <c r="QHP29" s="130"/>
      <c r="QHQ29" s="130"/>
      <c r="QHR29" s="130"/>
      <c r="QHS29" s="130"/>
      <c r="QHT29" s="130"/>
      <c r="QHU29" s="130"/>
      <c r="QHV29" s="130"/>
      <c r="QHW29" s="130"/>
      <c r="QHX29" s="130"/>
      <c r="QHY29" s="130"/>
      <c r="QHZ29" s="130"/>
      <c r="QIA29" s="130"/>
      <c r="QIB29" s="130"/>
      <c r="QIC29" s="130"/>
      <c r="QID29" s="130"/>
      <c r="QIE29" s="130"/>
      <c r="QIF29" s="130"/>
      <c r="QIG29" s="130"/>
      <c r="QIH29" s="130"/>
      <c r="QII29" s="130"/>
      <c r="QIJ29" s="130"/>
      <c r="QIK29" s="130"/>
      <c r="QIL29" s="130"/>
      <c r="QIM29" s="130"/>
      <c r="QIN29" s="130"/>
      <c r="QIO29" s="130"/>
      <c r="QIP29" s="130"/>
      <c r="QIQ29" s="130"/>
      <c r="QIR29" s="130"/>
      <c r="QIS29" s="130"/>
      <c r="QIT29" s="130"/>
      <c r="QIU29" s="130"/>
      <c r="QIV29" s="130"/>
      <c r="QIW29" s="130"/>
      <c r="QIX29" s="130"/>
      <c r="QIY29" s="130"/>
      <c r="QIZ29" s="130"/>
      <c r="QJA29" s="130"/>
      <c r="QJB29" s="130"/>
      <c r="QJC29" s="130"/>
      <c r="QJD29" s="130"/>
      <c r="QJE29" s="130"/>
      <c r="QJF29" s="130"/>
      <c r="QJG29" s="130"/>
      <c r="QJH29" s="130"/>
      <c r="QJI29" s="130"/>
      <c r="QJJ29" s="130"/>
      <c r="QJK29" s="130"/>
      <c r="QJL29" s="130"/>
      <c r="QJM29" s="130"/>
      <c r="QJN29" s="130"/>
      <c r="QJO29" s="130"/>
      <c r="QJP29" s="130"/>
      <c r="QJQ29" s="130"/>
      <c r="QJR29" s="130"/>
      <c r="QJS29" s="130"/>
      <c r="QJT29" s="130"/>
      <c r="QJU29" s="130"/>
      <c r="QJV29" s="130"/>
      <c r="QJW29" s="130"/>
      <c r="QJX29" s="130"/>
      <c r="QJY29" s="130"/>
      <c r="QJZ29" s="130"/>
      <c r="QKA29" s="130"/>
      <c r="QKB29" s="130"/>
      <c r="QKC29" s="130"/>
      <c r="QKD29" s="130"/>
      <c r="QKE29" s="130"/>
      <c r="QKF29" s="130"/>
      <c r="QKG29" s="130"/>
      <c r="QKH29" s="130"/>
      <c r="QKI29" s="130"/>
      <c r="QKJ29" s="130"/>
      <c r="QKK29" s="130"/>
      <c r="QKL29" s="130"/>
      <c r="QKM29" s="130"/>
      <c r="QKN29" s="130"/>
      <c r="QKO29" s="130"/>
      <c r="QKP29" s="130"/>
      <c r="QKQ29" s="130"/>
      <c r="QKR29" s="130"/>
      <c r="QKS29" s="130"/>
      <c r="QKT29" s="130"/>
      <c r="QKU29" s="130"/>
      <c r="QKV29" s="130"/>
      <c r="QKW29" s="130"/>
      <c r="QKX29" s="130"/>
      <c r="QKY29" s="130"/>
      <c r="QKZ29" s="130"/>
      <c r="QLA29" s="130"/>
      <c r="QLB29" s="130"/>
      <c r="QLC29" s="130"/>
      <c r="QLD29" s="130"/>
      <c r="QLE29" s="130"/>
      <c r="QLF29" s="130"/>
      <c r="QLG29" s="130"/>
      <c r="QLH29" s="130"/>
      <c r="QLI29" s="130"/>
      <c r="QLJ29" s="130"/>
      <c r="QLK29" s="130"/>
      <c r="QLL29" s="130"/>
      <c r="QLM29" s="130"/>
      <c r="QLN29" s="130"/>
      <c r="QLO29" s="130"/>
      <c r="QLP29" s="130"/>
      <c r="QLQ29" s="130"/>
      <c r="QLR29" s="130"/>
      <c r="QLS29" s="130"/>
      <c r="QLT29" s="130"/>
      <c r="QLU29" s="130"/>
      <c r="QLV29" s="130"/>
      <c r="QLW29" s="130"/>
      <c r="QLX29" s="130"/>
      <c r="QLY29" s="130"/>
      <c r="QLZ29" s="130"/>
      <c r="QMA29" s="130"/>
      <c r="QMB29" s="130"/>
      <c r="QMC29" s="130"/>
      <c r="QMD29" s="130"/>
      <c r="QME29" s="130"/>
      <c r="QMF29" s="130"/>
      <c r="QMG29" s="130"/>
      <c r="QMH29" s="130"/>
      <c r="QMI29" s="130"/>
      <c r="QMJ29" s="130"/>
      <c r="QMK29" s="130"/>
      <c r="QML29" s="130"/>
      <c r="QMM29" s="130"/>
      <c r="QMN29" s="130"/>
      <c r="QMO29" s="130"/>
      <c r="QMP29" s="130"/>
      <c r="QMQ29" s="130"/>
      <c r="QMR29" s="130"/>
      <c r="QMS29" s="130"/>
      <c r="QMT29" s="130"/>
      <c r="QMU29" s="130"/>
      <c r="QMV29" s="130"/>
      <c r="QMW29" s="130"/>
      <c r="QMX29" s="130"/>
      <c r="QMY29" s="130"/>
      <c r="QMZ29" s="130"/>
      <c r="QNA29" s="130"/>
      <c r="QNB29" s="130"/>
      <c r="QNC29" s="130"/>
      <c r="QND29" s="130"/>
      <c r="QNE29" s="130"/>
      <c r="QNF29" s="130"/>
      <c r="QNG29" s="130"/>
      <c r="QNH29" s="130"/>
      <c r="QNI29" s="130"/>
      <c r="QNJ29" s="130"/>
      <c r="QNK29" s="130"/>
      <c r="QNL29" s="130"/>
      <c r="QNM29" s="130"/>
      <c r="QNN29" s="130"/>
      <c r="QNO29" s="130"/>
      <c r="QNP29" s="130"/>
      <c r="QNQ29" s="130"/>
      <c r="QNR29" s="130"/>
      <c r="QNS29" s="130"/>
      <c r="QNT29" s="130"/>
      <c r="QNU29" s="130"/>
      <c r="QNV29" s="130"/>
      <c r="QNW29" s="130"/>
      <c r="QNX29" s="130"/>
      <c r="QNY29" s="130"/>
      <c r="QNZ29" s="130"/>
      <c r="QOA29" s="130"/>
      <c r="QOB29" s="130"/>
      <c r="QOC29" s="130"/>
      <c r="QOD29" s="130"/>
      <c r="QOE29" s="130"/>
      <c r="QOF29" s="130"/>
      <c r="QOG29" s="130"/>
      <c r="QOH29" s="130"/>
      <c r="QOI29" s="130"/>
      <c r="QOJ29" s="130"/>
      <c r="QOK29" s="130"/>
      <c r="QOL29" s="130"/>
      <c r="QOM29" s="130"/>
      <c r="QON29" s="130"/>
      <c r="QOO29" s="130"/>
      <c r="QOP29" s="130"/>
      <c r="QOQ29" s="130"/>
      <c r="QOR29" s="130"/>
      <c r="QOS29" s="130"/>
      <c r="QOT29" s="130"/>
      <c r="QOU29" s="130"/>
      <c r="QOV29" s="130"/>
      <c r="QOW29" s="130"/>
      <c r="QOX29" s="130"/>
      <c r="QOY29" s="130"/>
      <c r="QOZ29" s="130"/>
      <c r="QPA29" s="130"/>
      <c r="QPB29" s="130"/>
      <c r="QPC29" s="130"/>
      <c r="QPD29" s="130"/>
      <c r="QPE29" s="130"/>
      <c r="QPF29" s="130"/>
      <c r="QPG29" s="130"/>
      <c r="QPH29" s="130"/>
      <c r="QPI29" s="130"/>
      <c r="QPJ29" s="130"/>
      <c r="QPK29" s="130"/>
      <c r="QPL29" s="130"/>
      <c r="QPM29" s="130"/>
      <c r="QPN29" s="130"/>
      <c r="QPO29" s="130"/>
      <c r="QPP29" s="130"/>
      <c r="QPQ29" s="130"/>
      <c r="QPR29" s="130"/>
      <c r="QPS29" s="130"/>
      <c r="QPT29" s="130"/>
      <c r="QPU29" s="130"/>
      <c r="QPV29" s="130"/>
      <c r="QPW29" s="130"/>
      <c r="QPX29" s="130"/>
      <c r="QPY29" s="130"/>
      <c r="QPZ29" s="130"/>
      <c r="QQA29" s="130"/>
      <c r="QQB29" s="130"/>
      <c r="QQC29" s="130"/>
      <c r="QQD29" s="130"/>
      <c r="QQE29" s="130"/>
      <c r="QQF29" s="130"/>
      <c r="QQG29" s="130"/>
      <c r="QQH29" s="130"/>
      <c r="QQI29" s="130"/>
      <c r="QQJ29" s="130"/>
      <c r="QQK29" s="130"/>
      <c r="QQL29" s="130"/>
      <c r="QQM29" s="130"/>
      <c r="QQN29" s="130"/>
      <c r="QQO29" s="130"/>
      <c r="QQP29" s="130"/>
      <c r="QQQ29" s="130"/>
      <c r="QQR29" s="130"/>
      <c r="QQS29" s="130"/>
      <c r="QQT29" s="130"/>
      <c r="QQU29" s="130"/>
      <c r="QQV29" s="130"/>
      <c r="QQW29" s="130"/>
      <c r="QQX29" s="130"/>
      <c r="QQY29" s="130"/>
      <c r="QQZ29" s="130"/>
      <c r="QRA29" s="130"/>
      <c r="QRB29" s="130"/>
      <c r="QRC29" s="130"/>
      <c r="QRD29" s="130"/>
      <c r="QRE29" s="130"/>
      <c r="QRF29" s="130"/>
      <c r="QRG29" s="130"/>
      <c r="QRH29" s="130"/>
      <c r="QRI29" s="130"/>
      <c r="QRJ29" s="130"/>
      <c r="QRK29" s="130"/>
      <c r="QRL29" s="130"/>
      <c r="QRM29" s="130"/>
      <c r="QRN29" s="130"/>
      <c r="QRO29" s="130"/>
      <c r="QRP29" s="130"/>
      <c r="QRQ29" s="130"/>
      <c r="QRR29" s="130"/>
      <c r="QRS29" s="130"/>
      <c r="QRT29" s="130"/>
      <c r="QRU29" s="130"/>
      <c r="QRV29" s="130"/>
      <c r="QRW29" s="130"/>
      <c r="QRX29" s="130"/>
      <c r="QRY29" s="130"/>
      <c r="QRZ29" s="130"/>
      <c r="QSA29" s="130"/>
      <c r="QSB29" s="130"/>
      <c r="QSC29" s="130"/>
      <c r="QSD29" s="130"/>
      <c r="QSE29" s="130"/>
      <c r="QSF29" s="130"/>
      <c r="QSG29" s="130"/>
      <c r="QSH29" s="130"/>
      <c r="QSI29" s="130"/>
      <c r="QSJ29" s="130"/>
      <c r="QSK29" s="130"/>
      <c r="QSL29" s="130"/>
      <c r="QSM29" s="130"/>
      <c r="QSN29" s="130"/>
      <c r="QSO29" s="130"/>
      <c r="QSP29" s="130"/>
      <c r="QSQ29" s="130"/>
      <c r="QSR29" s="130"/>
      <c r="QSS29" s="130"/>
      <c r="QST29" s="130"/>
      <c r="QSU29" s="130"/>
      <c r="QSV29" s="130"/>
      <c r="QSW29" s="130"/>
      <c r="QSX29" s="130"/>
      <c r="QSY29" s="130"/>
      <c r="QSZ29" s="130"/>
      <c r="QTA29" s="130"/>
      <c r="QTB29" s="130"/>
      <c r="QTC29" s="130"/>
      <c r="QTD29" s="130"/>
      <c r="QTE29" s="130"/>
      <c r="QTF29" s="130"/>
      <c r="QTG29" s="130"/>
      <c r="QTH29" s="130"/>
      <c r="QTI29" s="130"/>
      <c r="QTJ29" s="130"/>
      <c r="QTK29" s="130"/>
      <c r="QTL29" s="130"/>
      <c r="QTM29" s="130"/>
      <c r="QTN29" s="130"/>
      <c r="QTO29" s="130"/>
      <c r="QTP29" s="130"/>
      <c r="QTQ29" s="130"/>
      <c r="QTR29" s="130"/>
      <c r="QTS29" s="130"/>
      <c r="QTT29" s="130"/>
      <c r="QTU29" s="130"/>
      <c r="QTV29" s="130"/>
      <c r="QTW29" s="130"/>
      <c r="QTX29" s="130"/>
      <c r="QTY29" s="130"/>
      <c r="QTZ29" s="130"/>
      <c r="QUA29" s="130"/>
      <c r="QUB29" s="130"/>
      <c r="QUC29" s="130"/>
      <c r="QUD29" s="130"/>
      <c r="QUE29" s="130"/>
      <c r="QUF29" s="130"/>
      <c r="QUG29" s="130"/>
      <c r="QUH29" s="130"/>
      <c r="QUI29" s="130"/>
      <c r="QUJ29" s="130"/>
      <c r="QUK29" s="130"/>
      <c r="QUL29" s="130"/>
      <c r="QUM29" s="130"/>
      <c r="QUN29" s="130"/>
      <c r="QUO29" s="130"/>
      <c r="QUP29" s="130"/>
      <c r="QUQ29" s="130"/>
      <c r="QUR29" s="130"/>
      <c r="QUS29" s="130"/>
      <c r="QUT29" s="130"/>
      <c r="QUU29" s="130"/>
      <c r="QUV29" s="130"/>
      <c r="QUW29" s="130"/>
      <c r="QUX29" s="130"/>
      <c r="QUY29" s="130"/>
      <c r="QUZ29" s="130"/>
      <c r="QVA29" s="130"/>
      <c r="QVB29" s="130"/>
      <c r="QVC29" s="130"/>
      <c r="QVD29" s="130"/>
      <c r="QVE29" s="130"/>
      <c r="QVF29" s="130"/>
      <c r="QVG29" s="130"/>
      <c r="QVH29" s="130"/>
      <c r="QVI29" s="130"/>
      <c r="QVJ29" s="130"/>
      <c r="QVK29" s="130"/>
      <c r="QVL29" s="130"/>
      <c r="QVM29" s="130"/>
      <c r="QVN29" s="130"/>
      <c r="QVO29" s="130"/>
      <c r="QVP29" s="130"/>
      <c r="QVQ29" s="130"/>
      <c r="QVR29" s="130"/>
      <c r="QVS29" s="130"/>
      <c r="QVT29" s="130"/>
      <c r="QVU29" s="130"/>
      <c r="QVV29" s="130"/>
      <c r="QVW29" s="130"/>
      <c r="QVX29" s="130"/>
      <c r="QVY29" s="130"/>
      <c r="QVZ29" s="130"/>
      <c r="QWA29" s="130"/>
      <c r="QWB29" s="130"/>
      <c r="QWC29" s="130"/>
      <c r="QWD29" s="130"/>
      <c r="QWE29" s="130"/>
      <c r="QWF29" s="130"/>
      <c r="QWG29" s="130"/>
      <c r="QWH29" s="130"/>
      <c r="QWI29" s="130"/>
      <c r="QWJ29" s="130"/>
      <c r="QWK29" s="130"/>
      <c r="QWL29" s="130"/>
      <c r="QWM29" s="130"/>
      <c r="QWN29" s="130"/>
      <c r="QWO29" s="130"/>
      <c r="QWP29" s="130"/>
      <c r="QWQ29" s="130"/>
      <c r="QWR29" s="130"/>
      <c r="QWS29" s="130"/>
      <c r="QWT29" s="130"/>
      <c r="QWU29" s="130"/>
      <c r="QWV29" s="130"/>
      <c r="QWW29" s="130"/>
      <c r="QWX29" s="130"/>
      <c r="QWY29" s="130"/>
      <c r="QWZ29" s="130"/>
      <c r="QXA29" s="130"/>
      <c r="QXB29" s="130"/>
      <c r="QXC29" s="130"/>
      <c r="QXD29" s="130"/>
      <c r="QXE29" s="130"/>
      <c r="QXF29" s="130"/>
      <c r="QXG29" s="130"/>
      <c r="QXH29" s="130"/>
      <c r="QXI29" s="130"/>
      <c r="QXJ29" s="130"/>
      <c r="QXK29" s="130"/>
      <c r="QXL29" s="130"/>
      <c r="QXM29" s="130"/>
      <c r="QXN29" s="130"/>
      <c r="QXO29" s="130"/>
      <c r="QXP29" s="130"/>
      <c r="QXQ29" s="130"/>
      <c r="QXR29" s="130"/>
      <c r="QXS29" s="130"/>
      <c r="QXT29" s="130"/>
      <c r="QXU29" s="130"/>
      <c r="QXV29" s="130"/>
      <c r="QXW29" s="130"/>
      <c r="QXX29" s="130"/>
      <c r="QXY29" s="130"/>
      <c r="QXZ29" s="130"/>
      <c r="QYA29" s="130"/>
      <c r="QYB29" s="130"/>
      <c r="QYC29" s="130"/>
      <c r="QYD29" s="130"/>
      <c r="QYE29" s="130"/>
      <c r="QYF29" s="130"/>
      <c r="QYG29" s="130"/>
      <c r="QYH29" s="130"/>
      <c r="QYI29" s="130"/>
      <c r="QYJ29" s="130"/>
      <c r="QYK29" s="130"/>
      <c r="QYL29" s="130"/>
      <c r="QYM29" s="130"/>
      <c r="QYN29" s="130"/>
      <c r="QYO29" s="130"/>
      <c r="QYP29" s="130"/>
      <c r="QYQ29" s="130"/>
      <c r="QYR29" s="130"/>
      <c r="QYS29" s="130"/>
      <c r="QYT29" s="130"/>
      <c r="QYU29" s="130"/>
      <c r="QYV29" s="130"/>
      <c r="QYW29" s="130"/>
      <c r="QYX29" s="130"/>
      <c r="QYY29" s="130"/>
      <c r="QYZ29" s="130"/>
      <c r="QZA29" s="130"/>
      <c r="QZB29" s="130"/>
      <c r="QZC29" s="130"/>
      <c r="QZD29" s="130"/>
      <c r="QZE29" s="130"/>
      <c r="QZF29" s="130"/>
      <c r="QZG29" s="130"/>
      <c r="QZH29" s="130"/>
      <c r="QZI29" s="130"/>
      <c r="QZJ29" s="130"/>
      <c r="QZK29" s="130"/>
      <c r="QZL29" s="130"/>
      <c r="QZM29" s="130"/>
      <c r="QZN29" s="130"/>
      <c r="QZO29" s="130"/>
      <c r="QZP29" s="130"/>
      <c r="QZQ29" s="130"/>
      <c r="QZR29" s="130"/>
      <c r="QZS29" s="130"/>
      <c r="QZT29" s="130"/>
      <c r="QZU29" s="130"/>
      <c r="QZV29" s="130"/>
      <c r="QZW29" s="130"/>
      <c r="QZX29" s="130"/>
      <c r="QZY29" s="130"/>
      <c r="QZZ29" s="130"/>
      <c r="RAA29" s="130"/>
      <c r="RAB29" s="130"/>
      <c r="RAC29" s="130"/>
      <c r="RAD29" s="130"/>
      <c r="RAE29" s="130"/>
      <c r="RAF29" s="130"/>
      <c r="RAG29" s="130"/>
      <c r="RAH29" s="130"/>
      <c r="RAI29" s="130"/>
      <c r="RAJ29" s="130"/>
      <c r="RAK29" s="130"/>
      <c r="RAL29" s="130"/>
      <c r="RAM29" s="130"/>
      <c r="RAN29" s="130"/>
      <c r="RAO29" s="130"/>
      <c r="RAP29" s="130"/>
      <c r="RAQ29" s="130"/>
      <c r="RAR29" s="130"/>
      <c r="RAS29" s="130"/>
      <c r="RAT29" s="130"/>
      <c r="RAU29" s="130"/>
      <c r="RAV29" s="130"/>
      <c r="RAW29" s="130"/>
      <c r="RAX29" s="130"/>
      <c r="RAY29" s="130"/>
      <c r="RAZ29" s="130"/>
      <c r="RBA29" s="130"/>
      <c r="RBB29" s="130"/>
      <c r="RBC29" s="130"/>
      <c r="RBD29" s="130"/>
      <c r="RBE29" s="130"/>
      <c r="RBF29" s="130"/>
      <c r="RBG29" s="130"/>
      <c r="RBH29" s="130"/>
      <c r="RBI29" s="130"/>
      <c r="RBJ29" s="130"/>
      <c r="RBK29" s="130"/>
      <c r="RBL29" s="130"/>
      <c r="RBM29" s="130"/>
      <c r="RBN29" s="130"/>
      <c r="RBO29" s="130"/>
      <c r="RBP29" s="130"/>
      <c r="RBQ29" s="130"/>
      <c r="RBR29" s="130"/>
      <c r="RBS29" s="130"/>
      <c r="RBT29" s="130"/>
      <c r="RBU29" s="130"/>
      <c r="RBV29" s="130"/>
      <c r="RBW29" s="130"/>
      <c r="RBX29" s="130"/>
      <c r="RBY29" s="130"/>
      <c r="RBZ29" s="130"/>
      <c r="RCA29" s="130"/>
      <c r="RCB29" s="130"/>
      <c r="RCC29" s="130"/>
      <c r="RCD29" s="130"/>
      <c r="RCE29" s="130"/>
      <c r="RCF29" s="130"/>
      <c r="RCG29" s="130"/>
      <c r="RCH29" s="130"/>
      <c r="RCI29" s="130"/>
      <c r="RCJ29" s="130"/>
      <c r="RCK29" s="130"/>
      <c r="RCL29" s="130"/>
      <c r="RCM29" s="130"/>
      <c r="RCN29" s="130"/>
      <c r="RCO29" s="130"/>
      <c r="RCP29" s="130"/>
      <c r="RCQ29" s="130"/>
      <c r="RCR29" s="130"/>
      <c r="RCS29" s="130"/>
      <c r="RCT29" s="130"/>
      <c r="RCU29" s="130"/>
      <c r="RCV29" s="130"/>
      <c r="RCW29" s="130"/>
      <c r="RCX29" s="130"/>
      <c r="RCY29" s="130"/>
      <c r="RCZ29" s="130"/>
      <c r="RDA29" s="130"/>
      <c r="RDB29" s="130"/>
      <c r="RDC29" s="130"/>
      <c r="RDD29" s="130"/>
      <c r="RDE29" s="130"/>
      <c r="RDF29" s="130"/>
      <c r="RDG29" s="130"/>
      <c r="RDH29" s="130"/>
      <c r="RDI29" s="130"/>
      <c r="RDJ29" s="130"/>
      <c r="RDK29" s="130"/>
      <c r="RDL29" s="130"/>
      <c r="RDM29" s="130"/>
      <c r="RDN29" s="130"/>
      <c r="RDO29" s="130"/>
      <c r="RDP29" s="130"/>
      <c r="RDQ29" s="130"/>
      <c r="RDR29" s="130"/>
      <c r="RDS29" s="130"/>
      <c r="RDT29" s="130"/>
      <c r="RDU29" s="130"/>
      <c r="RDV29" s="130"/>
      <c r="RDW29" s="130"/>
      <c r="RDX29" s="130"/>
      <c r="RDY29" s="130"/>
      <c r="RDZ29" s="130"/>
      <c r="REA29" s="130"/>
      <c r="REB29" s="130"/>
      <c r="REC29" s="130"/>
      <c r="RED29" s="130"/>
      <c r="REE29" s="130"/>
      <c r="REF29" s="130"/>
      <c r="REG29" s="130"/>
      <c r="REH29" s="130"/>
      <c r="REI29" s="130"/>
      <c r="REJ29" s="130"/>
      <c r="REK29" s="130"/>
      <c r="REL29" s="130"/>
      <c r="REM29" s="130"/>
      <c r="REN29" s="130"/>
      <c r="REO29" s="130"/>
      <c r="REP29" s="130"/>
      <c r="REQ29" s="130"/>
      <c r="RER29" s="130"/>
      <c r="RES29" s="130"/>
      <c r="RET29" s="130"/>
      <c r="REU29" s="130"/>
      <c r="REV29" s="130"/>
      <c r="REW29" s="130"/>
      <c r="REX29" s="130"/>
      <c r="REY29" s="130"/>
      <c r="REZ29" s="130"/>
      <c r="RFA29" s="130"/>
      <c r="RFB29" s="130"/>
      <c r="RFC29" s="130"/>
      <c r="RFD29" s="130"/>
      <c r="RFE29" s="130"/>
      <c r="RFF29" s="130"/>
      <c r="RFG29" s="130"/>
      <c r="RFH29" s="130"/>
      <c r="RFI29" s="130"/>
      <c r="RFJ29" s="130"/>
      <c r="RFK29" s="130"/>
      <c r="RFL29" s="130"/>
      <c r="RFM29" s="130"/>
      <c r="RFN29" s="130"/>
      <c r="RFO29" s="130"/>
      <c r="RFP29" s="130"/>
      <c r="RFQ29" s="130"/>
      <c r="RFR29" s="130"/>
      <c r="RFS29" s="130"/>
      <c r="RFT29" s="130"/>
      <c r="RFU29" s="130"/>
      <c r="RFV29" s="130"/>
      <c r="RFW29" s="130"/>
      <c r="RFX29" s="130"/>
      <c r="RFY29" s="130"/>
      <c r="RFZ29" s="130"/>
      <c r="RGA29" s="130"/>
      <c r="RGB29" s="130"/>
      <c r="RGC29" s="130"/>
      <c r="RGD29" s="130"/>
      <c r="RGE29" s="130"/>
      <c r="RGF29" s="130"/>
      <c r="RGG29" s="130"/>
      <c r="RGH29" s="130"/>
      <c r="RGI29" s="130"/>
      <c r="RGJ29" s="130"/>
      <c r="RGK29" s="130"/>
      <c r="RGL29" s="130"/>
      <c r="RGM29" s="130"/>
      <c r="RGN29" s="130"/>
      <c r="RGO29" s="130"/>
      <c r="RGP29" s="130"/>
      <c r="RGQ29" s="130"/>
      <c r="RGR29" s="130"/>
      <c r="RGS29" s="130"/>
      <c r="RGT29" s="130"/>
      <c r="RGU29" s="130"/>
      <c r="RGV29" s="130"/>
      <c r="RGW29" s="130"/>
      <c r="RGX29" s="130"/>
      <c r="RGY29" s="130"/>
      <c r="RGZ29" s="130"/>
      <c r="RHA29" s="130"/>
      <c r="RHB29" s="130"/>
      <c r="RHC29" s="130"/>
      <c r="RHD29" s="130"/>
      <c r="RHE29" s="130"/>
      <c r="RHF29" s="130"/>
      <c r="RHG29" s="130"/>
      <c r="RHH29" s="130"/>
      <c r="RHI29" s="130"/>
      <c r="RHJ29" s="130"/>
      <c r="RHK29" s="130"/>
      <c r="RHL29" s="130"/>
      <c r="RHM29" s="130"/>
      <c r="RHN29" s="130"/>
      <c r="RHO29" s="130"/>
      <c r="RHP29" s="130"/>
      <c r="RHQ29" s="130"/>
      <c r="RHR29" s="130"/>
      <c r="RHS29" s="130"/>
      <c r="RHT29" s="130"/>
      <c r="RHU29" s="130"/>
      <c r="RHV29" s="130"/>
      <c r="RHW29" s="130"/>
      <c r="RHX29" s="130"/>
      <c r="RHY29" s="130"/>
      <c r="RHZ29" s="130"/>
      <c r="RIA29" s="130"/>
      <c r="RIB29" s="130"/>
      <c r="RIC29" s="130"/>
      <c r="RID29" s="130"/>
      <c r="RIE29" s="130"/>
      <c r="RIF29" s="130"/>
      <c r="RIG29" s="130"/>
      <c r="RIH29" s="130"/>
      <c r="RII29" s="130"/>
      <c r="RIJ29" s="130"/>
      <c r="RIK29" s="130"/>
      <c r="RIL29" s="130"/>
      <c r="RIM29" s="130"/>
      <c r="RIN29" s="130"/>
      <c r="RIO29" s="130"/>
      <c r="RIP29" s="130"/>
      <c r="RIQ29" s="130"/>
      <c r="RIR29" s="130"/>
      <c r="RIS29" s="130"/>
      <c r="RIT29" s="130"/>
      <c r="RIU29" s="130"/>
      <c r="RIV29" s="130"/>
      <c r="RIW29" s="130"/>
      <c r="RIX29" s="130"/>
      <c r="RIY29" s="130"/>
      <c r="RIZ29" s="130"/>
      <c r="RJA29" s="130"/>
      <c r="RJB29" s="130"/>
      <c r="RJC29" s="130"/>
      <c r="RJD29" s="130"/>
      <c r="RJE29" s="130"/>
      <c r="RJF29" s="130"/>
      <c r="RJG29" s="130"/>
      <c r="RJH29" s="130"/>
      <c r="RJI29" s="130"/>
      <c r="RJJ29" s="130"/>
      <c r="RJK29" s="130"/>
      <c r="RJL29" s="130"/>
      <c r="RJM29" s="130"/>
      <c r="RJN29" s="130"/>
      <c r="RJO29" s="130"/>
      <c r="RJP29" s="130"/>
      <c r="RJQ29" s="130"/>
      <c r="RJR29" s="130"/>
      <c r="RJS29" s="130"/>
      <c r="RJT29" s="130"/>
      <c r="RJU29" s="130"/>
      <c r="RJV29" s="130"/>
      <c r="RJW29" s="130"/>
      <c r="RJX29" s="130"/>
      <c r="RJY29" s="130"/>
      <c r="RJZ29" s="130"/>
      <c r="RKA29" s="130"/>
      <c r="RKB29" s="130"/>
      <c r="RKC29" s="130"/>
      <c r="RKD29" s="130"/>
      <c r="RKE29" s="130"/>
      <c r="RKF29" s="130"/>
      <c r="RKG29" s="130"/>
      <c r="RKH29" s="130"/>
      <c r="RKI29" s="130"/>
      <c r="RKJ29" s="130"/>
      <c r="RKK29" s="130"/>
      <c r="RKL29" s="130"/>
      <c r="RKM29" s="130"/>
      <c r="RKN29" s="130"/>
      <c r="RKO29" s="130"/>
      <c r="RKP29" s="130"/>
      <c r="RKQ29" s="130"/>
      <c r="RKR29" s="130"/>
      <c r="RKS29" s="130"/>
      <c r="RKT29" s="130"/>
      <c r="RKU29" s="130"/>
      <c r="RKV29" s="130"/>
      <c r="RKW29" s="130"/>
      <c r="RKX29" s="130"/>
      <c r="RKY29" s="130"/>
      <c r="RKZ29" s="130"/>
      <c r="RLA29" s="130"/>
      <c r="RLB29" s="130"/>
      <c r="RLC29" s="130"/>
      <c r="RLD29" s="130"/>
      <c r="RLE29" s="130"/>
      <c r="RLF29" s="130"/>
      <c r="RLG29" s="130"/>
      <c r="RLH29" s="130"/>
      <c r="RLI29" s="130"/>
      <c r="RLJ29" s="130"/>
      <c r="RLK29" s="130"/>
      <c r="RLL29" s="130"/>
      <c r="RLM29" s="130"/>
      <c r="RLN29" s="130"/>
      <c r="RLO29" s="130"/>
      <c r="RLP29" s="130"/>
      <c r="RLQ29" s="130"/>
      <c r="RLR29" s="130"/>
      <c r="RLS29" s="130"/>
      <c r="RLT29" s="130"/>
      <c r="RLU29" s="130"/>
      <c r="RLV29" s="130"/>
      <c r="RLW29" s="130"/>
      <c r="RLX29" s="130"/>
      <c r="RLY29" s="130"/>
      <c r="RLZ29" s="130"/>
      <c r="RMA29" s="130"/>
      <c r="RMB29" s="130"/>
      <c r="RMC29" s="130"/>
      <c r="RMD29" s="130"/>
      <c r="RME29" s="130"/>
      <c r="RMF29" s="130"/>
      <c r="RMG29" s="130"/>
      <c r="RMH29" s="130"/>
      <c r="RMI29" s="130"/>
      <c r="RMJ29" s="130"/>
      <c r="RMK29" s="130"/>
      <c r="RML29" s="130"/>
      <c r="RMM29" s="130"/>
      <c r="RMN29" s="130"/>
      <c r="RMO29" s="130"/>
      <c r="RMP29" s="130"/>
      <c r="RMQ29" s="130"/>
      <c r="RMR29" s="130"/>
      <c r="RMS29" s="130"/>
      <c r="RMT29" s="130"/>
      <c r="RMU29" s="130"/>
      <c r="RMV29" s="130"/>
      <c r="RMW29" s="130"/>
      <c r="RMX29" s="130"/>
      <c r="RMY29" s="130"/>
      <c r="RMZ29" s="130"/>
      <c r="RNA29" s="130"/>
      <c r="RNB29" s="130"/>
      <c r="RNC29" s="130"/>
      <c r="RND29" s="130"/>
      <c r="RNE29" s="130"/>
      <c r="RNF29" s="130"/>
      <c r="RNG29" s="130"/>
      <c r="RNH29" s="130"/>
      <c r="RNI29" s="130"/>
      <c r="RNJ29" s="130"/>
      <c r="RNK29" s="130"/>
      <c r="RNL29" s="130"/>
      <c r="RNM29" s="130"/>
      <c r="RNN29" s="130"/>
      <c r="RNO29" s="130"/>
      <c r="RNP29" s="130"/>
      <c r="RNQ29" s="130"/>
      <c r="RNR29" s="130"/>
      <c r="RNS29" s="130"/>
      <c r="RNT29" s="130"/>
      <c r="RNU29" s="130"/>
      <c r="RNV29" s="130"/>
      <c r="RNW29" s="130"/>
      <c r="RNX29" s="130"/>
      <c r="RNY29" s="130"/>
      <c r="RNZ29" s="130"/>
      <c r="ROA29" s="130"/>
      <c r="ROB29" s="130"/>
      <c r="ROC29" s="130"/>
      <c r="ROD29" s="130"/>
      <c r="ROE29" s="130"/>
      <c r="ROF29" s="130"/>
      <c r="ROG29" s="130"/>
      <c r="ROH29" s="130"/>
      <c r="ROI29" s="130"/>
      <c r="ROJ29" s="130"/>
      <c r="ROK29" s="130"/>
      <c r="ROL29" s="130"/>
      <c r="ROM29" s="130"/>
      <c r="RON29" s="130"/>
      <c r="ROO29" s="130"/>
      <c r="ROP29" s="130"/>
      <c r="ROQ29" s="130"/>
      <c r="ROR29" s="130"/>
      <c r="ROS29" s="130"/>
      <c r="ROT29" s="130"/>
      <c r="ROU29" s="130"/>
      <c r="ROV29" s="130"/>
      <c r="ROW29" s="130"/>
      <c r="ROX29" s="130"/>
      <c r="ROY29" s="130"/>
      <c r="ROZ29" s="130"/>
      <c r="RPA29" s="130"/>
      <c r="RPB29" s="130"/>
      <c r="RPC29" s="130"/>
      <c r="RPD29" s="130"/>
      <c r="RPE29" s="130"/>
      <c r="RPF29" s="130"/>
      <c r="RPG29" s="130"/>
      <c r="RPH29" s="130"/>
      <c r="RPI29" s="130"/>
      <c r="RPJ29" s="130"/>
      <c r="RPK29" s="130"/>
      <c r="RPL29" s="130"/>
      <c r="RPM29" s="130"/>
      <c r="RPN29" s="130"/>
      <c r="RPO29" s="130"/>
      <c r="RPP29" s="130"/>
      <c r="RPQ29" s="130"/>
      <c r="RPR29" s="130"/>
      <c r="RPS29" s="130"/>
      <c r="RPT29" s="130"/>
      <c r="RPU29" s="130"/>
      <c r="RPV29" s="130"/>
      <c r="RPW29" s="130"/>
      <c r="RPX29" s="130"/>
      <c r="RPY29" s="130"/>
      <c r="RPZ29" s="130"/>
      <c r="RQA29" s="130"/>
      <c r="RQB29" s="130"/>
      <c r="RQC29" s="130"/>
      <c r="RQD29" s="130"/>
      <c r="RQE29" s="130"/>
      <c r="RQF29" s="130"/>
      <c r="RQG29" s="130"/>
      <c r="RQH29" s="130"/>
      <c r="RQI29" s="130"/>
      <c r="RQJ29" s="130"/>
      <c r="RQK29" s="130"/>
      <c r="RQL29" s="130"/>
      <c r="RQM29" s="130"/>
      <c r="RQN29" s="130"/>
      <c r="RQO29" s="130"/>
      <c r="RQP29" s="130"/>
      <c r="RQQ29" s="130"/>
      <c r="RQR29" s="130"/>
      <c r="RQS29" s="130"/>
      <c r="RQT29" s="130"/>
      <c r="RQU29" s="130"/>
      <c r="RQV29" s="130"/>
      <c r="RQW29" s="130"/>
      <c r="RQX29" s="130"/>
      <c r="RQY29" s="130"/>
      <c r="RQZ29" s="130"/>
      <c r="RRA29" s="130"/>
      <c r="RRB29" s="130"/>
      <c r="RRC29" s="130"/>
      <c r="RRD29" s="130"/>
      <c r="RRE29" s="130"/>
      <c r="RRF29" s="130"/>
      <c r="RRG29" s="130"/>
      <c r="RRH29" s="130"/>
      <c r="RRI29" s="130"/>
      <c r="RRJ29" s="130"/>
      <c r="RRK29" s="130"/>
      <c r="RRL29" s="130"/>
      <c r="RRM29" s="130"/>
      <c r="RRN29" s="130"/>
      <c r="RRO29" s="130"/>
      <c r="RRP29" s="130"/>
      <c r="RRQ29" s="130"/>
      <c r="RRR29" s="130"/>
      <c r="RRS29" s="130"/>
      <c r="RRT29" s="130"/>
      <c r="RRU29" s="130"/>
      <c r="RRV29" s="130"/>
      <c r="RRW29" s="130"/>
      <c r="RRX29" s="130"/>
      <c r="RRY29" s="130"/>
      <c r="RRZ29" s="130"/>
      <c r="RSA29" s="130"/>
      <c r="RSB29" s="130"/>
      <c r="RSC29" s="130"/>
      <c r="RSD29" s="130"/>
      <c r="RSE29" s="130"/>
      <c r="RSF29" s="130"/>
      <c r="RSG29" s="130"/>
      <c r="RSH29" s="130"/>
      <c r="RSI29" s="130"/>
      <c r="RSJ29" s="130"/>
      <c r="RSK29" s="130"/>
      <c r="RSL29" s="130"/>
      <c r="RSM29" s="130"/>
      <c r="RSN29" s="130"/>
      <c r="RSO29" s="130"/>
      <c r="RSP29" s="130"/>
      <c r="RSQ29" s="130"/>
      <c r="RSR29" s="130"/>
      <c r="RSS29" s="130"/>
      <c r="RST29" s="130"/>
      <c r="RSU29" s="130"/>
      <c r="RSV29" s="130"/>
      <c r="RSW29" s="130"/>
      <c r="RSX29" s="130"/>
      <c r="RSY29" s="130"/>
      <c r="RSZ29" s="130"/>
      <c r="RTA29" s="130"/>
      <c r="RTB29" s="130"/>
      <c r="RTC29" s="130"/>
      <c r="RTD29" s="130"/>
      <c r="RTE29" s="130"/>
      <c r="RTF29" s="130"/>
      <c r="RTG29" s="130"/>
      <c r="RTH29" s="130"/>
      <c r="RTI29" s="130"/>
      <c r="RTJ29" s="130"/>
      <c r="RTK29" s="130"/>
      <c r="RTL29" s="130"/>
      <c r="RTM29" s="130"/>
      <c r="RTN29" s="130"/>
      <c r="RTO29" s="130"/>
      <c r="RTP29" s="130"/>
      <c r="RTQ29" s="130"/>
      <c r="RTR29" s="130"/>
      <c r="RTS29" s="130"/>
      <c r="RTT29" s="130"/>
      <c r="RTU29" s="130"/>
      <c r="RTV29" s="130"/>
      <c r="RTW29" s="130"/>
      <c r="RTX29" s="130"/>
      <c r="RTY29" s="130"/>
      <c r="RTZ29" s="130"/>
      <c r="RUA29" s="130"/>
      <c r="RUB29" s="130"/>
      <c r="RUC29" s="130"/>
      <c r="RUD29" s="130"/>
      <c r="RUE29" s="130"/>
      <c r="RUF29" s="130"/>
      <c r="RUG29" s="130"/>
      <c r="RUH29" s="130"/>
      <c r="RUI29" s="130"/>
      <c r="RUJ29" s="130"/>
      <c r="RUK29" s="130"/>
      <c r="RUL29" s="130"/>
      <c r="RUM29" s="130"/>
      <c r="RUN29" s="130"/>
      <c r="RUO29" s="130"/>
      <c r="RUP29" s="130"/>
      <c r="RUQ29" s="130"/>
      <c r="RUR29" s="130"/>
      <c r="RUS29" s="130"/>
      <c r="RUT29" s="130"/>
      <c r="RUU29" s="130"/>
      <c r="RUV29" s="130"/>
      <c r="RUW29" s="130"/>
      <c r="RUX29" s="130"/>
      <c r="RUY29" s="130"/>
      <c r="RUZ29" s="130"/>
      <c r="RVA29" s="130"/>
      <c r="RVB29" s="130"/>
      <c r="RVC29" s="130"/>
      <c r="RVD29" s="130"/>
      <c r="RVE29" s="130"/>
      <c r="RVF29" s="130"/>
      <c r="RVG29" s="130"/>
      <c r="RVH29" s="130"/>
      <c r="RVI29" s="130"/>
      <c r="RVJ29" s="130"/>
      <c r="RVK29" s="130"/>
      <c r="RVL29" s="130"/>
      <c r="RVM29" s="130"/>
      <c r="RVN29" s="130"/>
      <c r="RVO29" s="130"/>
      <c r="RVP29" s="130"/>
      <c r="RVQ29" s="130"/>
      <c r="RVR29" s="130"/>
      <c r="RVS29" s="130"/>
      <c r="RVT29" s="130"/>
      <c r="RVU29" s="130"/>
      <c r="RVV29" s="130"/>
      <c r="RVW29" s="130"/>
      <c r="RVX29" s="130"/>
      <c r="RVY29" s="130"/>
      <c r="RVZ29" s="130"/>
      <c r="RWA29" s="130"/>
      <c r="RWB29" s="130"/>
      <c r="RWC29" s="130"/>
      <c r="RWD29" s="130"/>
      <c r="RWE29" s="130"/>
      <c r="RWF29" s="130"/>
      <c r="RWG29" s="130"/>
      <c r="RWH29" s="130"/>
      <c r="RWI29" s="130"/>
      <c r="RWJ29" s="130"/>
      <c r="RWK29" s="130"/>
      <c r="RWL29" s="130"/>
      <c r="RWM29" s="130"/>
      <c r="RWN29" s="130"/>
      <c r="RWO29" s="130"/>
      <c r="RWP29" s="130"/>
      <c r="RWQ29" s="130"/>
      <c r="RWR29" s="130"/>
      <c r="RWS29" s="130"/>
      <c r="RWT29" s="130"/>
      <c r="RWU29" s="130"/>
      <c r="RWV29" s="130"/>
      <c r="RWW29" s="130"/>
      <c r="RWX29" s="130"/>
      <c r="RWY29" s="130"/>
      <c r="RWZ29" s="130"/>
      <c r="RXA29" s="130"/>
      <c r="RXB29" s="130"/>
      <c r="RXC29" s="130"/>
      <c r="RXD29" s="130"/>
      <c r="RXE29" s="130"/>
      <c r="RXF29" s="130"/>
      <c r="RXG29" s="130"/>
      <c r="RXH29" s="130"/>
      <c r="RXI29" s="130"/>
      <c r="RXJ29" s="130"/>
      <c r="RXK29" s="130"/>
      <c r="RXL29" s="130"/>
      <c r="RXM29" s="130"/>
      <c r="RXN29" s="130"/>
      <c r="RXO29" s="130"/>
      <c r="RXP29" s="130"/>
      <c r="RXQ29" s="130"/>
      <c r="RXR29" s="130"/>
      <c r="RXS29" s="130"/>
      <c r="RXT29" s="130"/>
      <c r="RXU29" s="130"/>
      <c r="RXV29" s="130"/>
      <c r="RXW29" s="130"/>
      <c r="RXX29" s="130"/>
      <c r="RXY29" s="130"/>
      <c r="RXZ29" s="130"/>
      <c r="RYA29" s="130"/>
      <c r="RYB29" s="130"/>
      <c r="RYC29" s="130"/>
      <c r="RYD29" s="130"/>
      <c r="RYE29" s="130"/>
      <c r="RYF29" s="130"/>
      <c r="RYG29" s="130"/>
      <c r="RYH29" s="130"/>
      <c r="RYI29" s="130"/>
      <c r="RYJ29" s="130"/>
      <c r="RYK29" s="130"/>
      <c r="RYL29" s="130"/>
      <c r="RYM29" s="130"/>
      <c r="RYN29" s="130"/>
      <c r="RYO29" s="130"/>
      <c r="RYP29" s="130"/>
      <c r="RYQ29" s="130"/>
      <c r="RYR29" s="130"/>
      <c r="RYS29" s="130"/>
      <c r="RYT29" s="130"/>
      <c r="RYU29" s="130"/>
      <c r="RYV29" s="130"/>
      <c r="RYW29" s="130"/>
      <c r="RYX29" s="130"/>
      <c r="RYY29" s="130"/>
      <c r="RYZ29" s="130"/>
      <c r="RZA29" s="130"/>
      <c r="RZB29" s="130"/>
      <c r="RZC29" s="130"/>
      <c r="RZD29" s="130"/>
      <c r="RZE29" s="130"/>
      <c r="RZF29" s="130"/>
      <c r="RZG29" s="130"/>
      <c r="RZH29" s="130"/>
      <c r="RZI29" s="130"/>
      <c r="RZJ29" s="130"/>
      <c r="RZK29" s="130"/>
      <c r="RZL29" s="130"/>
      <c r="RZM29" s="130"/>
      <c r="RZN29" s="130"/>
      <c r="RZO29" s="130"/>
      <c r="RZP29" s="130"/>
      <c r="RZQ29" s="130"/>
      <c r="RZR29" s="130"/>
      <c r="RZS29" s="130"/>
      <c r="RZT29" s="130"/>
      <c r="RZU29" s="130"/>
      <c r="RZV29" s="130"/>
      <c r="RZW29" s="130"/>
      <c r="RZX29" s="130"/>
      <c r="RZY29" s="130"/>
      <c r="RZZ29" s="130"/>
      <c r="SAA29" s="130"/>
      <c r="SAB29" s="130"/>
      <c r="SAC29" s="130"/>
      <c r="SAD29" s="130"/>
      <c r="SAE29" s="130"/>
      <c r="SAF29" s="130"/>
      <c r="SAG29" s="130"/>
      <c r="SAH29" s="130"/>
      <c r="SAI29" s="130"/>
      <c r="SAJ29" s="130"/>
      <c r="SAK29" s="130"/>
      <c r="SAL29" s="130"/>
      <c r="SAM29" s="130"/>
      <c r="SAN29" s="130"/>
      <c r="SAO29" s="130"/>
      <c r="SAP29" s="130"/>
      <c r="SAQ29" s="130"/>
      <c r="SAR29" s="130"/>
      <c r="SAS29" s="130"/>
      <c r="SAT29" s="130"/>
      <c r="SAU29" s="130"/>
      <c r="SAV29" s="130"/>
      <c r="SAW29" s="130"/>
      <c r="SAX29" s="130"/>
      <c r="SAY29" s="130"/>
      <c r="SAZ29" s="130"/>
      <c r="SBA29" s="130"/>
      <c r="SBB29" s="130"/>
      <c r="SBC29" s="130"/>
      <c r="SBD29" s="130"/>
      <c r="SBE29" s="130"/>
      <c r="SBF29" s="130"/>
      <c r="SBG29" s="130"/>
      <c r="SBH29" s="130"/>
      <c r="SBI29" s="130"/>
      <c r="SBJ29" s="130"/>
      <c r="SBK29" s="130"/>
      <c r="SBL29" s="130"/>
      <c r="SBM29" s="130"/>
      <c r="SBN29" s="130"/>
      <c r="SBO29" s="130"/>
      <c r="SBP29" s="130"/>
      <c r="SBQ29" s="130"/>
      <c r="SBR29" s="130"/>
      <c r="SBS29" s="130"/>
      <c r="SBT29" s="130"/>
      <c r="SBU29" s="130"/>
      <c r="SBV29" s="130"/>
      <c r="SBW29" s="130"/>
      <c r="SBX29" s="130"/>
      <c r="SBY29" s="130"/>
      <c r="SBZ29" s="130"/>
      <c r="SCA29" s="130"/>
      <c r="SCB29" s="130"/>
      <c r="SCC29" s="130"/>
      <c r="SCD29" s="130"/>
      <c r="SCE29" s="130"/>
      <c r="SCF29" s="130"/>
      <c r="SCG29" s="130"/>
      <c r="SCH29" s="130"/>
      <c r="SCI29" s="130"/>
      <c r="SCJ29" s="130"/>
      <c r="SCK29" s="130"/>
      <c r="SCL29" s="130"/>
      <c r="SCM29" s="130"/>
      <c r="SCN29" s="130"/>
      <c r="SCO29" s="130"/>
      <c r="SCP29" s="130"/>
      <c r="SCQ29" s="130"/>
      <c r="SCR29" s="130"/>
      <c r="SCS29" s="130"/>
      <c r="SCT29" s="130"/>
      <c r="SCU29" s="130"/>
      <c r="SCV29" s="130"/>
      <c r="SCW29" s="130"/>
      <c r="SCX29" s="130"/>
      <c r="SCY29" s="130"/>
      <c r="SCZ29" s="130"/>
      <c r="SDA29" s="130"/>
      <c r="SDB29" s="130"/>
      <c r="SDC29" s="130"/>
      <c r="SDD29" s="130"/>
      <c r="SDE29" s="130"/>
      <c r="SDF29" s="130"/>
      <c r="SDG29" s="130"/>
      <c r="SDH29" s="130"/>
      <c r="SDI29" s="130"/>
      <c r="SDJ29" s="130"/>
      <c r="SDK29" s="130"/>
      <c r="SDL29" s="130"/>
      <c r="SDM29" s="130"/>
      <c r="SDN29" s="130"/>
      <c r="SDO29" s="130"/>
      <c r="SDP29" s="130"/>
      <c r="SDQ29" s="130"/>
      <c r="SDR29" s="130"/>
      <c r="SDS29" s="130"/>
      <c r="SDT29" s="130"/>
      <c r="SDU29" s="130"/>
      <c r="SDV29" s="130"/>
      <c r="SDW29" s="130"/>
      <c r="SDX29" s="130"/>
      <c r="SDY29" s="130"/>
      <c r="SDZ29" s="130"/>
      <c r="SEA29" s="130"/>
      <c r="SEB29" s="130"/>
      <c r="SEC29" s="130"/>
      <c r="SED29" s="130"/>
      <c r="SEE29" s="130"/>
      <c r="SEF29" s="130"/>
      <c r="SEG29" s="130"/>
      <c r="SEH29" s="130"/>
      <c r="SEI29" s="130"/>
      <c r="SEJ29" s="130"/>
      <c r="SEK29" s="130"/>
      <c r="SEL29" s="130"/>
      <c r="SEM29" s="130"/>
      <c r="SEN29" s="130"/>
      <c r="SEO29" s="130"/>
      <c r="SEP29" s="130"/>
      <c r="SEQ29" s="130"/>
      <c r="SER29" s="130"/>
      <c r="SES29" s="130"/>
      <c r="SET29" s="130"/>
      <c r="SEU29" s="130"/>
      <c r="SEV29" s="130"/>
      <c r="SEW29" s="130"/>
      <c r="SEX29" s="130"/>
      <c r="SEY29" s="130"/>
      <c r="SEZ29" s="130"/>
      <c r="SFA29" s="130"/>
      <c r="SFB29" s="130"/>
      <c r="SFC29" s="130"/>
      <c r="SFD29" s="130"/>
      <c r="SFE29" s="130"/>
      <c r="SFF29" s="130"/>
      <c r="SFG29" s="130"/>
      <c r="SFH29" s="130"/>
      <c r="SFI29" s="130"/>
      <c r="SFJ29" s="130"/>
      <c r="SFK29" s="130"/>
      <c r="SFL29" s="130"/>
      <c r="SFM29" s="130"/>
      <c r="SFN29" s="130"/>
      <c r="SFO29" s="130"/>
      <c r="SFP29" s="130"/>
      <c r="SFQ29" s="130"/>
      <c r="SFR29" s="130"/>
      <c r="SFS29" s="130"/>
      <c r="SFT29" s="130"/>
      <c r="SFU29" s="130"/>
      <c r="SFV29" s="130"/>
      <c r="SFW29" s="130"/>
      <c r="SFX29" s="130"/>
      <c r="SFY29" s="130"/>
      <c r="SFZ29" s="130"/>
      <c r="SGA29" s="130"/>
      <c r="SGB29" s="130"/>
      <c r="SGC29" s="130"/>
      <c r="SGD29" s="130"/>
      <c r="SGE29" s="130"/>
      <c r="SGF29" s="130"/>
      <c r="SGG29" s="130"/>
      <c r="SGH29" s="130"/>
      <c r="SGI29" s="130"/>
      <c r="SGJ29" s="130"/>
      <c r="SGK29" s="130"/>
      <c r="SGL29" s="130"/>
      <c r="SGM29" s="130"/>
      <c r="SGN29" s="130"/>
      <c r="SGO29" s="130"/>
      <c r="SGP29" s="130"/>
      <c r="SGQ29" s="130"/>
      <c r="SGR29" s="130"/>
      <c r="SGS29" s="130"/>
      <c r="SGT29" s="130"/>
      <c r="SGU29" s="130"/>
      <c r="SGV29" s="130"/>
      <c r="SGW29" s="130"/>
      <c r="SGX29" s="130"/>
      <c r="SGY29" s="130"/>
      <c r="SGZ29" s="130"/>
      <c r="SHA29" s="130"/>
      <c r="SHB29" s="130"/>
      <c r="SHC29" s="130"/>
      <c r="SHD29" s="130"/>
      <c r="SHE29" s="130"/>
      <c r="SHF29" s="130"/>
      <c r="SHG29" s="130"/>
      <c r="SHH29" s="130"/>
      <c r="SHI29" s="130"/>
      <c r="SHJ29" s="130"/>
      <c r="SHK29" s="130"/>
      <c r="SHL29" s="130"/>
      <c r="SHM29" s="130"/>
      <c r="SHN29" s="130"/>
      <c r="SHO29" s="130"/>
      <c r="SHP29" s="130"/>
      <c r="SHQ29" s="130"/>
      <c r="SHR29" s="130"/>
      <c r="SHS29" s="130"/>
      <c r="SHT29" s="130"/>
      <c r="SHU29" s="130"/>
      <c r="SHV29" s="130"/>
      <c r="SHW29" s="130"/>
      <c r="SHX29" s="130"/>
      <c r="SHY29" s="130"/>
      <c r="SHZ29" s="130"/>
      <c r="SIA29" s="130"/>
      <c r="SIB29" s="130"/>
      <c r="SIC29" s="130"/>
      <c r="SID29" s="130"/>
      <c r="SIE29" s="130"/>
      <c r="SIF29" s="130"/>
      <c r="SIG29" s="130"/>
      <c r="SIH29" s="130"/>
      <c r="SII29" s="130"/>
      <c r="SIJ29" s="130"/>
      <c r="SIK29" s="130"/>
      <c r="SIL29" s="130"/>
      <c r="SIM29" s="130"/>
      <c r="SIN29" s="130"/>
      <c r="SIO29" s="130"/>
      <c r="SIP29" s="130"/>
      <c r="SIQ29" s="130"/>
      <c r="SIR29" s="130"/>
      <c r="SIS29" s="130"/>
      <c r="SIT29" s="130"/>
      <c r="SIU29" s="130"/>
      <c r="SIV29" s="130"/>
      <c r="SIW29" s="130"/>
      <c r="SIX29" s="130"/>
      <c r="SIY29" s="130"/>
      <c r="SIZ29" s="130"/>
      <c r="SJA29" s="130"/>
      <c r="SJB29" s="130"/>
      <c r="SJC29" s="130"/>
      <c r="SJD29" s="130"/>
      <c r="SJE29" s="130"/>
      <c r="SJF29" s="130"/>
      <c r="SJG29" s="130"/>
      <c r="SJH29" s="130"/>
      <c r="SJI29" s="130"/>
      <c r="SJJ29" s="130"/>
      <c r="SJK29" s="130"/>
      <c r="SJL29" s="130"/>
      <c r="SJM29" s="130"/>
      <c r="SJN29" s="130"/>
      <c r="SJO29" s="130"/>
      <c r="SJP29" s="130"/>
      <c r="SJQ29" s="130"/>
      <c r="SJR29" s="130"/>
      <c r="SJS29" s="130"/>
      <c r="SJT29" s="130"/>
      <c r="SJU29" s="130"/>
      <c r="SJV29" s="130"/>
      <c r="SJW29" s="130"/>
      <c r="SJX29" s="130"/>
      <c r="SJY29" s="130"/>
      <c r="SJZ29" s="130"/>
      <c r="SKA29" s="130"/>
      <c r="SKB29" s="130"/>
      <c r="SKC29" s="130"/>
      <c r="SKD29" s="130"/>
      <c r="SKE29" s="130"/>
      <c r="SKF29" s="130"/>
      <c r="SKG29" s="130"/>
      <c r="SKH29" s="130"/>
      <c r="SKI29" s="130"/>
      <c r="SKJ29" s="130"/>
      <c r="SKK29" s="130"/>
      <c r="SKL29" s="130"/>
      <c r="SKM29" s="130"/>
      <c r="SKN29" s="130"/>
      <c r="SKO29" s="130"/>
      <c r="SKP29" s="130"/>
      <c r="SKQ29" s="130"/>
      <c r="SKR29" s="130"/>
      <c r="SKS29" s="130"/>
      <c r="SKT29" s="130"/>
      <c r="SKU29" s="130"/>
      <c r="SKV29" s="130"/>
      <c r="SKW29" s="130"/>
      <c r="SKX29" s="130"/>
      <c r="SKY29" s="130"/>
      <c r="SKZ29" s="130"/>
      <c r="SLA29" s="130"/>
      <c r="SLB29" s="130"/>
      <c r="SLC29" s="130"/>
      <c r="SLD29" s="130"/>
      <c r="SLE29" s="130"/>
      <c r="SLF29" s="130"/>
      <c r="SLG29" s="130"/>
      <c r="SLH29" s="130"/>
      <c r="SLI29" s="130"/>
      <c r="SLJ29" s="130"/>
      <c r="SLK29" s="130"/>
      <c r="SLL29" s="130"/>
      <c r="SLM29" s="130"/>
      <c r="SLN29" s="130"/>
      <c r="SLO29" s="130"/>
      <c r="SLP29" s="130"/>
      <c r="SLQ29" s="130"/>
      <c r="SLR29" s="130"/>
      <c r="SLS29" s="130"/>
      <c r="SLT29" s="130"/>
      <c r="SLU29" s="130"/>
      <c r="SLV29" s="130"/>
      <c r="SLW29" s="130"/>
      <c r="SLX29" s="130"/>
      <c r="SLY29" s="130"/>
      <c r="SLZ29" s="130"/>
      <c r="SMA29" s="130"/>
      <c r="SMB29" s="130"/>
      <c r="SMC29" s="130"/>
      <c r="SMD29" s="130"/>
      <c r="SME29" s="130"/>
      <c r="SMF29" s="130"/>
      <c r="SMG29" s="130"/>
      <c r="SMH29" s="130"/>
      <c r="SMI29" s="130"/>
      <c r="SMJ29" s="130"/>
      <c r="SMK29" s="130"/>
      <c r="SML29" s="130"/>
      <c r="SMM29" s="130"/>
      <c r="SMN29" s="130"/>
      <c r="SMO29" s="130"/>
      <c r="SMP29" s="130"/>
      <c r="SMQ29" s="130"/>
      <c r="SMR29" s="130"/>
      <c r="SMS29" s="130"/>
      <c r="SMT29" s="130"/>
      <c r="SMU29" s="130"/>
      <c r="SMV29" s="130"/>
      <c r="SMW29" s="130"/>
      <c r="SMX29" s="130"/>
      <c r="SMY29" s="130"/>
      <c r="SMZ29" s="130"/>
      <c r="SNA29" s="130"/>
      <c r="SNB29" s="130"/>
      <c r="SNC29" s="130"/>
      <c r="SND29" s="130"/>
      <c r="SNE29" s="130"/>
      <c r="SNF29" s="130"/>
      <c r="SNG29" s="130"/>
      <c r="SNH29" s="130"/>
      <c r="SNI29" s="130"/>
      <c r="SNJ29" s="130"/>
      <c r="SNK29" s="130"/>
      <c r="SNL29" s="130"/>
      <c r="SNM29" s="130"/>
      <c r="SNN29" s="130"/>
      <c r="SNO29" s="130"/>
      <c r="SNP29" s="130"/>
      <c r="SNQ29" s="130"/>
      <c r="SNR29" s="130"/>
      <c r="SNS29" s="130"/>
      <c r="SNT29" s="130"/>
      <c r="SNU29" s="130"/>
      <c r="SNV29" s="130"/>
      <c r="SNW29" s="130"/>
      <c r="SNX29" s="130"/>
      <c r="SNY29" s="130"/>
      <c r="SNZ29" s="130"/>
      <c r="SOA29" s="130"/>
      <c r="SOB29" s="130"/>
      <c r="SOC29" s="130"/>
      <c r="SOD29" s="130"/>
      <c r="SOE29" s="130"/>
      <c r="SOF29" s="130"/>
      <c r="SOG29" s="130"/>
      <c r="SOH29" s="130"/>
      <c r="SOI29" s="130"/>
      <c r="SOJ29" s="130"/>
      <c r="SOK29" s="130"/>
      <c r="SOL29" s="130"/>
      <c r="SOM29" s="130"/>
      <c r="SON29" s="130"/>
      <c r="SOO29" s="130"/>
      <c r="SOP29" s="130"/>
      <c r="SOQ29" s="130"/>
      <c r="SOR29" s="130"/>
      <c r="SOS29" s="130"/>
      <c r="SOT29" s="130"/>
      <c r="SOU29" s="130"/>
      <c r="SOV29" s="130"/>
      <c r="SOW29" s="130"/>
      <c r="SOX29" s="130"/>
      <c r="SOY29" s="130"/>
      <c r="SOZ29" s="130"/>
      <c r="SPA29" s="130"/>
      <c r="SPB29" s="130"/>
      <c r="SPC29" s="130"/>
      <c r="SPD29" s="130"/>
      <c r="SPE29" s="130"/>
      <c r="SPF29" s="130"/>
      <c r="SPG29" s="130"/>
      <c r="SPH29" s="130"/>
      <c r="SPI29" s="130"/>
      <c r="SPJ29" s="130"/>
      <c r="SPK29" s="130"/>
      <c r="SPL29" s="130"/>
      <c r="SPM29" s="130"/>
      <c r="SPN29" s="130"/>
      <c r="SPO29" s="130"/>
      <c r="SPP29" s="130"/>
      <c r="SPQ29" s="130"/>
      <c r="SPR29" s="130"/>
      <c r="SPS29" s="130"/>
      <c r="SPT29" s="130"/>
      <c r="SPU29" s="130"/>
      <c r="SPV29" s="130"/>
      <c r="SPW29" s="130"/>
      <c r="SPX29" s="130"/>
      <c r="SPY29" s="130"/>
      <c r="SPZ29" s="130"/>
      <c r="SQA29" s="130"/>
      <c r="SQB29" s="130"/>
      <c r="SQC29" s="130"/>
      <c r="SQD29" s="130"/>
      <c r="SQE29" s="130"/>
      <c r="SQF29" s="130"/>
      <c r="SQG29" s="130"/>
      <c r="SQH29" s="130"/>
      <c r="SQI29" s="130"/>
      <c r="SQJ29" s="130"/>
      <c r="SQK29" s="130"/>
      <c r="SQL29" s="130"/>
      <c r="SQM29" s="130"/>
      <c r="SQN29" s="130"/>
      <c r="SQO29" s="130"/>
      <c r="SQP29" s="130"/>
      <c r="SQQ29" s="130"/>
      <c r="SQR29" s="130"/>
      <c r="SQS29" s="130"/>
      <c r="SQT29" s="130"/>
      <c r="SQU29" s="130"/>
      <c r="SQV29" s="130"/>
      <c r="SQW29" s="130"/>
      <c r="SQX29" s="130"/>
      <c r="SQY29" s="130"/>
      <c r="SQZ29" s="130"/>
      <c r="SRA29" s="130"/>
      <c r="SRB29" s="130"/>
      <c r="SRC29" s="130"/>
      <c r="SRD29" s="130"/>
      <c r="SRE29" s="130"/>
      <c r="SRF29" s="130"/>
      <c r="SRG29" s="130"/>
      <c r="SRH29" s="130"/>
      <c r="SRI29" s="130"/>
      <c r="SRJ29" s="130"/>
      <c r="SRK29" s="130"/>
      <c r="SRL29" s="130"/>
      <c r="SRM29" s="130"/>
      <c r="SRN29" s="130"/>
      <c r="SRO29" s="130"/>
      <c r="SRP29" s="130"/>
      <c r="SRQ29" s="130"/>
      <c r="SRR29" s="130"/>
      <c r="SRS29" s="130"/>
      <c r="SRT29" s="130"/>
      <c r="SRU29" s="130"/>
      <c r="SRV29" s="130"/>
      <c r="SRW29" s="130"/>
      <c r="SRX29" s="130"/>
      <c r="SRY29" s="130"/>
      <c r="SRZ29" s="130"/>
      <c r="SSA29" s="130"/>
      <c r="SSB29" s="130"/>
      <c r="SSC29" s="130"/>
      <c r="SSD29" s="130"/>
      <c r="SSE29" s="130"/>
      <c r="SSF29" s="130"/>
      <c r="SSG29" s="130"/>
      <c r="SSH29" s="130"/>
      <c r="SSI29" s="130"/>
      <c r="SSJ29" s="130"/>
      <c r="SSK29" s="130"/>
      <c r="SSL29" s="130"/>
      <c r="SSM29" s="130"/>
      <c r="SSN29" s="130"/>
      <c r="SSO29" s="130"/>
      <c r="SSP29" s="130"/>
      <c r="SSQ29" s="130"/>
      <c r="SSR29" s="130"/>
      <c r="SSS29" s="130"/>
      <c r="SST29" s="130"/>
      <c r="SSU29" s="130"/>
      <c r="SSV29" s="130"/>
      <c r="SSW29" s="130"/>
      <c r="SSX29" s="130"/>
      <c r="SSY29" s="130"/>
      <c r="SSZ29" s="130"/>
      <c r="STA29" s="130"/>
      <c r="STB29" s="130"/>
      <c r="STC29" s="130"/>
      <c r="STD29" s="130"/>
      <c r="STE29" s="130"/>
      <c r="STF29" s="130"/>
      <c r="STG29" s="130"/>
      <c r="STH29" s="130"/>
      <c r="STI29" s="130"/>
      <c r="STJ29" s="130"/>
      <c r="STK29" s="130"/>
      <c r="STL29" s="130"/>
      <c r="STM29" s="130"/>
      <c r="STN29" s="130"/>
      <c r="STO29" s="130"/>
      <c r="STP29" s="130"/>
      <c r="STQ29" s="130"/>
      <c r="STR29" s="130"/>
      <c r="STS29" s="130"/>
      <c r="STT29" s="130"/>
      <c r="STU29" s="130"/>
      <c r="STV29" s="130"/>
      <c r="STW29" s="130"/>
      <c r="STX29" s="130"/>
      <c r="STY29" s="130"/>
      <c r="STZ29" s="130"/>
      <c r="SUA29" s="130"/>
      <c r="SUB29" s="130"/>
      <c r="SUC29" s="130"/>
      <c r="SUD29" s="130"/>
      <c r="SUE29" s="130"/>
      <c r="SUF29" s="130"/>
      <c r="SUG29" s="130"/>
      <c r="SUH29" s="130"/>
      <c r="SUI29" s="130"/>
      <c r="SUJ29" s="130"/>
      <c r="SUK29" s="130"/>
      <c r="SUL29" s="130"/>
      <c r="SUM29" s="130"/>
      <c r="SUN29" s="130"/>
      <c r="SUO29" s="130"/>
      <c r="SUP29" s="130"/>
      <c r="SUQ29" s="130"/>
      <c r="SUR29" s="130"/>
      <c r="SUS29" s="130"/>
      <c r="SUT29" s="130"/>
      <c r="SUU29" s="130"/>
      <c r="SUV29" s="130"/>
      <c r="SUW29" s="130"/>
      <c r="SUX29" s="130"/>
      <c r="SUY29" s="130"/>
      <c r="SUZ29" s="130"/>
      <c r="SVA29" s="130"/>
      <c r="SVB29" s="130"/>
      <c r="SVC29" s="130"/>
      <c r="SVD29" s="130"/>
      <c r="SVE29" s="130"/>
      <c r="SVF29" s="130"/>
      <c r="SVG29" s="130"/>
      <c r="SVH29" s="130"/>
      <c r="SVI29" s="130"/>
      <c r="SVJ29" s="130"/>
      <c r="SVK29" s="130"/>
      <c r="SVL29" s="130"/>
      <c r="SVM29" s="130"/>
      <c r="SVN29" s="130"/>
      <c r="SVO29" s="130"/>
      <c r="SVP29" s="130"/>
      <c r="SVQ29" s="130"/>
      <c r="SVR29" s="130"/>
      <c r="SVS29" s="130"/>
      <c r="SVT29" s="130"/>
      <c r="SVU29" s="130"/>
      <c r="SVV29" s="130"/>
      <c r="SVW29" s="130"/>
      <c r="SVX29" s="130"/>
      <c r="SVY29" s="130"/>
      <c r="SVZ29" s="130"/>
      <c r="SWA29" s="130"/>
      <c r="SWB29" s="130"/>
      <c r="SWC29" s="130"/>
      <c r="SWD29" s="130"/>
      <c r="SWE29" s="130"/>
      <c r="SWF29" s="130"/>
      <c r="SWG29" s="130"/>
      <c r="SWH29" s="130"/>
      <c r="SWI29" s="130"/>
      <c r="SWJ29" s="130"/>
      <c r="SWK29" s="130"/>
      <c r="SWL29" s="130"/>
      <c r="SWM29" s="130"/>
      <c r="SWN29" s="130"/>
      <c r="SWO29" s="130"/>
      <c r="SWP29" s="130"/>
      <c r="SWQ29" s="130"/>
      <c r="SWR29" s="130"/>
      <c r="SWS29" s="130"/>
      <c r="SWT29" s="130"/>
      <c r="SWU29" s="130"/>
      <c r="SWV29" s="130"/>
      <c r="SWW29" s="130"/>
      <c r="SWX29" s="130"/>
      <c r="SWY29" s="130"/>
      <c r="SWZ29" s="130"/>
      <c r="SXA29" s="130"/>
      <c r="SXB29" s="130"/>
      <c r="SXC29" s="130"/>
      <c r="SXD29" s="130"/>
      <c r="SXE29" s="130"/>
      <c r="SXF29" s="130"/>
      <c r="SXG29" s="130"/>
      <c r="SXH29" s="130"/>
      <c r="SXI29" s="130"/>
      <c r="SXJ29" s="130"/>
      <c r="SXK29" s="130"/>
      <c r="SXL29" s="130"/>
      <c r="SXM29" s="130"/>
      <c r="SXN29" s="130"/>
      <c r="SXO29" s="130"/>
      <c r="SXP29" s="130"/>
      <c r="SXQ29" s="130"/>
      <c r="SXR29" s="130"/>
      <c r="SXS29" s="130"/>
      <c r="SXT29" s="130"/>
      <c r="SXU29" s="130"/>
      <c r="SXV29" s="130"/>
      <c r="SXW29" s="130"/>
      <c r="SXX29" s="130"/>
      <c r="SXY29" s="130"/>
      <c r="SXZ29" s="130"/>
      <c r="SYA29" s="130"/>
      <c r="SYB29" s="130"/>
      <c r="SYC29" s="130"/>
      <c r="SYD29" s="130"/>
      <c r="SYE29" s="130"/>
      <c r="SYF29" s="130"/>
      <c r="SYG29" s="130"/>
      <c r="SYH29" s="130"/>
      <c r="SYI29" s="130"/>
      <c r="SYJ29" s="130"/>
      <c r="SYK29" s="130"/>
      <c r="SYL29" s="130"/>
      <c r="SYM29" s="130"/>
      <c r="SYN29" s="130"/>
      <c r="SYO29" s="130"/>
      <c r="SYP29" s="130"/>
      <c r="SYQ29" s="130"/>
      <c r="SYR29" s="130"/>
      <c r="SYS29" s="130"/>
      <c r="SYT29" s="130"/>
      <c r="SYU29" s="130"/>
      <c r="SYV29" s="130"/>
      <c r="SYW29" s="130"/>
      <c r="SYX29" s="130"/>
      <c r="SYY29" s="130"/>
      <c r="SYZ29" s="130"/>
      <c r="SZA29" s="130"/>
      <c r="SZB29" s="130"/>
      <c r="SZC29" s="130"/>
      <c r="SZD29" s="130"/>
      <c r="SZE29" s="130"/>
      <c r="SZF29" s="130"/>
      <c r="SZG29" s="130"/>
      <c r="SZH29" s="130"/>
      <c r="SZI29" s="130"/>
      <c r="SZJ29" s="130"/>
      <c r="SZK29" s="130"/>
      <c r="SZL29" s="130"/>
      <c r="SZM29" s="130"/>
      <c r="SZN29" s="130"/>
      <c r="SZO29" s="130"/>
      <c r="SZP29" s="130"/>
      <c r="SZQ29" s="130"/>
      <c r="SZR29" s="130"/>
      <c r="SZS29" s="130"/>
      <c r="SZT29" s="130"/>
      <c r="SZU29" s="130"/>
      <c r="SZV29" s="130"/>
      <c r="SZW29" s="130"/>
      <c r="SZX29" s="130"/>
      <c r="SZY29" s="130"/>
      <c r="SZZ29" s="130"/>
      <c r="TAA29" s="130"/>
      <c r="TAB29" s="130"/>
      <c r="TAC29" s="130"/>
      <c r="TAD29" s="130"/>
      <c r="TAE29" s="130"/>
      <c r="TAF29" s="130"/>
      <c r="TAG29" s="130"/>
      <c r="TAH29" s="130"/>
      <c r="TAI29" s="130"/>
      <c r="TAJ29" s="130"/>
      <c r="TAK29" s="130"/>
      <c r="TAL29" s="130"/>
      <c r="TAM29" s="130"/>
      <c r="TAN29" s="130"/>
      <c r="TAO29" s="130"/>
      <c r="TAP29" s="130"/>
      <c r="TAQ29" s="130"/>
      <c r="TAR29" s="130"/>
      <c r="TAS29" s="130"/>
      <c r="TAT29" s="130"/>
      <c r="TAU29" s="130"/>
      <c r="TAV29" s="130"/>
      <c r="TAW29" s="130"/>
      <c r="TAX29" s="130"/>
      <c r="TAY29" s="130"/>
      <c r="TAZ29" s="130"/>
      <c r="TBA29" s="130"/>
      <c r="TBB29" s="130"/>
      <c r="TBC29" s="130"/>
      <c r="TBD29" s="130"/>
      <c r="TBE29" s="130"/>
      <c r="TBF29" s="130"/>
      <c r="TBG29" s="130"/>
      <c r="TBH29" s="130"/>
      <c r="TBI29" s="130"/>
      <c r="TBJ29" s="130"/>
      <c r="TBK29" s="130"/>
      <c r="TBL29" s="130"/>
      <c r="TBM29" s="130"/>
      <c r="TBN29" s="130"/>
      <c r="TBO29" s="130"/>
      <c r="TBP29" s="130"/>
      <c r="TBQ29" s="130"/>
      <c r="TBR29" s="130"/>
      <c r="TBS29" s="130"/>
      <c r="TBT29" s="130"/>
      <c r="TBU29" s="130"/>
      <c r="TBV29" s="130"/>
      <c r="TBW29" s="130"/>
      <c r="TBX29" s="130"/>
      <c r="TBY29" s="130"/>
      <c r="TBZ29" s="130"/>
      <c r="TCA29" s="130"/>
      <c r="TCB29" s="130"/>
      <c r="TCC29" s="130"/>
      <c r="TCD29" s="130"/>
      <c r="TCE29" s="130"/>
      <c r="TCF29" s="130"/>
      <c r="TCG29" s="130"/>
      <c r="TCH29" s="130"/>
      <c r="TCI29" s="130"/>
      <c r="TCJ29" s="130"/>
      <c r="TCK29" s="130"/>
      <c r="TCL29" s="130"/>
      <c r="TCM29" s="130"/>
      <c r="TCN29" s="130"/>
      <c r="TCO29" s="130"/>
      <c r="TCP29" s="130"/>
      <c r="TCQ29" s="130"/>
      <c r="TCR29" s="130"/>
      <c r="TCS29" s="130"/>
      <c r="TCT29" s="130"/>
      <c r="TCU29" s="130"/>
      <c r="TCV29" s="130"/>
      <c r="TCW29" s="130"/>
      <c r="TCX29" s="130"/>
      <c r="TCY29" s="130"/>
      <c r="TCZ29" s="130"/>
      <c r="TDA29" s="130"/>
      <c r="TDB29" s="130"/>
      <c r="TDC29" s="130"/>
      <c r="TDD29" s="130"/>
      <c r="TDE29" s="130"/>
      <c r="TDF29" s="130"/>
      <c r="TDG29" s="130"/>
      <c r="TDH29" s="130"/>
      <c r="TDI29" s="130"/>
      <c r="TDJ29" s="130"/>
      <c r="TDK29" s="130"/>
      <c r="TDL29" s="130"/>
      <c r="TDM29" s="130"/>
      <c r="TDN29" s="130"/>
      <c r="TDO29" s="130"/>
      <c r="TDP29" s="130"/>
      <c r="TDQ29" s="130"/>
      <c r="TDR29" s="130"/>
      <c r="TDS29" s="130"/>
      <c r="TDT29" s="130"/>
      <c r="TDU29" s="130"/>
      <c r="TDV29" s="130"/>
      <c r="TDW29" s="130"/>
      <c r="TDX29" s="130"/>
      <c r="TDY29" s="130"/>
      <c r="TDZ29" s="130"/>
      <c r="TEA29" s="130"/>
      <c r="TEB29" s="130"/>
      <c r="TEC29" s="130"/>
      <c r="TED29" s="130"/>
      <c r="TEE29" s="130"/>
      <c r="TEF29" s="130"/>
      <c r="TEG29" s="130"/>
      <c r="TEH29" s="130"/>
      <c r="TEI29" s="130"/>
      <c r="TEJ29" s="130"/>
      <c r="TEK29" s="130"/>
      <c r="TEL29" s="130"/>
      <c r="TEM29" s="130"/>
      <c r="TEN29" s="130"/>
      <c r="TEO29" s="130"/>
      <c r="TEP29" s="130"/>
      <c r="TEQ29" s="130"/>
      <c r="TER29" s="130"/>
      <c r="TES29" s="130"/>
      <c r="TET29" s="130"/>
      <c r="TEU29" s="130"/>
      <c r="TEV29" s="130"/>
      <c r="TEW29" s="130"/>
      <c r="TEX29" s="130"/>
      <c r="TEY29" s="130"/>
      <c r="TEZ29" s="130"/>
      <c r="TFA29" s="130"/>
      <c r="TFB29" s="130"/>
      <c r="TFC29" s="130"/>
      <c r="TFD29" s="130"/>
      <c r="TFE29" s="130"/>
      <c r="TFF29" s="130"/>
      <c r="TFG29" s="130"/>
      <c r="TFH29" s="130"/>
      <c r="TFI29" s="130"/>
      <c r="TFJ29" s="130"/>
      <c r="TFK29" s="130"/>
      <c r="TFL29" s="130"/>
      <c r="TFM29" s="130"/>
      <c r="TFN29" s="130"/>
      <c r="TFO29" s="130"/>
      <c r="TFP29" s="130"/>
      <c r="TFQ29" s="130"/>
      <c r="TFR29" s="130"/>
      <c r="TFS29" s="130"/>
      <c r="TFT29" s="130"/>
      <c r="TFU29" s="130"/>
      <c r="TFV29" s="130"/>
      <c r="TFW29" s="130"/>
      <c r="TFX29" s="130"/>
      <c r="TFY29" s="130"/>
      <c r="TFZ29" s="130"/>
      <c r="TGA29" s="130"/>
      <c r="TGB29" s="130"/>
      <c r="TGC29" s="130"/>
      <c r="TGD29" s="130"/>
      <c r="TGE29" s="130"/>
      <c r="TGF29" s="130"/>
      <c r="TGG29" s="130"/>
      <c r="TGH29" s="130"/>
      <c r="TGI29" s="130"/>
      <c r="TGJ29" s="130"/>
      <c r="TGK29" s="130"/>
      <c r="TGL29" s="130"/>
      <c r="TGM29" s="130"/>
      <c r="TGN29" s="130"/>
      <c r="TGO29" s="130"/>
      <c r="TGP29" s="130"/>
      <c r="TGQ29" s="130"/>
      <c r="TGR29" s="130"/>
      <c r="TGS29" s="130"/>
      <c r="TGT29" s="130"/>
      <c r="TGU29" s="130"/>
      <c r="TGV29" s="130"/>
      <c r="TGW29" s="130"/>
      <c r="TGX29" s="130"/>
      <c r="TGY29" s="130"/>
      <c r="TGZ29" s="130"/>
      <c r="THA29" s="130"/>
      <c r="THB29" s="130"/>
      <c r="THC29" s="130"/>
      <c r="THD29" s="130"/>
      <c r="THE29" s="130"/>
      <c r="THF29" s="130"/>
      <c r="THG29" s="130"/>
      <c r="THH29" s="130"/>
      <c r="THI29" s="130"/>
      <c r="THJ29" s="130"/>
      <c r="THK29" s="130"/>
      <c r="THL29" s="130"/>
      <c r="THM29" s="130"/>
      <c r="THN29" s="130"/>
      <c r="THO29" s="130"/>
      <c r="THP29" s="130"/>
      <c r="THQ29" s="130"/>
      <c r="THR29" s="130"/>
      <c r="THS29" s="130"/>
      <c r="THT29" s="130"/>
      <c r="THU29" s="130"/>
      <c r="THV29" s="130"/>
      <c r="THW29" s="130"/>
      <c r="THX29" s="130"/>
      <c r="THY29" s="130"/>
      <c r="THZ29" s="130"/>
      <c r="TIA29" s="130"/>
      <c r="TIB29" s="130"/>
      <c r="TIC29" s="130"/>
      <c r="TID29" s="130"/>
      <c r="TIE29" s="130"/>
      <c r="TIF29" s="130"/>
      <c r="TIG29" s="130"/>
      <c r="TIH29" s="130"/>
      <c r="TII29" s="130"/>
      <c r="TIJ29" s="130"/>
      <c r="TIK29" s="130"/>
      <c r="TIL29" s="130"/>
      <c r="TIM29" s="130"/>
      <c r="TIN29" s="130"/>
      <c r="TIO29" s="130"/>
      <c r="TIP29" s="130"/>
      <c r="TIQ29" s="130"/>
      <c r="TIR29" s="130"/>
      <c r="TIS29" s="130"/>
      <c r="TIT29" s="130"/>
      <c r="TIU29" s="130"/>
      <c r="TIV29" s="130"/>
      <c r="TIW29" s="130"/>
      <c r="TIX29" s="130"/>
      <c r="TIY29" s="130"/>
      <c r="TIZ29" s="130"/>
      <c r="TJA29" s="130"/>
      <c r="TJB29" s="130"/>
      <c r="TJC29" s="130"/>
      <c r="TJD29" s="130"/>
      <c r="TJE29" s="130"/>
      <c r="TJF29" s="130"/>
      <c r="TJG29" s="130"/>
      <c r="TJH29" s="130"/>
      <c r="TJI29" s="130"/>
      <c r="TJJ29" s="130"/>
      <c r="TJK29" s="130"/>
      <c r="TJL29" s="130"/>
      <c r="TJM29" s="130"/>
      <c r="TJN29" s="130"/>
      <c r="TJO29" s="130"/>
      <c r="TJP29" s="130"/>
      <c r="TJQ29" s="130"/>
      <c r="TJR29" s="130"/>
      <c r="TJS29" s="130"/>
      <c r="TJT29" s="130"/>
      <c r="TJU29" s="130"/>
      <c r="TJV29" s="130"/>
      <c r="TJW29" s="130"/>
      <c r="TJX29" s="130"/>
      <c r="TJY29" s="130"/>
      <c r="TJZ29" s="130"/>
      <c r="TKA29" s="130"/>
      <c r="TKB29" s="130"/>
      <c r="TKC29" s="130"/>
      <c r="TKD29" s="130"/>
      <c r="TKE29" s="130"/>
      <c r="TKF29" s="130"/>
      <c r="TKG29" s="130"/>
      <c r="TKH29" s="130"/>
      <c r="TKI29" s="130"/>
      <c r="TKJ29" s="130"/>
      <c r="TKK29" s="130"/>
      <c r="TKL29" s="130"/>
      <c r="TKM29" s="130"/>
      <c r="TKN29" s="130"/>
      <c r="TKO29" s="130"/>
      <c r="TKP29" s="130"/>
      <c r="TKQ29" s="130"/>
      <c r="TKR29" s="130"/>
      <c r="TKS29" s="130"/>
      <c r="TKT29" s="130"/>
      <c r="TKU29" s="130"/>
      <c r="TKV29" s="130"/>
      <c r="TKW29" s="130"/>
      <c r="TKX29" s="130"/>
      <c r="TKY29" s="130"/>
      <c r="TKZ29" s="130"/>
      <c r="TLA29" s="130"/>
      <c r="TLB29" s="130"/>
      <c r="TLC29" s="130"/>
      <c r="TLD29" s="130"/>
      <c r="TLE29" s="130"/>
      <c r="TLF29" s="130"/>
      <c r="TLG29" s="130"/>
      <c r="TLH29" s="130"/>
      <c r="TLI29" s="130"/>
      <c r="TLJ29" s="130"/>
      <c r="TLK29" s="130"/>
      <c r="TLL29" s="130"/>
      <c r="TLM29" s="130"/>
      <c r="TLN29" s="130"/>
      <c r="TLO29" s="130"/>
      <c r="TLP29" s="130"/>
      <c r="TLQ29" s="130"/>
      <c r="TLR29" s="130"/>
      <c r="TLS29" s="130"/>
      <c r="TLT29" s="130"/>
      <c r="TLU29" s="130"/>
      <c r="TLV29" s="130"/>
      <c r="TLW29" s="130"/>
      <c r="TLX29" s="130"/>
      <c r="TLY29" s="130"/>
      <c r="TLZ29" s="130"/>
      <c r="TMA29" s="130"/>
      <c r="TMB29" s="130"/>
      <c r="TMC29" s="130"/>
      <c r="TMD29" s="130"/>
      <c r="TME29" s="130"/>
      <c r="TMF29" s="130"/>
      <c r="TMG29" s="130"/>
      <c r="TMH29" s="130"/>
      <c r="TMI29" s="130"/>
      <c r="TMJ29" s="130"/>
      <c r="TMK29" s="130"/>
      <c r="TML29" s="130"/>
      <c r="TMM29" s="130"/>
      <c r="TMN29" s="130"/>
      <c r="TMO29" s="130"/>
      <c r="TMP29" s="130"/>
      <c r="TMQ29" s="130"/>
      <c r="TMR29" s="130"/>
      <c r="TMS29" s="130"/>
      <c r="TMT29" s="130"/>
      <c r="TMU29" s="130"/>
      <c r="TMV29" s="130"/>
      <c r="TMW29" s="130"/>
      <c r="TMX29" s="130"/>
      <c r="TMY29" s="130"/>
      <c r="TMZ29" s="130"/>
      <c r="TNA29" s="130"/>
      <c r="TNB29" s="130"/>
      <c r="TNC29" s="130"/>
      <c r="TND29" s="130"/>
      <c r="TNE29" s="130"/>
      <c r="TNF29" s="130"/>
      <c r="TNG29" s="130"/>
      <c r="TNH29" s="130"/>
      <c r="TNI29" s="130"/>
      <c r="TNJ29" s="130"/>
      <c r="TNK29" s="130"/>
      <c r="TNL29" s="130"/>
      <c r="TNM29" s="130"/>
      <c r="TNN29" s="130"/>
      <c r="TNO29" s="130"/>
      <c r="TNP29" s="130"/>
      <c r="TNQ29" s="130"/>
      <c r="TNR29" s="130"/>
      <c r="TNS29" s="130"/>
      <c r="TNT29" s="130"/>
      <c r="TNU29" s="130"/>
      <c r="TNV29" s="130"/>
      <c r="TNW29" s="130"/>
      <c r="TNX29" s="130"/>
      <c r="TNY29" s="130"/>
      <c r="TNZ29" s="130"/>
      <c r="TOA29" s="130"/>
      <c r="TOB29" s="130"/>
      <c r="TOC29" s="130"/>
      <c r="TOD29" s="130"/>
      <c r="TOE29" s="130"/>
      <c r="TOF29" s="130"/>
      <c r="TOG29" s="130"/>
      <c r="TOH29" s="130"/>
      <c r="TOI29" s="130"/>
      <c r="TOJ29" s="130"/>
      <c r="TOK29" s="130"/>
      <c r="TOL29" s="130"/>
      <c r="TOM29" s="130"/>
      <c r="TON29" s="130"/>
      <c r="TOO29" s="130"/>
      <c r="TOP29" s="130"/>
      <c r="TOQ29" s="130"/>
      <c r="TOR29" s="130"/>
      <c r="TOS29" s="130"/>
      <c r="TOT29" s="130"/>
      <c r="TOU29" s="130"/>
      <c r="TOV29" s="130"/>
      <c r="TOW29" s="130"/>
      <c r="TOX29" s="130"/>
      <c r="TOY29" s="130"/>
      <c r="TOZ29" s="130"/>
      <c r="TPA29" s="130"/>
      <c r="TPB29" s="130"/>
      <c r="TPC29" s="130"/>
      <c r="TPD29" s="130"/>
      <c r="TPE29" s="130"/>
      <c r="TPF29" s="130"/>
      <c r="TPG29" s="130"/>
      <c r="TPH29" s="130"/>
      <c r="TPI29" s="130"/>
      <c r="TPJ29" s="130"/>
      <c r="TPK29" s="130"/>
      <c r="TPL29" s="130"/>
      <c r="TPM29" s="130"/>
      <c r="TPN29" s="130"/>
      <c r="TPO29" s="130"/>
      <c r="TPP29" s="130"/>
      <c r="TPQ29" s="130"/>
      <c r="TPR29" s="130"/>
      <c r="TPS29" s="130"/>
      <c r="TPT29" s="130"/>
      <c r="TPU29" s="130"/>
      <c r="TPV29" s="130"/>
      <c r="TPW29" s="130"/>
      <c r="TPX29" s="130"/>
      <c r="TPY29" s="130"/>
      <c r="TPZ29" s="130"/>
      <c r="TQA29" s="130"/>
      <c r="TQB29" s="130"/>
      <c r="TQC29" s="130"/>
      <c r="TQD29" s="130"/>
      <c r="TQE29" s="130"/>
      <c r="TQF29" s="130"/>
      <c r="TQG29" s="130"/>
      <c r="TQH29" s="130"/>
      <c r="TQI29" s="130"/>
      <c r="TQJ29" s="130"/>
      <c r="TQK29" s="130"/>
      <c r="TQL29" s="130"/>
      <c r="TQM29" s="130"/>
      <c r="TQN29" s="130"/>
      <c r="TQO29" s="130"/>
      <c r="TQP29" s="130"/>
      <c r="TQQ29" s="130"/>
      <c r="TQR29" s="130"/>
      <c r="TQS29" s="130"/>
      <c r="TQT29" s="130"/>
      <c r="TQU29" s="130"/>
      <c r="TQV29" s="130"/>
      <c r="TQW29" s="130"/>
      <c r="TQX29" s="130"/>
      <c r="TQY29" s="130"/>
      <c r="TQZ29" s="130"/>
      <c r="TRA29" s="130"/>
      <c r="TRB29" s="130"/>
      <c r="TRC29" s="130"/>
      <c r="TRD29" s="130"/>
      <c r="TRE29" s="130"/>
      <c r="TRF29" s="130"/>
      <c r="TRG29" s="130"/>
      <c r="TRH29" s="130"/>
      <c r="TRI29" s="130"/>
      <c r="TRJ29" s="130"/>
      <c r="TRK29" s="130"/>
      <c r="TRL29" s="130"/>
      <c r="TRM29" s="130"/>
      <c r="TRN29" s="130"/>
      <c r="TRO29" s="130"/>
      <c r="TRP29" s="130"/>
      <c r="TRQ29" s="130"/>
      <c r="TRR29" s="130"/>
      <c r="TRS29" s="130"/>
      <c r="TRT29" s="130"/>
      <c r="TRU29" s="130"/>
      <c r="TRV29" s="130"/>
      <c r="TRW29" s="130"/>
      <c r="TRX29" s="130"/>
      <c r="TRY29" s="130"/>
      <c r="TRZ29" s="130"/>
      <c r="TSA29" s="130"/>
      <c r="TSB29" s="130"/>
      <c r="TSC29" s="130"/>
      <c r="TSD29" s="130"/>
      <c r="TSE29" s="130"/>
      <c r="TSF29" s="130"/>
      <c r="TSG29" s="130"/>
      <c r="TSH29" s="130"/>
      <c r="TSI29" s="130"/>
      <c r="TSJ29" s="130"/>
      <c r="TSK29" s="130"/>
      <c r="TSL29" s="130"/>
      <c r="TSM29" s="130"/>
      <c r="TSN29" s="130"/>
      <c r="TSO29" s="130"/>
      <c r="TSP29" s="130"/>
      <c r="TSQ29" s="130"/>
      <c r="TSR29" s="130"/>
      <c r="TSS29" s="130"/>
      <c r="TST29" s="130"/>
      <c r="TSU29" s="130"/>
      <c r="TSV29" s="130"/>
      <c r="TSW29" s="130"/>
      <c r="TSX29" s="130"/>
      <c r="TSY29" s="130"/>
      <c r="TSZ29" s="130"/>
      <c r="TTA29" s="130"/>
      <c r="TTB29" s="130"/>
      <c r="TTC29" s="130"/>
      <c r="TTD29" s="130"/>
      <c r="TTE29" s="130"/>
      <c r="TTF29" s="130"/>
      <c r="TTG29" s="130"/>
      <c r="TTH29" s="130"/>
      <c r="TTI29" s="130"/>
      <c r="TTJ29" s="130"/>
      <c r="TTK29" s="130"/>
      <c r="TTL29" s="130"/>
      <c r="TTM29" s="130"/>
      <c r="TTN29" s="130"/>
      <c r="TTO29" s="130"/>
      <c r="TTP29" s="130"/>
      <c r="TTQ29" s="130"/>
      <c r="TTR29" s="130"/>
      <c r="TTS29" s="130"/>
      <c r="TTT29" s="130"/>
      <c r="TTU29" s="130"/>
      <c r="TTV29" s="130"/>
      <c r="TTW29" s="130"/>
      <c r="TTX29" s="130"/>
      <c r="TTY29" s="130"/>
      <c r="TTZ29" s="130"/>
      <c r="TUA29" s="130"/>
      <c r="TUB29" s="130"/>
      <c r="TUC29" s="130"/>
      <c r="TUD29" s="130"/>
      <c r="TUE29" s="130"/>
      <c r="TUF29" s="130"/>
      <c r="TUG29" s="130"/>
      <c r="TUH29" s="130"/>
      <c r="TUI29" s="130"/>
      <c r="TUJ29" s="130"/>
      <c r="TUK29" s="130"/>
      <c r="TUL29" s="130"/>
      <c r="TUM29" s="130"/>
      <c r="TUN29" s="130"/>
      <c r="TUO29" s="130"/>
      <c r="TUP29" s="130"/>
      <c r="TUQ29" s="130"/>
      <c r="TUR29" s="130"/>
      <c r="TUS29" s="130"/>
      <c r="TUT29" s="130"/>
      <c r="TUU29" s="130"/>
      <c r="TUV29" s="130"/>
      <c r="TUW29" s="130"/>
      <c r="TUX29" s="130"/>
      <c r="TUY29" s="130"/>
      <c r="TUZ29" s="130"/>
      <c r="TVA29" s="130"/>
      <c r="TVB29" s="130"/>
      <c r="TVC29" s="130"/>
      <c r="TVD29" s="130"/>
      <c r="TVE29" s="130"/>
      <c r="TVF29" s="130"/>
      <c r="TVG29" s="130"/>
      <c r="TVH29" s="130"/>
      <c r="TVI29" s="130"/>
      <c r="TVJ29" s="130"/>
      <c r="TVK29" s="130"/>
      <c r="TVL29" s="130"/>
      <c r="TVM29" s="130"/>
      <c r="TVN29" s="130"/>
      <c r="TVO29" s="130"/>
      <c r="TVP29" s="130"/>
      <c r="TVQ29" s="130"/>
      <c r="TVR29" s="130"/>
      <c r="TVS29" s="130"/>
      <c r="TVT29" s="130"/>
      <c r="TVU29" s="130"/>
      <c r="TVV29" s="130"/>
      <c r="TVW29" s="130"/>
      <c r="TVX29" s="130"/>
      <c r="TVY29" s="130"/>
      <c r="TVZ29" s="130"/>
      <c r="TWA29" s="130"/>
      <c r="TWB29" s="130"/>
      <c r="TWC29" s="130"/>
      <c r="TWD29" s="130"/>
      <c r="TWE29" s="130"/>
      <c r="TWF29" s="130"/>
      <c r="TWG29" s="130"/>
      <c r="TWH29" s="130"/>
      <c r="TWI29" s="130"/>
      <c r="TWJ29" s="130"/>
      <c r="TWK29" s="130"/>
      <c r="TWL29" s="130"/>
      <c r="TWM29" s="130"/>
      <c r="TWN29" s="130"/>
      <c r="TWO29" s="130"/>
      <c r="TWP29" s="130"/>
      <c r="TWQ29" s="130"/>
      <c r="TWR29" s="130"/>
      <c r="TWS29" s="130"/>
      <c r="TWT29" s="130"/>
      <c r="TWU29" s="130"/>
      <c r="TWV29" s="130"/>
      <c r="TWW29" s="130"/>
      <c r="TWX29" s="130"/>
      <c r="TWY29" s="130"/>
      <c r="TWZ29" s="130"/>
      <c r="TXA29" s="130"/>
      <c r="TXB29" s="130"/>
      <c r="TXC29" s="130"/>
      <c r="TXD29" s="130"/>
      <c r="TXE29" s="130"/>
      <c r="TXF29" s="130"/>
      <c r="TXG29" s="130"/>
      <c r="TXH29" s="130"/>
      <c r="TXI29" s="130"/>
      <c r="TXJ29" s="130"/>
      <c r="TXK29" s="130"/>
      <c r="TXL29" s="130"/>
      <c r="TXM29" s="130"/>
      <c r="TXN29" s="130"/>
      <c r="TXO29" s="130"/>
      <c r="TXP29" s="130"/>
      <c r="TXQ29" s="130"/>
      <c r="TXR29" s="130"/>
      <c r="TXS29" s="130"/>
      <c r="TXT29" s="130"/>
      <c r="TXU29" s="130"/>
      <c r="TXV29" s="130"/>
      <c r="TXW29" s="130"/>
      <c r="TXX29" s="130"/>
      <c r="TXY29" s="130"/>
      <c r="TXZ29" s="130"/>
      <c r="TYA29" s="130"/>
      <c r="TYB29" s="130"/>
      <c r="TYC29" s="130"/>
      <c r="TYD29" s="130"/>
      <c r="TYE29" s="130"/>
      <c r="TYF29" s="130"/>
      <c r="TYG29" s="130"/>
      <c r="TYH29" s="130"/>
      <c r="TYI29" s="130"/>
      <c r="TYJ29" s="130"/>
      <c r="TYK29" s="130"/>
      <c r="TYL29" s="130"/>
      <c r="TYM29" s="130"/>
      <c r="TYN29" s="130"/>
      <c r="TYO29" s="130"/>
      <c r="TYP29" s="130"/>
      <c r="TYQ29" s="130"/>
      <c r="TYR29" s="130"/>
      <c r="TYS29" s="130"/>
      <c r="TYT29" s="130"/>
      <c r="TYU29" s="130"/>
      <c r="TYV29" s="130"/>
      <c r="TYW29" s="130"/>
      <c r="TYX29" s="130"/>
      <c r="TYY29" s="130"/>
      <c r="TYZ29" s="130"/>
      <c r="TZA29" s="130"/>
      <c r="TZB29" s="130"/>
      <c r="TZC29" s="130"/>
      <c r="TZD29" s="130"/>
      <c r="TZE29" s="130"/>
      <c r="TZF29" s="130"/>
      <c r="TZG29" s="130"/>
      <c r="TZH29" s="130"/>
      <c r="TZI29" s="130"/>
      <c r="TZJ29" s="130"/>
      <c r="TZK29" s="130"/>
      <c r="TZL29" s="130"/>
      <c r="TZM29" s="130"/>
      <c r="TZN29" s="130"/>
      <c r="TZO29" s="130"/>
      <c r="TZP29" s="130"/>
      <c r="TZQ29" s="130"/>
      <c r="TZR29" s="130"/>
      <c r="TZS29" s="130"/>
      <c r="TZT29" s="130"/>
      <c r="TZU29" s="130"/>
      <c r="TZV29" s="130"/>
      <c r="TZW29" s="130"/>
      <c r="TZX29" s="130"/>
      <c r="TZY29" s="130"/>
      <c r="TZZ29" s="130"/>
      <c r="UAA29" s="130"/>
      <c r="UAB29" s="130"/>
      <c r="UAC29" s="130"/>
      <c r="UAD29" s="130"/>
      <c r="UAE29" s="130"/>
      <c r="UAF29" s="130"/>
      <c r="UAG29" s="130"/>
      <c r="UAH29" s="130"/>
      <c r="UAI29" s="130"/>
      <c r="UAJ29" s="130"/>
      <c r="UAK29" s="130"/>
      <c r="UAL29" s="130"/>
      <c r="UAM29" s="130"/>
      <c r="UAN29" s="130"/>
      <c r="UAO29" s="130"/>
      <c r="UAP29" s="130"/>
      <c r="UAQ29" s="130"/>
      <c r="UAR29" s="130"/>
      <c r="UAS29" s="130"/>
      <c r="UAT29" s="130"/>
      <c r="UAU29" s="130"/>
      <c r="UAV29" s="130"/>
      <c r="UAW29" s="130"/>
      <c r="UAX29" s="130"/>
      <c r="UAY29" s="130"/>
      <c r="UAZ29" s="130"/>
      <c r="UBA29" s="130"/>
      <c r="UBB29" s="130"/>
      <c r="UBC29" s="130"/>
      <c r="UBD29" s="130"/>
      <c r="UBE29" s="130"/>
      <c r="UBF29" s="130"/>
      <c r="UBG29" s="130"/>
      <c r="UBH29" s="130"/>
      <c r="UBI29" s="130"/>
      <c r="UBJ29" s="130"/>
      <c r="UBK29" s="130"/>
      <c r="UBL29" s="130"/>
      <c r="UBM29" s="130"/>
      <c r="UBN29" s="130"/>
      <c r="UBO29" s="130"/>
      <c r="UBP29" s="130"/>
      <c r="UBQ29" s="130"/>
      <c r="UBR29" s="130"/>
      <c r="UBS29" s="130"/>
      <c r="UBT29" s="130"/>
      <c r="UBU29" s="130"/>
      <c r="UBV29" s="130"/>
      <c r="UBW29" s="130"/>
      <c r="UBX29" s="130"/>
      <c r="UBY29" s="130"/>
      <c r="UBZ29" s="130"/>
      <c r="UCA29" s="130"/>
      <c r="UCB29" s="130"/>
      <c r="UCC29" s="130"/>
      <c r="UCD29" s="130"/>
      <c r="UCE29" s="130"/>
      <c r="UCF29" s="130"/>
      <c r="UCG29" s="130"/>
      <c r="UCH29" s="130"/>
      <c r="UCI29" s="130"/>
      <c r="UCJ29" s="130"/>
      <c r="UCK29" s="130"/>
      <c r="UCL29" s="130"/>
      <c r="UCM29" s="130"/>
      <c r="UCN29" s="130"/>
      <c r="UCO29" s="130"/>
      <c r="UCP29" s="130"/>
      <c r="UCQ29" s="130"/>
      <c r="UCR29" s="130"/>
      <c r="UCS29" s="130"/>
      <c r="UCT29" s="130"/>
      <c r="UCU29" s="130"/>
      <c r="UCV29" s="130"/>
      <c r="UCW29" s="130"/>
      <c r="UCX29" s="130"/>
      <c r="UCY29" s="130"/>
      <c r="UCZ29" s="130"/>
      <c r="UDA29" s="130"/>
      <c r="UDB29" s="130"/>
      <c r="UDC29" s="130"/>
      <c r="UDD29" s="130"/>
      <c r="UDE29" s="130"/>
      <c r="UDF29" s="130"/>
      <c r="UDG29" s="130"/>
      <c r="UDH29" s="130"/>
      <c r="UDI29" s="130"/>
      <c r="UDJ29" s="130"/>
      <c r="UDK29" s="130"/>
      <c r="UDL29" s="130"/>
      <c r="UDM29" s="130"/>
      <c r="UDN29" s="130"/>
      <c r="UDO29" s="130"/>
      <c r="UDP29" s="130"/>
      <c r="UDQ29" s="130"/>
      <c r="UDR29" s="130"/>
      <c r="UDS29" s="130"/>
      <c r="UDT29" s="130"/>
      <c r="UDU29" s="130"/>
      <c r="UDV29" s="130"/>
      <c r="UDW29" s="130"/>
      <c r="UDX29" s="130"/>
      <c r="UDY29" s="130"/>
      <c r="UDZ29" s="130"/>
      <c r="UEA29" s="130"/>
      <c r="UEB29" s="130"/>
      <c r="UEC29" s="130"/>
      <c r="UED29" s="130"/>
      <c r="UEE29" s="130"/>
      <c r="UEF29" s="130"/>
      <c r="UEG29" s="130"/>
      <c r="UEH29" s="130"/>
      <c r="UEI29" s="130"/>
      <c r="UEJ29" s="130"/>
      <c r="UEK29" s="130"/>
      <c r="UEL29" s="130"/>
      <c r="UEM29" s="130"/>
      <c r="UEN29" s="130"/>
      <c r="UEO29" s="130"/>
      <c r="UEP29" s="130"/>
      <c r="UEQ29" s="130"/>
      <c r="UER29" s="130"/>
      <c r="UES29" s="130"/>
      <c r="UET29" s="130"/>
      <c r="UEU29" s="130"/>
      <c r="UEV29" s="130"/>
      <c r="UEW29" s="130"/>
      <c r="UEX29" s="130"/>
      <c r="UEY29" s="130"/>
      <c r="UEZ29" s="130"/>
      <c r="UFA29" s="130"/>
      <c r="UFB29" s="130"/>
      <c r="UFC29" s="130"/>
      <c r="UFD29" s="130"/>
      <c r="UFE29" s="130"/>
      <c r="UFF29" s="130"/>
      <c r="UFG29" s="130"/>
      <c r="UFH29" s="130"/>
      <c r="UFI29" s="130"/>
      <c r="UFJ29" s="130"/>
      <c r="UFK29" s="130"/>
      <c r="UFL29" s="130"/>
      <c r="UFM29" s="130"/>
      <c r="UFN29" s="130"/>
      <c r="UFO29" s="130"/>
      <c r="UFP29" s="130"/>
      <c r="UFQ29" s="130"/>
      <c r="UFR29" s="130"/>
      <c r="UFS29" s="130"/>
      <c r="UFT29" s="130"/>
      <c r="UFU29" s="130"/>
      <c r="UFV29" s="130"/>
      <c r="UFW29" s="130"/>
      <c r="UFX29" s="130"/>
      <c r="UFY29" s="130"/>
      <c r="UFZ29" s="130"/>
      <c r="UGA29" s="130"/>
      <c r="UGB29" s="130"/>
      <c r="UGC29" s="130"/>
      <c r="UGD29" s="130"/>
      <c r="UGE29" s="130"/>
      <c r="UGF29" s="130"/>
      <c r="UGG29" s="130"/>
      <c r="UGH29" s="130"/>
      <c r="UGI29" s="130"/>
      <c r="UGJ29" s="130"/>
      <c r="UGK29" s="130"/>
      <c r="UGL29" s="130"/>
      <c r="UGM29" s="130"/>
      <c r="UGN29" s="130"/>
      <c r="UGO29" s="130"/>
      <c r="UGP29" s="130"/>
      <c r="UGQ29" s="130"/>
      <c r="UGR29" s="130"/>
      <c r="UGS29" s="130"/>
      <c r="UGT29" s="130"/>
      <c r="UGU29" s="130"/>
      <c r="UGV29" s="130"/>
      <c r="UGW29" s="130"/>
      <c r="UGX29" s="130"/>
      <c r="UGY29" s="130"/>
      <c r="UGZ29" s="130"/>
      <c r="UHA29" s="130"/>
      <c r="UHB29" s="130"/>
      <c r="UHC29" s="130"/>
      <c r="UHD29" s="130"/>
      <c r="UHE29" s="130"/>
      <c r="UHF29" s="130"/>
      <c r="UHG29" s="130"/>
      <c r="UHH29" s="130"/>
      <c r="UHI29" s="130"/>
      <c r="UHJ29" s="130"/>
      <c r="UHK29" s="130"/>
      <c r="UHL29" s="130"/>
      <c r="UHM29" s="130"/>
      <c r="UHN29" s="130"/>
      <c r="UHO29" s="130"/>
      <c r="UHP29" s="130"/>
      <c r="UHQ29" s="130"/>
      <c r="UHR29" s="130"/>
      <c r="UHS29" s="130"/>
      <c r="UHT29" s="130"/>
      <c r="UHU29" s="130"/>
      <c r="UHV29" s="130"/>
      <c r="UHW29" s="130"/>
      <c r="UHX29" s="130"/>
      <c r="UHY29" s="130"/>
      <c r="UHZ29" s="130"/>
      <c r="UIA29" s="130"/>
      <c r="UIB29" s="130"/>
      <c r="UIC29" s="130"/>
      <c r="UID29" s="130"/>
      <c r="UIE29" s="130"/>
      <c r="UIF29" s="130"/>
      <c r="UIG29" s="130"/>
      <c r="UIH29" s="130"/>
      <c r="UII29" s="130"/>
      <c r="UIJ29" s="130"/>
      <c r="UIK29" s="130"/>
      <c r="UIL29" s="130"/>
      <c r="UIM29" s="130"/>
      <c r="UIN29" s="130"/>
      <c r="UIO29" s="130"/>
      <c r="UIP29" s="130"/>
      <c r="UIQ29" s="130"/>
      <c r="UIR29" s="130"/>
      <c r="UIS29" s="130"/>
      <c r="UIT29" s="130"/>
      <c r="UIU29" s="130"/>
      <c r="UIV29" s="130"/>
      <c r="UIW29" s="130"/>
      <c r="UIX29" s="130"/>
      <c r="UIY29" s="130"/>
      <c r="UIZ29" s="130"/>
      <c r="UJA29" s="130"/>
      <c r="UJB29" s="130"/>
      <c r="UJC29" s="130"/>
      <c r="UJD29" s="130"/>
      <c r="UJE29" s="130"/>
      <c r="UJF29" s="130"/>
      <c r="UJG29" s="130"/>
      <c r="UJH29" s="130"/>
      <c r="UJI29" s="130"/>
      <c r="UJJ29" s="130"/>
      <c r="UJK29" s="130"/>
      <c r="UJL29" s="130"/>
      <c r="UJM29" s="130"/>
      <c r="UJN29" s="130"/>
      <c r="UJO29" s="130"/>
      <c r="UJP29" s="130"/>
      <c r="UJQ29" s="130"/>
      <c r="UJR29" s="130"/>
      <c r="UJS29" s="130"/>
      <c r="UJT29" s="130"/>
      <c r="UJU29" s="130"/>
      <c r="UJV29" s="130"/>
      <c r="UJW29" s="130"/>
      <c r="UJX29" s="130"/>
      <c r="UJY29" s="130"/>
      <c r="UJZ29" s="130"/>
      <c r="UKA29" s="130"/>
      <c r="UKB29" s="130"/>
      <c r="UKC29" s="130"/>
      <c r="UKD29" s="130"/>
      <c r="UKE29" s="130"/>
      <c r="UKF29" s="130"/>
      <c r="UKG29" s="130"/>
      <c r="UKH29" s="130"/>
      <c r="UKI29" s="130"/>
      <c r="UKJ29" s="130"/>
      <c r="UKK29" s="130"/>
      <c r="UKL29" s="130"/>
      <c r="UKM29" s="130"/>
      <c r="UKN29" s="130"/>
      <c r="UKO29" s="130"/>
      <c r="UKP29" s="130"/>
      <c r="UKQ29" s="130"/>
      <c r="UKR29" s="130"/>
      <c r="UKS29" s="130"/>
      <c r="UKT29" s="130"/>
      <c r="UKU29" s="130"/>
      <c r="UKV29" s="130"/>
      <c r="UKW29" s="130"/>
      <c r="UKX29" s="130"/>
      <c r="UKY29" s="130"/>
      <c r="UKZ29" s="130"/>
      <c r="ULA29" s="130"/>
      <c r="ULB29" s="130"/>
      <c r="ULC29" s="130"/>
      <c r="ULD29" s="130"/>
      <c r="ULE29" s="130"/>
      <c r="ULF29" s="130"/>
      <c r="ULG29" s="130"/>
      <c r="ULH29" s="130"/>
      <c r="ULI29" s="130"/>
      <c r="ULJ29" s="130"/>
      <c r="ULK29" s="130"/>
      <c r="ULL29" s="130"/>
      <c r="ULM29" s="130"/>
      <c r="ULN29" s="130"/>
      <c r="ULO29" s="130"/>
      <c r="ULP29" s="130"/>
      <c r="ULQ29" s="130"/>
      <c r="ULR29" s="130"/>
      <c r="ULS29" s="130"/>
      <c r="ULT29" s="130"/>
      <c r="ULU29" s="130"/>
      <c r="ULV29" s="130"/>
      <c r="ULW29" s="130"/>
      <c r="ULX29" s="130"/>
      <c r="ULY29" s="130"/>
      <c r="ULZ29" s="130"/>
      <c r="UMA29" s="130"/>
      <c r="UMB29" s="130"/>
      <c r="UMC29" s="130"/>
      <c r="UMD29" s="130"/>
      <c r="UME29" s="130"/>
      <c r="UMF29" s="130"/>
      <c r="UMG29" s="130"/>
      <c r="UMH29" s="130"/>
      <c r="UMI29" s="130"/>
      <c r="UMJ29" s="130"/>
      <c r="UMK29" s="130"/>
      <c r="UML29" s="130"/>
      <c r="UMM29" s="130"/>
      <c r="UMN29" s="130"/>
      <c r="UMO29" s="130"/>
      <c r="UMP29" s="130"/>
      <c r="UMQ29" s="130"/>
      <c r="UMR29" s="130"/>
      <c r="UMS29" s="130"/>
      <c r="UMT29" s="130"/>
      <c r="UMU29" s="130"/>
      <c r="UMV29" s="130"/>
      <c r="UMW29" s="130"/>
      <c r="UMX29" s="130"/>
      <c r="UMY29" s="130"/>
      <c r="UMZ29" s="130"/>
      <c r="UNA29" s="130"/>
      <c r="UNB29" s="130"/>
      <c r="UNC29" s="130"/>
      <c r="UND29" s="130"/>
      <c r="UNE29" s="130"/>
      <c r="UNF29" s="130"/>
      <c r="UNG29" s="130"/>
      <c r="UNH29" s="130"/>
      <c r="UNI29" s="130"/>
      <c r="UNJ29" s="130"/>
      <c r="UNK29" s="130"/>
      <c r="UNL29" s="130"/>
      <c r="UNM29" s="130"/>
      <c r="UNN29" s="130"/>
      <c r="UNO29" s="130"/>
      <c r="UNP29" s="130"/>
      <c r="UNQ29" s="130"/>
      <c r="UNR29" s="130"/>
      <c r="UNS29" s="130"/>
      <c r="UNT29" s="130"/>
      <c r="UNU29" s="130"/>
      <c r="UNV29" s="130"/>
      <c r="UNW29" s="130"/>
      <c r="UNX29" s="130"/>
      <c r="UNY29" s="130"/>
      <c r="UNZ29" s="130"/>
      <c r="UOA29" s="130"/>
      <c r="UOB29" s="130"/>
      <c r="UOC29" s="130"/>
      <c r="UOD29" s="130"/>
      <c r="UOE29" s="130"/>
      <c r="UOF29" s="130"/>
      <c r="UOG29" s="130"/>
      <c r="UOH29" s="130"/>
      <c r="UOI29" s="130"/>
      <c r="UOJ29" s="130"/>
      <c r="UOK29" s="130"/>
      <c r="UOL29" s="130"/>
      <c r="UOM29" s="130"/>
      <c r="UON29" s="130"/>
      <c r="UOO29" s="130"/>
      <c r="UOP29" s="130"/>
      <c r="UOQ29" s="130"/>
      <c r="UOR29" s="130"/>
      <c r="UOS29" s="130"/>
      <c r="UOT29" s="130"/>
      <c r="UOU29" s="130"/>
      <c r="UOV29" s="130"/>
      <c r="UOW29" s="130"/>
      <c r="UOX29" s="130"/>
      <c r="UOY29" s="130"/>
      <c r="UOZ29" s="130"/>
      <c r="UPA29" s="130"/>
      <c r="UPB29" s="130"/>
      <c r="UPC29" s="130"/>
      <c r="UPD29" s="130"/>
      <c r="UPE29" s="130"/>
      <c r="UPF29" s="130"/>
      <c r="UPG29" s="130"/>
      <c r="UPH29" s="130"/>
      <c r="UPI29" s="130"/>
      <c r="UPJ29" s="130"/>
      <c r="UPK29" s="130"/>
      <c r="UPL29" s="130"/>
      <c r="UPM29" s="130"/>
      <c r="UPN29" s="130"/>
      <c r="UPO29" s="130"/>
      <c r="UPP29" s="130"/>
      <c r="UPQ29" s="130"/>
      <c r="UPR29" s="130"/>
      <c r="UPS29" s="130"/>
      <c r="UPT29" s="130"/>
      <c r="UPU29" s="130"/>
      <c r="UPV29" s="130"/>
      <c r="UPW29" s="130"/>
      <c r="UPX29" s="130"/>
      <c r="UPY29" s="130"/>
      <c r="UPZ29" s="130"/>
      <c r="UQA29" s="130"/>
      <c r="UQB29" s="130"/>
      <c r="UQC29" s="130"/>
      <c r="UQD29" s="130"/>
      <c r="UQE29" s="130"/>
      <c r="UQF29" s="130"/>
      <c r="UQG29" s="130"/>
      <c r="UQH29" s="130"/>
      <c r="UQI29" s="130"/>
      <c r="UQJ29" s="130"/>
      <c r="UQK29" s="130"/>
      <c r="UQL29" s="130"/>
      <c r="UQM29" s="130"/>
      <c r="UQN29" s="130"/>
      <c r="UQO29" s="130"/>
      <c r="UQP29" s="130"/>
      <c r="UQQ29" s="130"/>
      <c r="UQR29" s="130"/>
      <c r="UQS29" s="130"/>
      <c r="UQT29" s="130"/>
      <c r="UQU29" s="130"/>
      <c r="UQV29" s="130"/>
      <c r="UQW29" s="130"/>
      <c r="UQX29" s="130"/>
      <c r="UQY29" s="130"/>
      <c r="UQZ29" s="130"/>
      <c r="URA29" s="130"/>
      <c r="URB29" s="130"/>
      <c r="URC29" s="130"/>
      <c r="URD29" s="130"/>
      <c r="URE29" s="130"/>
      <c r="URF29" s="130"/>
      <c r="URG29" s="130"/>
      <c r="URH29" s="130"/>
      <c r="URI29" s="130"/>
      <c r="URJ29" s="130"/>
      <c r="URK29" s="130"/>
      <c r="URL29" s="130"/>
      <c r="URM29" s="130"/>
      <c r="URN29" s="130"/>
      <c r="URO29" s="130"/>
      <c r="URP29" s="130"/>
      <c r="URQ29" s="130"/>
      <c r="URR29" s="130"/>
      <c r="URS29" s="130"/>
      <c r="URT29" s="130"/>
      <c r="URU29" s="130"/>
      <c r="URV29" s="130"/>
      <c r="URW29" s="130"/>
      <c r="URX29" s="130"/>
      <c r="URY29" s="130"/>
      <c r="URZ29" s="130"/>
      <c r="USA29" s="130"/>
      <c r="USB29" s="130"/>
      <c r="USC29" s="130"/>
      <c r="USD29" s="130"/>
      <c r="USE29" s="130"/>
      <c r="USF29" s="130"/>
      <c r="USG29" s="130"/>
      <c r="USH29" s="130"/>
      <c r="USI29" s="130"/>
      <c r="USJ29" s="130"/>
      <c r="USK29" s="130"/>
      <c r="USL29" s="130"/>
      <c r="USM29" s="130"/>
      <c r="USN29" s="130"/>
      <c r="USO29" s="130"/>
      <c r="USP29" s="130"/>
      <c r="USQ29" s="130"/>
      <c r="USR29" s="130"/>
      <c r="USS29" s="130"/>
      <c r="UST29" s="130"/>
      <c r="USU29" s="130"/>
      <c r="USV29" s="130"/>
      <c r="USW29" s="130"/>
      <c r="USX29" s="130"/>
      <c r="USY29" s="130"/>
      <c r="USZ29" s="130"/>
      <c r="UTA29" s="130"/>
      <c r="UTB29" s="130"/>
      <c r="UTC29" s="130"/>
      <c r="UTD29" s="130"/>
      <c r="UTE29" s="130"/>
      <c r="UTF29" s="130"/>
      <c r="UTG29" s="130"/>
      <c r="UTH29" s="130"/>
      <c r="UTI29" s="130"/>
      <c r="UTJ29" s="130"/>
      <c r="UTK29" s="130"/>
      <c r="UTL29" s="130"/>
      <c r="UTM29" s="130"/>
      <c r="UTN29" s="130"/>
      <c r="UTO29" s="130"/>
      <c r="UTP29" s="130"/>
      <c r="UTQ29" s="130"/>
      <c r="UTR29" s="130"/>
      <c r="UTS29" s="130"/>
      <c r="UTT29" s="130"/>
      <c r="UTU29" s="130"/>
      <c r="UTV29" s="130"/>
      <c r="UTW29" s="130"/>
      <c r="UTX29" s="130"/>
      <c r="UTY29" s="130"/>
      <c r="UTZ29" s="130"/>
      <c r="UUA29" s="130"/>
      <c r="UUB29" s="130"/>
      <c r="UUC29" s="130"/>
      <c r="UUD29" s="130"/>
      <c r="UUE29" s="130"/>
      <c r="UUF29" s="130"/>
      <c r="UUG29" s="130"/>
      <c r="UUH29" s="130"/>
      <c r="UUI29" s="130"/>
      <c r="UUJ29" s="130"/>
      <c r="UUK29" s="130"/>
      <c r="UUL29" s="130"/>
      <c r="UUM29" s="130"/>
      <c r="UUN29" s="130"/>
      <c r="UUO29" s="130"/>
      <c r="UUP29" s="130"/>
      <c r="UUQ29" s="130"/>
      <c r="UUR29" s="130"/>
      <c r="UUS29" s="130"/>
      <c r="UUT29" s="130"/>
      <c r="UUU29" s="130"/>
      <c r="UUV29" s="130"/>
      <c r="UUW29" s="130"/>
      <c r="UUX29" s="130"/>
      <c r="UUY29" s="130"/>
      <c r="UUZ29" s="130"/>
      <c r="UVA29" s="130"/>
      <c r="UVB29" s="130"/>
      <c r="UVC29" s="130"/>
      <c r="UVD29" s="130"/>
      <c r="UVE29" s="130"/>
      <c r="UVF29" s="130"/>
      <c r="UVG29" s="130"/>
      <c r="UVH29" s="130"/>
      <c r="UVI29" s="130"/>
      <c r="UVJ29" s="130"/>
      <c r="UVK29" s="130"/>
      <c r="UVL29" s="130"/>
      <c r="UVM29" s="130"/>
      <c r="UVN29" s="130"/>
      <c r="UVO29" s="130"/>
      <c r="UVP29" s="130"/>
      <c r="UVQ29" s="130"/>
      <c r="UVR29" s="130"/>
      <c r="UVS29" s="130"/>
      <c r="UVT29" s="130"/>
      <c r="UVU29" s="130"/>
      <c r="UVV29" s="130"/>
      <c r="UVW29" s="130"/>
      <c r="UVX29" s="130"/>
      <c r="UVY29" s="130"/>
      <c r="UVZ29" s="130"/>
      <c r="UWA29" s="130"/>
      <c r="UWB29" s="130"/>
      <c r="UWC29" s="130"/>
      <c r="UWD29" s="130"/>
      <c r="UWE29" s="130"/>
      <c r="UWF29" s="130"/>
      <c r="UWG29" s="130"/>
      <c r="UWH29" s="130"/>
      <c r="UWI29" s="130"/>
      <c r="UWJ29" s="130"/>
      <c r="UWK29" s="130"/>
      <c r="UWL29" s="130"/>
      <c r="UWM29" s="130"/>
      <c r="UWN29" s="130"/>
      <c r="UWO29" s="130"/>
      <c r="UWP29" s="130"/>
      <c r="UWQ29" s="130"/>
      <c r="UWR29" s="130"/>
      <c r="UWS29" s="130"/>
      <c r="UWT29" s="130"/>
      <c r="UWU29" s="130"/>
      <c r="UWV29" s="130"/>
      <c r="UWW29" s="130"/>
      <c r="UWX29" s="130"/>
      <c r="UWY29" s="130"/>
      <c r="UWZ29" s="130"/>
      <c r="UXA29" s="130"/>
      <c r="UXB29" s="130"/>
      <c r="UXC29" s="130"/>
      <c r="UXD29" s="130"/>
      <c r="UXE29" s="130"/>
      <c r="UXF29" s="130"/>
      <c r="UXG29" s="130"/>
      <c r="UXH29" s="130"/>
      <c r="UXI29" s="130"/>
      <c r="UXJ29" s="130"/>
      <c r="UXK29" s="130"/>
      <c r="UXL29" s="130"/>
      <c r="UXM29" s="130"/>
      <c r="UXN29" s="130"/>
      <c r="UXO29" s="130"/>
      <c r="UXP29" s="130"/>
      <c r="UXQ29" s="130"/>
      <c r="UXR29" s="130"/>
      <c r="UXS29" s="130"/>
      <c r="UXT29" s="130"/>
      <c r="UXU29" s="130"/>
      <c r="UXV29" s="130"/>
      <c r="UXW29" s="130"/>
      <c r="UXX29" s="130"/>
      <c r="UXY29" s="130"/>
      <c r="UXZ29" s="130"/>
      <c r="UYA29" s="130"/>
      <c r="UYB29" s="130"/>
      <c r="UYC29" s="130"/>
      <c r="UYD29" s="130"/>
      <c r="UYE29" s="130"/>
      <c r="UYF29" s="130"/>
      <c r="UYG29" s="130"/>
      <c r="UYH29" s="130"/>
      <c r="UYI29" s="130"/>
      <c r="UYJ29" s="130"/>
      <c r="UYK29" s="130"/>
      <c r="UYL29" s="130"/>
      <c r="UYM29" s="130"/>
      <c r="UYN29" s="130"/>
      <c r="UYO29" s="130"/>
      <c r="UYP29" s="130"/>
      <c r="UYQ29" s="130"/>
      <c r="UYR29" s="130"/>
      <c r="UYS29" s="130"/>
      <c r="UYT29" s="130"/>
      <c r="UYU29" s="130"/>
      <c r="UYV29" s="130"/>
      <c r="UYW29" s="130"/>
      <c r="UYX29" s="130"/>
      <c r="UYY29" s="130"/>
      <c r="UYZ29" s="130"/>
      <c r="UZA29" s="130"/>
      <c r="UZB29" s="130"/>
      <c r="UZC29" s="130"/>
      <c r="UZD29" s="130"/>
      <c r="UZE29" s="130"/>
      <c r="UZF29" s="130"/>
      <c r="UZG29" s="130"/>
      <c r="UZH29" s="130"/>
      <c r="UZI29" s="130"/>
      <c r="UZJ29" s="130"/>
      <c r="UZK29" s="130"/>
      <c r="UZL29" s="130"/>
      <c r="UZM29" s="130"/>
      <c r="UZN29" s="130"/>
      <c r="UZO29" s="130"/>
      <c r="UZP29" s="130"/>
      <c r="UZQ29" s="130"/>
      <c r="UZR29" s="130"/>
      <c r="UZS29" s="130"/>
      <c r="UZT29" s="130"/>
      <c r="UZU29" s="130"/>
      <c r="UZV29" s="130"/>
      <c r="UZW29" s="130"/>
      <c r="UZX29" s="130"/>
      <c r="UZY29" s="130"/>
      <c r="UZZ29" s="130"/>
      <c r="VAA29" s="130"/>
      <c r="VAB29" s="130"/>
      <c r="VAC29" s="130"/>
      <c r="VAD29" s="130"/>
      <c r="VAE29" s="130"/>
      <c r="VAF29" s="130"/>
      <c r="VAG29" s="130"/>
      <c r="VAH29" s="130"/>
      <c r="VAI29" s="130"/>
      <c r="VAJ29" s="130"/>
      <c r="VAK29" s="130"/>
      <c r="VAL29" s="130"/>
      <c r="VAM29" s="130"/>
      <c r="VAN29" s="130"/>
      <c r="VAO29" s="130"/>
      <c r="VAP29" s="130"/>
      <c r="VAQ29" s="130"/>
      <c r="VAR29" s="130"/>
      <c r="VAS29" s="130"/>
      <c r="VAT29" s="130"/>
      <c r="VAU29" s="130"/>
      <c r="VAV29" s="130"/>
      <c r="VAW29" s="130"/>
      <c r="VAX29" s="130"/>
      <c r="VAY29" s="130"/>
      <c r="VAZ29" s="130"/>
      <c r="VBA29" s="130"/>
      <c r="VBB29" s="130"/>
      <c r="VBC29" s="130"/>
      <c r="VBD29" s="130"/>
      <c r="VBE29" s="130"/>
      <c r="VBF29" s="130"/>
      <c r="VBG29" s="130"/>
      <c r="VBH29" s="130"/>
      <c r="VBI29" s="130"/>
      <c r="VBJ29" s="130"/>
      <c r="VBK29" s="130"/>
      <c r="VBL29" s="130"/>
      <c r="VBM29" s="130"/>
      <c r="VBN29" s="130"/>
      <c r="VBO29" s="130"/>
      <c r="VBP29" s="130"/>
      <c r="VBQ29" s="130"/>
      <c r="VBR29" s="130"/>
      <c r="VBS29" s="130"/>
      <c r="VBT29" s="130"/>
      <c r="VBU29" s="130"/>
      <c r="VBV29" s="130"/>
      <c r="VBW29" s="130"/>
      <c r="VBX29" s="130"/>
      <c r="VBY29" s="130"/>
      <c r="VBZ29" s="130"/>
      <c r="VCA29" s="130"/>
      <c r="VCB29" s="130"/>
      <c r="VCC29" s="130"/>
      <c r="VCD29" s="130"/>
      <c r="VCE29" s="130"/>
      <c r="VCF29" s="130"/>
      <c r="VCG29" s="130"/>
      <c r="VCH29" s="130"/>
      <c r="VCI29" s="130"/>
      <c r="VCJ29" s="130"/>
      <c r="VCK29" s="130"/>
      <c r="VCL29" s="130"/>
      <c r="VCM29" s="130"/>
      <c r="VCN29" s="130"/>
      <c r="VCO29" s="130"/>
      <c r="VCP29" s="130"/>
      <c r="VCQ29" s="130"/>
      <c r="VCR29" s="130"/>
      <c r="VCS29" s="130"/>
      <c r="VCT29" s="130"/>
      <c r="VCU29" s="130"/>
      <c r="VCV29" s="130"/>
      <c r="VCW29" s="130"/>
      <c r="VCX29" s="130"/>
      <c r="VCY29" s="130"/>
      <c r="VCZ29" s="130"/>
      <c r="VDA29" s="130"/>
      <c r="VDB29" s="130"/>
      <c r="VDC29" s="130"/>
      <c r="VDD29" s="130"/>
      <c r="VDE29" s="130"/>
      <c r="VDF29" s="130"/>
      <c r="VDG29" s="130"/>
      <c r="VDH29" s="130"/>
      <c r="VDI29" s="130"/>
      <c r="VDJ29" s="130"/>
      <c r="VDK29" s="130"/>
      <c r="VDL29" s="130"/>
      <c r="VDM29" s="130"/>
      <c r="VDN29" s="130"/>
      <c r="VDO29" s="130"/>
      <c r="VDP29" s="130"/>
      <c r="VDQ29" s="130"/>
      <c r="VDR29" s="130"/>
      <c r="VDS29" s="130"/>
      <c r="VDT29" s="130"/>
      <c r="VDU29" s="130"/>
      <c r="VDV29" s="130"/>
      <c r="VDW29" s="130"/>
      <c r="VDX29" s="130"/>
      <c r="VDY29" s="130"/>
      <c r="VDZ29" s="130"/>
      <c r="VEA29" s="130"/>
      <c r="VEB29" s="130"/>
      <c r="VEC29" s="130"/>
      <c r="VED29" s="130"/>
      <c r="VEE29" s="130"/>
      <c r="VEF29" s="130"/>
      <c r="VEG29" s="130"/>
      <c r="VEH29" s="130"/>
      <c r="VEI29" s="130"/>
      <c r="VEJ29" s="130"/>
      <c r="VEK29" s="130"/>
      <c r="VEL29" s="130"/>
      <c r="VEM29" s="130"/>
      <c r="VEN29" s="130"/>
      <c r="VEO29" s="130"/>
      <c r="VEP29" s="130"/>
      <c r="VEQ29" s="130"/>
      <c r="VER29" s="130"/>
      <c r="VES29" s="130"/>
      <c r="VET29" s="130"/>
      <c r="VEU29" s="130"/>
      <c r="VEV29" s="130"/>
      <c r="VEW29" s="130"/>
      <c r="VEX29" s="130"/>
      <c r="VEY29" s="130"/>
      <c r="VEZ29" s="130"/>
      <c r="VFA29" s="130"/>
      <c r="VFB29" s="130"/>
      <c r="VFC29" s="130"/>
      <c r="VFD29" s="130"/>
      <c r="VFE29" s="130"/>
      <c r="VFF29" s="130"/>
      <c r="VFG29" s="130"/>
      <c r="VFH29" s="130"/>
      <c r="VFI29" s="130"/>
      <c r="VFJ29" s="130"/>
      <c r="VFK29" s="130"/>
      <c r="VFL29" s="130"/>
      <c r="VFM29" s="130"/>
      <c r="VFN29" s="130"/>
      <c r="VFO29" s="130"/>
      <c r="VFP29" s="130"/>
      <c r="VFQ29" s="130"/>
      <c r="VFR29" s="130"/>
      <c r="VFS29" s="130"/>
      <c r="VFT29" s="130"/>
      <c r="VFU29" s="130"/>
      <c r="VFV29" s="130"/>
      <c r="VFW29" s="130"/>
      <c r="VFX29" s="130"/>
      <c r="VFY29" s="130"/>
      <c r="VFZ29" s="130"/>
      <c r="VGA29" s="130"/>
      <c r="VGB29" s="130"/>
      <c r="VGC29" s="130"/>
      <c r="VGD29" s="130"/>
      <c r="VGE29" s="130"/>
      <c r="VGF29" s="130"/>
      <c r="VGG29" s="130"/>
      <c r="VGH29" s="130"/>
      <c r="VGI29" s="130"/>
      <c r="VGJ29" s="130"/>
      <c r="VGK29" s="130"/>
      <c r="VGL29" s="130"/>
      <c r="VGM29" s="130"/>
      <c r="VGN29" s="130"/>
      <c r="VGO29" s="130"/>
      <c r="VGP29" s="130"/>
      <c r="VGQ29" s="130"/>
      <c r="VGR29" s="130"/>
      <c r="VGS29" s="130"/>
      <c r="VGT29" s="130"/>
      <c r="VGU29" s="130"/>
      <c r="VGV29" s="130"/>
      <c r="VGW29" s="130"/>
      <c r="VGX29" s="130"/>
      <c r="VGY29" s="130"/>
      <c r="VGZ29" s="130"/>
      <c r="VHA29" s="130"/>
      <c r="VHB29" s="130"/>
      <c r="VHC29" s="130"/>
      <c r="VHD29" s="130"/>
      <c r="VHE29" s="130"/>
      <c r="VHF29" s="130"/>
      <c r="VHG29" s="130"/>
      <c r="VHH29" s="130"/>
      <c r="VHI29" s="130"/>
      <c r="VHJ29" s="130"/>
      <c r="VHK29" s="130"/>
      <c r="VHL29" s="130"/>
      <c r="VHM29" s="130"/>
      <c r="VHN29" s="130"/>
      <c r="VHO29" s="130"/>
      <c r="VHP29" s="130"/>
      <c r="VHQ29" s="130"/>
      <c r="VHR29" s="130"/>
      <c r="VHS29" s="130"/>
      <c r="VHT29" s="130"/>
      <c r="VHU29" s="130"/>
      <c r="VHV29" s="130"/>
      <c r="VHW29" s="130"/>
      <c r="VHX29" s="130"/>
      <c r="VHY29" s="130"/>
      <c r="VHZ29" s="130"/>
      <c r="VIA29" s="130"/>
      <c r="VIB29" s="130"/>
      <c r="VIC29" s="130"/>
      <c r="VID29" s="130"/>
      <c r="VIE29" s="130"/>
      <c r="VIF29" s="130"/>
      <c r="VIG29" s="130"/>
      <c r="VIH29" s="130"/>
      <c r="VII29" s="130"/>
      <c r="VIJ29" s="130"/>
      <c r="VIK29" s="130"/>
      <c r="VIL29" s="130"/>
      <c r="VIM29" s="130"/>
      <c r="VIN29" s="130"/>
      <c r="VIO29" s="130"/>
      <c r="VIP29" s="130"/>
      <c r="VIQ29" s="130"/>
      <c r="VIR29" s="130"/>
      <c r="VIS29" s="130"/>
      <c r="VIT29" s="130"/>
      <c r="VIU29" s="130"/>
      <c r="VIV29" s="130"/>
      <c r="VIW29" s="130"/>
      <c r="VIX29" s="130"/>
      <c r="VIY29" s="130"/>
      <c r="VIZ29" s="130"/>
      <c r="VJA29" s="130"/>
      <c r="VJB29" s="130"/>
      <c r="VJC29" s="130"/>
      <c r="VJD29" s="130"/>
      <c r="VJE29" s="130"/>
      <c r="VJF29" s="130"/>
      <c r="VJG29" s="130"/>
      <c r="VJH29" s="130"/>
      <c r="VJI29" s="130"/>
      <c r="VJJ29" s="130"/>
      <c r="VJK29" s="130"/>
      <c r="VJL29" s="130"/>
      <c r="VJM29" s="130"/>
      <c r="VJN29" s="130"/>
      <c r="VJO29" s="130"/>
      <c r="VJP29" s="130"/>
      <c r="VJQ29" s="130"/>
      <c r="VJR29" s="130"/>
      <c r="VJS29" s="130"/>
      <c r="VJT29" s="130"/>
      <c r="VJU29" s="130"/>
      <c r="VJV29" s="130"/>
      <c r="VJW29" s="130"/>
      <c r="VJX29" s="130"/>
      <c r="VJY29" s="130"/>
      <c r="VJZ29" s="130"/>
      <c r="VKA29" s="130"/>
      <c r="VKB29" s="130"/>
      <c r="VKC29" s="130"/>
      <c r="VKD29" s="130"/>
      <c r="VKE29" s="130"/>
      <c r="VKF29" s="130"/>
      <c r="VKG29" s="130"/>
      <c r="VKH29" s="130"/>
      <c r="VKI29" s="130"/>
      <c r="VKJ29" s="130"/>
      <c r="VKK29" s="130"/>
      <c r="VKL29" s="130"/>
      <c r="VKM29" s="130"/>
      <c r="VKN29" s="130"/>
      <c r="VKO29" s="130"/>
      <c r="VKP29" s="130"/>
      <c r="VKQ29" s="130"/>
      <c r="VKR29" s="130"/>
      <c r="VKS29" s="130"/>
      <c r="VKT29" s="130"/>
      <c r="VKU29" s="130"/>
      <c r="VKV29" s="130"/>
      <c r="VKW29" s="130"/>
      <c r="VKX29" s="130"/>
      <c r="VKY29" s="130"/>
      <c r="VKZ29" s="130"/>
      <c r="VLA29" s="130"/>
      <c r="VLB29" s="130"/>
      <c r="VLC29" s="130"/>
      <c r="VLD29" s="130"/>
      <c r="VLE29" s="130"/>
      <c r="VLF29" s="130"/>
      <c r="VLG29" s="130"/>
      <c r="VLH29" s="130"/>
      <c r="VLI29" s="130"/>
      <c r="VLJ29" s="130"/>
      <c r="VLK29" s="130"/>
      <c r="VLL29" s="130"/>
      <c r="VLM29" s="130"/>
      <c r="VLN29" s="130"/>
      <c r="VLO29" s="130"/>
      <c r="VLP29" s="130"/>
      <c r="VLQ29" s="130"/>
      <c r="VLR29" s="130"/>
      <c r="VLS29" s="130"/>
      <c r="VLT29" s="130"/>
      <c r="VLU29" s="130"/>
      <c r="VLV29" s="130"/>
      <c r="VLW29" s="130"/>
      <c r="VLX29" s="130"/>
      <c r="VLY29" s="130"/>
      <c r="VLZ29" s="130"/>
      <c r="VMA29" s="130"/>
      <c r="VMB29" s="130"/>
      <c r="VMC29" s="130"/>
      <c r="VMD29" s="130"/>
      <c r="VME29" s="130"/>
      <c r="VMF29" s="130"/>
      <c r="VMG29" s="130"/>
      <c r="VMH29" s="130"/>
      <c r="VMI29" s="130"/>
      <c r="VMJ29" s="130"/>
      <c r="VMK29" s="130"/>
      <c r="VML29" s="130"/>
      <c r="VMM29" s="130"/>
      <c r="VMN29" s="130"/>
      <c r="VMO29" s="130"/>
      <c r="VMP29" s="130"/>
      <c r="VMQ29" s="130"/>
      <c r="VMR29" s="130"/>
      <c r="VMS29" s="130"/>
      <c r="VMT29" s="130"/>
      <c r="VMU29" s="130"/>
      <c r="VMV29" s="130"/>
      <c r="VMW29" s="130"/>
      <c r="VMX29" s="130"/>
      <c r="VMY29" s="130"/>
      <c r="VMZ29" s="130"/>
      <c r="VNA29" s="130"/>
      <c r="VNB29" s="130"/>
      <c r="VNC29" s="130"/>
      <c r="VND29" s="130"/>
      <c r="VNE29" s="130"/>
      <c r="VNF29" s="130"/>
      <c r="VNG29" s="130"/>
      <c r="VNH29" s="130"/>
      <c r="VNI29" s="130"/>
      <c r="VNJ29" s="130"/>
      <c r="VNK29" s="130"/>
      <c r="VNL29" s="130"/>
      <c r="VNM29" s="130"/>
      <c r="VNN29" s="130"/>
      <c r="VNO29" s="130"/>
      <c r="VNP29" s="130"/>
      <c r="VNQ29" s="130"/>
      <c r="VNR29" s="130"/>
      <c r="VNS29" s="130"/>
      <c r="VNT29" s="130"/>
      <c r="VNU29" s="130"/>
      <c r="VNV29" s="130"/>
      <c r="VNW29" s="130"/>
      <c r="VNX29" s="130"/>
      <c r="VNY29" s="130"/>
      <c r="VNZ29" s="130"/>
      <c r="VOA29" s="130"/>
      <c r="VOB29" s="130"/>
      <c r="VOC29" s="130"/>
      <c r="VOD29" s="130"/>
      <c r="VOE29" s="130"/>
      <c r="VOF29" s="130"/>
      <c r="VOG29" s="130"/>
      <c r="VOH29" s="130"/>
      <c r="VOI29" s="130"/>
      <c r="VOJ29" s="130"/>
      <c r="VOK29" s="130"/>
      <c r="VOL29" s="130"/>
      <c r="VOM29" s="130"/>
      <c r="VON29" s="130"/>
      <c r="VOO29" s="130"/>
      <c r="VOP29" s="130"/>
      <c r="VOQ29" s="130"/>
      <c r="VOR29" s="130"/>
      <c r="VOS29" s="130"/>
      <c r="VOT29" s="130"/>
      <c r="VOU29" s="130"/>
      <c r="VOV29" s="130"/>
      <c r="VOW29" s="130"/>
      <c r="VOX29" s="130"/>
      <c r="VOY29" s="130"/>
      <c r="VOZ29" s="130"/>
      <c r="VPA29" s="130"/>
      <c r="VPB29" s="130"/>
      <c r="VPC29" s="130"/>
      <c r="VPD29" s="130"/>
      <c r="VPE29" s="130"/>
      <c r="VPF29" s="130"/>
      <c r="VPG29" s="130"/>
      <c r="VPH29" s="130"/>
      <c r="VPI29" s="130"/>
      <c r="VPJ29" s="130"/>
      <c r="VPK29" s="130"/>
      <c r="VPL29" s="130"/>
      <c r="VPM29" s="130"/>
      <c r="VPN29" s="130"/>
      <c r="VPO29" s="130"/>
      <c r="VPP29" s="130"/>
      <c r="VPQ29" s="130"/>
      <c r="VPR29" s="130"/>
      <c r="VPS29" s="130"/>
      <c r="VPT29" s="130"/>
      <c r="VPU29" s="130"/>
      <c r="VPV29" s="130"/>
      <c r="VPW29" s="130"/>
      <c r="VPX29" s="130"/>
      <c r="VPY29" s="130"/>
      <c r="VPZ29" s="130"/>
      <c r="VQA29" s="130"/>
      <c r="VQB29" s="130"/>
      <c r="VQC29" s="130"/>
      <c r="VQD29" s="130"/>
      <c r="VQE29" s="130"/>
      <c r="VQF29" s="130"/>
      <c r="VQG29" s="130"/>
      <c r="VQH29" s="130"/>
      <c r="VQI29" s="130"/>
      <c r="VQJ29" s="130"/>
      <c r="VQK29" s="130"/>
      <c r="VQL29" s="130"/>
      <c r="VQM29" s="130"/>
      <c r="VQN29" s="130"/>
      <c r="VQO29" s="130"/>
      <c r="VQP29" s="130"/>
      <c r="VQQ29" s="130"/>
      <c r="VQR29" s="130"/>
      <c r="VQS29" s="130"/>
      <c r="VQT29" s="130"/>
      <c r="VQU29" s="130"/>
      <c r="VQV29" s="130"/>
      <c r="VQW29" s="130"/>
      <c r="VQX29" s="130"/>
      <c r="VQY29" s="130"/>
      <c r="VQZ29" s="130"/>
      <c r="VRA29" s="130"/>
      <c r="VRB29" s="130"/>
      <c r="VRC29" s="130"/>
      <c r="VRD29" s="130"/>
      <c r="VRE29" s="130"/>
      <c r="VRF29" s="130"/>
      <c r="VRG29" s="130"/>
      <c r="VRH29" s="130"/>
      <c r="VRI29" s="130"/>
      <c r="VRJ29" s="130"/>
      <c r="VRK29" s="130"/>
      <c r="VRL29" s="130"/>
      <c r="VRM29" s="130"/>
      <c r="VRN29" s="130"/>
      <c r="VRO29" s="130"/>
      <c r="VRP29" s="130"/>
      <c r="VRQ29" s="130"/>
      <c r="VRR29" s="130"/>
      <c r="VRS29" s="130"/>
      <c r="VRT29" s="130"/>
      <c r="VRU29" s="130"/>
      <c r="VRV29" s="130"/>
      <c r="VRW29" s="130"/>
      <c r="VRX29" s="130"/>
      <c r="VRY29" s="130"/>
      <c r="VRZ29" s="130"/>
      <c r="VSA29" s="130"/>
      <c r="VSB29" s="130"/>
      <c r="VSC29" s="130"/>
      <c r="VSD29" s="130"/>
      <c r="VSE29" s="130"/>
      <c r="VSF29" s="130"/>
      <c r="VSG29" s="130"/>
      <c r="VSH29" s="130"/>
      <c r="VSI29" s="130"/>
      <c r="VSJ29" s="130"/>
      <c r="VSK29" s="130"/>
      <c r="VSL29" s="130"/>
      <c r="VSM29" s="130"/>
      <c r="VSN29" s="130"/>
      <c r="VSO29" s="130"/>
      <c r="VSP29" s="130"/>
      <c r="VSQ29" s="130"/>
      <c r="VSR29" s="130"/>
      <c r="VSS29" s="130"/>
      <c r="VST29" s="130"/>
      <c r="VSU29" s="130"/>
      <c r="VSV29" s="130"/>
      <c r="VSW29" s="130"/>
      <c r="VSX29" s="130"/>
      <c r="VSY29" s="130"/>
      <c r="VSZ29" s="130"/>
      <c r="VTA29" s="130"/>
      <c r="VTB29" s="130"/>
      <c r="VTC29" s="130"/>
      <c r="VTD29" s="130"/>
      <c r="VTE29" s="130"/>
      <c r="VTF29" s="130"/>
      <c r="VTG29" s="130"/>
      <c r="VTH29" s="130"/>
      <c r="VTI29" s="130"/>
      <c r="VTJ29" s="130"/>
      <c r="VTK29" s="130"/>
      <c r="VTL29" s="130"/>
      <c r="VTM29" s="130"/>
      <c r="VTN29" s="130"/>
      <c r="VTO29" s="130"/>
      <c r="VTP29" s="130"/>
      <c r="VTQ29" s="130"/>
      <c r="VTR29" s="130"/>
      <c r="VTS29" s="130"/>
      <c r="VTT29" s="130"/>
      <c r="VTU29" s="130"/>
      <c r="VTV29" s="130"/>
      <c r="VTW29" s="130"/>
      <c r="VTX29" s="130"/>
      <c r="VTY29" s="130"/>
      <c r="VTZ29" s="130"/>
      <c r="VUA29" s="130"/>
      <c r="VUB29" s="130"/>
      <c r="VUC29" s="130"/>
      <c r="VUD29" s="130"/>
      <c r="VUE29" s="130"/>
      <c r="VUF29" s="130"/>
      <c r="VUG29" s="130"/>
      <c r="VUH29" s="130"/>
      <c r="VUI29" s="130"/>
      <c r="VUJ29" s="130"/>
      <c r="VUK29" s="130"/>
      <c r="VUL29" s="130"/>
      <c r="VUM29" s="130"/>
      <c r="VUN29" s="130"/>
      <c r="VUO29" s="130"/>
      <c r="VUP29" s="130"/>
      <c r="VUQ29" s="130"/>
      <c r="VUR29" s="130"/>
      <c r="VUS29" s="130"/>
      <c r="VUT29" s="130"/>
      <c r="VUU29" s="130"/>
      <c r="VUV29" s="130"/>
      <c r="VUW29" s="130"/>
      <c r="VUX29" s="130"/>
      <c r="VUY29" s="130"/>
      <c r="VUZ29" s="130"/>
      <c r="VVA29" s="130"/>
      <c r="VVB29" s="130"/>
      <c r="VVC29" s="130"/>
      <c r="VVD29" s="130"/>
      <c r="VVE29" s="130"/>
      <c r="VVF29" s="130"/>
      <c r="VVG29" s="130"/>
      <c r="VVH29" s="130"/>
      <c r="VVI29" s="130"/>
      <c r="VVJ29" s="130"/>
      <c r="VVK29" s="130"/>
      <c r="VVL29" s="130"/>
      <c r="VVM29" s="130"/>
      <c r="VVN29" s="130"/>
      <c r="VVO29" s="130"/>
      <c r="VVP29" s="130"/>
      <c r="VVQ29" s="130"/>
      <c r="VVR29" s="130"/>
      <c r="VVS29" s="130"/>
      <c r="VVT29" s="130"/>
      <c r="VVU29" s="130"/>
      <c r="VVV29" s="130"/>
      <c r="VVW29" s="130"/>
      <c r="VVX29" s="130"/>
      <c r="VVY29" s="130"/>
      <c r="VVZ29" s="130"/>
      <c r="VWA29" s="130"/>
      <c r="VWB29" s="130"/>
      <c r="VWC29" s="130"/>
      <c r="VWD29" s="130"/>
      <c r="VWE29" s="130"/>
      <c r="VWF29" s="130"/>
      <c r="VWG29" s="130"/>
      <c r="VWH29" s="130"/>
      <c r="VWI29" s="130"/>
      <c r="VWJ29" s="130"/>
      <c r="VWK29" s="130"/>
      <c r="VWL29" s="130"/>
      <c r="VWM29" s="130"/>
      <c r="VWN29" s="130"/>
      <c r="VWO29" s="130"/>
      <c r="VWP29" s="130"/>
      <c r="VWQ29" s="130"/>
      <c r="VWR29" s="130"/>
      <c r="VWS29" s="130"/>
      <c r="VWT29" s="130"/>
      <c r="VWU29" s="130"/>
      <c r="VWV29" s="130"/>
      <c r="VWW29" s="130"/>
      <c r="VWX29" s="130"/>
      <c r="VWY29" s="130"/>
      <c r="VWZ29" s="130"/>
      <c r="VXA29" s="130"/>
      <c r="VXB29" s="130"/>
      <c r="VXC29" s="130"/>
      <c r="VXD29" s="130"/>
      <c r="VXE29" s="130"/>
      <c r="VXF29" s="130"/>
      <c r="VXG29" s="130"/>
      <c r="VXH29" s="130"/>
      <c r="VXI29" s="130"/>
      <c r="VXJ29" s="130"/>
      <c r="VXK29" s="130"/>
      <c r="VXL29" s="130"/>
      <c r="VXM29" s="130"/>
      <c r="VXN29" s="130"/>
      <c r="VXO29" s="130"/>
      <c r="VXP29" s="130"/>
      <c r="VXQ29" s="130"/>
      <c r="VXR29" s="130"/>
      <c r="VXS29" s="130"/>
      <c r="VXT29" s="130"/>
      <c r="VXU29" s="130"/>
      <c r="VXV29" s="130"/>
      <c r="VXW29" s="130"/>
      <c r="VXX29" s="130"/>
      <c r="VXY29" s="130"/>
      <c r="VXZ29" s="130"/>
      <c r="VYA29" s="130"/>
      <c r="VYB29" s="130"/>
      <c r="VYC29" s="130"/>
      <c r="VYD29" s="130"/>
      <c r="VYE29" s="130"/>
      <c r="VYF29" s="130"/>
      <c r="VYG29" s="130"/>
      <c r="VYH29" s="130"/>
      <c r="VYI29" s="130"/>
      <c r="VYJ29" s="130"/>
      <c r="VYK29" s="130"/>
      <c r="VYL29" s="130"/>
      <c r="VYM29" s="130"/>
      <c r="VYN29" s="130"/>
      <c r="VYO29" s="130"/>
      <c r="VYP29" s="130"/>
      <c r="VYQ29" s="130"/>
      <c r="VYR29" s="130"/>
      <c r="VYS29" s="130"/>
      <c r="VYT29" s="130"/>
      <c r="VYU29" s="130"/>
      <c r="VYV29" s="130"/>
      <c r="VYW29" s="130"/>
      <c r="VYX29" s="130"/>
      <c r="VYY29" s="130"/>
      <c r="VYZ29" s="130"/>
      <c r="VZA29" s="130"/>
      <c r="VZB29" s="130"/>
      <c r="VZC29" s="130"/>
      <c r="VZD29" s="130"/>
      <c r="VZE29" s="130"/>
      <c r="VZF29" s="130"/>
      <c r="VZG29" s="130"/>
      <c r="VZH29" s="130"/>
      <c r="VZI29" s="130"/>
      <c r="VZJ29" s="130"/>
      <c r="VZK29" s="130"/>
      <c r="VZL29" s="130"/>
      <c r="VZM29" s="130"/>
      <c r="VZN29" s="130"/>
      <c r="VZO29" s="130"/>
      <c r="VZP29" s="130"/>
      <c r="VZQ29" s="130"/>
      <c r="VZR29" s="130"/>
      <c r="VZS29" s="130"/>
      <c r="VZT29" s="130"/>
      <c r="VZU29" s="130"/>
      <c r="VZV29" s="130"/>
      <c r="VZW29" s="130"/>
      <c r="VZX29" s="130"/>
      <c r="VZY29" s="130"/>
      <c r="VZZ29" s="130"/>
      <c r="WAA29" s="130"/>
      <c r="WAB29" s="130"/>
      <c r="WAC29" s="130"/>
      <c r="WAD29" s="130"/>
      <c r="WAE29" s="130"/>
      <c r="WAF29" s="130"/>
      <c r="WAG29" s="130"/>
      <c r="WAH29" s="130"/>
      <c r="WAI29" s="130"/>
      <c r="WAJ29" s="130"/>
      <c r="WAK29" s="130"/>
      <c r="WAL29" s="130"/>
      <c r="WAM29" s="130"/>
      <c r="WAN29" s="130"/>
      <c r="WAO29" s="130"/>
      <c r="WAP29" s="130"/>
      <c r="WAQ29" s="130"/>
      <c r="WAR29" s="130"/>
      <c r="WAS29" s="130"/>
      <c r="WAT29" s="130"/>
      <c r="WAU29" s="130"/>
      <c r="WAV29" s="130"/>
      <c r="WAW29" s="130"/>
      <c r="WAX29" s="130"/>
      <c r="WAY29" s="130"/>
      <c r="WAZ29" s="130"/>
      <c r="WBA29" s="130"/>
      <c r="WBB29" s="130"/>
      <c r="WBC29" s="130"/>
      <c r="WBD29" s="130"/>
      <c r="WBE29" s="130"/>
      <c r="WBF29" s="130"/>
      <c r="WBG29" s="130"/>
      <c r="WBH29" s="130"/>
      <c r="WBI29" s="130"/>
      <c r="WBJ29" s="130"/>
      <c r="WBK29" s="130"/>
      <c r="WBL29" s="130"/>
      <c r="WBM29" s="130"/>
      <c r="WBN29" s="130"/>
      <c r="WBO29" s="130"/>
      <c r="WBP29" s="130"/>
      <c r="WBQ29" s="130"/>
      <c r="WBR29" s="130"/>
      <c r="WBS29" s="130"/>
      <c r="WBT29" s="130"/>
      <c r="WBU29" s="130"/>
      <c r="WBV29" s="130"/>
      <c r="WBW29" s="130"/>
      <c r="WBX29" s="130"/>
      <c r="WBY29" s="130"/>
      <c r="WBZ29" s="130"/>
      <c r="WCA29" s="130"/>
      <c r="WCB29" s="130"/>
      <c r="WCC29" s="130"/>
      <c r="WCD29" s="130"/>
      <c r="WCE29" s="130"/>
      <c r="WCF29" s="130"/>
      <c r="WCG29" s="130"/>
      <c r="WCH29" s="130"/>
      <c r="WCI29" s="130"/>
      <c r="WCJ29" s="130"/>
      <c r="WCK29" s="130"/>
      <c r="WCL29" s="130"/>
      <c r="WCM29" s="130"/>
      <c r="WCN29" s="130"/>
      <c r="WCO29" s="130"/>
      <c r="WCP29" s="130"/>
      <c r="WCQ29" s="130"/>
      <c r="WCR29" s="130"/>
      <c r="WCS29" s="130"/>
      <c r="WCT29" s="130"/>
      <c r="WCU29" s="130"/>
      <c r="WCV29" s="130"/>
      <c r="WCW29" s="130"/>
      <c r="WCX29" s="130"/>
      <c r="WCY29" s="130"/>
      <c r="WCZ29" s="130"/>
      <c r="WDA29" s="130"/>
      <c r="WDB29" s="130"/>
      <c r="WDC29" s="130"/>
      <c r="WDD29" s="130"/>
      <c r="WDE29" s="130"/>
      <c r="WDF29" s="130"/>
      <c r="WDG29" s="130"/>
      <c r="WDH29" s="130"/>
      <c r="WDI29" s="130"/>
      <c r="WDJ29" s="130"/>
      <c r="WDK29" s="130"/>
      <c r="WDL29" s="130"/>
      <c r="WDM29" s="130"/>
      <c r="WDN29" s="130"/>
      <c r="WDO29" s="130"/>
      <c r="WDP29" s="130"/>
      <c r="WDQ29" s="130"/>
      <c r="WDR29" s="130"/>
      <c r="WDS29" s="130"/>
      <c r="WDT29" s="130"/>
      <c r="WDU29" s="130"/>
      <c r="WDV29" s="130"/>
      <c r="WDW29" s="130"/>
      <c r="WDX29" s="130"/>
      <c r="WDY29" s="130"/>
      <c r="WDZ29" s="130"/>
      <c r="WEA29" s="130"/>
      <c r="WEB29" s="130"/>
      <c r="WEC29" s="130"/>
      <c r="WED29" s="130"/>
      <c r="WEE29" s="130"/>
      <c r="WEF29" s="130"/>
      <c r="WEG29" s="130"/>
      <c r="WEH29" s="130"/>
      <c r="WEI29" s="130"/>
      <c r="WEJ29" s="130"/>
      <c r="WEK29" s="130"/>
      <c r="WEL29" s="130"/>
      <c r="WEM29" s="130"/>
      <c r="WEN29" s="130"/>
      <c r="WEO29" s="130"/>
      <c r="WEP29" s="130"/>
      <c r="WEQ29" s="130"/>
      <c r="WER29" s="130"/>
      <c r="WES29" s="130"/>
      <c r="WET29" s="130"/>
      <c r="WEU29" s="130"/>
      <c r="WEV29" s="130"/>
      <c r="WEW29" s="130"/>
      <c r="WEX29" s="130"/>
      <c r="WEY29" s="130"/>
      <c r="WEZ29" s="130"/>
      <c r="WFA29" s="130"/>
      <c r="WFB29" s="130"/>
      <c r="WFC29" s="130"/>
      <c r="WFD29" s="130"/>
      <c r="WFE29" s="130"/>
      <c r="WFF29" s="130"/>
      <c r="WFG29" s="130"/>
      <c r="WFH29" s="130"/>
      <c r="WFI29" s="130"/>
      <c r="WFJ29" s="130"/>
      <c r="WFK29" s="130"/>
      <c r="WFL29" s="130"/>
      <c r="WFM29" s="130"/>
      <c r="WFN29" s="130"/>
      <c r="WFO29" s="130"/>
      <c r="WFP29" s="130"/>
      <c r="WFQ29" s="130"/>
      <c r="WFR29" s="130"/>
      <c r="WFS29" s="130"/>
      <c r="WFT29" s="130"/>
      <c r="WFU29" s="130"/>
      <c r="WFV29" s="130"/>
      <c r="WFW29" s="130"/>
      <c r="WFX29" s="130"/>
      <c r="WFY29" s="130"/>
      <c r="WFZ29" s="130"/>
      <c r="WGA29" s="130"/>
      <c r="WGB29" s="130"/>
      <c r="WGC29" s="130"/>
      <c r="WGD29" s="130"/>
      <c r="WGE29" s="130"/>
      <c r="WGF29" s="130"/>
      <c r="WGG29" s="130"/>
      <c r="WGH29" s="130"/>
      <c r="WGI29" s="130"/>
      <c r="WGJ29" s="130"/>
      <c r="WGK29" s="130"/>
      <c r="WGL29" s="130"/>
      <c r="WGM29" s="130"/>
      <c r="WGN29" s="130"/>
      <c r="WGO29" s="130"/>
      <c r="WGP29" s="130"/>
      <c r="WGQ29" s="130"/>
      <c r="WGR29" s="130"/>
      <c r="WGS29" s="130"/>
      <c r="WGT29" s="130"/>
      <c r="WGU29" s="130"/>
      <c r="WGV29" s="130"/>
      <c r="WGW29" s="130"/>
      <c r="WGX29" s="130"/>
      <c r="WGY29" s="130"/>
      <c r="WGZ29" s="130"/>
      <c r="WHA29" s="130"/>
      <c r="WHB29" s="130"/>
      <c r="WHC29" s="130"/>
      <c r="WHD29" s="130"/>
      <c r="WHE29" s="130"/>
      <c r="WHF29" s="130"/>
      <c r="WHG29" s="130"/>
      <c r="WHH29" s="130"/>
      <c r="WHI29" s="130"/>
      <c r="WHJ29" s="130"/>
      <c r="WHK29" s="130"/>
      <c r="WHL29" s="130"/>
      <c r="WHM29" s="130"/>
      <c r="WHN29" s="130"/>
      <c r="WHO29" s="130"/>
      <c r="WHP29" s="130"/>
      <c r="WHQ29" s="130"/>
      <c r="WHR29" s="130"/>
      <c r="WHS29" s="130"/>
      <c r="WHT29" s="130"/>
      <c r="WHU29" s="130"/>
      <c r="WHV29" s="130"/>
      <c r="WHW29" s="130"/>
      <c r="WHX29" s="130"/>
      <c r="WHY29" s="130"/>
      <c r="WHZ29" s="130"/>
      <c r="WIA29" s="130"/>
      <c r="WIB29" s="130"/>
      <c r="WIC29" s="130"/>
      <c r="WID29" s="130"/>
      <c r="WIE29" s="130"/>
      <c r="WIF29" s="130"/>
      <c r="WIG29" s="130"/>
      <c r="WIH29" s="130"/>
      <c r="WII29" s="130"/>
      <c r="WIJ29" s="130"/>
      <c r="WIK29" s="130"/>
      <c r="WIL29" s="130"/>
      <c r="WIM29" s="130"/>
      <c r="WIN29" s="130"/>
      <c r="WIO29" s="130"/>
      <c r="WIP29" s="130"/>
      <c r="WIQ29" s="130"/>
      <c r="WIR29" s="130"/>
      <c r="WIS29" s="130"/>
      <c r="WIT29" s="130"/>
      <c r="WIU29" s="130"/>
      <c r="WIV29" s="130"/>
      <c r="WIW29" s="130"/>
      <c r="WIX29" s="130"/>
      <c r="WIY29" s="130"/>
      <c r="WIZ29" s="130"/>
      <c r="WJA29" s="130"/>
      <c r="WJB29" s="130"/>
      <c r="WJC29" s="130"/>
      <c r="WJD29" s="130"/>
      <c r="WJE29" s="130"/>
      <c r="WJF29" s="130"/>
      <c r="WJG29" s="130"/>
      <c r="WJH29" s="130"/>
      <c r="WJI29" s="130"/>
      <c r="WJJ29" s="130"/>
      <c r="WJK29" s="130"/>
      <c r="WJL29" s="130"/>
      <c r="WJM29" s="130"/>
      <c r="WJN29" s="130"/>
      <c r="WJO29" s="130"/>
      <c r="WJP29" s="130"/>
      <c r="WJQ29" s="130"/>
      <c r="WJR29" s="130"/>
      <c r="WJS29" s="130"/>
      <c r="WJT29" s="130"/>
      <c r="WJU29" s="130"/>
      <c r="WJV29" s="130"/>
      <c r="WJW29" s="130"/>
      <c r="WJX29" s="130"/>
      <c r="WJY29" s="130"/>
      <c r="WJZ29" s="130"/>
      <c r="WKA29" s="130"/>
      <c r="WKB29" s="130"/>
      <c r="WKC29" s="130"/>
      <c r="WKD29" s="130"/>
      <c r="WKE29" s="130"/>
      <c r="WKF29" s="130"/>
      <c r="WKG29" s="130"/>
      <c r="WKH29" s="130"/>
      <c r="WKI29" s="130"/>
      <c r="WKJ29" s="130"/>
      <c r="WKK29" s="130"/>
      <c r="WKL29" s="130"/>
      <c r="WKM29" s="130"/>
      <c r="WKN29" s="130"/>
      <c r="WKO29" s="130"/>
      <c r="WKP29" s="130"/>
      <c r="WKQ29" s="130"/>
      <c r="WKR29" s="130"/>
      <c r="WKS29" s="130"/>
      <c r="WKT29" s="130"/>
      <c r="WKU29" s="130"/>
      <c r="WKV29" s="130"/>
      <c r="WKW29" s="130"/>
      <c r="WKX29" s="130"/>
      <c r="WKY29" s="130"/>
      <c r="WKZ29" s="130"/>
      <c r="WLA29" s="130"/>
      <c r="WLB29" s="130"/>
      <c r="WLC29" s="130"/>
      <c r="WLD29" s="130"/>
      <c r="WLE29" s="130"/>
      <c r="WLF29" s="130"/>
      <c r="WLG29" s="130"/>
      <c r="WLH29" s="130"/>
      <c r="WLI29" s="130"/>
      <c r="WLJ29" s="130"/>
      <c r="WLK29" s="130"/>
      <c r="WLL29" s="130"/>
      <c r="WLM29" s="130"/>
      <c r="WLN29" s="130"/>
      <c r="WLO29" s="130"/>
      <c r="WLP29" s="130"/>
      <c r="WLQ29" s="130"/>
      <c r="WLR29" s="130"/>
      <c r="WLS29" s="130"/>
      <c r="WLT29" s="130"/>
      <c r="WLU29" s="130"/>
      <c r="WLV29" s="130"/>
      <c r="WLW29" s="130"/>
      <c r="WLX29" s="130"/>
      <c r="WLY29" s="130"/>
      <c r="WLZ29" s="130"/>
      <c r="WMA29" s="130"/>
      <c r="WMB29" s="130"/>
      <c r="WMC29" s="130"/>
      <c r="WMD29" s="130"/>
      <c r="WME29" s="130"/>
      <c r="WMF29" s="130"/>
      <c r="WMG29" s="130"/>
      <c r="WMH29" s="130"/>
      <c r="WMI29" s="130"/>
      <c r="WMJ29" s="130"/>
      <c r="WMK29" s="130"/>
      <c r="WML29" s="130"/>
      <c r="WMM29" s="130"/>
      <c r="WMN29" s="130"/>
      <c r="WMO29" s="130"/>
      <c r="WMP29" s="130"/>
      <c r="WMQ29" s="130"/>
      <c r="WMR29" s="130"/>
      <c r="WMS29" s="130"/>
      <c r="WMT29" s="130"/>
      <c r="WMU29" s="130"/>
      <c r="WMV29" s="130"/>
      <c r="WMW29" s="130"/>
      <c r="WMX29" s="130"/>
      <c r="WMY29" s="130"/>
      <c r="WMZ29" s="130"/>
      <c r="WNA29" s="130"/>
      <c r="WNB29" s="130"/>
      <c r="WNC29" s="130"/>
      <c r="WND29" s="130"/>
      <c r="WNE29" s="130"/>
      <c r="WNF29" s="130"/>
      <c r="WNG29" s="130"/>
      <c r="WNH29" s="130"/>
      <c r="WNI29" s="130"/>
      <c r="WNJ29" s="130"/>
      <c r="WNK29" s="130"/>
      <c r="WNL29" s="130"/>
      <c r="WNM29" s="130"/>
      <c r="WNN29" s="130"/>
      <c r="WNO29" s="130"/>
      <c r="WNP29" s="130"/>
      <c r="WNQ29" s="130"/>
      <c r="WNR29" s="130"/>
      <c r="WNS29" s="130"/>
      <c r="WNT29" s="130"/>
      <c r="WNU29" s="130"/>
      <c r="WNV29" s="130"/>
      <c r="WNW29" s="130"/>
      <c r="WNX29" s="130"/>
      <c r="WNY29" s="130"/>
      <c r="WNZ29" s="130"/>
      <c r="WOA29" s="130"/>
      <c r="WOB29" s="130"/>
      <c r="WOC29" s="130"/>
      <c r="WOD29" s="130"/>
      <c r="WOE29" s="130"/>
      <c r="WOF29" s="130"/>
      <c r="WOG29" s="130"/>
      <c r="WOH29" s="130"/>
      <c r="WOI29" s="130"/>
      <c r="WOJ29" s="130"/>
      <c r="WOK29" s="130"/>
      <c r="WOL29" s="130"/>
      <c r="WOM29" s="130"/>
      <c r="WON29" s="130"/>
      <c r="WOO29" s="130"/>
      <c r="WOP29" s="130"/>
      <c r="WOQ29" s="130"/>
      <c r="WOR29" s="130"/>
      <c r="WOS29" s="130"/>
      <c r="WOT29" s="130"/>
      <c r="WOU29" s="130"/>
      <c r="WOV29" s="130"/>
      <c r="WOW29" s="130"/>
      <c r="WOX29" s="130"/>
      <c r="WOY29" s="130"/>
      <c r="WOZ29" s="130"/>
      <c r="WPA29" s="130"/>
      <c r="WPB29" s="130"/>
      <c r="WPC29" s="130"/>
      <c r="WPD29" s="130"/>
      <c r="WPE29" s="130"/>
      <c r="WPF29" s="130"/>
      <c r="WPG29" s="130"/>
      <c r="WPH29" s="130"/>
      <c r="WPI29" s="130"/>
      <c r="WPJ29" s="130"/>
      <c r="WPK29" s="130"/>
      <c r="WPL29" s="130"/>
      <c r="WPM29" s="130"/>
      <c r="WPN29" s="130"/>
      <c r="WPO29" s="130"/>
      <c r="WPP29" s="130"/>
      <c r="WPQ29" s="130"/>
      <c r="WPR29" s="130"/>
      <c r="WPS29" s="130"/>
      <c r="WPT29" s="130"/>
      <c r="WPU29" s="130"/>
      <c r="WPV29" s="130"/>
      <c r="WPW29" s="130"/>
      <c r="WPX29" s="130"/>
      <c r="WPY29" s="130"/>
      <c r="WPZ29" s="130"/>
      <c r="WQA29" s="130"/>
      <c r="WQB29" s="130"/>
      <c r="WQC29" s="130"/>
      <c r="WQD29" s="130"/>
      <c r="WQE29" s="130"/>
      <c r="WQF29" s="130"/>
      <c r="WQG29" s="130"/>
      <c r="WQH29" s="130"/>
      <c r="WQI29" s="130"/>
      <c r="WQJ29" s="130"/>
      <c r="WQK29" s="130"/>
      <c r="WQL29" s="130"/>
      <c r="WQM29" s="130"/>
      <c r="WQN29" s="130"/>
      <c r="WQO29" s="130"/>
      <c r="WQP29" s="130"/>
      <c r="WQQ29" s="130"/>
      <c r="WQR29" s="130"/>
      <c r="WQS29" s="130"/>
      <c r="WQT29" s="130"/>
      <c r="WQU29" s="130"/>
      <c r="WQV29" s="130"/>
      <c r="WQW29" s="130"/>
      <c r="WQX29" s="130"/>
      <c r="WQY29" s="130"/>
      <c r="WQZ29" s="130"/>
      <c r="WRA29" s="130"/>
      <c r="WRB29" s="130"/>
      <c r="WRC29" s="130"/>
      <c r="WRD29" s="130"/>
      <c r="WRE29" s="130"/>
      <c r="WRF29" s="130"/>
      <c r="WRG29" s="130"/>
      <c r="WRH29" s="130"/>
      <c r="WRI29" s="130"/>
      <c r="WRJ29" s="130"/>
      <c r="WRK29" s="130"/>
      <c r="WRL29" s="130"/>
      <c r="WRM29" s="130"/>
      <c r="WRN29" s="130"/>
      <c r="WRO29" s="130"/>
      <c r="WRP29" s="130"/>
      <c r="WRQ29" s="130"/>
      <c r="WRR29" s="130"/>
      <c r="WRS29" s="130"/>
      <c r="WRT29" s="130"/>
      <c r="WRU29" s="130"/>
      <c r="WRV29" s="130"/>
      <c r="WRW29" s="130"/>
      <c r="WRX29" s="130"/>
      <c r="WRY29" s="130"/>
      <c r="WRZ29" s="130"/>
      <c r="WSA29" s="130"/>
      <c r="WSB29" s="130"/>
      <c r="WSC29" s="130"/>
      <c r="WSD29" s="130"/>
      <c r="WSE29" s="130"/>
      <c r="WSF29" s="130"/>
      <c r="WSG29" s="130"/>
      <c r="WSH29" s="130"/>
      <c r="WSI29" s="130"/>
      <c r="WSJ29" s="130"/>
      <c r="WSK29" s="130"/>
      <c r="WSL29" s="130"/>
      <c r="WSM29" s="130"/>
      <c r="WSN29" s="130"/>
      <c r="WSO29" s="130"/>
      <c r="WSP29" s="130"/>
      <c r="WSQ29" s="130"/>
      <c r="WSR29" s="130"/>
      <c r="WSS29" s="130"/>
      <c r="WST29" s="130"/>
      <c r="WSU29" s="130"/>
      <c r="WSV29" s="130"/>
      <c r="WSW29" s="130"/>
      <c r="WSX29" s="130"/>
      <c r="WSY29" s="130"/>
      <c r="WSZ29" s="130"/>
      <c r="WTA29" s="130"/>
      <c r="WTB29" s="130"/>
      <c r="WTC29" s="130"/>
      <c r="WTD29" s="130"/>
      <c r="WTE29" s="130"/>
      <c r="WTF29" s="130"/>
      <c r="WTG29" s="130"/>
      <c r="WTH29" s="130"/>
      <c r="WTI29" s="130"/>
      <c r="WTJ29" s="130"/>
      <c r="WTK29" s="130"/>
      <c r="WTL29" s="130"/>
      <c r="WTM29" s="130"/>
      <c r="WTN29" s="130"/>
      <c r="WTO29" s="130"/>
      <c r="WTP29" s="130"/>
      <c r="WTQ29" s="130"/>
      <c r="WTR29" s="130"/>
      <c r="WTS29" s="130"/>
      <c r="WTT29" s="130"/>
      <c r="WTU29" s="130"/>
      <c r="WTV29" s="130"/>
      <c r="WTW29" s="130"/>
      <c r="WTX29" s="130"/>
      <c r="WTY29" s="130"/>
      <c r="WTZ29" s="130"/>
      <c r="WUA29" s="130"/>
      <c r="WUB29" s="130"/>
      <c r="WUC29" s="130"/>
      <c r="WUD29" s="130"/>
      <c r="WUE29" s="130"/>
      <c r="WUF29" s="130"/>
      <c r="WUG29" s="130"/>
      <c r="WUH29" s="130"/>
      <c r="WUI29" s="130"/>
      <c r="WUJ29" s="130"/>
      <c r="WUK29" s="130"/>
      <c r="WUL29" s="130"/>
      <c r="WUM29" s="130"/>
      <c r="WUN29" s="130"/>
      <c r="WUO29" s="130"/>
      <c r="WUP29" s="130"/>
      <c r="WUQ29" s="130"/>
      <c r="WUR29" s="130"/>
      <c r="WUS29" s="130"/>
      <c r="WUT29" s="130"/>
      <c r="WUU29" s="130"/>
      <c r="WUV29" s="130"/>
      <c r="WUW29" s="130"/>
      <c r="WUX29" s="130"/>
      <c r="WUY29" s="130"/>
      <c r="WUZ29" s="130"/>
      <c r="WVA29" s="130"/>
      <c r="WVB29" s="130"/>
      <c r="WVC29" s="130"/>
      <c r="WVD29" s="130"/>
      <c r="WVE29" s="130"/>
      <c r="WVF29" s="130"/>
      <c r="WVG29" s="130"/>
      <c r="WVH29" s="130"/>
      <c r="WVI29" s="130"/>
      <c r="WVJ29" s="130"/>
      <c r="WVK29" s="130"/>
      <c r="WVL29" s="130"/>
      <c r="WVM29" s="130"/>
      <c r="WVN29" s="130"/>
      <c r="WVO29" s="130"/>
      <c r="WVP29" s="130"/>
      <c r="WVQ29" s="130"/>
      <c r="WVR29" s="130"/>
      <c r="WVS29" s="130"/>
      <c r="WVT29" s="130"/>
      <c r="WVU29" s="130"/>
      <c r="WVV29" s="130"/>
      <c r="WVW29" s="130"/>
      <c r="WVX29" s="130"/>
      <c r="WVY29" s="130"/>
      <c r="WVZ29" s="130"/>
      <c r="WWA29" s="130"/>
      <c r="WWB29" s="130"/>
      <c r="WWC29" s="130"/>
      <c r="WWD29" s="130"/>
      <c r="WWE29" s="130"/>
      <c r="WWF29" s="130"/>
      <c r="WWG29" s="130"/>
      <c r="WWH29" s="130"/>
      <c r="WWI29" s="130"/>
      <c r="WWJ29" s="130"/>
      <c r="WWK29" s="130"/>
      <c r="WWL29" s="130"/>
      <c r="WWM29" s="130"/>
      <c r="WWN29" s="130"/>
      <c r="WWO29" s="130"/>
      <c r="WWP29" s="130"/>
      <c r="WWQ29" s="130"/>
      <c r="WWR29" s="130"/>
      <c r="WWS29" s="130"/>
      <c r="WWT29" s="130"/>
      <c r="WWU29" s="130"/>
      <c r="WWV29" s="130"/>
      <c r="WWW29" s="130"/>
      <c r="WWX29" s="130"/>
      <c r="WWY29" s="130"/>
      <c r="WWZ29" s="130"/>
      <c r="WXA29" s="130"/>
      <c r="WXB29" s="130"/>
      <c r="WXC29" s="130"/>
      <c r="WXD29" s="130"/>
      <c r="WXE29" s="130"/>
      <c r="WXF29" s="130"/>
      <c r="WXG29" s="130"/>
      <c r="WXH29" s="130"/>
      <c r="WXI29" s="130"/>
      <c r="WXJ29" s="130"/>
      <c r="WXK29" s="130"/>
      <c r="WXL29" s="130"/>
      <c r="WXM29" s="130"/>
      <c r="WXN29" s="130"/>
      <c r="WXO29" s="130"/>
      <c r="WXP29" s="130"/>
      <c r="WXQ29" s="130"/>
      <c r="WXR29" s="130"/>
      <c r="WXS29" s="130"/>
      <c r="WXT29" s="130"/>
      <c r="WXU29" s="130"/>
      <c r="WXV29" s="130"/>
      <c r="WXW29" s="130"/>
      <c r="WXX29" s="130"/>
      <c r="WXY29" s="130"/>
      <c r="WXZ29" s="130"/>
      <c r="WYA29" s="130"/>
      <c r="WYB29" s="130"/>
      <c r="WYC29" s="130"/>
      <c r="WYD29" s="130"/>
      <c r="WYE29" s="130"/>
      <c r="WYF29" s="130"/>
      <c r="WYG29" s="130"/>
      <c r="WYH29" s="130"/>
      <c r="WYI29" s="130"/>
      <c r="WYJ29" s="130"/>
      <c r="WYK29" s="130"/>
      <c r="WYL29" s="130"/>
      <c r="WYM29" s="130"/>
      <c r="WYN29" s="130"/>
      <c r="WYO29" s="130"/>
      <c r="WYP29" s="130"/>
      <c r="WYQ29" s="130"/>
      <c r="WYR29" s="130"/>
      <c r="WYS29" s="130"/>
      <c r="WYT29" s="130"/>
      <c r="WYU29" s="130"/>
      <c r="WYV29" s="130"/>
      <c r="WYW29" s="130"/>
      <c r="WYX29" s="130"/>
      <c r="WYY29" s="130"/>
      <c r="WYZ29" s="130"/>
      <c r="WZA29" s="130"/>
      <c r="WZB29" s="130"/>
      <c r="WZC29" s="130"/>
      <c r="WZD29" s="130"/>
      <c r="WZE29" s="130"/>
      <c r="WZF29" s="130"/>
      <c r="WZG29" s="130"/>
      <c r="WZH29" s="130"/>
      <c r="WZI29" s="130"/>
      <c r="WZJ29" s="130"/>
      <c r="WZK29" s="130"/>
      <c r="WZL29" s="130"/>
      <c r="WZM29" s="130"/>
      <c r="WZN29" s="130"/>
      <c r="WZO29" s="130"/>
      <c r="WZP29" s="130"/>
      <c r="WZQ29" s="130"/>
      <c r="WZR29" s="130"/>
      <c r="WZS29" s="130"/>
      <c r="WZT29" s="130"/>
      <c r="WZU29" s="130"/>
      <c r="WZV29" s="130"/>
      <c r="WZW29" s="130"/>
      <c r="WZX29" s="130"/>
      <c r="WZY29" s="130"/>
      <c r="WZZ29" s="130"/>
      <c r="XAA29" s="130"/>
      <c r="XAB29" s="130"/>
      <c r="XAC29" s="130"/>
      <c r="XAD29" s="130"/>
      <c r="XAE29" s="130"/>
      <c r="XAF29" s="130"/>
      <c r="XAG29" s="130"/>
      <c r="XAH29" s="130"/>
      <c r="XAI29" s="130"/>
      <c r="XAJ29" s="130"/>
      <c r="XAK29" s="130"/>
      <c r="XAL29" s="130"/>
      <c r="XAM29" s="130"/>
      <c r="XAN29" s="130"/>
      <c r="XAO29" s="130"/>
      <c r="XAP29" s="130"/>
      <c r="XAQ29" s="130"/>
      <c r="XAR29" s="130"/>
      <c r="XAS29" s="130"/>
      <c r="XAT29" s="130"/>
      <c r="XAU29" s="130"/>
      <c r="XAV29" s="130"/>
      <c r="XAW29" s="130"/>
      <c r="XAX29" s="130"/>
      <c r="XAY29" s="130"/>
      <c r="XAZ29" s="130"/>
      <c r="XBA29" s="130"/>
      <c r="XBB29" s="130"/>
      <c r="XBC29" s="130"/>
      <c r="XBD29" s="130"/>
      <c r="XBE29" s="130"/>
      <c r="XBF29" s="130"/>
      <c r="XBG29" s="130"/>
      <c r="XBH29" s="130"/>
      <c r="XBI29" s="130"/>
      <c r="XBJ29" s="130"/>
      <c r="XBK29" s="130"/>
      <c r="XBL29" s="130"/>
      <c r="XBM29" s="130"/>
      <c r="XBN29" s="130"/>
      <c r="XBO29" s="130"/>
      <c r="XBP29" s="130"/>
      <c r="XBQ29" s="130"/>
      <c r="XBR29" s="130"/>
      <c r="XBS29" s="130"/>
      <c r="XBT29" s="130"/>
      <c r="XBU29" s="130"/>
      <c r="XBV29" s="130"/>
      <c r="XBW29" s="130"/>
      <c r="XBX29" s="130"/>
      <c r="XBY29" s="130"/>
      <c r="XBZ29" s="130"/>
      <c r="XCA29" s="130"/>
      <c r="XCB29" s="130"/>
      <c r="XCC29" s="130"/>
      <c r="XCD29" s="130"/>
      <c r="XCE29" s="130"/>
      <c r="XCF29" s="130"/>
      <c r="XCG29" s="130"/>
      <c r="XCH29" s="130"/>
      <c r="XCI29" s="130"/>
      <c r="XCJ29" s="130"/>
      <c r="XCK29" s="130"/>
      <c r="XCL29" s="130"/>
      <c r="XCM29" s="130"/>
      <c r="XCN29" s="130"/>
      <c r="XCO29" s="130"/>
      <c r="XCP29" s="130"/>
      <c r="XCQ29" s="130"/>
      <c r="XCR29" s="130"/>
      <c r="XCS29" s="130"/>
      <c r="XCT29" s="130"/>
      <c r="XCU29" s="130"/>
      <c r="XCV29" s="130"/>
      <c r="XCW29" s="130"/>
      <c r="XCX29" s="130"/>
      <c r="XCY29" s="130"/>
      <c r="XCZ29" s="130"/>
      <c r="XDA29" s="130"/>
      <c r="XDB29" s="130"/>
      <c r="XDC29" s="130"/>
      <c r="XDD29" s="130"/>
      <c r="XDE29" s="130"/>
      <c r="XDF29" s="130"/>
      <c r="XDG29" s="130"/>
      <c r="XDH29" s="130"/>
      <c r="XDI29" s="130"/>
      <c r="XDJ29" s="130"/>
      <c r="XDK29" s="130"/>
      <c r="XDL29" s="130"/>
      <c r="XDM29" s="130"/>
      <c r="XDN29" s="130"/>
      <c r="XDO29" s="130"/>
      <c r="XDP29" s="130"/>
      <c r="XDQ29" s="130"/>
      <c r="XDR29" s="130"/>
      <c r="XDS29" s="130"/>
      <c r="XDT29" s="130"/>
      <c r="XDU29" s="130"/>
      <c r="XDV29" s="130"/>
      <c r="XDW29" s="130"/>
      <c r="XDX29" s="130"/>
      <c r="XDY29" s="130"/>
      <c r="XDZ29" s="130"/>
      <c r="XEA29" s="130"/>
      <c r="XEB29" s="130"/>
      <c r="XEC29" s="130"/>
      <c r="XED29" s="130"/>
      <c r="XEE29" s="130"/>
      <c r="XEF29" s="130"/>
      <c r="XEG29" s="130"/>
      <c r="XEH29" s="130"/>
      <c r="XEI29" s="130"/>
      <c r="XEJ29" s="130"/>
      <c r="XEK29" s="130"/>
      <c r="XEL29" s="130"/>
      <c r="XEM29" s="130"/>
      <c r="XEN29" s="130"/>
      <c r="XEO29" s="130"/>
      <c r="XEP29" s="130"/>
      <c r="XEQ29" s="130"/>
      <c r="XER29" s="130"/>
      <c r="XES29" s="130"/>
      <c r="XET29" s="130"/>
      <c r="XEU29" s="130"/>
      <c r="XEV29" s="130"/>
      <c r="XEW29" s="130"/>
    </row>
    <row r="30" spans="1:16377">
      <c r="A30" s="670"/>
      <c r="B30" s="578"/>
      <c r="C30" s="65" t="s">
        <v>300</v>
      </c>
      <c r="D30" s="9">
        <v>3045</v>
      </c>
      <c r="E30" s="18"/>
      <c r="F30" s="17"/>
      <c r="G30" s="17"/>
      <c r="H30" s="17"/>
      <c r="I30" s="17"/>
      <c r="J30" s="15"/>
      <c r="K30" s="15"/>
      <c r="L30" s="15"/>
      <c r="M30" s="15"/>
      <c r="N30" s="15"/>
      <c r="O30" s="15"/>
      <c r="P30" s="15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24">
        <f>SUM(D30:AB30)</f>
        <v>3045</v>
      </c>
      <c r="AD30" s="17"/>
    </row>
    <row r="31" spans="1:16377">
      <c r="A31" s="670"/>
      <c r="B31" s="578"/>
      <c r="C31" s="65" t="s">
        <v>301</v>
      </c>
      <c r="D31" s="9"/>
      <c r="E31" s="18"/>
      <c r="F31" s="17"/>
      <c r="G31" s="17"/>
      <c r="H31" s="17"/>
      <c r="I31" s="17"/>
      <c r="J31" s="15"/>
      <c r="K31" s="574"/>
      <c r="L31" s="574"/>
      <c r="M31" s="574"/>
      <c r="N31" s="15"/>
      <c r="O31" s="15"/>
      <c r="P31" s="15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4">
        <f>SUM(D31:AB31)</f>
        <v>0</v>
      </c>
      <c r="AD31" s="17"/>
    </row>
    <row r="32" spans="1:16377" s="131" customFormat="1">
      <c r="A32" s="670"/>
      <c r="B32" s="578"/>
      <c r="C32" s="129" t="s">
        <v>57</v>
      </c>
      <c r="D32" s="9"/>
      <c r="E32" s="362"/>
      <c r="F32" s="152"/>
      <c r="G32" s="152"/>
      <c r="H32" s="152"/>
      <c r="I32" s="32"/>
      <c r="J32" s="32"/>
      <c r="K32" s="32"/>
      <c r="L32" s="32"/>
      <c r="M32" s="32"/>
      <c r="N32" s="9"/>
      <c r="O32" s="9"/>
      <c r="P32" s="9"/>
      <c r="Q32" s="32"/>
      <c r="R32" s="32"/>
      <c r="S32" s="32"/>
      <c r="T32" s="128"/>
      <c r="U32" s="128"/>
      <c r="V32" s="128"/>
      <c r="W32" s="128"/>
      <c r="X32" s="128"/>
      <c r="Y32" s="128"/>
      <c r="Z32" s="128"/>
      <c r="AA32" s="128"/>
      <c r="AB32" s="540"/>
      <c r="AC32" s="24">
        <f>SUM(D32:AB32)</f>
        <v>0</v>
      </c>
      <c r="AD32" s="9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  <c r="EN32" s="130"/>
      <c r="EO32" s="130"/>
      <c r="EP32" s="130"/>
      <c r="EQ32" s="130"/>
      <c r="ER32" s="130"/>
      <c r="ES32" s="130"/>
      <c r="ET32" s="130"/>
      <c r="EU32" s="130"/>
      <c r="EV32" s="130"/>
      <c r="EW32" s="130"/>
      <c r="EX32" s="130"/>
      <c r="EY32" s="130"/>
      <c r="EZ32" s="130"/>
      <c r="FA32" s="130"/>
      <c r="FB32" s="130"/>
      <c r="FC32" s="130"/>
      <c r="FD32" s="130"/>
      <c r="FE32" s="130"/>
      <c r="FF32" s="130"/>
      <c r="FG32" s="130"/>
      <c r="FH32" s="130"/>
      <c r="FI32" s="130"/>
      <c r="FJ32" s="130"/>
      <c r="FK32" s="130"/>
      <c r="FL32" s="130"/>
      <c r="FM32" s="130"/>
      <c r="FN32" s="130"/>
      <c r="FO32" s="130"/>
      <c r="FP32" s="130"/>
      <c r="FQ32" s="130"/>
      <c r="FR32" s="130"/>
      <c r="FS32" s="130"/>
      <c r="FT32" s="130"/>
      <c r="FU32" s="130"/>
      <c r="FV32" s="130"/>
      <c r="FW32" s="130"/>
      <c r="FX32" s="130"/>
      <c r="FY32" s="130"/>
      <c r="FZ32" s="130"/>
      <c r="GA32" s="130"/>
      <c r="GB32" s="130"/>
      <c r="GC32" s="130"/>
      <c r="GD32" s="130"/>
      <c r="GE32" s="130"/>
      <c r="GF32" s="130"/>
      <c r="GG32" s="130"/>
      <c r="GH32" s="130"/>
      <c r="GI32" s="130"/>
      <c r="GJ32" s="130"/>
      <c r="GK32" s="130"/>
      <c r="GL32" s="130"/>
      <c r="GM32" s="130"/>
      <c r="GN32" s="130"/>
      <c r="GO32" s="130"/>
      <c r="GP32" s="130"/>
      <c r="GQ32" s="130"/>
      <c r="GR32" s="130"/>
      <c r="GS32" s="130"/>
      <c r="GT32" s="130"/>
      <c r="GU32" s="130"/>
      <c r="GV32" s="130"/>
      <c r="GW32" s="130"/>
      <c r="GX32" s="130"/>
      <c r="GY32" s="130"/>
      <c r="GZ32" s="130"/>
      <c r="HA32" s="130"/>
      <c r="HB32" s="130"/>
      <c r="HC32" s="130"/>
      <c r="HD32" s="130"/>
      <c r="HE32" s="130"/>
      <c r="HF32" s="130"/>
      <c r="HG32" s="130"/>
      <c r="HH32" s="130"/>
      <c r="HI32" s="130"/>
      <c r="HJ32" s="130"/>
      <c r="HK32" s="130"/>
      <c r="HL32" s="130"/>
      <c r="HM32" s="130"/>
      <c r="HN32" s="130"/>
      <c r="HO32" s="130"/>
      <c r="HP32" s="130"/>
      <c r="HQ32" s="130"/>
      <c r="HR32" s="130"/>
      <c r="HS32" s="130"/>
      <c r="HT32" s="130"/>
      <c r="HU32" s="130"/>
      <c r="HV32" s="130"/>
      <c r="HW32" s="130"/>
      <c r="HX32" s="130"/>
      <c r="HY32" s="130"/>
      <c r="HZ32" s="130"/>
      <c r="IA32" s="130"/>
      <c r="IB32" s="130"/>
      <c r="IC32" s="130"/>
      <c r="ID32" s="130"/>
      <c r="IE32" s="130"/>
      <c r="IF32" s="130"/>
      <c r="IG32" s="130"/>
      <c r="IH32" s="130"/>
      <c r="II32" s="130"/>
      <c r="IJ32" s="130"/>
      <c r="IK32" s="130"/>
      <c r="IL32" s="130"/>
      <c r="IM32" s="130"/>
      <c r="IN32" s="130"/>
      <c r="IO32" s="130"/>
      <c r="IP32" s="130"/>
      <c r="IQ32" s="130"/>
      <c r="IR32" s="130"/>
      <c r="IS32" s="130"/>
      <c r="IT32" s="130"/>
      <c r="IU32" s="130"/>
      <c r="IV32" s="130"/>
      <c r="IW32" s="130"/>
      <c r="IX32" s="130"/>
      <c r="IY32" s="130"/>
      <c r="IZ32" s="130"/>
      <c r="JA32" s="130"/>
      <c r="JB32" s="130"/>
      <c r="JC32" s="130"/>
      <c r="JD32" s="130"/>
      <c r="JE32" s="130"/>
      <c r="JF32" s="130"/>
      <c r="JG32" s="130"/>
      <c r="JH32" s="130"/>
      <c r="JI32" s="130"/>
      <c r="JJ32" s="130"/>
      <c r="JK32" s="130"/>
      <c r="JL32" s="130"/>
      <c r="JM32" s="130"/>
      <c r="JN32" s="130"/>
      <c r="JO32" s="130"/>
      <c r="JP32" s="130"/>
      <c r="JQ32" s="130"/>
      <c r="JR32" s="130"/>
      <c r="JS32" s="130"/>
      <c r="JT32" s="130"/>
      <c r="JU32" s="130"/>
      <c r="JV32" s="130"/>
      <c r="JW32" s="130"/>
      <c r="JX32" s="130"/>
      <c r="JY32" s="130"/>
      <c r="JZ32" s="130"/>
      <c r="KA32" s="130"/>
      <c r="KB32" s="130"/>
      <c r="KC32" s="130"/>
      <c r="KD32" s="130"/>
      <c r="KE32" s="130"/>
      <c r="KF32" s="130"/>
      <c r="KG32" s="130"/>
      <c r="KH32" s="130"/>
      <c r="KI32" s="130"/>
      <c r="KJ32" s="130"/>
      <c r="KK32" s="130"/>
      <c r="KL32" s="130"/>
      <c r="KM32" s="130"/>
      <c r="KN32" s="130"/>
      <c r="KO32" s="130"/>
      <c r="KP32" s="130"/>
      <c r="KQ32" s="130"/>
      <c r="KR32" s="130"/>
      <c r="KS32" s="130"/>
      <c r="KT32" s="130"/>
      <c r="KU32" s="130"/>
      <c r="KV32" s="130"/>
      <c r="KW32" s="130"/>
      <c r="KX32" s="130"/>
      <c r="KY32" s="130"/>
      <c r="KZ32" s="130"/>
      <c r="LA32" s="130"/>
      <c r="LB32" s="130"/>
      <c r="LC32" s="130"/>
      <c r="LD32" s="130"/>
      <c r="LE32" s="130"/>
      <c r="LF32" s="130"/>
      <c r="LG32" s="130"/>
      <c r="LH32" s="130"/>
      <c r="LI32" s="130"/>
      <c r="LJ32" s="130"/>
      <c r="LK32" s="130"/>
      <c r="LL32" s="130"/>
      <c r="LM32" s="130"/>
      <c r="LN32" s="130"/>
      <c r="LO32" s="130"/>
      <c r="LP32" s="130"/>
      <c r="LQ32" s="130"/>
      <c r="LR32" s="130"/>
      <c r="LS32" s="130"/>
      <c r="LT32" s="130"/>
      <c r="LU32" s="130"/>
      <c r="LV32" s="130"/>
      <c r="LW32" s="130"/>
      <c r="LX32" s="130"/>
      <c r="LY32" s="130"/>
      <c r="LZ32" s="130"/>
      <c r="MA32" s="130"/>
      <c r="MB32" s="130"/>
      <c r="MC32" s="130"/>
      <c r="MD32" s="130"/>
      <c r="ME32" s="130"/>
      <c r="MF32" s="130"/>
      <c r="MG32" s="130"/>
      <c r="MH32" s="130"/>
      <c r="MI32" s="130"/>
      <c r="MJ32" s="130"/>
      <c r="MK32" s="130"/>
      <c r="ML32" s="130"/>
      <c r="MM32" s="130"/>
      <c r="MN32" s="130"/>
      <c r="MO32" s="130"/>
      <c r="MP32" s="130"/>
      <c r="MQ32" s="130"/>
      <c r="MR32" s="130"/>
      <c r="MS32" s="130"/>
      <c r="MT32" s="130"/>
      <c r="MU32" s="130"/>
      <c r="MV32" s="130"/>
      <c r="MW32" s="130"/>
      <c r="MX32" s="130"/>
      <c r="MY32" s="130"/>
      <c r="MZ32" s="130"/>
      <c r="NA32" s="130"/>
      <c r="NB32" s="130"/>
      <c r="NC32" s="130"/>
      <c r="ND32" s="130"/>
      <c r="NE32" s="130"/>
      <c r="NF32" s="130"/>
      <c r="NG32" s="130"/>
      <c r="NH32" s="130"/>
      <c r="NI32" s="130"/>
      <c r="NJ32" s="130"/>
      <c r="NK32" s="130"/>
      <c r="NL32" s="130"/>
      <c r="NM32" s="130"/>
      <c r="NN32" s="130"/>
      <c r="NO32" s="130"/>
      <c r="NP32" s="130"/>
      <c r="NQ32" s="130"/>
      <c r="NR32" s="130"/>
      <c r="NS32" s="130"/>
      <c r="NT32" s="130"/>
      <c r="NU32" s="130"/>
      <c r="NV32" s="130"/>
      <c r="NW32" s="130"/>
      <c r="NX32" s="130"/>
      <c r="NY32" s="130"/>
      <c r="NZ32" s="130"/>
      <c r="OA32" s="130"/>
      <c r="OB32" s="130"/>
      <c r="OC32" s="130"/>
      <c r="OD32" s="130"/>
      <c r="OE32" s="130"/>
      <c r="OF32" s="130"/>
      <c r="OG32" s="130"/>
      <c r="OH32" s="130"/>
      <c r="OI32" s="130"/>
      <c r="OJ32" s="130"/>
      <c r="OK32" s="130"/>
      <c r="OL32" s="130"/>
      <c r="OM32" s="130"/>
      <c r="ON32" s="130"/>
      <c r="OO32" s="130"/>
      <c r="OP32" s="130"/>
      <c r="OQ32" s="130"/>
      <c r="OR32" s="130"/>
      <c r="OS32" s="130"/>
      <c r="OT32" s="130"/>
      <c r="OU32" s="130"/>
      <c r="OV32" s="130"/>
      <c r="OW32" s="130"/>
      <c r="OX32" s="130"/>
      <c r="OY32" s="130"/>
      <c r="OZ32" s="130"/>
      <c r="PA32" s="130"/>
      <c r="PB32" s="130"/>
      <c r="PC32" s="130"/>
      <c r="PD32" s="130"/>
      <c r="PE32" s="130"/>
      <c r="PF32" s="130"/>
      <c r="PG32" s="130"/>
      <c r="PH32" s="130"/>
      <c r="PI32" s="130"/>
      <c r="PJ32" s="130"/>
      <c r="PK32" s="130"/>
      <c r="PL32" s="130"/>
      <c r="PM32" s="130"/>
      <c r="PN32" s="130"/>
      <c r="PO32" s="130"/>
      <c r="PP32" s="130"/>
      <c r="PQ32" s="130"/>
      <c r="PR32" s="130"/>
      <c r="PS32" s="130"/>
      <c r="PT32" s="130"/>
      <c r="PU32" s="130"/>
      <c r="PV32" s="130"/>
      <c r="PW32" s="130"/>
      <c r="PX32" s="130"/>
      <c r="PY32" s="130"/>
      <c r="PZ32" s="130"/>
      <c r="QA32" s="130"/>
      <c r="QB32" s="130"/>
      <c r="QC32" s="130"/>
      <c r="QD32" s="130"/>
      <c r="QE32" s="130"/>
      <c r="QF32" s="130"/>
      <c r="QG32" s="130"/>
      <c r="QH32" s="130"/>
      <c r="QI32" s="130"/>
      <c r="QJ32" s="130"/>
      <c r="QK32" s="130"/>
      <c r="QL32" s="130"/>
      <c r="QM32" s="130"/>
      <c r="QN32" s="130"/>
      <c r="QO32" s="130"/>
      <c r="QP32" s="130"/>
      <c r="QQ32" s="130"/>
      <c r="QR32" s="130"/>
      <c r="QS32" s="130"/>
      <c r="QT32" s="130"/>
      <c r="QU32" s="130"/>
      <c r="QV32" s="130"/>
      <c r="QW32" s="130"/>
      <c r="QX32" s="130"/>
      <c r="QY32" s="130"/>
      <c r="QZ32" s="130"/>
      <c r="RA32" s="130"/>
      <c r="RB32" s="130"/>
      <c r="RC32" s="130"/>
      <c r="RD32" s="130"/>
      <c r="RE32" s="130"/>
      <c r="RF32" s="130"/>
      <c r="RG32" s="130"/>
      <c r="RH32" s="130"/>
      <c r="RI32" s="130"/>
      <c r="RJ32" s="130"/>
      <c r="RK32" s="130"/>
      <c r="RL32" s="130"/>
      <c r="RM32" s="130"/>
      <c r="RN32" s="130"/>
      <c r="RO32" s="130"/>
      <c r="RP32" s="130"/>
      <c r="RQ32" s="130"/>
      <c r="RR32" s="130"/>
      <c r="RS32" s="130"/>
      <c r="RT32" s="130"/>
      <c r="RU32" s="130"/>
      <c r="RV32" s="130"/>
      <c r="RW32" s="130"/>
      <c r="RX32" s="130"/>
      <c r="RY32" s="130"/>
      <c r="RZ32" s="130"/>
      <c r="SA32" s="130"/>
      <c r="SB32" s="130"/>
      <c r="SC32" s="130"/>
      <c r="SD32" s="130"/>
      <c r="SE32" s="130"/>
      <c r="SF32" s="130"/>
      <c r="SG32" s="130"/>
      <c r="SH32" s="130"/>
      <c r="SI32" s="130"/>
      <c r="SJ32" s="130"/>
      <c r="SK32" s="130"/>
      <c r="SL32" s="130"/>
      <c r="SM32" s="130"/>
      <c r="SN32" s="130"/>
      <c r="SO32" s="130"/>
      <c r="SP32" s="130"/>
      <c r="SQ32" s="130"/>
      <c r="SR32" s="130"/>
      <c r="SS32" s="130"/>
      <c r="ST32" s="130"/>
      <c r="SU32" s="130"/>
      <c r="SV32" s="130"/>
      <c r="SW32" s="130"/>
      <c r="SX32" s="130"/>
      <c r="SY32" s="130"/>
      <c r="SZ32" s="130"/>
      <c r="TA32" s="130"/>
      <c r="TB32" s="130"/>
      <c r="TC32" s="130"/>
      <c r="TD32" s="130"/>
      <c r="TE32" s="130"/>
      <c r="TF32" s="130"/>
      <c r="TG32" s="130"/>
      <c r="TH32" s="130"/>
      <c r="TI32" s="130"/>
      <c r="TJ32" s="130"/>
      <c r="TK32" s="130"/>
      <c r="TL32" s="130"/>
      <c r="TM32" s="130"/>
      <c r="TN32" s="130"/>
      <c r="TO32" s="130"/>
      <c r="TP32" s="130"/>
      <c r="TQ32" s="130"/>
      <c r="TR32" s="130"/>
      <c r="TS32" s="130"/>
      <c r="TT32" s="130"/>
      <c r="TU32" s="130"/>
      <c r="TV32" s="130"/>
      <c r="TW32" s="130"/>
      <c r="TX32" s="130"/>
      <c r="TY32" s="130"/>
      <c r="TZ32" s="130"/>
      <c r="UA32" s="130"/>
      <c r="UB32" s="130"/>
      <c r="UC32" s="130"/>
      <c r="UD32" s="130"/>
      <c r="UE32" s="130"/>
      <c r="UF32" s="130"/>
      <c r="UG32" s="130"/>
      <c r="UH32" s="130"/>
      <c r="UI32" s="130"/>
      <c r="UJ32" s="130"/>
      <c r="UK32" s="130"/>
      <c r="UL32" s="130"/>
      <c r="UM32" s="130"/>
      <c r="UN32" s="130"/>
      <c r="UO32" s="130"/>
      <c r="UP32" s="130"/>
      <c r="UQ32" s="130"/>
      <c r="UR32" s="130"/>
      <c r="US32" s="130"/>
      <c r="UT32" s="130"/>
      <c r="UU32" s="130"/>
      <c r="UV32" s="130"/>
      <c r="UW32" s="130"/>
      <c r="UX32" s="130"/>
      <c r="UY32" s="130"/>
      <c r="UZ32" s="130"/>
      <c r="VA32" s="130"/>
      <c r="VB32" s="130"/>
      <c r="VC32" s="130"/>
      <c r="VD32" s="130"/>
      <c r="VE32" s="130"/>
      <c r="VF32" s="130"/>
      <c r="VG32" s="130"/>
      <c r="VH32" s="130"/>
      <c r="VI32" s="130"/>
      <c r="VJ32" s="130"/>
      <c r="VK32" s="130"/>
      <c r="VL32" s="130"/>
      <c r="VM32" s="130"/>
      <c r="VN32" s="130"/>
      <c r="VO32" s="130"/>
      <c r="VP32" s="130"/>
      <c r="VQ32" s="130"/>
      <c r="VR32" s="130"/>
      <c r="VS32" s="130"/>
      <c r="VT32" s="130"/>
      <c r="VU32" s="130"/>
      <c r="VV32" s="130"/>
      <c r="VW32" s="130"/>
      <c r="VX32" s="130"/>
      <c r="VY32" s="130"/>
      <c r="VZ32" s="130"/>
      <c r="WA32" s="130"/>
      <c r="WB32" s="130"/>
      <c r="WC32" s="130"/>
      <c r="WD32" s="130"/>
      <c r="WE32" s="130"/>
      <c r="WF32" s="130"/>
      <c r="WG32" s="130"/>
      <c r="WH32" s="130"/>
      <c r="WI32" s="130"/>
      <c r="WJ32" s="130"/>
      <c r="WK32" s="130"/>
      <c r="WL32" s="130"/>
      <c r="WM32" s="130"/>
      <c r="WN32" s="130"/>
      <c r="WO32" s="130"/>
      <c r="WP32" s="130"/>
      <c r="WQ32" s="130"/>
      <c r="WR32" s="130"/>
      <c r="WS32" s="130"/>
      <c r="WT32" s="130"/>
      <c r="WU32" s="130"/>
      <c r="WV32" s="130"/>
      <c r="WW32" s="130"/>
      <c r="WX32" s="130"/>
      <c r="WY32" s="130"/>
      <c r="WZ32" s="130"/>
      <c r="XA32" s="130"/>
      <c r="XB32" s="130"/>
      <c r="XC32" s="130"/>
      <c r="XD32" s="130"/>
      <c r="XE32" s="130"/>
      <c r="XF32" s="130"/>
      <c r="XG32" s="130"/>
      <c r="XH32" s="130"/>
      <c r="XI32" s="130"/>
      <c r="XJ32" s="130"/>
      <c r="XK32" s="130"/>
      <c r="XL32" s="130"/>
      <c r="XM32" s="130"/>
      <c r="XN32" s="130"/>
      <c r="XO32" s="130"/>
      <c r="XP32" s="130"/>
      <c r="XQ32" s="130"/>
      <c r="XR32" s="130"/>
      <c r="XS32" s="130"/>
      <c r="XT32" s="130"/>
      <c r="XU32" s="130"/>
      <c r="XV32" s="130"/>
      <c r="XW32" s="130"/>
      <c r="XX32" s="130"/>
      <c r="XY32" s="130"/>
      <c r="XZ32" s="130"/>
      <c r="YA32" s="130"/>
      <c r="YB32" s="130"/>
      <c r="YC32" s="130"/>
      <c r="YD32" s="130"/>
      <c r="YE32" s="130"/>
      <c r="YF32" s="130"/>
      <c r="YG32" s="130"/>
      <c r="YH32" s="130"/>
      <c r="YI32" s="130"/>
      <c r="YJ32" s="130"/>
      <c r="YK32" s="130"/>
      <c r="YL32" s="130"/>
      <c r="YM32" s="130"/>
      <c r="YN32" s="130"/>
      <c r="YO32" s="130"/>
      <c r="YP32" s="130"/>
      <c r="YQ32" s="130"/>
      <c r="YR32" s="130"/>
      <c r="YS32" s="130"/>
      <c r="YT32" s="130"/>
      <c r="YU32" s="130"/>
      <c r="YV32" s="130"/>
      <c r="YW32" s="130"/>
      <c r="YX32" s="130"/>
      <c r="YY32" s="130"/>
      <c r="YZ32" s="130"/>
      <c r="ZA32" s="130"/>
      <c r="ZB32" s="130"/>
      <c r="ZC32" s="130"/>
      <c r="ZD32" s="130"/>
      <c r="ZE32" s="130"/>
      <c r="ZF32" s="130"/>
      <c r="ZG32" s="130"/>
      <c r="ZH32" s="130"/>
      <c r="ZI32" s="130"/>
      <c r="ZJ32" s="130"/>
      <c r="ZK32" s="130"/>
      <c r="ZL32" s="130"/>
      <c r="ZM32" s="130"/>
      <c r="ZN32" s="130"/>
      <c r="ZO32" s="130"/>
      <c r="ZP32" s="130"/>
      <c r="ZQ32" s="130"/>
      <c r="ZR32" s="130"/>
      <c r="ZS32" s="130"/>
      <c r="ZT32" s="130"/>
      <c r="ZU32" s="130"/>
      <c r="ZV32" s="130"/>
      <c r="ZW32" s="130"/>
      <c r="ZX32" s="130"/>
      <c r="ZY32" s="130"/>
      <c r="ZZ32" s="130"/>
      <c r="AAA32" s="130"/>
      <c r="AAB32" s="130"/>
      <c r="AAC32" s="130"/>
      <c r="AAD32" s="130"/>
      <c r="AAE32" s="130"/>
      <c r="AAF32" s="130"/>
      <c r="AAG32" s="130"/>
      <c r="AAH32" s="130"/>
      <c r="AAI32" s="130"/>
      <c r="AAJ32" s="130"/>
      <c r="AAK32" s="130"/>
      <c r="AAL32" s="130"/>
      <c r="AAM32" s="130"/>
      <c r="AAN32" s="130"/>
      <c r="AAO32" s="130"/>
      <c r="AAP32" s="130"/>
      <c r="AAQ32" s="130"/>
      <c r="AAR32" s="130"/>
      <c r="AAS32" s="130"/>
      <c r="AAT32" s="130"/>
      <c r="AAU32" s="130"/>
      <c r="AAV32" s="130"/>
      <c r="AAW32" s="130"/>
      <c r="AAX32" s="130"/>
      <c r="AAY32" s="130"/>
      <c r="AAZ32" s="130"/>
      <c r="ABA32" s="130"/>
      <c r="ABB32" s="130"/>
      <c r="ABC32" s="130"/>
      <c r="ABD32" s="130"/>
      <c r="ABE32" s="130"/>
      <c r="ABF32" s="130"/>
      <c r="ABG32" s="130"/>
      <c r="ABH32" s="130"/>
      <c r="ABI32" s="130"/>
      <c r="ABJ32" s="130"/>
      <c r="ABK32" s="130"/>
      <c r="ABL32" s="130"/>
      <c r="ABM32" s="130"/>
      <c r="ABN32" s="130"/>
      <c r="ABO32" s="130"/>
      <c r="ABP32" s="130"/>
      <c r="ABQ32" s="130"/>
      <c r="ABR32" s="130"/>
      <c r="ABS32" s="130"/>
      <c r="ABT32" s="130"/>
      <c r="ABU32" s="130"/>
      <c r="ABV32" s="130"/>
      <c r="ABW32" s="130"/>
      <c r="ABX32" s="130"/>
      <c r="ABY32" s="130"/>
      <c r="ABZ32" s="130"/>
      <c r="ACA32" s="130"/>
      <c r="ACB32" s="130"/>
      <c r="ACC32" s="130"/>
      <c r="ACD32" s="130"/>
      <c r="ACE32" s="130"/>
      <c r="ACF32" s="130"/>
      <c r="ACG32" s="130"/>
      <c r="ACH32" s="130"/>
      <c r="ACI32" s="130"/>
      <c r="ACJ32" s="130"/>
      <c r="ACK32" s="130"/>
      <c r="ACL32" s="130"/>
      <c r="ACM32" s="130"/>
      <c r="ACN32" s="130"/>
      <c r="ACO32" s="130"/>
      <c r="ACP32" s="130"/>
      <c r="ACQ32" s="130"/>
      <c r="ACR32" s="130"/>
      <c r="ACS32" s="130"/>
      <c r="ACT32" s="130"/>
      <c r="ACU32" s="130"/>
      <c r="ACV32" s="130"/>
      <c r="ACW32" s="130"/>
      <c r="ACX32" s="130"/>
      <c r="ACY32" s="130"/>
      <c r="ACZ32" s="130"/>
      <c r="ADA32" s="130"/>
      <c r="ADB32" s="130"/>
      <c r="ADC32" s="130"/>
      <c r="ADD32" s="130"/>
      <c r="ADE32" s="130"/>
      <c r="ADF32" s="130"/>
      <c r="ADG32" s="130"/>
      <c r="ADH32" s="130"/>
      <c r="ADI32" s="130"/>
      <c r="ADJ32" s="130"/>
      <c r="ADK32" s="130"/>
      <c r="ADL32" s="130"/>
      <c r="ADM32" s="130"/>
      <c r="ADN32" s="130"/>
      <c r="ADO32" s="130"/>
      <c r="ADP32" s="130"/>
      <c r="ADQ32" s="130"/>
      <c r="ADR32" s="130"/>
      <c r="ADS32" s="130"/>
      <c r="ADT32" s="130"/>
      <c r="ADU32" s="130"/>
      <c r="ADV32" s="130"/>
      <c r="ADW32" s="130"/>
      <c r="ADX32" s="130"/>
      <c r="ADY32" s="130"/>
      <c r="ADZ32" s="130"/>
      <c r="AEA32" s="130"/>
      <c r="AEB32" s="130"/>
      <c r="AEC32" s="130"/>
      <c r="AED32" s="130"/>
      <c r="AEE32" s="130"/>
      <c r="AEF32" s="130"/>
      <c r="AEG32" s="130"/>
      <c r="AEH32" s="130"/>
      <c r="AEI32" s="130"/>
      <c r="AEJ32" s="130"/>
      <c r="AEK32" s="130"/>
      <c r="AEL32" s="130"/>
      <c r="AEM32" s="130"/>
      <c r="AEN32" s="130"/>
      <c r="AEO32" s="130"/>
      <c r="AEP32" s="130"/>
      <c r="AEQ32" s="130"/>
      <c r="AER32" s="130"/>
      <c r="AES32" s="130"/>
      <c r="AET32" s="130"/>
      <c r="AEU32" s="130"/>
      <c r="AEV32" s="130"/>
      <c r="AEW32" s="130"/>
      <c r="AEX32" s="130"/>
      <c r="AEY32" s="130"/>
      <c r="AEZ32" s="130"/>
      <c r="AFA32" s="130"/>
      <c r="AFB32" s="130"/>
      <c r="AFC32" s="130"/>
      <c r="AFD32" s="130"/>
      <c r="AFE32" s="130"/>
      <c r="AFF32" s="130"/>
      <c r="AFG32" s="130"/>
      <c r="AFH32" s="130"/>
      <c r="AFI32" s="130"/>
      <c r="AFJ32" s="130"/>
      <c r="AFK32" s="130"/>
      <c r="AFL32" s="130"/>
      <c r="AFM32" s="130"/>
      <c r="AFN32" s="130"/>
      <c r="AFO32" s="130"/>
      <c r="AFP32" s="130"/>
      <c r="AFQ32" s="130"/>
      <c r="AFR32" s="130"/>
      <c r="AFS32" s="130"/>
      <c r="AFT32" s="130"/>
      <c r="AFU32" s="130"/>
      <c r="AFV32" s="130"/>
      <c r="AFW32" s="130"/>
      <c r="AFX32" s="130"/>
      <c r="AFY32" s="130"/>
      <c r="AFZ32" s="130"/>
      <c r="AGA32" s="130"/>
      <c r="AGB32" s="130"/>
      <c r="AGC32" s="130"/>
      <c r="AGD32" s="130"/>
      <c r="AGE32" s="130"/>
      <c r="AGF32" s="130"/>
      <c r="AGG32" s="130"/>
      <c r="AGH32" s="130"/>
      <c r="AGI32" s="130"/>
      <c r="AGJ32" s="130"/>
      <c r="AGK32" s="130"/>
      <c r="AGL32" s="130"/>
      <c r="AGM32" s="130"/>
      <c r="AGN32" s="130"/>
      <c r="AGO32" s="130"/>
      <c r="AGP32" s="130"/>
      <c r="AGQ32" s="130"/>
      <c r="AGR32" s="130"/>
      <c r="AGS32" s="130"/>
      <c r="AGT32" s="130"/>
      <c r="AGU32" s="130"/>
      <c r="AGV32" s="130"/>
      <c r="AGW32" s="130"/>
      <c r="AGX32" s="130"/>
      <c r="AGY32" s="130"/>
      <c r="AGZ32" s="130"/>
      <c r="AHA32" s="130"/>
      <c r="AHB32" s="130"/>
      <c r="AHC32" s="130"/>
      <c r="AHD32" s="130"/>
      <c r="AHE32" s="130"/>
      <c r="AHF32" s="130"/>
      <c r="AHG32" s="130"/>
      <c r="AHH32" s="130"/>
      <c r="AHI32" s="130"/>
      <c r="AHJ32" s="130"/>
      <c r="AHK32" s="130"/>
      <c r="AHL32" s="130"/>
      <c r="AHM32" s="130"/>
      <c r="AHN32" s="130"/>
      <c r="AHO32" s="130"/>
      <c r="AHP32" s="130"/>
      <c r="AHQ32" s="130"/>
      <c r="AHR32" s="130"/>
      <c r="AHS32" s="130"/>
      <c r="AHT32" s="130"/>
      <c r="AHU32" s="130"/>
      <c r="AHV32" s="130"/>
      <c r="AHW32" s="130"/>
      <c r="AHX32" s="130"/>
      <c r="AHY32" s="130"/>
      <c r="AHZ32" s="130"/>
      <c r="AIA32" s="130"/>
      <c r="AIB32" s="130"/>
      <c r="AIC32" s="130"/>
      <c r="AID32" s="130"/>
      <c r="AIE32" s="130"/>
      <c r="AIF32" s="130"/>
      <c r="AIG32" s="130"/>
      <c r="AIH32" s="130"/>
      <c r="AII32" s="130"/>
      <c r="AIJ32" s="130"/>
      <c r="AIK32" s="130"/>
      <c r="AIL32" s="130"/>
      <c r="AIM32" s="130"/>
      <c r="AIN32" s="130"/>
      <c r="AIO32" s="130"/>
      <c r="AIP32" s="130"/>
      <c r="AIQ32" s="130"/>
      <c r="AIR32" s="130"/>
      <c r="AIS32" s="130"/>
      <c r="AIT32" s="130"/>
      <c r="AIU32" s="130"/>
      <c r="AIV32" s="130"/>
      <c r="AIW32" s="130"/>
      <c r="AIX32" s="130"/>
      <c r="AIY32" s="130"/>
      <c r="AIZ32" s="130"/>
      <c r="AJA32" s="130"/>
      <c r="AJB32" s="130"/>
      <c r="AJC32" s="130"/>
      <c r="AJD32" s="130"/>
      <c r="AJE32" s="130"/>
      <c r="AJF32" s="130"/>
      <c r="AJG32" s="130"/>
      <c r="AJH32" s="130"/>
      <c r="AJI32" s="130"/>
      <c r="AJJ32" s="130"/>
      <c r="AJK32" s="130"/>
      <c r="AJL32" s="130"/>
      <c r="AJM32" s="130"/>
      <c r="AJN32" s="130"/>
      <c r="AJO32" s="130"/>
      <c r="AJP32" s="130"/>
      <c r="AJQ32" s="130"/>
      <c r="AJR32" s="130"/>
      <c r="AJS32" s="130"/>
      <c r="AJT32" s="130"/>
      <c r="AJU32" s="130"/>
      <c r="AJV32" s="130"/>
      <c r="AJW32" s="130"/>
      <c r="AJX32" s="130"/>
      <c r="AJY32" s="130"/>
      <c r="AJZ32" s="130"/>
      <c r="AKA32" s="130"/>
      <c r="AKB32" s="130"/>
      <c r="AKC32" s="130"/>
      <c r="AKD32" s="130"/>
      <c r="AKE32" s="130"/>
      <c r="AKF32" s="130"/>
      <c r="AKG32" s="130"/>
      <c r="AKH32" s="130"/>
      <c r="AKI32" s="130"/>
      <c r="AKJ32" s="130"/>
      <c r="AKK32" s="130"/>
      <c r="AKL32" s="130"/>
      <c r="AKM32" s="130"/>
      <c r="AKN32" s="130"/>
      <c r="AKO32" s="130"/>
      <c r="AKP32" s="130"/>
      <c r="AKQ32" s="130"/>
      <c r="AKR32" s="130"/>
      <c r="AKS32" s="130"/>
      <c r="AKT32" s="130"/>
      <c r="AKU32" s="130"/>
      <c r="AKV32" s="130"/>
      <c r="AKW32" s="130"/>
      <c r="AKX32" s="130"/>
      <c r="AKY32" s="130"/>
      <c r="AKZ32" s="130"/>
      <c r="ALA32" s="130"/>
      <c r="ALB32" s="130"/>
      <c r="ALC32" s="130"/>
      <c r="ALD32" s="130"/>
      <c r="ALE32" s="130"/>
      <c r="ALF32" s="130"/>
      <c r="ALG32" s="130"/>
      <c r="ALH32" s="130"/>
      <c r="ALI32" s="130"/>
      <c r="ALJ32" s="130"/>
      <c r="ALK32" s="130"/>
      <c r="ALL32" s="130"/>
      <c r="ALM32" s="130"/>
      <c r="ALN32" s="130"/>
      <c r="ALO32" s="130"/>
      <c r="ALP32" s="130"/>
      <c r="ALQ32" s="130"/>
      <c r="ALR32" s="130"/>
      <c r="ALS32" s="130"/>
      <c r="ALT32" s="130"/>
      <c r="ALU32" s="130"/>
      <c r="ALV32" s="130"/>
      <c r="ALW32" s="130"/>
      <c r="ALX32" s="130"/>
      <c r="ALY32" s="130"/>
      <c r="ALZ32" s="130"/>
      <c r="AMA32" s="130"/>
      <c r="AMB32" s="130"/>
      <c r="AMC32" s="130"/>
      <c r="AMD32" s="130"/>
      <c r="AME32" s="130"/>
      <c r="AMF32" s="130"/>
      <c r="AMG32" s="130"/>
      <c r="AMH32" s="130"/>
      <c r="AMI32" s="130"/>
      <c r="AMJ32" s="130"/>
      <c r="AMK32" s="130"/>
      <c r="AML32" s="130"/>
      <c r="AMM32" s="130"/>
      <c r="AMN32" s="130"/>
      <c r="AMO32" s="130"/>
      <c r="AMP32" s="130"/>
      <c r="AMQ32" s="130"/>
      <c r="AMR32" s="130"/>
      <c r="AMS32" s="130"/>
      <c r="AMT32" s="130"/>
      <c r="AMU32" s="130"/>
      <c r="AMV32" s="130"/>
      <c r="AMW32" s="130"/>
      <c r="AMX32" s="130"/>
      <c r="AMY32" s="130"/>
      <c r="AMZ32" s="130"/>
      <c r="ANA32" s="130"/>
      <c r="ANB32" s="130"/>
      <c r="ANC32" s="130"/>
      <c r="AND32" s="130"/>
      <c r="ANE32" s="130"/>
      <c r="ANF32" s="130"/>
      <c r="ANG32" s="130"/>
      <c r="ANH32" s="130"/>
      <c r="ANI32" s="130"/>
      <c r="ANJ32" s="130"/>
      <c r="ANK32" s="130"/>
      <c r="ANL32" s="130"/>
      <c r="ANM32" s="130"/>
      <c r="ANN32" s="130"/>
      <c r="ANO32" s="130"/>
      <c r="ANP32" s="130"/>
      <c r="ANQ32" s="130"/>
      <c r="ANR32" s="130"/>
      <c r="ANS32" s="130"/>
      <c r="ANT32" s="130"/>
      <c r="ANU32" s="130"/>
      <c r="ANV32" s="130"/>
      <c r="ANW32" s="130"/>
      <c r="ANX32" s="130"/>
      <c r="ANY32" s="130"/>
      <c r="ANZ32" s="130"/>
      <c r="AOA32" s="130"/>
      <c r="AOB32" s="130"/>
      <c r="AOC32" s="130"/>
      <c r="AOD32" s="130"/>
      <c r="AOE32" s="130"/>
      <c r="AOF32" s="130"/>
      <c r="AOG32" s="130"/>
      <c r="AOH32" s="130"/>
      <c r="AOI32" s="130"/>
      <c r="AOJ32" s="130"/>
      <c r="AOK32" s="130"/>
      <c r="AOL32" s="130"/>
      <c r="AOM32" s="130"/>
      <c r="AON32" s="130"/>
      <c r="AOO32" s="130"/>
      <c r="AOP32" s="130"/>
      <c r="AOQ32" s="130"/>
      <c r="AOR32" s="130"/>
      <c r="AOS32" s="130"/>
      <c r="AOT32" s="130"/>
      <c r="AOU32" s="130"/>
      <c r="AOV32" s="130"/>
      <c r="AOW32" s="130"/>
      <c r="AOX32" s="130"/>
      <c r="AOY32" s="130"/>
      <c r="AOZ32" s="130"/>
      <c r="APA32" s="130"/>
      <c r="APB32" s="130"/>
      <c r="APC32" s="130"/>
      <c r="APD32" s="130"/>
      <c r="APE32" s="130"/>
      <c r="APF32" s="130"/>
      <c r="APG32" s="130"/>
      <c r="APH32" s="130"/>
      <c r="API32" s="130"/>
      <c r="APJ32" s="130"/>
      <c r="APK32" s="130"/>
      <c r="APL32" s="130"/>
      <c r="APM32" s="130"/>
      <c r="APN32" s="130"/>
      <c r="APO32" s="130"/>
      <c r="APP32" s="130"/>
      <c r="APQ32" s="130"/>
      <c r="APR32" s="130"/>
      <c r="APS32" s="130"/>
      <c r="APT32" s="130"/>
      <c r="APU32" s="130"/>
      <c r="APV32" s="130"/>
      <c r="APW32" s="130"/>
      <c r="APX32" s="130"/>
      <c r="APY32" s="130"/>
      <c r="APZ32" s="130"/>
      <c r="AQA32" s="130"/>
      <c r="AQB32" s="130"/>
      <c r="AQC32" s="130"/>
      <c r="AQD32" s="130"/>
      <c r="AQE32" s="130"/>
      <c r="AQF32" s="130"/>
      <c r="AQG32" s="130"/>
      <c r="AQH32" s="130"/>
      <c r="AQI32" s="130"/>
      <c r="AQJ32" s="130"/>
      <c r="AQK32" s="130"/>
      <c r="AQL32" s="130"/>
      <c r="AQM32" s="130"/>
      <c r="AQN32" s="130"/>
      <c r="AQO32" s="130"/>
      <c r="AQP32" s="130"/>
      <c r="AQQ32" s="130"/>
      <c r="AQR32" s="130"/>
      <c r="AQS32" s="130"/>
      <c r="AQT32" s="130"/>
      <c r="AQU32" s="130"/>
      <c r="AQV32" s="130"/>
      <c r="AQW32" s="130"/>
      <c r="AQX32" s="130"/>
      <c r="AQY32" s="130"/>
      <c r="AQZ32" s="130"/>
      <c r="ARA32" s="130"/>
      <c r="ARB32" s="130"/>
      <c r="ARC32" s="130"/>
      <c r="ARD32" s="130"/>
      <c r="ARE32" s="130"/>
      <c r="ARF32" s="130"/>
      <c r="ARG32" s="130"/>
      <c r="ARH32" s="130"/>
      <c r="ARI32" s="130"/>
      <c r="ARJ32" s="130"/>
      <c r="ARK32" s="130"/>
      <c r="ARL32" s="130"/>
      <c r="ARM32" s="130"/>
      <c r="ARN32" s="130"/>
      <c r="ARO32" s="130"/>
      <c r="ARP32" s="130"/>
      <c r="ARQ32" s="130"/>
      <c r="ARR32" s="130"/>
      <c r="ARS32" s="130"/>
      <c r="ART32" s="130"/>
      <c r="ARU32" s="130"/>
      <c r="ARV32" s="130"/>
      <c r="ARW32" s="130"/>
      <c r="ARX32" s="130"/>
      <c r="ARY32" s="130"/>
      <c r="ARZ32" s="130"/>
      <c r="ASA32" s="130"/>
      <c r="ASB32" s="130"/>
      <c r="ASC32" s="130"/>
      <c r="ASD32" s="130"/>
      <c r="ASE32" s="130"/>
      <c r="ASF32" s="130"/>
      <c r="ASG32" s="130"/>
      <c r="ASH32" s="130"/>
      <c r="ASI32" s="130"/>
      <c r="ASJ32" s="130"/>
      <c r="ASK32" s="130"/>
      <c r="ASL32" s="130"/>
      <c r="ASM32" s="130"/>
      <c r="ASN32" s="130"/>
      <c r="ASO32" s="130"/>
      <c r="ASP32" s="130"/>
      <c r="ASQ32" s="130"/>
      <c r="ASR32" s="130"/>
      <c r="ASS32" s="130"/>
      <c r="AST32" s="130"/>
      <c r="ASU32" s="130"/>
      <c r="ASV32" s="130"/>
      <c r="ASW32" s="130"/>
      <c r="ASX32" s="130"/>
      <c r="ASY32" s="130"/>
      <c r="ASZ32" s="130"/>
      <c r="ATA32" s="130"/>
      <c r="ATB32" s="130"/>
      <c r="ATC32" s="130"/>
      <c r="ATD32" s="130"/>
      <c r="ATE32" s="130"/>
      <c r="ATF32" s="130"/>
      <c r="ATG32" s="130"/>
      <c r="ATH32" s="130"/>
      <c r="ATI32" s="130"/>
      <c r="ATJ32" s="130"/>
      <c r="ATK32" s="130"/>
      <c r="ATL32" s="130"/>
      <c r="ATM32" s="130"/>
      <c r="ATN32" s="130"/>
      <c r="ATO32" s="130"/>
      <c r="ATP32" s="130"/>
      <c r="ATQ32" s="130"/>
      <c r="ATR32" s="130"/>
      <c r="ATS32" s="130"/>
      <c r="ATT32" s="130"/>
      <c r="ATU32" s="130"/>
      <c r="ATV32" s="130"/>
      <c r="ATW32" s="130"/>
      <c r="ATX32" s="130"/>
      <c r="ATY32" s="130"/>
      <c r="ATZ32" s="130"/>
      <c r="AUA32" s="130"/>
      <c r="AUB32" s="130"/>
      <c r="AUC32" s="130"/>
      <c r="AUD32" s="130"/>
      <c r="AUE32" s="130"/>
      <c r="AUF32" s="130"/>
      <c r="AUG32" s="130"/>
      <c r="AUH32" s="130"/>
      <c r="AUI32" s="130"/>
      <c r="AUJ32" s="130"/>
      <c r="AUK32" s="130"/>
      <c r="AUL32" s="130"/>
      <c r="AUM32" s="130"/>
      <c r="AUN32" s="130"/>
      <c r="AUO32" s="130"/>
      <c r="AUP32" s="130"/>
      <c r="AUQ32" s="130"/>
      <c r="AUR32" s="130"/>
      <c r="AUS32" s="130"/>
      <c r="AUT32" s="130"/>
      <c r="AUU32" s="130"/>
      <c r="AUV32" s="130"/>
      <c r="AUW32" s="130"/>
      <c r="AUX32" s="130"/>
      <c r="AUY32" s="130"/>
      <c r="AUZ32" s="130"/>
      <c r="AVA32" s="130"/>
      <c r="AVB32" s="130"/>
      <c r="AVC32" s="130"/>
      <c r="AVD32" s="130"/>
      <c r="AVE32" s="130"/>
      <c r="AVF32" s="130"/>
      <c r="AVG32" s="130"/>
      <c r="AVH32" s="130"/>
      <c r="AVI32" s="130"/>
      <c r="AVJ32" s="130"/>
      <c r="AVK32" s="130"/>
      <c r="AVL32" s="130"/>
      <c r="AVM32" s="130"/>
      <c r="AVN32" s="130"/>
      <c r="AVO32" s="130"/>
      <c r="AVP32" s="130"/>
      <c r="AVQ32" s="130"/>
      <c r="AVR32" s="130"/>
      <c r="AVS32" s="130"/>
      <c r="AVT32" s="130"/>
      <c r="AVU32" s="130"/>
      <c r="AVV32" s="130"/>
      <c r="AVW32" s="130"/>
      <c r="AVX32" s="130"/>
      <c r="AVY32" s="130"/>
      <c r="AVZ32" s="130"/>
      <c r="AWA32" s="130"/>
      <c r="AWB32" s="130"/>
      <c r="AWC32" s="130"/>
      <c r="AWD32" s="130"/>
      <c r="AWE32" s="130"/>
      <c r="AWF32" s="130"/>
      <c r="AWG32" s="130"/>
      <c r="AWH32" s="130"/>
      <c r="AWI32" s="130"/>
      <c r="AWJ32" s="130"/>
      <c r="AWK32" s="130"/>
      <c r="AWL32" s="130"/>
      <c r="AWM32" s="130"/>
      <c r="AWN32" s="130"/>
      <c r="AWO32" s="130"/>
      <c r="AWP32" s="130"/>
      <c r="AWQ32" s="130"/>
      <c r="AWR32" s="130"/>
      <c r="AWS32" s="130"/>
      <c r="AWT32" s="130"/>
      <c r="AWU32" s="130"/>
      <c r="AWV32" s="130"/>
      <c r="AWW32" s="130"/>
      <c r="AWX32" s="130"/>
      <c r="AWY32" s="130"/>
      <c r="AWZ32" s="130"/>
      <c r="AXA32" s="130"/>
      <c r="AXB32" s="130"/>
      <c r="AXC32" s="130"/>
      <c r="AXD32" s="130"/>
      <c r="AXE32" s="130"/>
      <c r="AXF32" s="130"/>
      <c r="AXG32" s="130"/>
      <c r="AXH32" s="130"/>
      <c r="AXI32" s="130"/>
      <c r="AXJ32" s="130"/>
      <c r="AXK32" s="130"/>
      <c r="AXL32" s="130"/>
      <c r="AXM32" s="130"/>
      <c r="AXN32" s="130"/>
      <c r="AXO32" s="130"/>
      <c r="AXP32" s="130"/>
      <c r="AXQ32" s="130"/>
      <c r="AXR32" s="130"/>
      <c r="AXS32" s="130"/>
      <c r="AXT32" s="130"/>
      <c r="AXU32" s="130"/>
      <c r="AXV32" s="130"/>
      <c r="AXW32" s="130"/>
      <c r="AXX32" s="130"/>
      <c r="AXY32" s="130"/>
      <c r="AXZ32" s="130"/>
      <c r="AYA32" s="130"/>
      <c r="AYB32" s="130"/>
      <c r="AYC32" s="130"/>
      <c r="AYD32" s="130"/>
      <c r="AYE32" s="130"/>
      <c r="AYF32" s="130"/>
      <c r="AYG32" s="130"/>
      <c r="AYH32" s="130"/>
      <c r="AYI32" s="130"/>
      <c r="AYJ32" s="130"/>
      <c r="AYK32" s="130"/>
      <c r="AYL32" s="130"/>
      <c r="AYM32" s="130"/>
      <c r="AYN32" s="130"/>
      <c r="AYO32" s="130"/>
      <c r="AYP32" s="130"/>
      <c r="AYQ32" s="130"/>
      <c r="AYR32" s="130"/>
      <c r="AYS32" s="130"/>
      <c r="AYT32" s="130"/>
      <c r="AYU32" s="130"/>
      <c r="AYV32" s="130"/>
      <c r="AYW32" s="130"/>
      <c r="AYX32" s="130"/>
      <c r="AYY32" s="130"/>
      <c r="AYZ32" s="130"/>
      <c r="AZA32" s="130"/>
      <c r="AZB32" s="130"/>
      <c r="AZC32" s="130"/>
      <c r="AZD32" s="130"/>
      <c r="AZE32" s="130"/>
      <c r="AZF32" s="130"/>
      <c r="AZG32" s="130"/>
      <c r="AZH32" s="130"/>
      <c r="AZI32" s="130"/>
      <c r="AZJ32" s="130"/>
      <c r="AZK32" s="130"/>
      <c r="AZL32" s="130"/>
      <c r="AZM32" s="130"/>
      <c r="AZN32" s="130"/>
      <c r="AZO32" s="130"/>
      <c r="AZP32" s="130"/>
      <c r="AZQ32" s="130"/>
      <c r="AZR32" s="130"/>
      <c r="AZS32" s="130"/>
      <c r="AZT32" s="130"/>
      <c r="AZU32" s="130"/>
      <c r="AZV32" s="130"/>
      <c r="AZW32" s="130"/>
      <c r="AZX32" s="130"/>
      <c r="AZY32" s="130"/>
      <c r="AZZ32" s="130"/>
      <c r="BAA32" s="130"/>
      <c r="BAB32" s="130"/>
      <c r="BAC32" s="130"/>
      <c r="BAD32" s="130"/>
      <c r="BAE32" s="130"/>
      <c r="BAF32" s="130"/>
      <c r="BAG32" s="130"/>
      <c r="BAH32" s="130"/>
      <c r="BAI32" s="130"/>
      <c r="BAJ32" s="130"/>
      <c r="BAK32" s="130"/>
      <c r="BAL32" s="130"/>
      <c r="BAM32" s="130"/>
      <c r="BAN32" s="130"/>
      <c r="BAO32" s="130"/>
      <c r="BAP32" s="130"/>
      <c r="BAQ32" s="130"/>
      <c r="BAR32" s="130"/>
      <c r="BAS32" s="130"/>
      <c r="BAT32" s="130"/>
      <c r="BAU32" s="130"/>
      <c r="BAV32" s="130"/>
      <c r="BAW32" s="130"/>
      <c r="BAX32" s="130"/>
      <c r="BAY32" s="130"/>
      <c r="BAZ32" s="130"/>
      <c r="BBA32" s="130"/>
      <c r="BBB32" s="130"/>
      <c r="BBC32" s="130"/>
      <c r="BBD32" s="130"/>
      <c r="BBE32" s="130"/>
      <c r="BBF32" s="130"/>
      <c r="BBG32" s="130"/>
      <c r="BBH32" s="130"/>
      <c r="BBI32" s="130"/>
      <c r="BBJ32" s="130"/>
      <c r="BBK32" s="130"/>
      <c r="BBL32" s="130"/>
      <c r="BBM32" s="130"/>
      <c r="BBN32" s="130"/>
      <c r="BBO32" s="130"/>
      <c r="BBP32" s="130"/>
      <c r="BBQ32" s="130"/>
      <c r="BBR32" s="130"/>
      <c r="BBS32" s="130"/>
      <c r="BBT32" s="130"/>
      <c r="BBU32" s="130"/>
      <c r="BBV32" s="130"/>
      <c r="BBW32" s="130"/>
      <c r="BBX32" s="130"/>
      <c r="BBY32" s="130"/>
      <c r="BBZ32" s="130"/>
      <c r="BCA32" s="130"/>
      <c r="BCB32" s="130"/>
      <c r="BCC32" s="130"/>
      <c r="BCD32" s="130"/>
      <c r="BCE32" s="130"/>
      <c r="BCF32" s="130"/>
      <c r="BCG32" s="130"/>
      <c r="BCH32" s="130"/>
      <c r="BCI32" s="130"/>
      <c r="BCJ32" s="130"/>
      <c r="BCK32" s="130"/>
      <c r="BCL32" s="130"/>
      <c r="BCM32" s="130"/>
      <c r="BCN32" s="130"/>
      <c r="BCO32" s="130"/>
      <c r="BCP32" s="130"/>
      <c r="BCQ32" s="130"/>
      <c r="BCR32" s="130"/>
      <c r="BCS32" s="130"/>
      <c r="BCT32" s="130"/>
      <c r="BCU32" s="130"/>
      <c r="BCV32" s="130"/>
      <c r="BCW32" s="130"/>
      <c r="BCX32" s="130"/>
      <c r="BCY32" s="130"/>
      <c r="BCZ32" s="130"/>
      <c r="BDA32" s="130"/>
      <c r="BDB32" s="130"/>
      <c r="BDC32" s="130"/>
      <c r="BDD32" s="130"/>
      <c r="BDE32" s="130"/>
      <c r="BDF32" s="130"/>
      <c r="BDG32" s="130"/>
      <c r="BDH32" s="130"/>
      <c r="BDI32" s="130"/>
      <c r="BDJ32" s="130"/>
      <c r="BDK32" s="130"/>
      <c r="BDL32" s="130"/>
      <c r="BDM32" s="130"/>
      <c r="BDN32" s="130"/>
      <c r="BDO32" s="130"/>
      <c r="BDP32" s="130"/>
      <c r="BDQ32" s="130"/>
      <c r="BDR32" s="130"/>
      <c r="BDS32" s="130"/>
      <c r="BDT32" s="130"/>
      <c r="BDU32" s="130"/>
      <c r="BDV32" s="130"/>
      <c r="BDW32" s="130"/>
      <c r="BDX32" s="130"/>
      <c r="BDY32" s="130"/>
      <c r="BDZ32" s="130"/>
      <c r="BEA32" s="130"/>
      <c r="BEB32" s="130"/>
      <c r="BEC32" s="130"/>
      <c r="BED32" s="130"/>
      <c r="BEE32" s="130"/>
      <c r="BEF32" s="130"/>
      <c r="BEG32" s="130"/>
      <c r="BEH32" s="130"/>
      <c r="BEI32" s="130"/>
      <c r="BEJ32" s="130"/>
      <c r="BEK32" s="130"/>
      <c r="BEL32" s="130"/>
      <c r="BEM32" s="130"/>
      <c r="BEN32" s="130"/>
      <c r="BEO32" s="130"/>
      <c r="BEP32" s="130"/>
      <c r="BEQ32" s="130"/>
      <c r="BER32" s="130"/>
      <c r="BES32" s="130"/>
      <c r="BET32" s="130"/>
      <c r="BEU32" s="130"/>
      <c r="BEV32" s="130"/>
      <c r="BEW32" s="130"/>
      <c r="BEX32" s="130"/>
      <c r="BEY32" s="130"/>
      <c r="BEZ32" s="130"/>
      <c r="BFA32" s="130"/>
      <c r="BFB32" s="130"/>
      <c r="BFC32" s="130"/>
      <c r="BFD32" s="130"/>
      <c r="BFE32" s="130"/>
      <c r="BFF32" s="130"/>
      <c r="BFG32" s="130"/>
      <c r="BFH32" s="130"/>
      <c r="BFI32" s="130"/>
      <c r="BFJ32" s="130"/>
      <c r="BFK32" s="130"/>
      <c r="BFL32" s="130"/>
      <c r="BFM32" s="130"/>
      <c r="BFN32" s="130"/>
      <c r="BFO32" s="130"/>
      <c r="BFP32" s="130"/>
      <c r="BFQ32" s="130"/>
      <c r="BFR32" s="130"/>
      <c r="BFS32" s="130"/>
      <c r="BFT32" s="130"/>
      <c r="BFU32" s="130"/>
      <c r="BFV32" s="130"/>
      <c r="BFW32" s="130"/>
      <c r="BFX32" s="130"/>
      <c r="BFY32" s="130"/>
      <c r="BFZ32" s="130"/>
      <c r="BGA32" s="130"/>
      <c r="BGB32" s="130"/>
      <c r="BGC32" s="130"/>
      <c r="BGD32" s="130"/>
      <c r="BGE32" s="130"/>
      <c r="BGF32" s="130"/>
      <c r="BGG32" s="130"/>
      <c r="BGH32" s="130"/>
      <c r="BGI32" s="130"/>
      <c r="BGJ32" s="130"/>
      <c r="BGK32" s="130"/>
      <c r="BGL32" s="130"/>
      <c r="BGM32" s="130"/>
      <c r="BGN32" s="130"/>
      <c r="BGO32" s="130"/>
      <c r="BGP32" s="130"/>
      <c r="BGQ32" s="130"/>
      <c r="BGR32" s="130"/>
      <c r="BGS32" s="130"/>
      <c r="BGT32" s="130"/>
      <c r="BGU32" s="130"/>
      <c r="BGV32" s="130"/>
      <c r="BGW32" s="130"/>
      <c r="BGX32" s="130"/>
      <c r="BGY32" s="130"/>
      <c r="BGZ32" s="130"/>
      <c r="BHA32" s="130"/>
      <c r="BHB32" s="130"/>
      <c r="BHC32" s="130"/>
      <c r="BHD32" s="130"/>
      <c r="BHE32" s="130"/>
      <c r="BHF32" s="130"/>
      <c r="BHG32" s="130"/>
      <c r="BHH32" s="130"/>
      <c r="BHI32" s="130"/>
      <c r="BHJ32" s="130"/>
      <c r="BHK32" s="130"/>
      <c r="BHL32" s="130"/>
      <c r="BHM32" s="130"/>
      <c r="BHN32" s="130"/>
      <c r="BHO32" s="130"/>
      <c r="BHP32" s="130"/>
      <c r="BHQ32" s="130"/>
      <c r="BHR32" s="130"/>
      <c r="BHS32" s="130"/>
      <c r="BHT32" s="130"/>
      <c r="BHU32" s="130"/>
      <c r="BHV32" s="130"/>
      <c r="BHW32" s="130"/>
      <c r="BHX32" s="130"/>
      <c r="BHY32" s="130"/>
      <c r="BHZ32" s="130"/>
      <c r="BIA32" s="130"/>
      <c r="BIB32" s="130"/>
      <c r="BIC32" s="130"/>
      <c r="BID32" s="130"/>
      <c r="BIE32" s="130"/>
      <c r="BIF32" s="130"/>
      <c r="BIG32" s="130"/>
      <c r="BIH32" s="130"/>
      <c r="BII32" s="130"/>
      <c r="BIJ32" s="130"/>
      <c r="BIK32" s="130"/>
      <c r="BIL32" s="130"/>
      <c r="BIM32" s="130"/>
      <c r="BIN32" s="130"/>
      <c r="BIO32" s="130"/>
      <c r="BIP32" s="130"/>
      <c r="BIQ32" s="130"/>
      <c r="BIR32" s="130"/>
      <c r="BIS32" s="130"/>
      <c r="BIT32" s="130"/>
      <c r="BIU32" s="130"/>
      <c r="BIV32" s="130"/>
      <c r="BIW32" s="130"/>
      <c r="BIX32" s="130"/>
      <c r="BIY32" s="130"/>
      <c r="BIZ32" s="130"/>
      <c r="BJA32" s="130"/>
      <c r="BJB32" s="130"/>
      <c r="BJC32" s="130"/>
      <c r="BJD32" s="130"/>
      <c r="BJE32" s="130"/>
      <c r="BJF32" s="130"/>
      <c r="BJG32" s="130"/>
      <c r="BJH32" s="130"/>
      <c r="BJI32" s="130"/>
      <c r="BJJ32" s="130"/>
      <c r="BJK32" s="130"/>
      <c r="BJL32" s="130"/>
      <c r="BJM32" s="130"/>
      <c r="BJN32" s="130"/>
      <c r="BJO32" s="130"/>
      <c r="BJP32" s="130"/>
      <c r="BJQ32" s="130"/>
      <c r="BJR32" s="130"/>
      <c r="BJS32" s="130"/>
      <c r="BJT32" s="130"/>
      <c r="BJU32" s="130"/>
      <c r="BJV32" s="130"/>
      <c r="BJW32" s="130"/>
      <c r="BJX32" s="130"/>
      <c r="BJY32" s="130"/>
      <c r="BJZ32" s="130"/>
      <c r="BKA32" s="130"/>
      <c r="BKB32" s="130"/>
      <c r="BKC32" s="130"/>
      <c r="BKD32" s="130"/>
      <c r="BKE32" s="130"/>
      <c r="BKF32" s="130"/>
      <c r="BKG32" s="130"/>
      <c r="BKH32" s="130"/>
      <c r="BKI32" s="130"/>
      <c r="BKJ32" s="130"/>
      <c r="BKK32" s="130"/>
      <c r="BKL32" s="130"/>
      <c r="BKM32" s="130"/>
      <c r="BKN32" s="130"/>
      <c r="BKO32" s="130"/>
      <c r="BKP32" s="130"/>
      <c r="BKQ32" s="130"/>
      <c r="BKR32" s="130"/>
      <c r="BKS32" s="130"/>
      <c r="BKT32" s="130"/>
      <c r="BKU32" s="130"/>
      <c r="BKV32" s="130"/>
      <c r="BKW32" s="130"/>
      <c r="BKX32" s="130"/>
      <c r="BKY32" s="130"/>
      <c r="BKZ32" s="130"/>
      <c r="BLA32" s="130"/>
      <c r="BLB32" s="130"/>
      <c r="BLC32" s="130"/>
      <c r="BLD32" s="130"/>
      <c r="BLE32" s="130"/>
      <c r="BLF32" s="130"/>
      <c r="BLG32" s="130"/>
      <c r="BLH32" s="130"/>
      <c r="BLI32" s="130"/>
      <c r="BLJ32" s="130"/>
      <c r="BLK32" s="130"/>
      <c r="BLL32" s="130"/>
      <c r="BLM32" s="130"/>
      <c r="BLN32" s="130"/>
      <c r="BLO32" s="130"/>
      <c r="BLP32" s="130"/>
      <c r="BLQ32" s="130"/>
      <c r="BLR32" s="130"/>
      <c r="BLS32" s="130"/>
      <c r="BLT32" s="130"/>
      <c r="BLU32" s="130"/>
      <c r="BLV32" s="130"/>
      <c r="BLW32" s="130"/>
      <c r="BLX32" s="130"/>
      <c r="BLY32" s="130"/>
      <c r="BLZ32" s="130"/>
      <c r="BMA32" s="130"/>
      <c r="BMB32" s="130"/>
      <c r="BMC32" s="130"/>
      <c r="BMD32" s="130"/>
      <c r="BME32" s="130"/>
      <c r="BMF32" s="130"/>
      <c r="BMG32" s="130"/>
      <c r="BMH32" s="130"/>
      <c r="BMI32" s="130"/>
      <c r="BMJ32" s="130"/>
      <c r="BMK32" s="130"/>
      <c r="BML32" s="130"/>
      <c r="BMM32" s="130"/>
      <c r="BMN32" s="130"/>
      <c r="BMO32" s="130"/>
      <c r="BMP32" s="130"/>
      <c r="BMQ32" s="130"/>
      <c r="BMR32" s="130"/>
      <c r="BMS32" s="130"/>
      <c r="BMT32" s="130"/>
      <c r="BMU32" s="130"/>
      <c r="BMV32" s="130"/>
      <c r="BMW32" s="130"/>
      <c r="BMX32" s="130"/>
      <c r="BMY32" s="130"/>
      <c r="BMZ32" s="130"/>
      <c r="BNA32" s="130"/>
      <c r="BNB32" s="130"/>
      <c r="BNC32" s="130"/>
      <c r="BND32" s="130"/>
      <c r="BNE32" s="130"/>
      <c r="BNF32" s="130"/>
      <c r="BNG32" s="130"/>
      <c r="BNH32" s="130"/>
      <c r="BNI32" s="130"/>
      <c r="BNJ32" s="130"/>
      <c r="BNK32" s="130"/>
      <c r="BNL32" s="130"/>
      <c r="BNM32" s="130"/>
      <c r="BNN32" s="130"/>
      <c r="BNO32" s="130"/>
      <c r="BNP32" s="130"/>
      <c r="BNQ32" s="130"/>
      <c r="BNR32" s="130"/>
      <c r="BNS32" s="130"/>
      <c r="BNT32" s="130"/>
      <c r="BNU32" s="130"/>
      <c r="BNV32" s="130"/>
      <c r="BNW32" s="130"/>
      <c r="BNX32" s="130"/>
      <c r="BNY32" s="130"/>
      <c r="BNZ32" s="130"/>
      <c r="BOA32" s="130"/>
      <c r="BOB32" s="130"/>
      <c r="BOC32" s="130"/>
      <c r="BOD32" s="130"/>
      <c r="BOE32" s="130"/>
      <c r="BOF32" s="130"/>
      <c r="BOG32" s="130"/>
      <c r="BOH32" s="130"/>
      <c r="BOI32" s="130"/>
      <c r="BOJ32" s="130"/>
      <c r="BOK32" s="130"/>
      <c r="BOL32" s="130"/>
      <c r="BOM32" s="130"/>
      <c r="BON32" s="130"/>
      <c r="BOO32" s="130"/>
      <c r="BOP32" s="130"/>
      <c r="BOQ32" s="130"/>
      <c r="BOR32" s="130"/>
      <c r="BOS32" s="130"/>
      <c r="BOT32" s="130"/>
      <c r="BOU32" s="130"/>
      <c r="BOV32" s="130"/>
      <c r="BOW32" s="130"/>
      <c r="BOX32" s="130"/>
      <c r="BOY32" s="130"/>
      <c r="BOZ32" s="130"/>
      <c r="BPA32" s="130"/>
      <c r="BPB32" s="130"/>
      <c r="BPC32" s="130"/>
      <c r="BPD32" s="130"/>
      <c r="BPE32" s="130"/>
      <c r="BPF32" s="130"/>
      <c r="BPG32" s="130"/>
      <c r="BPH32" s="130"/>
      <c r="BPI32" s="130"/>
      <c r="BPJ32" s="130"/>
      <c r="BPK32" s="130"/>
      <c r="BPL32" s="130"/>
      <c r="BPM32" s="130"/>
      <c r="BPN32" s="130"/>
      <c r="BPO32" s="130"/>
      <c r="BPP32" s="130"/>
      <c r="BPQ32" s="130"/>
      <c r="BPR32" s="130"/>
      <c r="BPS32" s="130"/>
      <c r="BPT32" s="130"/>
      <c r="BPU32" s="130"/>
      <c r="BPV32" s="130"/>
      <c r="BPW32" s="130"/>
      <c r="BPX32" s="130"/>
      <c r="BPY32" s="130"/>
      <c r="BPZ32" s="130"/>
      <c r="BQA32" s="130"/>
      <c r="BQB32" s="130"/>
      <c r="BQC32" s="130"/>
      <c r="BQD32" s="130"/>
      <c r="BQE32" s="130"/>
      <c r="BQF32" s="130"/>
      <c r="BQG32" s="130"/>
      <c r="BQH32" s="130"/>
      <c r="BQI32" s="130"/>
      <c r="BQJ32" s="130"/>
      <c r="BQK32" s="130"/>
      <c r="BQL32" s="130"/>
      <c r="BQM32" s="130"/>
      <c r="BQN32" s="130"/>
      <c r="BQO32" s="130"/>
      <c r="BQP32" s="130"/>
      <c r="BQQ32" s="130"/>
      <c r="BQR32" s="130"/>
      <c r="BQS32" s="130"/>
      <c r="BQT32" s="130"/>
      <c r="BQU32" s="130"/>
      <c r="BQV32" s="130"/>
      <c r="BQW32" s="130"/>
      <c r="BQX32" s="130"/>
      <c r="BQY32" s="130"/>
      <c r="BQZ32" s="130"/>
      <c r="BRA32" s="130"/>
      <c r="BRB32" s="130"/>
      <c r="BRC32" s="130"/>
      <c r="BRD32" s="130"/>
      <c r="BRE32" s="130"/>
      <c r="BRF32" s="130"/>
      <c r="BRG32" s="130"/>
      <c r="BRH32" s="130"/>
      <c r="BRI32" s="130"/>
      <c r="BRJ32" s="130"/>
      <c r="BRK32" s="130"/>
      <c r="BRL32" s="130"/>
      <c r="BRM32" s="130"/>
      <c r="BRN32" s="130"/>
      <c r="BRO32" s="130"/>
      <c r="BRP32" s="130"/>
      <c r="BRQ32" s="130"/>
      <c r="BRR32" s="130"/>
      <c r="BRS32" s="130"/>
      <c r="BRT32" s="130"/>
      <c r="BRU32" s="130"/>
      <c r="BRV32" s="130"/>
      <c r="BRW32" s="130"/>
      <c r="BRX32" s="130"/>
      <c r="BRY32" s="130"/>
      <c r="BRZ32" s="130"/>
      <c r="BSA32" s="130"/>
      <c r="BSB32" s="130"/>
      <c r="BSC32" s="130"/>
      <c r="BSD32" s="130"/>
      <c r="BSE32" s="130"/>
      <c r="BSF32" s="130"/>
      <c r="BSG32" s="130"/>
      <c r="BSH32" s="130"/>
      <c r="BSI32" s="130"/>
      <c r="BSJ32" s="130"/>
      <c r="BSK32" s="130"/>
      <c r="BSL32" s="130"/>
      <c r="BSM32" s="130"/>
      <c r="BSN32" s="130"/>
      <c r="BSO32" s="130"/>
      <c r="BSP32" s="130"/>
      <c r="BSQ32" s="130"/>
      <c r="BSR32" s="130"/>
      <c r="BSS32" s="130"/>
      <c r="BST32" s="130"/>
      <c r="BSU32" s="130"/>
      <c r="BSV32" s="130"/>
      <c r="BSW32" s="130"/>
      <c r="BSX32" s="130"/>
      <c r="BSY32" s="130"/>
      <c r="BSZ32" s="130"/>
      <c r="BTA32" s="130"/>
      <c r="BTB32" s="130"/>
      <c r="BTC32" s="130"/>
      <c r="BTD32" s="130"/>
      <c r="BTE32" s="130"/>
      <c r="BTF32" s="130"/>
      <c r="BTG32" s="130"/>
      <c r="BTH32" s="130"/>
      <c r="BTI32" s="130"/>
      <c r="BTJ32" s="130"/>
      <c r="BTK32" s="130"/>
      <c r="BTL32" s="130"/>
      <c r="BTM32" s="130"/>
      <c r="BTN32" s="130"/>
      <c r="BTO32" s="130"/>
      <c r="BTP32" s="130"/>
      <c r="BTQ32" s="130"/>
      <c r="BTR32" s="130"/>
      <c r="BTS32" s="130"/>
      <c r="BTT32" s="130"/>
      <c r="BTU32" s="130"/>
      <c r="BTV32" s="130"/>
      <c r="BTW32" s="130"/>
      <c r="BTX32" s="130"/>
      <c r="BTY32" s="130"/>
      <c r="BTZ32" s="130"/>
      <c r="BUA32" s="130"/>
      <c r="BUB32" s="130"/>
      <c r="BUC32" s="130"/>
      <c r="BUD32" s="130"/>
      <c r="BUE32" s="130"/>
      <c r="BUF32" s="130"/>
      <c r="BUG32" s="130"/>
      <c r="BUH32" s="130"/>
      <c r="BUI32" s="130"/>
      <c r="BUJ32" s="130"/>
      <c r="BUK32" s="130"/>
      <c r="BUL32" s="130"/>
      <c r="BUM32" s="130"/>
      <c r="BUN32" s="130"/>
      <c r="BUO32" s="130"/>
      <c r="BUP32" s="130"/>
      <c r="BUQ32" s="130"/>
      <c r="BUR32" s="130"/>
      <c r="BUS32" s="130"/>
      <c r="BUT32" s="130"/>
      <c r="BUU32" s="130"/>
      <c r="BUV32" s="130"/>
      <c r="BUW32" s="130"/>
      <c r="BUX32" s="130"/>
      <c r="BUY32" s="130"/>
      <c r="BUZ32" s="130"/>
      <c r="BVA32" s="130"/>
      <c r="BVB32" s="130"/>
      <c r="BVC32" s="130"/>
      <c r="BVD32" s="130"/>
      <c r="BVE32" s="130"/>
      <c r="BVF32" s="130"/>
      <c r="BVG32" s="130"/>
      <c r="BVH32" s="130"/>
      <c r="BVI32" s="130"/>
      <c r="BVJ32" s="130"/>
      <c r="BVK32" s="130"/>
      <c r="BVL32" s="130"/>
      <c r="BVM32" s="130"/>
      <c r="BVN32" s="130"/>
      <c r="BVO32" s="130"/>
      <c r="BVP32" s="130"/>
      <c r="BVQ32" s="130"/>
      <c r="BVR32" s="130"/>
      <c r="BVS32" s="130"/>
      <c r="BVT32" s="130"/>
      <c r="BVU32" s="130"/>
      <c r="BVV32" s="130"/>
      <c r="BVW32" s="130"/>
      <c r="BVX32" s="130"/>
      <c r="BVY32" s="130"/>
      <c r="BVZ32" s="130"/>
      <c r="BWA32" s="130"/>
      <c r="BWB32" s="130"/>
      <c r="BWC32" s="130"/>
      <c r="BWD32" s="130"/>
      <c r="BWE32" s="130"/>
      <c r="BWF32" s="130"/>
      <c r="BWG32" s="130"/>
      <c r="BWH32" s="130"/>
      <c r="BWI32" s="130"/>
      <c r="BWJ32" s="130"/>
      <c r="BWK32" s="130"/>
      <c r="BWL32" s="130"/>
      <c r="BWM32" s="130"/>
      <c r="BWN32" s="130"/>
      <c r="BWO32" s="130"/>
      <c r="BWP32" s="130"/>
      <c r="BWQ32" s="130"/>
      <c r="BWR32" s="130"/>
      <c r="BWS32" s="130"/>
      <c r="BWT32" s="130"/>
      <c r="BWU32" s="130"/>
      <c r="BWV32" s="130"/>
      <c r="BWW32" s="130"/>
      <c r="BWX32" s="130"/>
      <c r="BWY32" s="130"/>
      <c r="BWZ32" s="130"/>
      <c r="BXA32" s="130"/>
      <c r="BXB32" s="130"/>
      <c r="BXC32" s="130"/>
      <c r="BXD32" s="130"/>
      <c r="BXE32" s="130"/>
      <c r="BXF32" s="130"/>
      <c r="BXG32" s="130"/>
      <c r="BXH32" s="130"/>
      <c r="BXI32" s="130"/>
      <c r="BXJ32" s="130"/>
      <c r="BXK32" s="130"/>
      <c r="BXL32" s="130"/>
      <c r="BXM32" s="130"/>
      <c r="BXN32" s="130"/>
      <c r="BXO32" s="130"/>
      <c r="BXP32" s="130"/>
      <c r="BXQ32" s="130"/>
      <c r="BXR32" s="130"/>
      <c r="BXS32" s="130"/>
      <c r="BXT32" s="130"/>
      <c r="BXU32" s="130"/>
      <c r="BXV32" s="130"/>
      <c r="BXW32" s="130"/>
      <c r="BXX32" s="130"/>
      <c r="BXY32" s="130"/>
      <c r="BXZ32" s="130"/>
      <c r="BYA32" s="130"/>
      <c r="BYB32" s="130"/>
      <c r="BYC32" s="130"/>
      <c r="BYD32" s="130"/>
      <c r="BYE32" s="130"/>
      <c r="BYF32" s="130"/>
      <c r="BYG32" s="130"/>
      <c r="BYH32" s="130"/>
      <c r="BYI32" s="130"/>
      <c r="BYJ32" s="130"/>
      <c r="BYK32" s="130"/>
      <c r="BYL32" s="130"/>
      <c r="BYM32" s="130"/>
      <c r="BYN32" s="130"/>
      <c r="BYO32" s="130"/>
      <c r="BYP32" s="130"/>
      <c r="BYQ32" s="130"/>
      <c r="BYR32" s="130"/>
      <c r="BYS32" s="130"/>
      <c r="BYT32" s="130"/>
      <c r="BYU32" s="130"/>
      <c r="BYV32" s="130"/>
      <c r="BYW32" s="130"/>
      <c r="BYX32" s="130"/>
      <c r="BYY32" s="130"/>
      <c r="BYZ32" s="130"/>
      <c r="BZA32" s="130"/>
      <c r="BZB32" s="130"/>
      <c r="BZC32" s="130"/>
      <c r="BZD32" s="130"/>
      <c r="BZE32" s="130"/>
      <c r="BZF32" s="130"/>
      <c r="BZG32" s="130"/>
      <c r="BZH32" s="130"/>
      <c r="BZI32" s="130"/>
      <c r="BZJ32" s="130"/>
      <c r="BZK32" s="130"/>
      <c r="BZL32" s="130"/>
      <c r="BZM32" s="130"/>
      <c r="BZN32" s="130"/>
      <c r="BZO32" s="130"/>
      <c r="BZP32" s="130"/>
      <c r="BZQ32" s="130"/>
      <c r="BZR32" s="130"/>
      <c r="BZS32" s="130"/>
      <c r="BZT32" s="130"/>
      <c r="BZU32" s="130"/>
      <c r="BZV32" s="130"/>
      <c r="BZW32" s="130"/>
      <c r="BZX32" s="130"/>
      <c r="BZY32" s="130"/>
      <c r="BZZ32" s="130"/>
      <c r="CAA32" s="130"/>
      <c r="CAB32" s="130"/>
      <c r="CAC32" s="130"/>
      <c r="CAD32" s="130"/>
      <c r="CAE32" s="130"/>
      <c r="CAF32" s="130"/>
      <c r="CAG32" s="130"/>
      <c r="CAH32" s="130"/>
      <c r="CAI32" s="130"/>
      <c r="CAJ32" s="130"/>
      <c r="CAK32" s="130"/>
      <c r="CAL32" s="130"/>
      <c r="CAM32" s="130"/>
      <c r="CAN32" s="130"/>
      <c r="CAO32" s="130"/>
      <c r="CAP32" s="130"/>
      <c r="CAQ32" s="130"/>
      <c r="CAR32" s="130"/>
      <c r="CAS32" s="130"/>
      <c r="CAT32" s="130"/>
      <c r="CAU32" s="130"/>
      <c r="CAV32" s="130"/>
      <c r="CAW32" s="130"/>
      <c r="CAX32" s="130"/>
      <c r="CAY32" s="130"/>
      <c r="CAZ32" s="130"/>
      <c r="CBA32" s="130"/>
      <c r="CBB32" s="130"/>
      <c r="CBC32" s="130"/>
      <c r="CBD32" s="130"/>
      <c r="CBE32" s="130"/>
      <c r="CBF32" s="130"/>
      <c r="CBG32" s="130"/>
      <c r="CBH32" s="130"/>
      <c r="CBI32" s="130"/>
      <c r="CBJ32" s="130"/>
      <c r="CBK32" s="130"/>
      <c r="CBL32" s="130"/>
      <c r="CBM32" s="130"/>
      <c r="CBN32" s="130"/>
      <c r="CBO32" s="130"/>
      <c r="CBP32" s="130"/>
      <c r="CBQ32" s="130"/>
      <c r="CBR32" s="130"/>
      <c r="CBS32" s="130"/>
      <c r="CBT32" s="130"/>
      <c r="CBU32" s="130"/>
      <c r="CBV32" s="130"/>
      <c r="CBW32" s="130"/>
      <c r="CBX32" s="130"/>
      <c r="CBY32" s="130"/>
      <c r="CBZ32" s="130"/>
      <c r="CCA32" s="130"/>
      <c r="CCB32" s="130"/>
      <c r="CCC32" s="130"/>
      <c r="CCD32" s="130"/>
      <c r="CCE32" s="130"/>
      <c r="CCF32" s="130"/>
      <c r="CCG32" s="130"/>
      <c r="CCH32" s="130"/>
      <c r="CCI32" s="130"/>
      <c r="CCJ32" s="130"/>
      <c r="CCK32" s="130"/>
      <c r="CCL32" s="130"/>
      <c r="CCM32" s="130"/>
      <c r="CCN32" s="130"/>
      <c r="CCO32" s="130"/>
      <c r="CCP32" s="130"/>
      <c r="CCQ32" s="130"/>
      <c r="CCR32" s="130"/>
      <c r="CCS32" s="130"/>
      <c r="CCT32" s="130"/>
      <c r="CCU32" s="130"/>
      <c r="CCV32" s="130"/>
      <c r="CCW32" s="130"/>
      <c r="CCX32" s="130"/>
      <c r="CCY32" s="130"/>
      <c r="CCZ32" s="130"/>
      <c r="CDA32" s="130"/>
      <c r="CDB32" s="130"/>
      <c r="CDC32" s="130"/>
      <c r="CDD32" s="130"/>
      <c r="CDE32" s="130"/>
      <c r="CDF32" s="130"/>
      <c r="CDG32" s="130"/>
      <c r="CDH32" s="130"/>
      <c r="CDI32" s="130"/>
      <c r="CDJ32" s="130"/>
      <c r="CDK32" s="130"/>
      <c r="CDL32" s="130"/>
      <c r="CDM32" s="130"/>
      <c r="CDN32" s="130"/>
      <c r="CDO32" s="130"/>
      <c r="CDP32" s="130"/>
      <c r="CDQ32" s="130"/>
      <c r="CDR32" s="130"/>
      <c r="CDS32" s="130"/>
      <c r="CDT32" s="130"/>
      <c r="CDU32" s="130"/>
      <c r="CDV32" s="130"/>
      <c r="CDW32" s="130"/>
      <c r="CDX32" s="130"/>
      <c r="CDY32" s="130"/>
      <c r="CDZ32" s="130"/>
      <c r="CEA32" s="130"/>
      <c r="CEB32" s="130"/>
      <c r="CEC32" s="130"/>
      <c r="CED32" s="130"/>
      <c r="CEE32" s="130"/>
      <c r="CEF32" s="130"/>
      <c r="CEG32" s="130"/>
      <c r="CEH32" s="130"/>
      <c r="CEI32" s="130"/>
      <c r="CEJ32" s="130"/>
      <c r="CEK32" s="130"/>
      <c r="CEL32" s="130"/>
      <c r="CEM32" s="130"/>
      <c r="CEN32" s="130"/>
      <c r="CEO32" s="130"/>
      <c r="CEP32" s="130"/>
      <c r="CEQ32" s="130"/>
      <c r="CER32" s="130"/>
      <c r="CES32" s="130"/>
      <c r="CET32" s="130"/>
      <c r="CEU32" s="130"/>
      <c r="CEV32" s="130"/>
      <c r="CEW32" s="130"/>
      <c r="CEX32" s="130"/>
      <c r="CEY32" s="130"/>
      <c r="CEZ32" s="130"/>
      <c r="CFA32" s="130"/>
      <c r="CFB32" s="130"/>
      <c r="CFC32" s="130"/>
      <c r="CFD32" s="130"/>
      <c r="CFE32" s="130"/>
      <c r="CFF32" s="130"/>
      <c r="CFG32" s="130"/>
      <c r="CFH32" s="130"/>
      <c r="CFI32" s="130"/>
      <c r="CFJ32" s="130"/>
      <c r="CFK32" s="130"/>
      <c r="CFL32" s="130"/>
      <c r="CFM32" s="130"/>
      <c r="CFN32" s="130"/>
      <c r="CFO32" s="130"/>
      <c r="CFP32" s="130"/>
      <c r="CFQ32" s="130"/>
      <c r="CFR32" s="130"/>
      <c r="CFS32" s="130"/>
      <c r="CFT32" s="130"/>
      <c r="CFU32" s="130"/>
      <c r="CFV32" s="130"/>
      <c r="CFW32" s="130"/>
      <c r="CFX32" s="130"/>
      <c r="CFY32" s="130"/>
      <c r="CFZ32" s="130"/>
      <c r="CGA32" s="130"/>
      <c r="CGB32" s="130"/>
      <c r="CGC32" s="130"/>
      <c r="CGD32" s="130"/>
      <c r="CGE32" s="130"/>
      <c r="CGF32" s="130"/>
      <c r="CGG32" s="130"/>
      <c r="CGH32" s="130"/>
      <c r="CGI32" s="130"/>
      <c r="CGJ32" s="130"/>
      <c r="CGK32" s="130"/>
      <c r="CGL32" s="130"/>
      <c r="CGM32" s="130"/>
      <c r="CGN32" s="130"/>
      <c r="CGO32" s="130"/>
      <c r="CGP32" s="130"/>
      <c r="CGQ32" s="130"/>
      <c r="CGR32" s="130"/>
      <c r="CGS32" s="130"/>
      <c r="CGT32" s="130"/>
      <c r="CGU32" s="130"/>
      <c r="CGV32" s="130"/>
      <c r="CGW32" s="130"/>
      <c r="CGX32" s="130"/>
      <c r="CGY32" s="130"/>
      <c r="CGZ32" s="130"/>
      <c r="CHA32" s="130"/>
      <c r="CHB32" s="130"/>
      <c r="CHC32" s="130"/>
      <c r="CHD32" s="130"/>
      <c r="CHE32" s="130"/>
      <c r="CHF32" s="130"/>
      <c r="CHG32" s="130"/>
      <c r="CHH32" s="130"/>
      <c r="CHI32" s="130"/>
      <c r="CHJ32" s="130"/>
      <c r="CHK32" s="130"/>
      <c r="CHL32" s="130"/>
      <c r="CHM32" s="130"/>
      <c r="CHN32" s="130"/>
      <c r="CHO32" s="130"/>
      <c r="CHP32" s="130"/>
      <c r="CHQ32" s="130"/>
      <c r="CHR32" s="130"/>
      <c r="CHS32" s="130"/>
      <c r="CHT32" s="130"/>
      <c r="CHU32" s="130"/>
      <c r="CHV32" s="130"/>
      <c r="CHW32" s="130"/>
      <c r="CHX32" s="130"/>
      <c r="CHY32" s="130"/>
      <c r="CHZ32" s="130"/>
      <c r="CIA32" s="130"/>
      <c r="CIB32" s="130"/>
      <c r="CIC32" s="130"/>
      <c r="CID32" s="130"/>
      <c r="CIE32" s="130"/>
      <c r="CIF32" s="130"/>
      <c r="CIG32" s="130"/>
      <c r="CIH32" s="130"/>
      <c r="CII32" s="130"/>
      <c r="CIJ32" s="130"/>
      <c r="CIK32" s="130"/>
      <c r="CIL32" s="130"/>
      <c r="CIM32" s="130"/>
      <c r="CIN32" s="130"/>
      <c r="CIO32" s="130"/>
      <c r="CIP32" s="130"/>
      <c r="CIQ32" s="130"/>
      <c r="CIR32" s="130"/>
      <c r="CIS32" s="130"/>
      <c r="CIT32" s="130"/>
      <c r="CIU32" s="130"/>
      <c r="CIV32" s="130"/>
      <c r="CIW32" s="130"/>
      <c r="CIX32" s="130"/>
      <c r="CIY32" s="130"/>
      <c r="CIZ32" s="130"/>
      <c r="CJA32" s="130"/>
      <c r="CJB32" s="130"/>
      <c r="CJC32" s="130"/>
      <c r="CJD32" s="130"/>
      <c r="CJE32" s="130"/>
      <c r="CJF32" s="130"/>
      <c r="CJG32" s="130"/>
      <c r="CJH32" s="130"/>
      <c r="CJI32" s="130"/>
      <c r="CJJ32" s="130"/>
      <c r="CJK32" s="130"/>
      <c r="CJL32" s="130"/>
      <c r="CJM32" s="130"/>
      <c r="CJN32" s="130"/>
      <c r="CJO32" s="130"/>
      <c r="CJP32" s="130"/>
      <c r="CJQ32" s="130"/>
      <c r="CJR32" s="130"/>
      <c r="CJS32" s="130"/>
      <c r="CJT32" s="130"/>
      <c r="CJU32" s="130"/>
      <c r="CJV32" s="130"/>
      <c r="CJW32" s="130"/>
      <c r="CJX32" s="130"/>
      <c r="CJY32" s="130"/>
      <c r="CJZ32" s="130"/>
      <c r="CKA32" s="130"/>
      <c r="CKB32" s="130"/>
      <c r="CKC32" s="130"/>
      <c r="CKD32" s="130"/>
      <c r="CKE32" s="130"/>
      <c r="CKF32" s="130"/>
      <c r="CKG32" s="130"/>
      <c r="CKH32" s="130"/>
      <c r="CKI32" s="130"/>
      <c r="CKJ32" s="130"/>
      <c r="CKK32" s="130"/>
      <c r="CKL32" s="130"/>
      <c r="CKM32" s="130"/>
      <c r="CKN32" s="130"/>
      <c r="CKO32" s="130"/>
      <c r="CKP32" s="130"/>
      <c r="CKQ32" s="130"/>
      <c r="CKR32" s="130"/>
      <c r="CKS32" s="130"/>
      <c r="CKT32" s="130"/>
      <c r="CKU32" s="130"/>
      <c r="CKV32" s="130"/>
      <c r="CKW32" s="130"/>
      <c r="CKX32" s="130"/>
      <c r="CKY32" s="130"/>
      <c r="CKZ32" s="130"/>
      <c r="CLA32" s="130"/>
      <c r="CLB32" s="130"/>
      <c r="CLC32" s="130"/>
      <c r="CLD32" s="130"/>
      <c r="CLE32" s="130"/>
      <c r="CLF32" s="130"/>
      <c r="CLG32" s="130"/>
      <c r="CLH32" s="130"/>
      <c r="CLI32" s="130"/>
      <c r="CLJ32" s="130"/>
      <c r="CLK32" s="130"/>
      <c r="CLL32" s="130"/>
      <c r="CLM32" s="130"/>
      <c r="CLN32" s="130"/>
      <c r="CLO32" s="130"/>
      <c r="CLP32" s="130"/>
      <c r="CLQ32" s="130"/>
      <c r="CLR32" s="130"/>
      <c r="CLS32" s="130"/>
      <c r="CLT32" s="130"/>
      <c r="CLU32" s="130"/>
      <c r="CLV32" s="130"/>
      <c r="CLW32" s="130"/>
      <c r="CLX32" s="130"/>
      <c r="CLY32" s="130"/>
      <c r="CLZ32" s="130"/>
      <c r="CMA32" s="130"/>
      <c r="CMB32" s="130"/>
      <c r="CMC32" s="130"/>
      <c r="CMD32" s="130"/>
      <c r="CME32" s="130"/>
      <c r="CMF32" s="130"/>
      <c r="CMG32" s="130"/>
      <c r="CMH32" s="130"/>
      <c r="CMI32" s="130"/>
      <c r="CMJ32" s="130"/>
      <c r="CMK32" s="130"/>
      <c r="CML32" s="130"/>
      <c r="CMM32" s="130"/>
      <c r="CMN32" s="130"/>
      <c r="CMO32" s="130"/>
      <c r="CMP32" s="130"/>
      <c r="CMQ32" s="130"/>
      <c r="CMR32" s="130"/>
      <c r="CMS32" s="130"/>
      <c r="CMT32" s="130"/>
      <c r="CMU32" s="130"/>
      <c r="CMV32" s="130"/>
      <c r="CMW32" s="130"/>
      <c r="CMX32" s="130"/>
      <c r="CMY32" s="130"/>
      <c r="CMZ32" s="130"/>
      <c r="CNA32" s="130"/>
      <c r="CNB32" s="130"/>
      <c r="CNC32" s="130"/>
      <c r="CND32" s="130"/>
      <c r="CNE32" s="130"/>
      <c r="CNF32" s="130"/>
      <c r="CNG32" s="130"/>
      <c r="CNH32" s="130"/>
      <c r="CNI32" s="130"/>
      <c r="CNJ32" s="130"/>
      <c r="CNK32" s="130"/>
      <c r="CNL32" s="130"/>
      <c r="CNM32" s="130"/>
      <c r="CNN32" s="130"/>
      <c r="CNO32" s="130"/>
      <c r="CNP32" s="130"/>
      <c r="CNQ32" s="130"/>
      <c r="CNR32" s="130"/>
      <c r="CNS32" s="130"/>
      <c r="CNT32" s="130"/>
      <c r="CNU32" s="130"/>
      <c r="CNV32" s="130"/>
      <c r="CNW32" s="130"/>
      <c r="CNX32" s="130"/>
      <c r="CNY32" s="130"/>
      <c r="CNZ32" s="130"/>
      <c r="COA32" s="130"/>
      <c r="COB32" s="130"/>
      <c r="COC32" s="130"/>
      <c r="COD32" s="130"/>
      <c r="COE32" s="130"/>
      <c r="COF32" s="130"/>
      <c r="COG32" s="130"/>
      <c r="COH32" s="130"/>
      <c r="COI32" s="130"/>
      <c r="COJ32" s="130"/>
      <c r="COK32" s="130"/>
      <c r="COL32" s="130"/>
      <c r="COM32" s="130"/>
      <c r="CON32" s="130"/>
      <c r="COO32" s="130"/>
      <c r="COP32" s="130"/>
      <c r="COQ32" s="130"/>
      <c r="COR32" s="130"/>
      <c r="COS32" s="130"/>
      <c r="COT32" s="130"/>
      <c r="COU32" s="130"/>
      <c r="COV32" s="130"/>
      <c r="COW32" s="130"/>
      <c r="COX32" s="130"/>
      <c r="COY32" s="130"/>
      <c r="COZ32" s="130"/>
      <c r="CPA32" s="130"/>
      <c r="CPB32" s="130"/>
      <c r="CPC32" s="130"/>
      <c r="CPD32" s="130"/>
      <c r="CPE32" s="130"/>
      <c r="CPF32" s="130"/>
      <c r="CPG32" s="130"/>
      <c r="CPH32" s="130"/>
      <c r="CPI32" s="130"/>
      <c r="CPJ32" s="130"/>
      <c r="CPK32" s="130"/>
      <c r="CPL32" s="130"/>
      <c r="CPM32" s="130"/>
      <c r="CPN32" s="130"/>
      <c r="CPO32" s="130"/>
      <c r="CPP32" s="130"/>
      <c r="CPQ32" s="130"/>
      <c r="CPR32" s="130"/>
      <c r="CPS32" s="130"/>
      <c r="CPT32" s="130"/>
      <c r="CPU32" s="130"/>
      <c r="CPV32" s="130"/>
      <c r="CPW32" s="130"/>
      <c r="CPX32" s="130"/>
      <c r="CPY32" s="130"/>
      <c r="CPZ32" s="130"/>
      <c r="CQA32" s="130"/>
      <c r="CQB32" s="130"/>
      <c r="CQC32" s="130"/>
      <c r="CQD32" s="130"/>
      <c r="CQE32" s="130"/>
      <c r="CQF32" s="130"/>
      <c r="CQG32" s="130"/>
      <c r="CQH32" s="130"/>
      <c r="CQI32" s="130"/>
      <c r="CQJ32" s="130"/>
      <c r="CQK32" s="130"/>
      <c r="CQL32" s="130"/>
      <c r="CQM32" s="130"/>
      <c r="CQN32" s="130"/>
      <c r="CQO32" s="130"/>
      <c r="CQP32" s="130"/>
      <c r="CQQ32" s="130"/>
      <c r="CQR32" s="130"/>
      <c r="CQS32" s="130"/>
      <c r="CQT32" s="130"/>
      <c r="CQU32" s="130"/>
      <c r="CQV32" s="130"/>
      <c r="CQW32" s="130"/>
      <c r="CQX32" s="130"/>
      <c r="CQY32" s="130"/>
      <c r="CQZ32" s="130"/>
      <c r="CRA32" s="130"/>
      <c r="CRB32" s="130"/>
      <c r="CRC32" s="130"/>
      <c r="CRD32" s="130"/>
      <c r="CRE32" s="130"/>
      <c r="CRF32" s="130"/>
      <c r="CRG32" s="130"/>
      <c r="CRH32" s="130"/>
      <c r="CRI32" s="130"/>
      <c r="CRJ32" s="130"/>
      <c r="CRK32" s="130"/>
      <c r="CRL32" s="130"/>
      <c r="CRM32" s="130"/>
      <c r="CRN32" s="130"/>
      <c r="CRO32" s="130"/>
      <c r="CRP32" s="130"/>
      <c r="CRQ32" s="130"/>
      <c r="CRR32" s="130"/>
      <c r="CRS32" s="130"/>
      <c r="CRT32" s="130"/>
      <c r="CRU32" s="130"/>
      <c r="CRV32" s="130"/>
      <c r="CRW32" s="130"/>
      <c r="CRX32" s="130"/>
      <c r="CRY32" s="130"/>
      <c r="CRZ32" s="130"/>
      <c r="CSA32" s="130"/>
      <c r="CSB32" s="130"/>
      <c r="CSC32" s="130"/>
      <c r="CSD32" s="130"/>
      <c r="CSE32" s="130"/>
      <c r="CSF32" s="130"/>
      <c r="CSG32" s="130"/>
      <c r="CSH32" s="130"/>
      <c r="CSI32" s="130"/>
      <c r="CSJ32" s="130"/>
      <c r="CSK32" s="130"/>
      <c r="CSL32" s="130"/>
      <c r="CSM32" s="130"/>
      <c r="CSN32" s="130"/>
      <c r="CSO32" s="130"/>
      <c r="CSP32" s="130"/>
      <c r="CSQ32" s="130"/>
      <c r="CSR32" s="130"/>
      <c r="CSS32" s="130"/>
      <c r="CST32" s="130"/>
      <c r="CSU32" s="130"/>
      <c r="CSV32" s="130"/>
      <c r="CSW32" s="130"/>
      <c r="CSX32" s="130"/>
      <c r="CSY32" s="130"/>
      <c r="CSZ32" s="130"/>
      <c r="CTA32" s="130"/>
      <c r="CTB32" s="130"/>
      <c r="CTC32" s="130"/>
      <c r="CTD32" s="130"/>
      <c r="CTE32" s="130"/>
      <c r="CTF32" s="130"/>
      <c r="CTG32" s="130"/>
      <c r="CTH32" s="130"/>
      <c r="CTI32" s="130"/>
      <c r="CTJ32" s="130"/>
      <c r="CTK32" s="130"/>
      <c r="CTL32" s="130"/>
      <c r="CTM32" s="130"/>
      <c r="CTN32" s="130"/>
      <c r="CTO32" s="130"/>
      <c r="CTP32" s="130"/>
      <c r="CTQ32" s="130"/>
      <c r="CTR32" s="130"/>
      <c r="CTS32" s="130"/>
      <c r="CTT32" s="130"/>
      <c r="CTU32" s="130"/>
      <c r="CTV32" s="130"/>
      <c r="CTW32" s="130"/>
      <c r="CTX32" s="130"/>
      <c r="CTY32" s="130"/>
      <c r="CTZ32" s="130"/>
      <c r="CUA32" s="130"/>
      <c r="CUB32" s="130"/>
      <c r="CUC32" s="130"/>
      <c r="CUD32" s="130"/>
      <c r="CUE32" s="130"/>
      <c r="CUF32" s="130"/>
      <c r="CUG32" s="130"/>
      <c r="CUH32" s="130"/>
      <c r="CUI32" s="130"/>
      <c r="CUJ32" s="130"/>
      <c r="CUK32" s="130"/>
      <c r="CUL32" s="130"/>
      <c r="CUM32" s="130"/>
      <c r="CUN32" s="130"/>
      <c r="CUO32" s="130"/>
      <c r="CUP32" s="130"/>
      <c r="CUQ32" s="130"/>
      <c r="CUR32" s="130"/>
      <c r="CUS32" s="130"/>
      <c r="CUT32" s="130"/>
      <c r="CUU32" s="130"/>
      <c r="CUV32" s="130"/>
      <c r="CUW32" s="130"/>
      <c r="CUX32" s="130"/>
      <c r="CUY32" s="130"/>
      <c r="CUZ32" s="130"/>
      <c r="CVA32" s="130"/>
      <c r="CVB32" s="130"/>
      <c r="CVC32" s="130"/>
      <c r="CVD32" s="130"/>
      <c r="CVE32" s="130"/>
      <c r="CVF32" s="130"/>
      <c r="CVG32" s="130"/>
      <c r="CVH32" s="130"/>
      <c r="CVI32" s="130"/>
      <c r="CVJ32" s="130"/>
      <c r="CVK32" s="130"/>
      <c r="CVL32" s="130"/>
      <c r="CVM32" s="130"/>
      <c r="CVN32" s="130"/>
      <c r="CVO32" s="130"/>
      <c r="CVP32" s="130"/>
      <c r="CVQ32" s="130"/>
      <c r="CVR32" s="130"/>
      <c r="CVS32" s="130"/>
      <c r="CVT32" s="130"/>
      <c r="CVU32" s="130"/>
      <c r="CVV32" s="130"/>
      <c r="CVW32" s="130"/>
      <c r="CVX32" s="130"/>
      <c r="CVY32" s="130"/>
      <c r="CVZ32" s="130"/>
      <c r="CWA32" s="130"/>
      <c r="CWB32" s="130"/>
      <c r="CWC32" s="130"/>
      <c r="CWD32" s="130"/>
      <c r="CWE32" s="130"/>
      <c r="CWF32" s="130"/>
      <c r="CWG32" s="130"/>
      <c r="CWH32" s="130"/>
      <c r="CWI32" s="130"/>
      <c r="CWJ32" s="130"/>
      <c r="CWK32" s="130"/>
      <c r="CWL32" s="130"/>
      <c r="CWM32" s="130"/>
      <c r="CWN32" s="130"/>
      <c r="CWO32" s="130"/>
      <c r="CWP32" s="130"/>
      <c r="CWQ32" s="130"/>
      <c r="CWR32" s="130"/>
      <c r="CWS32" s="130"/>
      <c r="CWT32" s="130"/>
      <c r="CWU32" s="130"/>
      <c r="CWV32" s="130"/>
      <c r="CWW32" s="130"/>
      <c r="CWX32" s="130"/>
      <c r="CWY32" s="130"/>
      <c r="CWZ32" s="130"/>
      <c r="CXA32" s="130"/>
      <c r="CXB32" s="130"/>
      <c r="CXC32" s="130"/>
      <c r="CXD32" s="130"/>
      <c r="CXE32" s="130"/>
      <c r="CXF32" s="130"/>
      <c r="CXG32" s="130"/>
      <c r="CXH32" s="130"/>
      <c r="CXI32" s="130"/>
      <c r="CXJ32" s="130"/>
      <c r="CXK32" s="130"/>
      <c r="CXL32" s="130"/>
      <c r="CXM32" s="130"/>
      <c r="CXN32" s="130"/>
      <c r="CXO32" s="130"/>
      <c r="CXP32" s="130"/>
      <c r="CXQ32" s="130"/>
      <c r="CXR32" s="130"/>
      <c r="CXS32" s="130"/>
      <c r="CXT32" s="130"/>
      <c r="CXU32" s="130"/>
      <c r="CXV32" s="130"/>
      <c r="CXW32" s="130"/>
      <c r="CXX32" s="130"/>
      <c r="CXY32" s="130"/>
      <c r="CXZ32" s="130"/>
      <c r="CYA32" s="130"/>
      <c r="CYB32" s="130"/>
      <c r="CYC32" s="130"/>
      <c r="CYD32" s="130"/>
      <c r="CYE32" s="130"/>
      <c r="CYF32" s="130"/>
      <c r="CYG32" s="130"/>
      <c r="CYH32" s="130"/>
      <c r="CYI32" s="130"/>
      <c r="CYJ32" s="130"/>
      <c r="CYK32" s="130"/>
      <c r="CYL32" s="130"/>
      <c r="CYM32" s="130"/>
      <c r="CYN32" s="130"/>
      <c r="CYO32" s="130"/>
      <c r="CYP32" s="130"/>
      <c r="CYQ32" s="130"/>
      <c r="CYR32" s="130"/>
      <c r="CYS32" s="130"/>
      <c r="CYT32" s="130"/>
      <c r="CYU32" s="130"/>
      <c r="CYV32" s="130"/>
      <c r="CYW32" s="130"/>
      <c r="CYX32" s="130"/>
      <c r="CYY32" s="130"/>
      <c r="CYZ32" s="130"/>
      <c r="CZA32" s="130"/>
      <c r="CZB32" s="130"/>
      <c r="CZC32" s="130"/>
      <c r="CZD32" s="130"/>
      <c r="CZE32" s="130"/>
      <c r="CZF32" s="130"/>
      <c r="CZG32" s="130"/>
      <c r="CZH32" s="130"/>
      <c r="CZI32" s="130"/>
      <c r="CZJ32" s="130"/>
      <c r="CZK32" s="130"/>
      <c r="CZL32" s="130"/>
      <c r="CZM32" s="130"/>
      <c r="CZN32" s="130"/>
      <c r="CZO32" s="130"/>
      <c r="CZP32" s="130"/>
      <c r="CZQ32" s="130"/>
      <c r="CZR32" s="130"/>
      <c r="CZS32" s="130"/>
      <c r="CZT32" s="130"/>
      <c r="CZU32" s="130"/>
      <c r="CZV32" s="130"/>
      <c r="CZW32" s="130"/>
      <c r="CZX32" s="130"/>
      <c r="CZY32" s="130"/>
      <c r="CZZ32" s="130"/>
      <c r="DAA32" s="130"/>
      <c r="DAB32" s="130"/>
      <c r="DAC32" s="130"/>
      <c r="DAD32" s="130"/>
      <c r="DAE32" s="130"/>
      <c r="DAF32" s="130"/>
      <c r="DAG32" s="130"/>
      <c r="DAH32" s="130"/>
      <c r="DAI32" s="130"/>
      <c r="DAJ32" s="130"/>
      <c r="DAK32" s="130"/>
      <c r="DAL32" s="130"/>
      <c r="DAM32" s="130"/>
      <c r="DAN32" s="130"/>
      <c r="DAO32" s="130"/>
      <c r="DAP32" s="130"/>
      <c r="DAQ32" s="130"/>
      <c r="DAR32" s="130"/>
      <c r="DAS32" s="130"/>
      <c r="DAT32" s="130"/>
      <c r="DAU32" s="130"/>
      <c r="DAV32" s="130"/>
      <c r="DAW32" s="130"/>
      <c r="DAX32" s="130"/>
      <c r="DAY32" s="130"/>
      <c r="DAZ32" s="130"/>
      <c r="DBA32" s="130"/>
      <c r="DBB32" s="130"/>
      <c r="DBC32" s="130"/>
      <c r="DBD32" s="130"/>
      <c r="DBE32" s="130"/>
      <c r="DBF32" s="130"/>
      <c r="DBG32" s="130"/>
      <c r="DBH32" s="130"/>
      <c r="DBI32" s="130"/>
      <c r="DBJ32" s="130"/>
      <c r="DBK32" s="130"/>
      <c r="DBL32" s="130"/>
      <c r="DBM32" s="130"/>
      <c r="DBN32" s="130"/>
      <c r="DBO32" s="130"/>
      <c r="DBP32" s="130"/>
      <c r="DBQ32" s="130"/>
      <c r="DBR32" s="130"/>
      <c r="DBS32" s="130"/>
      <c r="DBT32" s="130"/>
      <c r="DBU32" s="130"/>
      <c r="DBV32" s="130"/>
      <c r="DBW32" s="130"/>
      <c r="DBX32" s="130"/>
      <c r="DBY32" s="130"/>
      <c r="DBZ32" s="130"/>
      <c r="DCA32" s="130"/>
      <c r="DCB32" s="130"/>
      <c r="DCC32" s="130"/>
      <c r="DCD32" s="130"/>
      <c r="DCE32" s="130"/>
      <c r="DCF32" s="130"/>
      <c r="DCG32" s="130"/>
      <c r="DCH32" s="130"/>
      <c r="DCI32" s="130"/>
      <c r="DCJ32" s="130"/>
      <c r="DCK32" s="130"/>
      <c r="DCL32" s="130"/>
      <c r="DCM32" s="130"/>
      <c r="DCN32" s="130"/>
      <c r="DCO32" s="130"/>
      <c r="DCP32" s="130"/>
      <c r="DCQ32" s="130"/>
      <c r="DCR32" s="130"/>
      <c r="DCS32" s="130"/>
      <c r="DCT32" s="130"/>
      <c r="DCU32" s="130"/>
      <c r="DCV32" s="130"/>
      <c r="DCW32" s="130"/>
      <c r="DCX32" s="130"/>
      <c r="DCY32" s="130"/>
      <c r="DCZ32" s="130"/>
      <c r="DDA32" s="130"/>
      <c r="DDB32" s="130"/>
      <c r="DDC32" s="130"/>
      <c r="DDD32" s="130"/>
      <c r="DDE32" s="130"/>
      <c r="DDF32" s="130"/>
      <c r="DDG32" s="130"/>
      <c r="DDH32" s="130"/>
      <c r="DDI32" s="130"/>
      <c r="DDJ32" s="130"/>
      <c r="DDK32" s="130"/>
      <c r="DDL32" s="130"/>
      <c r="DDM32" s="130"/>
      <c r="DDN32" s="130"/>
      <c r="DDO32" s="130"/>
      <c r="DDP32" s="130"/>
      <c r="DDQ32" s="130"/>
      <c r="DDR32" s="130"/>
      <c r="DDS32" s="130"/>
      <c r="DDT32" s="130"/>
      <c r="DDU32" s="130"/>
      <c r="DDV32" s="130"/>
      <c r="DDW32" s="130"/>
      <c r="DDX32" s="130"/>
      <c r="DDY32" s="130"/>
      <c r="DDZ32" s="130"/>
      <c r="DEA32" s="130"/>
      <c r="DEB32" s="130"/>
      <c r="DEC32" s="130"/>
      <c r="DED32" s="130"/>
      <c r="DEE32" s="130"/>
      <c r="DEF32" s="130"/>
      <c r="DEG32" s="130"/>
      <c r="DEH32" s="130"/>
      <c r="DEI32" s="130"/>
      <c r="DEJ32" s="130"/>
      <c r="DEK32" s="130"/>
      <c r="DEL32" s="130"/>
      <c r="DEM32" s="130"/>
      <c r="DEN32" s="130"/>
      <c r="DEO32" s="130"/>
      <c r="DEP32" s="130"/>
      <c r="DEQ32" s="130"/>
      <c r="DER32" s="130"/>
      <c r="DES32" s="130"/>
      <c r="DET32" s="130"/>
      <c r="DEU32" s="130"/>
      <c r="DEV32" s="130"/>
      <c r="DEW32" s="130"/>
      <c r="DEX32" s="130"/>
      <c r="DEY32" s="130"/>
      <c r="DEZ32" s="130"/>
      <c r="DFA32" s="130"/>
      <c r="DFB32" s="130"/>
      <c r="DFC32" s="130"/>
      <c r="DFD32" s="130"/>
      <c r="DFE32" s="130"/>
      <c r="DFF32" s="130"/>
      <c r="DFG32" s="130"/>
      <c r="DFH32" s="130"/>
      <c r="DFI32" s="130"/>
      <c r="DFJ32" s="130"/>
      <c r="DFK32" s="130"/>
      <c r="DFL32" s="130"/>
      <c r="DFM32" s="130"/>
      <c r="DFN32" s="130"/>
      <c r="DFO32" s="130"/>
      <c r="DFP32" s="130"/>
      <c r="DFQ32" s="130"/>
      <c r="DFR32" s="130"/>
      <c r="DFS32" s="130"/>
      <c r="DFT32" s="130"/>
      <c r="DFU32" s="130"/>
      <c r="DFV32" s="130"/>
      <c r="DFW32" s="130"/>
      <c r="DFX32" s="130"/>
      <c r="DFY32" s="130"/>
      <c r="DFZ32" s="130"/>
      <c r="DGA32" s="130"/>
      <c r="DGB32" s="130"/>
      <c r="DGC32" s="130"/>
      <c r="DGD32" s="130"/>
      <c r="DGE32" s="130"/>
      <c r="DGF32" s="130"/>
      <c r="DGG32" s="130"/>
      <c r="DGH32" s="130"/>
      <c r="DGI32" s="130"/>
      <c r="DGJ32" s="130"/>
      <c r="DGK32" s="130"/>
      <c r="DGL32" s="130"/>
      <c r="DGM32" s="130"/>
      <c r="DGN32" s="130"/>
      <c r="DGO32" s="130"/>
      <c r="DGP32" s="130"/>
      <c r="DGQ32" s="130"/>
      <c r="DGR32" s="130"/>
      <c r="DGS32" s="130"/>
      <c r="DGT32" s="130"/>
      <c r="DGU32" s="130"/>
      <c r="DGV32" s="130"/>
      <c r="DGW32" s="130"/>
      <c r="DGX32" s="130"/>
      <c r="DGY32" s="130"/>
      <c r="DGZ32" s="130"/>
      <c r="DHA32" s="130"/>
      <c r="DHB32" s="130"/>
      <c r="DHC32" s="130"/>
      <c r="DHD32" s="130"/>
      <c r="DHE32" s="130"/>
      <c r="DHF32" s="130"/>
      <c r="DHG32" s="130"/>
      <c r="DHH32" s="130"/>
      <c r="DHI32" s="130"/>
      <c r="DHJ32" s="130"/>
      <c r="DHK32" s="130"/>
      <c r="DHL32" s="130"/>
      <c r="DHM32" s="130"/>
      <c r="DHN32" s="130"/>
      <c r="DHO32" s="130"/>
      <c r="DHP32" s="130"/>
      <c r="DHQ32" s="130"/>
      <c r="DHR32" s="130"/>
      <c r="DHS32" s="130"/>
      <c r="DHT32" s="130"/>
      <c r="DHU32" s="130"/>
      <c r="DHV32" s="130"/>
      <c r="DHW32" s="130"/>
      <c r="DHX32" s="130"/>
      <c r="DHY32" s="130"/>
      <c r="DHZ32" s="130"/>
      <c r="DIA32" s="130"/>
      <c r="DIB32" s="130"/>
      <c r="DIC32" s="130"/>
      <c r="DID32" s="130"/>
      <c r="DIE32" s="130"/>
      <c r="DIF32" s="130"/>
      <c r="DIG32" s="130"/>
      <c r="DIH32" s="130"/>
      <c r="DII32" s="130"/>
      <c r="DIJ32" s="130"/>
      <c r="DIK32" s="130"/>
      <c r="DIL32" s="130"/>
      <c r="DIM32" s="130"/>
      <c r="DIN32" s="130"/>
      <c r="DIO32" s="130"/>
      <c r="DIP32" s="130"/>
      <c r="DIQ32" s="130"/>
      <c r="DIR32" s="130"/>
      <c r="DIS32" s="130"/>
      <c r="DIT32" s="130"/>
      <c r="DIU32" s="130"/>
      <c r="DIV32" s="130"/>
      <c r="DIW32" s="130"/>
      <c r="DIX32" s="130"/>
      <c r="DIY32" s="130"/>
      <c r="DIZ32" s="130"/>
      <c r="DJA32" s="130"/>
      <c r="DJB32" s="130"/>
      <c r="DJC32" s="130"/>
      <c r="DJD32" s="130"/>
      <c r="DJE32" s="130"/>
      <c r="DJF32" s="130"/>
      <c r="DJG32" s="130"/>
      <c r="DJH32" s="130"/>
      <c r="DJI32" s="130"/>
      <c r="DJJ32" s="130"/>
      <c r="DJK32" s="130"/>
      <c r="DJL32" s="130"/>
      <c r="DJM32" s="130"/>
      <c r="DJN32" s="130"/>
      <c r="DJO32" s="130"/>
      <c r="DJP32" s="130"/>
      <c r="DJQ32" s="130"/>
      <c r="DJR32" s="130"/>
      <c r="DJS32" s="130"/>
      <c r="DJT32" s="130"/>
      <c r="DJU32" s="130"/>
      <c r="DJV32" s="130"/>
      <c r="DJW32" s="130"/>
      <c r="DJX32" s="130"/>
      <c r="DJY32" s="130"/>
      <c r="DJZ32" s="130"/>
      <c r="DKA32" s="130"/>
      <c r="DKB32" s="130"/>
      <c r="DKC32" s="130"/>
      <c r="DKD32" s="130"/>
      <c r="DKE32" s="130"/>
      <c r="DKF32" s="130"/>
      <c r="DKG32" s="130"/>
      <c r="DKH32" s="130"/>
      <c r="DKI32" s="130"/>
      <c r="DKJ32" s="130"/>
      <c r="DKK32" s="130"/>
      <c r="DKL32" s="130"/>
      <c r="DKM32" s="130"/>
      <c r="DKN32" s="130"/>
      <c r="DKO32" s="130"/>
      <c r="DKP32" s="130"/>
      <c r="DKQ32" s="130"/>
      <c r="DKR32" s="130"/>
      <c r="DKS32" s="130"/>
      <c r="DKT32" s="130"/>
      <c r="DKU32" s="130"/>
      <c r="DKV32" s="130"/>
      <c r="DKW32" s="130"/>
      <c r="DKX32" s="130"/>
      <c r="DKY32" s="130"/>
      <c r="DKZ32" s="130"/>
      <c r="DLA32" s="130"/>
      <c r="DLB32" s="130"/>
      <c r="DLC32" s="130"/>
      <c r="DLD32" s="130"/>
      <c r="DLE32" s="130"/>
      <c r="DLF32" s="130"/>
      <c r="DLG32" s="130"/>
      <c r="DLH32" s="130"/>
      <c r="DLI32" s="130"/>
      <c r="DLJ32" s="130"/>
      <c r="DLK32" s="130"/>
      <c r="DLL32" s="130"/>
      <c r="DLM32" s="130"/>
      <c r="DLN32" s="130"/>
      <c r="DLO32" s="130"/>
      <c r="DLP32" s="130"/>
      <c r="DLQ32" s="130"/>
      <c r="DLR32" s="130"/>
      <c r="DLS32" s="130"/>
      <c r="DLT32" s="130"/>
      <c r="DLU32" s="130"/>
      <c r="DLV32" s="130"/>
      <c r="DLW32" s="130"/>
      <c r="DLX32" s="130"/>
      <c r="DLY32" s="130"/>
      <c r="DLZ32" s="130"/>
      <c r="DMA32" s="130"/>
      <c r="DMB32" s="130"/>
      <c r="DMC32" s="130"/>
      <c r="DMD32" s="130"/>
      <c r="DME32" s="130"/>
      <c r="DMF32" s="130"/>
      <c r="DMG32" s="130"/>
      <c r="DMH32" s="130"/>
      <c r="DMI32" s="130"/>
      <c r="DMJ32" s="130"/>
      <c r="DMK32" s="130"/>
      <c r="DML32" s="130"/>
      <c r="DMM32" s="130"/>
      <c r="DMN32" s="130"/>
      <c r="DMO32" s="130"/>
      <c r="DMP32" s="130"/>
      <c r="DMQ32" s="130"/>
      <c r="DMR32" s="130"/>
      <c r="DMS32" s="130"/>
      <c r="DMT32" s="130"/>
      <c r="DMU32" s="130"/>
      <c r="DMV32" s="130"/>
      <c r="DMW32" s="130"/>
      <c r="DMX32" s="130"/>
      <c r="DMY32" s="130"/>
      <c r="DMZ32" s="130"/>
      <c r="DNA32" s="130"/>
      <c r="DNB32" s="130"/>
      <c r="DNC32" s="130"/>
      <c r="DND32" s="130"/>
      <c r="DNE32" s="130"/>
      <c r="DNF32" s="130"/>
      <c r="DNG32" s="130"/>
      <c r="DNH32" s="130"/>
      <c r="DNI32" s="130"/>
      <c r="DNJ32" s="130"/>
      <c r="DNK32" s="130"/>
      <c r="DNL32" s="130"/>
      <c r="DNM32" s="130"/>
      <c r="DNN32" s="130"/>
      <c r="DNO32" s="130"/>
      <c r="DNP32" s="130"/>
      <c r="DNQ32" s="130"/>
      <c r="DNR32" s="130"/>
      <c r="DNS32" s="130"/>
      <c r="DNT32" s="130"/>
      <c r="DNU32" s="130"/>
      <c r="DNV32" s="130"/>
      <c r="DNW32" s="130"/>
      <c r="DNX32" s="130"/>
      <c r="DNY32" s="130"/>
      <c r="DNZ32" s="130"/>
      <c r="DOA32" s="130"/>
      <c r="DOB32" s="130"/>
      <c r="DOC32" s="130"/>
      <c r="DOD32" s="130"/>
      <c r="DOE32" s="130"/>
      <c r="DOF32" s="130"/>
      <c r="DOG32" s="130"/>
      <c r="DOH32" s="130"/>
      <c r="DOI32" s="130"/>
      <c r="DOJ32" s="130"/>
      <c r="DOK32" s="130"/>
      <c r="DOL32" s="130"/>
      <c r="DOM32" s="130"/>
      <c r="DON32" s="130"/>
      <c r="DOO32" s="130"/>
      <c r="DOP32" s="130"/>
      <c r="DOQ32" s="130"/>
      <c r="DOR32" s="130"/>
      <c r="DOS32" s="130"/>
      <c r="DOT32" s="130"/>
      <c r="DOU32" s="130"/>
      <c r="DOV32" s="130"/>
      <c r="DOW32" s="130"/>
      <c r="DOX32" s="130"/>
      <c r="DOY32" s="130"/>
      <c r="DOZ32" s="130"/>
      <c r="DPA32" s="130"/>
      <c r="DPB32" s="130"/>
      <c r="DPC32" s="130"/>
      <c r="DPD32" s="130"/>
      <c r="DPE32" s="130"/>
      <c r="DPF32" s="130"/>
      <c r="DPG32" s="130"/>
      <c r="DPH32" s="130"/>
      <c r="DPI32" s="130"/>
      <c r="DPJ32" s="130"/>
      <c r="DPK32" s="130"/>
      <c r="DPL32" s="130"/>
      <c r="DPM32" s="130"/>
      <c r="DPN32" s="130"/>
      <c r="DPO32" s="130"/>
      <c r="DPP32" s="130"/>
      <c r="DPQ32" s="130"/>
      <c r="DPR32" s="130"/>
      <c r="DPS32" s="130"/>
      <c r="DPT32" s="130"/>
      <c r="DPU32" s="130"/>
      <c r="DPV32" s="130"/>
      <c r="DPW32" s="130"/>
      <c r="DPX32" s="130"/>
      <c r="DPY32" s="130"/>
      <c r="DPZ32" s="130"/>
      <c r="DQA32" s="130"/>
      <c r="DQB32" s="130"/>
      <c r="DQC32" s="130"/>
      <c r="DQD32" s="130"/>
      <c r="DQE32" s="130"/>
      <c r="DQF32" s="130"/>
      <c r="DQG32" s="130"/>
      <c r="DQH32" s="130"/>
      <c r="DQI32" s="130"/>
      <c r="DQJ32" s="130"/>
      <c r="DQK32" s="130"/>
      <c r="DQL32" s="130"/>
      <c r="DQM32" s="130"/>
      <c r="DQN32" s="130"/>
      <c r="DQO32" s="130"/>
      <c r="DQP32" s="130"/>
      <c r="DQQ32" s="130"/>
      <c r="DQR32" s="130"/>
      <c r="DQS32" s="130"/>
      <c r="DQT32" s="130"/>
      <c r="DQU32" s="130"/>
      <c r="DQV32" s="130"/>
      <c r="DQW32" s="130"/>
      <c r="DQX32" s="130"/>
      <c r="DQY32" s="130"/>
      <c r="DQZ32" s="130"/>
      <c r="DRA32" s="130"/>
      <c r="DRB32" s="130"/>
      <c r="DRC32" s="130"/>
      <c r="DRD32" s="130"/>
      <c r="DRE32" s="130"/>
      <c r="DRF32" s="130"/>
      <c r="DRG32" s="130"/>
      <c r="DRH32" s="130"/>
      <c r="DRI32" s="130"/>
      <c r="DRJ32" s="130"/>
      <c r="DRK32" s="130"/>
      <c r="DRL32" s="130"/>
      <c r="DRM32" s="130"/>
      <c r="DRN32" s="130"/>
      <c r="DRO32" s="130"/>
      <c r="DRP32" s="130"/>
      <c r="DRQ32" s="130"/>
      <c r="DRR32" s="130"/>
      <c r="DRS32" s="130"/>
      <c r="DRT32" s="130"/>
      <c r="DRU32" s="130"/>
      <c r="DRV32" s="130"/>
      <c r="DRW32" s="130"/>
      <c r="DRX32" s="130"/>
      <c r="DRY32" s="130"/>
      <c r="DRZ32" s="130"/>
      <c r="DSA32" s="130"/>
      <c r="DSB32" s="130"/>
      <c r="DSC32" s="130"/>
      <c r="DSD32" s="130"/>
      <c r="DSE32" s="130"/>
      <c r="DSF32" s="130"/>
      <c r="DSG32" s="130"/>
      <c r="DSH32" s="130"/>
      <c r="DSI32" s="130"/>
      <c r="DSJ32" s="130"/>
      <c r="DSK32" s="130"/>
      <c r="DSL32" s="130"/>
      <c r="DSM32" s="130"/>
      <c r="DSN32" s="130"/>
      <c r="DSO32" s="130"/>
      <c r="DSP32" s="130"/>
      <c r="DSQ32" s="130"/>
      <c r="DSR32" s="130"/>
      <c r="DSS32" s="130"/>
      <c r="DST32" s="130"/>
      <c r="DSU32" s="130"/>
      <c r="DSV32" s="130"/>
      <c r="DSW32" s="130"/>
      <c r="DSX32" s="130"/>
      <c r="DSY32" s="130"/>
      <c r="DSZ32" s="130"/>
      <c r="DTA32" s="130"/>
      <c r="DTB32" s="130"/>
      <c r="DTC32" s="130"/>
      <c r="DTD32" s="130"/>
      <c r="DTE32" s="130"/>
      <c r="DTF32" s="130"/>
      <c r="DTG32" s="130"/>
      <c r="DTH32" s="130"/>
      <c r="DTI32" s="130"/>
      <c r="DTJ32" s="130"/>
      <c r="DTK32" s="130"/>
      <c r="DTL32" s="130"/>
      <c r="DTM32" s="130"/>
      <c r="DTN32" s="130"/>
      <c r="DTO32" s="130"/>
      <c r="DTP32" s="130"/>
      <c r="DTQ32" s="130"/>
      <c r="DTR32" s="130"/>
      <c r="DTS32" s="130"/>
      <c r="DTT32" s="130"/>
      <c r="DTU32" s="130"/>
      <c r="DTV32" s="130"/>
      <c r="DTW32" s="130"/>
      <c r="DTX32" s="130"/>
      <c r="DTY32" s="130"/>
      <c r="DTZ32" s="130"/>
      <c r="DUA32" s="130"/>
      <c r="DUB32" s="130"/>
      <c r="DUC32" s="130"/>
      <c r="DUD32" s="130"/>
      <c r="DUE32" s="130"/>
      <c r="DUF32" s="130"/>
      <c r="DUG32" s="130"/>
      <c r="DUH32" s="130"/>
      <c r="DUI32" s="130"/>
      <c r="DUJ32" s="130"/>
      <c r="DUK32" s="130"/>
      <c r="DUL32" s="130"/>
      <c r="DUM32" s="130"/>
      <c r="DUN32" s="130"/>
      <c r="DUO32" s="130"/>
      <c r="DUP32" s="130"/>
      <c r="DUQ32" s="130"/>
      <c r="DUR32" s="130"/>
      <c r="DUS32" s="130"/>
      <c r="DUT32" s="130"/>
      <c r="DUU32" s="130"/>
      <c r="DUV32" s="130"/>
      <c r="DUW32" s="130"/>
      <c r="DUX32" s="130"/>
      <c r="DUY32" s="130"/>
      <c r="DUZ32" s="130"/>
      <c r="DVA32" s="130"/>
      <c r="DVB32" s="130"/>
      <c r="DVC32" s="130"/>
      <c r="DVD32" s="130"/>
      <c r="DVE32" s="130"/>
      <c r="DVF32" s="130"/>
      <c r="DVG32" s="130"/>
      <c r="DVH32" s="130"/>
      <c r="DVI32" s="130"/>
      <c r="DVJ32" s="130"/>
      <c r="DVK32" s="130"/>
      <c r="DVL32" s="130"/>
      <c r="DVM32" s="130"/>
      <c r="DVN32" s="130"/>
      <c r="DVO32" s="130"/>
      <c r="DVP32" s="130"/>
      <c r="DVQ32" s="130"/>
      <c r="DVR32" s="130"/>
      <c r="DVS32" s="130"/>
      <c r="DVT32" s="130"/>
      <c r="DVU32" s="130"/>
      <c r="DVV32" s="130"/>
      <c r="DVW32" s="130"/>
      <c r="DVX32" s="130"/>
      <c r="DVY32" s="130"/>
      <c r="DVZ32" s="130"/>
      <c r="DWA32" s="130"/>
      <c r="DWB32" s="130"/>
      <c r="DWC32" s="130"/>
      <c r="DWD32" s="130"/>
      <c r="DWE32" s="130"/>
      <c r="DWF32" s="130"/>
      <c r="DWG32" s="130"/>
      <c r="DWH32" s="130"/>
      <c r="DWI32" s="130"/>
      <c r="DWJ32" s="130"/>
      <c r="DWK32" s="130"/>
      <c r="DWL32" s="130"/>
      <c r="DWM32" s="130"/>
      <c r="DWN32" s="130"/>
      <c r="DWO32" s="130"/>
      <c r="DWP32" s="130"/>
      <c r="DWQ32" s="130"/>
      <c r="DWR32" s="130"/>
      <c r="DWS32" s="130"/>
      <c r="DWT32" s="130"/>
      <c r="DWU32" s="130"/>
      <c r="DWV32" s="130"/>
      <c r="DWW32" s="130"/>
      <c r="DWX32" s="130"/>
      <c r="DWY32" s="130"/>
      <c r="DWZ32" s="130"/>
      <c r="DXA32" s="130"/>
      <c r="DXB32" s="130"/>
      <c r="DXC32" s="130"/>
      <c r="DXD32" s="130"/>
      <c r="DXE32" s="130"/>
      <c r="DXF32" s="130"/>
      <c r="DXG32" s="130"/>
      <c r="DXH32" s="130"/>
      <c r="DXI32" s="130"/>
      <c r="DXJ32" s="130"/>
      <c r="DXK32" s="130"/>
      <c r="DXL32" s="130"/>
      <c r="DXM32" s="130"/>
      <c r="DXN32" s="130"/>
      <c r="DXO32" s="130"/>
      <c r="DXP32" s="130"/>
      <c r="DXQ32" s="130"/>
      <c r="DXR32" s="130"/>
      <c r="DXS32" s="130"/>
      <c r="DXT32" s="130"/>
      <c r="DXU32" s="130"/>
      <c r="DXV32" s="130"/>
      <c r="DXW32" s="130"/>
      <c r="DXX32" s="130"/>
      <c r="DXY32" s="130"/>
      <c r="DXZ32" s="130"/>
      <c r="DYA32" s="130"/>
      <c r="DYB32" s="130"/>
      <c r="DYC32" s="130"/>
      <c r="DYD32" s="130"/>
      <c r="DYE32" s="130"/>
      <c r="DYF32" s="130"/>
      <c r="DYG32" s="130"/>
      <c r="DYH32" s="130"/>
      <c r="DYI32" s="130"/>
      <c r="DYJ32" s="130"/>
      <c r="DYK32" s="130"/>
      <c r="DYL32" s="130"/>
      <c r="DYM32" s="130"/>
      <c r="DYN32" s="130"/>
      <c r="DYO32" s="130"/>
      <c r="DYP32" s="130"/>
      <c r="DYQ32" s="130"/>
      <c r="DYR32" s="130"/>
      <c r="DYS32" s="130"/>
      <c r="DYT32" s="130"/>
      <c r="DYU32" s="130"/>
      <c r="DYV32" s="130"/>
      <c r="DYW32" s="130"/>
      <c r="DYX32" s="130"/>
      <c r="DYY32" s="130"/>
      <c r="DYZ32" s="130"/>
      <c r="DZA32" s="130"/>
      <c r="DZB32" s="130"/>
      <c r="DZC32" s="130"/>
      <c r="DZD32" s="130"/>
      <c r="DZE32" s="130"/>
      <c r="DZF32" s="130"/>
      <c r="DZG32" s="130"/>
      <c r="DZH32" s="130"/>
      <c r="DZI32" s="130"/>
      <c r="DZJ32" s="130"/>
      <c r="DZK32" s="130"/>
      <c r="DZL32" s="130"/>
      <c r="DZM32" s="130"/>
      <c r="DZN32" s="130"/>
      <c r="DZO32" s="130"/>
      <c r="DZP32" s="130"/>
      <c r="DZQ32" s="130"/>
      <c r="DZR32" s="130"/>
      <c r="DZS32" s="130"/>
      <c r="DZT32" s="130"/>
      <c r="DZU32" s="130"/>
      <c r="DZV32" s="130"/>
      <c r="DZW32" s="130"/>
      <c r="DZX32" s="130"/>
      <c r="DZY32" s="130"/>
      <c r="DZZ32" s="130"/>
      <c r="EAA32" s="130"/>
      <c r="EAB32" s="130"/>
      <c r="EAC32" s="130"/>
      <c r="EAD32" s="130"/>
      <c r="EAE32" s="130"/>
      <c r="EAF32" s="130"/>
      <c r="EAG32" s="130"/>
      <c r="EAH32" s="130"/>
      <c r="EAI32" s="130"/>
      <c r="EAJ32" s="130"/>
      <c r="EAK32" s="130"/>
      <c r="EAL32" s="130"/>
      <c r="EAM32" s="130"/>
      <c r="EAN32" s="130"/>
      <c r="EAO32" s="130"/>
      <c r="EAP32" s="130"/>
      <c r="EAQ32" s="130"/>
      <c r="EAR32" s="130"/>
      <c r="EAS32" s="130"/>
      <c r="EAT32" s="130"/>
      <c r="EAU32" s="130"/>
      <c r="EAV32" s="130"/>
      <c r="EAW32" s="130"/>
      <c r="EAX32" s="130"/>
      <c r="EAY32" s="130"/>
      <c r="EAZ32" s="130"/>
      <c r="EBA32" s="130"/>
      <c r="EBB32" s="130"/>
      <c r="EBC32" s="130"/>
      <c r="EBD32" s="130"/>
      <c r="EBE32" s="130"/>
      <c r="EBF32" s="130"/>
      <c r="EBG32" s="130"/>
      <c r="EBH32" s="130"/>
      <c r="EBI32" s="130"/>
      <c r="EBJ32" s="130"/>
      <c r="EBK32" s="130"/>
      <c r="EBL32" s="130"/>
      <c r="EBM32" s="130"/>
      <c r="EBN32" s="130"/>
      <c r="EBO32" s="130"/>
      <c r="EBP32" s="130"/>
      <c r="EBQ32" s="130"/>
      <c r="EBR32" s="130"/>
      <c r="EBS32" s="130"/>
      <c r="EBT32" s="130"/>
      <c r="EBU32" s="130"/>
      <c r="EBV32" s="130"/>
      <c r="EBW32" s="130"/>
      <c r="EBX32" s="130"/>
      <c r="EBY32" s="130"/>
      <c r="EBZ32" s="130"/>
      <c r="ECA32" s="130"/>
      <c r="ECB32" s="130"/>
      <c r="ECC32" s="130"/>
      <c r="ECD32" s="130"/>
      <c r="ECE32" s="130"/>
      <c r="ECF32" s="130"/>
      <c r="ECG32" s="130"/>
      <c r="ECH32" s="130"/>
      <c r="ECI32" s="130"/>
      <c r="ECJ32" s="130"/>
      <c r="ECK32" s="130"/>
      <c r="ECL32" s="130"/>
      <c r="ECM32" s="130"/>
      <c r="ECN32" s="130"/>
      <c r="ECO32" s="130"/>
      <c r="ECP32" s="130"/>
      <c r="ECQ32" s="130"/>
      <c r="ECR32" s="130"/>
      <c r="ECS32" s="130"/>
      <c r="ECT32" s="130"/>
      <c r="ECU32" s="130"/>
      <c r="ECV32" s="130"/>
      <c r="ECW32" s="130"/>
      <c r="ECX32" s="130"/>
      <c r="ECY32" s="130"/>
      <c r="ECZ32" s="130"/>
      <c r="EDA32" s="130"/>
      <c r="EDB32" s="130"/>
      <c r="EDC32" s="130"/>
      <c r="EDD32" s="130"/>
      <c r="EDE32" s="130"/>
      <c r="EDF32" s="130"/>
      <c r="EDG32" s="130"/>
      <c r="EDH32" s="130"/>
      <c r="EDI32" s="130"/>
      <c r="EDJ32" s="130"/>
      <c r="EDK32" s="130"/>
      <c r="EDL32" s="130"/>
      <c r="EDM32" s="130"/>
      <c r="EDN32" s="130"/>
      <c r="EDO32" s="130"/>
      <c r="EDP32" s="130"/>
      <c r="EDQ32" s="130"/>
      <c r="EDR32" s="130"/>
      <c r="EDS32" s="130"/>
      <c r="EDT32" s="130"/>
      <c r="EDU32" s="130"/>
      <c r="EDV32" s="130"/>
      <c r="EDW32" s="130"/>
      <c r="EDX32" s="130"/>
      <c r="EDY32" s="130"/>
      <c r="EDZ32" s="130"/>
      <c r="EEA32" s="130"/>
      <c r="EEB32" s="130"/>
      <c r="EEC32" s="130"/>
      <c r="EED32" s="130"/>
      <c r="EEE32" s="130"/>
      <c r="EEF32" s="130"/>
      <c r="EEG32" s="130"/>
      <c r="EEH32" s="130"/>
      <c r="EEI32" s="130"/>
      <c r="EEJ32" s="130"/>
      <c r="EEK32" s="130"/>
      <c r="EEL32" s="130"/>
      <c r="EEM32" s="130"/>
      <c r="EEN32" s="130"/>
      <c r="EEO32" s="130"/>
      <c r="EEP32" s="130"/>
      <c r="EEQ32" s="130"/>
      <c r="EER32" s="130"/>
      <c r="EES32" s="130"/>
      <c r="EET32" s="130"/>
      <c r="EEU32" s="130"/>
      <c r="EEV32" s="130"/>
      <c r="EEW32" s="130"/>
      <c r="EEX32" s="130"/>
      <c r="EEY32" s="130"/>
      <c r="EEZ32" s="130"/>
      <c r="EFA32" s="130"/>
      <c r="EFB32" s="130"/>
      <c r="EFC32" s="130"/>
      <c r="EFD32" s="130"/>
      <c r="EFE32" s="130"/>
      <c r="EFF32" s="130"/>
      <c r="EFG32" s="130"/>
      <c r="EFH32" s="130"/>
      <c r="EFI32" s="130"/>
      <c r="EFJ32" s="130"/>
      <c r="EFK32" s="130"/>
      <c r="EFL32" s="130"/>
      <c r="EFM32" s="130"/>
      <c r="EFN32" s="130"/>
      <c r="EFO32" s="130"/>
      <c r="EFP32" s="130"/>
      <c r="EFQ32" s="130"/>
      <c r="EFR32" s="130"/>
      <c r="EFS32" s="130"/>
      <c r="EFT32" s="130"/>
      <c r="EFU32" s="130"/>
      <c r="EFV32" s="130"/>
      <c r="EFW32" s="130"/>
      <c r="EFX32" s="130"/>
      <c r="EFY32" s="130"/>
      <c r="EFZ32" s="130"/>
      <c r="EGA32" s="130"/>
      <c r="EGB32" s="130"/>
      <c r="EGC32" s="130"/>
      <c r="EGD32" s="130"/>
      <c r="EGE32" s="130"/>
      <c r="EGF32" s="130"/>
      <c r="EGG32" s="130"/>
      <c r="EGH32" s="130"/>
      <c r="EGI32" s="130"/>
      <c r="EGJ32" s="130"/>
      <c r="EGK32" s="130"/>
      <c r="EGL32" s="130"/>
      <c r="EGM32" s="130"/>
      <c r="EGN32" s="130"/>
      <c r="EGO32" s="130"/>
      <c r="EGP32" s="130"/>
      <c r="EGQ32" s="130"/>
      <c r="EGR32" s="130"/>
      <c r="EGS32" s="130"/>
      <c r="EGT32" s="130"/>
      <c r="EGU32" s="130"/>
      <c r="EGV32" s="130"/>
      <c r="EGW32" s="130"/>
      <c r="EGX32" s="130"/>
      <c r="EGY32" s="130"/>
      <c r="EGZ32" s="130"/>
      <c r="EHA32" s="130"/>
      <c r="EHB32" s="130"/>
      <c r="EHC32" s="130"/>
      <c r="EHD32" s="130"/>
      <c r="EHE32" s="130"/>
      <c r="EHF32" s="130"/>
      <c r="EHG32" s="130"/>
      <c r="EHH32" s="130"/>
      <c r="EHI32" s="130"/>
      <c r="EHJ32" s="130"/>
      <c r="EHK32" s="130"/>
      <c r="EHL32" s="130"/>
      <c r="EHM32" s="130"/>
      <c r="EHN32" s="130"/>
      <c r="EHO32" s="130"/>
      <c r="EHP32" s="130"/>
      <c r="EHQ32" s="130"/>
      <c r="EHR32" s="130"/>
      <c r="EHS32" s="130"/>
      <c r="EHT32" s="130"/>
      <c r="EHU32" s="130"/>
      <c r="EHV32" s="130"/>
      <c r="EHW32" s="130"/>
      <c r="EHX32" s="130"/>
      <c r="EHY32" s="130"/>
      <c r="EHZ32" s="130"/>
      <c r="EIA32" s="130"/>
      <c r="EIB32" s="130"/>
      <c r="EIC32" s="130"/>
      <c r="EID32" s="130"/>
      <c r="EIE32" s="130"/>
      <c r="EIF32" s="130"/>
      <c r="EIG32" s="130"/>
      <c r="EIH32" s="130"/>
      <c r="EII32" s="130"/>
      <c r="EIJ32" s="130"/>
      <c r="EIK32" s="130"/>
      <c r="EIL32" s="130"/>
      <c r="EIM32" s="130"/>
      <c r="EIN32" s="130"/>
      <c r="EIO32" s="130"/>
      <c r="EIP32" s="130"/>
      <c r="EIQ32" s="130"/>
      <c r="EIR32" s="130"/>
      <c r="EIS32" s="130"/>
      <c r="EIT32" s="130"/>
      <c r="EIU32" s="130"/>
      <c r="EIV32" s="130"/>
      <c r="EIW32" s="130"/>
      <c r="EIX32" s="130"/>
      <c r="EIY32" s="130"/>
      <c r="EIZ32" s="130"/>
      <c r="EJA32" s="130"/>
      <c r="EJB32" s="130"/>
      <c r="EJC32" s="130"/>
      <c r="EJD32" s="130"/>
      <c r="EJE32" s="130"/>
      <c r="EJF32" s="130"/>
      <c r="EJG32" s="130"/>
      <c r="EJH32" s="130"/>
      <c r="EJI32" s="130"/>
      <c r="EJJ32" s="130"/>
      <c r="EJK32" s="130"/>
      <c r="EJL32" s="130"/>
      <c r="EJM32" s="130"/>
      <c r="EJN32" s="130"/>
      <c r="EJO32" s="130"/>
      <c r="EJP32" s="130"/>
      <c r="EJQ32" s="130"/>
      <c r="EJR32" s="130"/>
      <c r="EJS32" s="130"/>
      <c r="EJT32" s="130"/>
      <c r="EJU32" s="130"/>
      <c r="EJV32" s="130"/>
      <c r="EJW32" s="130"/>
      <c r="EJX32" s="130"/>
      <c r="EJY32" s="130"/>
      <c r="EJZ32" s="130"/>
      <c r="EKA32" s="130"/>
      <c r="EKB32" s="130"/>
      <c r="EKC32" s="130"/>
      <c r="EKD32" s="130"/>
      <c r="EKE32" s="130"/>
      <c r="EKF32" s="130"/>
      <c r="EKG32" s="130"/>
      <c r="EKH32" s="130"/>
      <c r="EKI32" s="130"/>
      <c r="EKJ32" s="130"/>
      <c r="EKK32" s="130"/>
      <c r="EKL32" s="130"/>
      <c r="EKM32" s="130"/>
      <c r="EKN32" s="130"/>
      <c r="EKO32" s="130"/>
      <c r="EKP32" s="130"/>
      <c r="EKQ32" s="130"/>
      <c r="EKR32" s="130"/>
      <c r="EKS32" s="130"/>
      <c r="EKT32" s="130"/>
      <c r="EKU32" s="130"/>
      <c r="EKV32" s="130"/>
      <c r="EKW32" s="130"/>
      <c r="EKX32" s="130"/>
      <c r="EKY32" s="130"/>
      <c r="EKZ32" s="130"/>
      <c r="ELA32" s="130"/>
      <c r="ELB32" s="130"/>
      <c r="ELC32" s="130"/>
      <c r="ELD32" s="130"/>
      <c r="ELE32" s="130"/>
      <c r="ELF32" s="130"/>
      <c r="ELG32" s="130"/>
      <c r="ELH32" s="130"/>
      <c r="ELI32" s="130"/>
      <c r="ELJ32" s="130"/>
      <c r="ELK32" s="130"/>
      <c r="ELL32" s="130"/>
      <c r="ELM32" s="130"/>
      <c r="ELN32" s="130"/>
      <c r="ELO32" s="130"/>
      <c r="ELP32" s="130"/>
      <c r="ELQ32" s="130"/>
      <c r="ELR32" s="130"/>
      <c r="ELS32" s="130"/>
      <c r="ELT32" s="130"/>
      <c r="ELU32" s="130"/>
      <c r="ELV32" s="130"/>
      <c r="ELW32" s="130"/>
      <c r="ELX32" s="130"/>
      <c r="ELY32" s="130"/>
      <c r="ELZ32" s="130"/>
      <c r="EMA32" s="130"/>
      <c r="EMB32" s="130"/>
      <c r="EMC32" s="130"/>
      <c r="EMD32" s="130"/>
      <c r="EME32" s="130"/>
      <c r="EMF32" s="130"/>
      <c r="EMG32" s="130"/>
      <c r="EMH32" s="130"/>
      <c r="EMI32" s="130"/>
      <c r="EMJ32" s="130"/>
      <c r="EMK32" s="130"/>
      <c r="EML32" s="130"/>
      <c r="EMM32" s="130"/>
      <c r="EMN32" s="130"/>
      <c r="EMO32" s="130"/>
      <c r="EMP32" s="130"/>
      <c r="EMQ32" s="130"/>
      <c r="EMR32" s="130"/>
      <c r="EMS32" s="130"/>
      <c r="EMT32" s="130"/>
      <c r="EMU32" s="130"/>
      <c r="EMV32" s="130"/>
      <c r="EMW32" s="130"/>
      <c r="EMX32" s="130"/>
      <c r="EMY32" s="130"/>
      <c r="EMZ32" s="130"/>
      <c r="ENA32" s="130"/>
      <c r="ENB32" s="130"/>
      <c r="ENC32" s="130"/>
      <c r="END32" s="130"/>
      <c r="ENE32" s="130"/>
      <c r="ENF32" s="130"/>
      <c r="ENG32" s="130"/>
      <c r="ENH32" s="130"/>
      <c r="ENI32" s="130"/>
      <c r="ENJ32" s="130"/>
      <c r="ENK32" s="130"/>
      <c r="ENL32" s="130"/>
      <c r="ENM32" s="130"/>
      <c r="ENN32" s="130"/>
      <c r="ENO32" s="130"/>
      <c r="ENP32" s="130"/>
      <c r="ENQ32" s="130"/>
      <c r="ENR32" s="130"/>
      <c r="ENS32" s="130"/>
      <c r="ENT32" s="130"/>
      <c r="ENU32" s="130"/>
      <c r="ENV32" s="130"/>
      <c r="ENW32" s="130"/>
      <c r="ENX32" s="130"/>
      <c r="ENY32" s="130"/>
      <c r="ENZ32" s="130"/>
      <c r="EOA32" s="130"/>
      <c r="EOB32" s="130"/>
      <c r="EOC32" s="130"/>
      <c r="EOD32" s="130"/>
      <c r="EOE32" s="130"/>
      <c r="EOF32" s="130"/>
      <c r="EOG32" s="130"/>
      <c r="EOH32" s="130"/>
      <c r="EOI32" s="130"/>
      <c r="EOJ32" s="130"/>
      <c r="EOK32" s="130"/>
      <c r="EOL32" s="130"/>
      <c r="EOM32" s="130"/>
      <c r="EON32" s="130"/>
      <c r="EOO32" s="130"/>
      <c r="EOP32" s="130"/>
      <c r="EOQ32" s="130"/>
      <c r="EOR32" s="130"/>
      <c r="EOS32" s="130"/>
      <c r="EOT32" s="130"/>
      <c r="EOU32" s="130"/>
      <c r="EOV32" s="130"/>
      <c r="EOW32" s="130"/>
      <c r="EOX32" s="130"/>
      <c r="EOY32" s="130"/>
      <c r="EOZ32" s="130"/>
      <c r="EPA32" s="130"/>
      <c r="EPB32" s="130"/>
      <c r="EPC32" s="130"/>
      <c r="EPD32" s="130"/>
      <c r="EPE32" s="130"/>
      <c r="EPF32" s="130"/>
      <c r="EPG32" s="130"/>
      <c r="EPH32" s="130"/>
      <c r="EPI32" s="130"/>
      <c r="EPJ32" s="130"/>
      <c r="EPK32" s="130"/>
      <c r="EPL32" s="130"/>
      <c r="EPM32" s="130"/>
      <c r="EPN32" s="130"/>
      <c r="EPO32" s="130"/>
      <c r="EPP32" s="130"/>
      <c r="EPQ32" s="130"/>
      <c r="EPR32" s="130"/>
      <c r="EPS32" s="130"/>
      <c r="EPT32" s="130"/>
      <c r="EPU32" s="130"/>
      <c r="EPV32" s="130"/>
      <c r="EPW32" s="130"/>
      <c r="EPX32" s="130"/>
      <c r="EPY32" s="130"/>
      <c r="EPZ32" s="130"/>
      <c r="EQA32" s="130"/>
      <c r="EQB32" s="130"/>
      <c r="EQC32" s="130"/>
      <c r="EQD32" s="130"/>
      <c r="EQE32" s="130"/>
      <c r="EQF32" s="130"/>
      <c r="EQG32" s="130"/>
      <c r="EQH32" s="130"/>
      <c r="EQI32" s="130"/>
      <c r="EQJ32" s="130"/>
      <c r="EQK32" s="130"/>
      <c r="EQL32" s="130"/>
      <c r="EQM32" s="130"/>
      <c r="EQN32" s="130"/>
      <c r="EQO32" s="130"/>
      <c r="EQP32" s="130"/>
      <c r="EQQ32" s="130"/>
      <c r="EQR32" s="130"/>
      <c r="EQS32" s="130"/>
      <c r="EQT32" s="130"/>
      <c r="EQU32" s="130"/>
      <c r="EQV32" s="130"/>
      <c r="EQW32" s="130"/>
      <c r="EQX32" s="130"/>
      <c r="EQY32" s="130"/>
      <c r="EQZ32" s="130"/>
      <c r="ERA32" s="130"/>
      <c r="ERB32" s="130"/>
      <c r="ERC32" s="130"/>
      <c r="ERD32" s="130"/>
      <c r="ERE32" s="130"/>
      <c r="ERF32" s="130"/>
      <c r="ERG32" s="130"/>
      <c r="ERH32" s="130"/>
      <c r="ERI32" s="130"/>
      <c r="ERJ32" s="130"/>
      <c r="ERK32" s="130"/>
      <c r="ERL32" s="130"/>
      <c r="ERM32" s="130"/>
      <c r="ERN32" s="130"/>
      <c r="ERO32" s="130"/>
      <c r="ERP32" s="130"/>
      <c r="ERQ32" s="130"/>
      <c r="ERR32" s="130"/>
      <c r="ERS32" s="130"/>
      <c r="ERT32" s="130"/>
      <c r="ERU32" s="130"/>
      <c r="ERV32" s="130"/>
      <c r="ERW32" s="130"/>
      <c r="ERX32" s="130"/>
      <c r="ERY32" s="130"/>
      <c r="ERZ32" s="130"/>
      <c r="ESA32" s="130"/>
      <c r="ESB32" s="130"/>
      <c r="ESC32" s="130"/>
      <c r="ESD32" s="130"/>
      <c r="ESE32" s="130"/>
      <c r="ESF32" s="130"/>
      <c r="ESG32" s="130"/>
      <c r="ESH32" s="130"/>
      <c r="ESI32" s="130"/>
      <c r="ESJ32" s="130"/>
      <c r="ESK32" s="130"/>
      <c r="ESL32" s="130"/>
      <c r="ESM32" s="130"/>
      <c r="ESN32" s="130"/>
      <c r="ESO32" s="130"/>
      <c r="ESP32" s="130"/>
      <c r="ESQ32" s="130"/>
      <c r="ESR32" s="130"/>
      <c r="ESS32" s="130"/>
      <c r="EST32" s="130"/>
      <c r="ESU32" s="130"/>
      <c r="ESV32" s="130"/>
      <c r="ESW32" s="130"/>
      <c r="ESX32" s="130"/>
      <c r="ESY32" s="130"/>
      <c r="ESZ32" s="130"/>
      <c r="ETA32" s="130"/>
      <c r="ETB32" s="130"/>
      <c r="ETC32" s="130"/>
      <c r="ETD32" s="130"/>
      <c r="ETE32" s="130"/>
      <c r="ETF32" s="130"/>
      <c r="ETG32" s="130"/>
      <c r="ETH32" s="130"/>
      <c r="ETI32" s="130"/>
      <c r="ETJ32" s="130"/>
      <c r="ETK32" s="130"/>
      <c r="ETL32" s="130"/>
      <c r="ETM32" s="130"/>
      <c r="ETN32" s="130"/>
      <c r="ETO32" s="130"/>
      <c r="ETP32" s="130"/>
      <c r="ETQ32" s="130"/>
      <c r="ETR32" s="130"/>
      <c r="ETS32" s="130"/>
      <c r="ETT32" s="130"/>
      <c r="ETU32" s="130"/>
      <c r="ETV32" s="130"/>
      <c r="ETW32" s="130"/>
      <c r="ETX32" s="130"/>
      <c r="ETY32" s="130"/>
      <c r="ETZ32" s="130"/>
      <c r="EUA32" s="130"/>
      <c r="EUB32" s="130"/>
      <c r="EUC32" s="130"/>
      <c r="EUD32" s="130"/>
      <c r="EUE32" s="130"/>
      <c r="EUF32" s="130"/>
      <c r="EUG32" s="130"/>
      <c r="EUH32" s="130"/>
      <c r="EUI32" s="130"/>
      <c r="EUJ32" s="130"/>
      <c r="EUK32" s="130"/>
      <c r="EUL32" s="130"/>
      <c r="EUM32" s="130"/>
      <c r="EUN32" s="130"/>
      <c r="EUO32" s="130"/>
      <c r="EUP32" s="130"/>
      <c r="EUQ32" s="130"/>
      <c r="EUR32" s="130"/>
      <c r="EUS32" s="130"/>
      <c r="EUT32" s="130"/>
      <c r="EUU32" s="130"/>
      <c r="EUV32" s="130"/>
      <c r="EUW32" s="130"/>
      <c r="EUX32" s="130"/>
      <c r="EUY32" s="130"/>
      <c r="EUZ32" s="130"/>
      <c r="EVA32" s="130"/>
      <c r="EVB32" s="130"/>
      <c r="EVC32" s="130"/>
      <c r="EVD32" s="130"/>
      <c r="EVE32" s="130"/>
      <c r="EVF32" s="130"/>
      <c r="EVG32" s="130"/>
      <c r="EVH32" s="130"/>
      <c r="EVI32" s="130"/>
      <c r="EVJ32" s="130"/>
      <c r="EVK32" s="130"/>
      <c r="EVL32" s="130"/>
      <c r="EVM32" s="130"/>
      <c r="EVN32" s="130"/>
      <c r="EVO32" s="130"/>
      <c r="EVP32" s="130"/>
      <c r="EVQ32" s="130"/>
      <c r="EVR32" s="130"/>
      <c r="EVS32" s="130"/>
      <c r="EVT32" s="130"/>
      <c r="EVU32" s="130"/>
      <c r="EVV32" s="130"/>
      <c r="EVW32" s="130"/>
      <c r="EVX32" s="130"/>
      <c r="EVY32" s="130"/>
      <c r="EVZ32" s="130"/>
      <c r="EWA32" s="130"/>
      <c r="EWB32" s="130"/>
      <c r="EWC32" s="130"/>
      <c r="EWD32" s="130"/>
      <c r="EWE32" s="130"/>
      <c r="EWF32" s="130"/>
      <c r="EWG32" s="130"/>
      <c r="EWH32" s="130"/>
      <c r="EWI32" s="130"/>
      <c r="EWJ32" s="130"/>
      <c r="EWK32" s="130"/>
      <c r="EWL32" s="130"/>
      <c r="EWM32" s="130"/>
      <c r="EWN32" s="130"/>
      <c r="EWO32" s="130"/>
      <c r="EWP32" s="130"/>
      <c r="EWQ32" s="130"/>
      <c r="EWR32" s="130"/>
      <c r="EWS32" s="130"/>
      <c r="EWT32" s="130"/>
      <c r="EWU32" s="130"/>
      <c r="EWV32" s="130"/>
      <c r="EWW32" s="130"/>
      <c r="EWX32" s="130"/>
      <c r="EWY32" s="130"/>
      <c r="EWZ32" s="130"/>
      <c r="EXA32" s="130"/>
      <c r="EXB32" s="130"/>
      <c r="EXC32" s="130"/>
      <c r="EXD32" s="130"/>
      <c r="EXE32" s="130"/>
      <c r="EXF32" s="130"/>
      <c r="EXG32" s="130"/>
      <c r="EXH32" s="130"/>
      <c r="EXI32" s="130"/>
      <c r="EXJ32" s="130"/>
      <c r="EXK32" s="130"/>
      <c r="EXL32" s="130"/>
      <c r="EXM32" s="130"/>
      <c r="EXN32" s="130"/>
      <c r="EXO32" s="130"/>
      <c r="EXP32" s="130"/>
      <c r="EXQ32" s="130"/>
      <c r="EXR32" s="130"/>
      <c r="EXS32" s="130"/>
      <c r="EXT32" s="130"/>
      <c r="EXU32" s="130"/>
      <c r="EXV32" s="130"/>
      <c r="EXW32" s="130"/>
      <c r="EXX32" s="130"/>
      <c r="EXY32" s="130"/>
      <c r="EXZ32" s="130"/>
      <c r="EYA32" s="130"/>
      <c r="EYB32" s="130"/>
      <c r="EYC32" s="130"/>
      <c r="EYD32" s="130"/>
      <c r="EYE32" s="130"/>
      <c r="EYF32" s="130"/>
      <c r="EYG32" s="130"/>
      <c r="EYH32" s="130"/>
      <c r="EYI32" s="130"/>
      <c r="EYJ32" s="130"/>
      <c r="EYK32" s="130"/>
      <c r="EYL32" s="130"/>
      <c r="EYM32" s="130"/>
      <c r="EYN32" s="130"/>
      <c r="EYO32" s="130"/>
      <c r="EYP32" s="130"/>
      <c r="EYQ32" s="130"/>
      <c r="EYR32" s="130"/>
      <c r="EYS32" s="130"/>
      <c r="EYT32" s="130"/>
      <c r="EYU32" s="130"/>
      <c r="EYV32" s="130"/>
      <c r="EYW32" s="130"/>
      <c r="EYX32" s="130"/>
      <c r="EYY32" s="130"/>
      <c r="EYZ32" s="130"/>
      <c r="EZA32" s="130"/>
      <c r="EZB32" s="130"/>
      <c r="EZC32" s="130"/>
      <c r="EZD32" s="130"/>
      <c r="EZE32" s="130"/>
      <c r="EZF32" s="130"/>
      <c r="EZG32" s="130"/>
      <c r="EZH32" s="130"/>
      <c r="EZI32" s="130"/>
      <c r="EZJ32" s="130"/>
      <c r="EZK32" s="130"/>
      <c r="EZL32" s="130"/>
      <c r="EZM32" s="130"/>
      <c r="EZN32" s="130"/>
      <c r="EZO32" s="130"/>
      <c r="EZP32" s="130"/>
      <c r="EZQ32" s="130"/>
      <c r="EZR32" s="130"/>
      <c r="EZS32" s="130"/>
      <c r="EZT32" s="130"/>
      <c r="EZU32" s="130"/>
      <c r="EZV32" s="130"/>
      <c r="EZW32" s="130"/>
      <c r="EZX32" s="130"/>
      <c r="EZY32" s="130"/>
      <c r="EZZ32" s="130"/>
      <c r="FAA32" s="130"/>
      <c r="FAB32" s="130"/>
      <c r="FAC32" s="130"/>
      <c r="FAD32" s="130"/>
      <c r="FAE32" s="130"/>
      <c r="FAF32" s="130"/>
      <c r="FAG32" s="130"/>
      <c r="FAH32" s="130"/>
      <c r="FAI32" s="130"/>
      <c r="FAJ32" s="130"/>
      <c r="FAK32" s="130"/>
      <c r="FAL32" s="130"/>
      <c r="FAM32" s="130"/>
      <c r="FAN32" s="130"/>
      <c r="FAO32" s="130"/>
      <c r="FAP32" s="130"/>
      <c r="FAQ32" s="130"/>
      <c r="FAR32" s="130"/>
      <c r="FAS32" s="130"/>
      <c r="FAT32" s="130"/>
      <c r="FAU32" s="130"/>
      <c r="FAV32" s="130"/>
      <c r="FAW32" s="130"/>
      <c r="FAX32" s="130"/>
      <c r="FAY32" s="130"/>
      <c r="FAZ32" s="130"/>
      <c r="FBA32" s="130"/>
      <c r="FBB32" s="130"/>
      <c r="FBC32" s="130"/>
      <c r="FBD32" s="130"/>
      <c r="FBE32" s="130"/>
      <c r="FBF32" s="130"/>
      <c r="FBG32" s="130"/>
      <c r="FBH32" s="130"/>
      <c r="FBI32" s="130"/>
      <c r="FBJ32" s="130"/>
      <c r="FBK32" s="130"/>
      <c r="FBL32" s="130"/>
      <c r="FBM32" s="130"/>
      <c r="FBN32" s="130"/>
      <c r="FBO32" s="130"/>
      <c r="FBP32" s="130"/>
      <c r="FBQ32" s="130"/>
      <c r="FBR32" s="130"/>
      <c r="FBS32" s="130"/>
      <c r="FBT32" s="130"/>
      <c r="FBU32" s="130"/>
      <c r="FBV32" s="130"/>
      <c r="FBW32" s="130"/>
      <c r="FBX32" s="130"/>
      <c r="FBY32" s="130"/>
      <c r="FBZ32" s="130"/>
      <c r="FCA32" s="130"/>
      <c r="FCB32" s="130"/>
      <c r="FCC32" s="130"/>
      <c r="FCD32" s="130"/>
      <c r="FCE32" s="130"/>
      <c r="FCF32" s="130"/>
      <c r="FCG32" s="130"/>
      <c r="FCH32" s="130"/>
      <c r="FCI32" s="130"/>
      <c r="FCJ32" s="130"/>
      <c r="FCK32" s="130"/>
      <c r="FCL32" s="130"/>
      <c r="FCM32" s="130"/>
      <c r="FCN32" s="130"/>
      <c r="FCO32" s="130"/>
      <c r="FCP32" s="130"/>
      <c r="FCQ32" s="130"/>
      <c r="FCR32" s="130"/>
      <c r="FCS32" s="130"/>
      <c r="FCT32" s="130"/>
      <c r="FCU32" s="130"/>
      <c r="FCV32" s="130"/>
      <c r="FCW32" s="130"/>
      <c r="FCX32" s="130"/>
      <c r="FCY32" s="130"/>
      <c r="FCZ32" s="130"/>
      <c r="FDA32" s="130"/>
      <c r="FDB32" s="130"/>
      <c r="FDC32" s="130"/>
      <c r="FDD32" s="130"/>
      <c r="FDE32" s="130"/>
      <c r="FDF32" s="130"/>
      <c r="FDG32" s="130"/>
      <c r="FDH32" s="130"/>
      <c r="FDI32" s="130"/>
      <c r="FDJ32" s="130"/>
      <c r="FDK32" s="130"/>
      <c r="FDL32" s="130"/>
      <c r="FDM32" s="130"/>
      <c r="FDN32" s="130"/>
      <c r="FDO32" s="130"/>
      <c r="FDP32" s="130"/>
      <c r="FDQ32" s="130"/>
      <c r="FDR32" s="130"/>
      <c r="FDS32" s="130"/>
      <c r="FDT32" s="130"/>
      <c r="FDU32" s="130"/>
      <c r="FDV32" s="130"/>
      <c r="FDW32" s="130"/>
      <c r="FDX32" s="130"/>
      <c r="FDY32" s="130"/>
      <c r="FDZ32" s="130"/>
      <c r="FEA32" s="130"/>
      <c r="FEB32" s="130"/>
      <c r="FEC32" s="130"/>
      <c r="FED32" s="130"/>
      <c r="FEE32" s="130"/>
      <c r="FEF32" s="130"/>
      <c r="FEG32" s="130"/>
      <c r="FEH32" s="130"/>
      <c r="FEI32" s="130"/>
      <c r="FEJ32" s="130"/>
      <c r="FEK32" s="130"/>
      <c r="FEL32" s="130"/>
      <c r="FEM32" s="130"/>
      <c r="FEN32" s="130"/>
      <c r="FEO32" s="130"/>
      <c r="FEP32" s="130"/>
      <c r="FEQ32" s="130"/>
      <c r="FER32" s="130"/>
      <c r="FES32" s="130"/>
      <c r="FET32" s="130"/>
      <c r="FEU32" s="130"/>
      <c r="FEV32" s="130"/>
      <c r="FEW32" s="130"/>
      <c r="FEX32" s="130"/>
      <c r="FEY32" s="130"/>
      <c r="FEZ32" s="130"/>
      <c r="FFA32" s="130"/>
      <c r="FFB32" s="130"/>
      <c r="FFC32" s="130"/>
      <c r="FFD32" s="130"/>
      <c r="FFE32" s="130"/>
      <c r="FFF32" s="130"/>
      <c r="FFG32" s="130"/>
      <c r="FFH32" s="130"/>
      <c r="FFI32" s="130"/>
      <c r="FFJ32" s="130"/>
      <c r="FFK32" s="130"/>
      <c r="FFL32" s="130"/>
      <c r="FFM32" s="130"/>
      <c r="FFN32" s="130"/>
      <c r="FFO32" s="130"/>
      <c r="FFP32" s="130"/>
      <c r="FFQ32" s="130"/>
      <c r="FFR32" s="130"/>
      <c r="FFS32" s="130"/>
      <c r="FFT32" s="130"/>
      <c r="FFU32" s="130"/>
      <c r="FFV32" s="130"/>
      <c r="FFW32" s="130"/>
      <c r="FFX32" s="130"/>
      <c r="FFY32" s="130"/>
      <c r="FFZ32" s="130"/>
      <c r="FGA32" s="130"/>
      <c r="FGB32" s="130"/>
      <c r="FGC32" s="130"/>
      <c r="FGD32" s="130"/>
      <c r="FGE32" s="130"/>
      <c r="FGF32" s="130"/>
      <c r="FGG32" s="130"/>
      <c r="FGH32" s="130"/>
      <c r="FGI32" s="130"/>
      <c r="FGJ32" s="130"/>
      <c r="FGK32" s="130"/>
      <c r="FGL32" s="130"/>
      <c r="FGM32" s="130"/>
      <c r="FGN32" s="130"/>
      <c r="FGO32" s="130"/>
      <c r="FGP32" s="130"/>
      <c r="FGQ32" s="130"/>
      <c r="FGR32" s="130"/>
      <c r="FGS32" s="130"/>
      <c r="FGT32" s="130"/>
      <c r="FGU32" s="130"/>
      <c r="FGV32" s="130"/>
      <c r="FGW32" s="130"/>
      <c r="FGX32" s="130"/>
      <c r="FGY32" s="130"/>
      <c r="FGZ32" s="130"/>
      <c r="FHA32" s="130"/>
      <c r="FHB32" s="130"/>
      <c r="FHC32" s="130"/>
      <c r="FHD32" s="130"/>
      <c r="FHE32" s="130"/>
      <c r="FHF32" s="130"/>
      <c r="FHG32" s="130"/>
      <c r="FHH32" s="130"/>
      <c r="FHI32" s="130"/>
      <c r="FHJ32" s="130"/>
      <c r="FHK32" s="130"/>
      <c r="FHL32" s="130"/>
      <c r="FHM32" s="130"/>
      <c r="FHN32" s="130"/>
      <c r="FHO32" s="130"/>
      <c r="FHP32" s="130"/>
      <c r="FHQ32" s="130"/>
      <c r="FHR32" s="130"/>
      <c r="FHS32" s="130"/>
      <c r="FHT32" s="130"/>
      <c r="FHU32" s="130"/>
      <c r="FHV32" s="130"/>
      <c r="FHW32" s="130"/>
      <c r="FHX32" s="130"/>
      <c r="FHY32" s="130"/>
      <c r="FHZ32" s="130"/>
      <c r="FIA32" s="130"/>
      <c r="FIB32" s="130"/>
      <c r="FIC32" s="130"/>
      <c r="FID32" s="130"/>
      <c r="FIE32" s="130"/>
      <c r="FIF32" s="130"/>
      <c r="FIG32" s="130"/>
      <c r="FIH32" s="130"/>
      <c r="FII32" s="130"/>
      <c r="FIJ32" s="130"/>
      <c r="FIK32" s="130"/>
      <c r="FIL32" s="130"/>
      <c r="FIM32" s="130"/>
      <c r="FIN32" s="130"/>
      <c r="FIO32" s="130"/>
      <c r="FIP32" s="130"/>
      <c r="FIQ32" s="130"/>
      <c r="FIR32" s="130"/>
      <c r="FIS32" s="130"/>
      <c r="FIT32" s="130"/>
      <c r="FIU32" s="130"/>
      <c r="FIV32" s="130"/>
      <c r="FIW32" s="130"/>
      <c r="FIX32" s="130"/>
      <c r="FIY32" s="130"/>
      <c r="FIZ32" s="130"/>
      <c r="FJA32" s="130"/>
      <c r="FJB32" s="130"/>
      <c r="FJC32" s="130"/>
      <c r="FJD32" s="130"/>
      <c r="FJE32" s="130"/>
      <c r="FJF32" s="130"/>
      <c r="FJG32" s="130"/>
      <c r="FJH32" s="130"/>
      <c r="FJI32" s="130"/>
      <c r="FJJ32" s="130"/>
      <c r="FJK32" s="130"/>
      <c r="FJL32" s="130"/>
      <c r="FJM32" s="130"/>
      <c r="FJN32" s="130"/>
      <c r="FJO32" s="130"/>
      <c r="FJP32" s="130"/>
      <c r="FJQ32" s="130"/>
      <c r="FJR32" s="130"/>
      <c r="FJS32" s="130"/>
      <c r="FJT32" s="130"/>
      <c r="FJU32" s="130"/>
      <c r="FJV32" s="130"/>
      <c r="FJW32" s="130"/>
      <c r="FJX32" s="130"/>
      <c r="FJY32" s="130"/>
      <c r="FJZ32" s="130"/>
      <c r="FKA32" s="130"/>
      <c r="FKB32" s="130"/>
      <c r="FKC32" s="130"/>
      <c r="FKD32" s="130"/>
      <c r="FKE32" s="130"/>
      <c r="FKF32" s="130"/>
      <c r="FKG32" s="130"/>
      <c r="FKH32" s="130"/>
      <c r="FKI32" s="130"/>
      <c r="FKJ32" s="130"/>
      <c r="FKK32" s="130"/>
      <c r="FKL32" s="130"/>
      <c r="FKM32" s="130"/>
      <c r="FKN32" s="130"/>
      <c r="FKO32" s="130"/>
      <c r="FKP32" s="130"/>
      <c r="FKQ32" s="130"/>
      <c r="FKR32" s="130"/>
      <c r="FKS32" s="130"/>
      <c r="FKT32" s="130"/>
      <c r="FKU32" s="130"/>
      <c r="FKV32" s="130"/>
      <c r="FKW32" s="130"/>
      <c r="FKX32" s="130"/>
      <c r="FKY32" s="130"/>
      <c r="FKZ32" s="130"/>
      <c r="FLA32" s="130"/>
      <c r="FLB32" s="130"/>
      <c r="FLC32" s="130"/>
      <c r="FLD32" s="130"/>
      <c r="FLE32" s="130"/>
      <c r="FLF32" s="130"/>
      <c r="FLG32" s="130"/>
      <c r="FLH32" s="130"/>
      <c r="FLI32" s="130"/>
      <c r="FLJ32" s="130"/>
      <c r="FLK32" s="130"/>
      <c r="FLL32" s="130"/>
      <c r="FLM32" s="130"/>
      <c r="FLN32" s="130"/>
      <c r="FLO32" s="130"/>
      <c r="FLP32" s="130"/>
      <c r="FLQ32" s="130"/>
      <c r="FLR32" s="130"/>
      <c r="FLS32" s="130"/>
      <c r="FLT32" s="130"/>
      <c r="FLU32" s="130"/>
      <c r="FLV32" s="130"/>
      <c r="FLW32" s="130"/>
      <c r="FLX32" s="130"/>
      <c r="FLY32" s="130"/>
      <c r="FLZ32" s="130"/>
      <c r="FMA32" s="130"/>
      <c r="FMB32" s="130"/>
      <c r="FMC32" s="130"/>
      <c r="FMD32" s="130"/>
      <c r="FME32" s="130"/>
      <c r="FMF32" s="130"/>
      <c r="FMG32" s="130"/>
      <c r="FMH32" s="130"/>
      <c r="FMI32" s="130"/>
      <c r="FMJ32" s="130"/>
      <c r="FMK32" s="130"/>
      <c r="FML32" s="130"/>
      <c r="FMM32" s="130"/>
      <c r="FMN32" s="130"/>
      <c r="FMO32" s="130"/>
      <c r="FMP32" s="130"/>
      <c r="FMQ32" s="130"/>
      <c r="FMR32" s="130"/>
      <c r="FMS32" s="130"/>
      <c r="FMT32" s="130"/>
      <c r="FMU32" s="130"/>
      <c r="FMV32" s="130"/>
      <c r="FMW32" s="130"/>
      <c r="FMX32" s="130"/>
      <c r="FMY32" s="130"/>
      <c r="FMZ32" s="130"/>
      <c r="FNA32" s="130"/>
      <c r="FNB32" s="130"/>
      <c r="FNC32" s="130"/>
      <c r="FND32" s="130"/>
      <c r="FNE32" s="130"/>
      <c r="FNF32" s="130"/>
      <c r="FNG32" s="130"/>
      <c r="FNH32" s="130"/>
      <c r="FNI32" s="130"/>
      <c r="FNJ32" s="130"/>
      <c r="FNK32" s="130"/>
      <c r="FNL32" s="130"/>
      <c r="FNM32" s="130"/>
      <c r="FNN32" s="130"/>
      <c r="FNO32" s="130"/>
      <c r="FNP32" s="130"/>
      <c r="FNQ32" s="130"/>
      <c r="FNR32" s="130"/>
      <c r="FNS32" s="130"/>
      <c r="FNT32" s="130"/>
      <c r="FNU32" s="130"/>
      <c r="FNV32" s="130"/>
      <c r="FNW32" s="130"/>
      <c r="FNX32" s="130"/>
      <c r="FNY32" s="130"/>
      <c r="FNZ32" s="130"/>
      <c r="FOA32" s="130"/>
      <c r="FOB32" s="130"/>
      <c r="FOC32" s="130"/>
      <c r="FOD32" s="130"/>
      <c r="FOE32" s="130"/>
      <c r="FOF32" s="130"/>
      <c r="FOG32" s="130"/>
      <c r="FOH32" s="130"/>
      <c r="FOI32" s="130"/>
      <c r="FOJ32" s="130"/>
      <c r="FOK32" s="130"/>
      <c r="FOL32" s="130"/>
      <c r="FOM32" s="130"/>
      <c r="FON32" s="130"/>
      <c r="FOO32" s="130"/>
      <c r="FOP32" s="130"/>
      <c r="FOQ32" s="130"/>
      <c r="FOR32" s="130"/>
      <c r="FOS32" s="130"/>
      <c r="FOT32" s="130"/>
      <c r="FOU32" s="130"/>
      <c r="FOV32" s="130"/>
      <c r="FOW32" s="130"/>
      <c r="FOX32" s="130"/>
      <c r="FOY32" s="130"/>
      <c r="FOZ32" s="130"/>
      <c r="FPA32" s="130"/>
      <c r="FPB32" s="130"/>
      <c r="FPC32" s="130"/>
      <c r="FPD32" s="130"/>
      <c r="FPE32" s="130"/>
      <c r="FPF32" s="130"/>
      <c r="FPG32" s="130"/>
      <c r="FPH32" s="130"/>
      <c r="FPI32" s="130"/>
      <c r="FPJ32" s="130"/>
      <c r="FPK32" s="130"/>
      <c r="FPL32" s="130"/>
      <c r="FPM32" s="130"/>
      <c r="FPN32" s="130"/>
      <c r="FPO32" s="130"/>
      <c r="FPP32" s="130"/>
      <c r="FPQ32" s="130"/>
      <c r="FPR32" s="130"/>
      <c r="FPS32" s="130"/>
      <c r="FPT32" s="130"/>
      <c r="FPU32" s="130"/>
      <c r="FPV32" s="130"/>
      <c r="FPW32" s="130"/>
      <c r="FPX32" s="130"/>
      <c r="FPY32" s="130"/>
      <c r="FPZ32" s="130"/>
      <c r="FQA32" s="130"/>
      <c r="FQB32" s="130"/>
      <c r="FQC32" s="130"/>
      <c r="FQD32" s="130"/>
      <c r="FQE32" s="130"/>
      <c r="FQF32" s="130"/>
      <c r="FQG32" s="130"/>
      <c r="FQH32" s="130"/>
      <c r="FQI32" s="130"/>
      <c r="FQJ32" s="130"/>
      <c r="FQK32" s="130"/>
      <c r="FQL32" s="130"/>
      <c r="FQM32" s="130"/>
      <c r="FQN32" s="130"/>
      <c r="FQO32" s="130"/>
      <c r="FQP32" s="130"/>
      <c r="FQQ32" s="130"/>
      <c r="FQR32" s="130"/>
      <c r="FQS32" s="130"/>
      <c r="FQT32" s="130"/>
      <c r="FQU32" s="130"/>
      <c r="FQV32" s="130"/>
      <c r="FQW32" s="130"/>
      <c r="FQX32" s="130"/>
      <c r="FQY32" s="130"/>
      <c r="FQZ32" s="130"/>
      <c r="FRA32" s="130"/>
      <c r="FRB32" s="130"/>
      <c r="FRC32" s="130"/>
      <c r="FRD32" s="130"/>
      <c r="FRE32" s="130"/>
      <c r="FRF32" s="130"/>
      <c r="FRG32" s="130"/>
      <c r="FRH32" s="130"/>
      <c r="FRI32" s="130"/>
      <c r="FRJ32" s="130"/>
      <c r="FRK32" s="130"/>
      <c r="FRL32" s="130"/>
      <c r="FRM32" s="130"/>
      <c r="FRN32" s="130"/>
      <c r="FRO32" s="130"/>
      <c r="FRP32" s="130"/>
      <c r="FRQ32" s="130"/>
      <c r="FRR32" s="130"/>
      <c r="FRS32" s="130"/>
      <c r="FRT32" s="130"/>
      <c r="FRU32" s="130"/>
      <c r="FRV32" s="130"/>
      <c r="FRW32" s="130"/>
      <c r="FRX32" s="130"/>
      <c r="FRY32" s="130"/>
      <c r="FRZ32" s="130"/>
      <c r="FSA32" s="130"/>
      <c r="FSB32" s="130"/>
      <c r="FSC32" s="130"/>
      <c r="FSD32" s="130"/>
      <c r="FSE32" s="130"/>
      <c r="FSF32" s="130"/>
      <c r="FSG32" s="130"/>
      <c r="FSH32" s="130"/>
      <c r="FSI32" s="130"/>
      <c r="FSJ32" s="130"/>
      <c r="FSK32" s="130"/>
      <c r="FSL32" s="130"/>
      <c r="FSM32" s="130"/>
      <c r="FSN32" s="130"/>
      <c r="FSO32" s="130"/>
      <c r="FSP32" s="130"/>
      <c r="FSQ32" s="130"/>
      <c r="FSR32" s="130"/>
      <c r="FSS32" s="130"/>
      <c r="FST32" s="130"/>
      <c r="FSU32" s="130"/>
      <c r="FSV32" s="130"/>
      <c r="FSW32" s="130"/>
      <c r="FSX32" s="130"/>
      <c r="FSY32" s="130"/>
      <c r="FSZ32" s="130"/>
      <c r="FTA32" s="130"/>
      <c r="FTB32" s="130"/>
      <c r="FTC32" s="130"/>
      <c r="FTD32" s="130"/>
      <c r="FTE32" s="130"/>
      <c r="FTF32" s="130"/>
      <c r="FTG32" s="130"/>
      <c r="FTH32" s="130"/>
      <c r="FTI32" s="130"/>
      <c r="FTJ32" s="130"/>
      <c r="FTK32" s="130"/>
      <c r="FTL32" s="130"/>
      <c r="FTM32" s="130"/>
      <c r="FTN32" s="130"/>
      <c r="FTO32" s="130"/>
      <c r="FTP32" s="130"/>
      <c r="FTQ32" s="130"/>
      <c r="FTR32" s="130"/>
      <c r="FTS32" s="130"/>
      <c r="FTT32" s="130"/>
      <c r="FTU32" s="130"/>
      <c r="FTV32" s="130"/>
      <c r="FTW32" s="130"/>
      <c r="FTX32" s="130"/>
      <c r="FTY32" s="130"/>
      <c r="FTZ32" s="130"/>
      <c r="FUA32" s="130"/>
      <c r="FUB32" s="130"/>
      <c r="FUC32" s="130"/>
      <c r="FUD32" s="130"/>
      <c r="FUE32" s="130"/>
      <c r="FUF32" s="130"/>
      <c r="FUG32" s="130"/>
      <c r="FUH32" s="130"/>
      <c r="FUI32" s="130"/>
      <c r="FUJ32" s="130"/>
      <c r="FUK32" s="130"/>
      <c r="FUL32" s="130"/>
      <c r="FUM32" s="130"/>
      <c r="FUN32" s="130"/>
      <c r="FUO32" s="130"/>
      <c r="FUP32" s="130"/>
      <c r="FUQ32" s="130"/>
      <c r="FUR32" s="130"/>
      <c r="FUS32" s="130"/>
      <c r="FUT32" s="130"/>
      <c r="FUU32" s="130"/>
      <c r="FUV32" s="130"/>
      <c r="FUW32" s="130"/>
      <c r="FUX32" s="130"/>
      <c r="FUY32" s="130"/>
      <c r="FUZ32" s="130"/>
      <c r="FVA32" s="130"/>
      <c r="FVB32" s="130"/>
      <c r="FVC32" s="130"/>
      <c r="FVD32" s="130"/>
      <c r="FVE32" s="130"/>
      <c r="FVF32" s="130"/>
      <c r="FVG32" s="130"/>
      <c r="FVH32" s="130"/>
      <c r="FVI32" s="130"/>
      <c r="FVJ32" s="130"/>
      <c r="FVK32" s="130"/>
      <c r="FVL32" s="130"/>
      <c r="FVM32" s="130"/>
      <c r="FVN32" s="130"/>
      <c r="FVO32" s="130"/>
      <c r="FVP32" s="130"/>
      <c r="FVQ32" s="130"/>
      <c r="FVR32" s="130"/>
      <c r="FVS32" s="130"/>
      <c r="FVT32" s="130"/>
      <c r="FVU32" s="130"/>
      <c r="FVV32" s="130"/>
      <c r="FVW32" s="130"/>
      <c r="FVX32" s="130"/>
      <c r="FVY32" s="130"/>
      <c r="FVZ32" s="130"/>
      <c r="FWA32" s="130"/>
      <c r="FWB32" s="130"/>
      <c r="FWC32" s="130"/>
      <c r="FWD32" s="130"/>
      <c r="FWE32" s="130"/>
      <c r="FWF32" s="130"/>
      <c r="FWG32" s="130"/>
      <c r="FWH32" s="130"/>
      <c r="FWI32" s="130"/>
      <c r="FWJ32" s="130"/>
      <c r="FWK32" s="130"/>
      <c r="FWL32" s="130"/>
      <c r="FWM32" s="130"/>
      <c r="FWN32" s="130"/>
      <c r="FWO32" s="130"/>
      <c r="FWP32" s="130"/>
      <c r="FWQ32" s="130"/>
      <c r="FWR32" s="130"/>
      <c r="FWS32" s="130"/>
      <c r="FWT32" s="130"/>
      <c r="FWU32" s="130"/>
      <c r="FWV32" s="130"/>
      <c r="FWW32" s="130"/>
      <c r="FWX32" s="130"/>
      <c r="FWY32" s="130"/>
      <c r="FWZ32" s="130"/>
      <c r="FXA32" s="130"/>
      <c r="FXB32" s="130"/>
      <c r="FXC32" s="130"/>
      <c r="FXD32" s="130"/>
      <c r="FXE32" s="130"/>
      <c r="FXF32" s="130"/>
      <c r="FXG32" s="130"/>
      <c r="FXH32" s="130"/>
      <c r="FXI32" s="130"/>
      <c r="FXJ32" s="130"/>
      <c r="FXK32" s="130"/>
      <c r="FXL32" s="130"/>
      <c r="FXM32" s="130"/>
      <c r="FXN32" s="130"/>
      <c r="FXO32" s="130"/>
      <c r="FXP32" s="130"/>
      <c r="FXQ32" s="130"/>
      <c r="FXR32" s="130"/>
      <c r="FXS32" s="130"/>
      <c r="FXT32" s="130"/>
      <c r="FXU32" s="130"/>
      <c r="FXV32" s="130"/>
      <c r="FXW32" s="130"/>
      <c r="FXX32" s="130"/>
      <c r="FXY32" s="130"/>
      <c r="FXZ32" s="130"/>
      <c r="FYA32" s="130"/>
      <c r="FYB32" s="130"/>
      <c r="FYC32" s="130"/>
      <c r="FYD32" s="130"/>
      <c r="FYE32" s="130"/>
      <c r="FYF32" s="130"/>
      <c r="FYG32" s="130"/>
      <c r="FYH32" s="130"/>
      <c r="FYI32" s="130"/>
      <c r="FYJ32" s="130"/>
      <c r="FYK32" s="130"/>
      <c r="FYL32" s="130"/>
      <c r="FYM32" s="130"/>
      <c r="FYN32" s="130"/>
      <c r="FYO32" s="130"/>
      <c r="FYP32" s="130"/>
      <c r="FYQ32" s="130"/>
      <c r="FYR32" s="130"/>
      <c r="FYS32" s="130"/>
      <c r="FYT32" s="130"/>
      <c r="FYU32" s="130"/>
      <c r="FYV32" s="130"/>
      <c r="FYW32" s="130"/>
      <c r="FYX32" s="130"/>
      <c r="FYY32" s="130"/>
      <c r="FYZ32" s="130"/>
      <c r="FZA32" s="130"/>
      <c r="FZB32" s="130"/>
      <c r="FZC32" s="130"/>
      <c r="FZD32" s="130"/>
      <c r="FZE32" s="130"/>
      <c r="FZF32" s="130"/>
      <c r="FZG32" s="130"/>
      <c r="FZH32" s="130"/>
      <c r="FZI32" s="130"/>
      <c r="FZJ32" s="130"/>
      <c r="FZK32" s="130"/>
      <c r="FZL32" s="130"/>
      <c r="FZM32" s="130"/>
      <c r="FZN32" s="130"/>
      <c r="FZO32" s="130"/>
      <c r="FZP32" s="130"/>
      <c r="FZQ32" s="130"/>
      <c r="FZR32" s="130"/>
      <c r="FZS32" s="130"/>
      <c r="FZT32" s="130"/>
      <c r="FZU32" s="130"/>
      <c r="FZV32" s="130"/>
      <c r="FZW32" s="130"/>
      <c r="FZX32" s="130"/>
      <c r="FZY32" s="130"/>
      <c r="FZZ32" s="130"/>
      <c r="GAA32" s="130"/>
      <c r="GAB32" s="130"/>
      <c r="GAC32" s="130"/>
      <c r="GAD32" s="130"/>
      <c r="GAE32" s="130"/>
      <c r="GAF32" s="130"/>
      <c r="GAG32" s="130"/>
      <c r="GAH32" s="130"/>
      <c r="GAI32" s="130"/>
      <c r="GAJ32" s="130"/>
      <c r="GAK32" s="130"/>
      <c r="GAL32" s="130"/>
      <c r="GAM32" s="130"/>
      <c r="GAN32" s="130"/>
      <c r="GAO32" s="130"/>
      <c r="GAP32" s="130"/>
      <c r="GAQ32" s="130"/>
      <c r="GAR32" s="130"/>
      <c r="GAS32" s="130"/>
      <c r="GAT32" s="130"/>
      <c r="GAU32" s="130"/>
      <c r="GAV32" s="130"/>
      <c r="GAW32" s="130"/>
      <c r="GAX32" s="130"/>
      <c r="GAY32" s="130"/>
      <c r="GAZ32" s="130"/>
      <c r="GBA32" s="130"/>
      <c r="GBB32" s="130"/>
      <c r="GBC32" s="130"/>
      <c r="GBD32" s="130"/>
      <c r="GBE32" s="130"/>
      <c r="GBF32" s="130"/>
      <c r="GBG32" s="130"/>
      <c r="GBH32" s="130"/>
      <c r="GBI32" s="130"/>
      <c r="GBJ32" s="130"/>
      <c r="GBK32" s="130"/>
      <c r="GBL32" s="130"/>
      <c r="GBM32" s="130"/>
      <c r="GBN32" s="130"/>
      <c r="GBO32" s="130"/>
      <c r="GBP32" s="130"/>
      <c r="GBQ32" s="130"/>
      <c r="GBR32" s="130"/>
      <c r="GBS32" s="130"/>
      <c r="GBT32" s="130"/>
      <c r="GBU32" s="130"/>
      <c r="GBV32" s="130"/>
      <c r="GBW32" s="130"/>
      <c r="GBX32" s="130"/>
      <c r="GBY32" s="130"/>
      <c r="GBZ32" s="130"/>
      <c r="GCA32" s="130"/>
      <c r="GCB32" s="130"/>
      <c r="GCC32" s="130"/>
      <c r="GCD32" s="130"/>
      <c r="GCE32" s="130"/>
      <c r="GCF32" s="130"/>
      <c r="GCG32" s="130"/>
      <c r="GCH32" s="130"/>
      <c r="GCI32" s="130"/>
      <c r="GCJ32" s="130"/>
      <c r="GCK32" s="130"/>
      <c r="GCL32" s="130"/>
      <c r="GCM32" s="130"/>
      <c r="GCN32" s="130"/>
      <c r="GCO32" s="130"/>
      <c r="GCP32" s="130"/>
      <c r="GCQ32" s="130"/>
      <c r="GCR32" s="130"/>
      <c r="GCS32" s="130"/>
      <c r="GCT32" s="130"/>
      <c r="GCU32" s="130"/>
      <c r="GCV32" s="130"/>
      <c r="GCW32" s="130"/>
      <c r="GCX32" s="130"/>
      <c r="GCY32" s="130"/>
      <c r="GCZ32" s="130"/>
      <c r="GDA32" s="130"/>
      <c r="GDB32" s="130"/>
      <c r="GDC32" s="130"/>
      <c r="GDD32" s="130"/>
      <c r="GDE32" s="130"/>
      <c r="GDF32" s="130"/>
      <c r="GDG32" s="130"/>
      <c r="GDH32" s="130"/>
      <c r="GDI32" s="130"/>
      <c r="GDJ32" s="130"/>
      <c r="GDK32" s="130"/>
      <c r="GDL32" s="130"/>
      <c r="GDM32" s="130"/>
      <c r="GDN32" s="130"/>
      <c r="GDO32" s="130"/>
      <c r="GDP32" s="130"/>
      <c r="GDQ32" s="130"/>
      <c r="GDR32" s="130"/>
      <c r="GDS32" s="130"/>
      <c r="GDT32" s="130"/>
      <c r="GDU32" s="130"/>
      <c r="GDV32" s="130"/>
      <c r="GDW32" s="130"/>
      <c r="GDX32" s="130"/>
      <c r="GDY32" s="130"/>
      <c r="GDZ32" s="130"/>
      <c r="GEA32" s="130"/>
      <c r="GEB32" s="130"/>
      <c r="GEC32" s="130"/>
      <c r="GED32" s="130"/>
      <c r="GEE32" s="130"/>
      <c r="GEF32" s="130"/>
      <c r="GEG32" s="130"/>
      <c r="GEH32" s="130"/>
      <c r="GEI32" s="130"/>
      <c r="GEJ32" s="130"/>
      <c r="GEK32" s="130"/>
      <c r="GEL32" s="130"/>
      <c r="GEM32" s="130"/>
      <c r="GEN32" s="130"/>
      <c r="GEO32" s="130"/>
      <c r="GEP32" s="130"/>
      <c r="GEQ32" s="130"/>
      <c r="GER32" s="130"/>
      <c r="GES32" s="130"/>
      <c r="GET32" s="130"/>
      <c r="GEU32" s="130"/>
      <c r="GEV32" s="130"/>
      <c r="GEW32" s="130"/>
      <c r="GEX32" s="130"/>
      <c r="GEY32" s="130"/>
      <c r="GEZ32" s="130"/>
      <c r="GFA32" s="130"/>
      <c r="GFB32" s="130"/>
      <c r="GFC32" s="130"/>
      <c r="GFD32" s="130"/>
      <c r="GFE32" s="130"/>
      <c r="GFF32" s="130"/>
      <c r="GFG32" s="130"/>
      <c r="GFH32" s="130"/>
      <c r="GFI32" s="130"/>
      <c r="GFJ32" s="130"/>
      <c r="GFK32" s="130"/>
      <c r="GFL32" s="130"/>
      <c r="GFM32" s="130"/>
      <c r="GFN32" s="130"/>
      <c r="GFO32" s="130"/>
      <c r="GFP32" s="130"/>
      <c r="GFQ32" s="130"/>
      <c r="GFR32" s="130"/>
      <c r="GFS32" s="130"/>
      <c r="GFT32" s="130"/>
      <c r="GFU32" s="130"/>
      <c r="GFV32" s="130"/>
      <c r="GFW32" s="130"/>
      <c r="GFX32" s="130"/>
      <c r="GFY32" s="130"/>
      <c r="GFZ32" s="130"/>
      <c r="GGA32" s="130"/>
      <c r="GGB32" s="130"/>
      <c r="GGC32" s="130"/>
      <c r="GGD32" s="130"/>
      <c r="GGE32" s="130"/>
      <c r="GGF32" s="130"/>
      <c r="GGG32" s="130"/>
      <c r="GGH32" s="130"/>
      <c r="GGI32" s="130"/>
      <c r="GGJ32" s="130"/>
      <c r="GGK32" s="130"/>
      <c r="GGL32" s="130"/>
      <c r="GGM32" s="130"/>
      <c r="GGN32" s="130"/>
      <c r="GGO32" s="130"/>
      <c r="GGP32" s="130"/>
      <c r="GGQ32" s="130"/>
      <c r="GGR32" s="130"/>
      <c r="GGS32" s="130"/>
      <c r="GGT32" s="130"/>
      <c r="GGU32" s="130"/>
      <c r="GGV32" s="130"/>
      <c r="GGW32" s="130"/>
      <c r="GGX32" s="130"/>
      <c r="GGY32" s="130"/>
      <c r="GGZ32" s="130"/>
      <c r="GHA32" s="130"/>
      <c r="GHB32" s="130"/>
      <c r="GHC32" s="130"/>
      <c r="GHD32" s="130"/>
      <c r="GHE32" s="130"/>
      <c r="GHF32" s="130"/>
      <c r="GHG32" s="130"/>
      <c r="GHH32" s="130"/>
      <c r="GHI32" s="130"/>
      <c r="GHJ32" s="130"/>
      <c r="GHK32" s="130"/>
      <c r="GHL32" s="130"/>
      <c r="GHM32" s="130"/>
      <c r="GHN32" s="130"/>
      <c r="GHO32" s="130"/>
      <c r="GHP32" s="130"/>
      <c r="GHQ32" s="130"/>
      <c r="GHR32" s="130"/>
      <c r="GHS32" s="130"/>
      <c r="GHT32" s="130"/>
      <c r="GHU32" s="130"/>
      <c r="GHV32" s="130"/>
      <c r="GHW32" s="130"/>
      <c r="GHX32" s="130"/>
      <c r="GHY32" s="130"/>
      <c r="GHZ32" s="130"/>
      <c r="GIA32" s="130"/>
      <c r="GIB32" s="130"/>
      <c r="GIC32" s="130"/>
      <c r="GID32" s="130"/>
      <c r="GIE32" s="130"/>
      <c r="GIF32" s="130"/>
      <c r="GIG32" s="130"/>
      <c r="GIH32" s="130"/>
      <c r="GII32" s="130"/>
      <c r="GIJ32" s="130"/>
      <c r="GIK32" s="130"/>
      <c r="GIL32" s="130"/>
      <c r="GIM32" s="130"/>
      <c r="GIN32" s="130"/>
      <c r="GIO32" s="130"/>
      <c r="GIP32" s="130"/>
      <c r="GIQ32" s="130"/>
      <c r="GIR32" s="130"/>
      <c r="GIS32" s="130"/>
      <c r="GIT32" s="130"/>
      <c r="GIU32" s="130"/>
      <c r="GIV32" s="130"/>
      <c r="GIW32" s="130"/>
      <c r="GIX32" s="130"/>
      <c r="GIY32" s="130"/>
      <c r="GIZ32" s="130"/>
      <c r="GJA32" s="130"/>
      <c r="GJB32" s="130"/>
      <c r="GJC32" s="130"/>
      <c r="GJD32" s="130"/>
      <c r="GJE32" s="130"/>
      <c r="GJF32" s="130"/>
      <c r="GJG32" s="130"/>
      <c r="GJH32" s="130"/>
      <c r="GJI32" s="130"/>
      <c r="GJJ32" s="130"/>
      <c r="GJK32" s="130"/>
      <c r="GJL32" s="130"/>
      <c r="GJM32" s="130"/>
      <c r="GJN32" s="130"/>
      <c r="GJO32" s="130"/>
      <c r="GJP32" s="130"/>
      <c r="GJQ32" s="130"/>
      <c r="GJR32" s="130"/>
      <c r="GJS32" s="130"/>
      <c r="GJT32" s="130"/>
      <c r="GJU32" s="130"/>
      <c r="GJV32" s="130"/>
      <c r="GJW32" s="130"/>
      <c r="GJX32" s="130"/>
      <c r="GJY32" s="130"/>
      <c r="GJZ32" s="130"/>
      <c r="GKA32" s="130"/>
      <c r="GKB32" s="130"/>
      <c r="GKC32" s="130"/>
      <c r="GKD32" s="130"/>
      <c r="GKE32" s="130"/>
      <c r="GKF32" s="130"/>
      <c r="GKG32" s="130"/>
      <c r="GKH32" s="130"/>
      <c r="GKI32" s="130"/>
      <c r="GKJ32" s="130"/>
      <c r="GKK32" s="130"/>
      <c r="GKL32" s="130"/>
      <c r="GKM32" s="130"/>
      <c r="GKN32" s="130"/>
      <c r="GKO32" s="130"/>
      <c r="GKP32" s="130"/>
      <c r="GKQ32" s="130"/>
      <c r="GKR32" s="130"/>
      <c r="GKS32" s="130"/>
      <c r="GKT32" s="130"/>
      <c r="GKU32" s="130"/>
      <c r="GKV32" s="130"/>
      <c r="GKW32" s="130"/>
      <c r="GKX32" s="130"/>
      <c r="GKY32" s="130"/>
      <c r="GKZ32" s="130"/>
      <c r="GLA32" s="130"/>
      <c r="GLB32" s="130"/>
      <c r="GLC32" s="130"/>
      <c r="GLD32" s="130"/>
      <c r="GLE32" s="130"/>
      <c r="GLF32" s="130"/>
      <c r="GLG32" s="130"/>
      <c r="GLH32" s="130"/>
      <c r="GLI32" s="130"/>
      <c r="GLJ32" s="130"/>
      <c r="GLK32" s="130"/>
      <c r="GLL32" s="130"/>
      <c r="GLM32" s="130"/>
      <c r="GLN32" s="130"/>
      <c r="GLO32" s="130"/>
      <c r="GLP32" s="130"/>
      <c r="GLQ32" s="130"/>
      <c r="GLR32" s="130"/>
      <c r="GLS32" s="130"/>
      <c r="GLT32" s="130"/>
      <c r="GLU32" s="130"/>
      <c r="GLV32" s="130"/>
      <c r="GLW32" s="130"/>
      <c r="GLX32" s="130"/>
      <c r="GLY32" s="130"/>
      <c r="GLZ32" s="130"/>
      <c r="GMA32" s="130"/>
      <c r="GMB32" s="130"/>
      <c r="GMC32" s="130"/>
      <c r="GMD32" s="130"/>
      <c r="GME32" s="130"/>
      <c r="GMF32" s="130"/>
      <c r="GMG32" s="130"/>
      <c r="GMH32" s="130"/>
      <c r="GMI32" s="130"/>
      <c r="GMJ32" s="130"/>
      <c r="GMK32" s="130"/>
      <c r="GML32" s="130"/>
      <c r="GMM32" s="130"/>
      <c r="GMN32" s="130"/>
      <c r="GMO32" s="130"/>
      <c r="GMP32" s="130"/>
      <c r="GMQ32" s="130"/>
      <c r="GMR32" s="130"/>
      <c r="GMS32" s="130"/>
      <c r="GMT32" s="130"/>
      <c r="GMU32" s="130"/>
      <c r="GMV32" s="130"/>
      <c r="GMW32" s="130"/>
      <c r="GMX32" s="130"/>
      <c r="GMY32" s="130"/>
      <c r="GMZ32" s="130"/>
      <c r="GNA32" s="130"/>
      <c r="GNB32" s="130"/>
      <c r="GNC32" s="130"/>
      <c r="GND32" s="130"/>
      <c r="GNE32" s="130"/>
      <c r="GNF32" s="130"/>
      <c r="GNG32" s="130"/>
      <c r="GNH32" s="130"/>
      <c r="GNI32" s="130"/>
      <c r="GNJ32" s="130"/>
      <c r="GNK32" s="130"/>
      <c r="GNL32" s="130"/>
      <c r="GNM32" s="130"/>
      <c r="GNN32" s="130"/>
      <c r="GNO32" s="130"/>
      <c r="GNP32" s="130"/>
      <c r="GNQ32" s="130"/>
      <c r="GNR32" s="130"/>
      <c r="GNS32" s="130"/>
      <c r="GNT32" s="130"/>
      <c r="GNU32" s="130"/>
      <c r="GNV32" s="130"/>
      <c r="GNW32" s="130"/>
      <c r="GNX32" s="130"/>
      <c r="GNY32" s="130"/>
      <c r="GNZ32" s="130"/>
      <c r="GOA32" s="130"/>
      <c r="GOB32" s="130"/>
      <c r="GOC32" s="130"/>
      <c r="GOD32" s="130"/>
      <c r="GOE32" s="130"/>
      <c r="GOF32" s="130"/>
      <c r="GOG32" s="130"/>
      <c r="GOH32" s="130"/>
      <c r="GOI32" s="130"/>
      <c r="GOJ32" s="130"/>
      <c r="GOK32" s="130"/>
      <c r="GOL32" s="130"/>
      <c r="GOM32" s="130"/>
      <c r="GON32" s="130"/>
      <c r="GOO32" s="130"/>
      <c r="GOP32" s="130"/>
      <c r="GOQ32" s="130"/>
      <c r="GOR32" s="130"/>
      <c r="GOS32" s="130"/>
      <c r="GOT32" s="130"/>
      <c r="GOU32" s="130"/>
      <c r="GOV32" s="130"/>
      <c r="GOW32" s="130"/>
      <c r="GOX32" s="130"/>
      <c r="GOY32" s="130"/>
      <c r="GOZ32" s="130"/>
      <c r="GPA32" s="130"/>
      <c r="GPB32" s="130"/>
      <c r="GPC32" s="130"/>
      <c r="GPD32" s="130"/>
      <c r="GPE32" s="130"/>
      <c r="GPF32" s="130"/>
      <c r="GPG32" s="130"/>
      <c r="GPH32" s="130"/>
      <c r="GPI32" s="130"/>
      <c r="GPJ32" s="130"/>
      <c r="GPK32" s="130"/>
      <c r="GPL32" s="130"/>
      <c r="GPM32" s="130"/>
      <c r="GPN32" s="130"/>
      <c r="GPO32" s="130"/>
      <c r="GPP32" s="130"/>
      <c r="GPQ32" s="130"/>
      <c r="GPR32" s="130"/>
      <c r="GPS32" s="130"/>
      <c r="GPT32" s="130"/>
      <c r="GPU32" s="130"/>
      <c r="GPV32" s="130"/>
      <c r="GPW32" s="130"/>
      <c r="GPX32" s="130"/>
      <c r="GPY32" s="130"/>
      <c r="GPZ32" s="130"/>
      <c r="GQA32" s="130"/>
      <c r="GQB32" s="130"/>
      <c r="GQC32" s="130"/>
      <c r="GQD32" s="130"/>
      <c r="GQE32" s="130"/>
      <c r="GQF32" s="130"/>
      <c r="GQG32" s="130"/>
      <c r="GQH32" s="130"/>
      <c r="GQI32" s="130"/>
      <c r="GQJ32" s="130"/>
      <c r="GQK32" s="130"/>
      <c r="GQL32" s="130"/>
      <c r="GQM32" s="130"/>
      <c r="GQN32" s="130"/>
      <c r="GQO32" s="130"/>
      <c r="GQP32" s="130"/>
      <c r="GQQ32" s="130"/>
      <c r="GQR32" s="130"/>
      <c r="GQS32" s="130"/>
      <c r="GQT32" s="130"/>
      <c r="GQU32" s="130"/>
      <c r="GQV32" s="130"/>
      <c r="GQW32" s="130"/>
      <c r="GQX32" s="130"/>
      <c r="GQY32" s="130"/>
      <c r="GQZ32" s="130"/>
      <c r="GRA32" s="130"/>
      <c r="GRB32" s="130"/>
      <c r="GRC32" s="130"/>
      <c r="GRD32" s="130"/>
      <c r="GRE32" s="130"/>
      <c r="GRF32" s="130"/>
      <c r="GRG32" s="130"/>
      <c r="GRH32" s="130"/>
      <c r="GRI32" s="130"/>
      <c r="GRJ32" s="130"/>
      <c r="GRK32" s="130"/>
      <c r="GRL32" s="130"/>
      <c r="GRM32" s="130"/>
      <c r="GRN32" s="130"/>
      <c r="GRO32" s="130"/>
      <c r="GRP32" s="130"/>
      <c r="GRQ32" s="130"/>
      <c r="GRR32" s="130"/>
      <c r="GRS32" s="130"/>
      <c r="GRT32" s="130"/>
      <c r="GRU32" s="130"/>
      <c r="GRV32" s="130"/>
      <c r="GRW32" s="130"/>
      <c r="GRX32" s="130"/>
      <c r="GRY32" s="130"/>
      <c r="GRZ32" s="130"/>
      <c r="GSA32" s="130"/>
      <c r="GSB32" s="130"/>
      <c r="GSC32" s="130"/>
      <c r="GSD32" s="130"/>
      <c r="GSE32" s="130"/>
      <c r="GSF32" s="130"/>
      <c r="GSG32" s="130"/>
      <c r="GSH32" s="130"/>
      <c r="GSI32" s="130"/>
      <c r="GSJ32" s="130"/>
      <c r="GSK32" s="130"/>
      <c r="GSL32" s="130"/>
      <c r="GSM32" s="130"/>
      <c r="GSN32" s="130"/>
      <c r="GSO32" s="130"/>
      <c r="GSP32" s="130"/>
      <c r="GSQ32" s="130"/>
      <c r="GSR32" s="130"/>
      <c r="GSS32" s="130"/>
      <c r="GST32" s="130"/>
      <c r="GSU32" s="130"/>
      <c r="GSV32" s="130"/>
      <c r="GSW32" s="130"/>
      <c r="GSX32" s="130"/>
      <c r="GSY32" s="130"/>
      <c r="GSZ32" s="130"/>
      <c r="GTA32" s="130"/>
      <c r="GTB32" s="130"/>
      <c r="GTC32" s="130"/>
      <c r="GTD32" s="130"/>
      <c r="GTE32" s="130"/>
      <c r="GTF32" s="130"/>
      <c r="GTG32" s="130"/>
      <c r="GTH32" s="130"/>
      <c r="GTI32" s="130"/>
      <c r="GTJ32" s="130"/>
      <c r="GTK32" s="130"/>
      <c r="GTL32" s="130"/>
      <c r="GTM32" s="130"/>
      <c r="GTN32" s="130"/>
      <c r="GTO32" s="130"/>
      <c r="GTP32" s="130"/>
      <c r="GTQ32" s="130"/>
      <c r="GTR32" s="130"/>
      <c r="GTS32" s="130"/>
      <c r="GTT32" s="130"/>
      <c r="GTU32" s="130"/>
      <c r="GTV32" s="130"/>
      <c r="GTW32" s="130"/>
      <c r="GTX32" s="130"/>
      <c r="GTY32" s="130"/>
      <c r="GTZ32" s="130"/>
      <c r="GUA32" s="130"/>
      <c r="GUB32" s="130"/>
      <c r="GUC32" s="130"/>
      <c r="GUD32" s="130"/>
      <c r="GUE32" s="130"/>
      <c r="GUF32" s="130"/>
      <c r="GUG32" s="130"/>
      <c r="GUH32" s="130"/>
      <c r="GUI32" s="130"/>
      <c r="GUJ32" s="130"/>
      <c r="GUK32" s="130"/>
      <c r="GUL32" s="130"/>
      <c r="GUM32" s="130"/>
      <c r="GUN32" s="130"/>
      <c r="GUO32" s="130"/>
      <c r="GUP32" s="130"/>
      <c r="GUQ32" s="130"/>
      <c r="GUR32" s="130"/>
      <c r="GUS32" s="130"/>
      <c r="GUT32" s="130"/>
      <c r="GUU32" s="130"/>
      <c r="GUV32" s="130"/>
      <c r="GUW32" s="130"/>
      <c r="GUX32" s="130"/>
      <c r="GUY32" s="130"/>
      <c r="GUZ32" s="130"/>
      <c r="GVA32" s="130"/>
      <c r="GVB32" s="130"/>
      <c r="GVC32" s="130"/>
      <c r="GVD32" s="130"/>
      <c r="GVE32" s="130"/>
      <c r="GVF32" s="130"/>
      <c r="GVG32" s="130"/>
      <c r="GVH32" s="130"/>
      <c r="GVI32" s="130"/>
      <c r="GVJ32" s="130"/>
      <c r="GVK32" s="130"/>
      <c r="GVL32" s="130"/>
      <c r="GVM32" s="130"/>
      <c r="GVN32" s="130"/>
      <c r="GVO32" s="130"/>
      <c r="GVP32" s="130"/>
      <c r="GVQ32" s="130"/>
      <c r="GVR32" s="130"/>
      <c r="GVS32" s="130"/>
      <c r="GVT32" s="130"/>
      <c r="GVU32" s="130"/>
      <c r="GVV32" s="130"/>
      <c r="GVW32" s="130"/>
      <c r="GVX32" s="130"/>
      <c r="GVY32" s="130"/>
      <c r="GVZ32" s="130"/>
      <c r="GWA32" s="130"/>
      <c r="GWB32" s="130"/>
      <c r="GWC32" s="130"/>
      <c r="GWD32" s="130"/>
      <c r="GWE32" s="130"/>
      <c r="GWF32" s="130"/>
      <c r="GWG32" s="130"/>
      <c r="GWH32" s="130"/>
      <c r="GWI32" s="130"/>
      <c r="GWJ32" s="130"/>
      <c r="GWK32" s="130"/>
      <c r="GWL32" s="130"/>
      <c r="GWM32" s="130"/>
      <c r="GWN32" s="130"/>
      <c r="GWO32" s="130"/>
      <c r="GWP32" s="130"/>
      <c r="GWQ32" s="130"/>
      <c r="GWR32" s="130"/>
      <c r="GWS32" s="130"/>
      <c r="GWT32" s="130"/>
      <c r="GWU32" s="130"/>
      <c r="GWV32" s="130"/>
      <c r="GWW32" s="130"/>
      <c r="GWX32" s="130"/>
      <c r="GWY32" s="130"/>
      <c r="GWZ32" s="130"/>
      <c r="GXA32" s="130"/>
      <c r="GXB32" s="130"/>
      <c r="GXC32" s="130"/>
      <c r="GXD32" s="130"/>
      <c r="GXE32" s="130"/>
      <c r="GXF32" s="130"/>
      <c r="GXG32" s="130"/>
      <c r="GXH32" s="130"/>
      <c r="GXI32" s="130"/>
      <c r="GXJ32" s="130"/>
      <c r="GXK32" s="130"/>
      <c r="GXL32" s="130"/>
      <c r="GXM32" s="130"/>
      <c r="GXN32" s="130"/>
      <c r="GXO32" s="130"/>
      <c r="GXP32" s="130"/>
      <c r="GXQ32" s="130"/>
      <c r="GXR32" s="130"/>
      <c r="GXS32" s="130"/>
      <c r="GXT32" s="130"/>
      <c r="GXU32" s="130"/>
      <c r="GXV32" s="130"/>
      <c r="GXW32" s="130"/>
      <c r="GXX32" s="130"/>
      <c r="GXY32" s="130"/>
      <c r="GXZ32" s="130"/>
      <c r="GYA32" s="130"/>
      <c r="GYB32" s="130"/>
      <c r="GYC32" s="130"/>
      <c r="GYD32" s="130"/>
      <c r="GYE32" s="130"/>
      <c r="GYF32" s="130"/>
      <c r="GYG32" s="130"/>
      <c r="GYH32" s="130"/>
      <c r="GYI32" s="130"/>
      <c r="GYJ32" s="130"/>
      <c r="GYK32" s="130"/>
      <c r="GYL32" s="130"/>
      <c r="GYM32" s="130"/>
      <c r="GYN32" s="130"/>
      <c r="GYO32" s="130"/>
      <c r="GYP32" s="130"/>
      <c r="GYQ32" s="130"/>
      <c r="GYR32" s="130"/>
      <c r="GYS32" s="130"/>
      <c r="GYT32" s="130"/>
      <c r="GYU32" s="130"/>
      <c r="GYV32" s="130"/>
      <c r="GYW32" s="130"/>
      <c r="GYX32" s="130"/>
      <c r="GYY32" s="130"/>
      <c r="GYZ32" s="130"/>
      <c r="GZA32" s="130"/>
      <c r="GZB32" s="130"/>
      <c r="GZC32" s="130"/>
      <c r="GZD32" s="130"/>
      <c r="GZE32" s="130"/>
      <c r="GZF32" s="130"/>
      <c r="GZG32" s="130"/>
      <c r="GZH32" s="130"/>
      <c r="GZI32" s="130"/>
      <c r="GZJ32" s="130"/>
      <c r="GZK32" s="130"/>
      <c r="GZL32" s="130"/>
      <c r="GZM32" s="130"/>
      <c r="GZN32" s="130"/>
      <c r="GZO32" s="130"/>
      <c r="GZP32" s="130"/>
      <c r="GZQ32" s="130"/>
      <c r="GZR32" s="130"/>
      <c r="GZS32" s="130"/>
      <c r="GZT32" s="130"/>
      <c r="GZU32" s="130"/>
      <c r="GZV32" s="130"/>
      <c r="GZW32" s="130"/>
      <c r="GZX32" s="130"/>
      <c r="GZY32" s="130"/>
      <c r="GZZ32" s="130"/>
      <c r="HAA32" s="130"/>
      <c r="HAB32" s="130"/>
      <c r="HAC32" s="130"/>
      <c r="HAD32" s="130"/>
      <c r="HAE32" s="130"/>
      <c r="HAF32" s="130"/>
      <c r="HAG32" s="130"/>
      <c r="HAH32" s="130"/>
      <c r="HAI32" s="130"/>
      <c r="HAJ32" s="130"/>
      <c r="HAK32" s="130"/>
      <c r="HAL32" s="130"/>
      <c r="HAM32" s="130"/>
      <c r="HAN32" s="130"/>
      <c r="HAO32" s="130"/>
      <c r="HAP32" s="130"/>
      <c r="HAQ32" s="130"/>
      <c r="HAR32" s="130"/>
      <c r="HAS32" s="130"/>
      <c r="HAT32" s="130"/>
      <c r="HAU32" s="130"/>
      <c r="HAV32" s="130"/>
      <c r="HAW32" s="130"/>
      <c r="HAX32" s="130"/>
      <c r="HAY32" s="130"/>
      <c r="HAZ32" s="130"/>
      <c r="HBA32" s="130"/>
      <c r="HBB32" s="130"/>
      <c r="HBC32" s="130"/>
      <c r="HBD32" s="130"/>
      <c r="HBE32" s="130"/>
      <c r="HBF32" s="130"/>
      <c r="HBG32" s="130"/>
      <c r="HBH32" s="130"/>
      <c r="HBI32" s="130"/>
      <c r="HBJ32" s="130"/>
      <c r="HBK32" s="130"/>
      <c r="HBL32" s="130"/>
      <c r="HBM32" s="130"/>
      <c r="HBN32" s="130"/>
      <c r="HBO32" s="130"/>
      <c r="HBP32" s="130"/>
      <c r="HBQ32" s="130"/>
      <c r="HBR32" s="130"/>
      <c r="HBS32" s="130"/>
      <c r="HBT32" s="130"/>
      <c r="HBU32" s="130"/>
      <c r="HBV32" s="130"/>
      <c r="HBW32" s="130"/>
      <c r="HBX32" s="130"/>
      <c r="HBY32" s="130"/>
      <c r="HBZ32" s="130"/>
      <c r="HCA32" s="130"/>
      <c r="HCB32" s="130"/>
      <c r="HCC32" s="130"/>
      <c r="HCD32" s="130"/>
      <c r="HCE32" s="130"/>
      <c r="HCF32" s="130"/>
      <c r="HCG32" s="130"/>
      <c r="HCH32" s="130"/>
      <c r="HCI32" s="130"/>
      <c r="HCJ32" s="130"/>
      <c r="HCK32" s="130"/>
      <c r="HCL32" s="130"/>
      <c r="HCM32" s="130"/>
      <c r="HCN32" s="130"/>
      <c r="HCO32" s="130"/>
      <c r="HCP32" s="130"/>
      <c r="HCQ32" s="130"/>
      <c r="HCR32" s="130"/>
      <c r="HCS32" s="130"/>
      <c r="HCT32" s="130"/>
      <c r="HCU32" s="130"/>
      <c r="HCV32" s="130"/>
      <c r="HCW32" s="130"/>
      <c r="HCX32" s="130"/>
      <c r="HCY32" s="130"/>
      <c r="HCZ32" s="130"/>
      <c r="HDA32" s="130"/>
      <c r="HDB32" s="130"/>
      <c r="HDC32" s="130"/>
      <c r="HDD32" s="130"/>
      <c r="HDE32" s="130"/>
      <c r="HDF32" s="130"/>
      <c r="HDG32" s="130"/>
      <c r="HDH32" s="130"/>
      <c r="HDI32" s="130"/>
      <c r="HDJ32" s="130"/>
      <c r="HDK32" s="130"/>
      <c r="HDL32" s="130"/>
      <c r="HDM32" s="130"/>
      <c r="HDN32" s="130"/>
      <c r="HDO32" s="130"/>
      <c r="HDP32" s="130"/>
      <c r="HDQ32" s="130"/>
      <c r="HDR32" s="130"/>
      <c r="HDS32" s="130"/>
      <c r="HDT32" s="130"/>
      <c r="HDU32" s="130"/>
      <c r="HDV32" s="130"/>
      <c r="HDW32" s="130"/>
      <c r="HDX32" s="130"/>
      <c r="HDY32" s="130"/>
      <c r="HDZ32" s="130"/>
      <c r="HEA32" s="130"/>
      <c r="HEB32" s="130"/>
      <c r="HEC32" s="130"/>
      <c r="HED32" s="130"/>
      <c r="HEE32" s="130"/>
      <c r="HEF32" s="130"/>
      <c r="HEG32" s="130"/>
      <c r="HEH32" s="130"/>
      <c r="HEI32" s="130"/>
      <c r="HEJ32" s="130"/>
      <c r="HEK32" s="130"/>
      <c r="HEL32" s="130"/>
      <c r="HEM32" s="130"/>
      <c r="HEN32" s="130"/>
      <c r="HEO32" s="130"/>
      <c r="HEP32" s="130"/>
      <c r="HEQ32" s="130"/>
      <c r="HER32" s="130"/>
      <c r="HES32" s="130"/>
      <c r="HET32" s="130"/>
      <c r="HEU32" s="130"/>
      <c r="HEV32" s="130"/>
      <c r="HEW32" s="130"/>
      <c r="HEX32" s="130"/>
      <c r="HEY32" s="130"/>
      <c r="HEZ32" s="130"/>
      <c r="HFA32" s="130"/>
      <c r="HFB32" s="130"/>
      <c r="HFC32" s="130"/>
      <c r="HFD32" s="130"/>
      <c r="HFE32" s="130"/>
      <c r="HFF32" s="130"/>
      <c r="HFG32" s="130"/>
      <c r="HFH32" s="130"/>
      <c r="HFI32" s="130"/>
      <c r="HFJ32" s="130"/>
      <c r="HFK32" s="130"/>
      <c r="HFL32" s="130"/>
      <c r="HFM32" s="130"/>
      <c r="HFN32" s="130"/>
      <c r="HFO32" s="130"/>
      <c r="HFP32" s="130"/>
      <c r="HFQ32" s="130"/>
      <c r="HFR32" s="130"/>
      <c r="HFS32" s="130"/>
      <c r="HFT32" s="130"/>
      <c r="HFU32" s="130"/>
      <c r="HFV32" s="130"/>
      <c r="HFW32" s="130"/>
      <c r="HFX32" s="130"/>
      <c r="HFY32" s="130"/>
      <c r="HFZ32" s="130"/>
      <c r="HGA32" s="130"/>
      <c r="HGB32" s="130"/>
      <c r="HGC32" s="130"/>
      <c r="HGD32" s="130"/>
      <c r="HGE32" s="130"/>
      <c r="HGF32" s="130"/>
      <c r="HGG32" s="130"/>
      <c r="HGH32" s="130"/>
      <c r="HGI32" s="130"/>
      <c r="HGJ32" s="130"/>
      <c r="HGK32" s="130"/>
      <c r="HGL32" s="130"/>
      <c r="HGM32" s="130"/>
      <c r="HGN32" s="130"/>
      <c r="HGO32" s="130"/>
      <c r="HGP32" s="130"/>
      <c r="HGQ32" s="130"/>
      <c r="HGR32" s="130"/>
      <c r="HGS32" s="130"/>
      <c r="HGT32" s="130"/>
      <c r="HGU32" s="130"/>
      <c r="HGV32" s="130"/>
      <c r="HGW32" s="130"/>
      <c r="HGX32" s="130"/>
      <c r="HGY32" s="130"/>
      <c r="HGZ32" s="130"/>
      <c r="HHA32" s="130"/>
      <c r="HHB32" s="130"/>
      <c r="HHC32" s="130"/>
      <c r="HHD32" s="130"/>
      <c r="HHE32" s="130"/>
      <c r="HHF32" s="130"/>
      <c r="HHG32" s="130"/>
      <c r="HHH32" s="130"/>
      <c r="HHI32" s="130"/>
      <c r="HHJ32" s="130"/>
      <c r="HHK32" s="130"/>
      <c r="HHL32" s="130"/>
      <c r="HHM32" s="130"/>
      <c r="HHN32" s="130"/>
      <c r="HHO32" s="130"/>
      <c r="HHP32" s="130"/>
      <c r="HHQ32" s="130"/>
      <c r="HHR32" s="130"/>
      <c r="HHS32" s="130"/>
      <c r="HHT32" s="130"/>
      <c r="HHU32" s="130"/>
      <c r="HHV32" s="130"/>
      <c r="HHW32" s="130"/>
      <c r="HHX32" s="130"/>
      <c r="HHY32" s="130"/>
      <c r="HHZ32" s="130"/>
      <c r="HIA32" s="130"/>
      <c r="HIB32" s="130"/>
      <c r="HIC32" s="130"/>
      <c r="HID32" s="130"/>
      <c r="HIE32" s="130"/>
      <c r="HIF32" s="130"/>
      <c r="HIG32" s="130"/>
      <c r="HIH32" s="130"/>
      <c r="HII32" s="130"/>
      <c r="HIJ32" s="130"/>
      <c r="HIK32" s="130"/>
      <c r="HIL32" s="130"/>
      <c r="HIM32" s="130"/>
      <c r="HIN32" s="130"/>
      <c r="HIO32" s="130"/>
      <c r="HIP32" s="130"/>
      <c r="HIQ32" s="130"/>
      <c r="HIR32" s="130"/>
      <c r="HIS32" s="130"/>
      <c r="HIT32" s="130"/>
      <c r="HIU32" s="130"/>
      <c r="HIV32" s="130"/>
      <c r="HIW32" s="130"/>
      <c r="HIX32" s="130"/>
      <c r="HIY32" s="130"/>
      <c r="HIZ32" s="130"/>
      <c r="HJA32" s="130"/>
      <c r="HJB32" s="130"/>
      <c r="HJC32" s="130"/>
      <c r="HJD32" s="130"/>
      <c r="HJE32" s="130"/>
      <c r="HJF32" s="130"/>
      <c r="HJG32" s="130"/>
      <c r="HJH32" s="130"/>
      <c r="HJI32" s="130"/>
      <c r="HJJ32" s="130"/>
      <c r="HJK32" s="130"/>
      <c r="HJL32" s="130"/>
      <c r="HJM32" s="130"/>
      <c r="HJN32" s="130"/>
      <c r="HJO32" s="130"/>
      <c r="HJP32" s="130"/>
      <c r="HJQ32" s="130"/>
      <c r="HJR32" s="130"/>
      <c r="HJS32" s="130"/>
      <c r="HJT32" s="130"/>
      <c r="HJU32" s="130"/>
      <c r="HJV32" s="130"/>
      <c r="HJW32" s="130"/>
      <c r="HJX32" s="130"/>
      <c r="HJY32" s="130"/>
      <c r="HJZ32" s="130"/>
      <c r="HKA32" s="130"/>
      <c r="HKB32" s="130"/>
      <c r="HKC32" s="130"/>
      <c r="HKD32" s="130"/>
      <c r="HKE32" s="130"/>
      <c r="HKF32" s="130"/>
      <c r="HKG32" s="130"/>
      <c r="HKH32" s="130"/>
      <c r="HKI32" s="130"/>
      <c r="HKJ32" s="130"/>
      <c r="HKK32" s="130"/>
      <c r="HKL32" s="130"/>
      <c r="HKM32" s="130"/>
      <c r="HKN32" s="130"/>
      <c r="HKO32" s="130"/>
      <c r="HKP32" s="130"/>
      <c r="HKQ32" s="130"/>
      <c r="HKR32" s="130"/>
      <c r="HKS32" s="130"/>
      <c r="HKT32" s="130"/>
      <c r="HKU32" s="130"/>
      <c r="HKV32" s="130"/>
      <c r="HKW32" s="130"/>
      <c r="HKX32" s="130"/>
      <c r="HKY32" s="130"/>
      <c r="HKZ32" s="130"/>
      <c r="HLA32" s="130"/>
      <c r="HLB32" s="130"/>
      <c r="HLC32" s="130"/>
      <c r="HLD32" s="130"/>
      <c r="HLE32" s="130"/>
      <c r="HLF32" s="130"/>
      <c r="HLG32" s="130"/>
      <c r="HLH32" s="130"/>
      <c r="HLI32" s="130"/>
      <c r="HLJ32" s="130"/>
      <c r="HLK32" s="130"/>
      <c r="HLL32" s="130"/>
      <c r="HLM32" s="130"/>
      <c r="HLN32" s="130"/>
      <c r="HLO32" s="130"/>
      <c r="HLP32" s="130"/>
      <c r="HLQ32" s="130"/>
      <c r="HLR32" s="130"/>
      <c r="HLS32" s="130"/>
      <c r="HLT32" s="130"/>
      <c r="HLU32" s="130"/>
      <c r="HLV32" s="130"/>
      <c r="HLW32" s="130"/>
      <c r="HLX32" s="130"/>
      <c r="HLY32" s="130"/>
      <c r="HLZ32" s="130"/>
      <c r="HMA32" s="130"/>
      <c r="HMB32" s="130"/>
      <c r="HMC32" s="130"/>
      <c r="HMD32" s="130"/>
      <c r="HME32" s="130"/>
      <c r="HMF32" s="130"/>
      <c r="HMG32" s="130"/>
      <c r="HMH32" s="130"/>
      <c r="HMI32" s="130"/>
      <c r="HMJ32" s="130"/>
      <c r="HMK32" s="130"/>
      <c r="HML32" s="130"/>
      <c r="HMM32" s="130"/>
      <c r="HMN32" s="130"/>
      <c r="HMO32" s="130"/>
      <c r="HMP32" s="130"/>
      <c r="HMQ32" s="130"/>
      <c r="HMR32" s="130"/>
      <c r="HMS32" s="130"/>
      <c r="HMT32" s="130"/>
      <c r="HMU32" s="130"/>
      <c r="HMV32" s="130"/>
      <c r="HMW32" s="130"/>
      <c r="HMX32" s="130"/>
      <c r="HMY32" s="130"/>
      <c r="HMZ32" s="130"/>
      <c r="HNA32" s="130"/>
      <c r="HNB32" s="130"/>
      <c r="HNC32" s="130"/>
      <c r="HND32" s="130"/>
      <c r="HNE32" s="130"/>
      <c r="HNF32" s="130"/>
      <c r="HNG32" s="130"/>
      <c r="HNH32" s="130"/>
      <c r="HNI32" s="130"/>
      <c r="HNJ32" s="130"/>
      <c r="HNK32" s="130"/>
      <c r="HNL32" s="130"/>
      <c r="HNM32" s="130"/>
      <c r="HNN32" s="130"/>
      <c r="HNO32" s="130"/>
      <c r="HNP32" s="130"/>
      <c r="HNQ32" s="130"/>
      <c r="HNR32" s="130"/>
      <c r="HNS32" s="130"/>
      <c r="HNT32" s="130"/>
      <c r="HNU32" s="130"/>
      <c r="HNV32" s="130"/>
      <c r="HNW32" s="130"/>
      <c r="HNX32" s="130"/>
      <c r="HNY32" s="130"/>
      <c r="HNZ32" s="130"/>
      <c r="HOA32" s="130"/>
      <c r="HOB32" s="130"/>
      <c r="HOC32" s="130"/>
      <c r="HOD32" s="130"/>
      <c r="HOE32" s="130"/>
      <c r="HOF32" s="130"/>
      <c r="HOG32" s="130"/>
      <c r="HOH32" s="130"/>
      <c r="HOI32" s="130"/>
      <c r="HOJ32" s="130"/>
      <c r="HOK32" s="130"/>
      <c r="HOL32" s="130"/>
      <c r="HOM32" s="130"/>
      <c r="HON32" s="130"/>
      <c r="HOO32" s="130"/>
      <c r="HOP32" s="130"/>
      <c r="HOQ32" s="130"/>
      <c r="HOR32" s="130"/>
      <c r="HOS32" s="130"/>
      <c r="HOT32" s="130"/>
      <c r="HOU32" s="130"/>
      <c r="HOV32" s="130"/>
      <c r="HOW32" s="130"/>
      <c r="HOX32" s="130"/>
      <c r="HOY32" s="130"/>
      <c r="HOZ32" s="130"/>
      <c r="HPA32" s="130"/>
      <c r="HPB32" s="130"/>
      <c r="HPC32" s="130"/>
      <c r="HPD32" s="130"/>
      <c r="HPE32" s="130"/>
      <c r="HPF32" s="130"/>
      <c r="HPG32" s="130"/>
      <c r="HPH32" s="130"/>
      <c r="HPI32" s="130"/>
      <c r="HPJ32" s="130"/>
      <c r="HPK32" s="130"/>
      <c r="HPL32" s="130"/>
      <c r="HPM32" s="130"/>
      <c r="HPN32" s="130"/>
      <c r="HPO32" s="130"/>
      <c r="HPP32" s="130"/>
      <c r="HPQ32" s="130"/>
      <c r="HPR32" s="130"/>
      <c r="HPS32" s="130"/>
      <c r="HPT32" s="130"/>
      <c r="HPU32" s="130"/>
      <c r="HPV32" s="130"/>
      <c r="HPW32" s="130"/>
      <c r="HPX32" s="130"/>
      <c r="HPY32" s="130"/>
      <c r="HPZ32" s="130"/>
      <c r="HQA32" s="130"/>
      <c r="HQB32" s="130"/>
      <c r="HQC32" s="130"/>
      <c r="HQD32" s="130"/>
      <c r="HQE32" s="130"/>
      <c r="HQF32" s="130"/>
      <c r="HQG32" s="130"/>
      <c r="HQH32" s="130"/>
      <c r="HQI32" s="130"/>
      <c r="HQJ32" s="130"/>
      <c r="HQK32" s="130"/>
      <c r="HQL32" s="130"/>
      <c r="HQM32" s="130"/>
      <c r="HQN32" s="130"/>
      <c r="HQO32" s="130"/>
      <c r="HQP32" s="130"/>
      <c r="HQQ32" s="130"/>
      <c r="HQR32" s="130"/>
      <c r="HQS32" s="130"/>
      <c r="HQT32" s="130"/>
      <c r="HQU32" s="130"/>
      <c r="HQV32" s="130"/>
      <c r="HQW32" s="130"/>
      <c r="HQX32" s="130"/>
      <c r="HQY32" s="130"/>
      <c r="HQZ32" s="130"/>
      <c r="HRA32" s="130"/>
      <c r="HRB32" s="130"/>
      <c r="HRC32" s="130"/>
      <c r="HRD32" s="130"/>
      <c r="HRE32" s="130"/>
      <c r="HRF32" s="130"/>
      <c r="HRG32" s="130"/>
      <c r="HRH32" s="130"/>
      <c r="HRI32" s="130"/>
      <c r="HRJ32" s="130"/>
      <c r="HRK32" s="130"/>
      <c r="HRL32" s="130"/>
      <c r="HRM32" s="130"/>
      <c r="HRN32" s="130"/>
      <c r="HRO32" s="130"/>
      <c r="HRP32" s="130"/>
      <c r="HRQ32" s="130"/>
      <c r="HRR32" s="130"/>
      <c r="HRS32" s="130"/>
      <c r="HRT32" s="130"/>
      <c r="HRU32" s="130"/>
      <c r="HRV32" s="130"/>
      <c r="HRW32" s="130"/>
      <c r="HRX32" s="130"/>
      <c r="HRY32" s="130"/>
      <c r="HRZ32" s="130"/>
      <c r="HSA32" s="130"/>
      <c r="HSB32" s="130"/>
      <c r="HSC32" s="130"/>
      <c r="HSD32" s="130"/>
      <c r="HSE32" s="130"/>
      <c r="HSF32" s="130"/>
      <c r="HSG32" s="130"/>
      <c r="HSH32" s="130"/>
      <c r="HSI32" s="130"/>
      <c r="HSJ32" s="130"/>
      <c r="HSK32" s="130"/>
      <c r="HSL32" s="130"/>
      <c r="HSM32" s="130"/>
      <c r="HSN32" s="130"/>
      <c r="HSO32" s="130"/>
      <c r="HSP32" s="130"/>
      <c r="HSQ32" s="130"/>
      <c r="HSR32" s="130"/>
      <c r="HSS32" s="130"/>
      <c r="HST32" s="130"/>
      <c r="HSU32" s="130"/>
      <c r="HSV32" s="130"/>
      <c r="HSW32" s="130"/>
      <c r="HSX32" s="130"/>
      <c r="HSY32" s="130"/>
      <c r="HSZ32" s="130"/>
      <c r="HTA32" s="130"/>
      <c r="HTB32" s="130"/>
      <c r="HTC32" s="130"/>
      <c r="HTD32" s="130"/>
      <c r="HTE32" s="130"/>
      <c r="HTF32" s="130"/>
      <c r="HTG32" s="130"/>
      <c r="HTH32" s="130"/>
      <c r="HTI32" s="130"/>
      <c r="HTJ32" s="130"/>
      <c r="HTK32" s="130"/>
      <c r="HTL32" s="130"/>
      <c r="HTM32" s="130"/>
      <c r="HTN32" s="130"/>
      <c r="HTO32" s="130"/>
      <c r="HTP32" s="130"/>
      <c r="HTQ32" s="130"/>
      <c r="HTR32" s="130"/>
      <c r="HTS32" s="130"/>
      <c r="HTT32" s="130"/>
      <c r="HTU32" s="130"/>
      <c r="HTV32" s="130"/>
      <c r="HTW32" s="130"/>
      <c r="HTX32" s="130"/>
      <c r="HTY32" s="130"/>
      <c r="HTZ32" s="130"/>
      <c r="HUA32" s="130"/>
      <c r="HUB32" s="130"/>
      <c r="HUC32" s="130"/>
      <c r="HUD32" s="130"/>
      <c r="HUE32" s="130"/>
      <c r="HUF32" s="130"/>
      <c r="HUG32" s="130"/>
      <c r="HUH32" s="130"/>
      <c r="HUI32" s="130"/>
      <c r="HUJ32" s="130"/>
      <c r="HUK32" s="130"/>
      <c r="HUL32" s="130"/>
      <c r="HUM32" s="130"/>
      <c r="HUN32" s="130"/>
      <c r="HUO32" s="130"/>
      <c r="HUP32" s="130"/>
      <c r="HUQ32" s="130"/>
      <c r="HUR32" s="130"/>
      <c r="HUS32" s="130"/>
      <c r="HUT32" s="130"/>
      <c r="HUU32" s="130"/>
      <c r="HUV32" s="130"/>
      <c r="HUW32" s="130"/>
      <c r="HUX32" s="130"/>
      <c r="HUY32" s="130"/>
      <c r="HUZ32" s="130"/>
      <c r="HVA32" s="130"/>
      <c r="HVB32" s="130"/>
      <c r="HVC32" s="130"/>
      <c r="HVD32" s="130"/>
      <c r="HVE32" s="130"/>
      <c r="HVF32" s="130"/>
      <c r="HVG32" s="130"/>
      <c r="HVH32" s="130"/>
      <c r="HVI32" s="130"/>
      <c r="HVJ32" s="130"/>
      <c r="HVK32" s="130"/>
      <c r="HVL32" s="130"/>
      <c r="HVM32" s="130"/>
      <c r="HVN32" s="130"/>
      <c r="HVO32" s="130"/>
      <c r="HVP32" s="130"/>
      <c r="HVQ32" s="130"/>
      <c r="HVR32" s="130"/>
      <c r="HVS32" s="130"/>
      <c r="HVT32" s="130"/>
      <c r="HVU32" s="130"/>
      <c r="HVV32" s="130"/>
      <c r="HVW32" s="130"/>
      <c r="HVX32" s="130"/>
      <c r="HVY32" s="130"/>
      <c r="HVZ32" s="130"/>
      <c r="HWA32" s="130"/>
      <c r="HWB32" s="130"/>
      <c r="HWC32" s="130"/>
      <c r="HWD32" s="130"/>
      <c r="HWE32" s="130"/>
      <c r="HWF32" s="130"/>
      <c r="HWG32" s="130"/>
      <c r="HWH32" s="130"/>
      <c r="HWI32" s="130"/>
      <c r="HWJ32" s="130"/>
      <c r="HWK32" s="130"/>
      <c r="HWL32" s="130"/>
      <c r="HWM32" s="130"/>
      <c r="HWN32" s="130"/>
      <c r="HWO32" s="130"/>
      <c r="HWP32" s="130"/>
      <c r="HWQ32" s="130"/>
      <c r="HWR32" s="130"/>
      <c r="HWS32" s="130"/>
      <c r="HWT32" s="130"/>
      <c r="HWU32" s="130"/>
      <c r="HWV32" s="130"/>
      <c r="HWW32" s="130"/>
      <c r="HWX32" s="130"/>
      <c r="HWY32" s="130"/>
      <c r="HWZ32" s="130"/>
      <c r="HXA32" s="130"/>
      <c r="HXB32" s="130"/>
      <c r="HXC32" s="130"/>
      <c r="HXD32" s="130"/>
      <c r="HXE32" s="130"/>
      <c r="HXF32" s="130"/>
      <c r="HXG32" s="130"/>
      <c r="HXH32" s="130"/>
      <c r="HXI32" s="130"/>
      <c r="HXJ32" s="130"/>
      <c r="HXK32" s="130"/>
      <c r="HXL32" s="130"/>
      <c r="HXM32" s="130"/>
      <c r="HXN32" s="130"/>
      <c r="HXO32" s="130"/>
      <c r="HXP32" s="130"/>
      <c r="HXQ32" s="130"/>
      <c r="HXR32" s="130"/>
      <c r="HXS32" s="130"/>
      <c r="HXT32" s="130"/>
      <c r="HXU32" s="130"/>
      <c r="HXV32" s="130"/>
      <c r="HXW32" s="130"/>
      <c r="HXX32" s="130"/>
      <c r="HXY32" s="130"/>
      <c r="HXZ32" s="130"/>
      <c r="HYA32" s="130"/>
      <c r="HYB32" s="130"/>
      <c r="HYC32" s="130"/>
      <c r="HYD32" s="130"/>
      <c r="HYE32" s="130"/>
      <c r="HYF32" s="130"/>
      <c r="HYG32" s="130"/>
      <c r="HYH32" s="130"/>
      <c r="HYI32" s="130"/>
      <c r="HYJ32" s="130"/>
      <c r="HYK32" s="130"/>
      <c r="HYL32" s="130"/>
      <c r="HYM32" s="130"/>
      <c r="HYN32" s="130"/>
      <c r="HYO32" s="130"/>
      <c r="HYP32" s="130"/>
      <c r="HYQ32" s="130"/>
      <c r="HYR32" s="130"/>
      <c r="HYS32" s="130"/>
      <c r="HYT32" s="130"/>
      <c r="HYU32" s="130"/>
      <c r="HYV32" s="130"/>
      <c r="HYW32" s="130"/>
      <c r="HYX32" s="130"/>
      <c r="HYY32" s="130"/>
      <c r="HYZ32" s="130"/>
      <c r="HZA32" s="130"/>
      <c r="HZB32" s="130"/>
      <c r="HZC32" s="130"/>
      <c r="HZD32" s="130"/>
      <c r="HZE32" s="130"/>
      <c r="HZF32" s="130"/>
      <c r="HZG32" s="130"/>
      <c r="HZH32" s="130"/>
      <c r="HZI32" s="130"/>
      <c r="HZJ32" s="130"/>
      <c r="HZK32" s="130"/>
      <c r="HZL32" s="130"/>
      <c r="HZM32" s="130"/>
      <c r="HZN32" s="130"/>
      <c r="HZO32" s="130"/>
      <c r="HZP32" s="130"/>
      <c r="HZQ32" s="130"/>
      <c r="HZR32" s="130"/>
      <c r="HZS32" s="130"/>
      <c r="HZT32" s="130"/>
      <c r="HZU32" s="130"/>
      <c r="HZV32" s="130"/>
      <c r="HZW32" s="130"/>
      <c r="HZX32" s="130"/>
      <c r="HZY32" s="130"/>
      <c r="HZZ32" s="130"/>
      <c r="IAA32" s="130"/>
      <c r="IAB32" s="130"/>
      <c r="IAC32" s="130"/>
      <c r="IAD32" s="130"/>
      <c r="IAE32" s="130"/>
      <c r="IAF32" s="130"/>
      <c r="IAG32" s="130"/>
      <c r="IAH32" s="130"/>
      <c r="IAI32" s="130"/>
      <c r="IAJ32" s="130"/>
      <c r="IAK32" s="130"/>
      <c r="IAL32" s="130"/>
      <c r="IAM32" s="130"/>
      <c r="IAN32" s="130"/>
      <c r="IAO32" s="130"/>
      <c r="IAP32" s="130"/>
      <c r="IAQ32" s="130"/>
      <c r="IAR32" s="130"/>
      <c r="IAS32" s="130"/>
      <c r="IAT32" s="130"/>
      <c r="IAU32" s="130"/>
      <c r="IAV32" s="130"/>
      <c r="IAW32" s="130"/>
      <c r="IAX32" s="130"/>
      <c r="IAY32" s="130"/>
      <c r="IAZ32" s="130"/>
      <c r="IBA32" s="130"/>
      <c r="IBB32" s="130"/>
      <c r="IBC32" s="130"/>
      <c r="IBD32" s="130"/>
      <c r="IBE32" s="130"/>
      <c r="IBF32" s="130"/>
      <c r="IBG32" s="130"/>
      <c r="IBH32" s="130"/>
      <c r="IBI32" s="130"/>
      <c r="IBJ32" s="130"/>
      <c r="IBK32" s="130"/>
      <c r="IBL32" s="130"/>
      <c r="IBM32" s="130"/>
      <c r="IBN32" s="130"/>
      <c r="IBO32" s="130"/>
      <c r="IBP32" s="130"/>
      <c r="IBQ32" s="130"/>
      <c r="IBR32" s="130"/>
      <c r="IBS32" s="130"/>
      <c r="IBT32" s="130"/>
      <c r="IBU32" s="130"/>
      <c r="IBV32" s="130"/>
      <c r="IBW32" s="130"/>
      <c r="IBX32" s="130"/>
      <c r="IBY32" s="130"/>
      <c r="IBZ32" s="130"/>
      <c r="ICA32" s="130"/>
      <c r="ICB32" s="130"/>
      <c r="ICC32" s="130"/>
      <c r="ICD32" s="130"/>
      <c r="ICE32" s="130"/>
      <c r="ICF32" s="130"/>
      <c r="ICG32" s="130"/>
      <c r="ICH32" s="130"/>
      <c r="ICI32" s="130"/>
      <c r="ICJ32" s="130"/>
      <c r="ICK32" s="130"/>
      <c r="ICL32" s="130"/>
      <c r="ICM32" s="130"/>
      <c r="ICN32" s="130"/>
      <c r="ICO32" s="130"/>
      <c r="ICP32" s="130"/>
      <c r="ICQ32" s="130"/>
      <c r="ICR32" s="130"/>
      <c r="ICS32" s="130"/>
      <c r="ICT32" s="130"/>
      <c r="ICU32" s="130"/>
      <c r="ICV32" s="130"/>
      <c r="ICW32" s="130"/>
      <c r="ICX32" s="130"/>
      <c r="ICY32" s="130"/>
      <c r="ICZ32" s="130"/>
      <c r="IDA32" s="130"/>
      <c r="IDB32" s="130"/>
      <c r="IDC32" s="130"/>
      <c r="IDD32" s="130"/>
      <c r="IDE32" s="130"/>
      <c r="IDF32" s="130"/>
      <c r="IDG32" s="130"/>
      <c r="IDH32" s="130"/>
      <c r="IDI32" s="130"/>
      <c r="IDJ32" s="130"/>
      <c r="IDK32" s="130"/>
      <c r="IDL32" s="130"/>
      <c r="IDM32" s="130"/>
      <c r="IDN32" s="130"/>
      <c r="IDO32" s="130"/>
      <c r="IDP32" s="130"/>
      <c r="IDQ32" s="130"/>
      <c r="IDR32" s="130"/>
      <c r="IDS32" s="130"/>
      <c r="IDT32" s="130"/>
      <c r="IDU32" s="130"/>
      <c r="IDV32" s="130"/>
      <c r="IDW32" s="130"/>
      <c r="IDX32" s="130"/>
      <c r="IDY32" s="130"/>
      <c r="IDZ32" s="130"/>
      <c r="IEA32" s="130"/>
      <c r="IEB32" s="130"/>
      <c r="IEC32" s="130"/>
      <c r="IED32" s="130"/>
      <c r="IEE32" s="130"/>
      <c r="IEF32" s="130"/>
      <c r="IEG32" s="130"/>
      <c r="IEH32" s="130"/>
      <c r="IEI32" s="130"/>
      <c r="IEJ32" s="130"/>
      <c r="IEK32" s="130"/>
      <c r="IEL32" s="130"/>
      <c r="IEM32" s="130"/>
      <c r="IEN32" s="130"/>
      <c r="IEO32" s="130"/>
      <c r="IEP32" s="130"/>
      <c r="IEQ32" s="130"/>
      <c r="IER32" s="130"/>
      <c r="IES32" s="130"/>
      <c r="IET32" s="130"/>
      <c r="IEU32" s="130"/>
      <c r="IEV32" s="130"/>
      <c r="IEW32" s="130"/>
      <c r="IEX32" s="130"/>
      <c r="IEY32" s="130"/>
      <c r="IEZ32" s="130"/>
      <c r="IFA32" s="130"/>
      <c r="IFB32" s="130"/>
      <c r="IFC32" s="130"/>
      <c r="IFD32" s="130"/>
      <c r="IFE32" s="130"/>
      <c r="IFF32" s="130"/>
      <c r="IFG32" s="130"/>
      <c r="IFH32" s="130"/>
      <c r="IFI32" s="130"/>
      <c r="IFJ32" s="130"/>
      <c r="IFK32" s="130"/>
      <c r="IFL32" s="130"/>
      <c r="IFM32" s="130"/>
      <c r="IFN32" s="130"/>
      <c r="IFO32" s="130"/>
      <c r="IFP32" s="130"/>
      <c r="IFQ32" s="130"/>
      <c r="IFR32" s="130"/>
      <c r="IFS32" s="130"/>
      <c r="IFT32" s="130"/>
      <c r="IFU32" s="130"/>
      <c r="IFV32" s="130"/>
      <c r="IFW32" s="130"/>
      <c r="IFX32" s="130"/>
      <c r="IFY32" s="130"/>
      <c r="IFZ32" s="130"/>
      <c r="IGA32" s="130"/>
      <c r="IGB32" s="130"/>
      <c r="IGC32" s="130"/>
      <c r="IGD32" s="130"/>
      <c r="IGE32" s="130"/>
      <c r="IGF32" s="130"/>
      <c r="IGG32" s="130"/>
      <c r="IGH32" s="130"/>
      <c r="IGI32" s="130"/>
      <c r="IGJ32" s="130"/>
      <c r="IGK32" s="130"/>
      <c r="IGL32" s="130"/>
      <c r="IGM32" s="130"/>
      <c r="IGN32" s="130"/>
      <c r="IGO32" s="130"/>
      <c r="IGP32" s="130"/>
      <c r="IGQ32" s="130"/>
      <c r="IGR32" s="130"/>
      <c r="IGS32" s="130"/>
      <c r="IGT32" s="130"/>
      <c r="IGU32" s="130"/>
      <c r="IGV32" s="130"/>
      <c r="IGW32" s="130"/>
      <c r="IGX32" s="130"/>
      <c r="IGY32" s="130"/>
      <c r="IGZ32" s="130"/>
      <c r="IHA32" s="130"/>
      <c r="IHB32" s="130"/>
      <c r="IHC32" s="130"/>
      <c r="IHD32" s="130"/>
      <c r="IHE32" s="130"/>
      <c r="IHF32" s="130"/>
      <c r="IHG32" s="130"/>
      <c r="IHH32" s="130"/>
      <c r="IHI32" s="130"/>
      <c r="IHJ32" s="130"/>
      <c r="IHK32" s="130"/>
      <c r="IHL32" s="130"/>
      <c r="IHM32" s="130"/>
      <c r="IHN32" s="130"/>
      <c r="IHO32" s="130"/>
      <c r="IHP32" s="130"/>
      <c r="IHQ32" s="130"/>
      <c r="IHR32" s="130"/>
      <c r="IHS32" s="130"/>
      <c r="IHT32" s="130"/>
      <c r="IHU32" s="130"/>
      <c r="IHV32" s="130"/>
      <c r="IHW32" s="130"/>
      <c r="IHX32" s="130"/>
      <c r="IHY32" s="130"/>
      <c r="IHZ32" s="130"/>
      <c r="IIA32" s="130"/>
      <c r="IIB32" s="130"/>
      <c r="IIC32" s="130"/>
      <c r="IID32" s="130"/>
      <c r="IIE32" s="130"/>
      <c r="IIF32" s="130"/>
      <c r="IIG32" s="130"/>
      <c r="IIH32" s="130"/>
      <c r="III32" s="130"/>
      <c r="IIJ32" s="130"/>
      <c r="IIK32" s="130"/>
      <c r="IIL32" s="130"/>
      <c r="IIM32" s="130"/>
      <c r="IIN32" s="130"/>
      <c r="IIO32" s="130"/>
      <c r="IIP32" s="130"/>
      <c r="IIQ32" s="130"/>
      <c r="IIR32" s="130"/>
      <c r="IIS32" s="130"/>
      <c r="IIT32" s="130"/>
      <c r="IIU32" s="130"/>
      <c r="IIV32" s="130"/>
      <c r="IIW32" s="130"/>
      <c r="IIX32" s="130"/>
      <c r="IIY32" s="130"/>
      <c r="IIZ32" s="130"/>
      <c r="IJA32" s="130"/>
      <c r="IJB32" s="130"/>
      <c r="IJC32" s="130"/>
      <c r="IJD32" s="130"/>
      <c r="IJE32" s="130"/>
      <c r="IJF32" s="130"/>
      <c r="IJG32" s="130"/>
      <c r="IJH32" s="130"/>
      <c r="IJI32" s="130"/>
      <c r="IJJ32" s="130"/>
      <c r="IJK32" s="130"/>
      <c r="IJL32" s="130"/>
      <c r="IJM32" s="130"/>
      <c r="IJN32" s="130"/>
      <c r="IJO32" s="130"/>
      <c r="IJP32" s="130"/>
      <c r="IJQ32" s="130"/>
      <c r="IJR32" s="130"/>
      <c r="IJS32" s="130"/>
      <c r="IJT32" s="130"/>
      <c r="IJU32" s="130"/>
      <c r="IJV32" s="130"/>
      <c r="IJW32" s="130"/>
      <c r="IJX32" s="130"/>
      <c r="IJY32" s="130"/>
      <c r="IJZ32" s="130"/>
      <c r="IKA32" s="130"/>
      <c r="IKB32" s="130"/>
      <c r="IKC32" s="130"/>
      <c r="IKD32" s="130"/>
      <c r="IKE32" s="130"/>
      <c r="IKF32" s="130"/>
      <c r="IKG32" s="130"/>
      <c r="IKH32" s="130"/>
      <c r="IKI32" s="130"/>
      <c r="IKJ32" s="130"/>
      <c r="IKK32" s="130"/>
      <c r="IKL32" s="130"/>
      <c r="IKM32" s="130"/>
      <c r="IKN32" s="130"/>
      <c r="IKO32" s="130"/>
      <c r="IKP32" s="130"/>
      <c r="IKQ32" s="130"/>
      <c r="IKR32" s="130"/>
      <c r="IKS32" s="130"/>
      <c r="IKT32" s="130"/>
      <c r="IKU32" s="130"/>
      <c r="IKV32" s="130"/>
      <c r="IKW32" s="130"/>
      <c r="IKX32" s="130"/>
      <c r="IKY32" s="130"/>
      <c r="IKZ32" s="130"/>
      <c r="ILA32" s="130"/>
      <c r="ILB32" s="130"/>
      <c r="ILC32" s="130"/>
      <c r="ILD32" s="130"/>
      <c r="ILE32" s="130"/>
      <c r="ILF32" s="130"/>
      <c r="ILG32" s="130"/>
      <c r="ILH32" s="130"/>
      <c r="ILI32" s="130"/>
      <c r="ILJ32" s="130"/>
      <c r="ILK32" s="130"/>
      <c r="ILL32" s="130"/>
      <c r="ILM32" s="130"/>
      <c r="ILN32" s="130"/>
      <c r="ILO32" s="130"/>
      <c r="ILP32" s="130"/>
      <c r="ILQ32" s="130"/>
      <c r="ILR32" s="130"/>
      <c r="ILS32" s="130"/>
      <c r="ILT32" s="130"/>
      <c r="ILU32" s="130"/>
      <c r="ILV32" s="130"/>
      <c r="ILW32" s="130"/>
      <c r="ILX32" s="130"/>
      <c r="ILY32" s="130"/>
      <c r="ILZ32" s="130"/>
      <c r="IMA32" s="130"/>
      <c r="IMB32" s="130"/>
      <c r="IMC32" s="130"/>
      <c r="IMD32" s="130"/>
      <c r="IME32" s="130"/>
      <c r="IMF32" s="130"/>
      <c r="IMG32" s="130"/>
      <c r="IMH32" s="130"/>
      <c r="IMI32" s="130"/>
      <c r="IMJ32" s="130"/>
      <c r="IMK32" s="130"/>
      <c r="IML32" s="130"/>
      <c r="IMM32" s="130"/>
      <c r="IMN32" s="130"/>
      <c r="IMO32" s="130"/>
      <c r="IMP32" s="130"/>
      <c r="IMQ32" s="130"/>
      <c r="IMR32" s="130"/>
      <c r="IMS32" s="130"/>
      <c r="IMT32" s="130"/>
      <c r="IMU32" s="130"/>
      <c r="IMV32" s="130"/>
      <c r="IMW32" s="130"/>
      <c r="IMX32" s="130"/>
      <c r="IMY32" s="130"/>
      <c r="IMZ32" s="130"/>
      <c r="INA32" s="130"/>
      <c r="INB32" s="130"/>
      <c r="INC32" s="130"/>
      <c r="IND32" s="130"/>
      <c r="INE32" s="130"/>
      <c r="INF32" s="130"/>
      <c r="ING32" s="130"/>
      <c r="INH32" s="130"/>
      <c r="INI32" s="130"/>
      <c r="INJ32" s="130"/>
      <c r="INK32" s="130"/>
      <c r="INL32" s="130"/>
      <c r="INM32" s="130"/>
      <c r="INN32" s="130"/>
      <c r="INO32" s="130"/>
      <c r="INP32" s="130"/>
      <c r="INQ32" s="130"/>
      <c r="INR32" s="130"/>
      <c r="INS32" s="130"/>
      <c r="INT32" s="130"/>
      <c r="INU32" s="130"/>
      <c r="INV32" s="130"/>
      <c r="INW32" s="130"/>
      <c r="INX32" s="130"/>
      <c r="INY32" s="130"/>
      <c r="INZ32" s="130"/>
      <c r="IOA32" s="130"/>
      <c r="IOB32" s="130"/>
      <c r="IOC32" s="130"/>
      <c r="IOD32" s="130"/>
      <c r="IOE32" s="130"/>
      <c r="IOF32" s="130"/>
      <c r="IOG32" s="130"/>
      <c r="IOH32" s="130"/>
      <c r="IOI32" s="130"/>
      <c r="IOJ32" s="130"/>
      <c r="IOK32" s="130"/>
      <c r="IOL32" s="130"/>
      <c r="IOM32" s="130"/>
      <c r="ION32" s="130"/>
      <c r="IOO32" s="130"/>
      <c r="IOP32" s="130"/>
      <c r="IOQ32" s="130"/>
      <c r="IOR32" s="130"/>
      <c r="IOS32" s="130"/>
      <c r="IOT32" s="130"/>
      <c r="IOU32" s="130"/>
      <c r="IOV32" s="130"/>
      <c r="IOW32" s="130"/>
      <c r="IOX32" s="130"/>
      <c r="IOY32" s="130"/>
      <c r="IOZ32" s="130"/>
      <c r="IPA32" s="130"/>
      <c r="IPB32" s="130"/>
      <c r="IPC32" s="130"/>
      <c r="IPD32" s="130"/>
      <c r="IPE32" s="130"/>
      <c r="IPF32" s="130"/>
      <c r="IPG32" s="130"/>
      <c r="IPH32" s="130"/>
      <c r="IPI32" s="130"/>
      <c r="IPJ32" s="130"/>
      <c r="IPK32" s="130"/>
      <c r="IPL32" s="130"/>
      <c r="IPM32" s="130"/>
      <c r="IPN32" s="130"/>
      <c r="IPO32" s="130"/>
      <c r="IPP32" s="130"/>
      <c r="IPQ32" s="130"/>
      <c r="IPR32" s="130"/>
      <c r="IPS32" s="130"/>
      <c r="IPT32" s="130"/>
      <c r="IPU32" s="130"/>
      <c r="IPV32" s="130"/>
      <c r="IPW32" s="130"/>
      <c r="IPX32" s="130"/>
      <c r="IPY32" s="130"/>
      <c r="IPZ32" s="130"/>
      <c r="IQA32" s="130"/>
      <c r="IQB32" s="130"/>
      <c r="IQC32" s="130"/>
      <c r="IQD32" s="130"/>
      <c r="IQE32" s="130"/>
      <c r="IQF32" s="130"/>
      <c r="IQG32" s="130"/>
      <c r="IQH32" s="130"/>
      <c r="IQI32" s="130"/>
      <c r="IQJ32" s="130"/>
      <c r="IQK32" s="130"/>
      <c r="IQL32" s="130"/>
      <c r="IQM32" s="130"/>
      <c r="IQN32" s="130"/>
      <c r="IQO32" s="130"/>
      <c r="IQP32" s="130"/>
      <c r="IQQ32" s="130"/>
      <c r="IQR32" s="130"/>
      <c r="IQS32" s="130"/>
      <c r="IQT32" s="130"/>
      <c r="IQU32" s="130"/>
      <c r="IQV32" s="130"/>
      <c r="IQW32" s="130"/>
      <c r="IQX32" s="130"/>
      <c r="IQY32" s="130"/>
      <c r="IQZ32" s="130"/>
      <c r="IRA32" s="130"/>
      <c r="IRB32" s="130"/>
      <c r="IRC32" s="130"/>
      <c r="IRD32" s="130"/>
      <c r="IRE32" s="130"/>
      <c r="IRF32" s="130"/>
      <c r="IRG32" s="130"/>
      <c r="IRH32" s="130"/>
      <c r="IRI32" s="130"/>
      <c r="IRJ32" s="130"/>
      <c r="IRK32" s="130"/>
      <c r="IRL32" s="130"/>
      <c r="IRM32" s="130"/>
      <c r="IRN32" s="130"/>
      <c r="IRO32" s="130"/>
      <c r="IRP32" s="130"/>
      <c r="IRQ32" s="130"/>
      <c r="IRR32" s="130"/>
      <c r="IRS32" s="130"/>
      <c r="IRT32" s="130"/>
      <c r="IRU32" s="130"/>
      <c r="IRV32" s="130"/>
      <c r="IRW32" s="130"/>
      <c r="IRX32" s="130"/>
      <c r="IRY32" s="130"/>
      <c r="IRZ32" s="130"/>
      <c r="ISA32" s="130"/>
      <c r="ISB32" s="130"/>
      <c r="ISC32" s="130"/>
      <c r="ISD32" s="130"/>
      <c r="ISE32" s="130"/>
      <c r="ISF32" s="130"/>
      <c r="ISG32" s="130"/>
      <c r="ISH32" s="130"/>
      <c r="ISI32" s="130"/>
      <c r="ISJ32" s="130"/>
      <c r="ISK32" s="130"/>
      <c r="ISL32" s="130"/>
      <c r="ISM32" s="130"/>
      <c r="ISN32" s="130"/>
      <c r="ISO32" s="130"/>
      <c r="ISP32" s="130"/>
      <c r="ISQ32" s="130"/>
      <c r="ISR32" s="130"/>
      <c r="ISS32" s="130"/>
      <c r="IST32" s="130"/>
      <c r="ISU32" s="130"/>
      <c r="ISV32" s="130"/>
      <c r="ISW32" s="130"/>
      <c r="ISX32" s="130"/>
      <c r="ISY32" s="130"/>
      <c r="ISZ32" s="130"/>
      <c r="ITA32" s="130"/>
      <c r="ITB32" s="130"/>
      <c r="ITC32" s="130"/>
      <c r="ITD32" s="130"/>
      <c r="ITE32" s="130"/>
      <c r="ITF32" s="130"/>
      <c r="ITG32" s="130"/>
      <c r="ITH32" s="130"/>
      <c r="ITI32" s="130"/>
      <c r="ITJ32" s="130"/>
      <c r="ITK32" s="130"/>
      <c r="ITL32" s="130"/>
      <c r="ITM32" s="130"/>
      <c r="ITN32" s="130"/>
      <c r="ITO32" s="130"/>
      <c r="ITP32" s="130"/>
      <c r="ITQ32" s="130"/>
      <c r="ITR32" s="130"/>
      <c r="ITS32" s="130"/>
      <c r="ITT32" s="130"/>
      <c r="ITU32" s="130"/>
      <c r="ITV32" s="130"/>
      <c r="ITW32" s="130"/>
      <c r="ITX32" s="130"/>
      <c r="ITY32" s="130"/>
      <c r="ITZ32" s="130"/>
      <c r="IUA32" s="130"/>
      <c r="IUB32" s="130"/>
      <c r="IUC32" s="130"/>
      <c r="IUD32" s="130"/>
      <c r="IUE32" s="130"/>
      <c r="IUF32" s="130"/>
      <c r="IUG32" s="130"/>
      <c r="IUH32" s="130"/>
      <c r="IUI32" s="130"/>
      <c r="IUJ32" s="130"/>
      <c r="IUK32" s="130"/>
      <c r="IUL32" s="130"/>
      <c r="IUM32" s="130"/>
      <c r="IUN32" s="130"/>
      <c r="IUO32" s="130"/>
      <c r="IUP32" s="130"/>
      <c r="IUQ32" s="130"/>
      <c r="IUR32" s="130"/>
      <c r="IUS32" s="130"/>
      <c r="IUT32" s="130"/>
      <c r="IUU32" s="130"/>
      <c r="IUV32" s="130"/>
      <c r="IUW32" s="130"/>
      <c r="IUX32" s="130"/>
      <c r="IUY32" s="130"/>
      <c r="IUZ32" s="130"/>
      <c r="IVA32" s="130"/>
      <c r="IVB32" s="130"/>
      <c r="IVC32" s="130"/>
      <c r="IVD32" s="130"/>
      <c r="IVE32" s="130"/>
      <c r="IVF32" s="130"/>
      <c r="IVG32" s="130"/>
      <c r="IVH32" s="130"/>
      <c r="IVI32" s="130"/>
      <c r="IVJ32" s="130"/>
      <c r="IVK32" s="130"/>
      <c r="IVL32" s="130"/>
      <c r="IVM32" s="130"/>
      <c r="IVN32" s="130"/>
      <c r="IVO32" s="130"/>
      <c r="IVP32" s="130"/>
      <c r="IVQ32" s="130"/>
      <c r="IVR32" s="130"/>
      <c r="IVS32" s="130"/>
      <c r="IVT32" s="130"/>
      <c r="IVU32" s="130"/>
      <c r="IVV32" s="130"/>
      <c r="IVW32" s="130"/>
      <c r="IVX32" s="130"/>
      <c r="IVY32" s="130"/>
      <c r="IVZ32" s="130"/>
      <c r="IWA32" s="130"/>
      <c r="IWB32" s="130"/>
      <c r="IWC32" s="130"/>
      <c r="IWD32" s="130"/>
      <c r="IWE32" s="130"/>
      <c r="IWF32" s="130"/>
      <c r="IWG32" s="130"/>
      <c r="IWH32" s="130"/>
      <c r="IWI32" s="130"/>
      <c r="IWJ32" s="130"/>
      <c r="IWK32" s="130"/>
      <c r="IWL32" s="130"/>
      <c r="IWM32" s="130"/>
      <c r="IWN32" s="130"/>
      <c r="IWO32" s="130"/>
      <c r="IWP32" s="130"/>
      <c r="IWQ32" s="130"/>
      <c r="IWR32" s="130"/>
      <c r="IWS32" s="130"/>
      <c r="IWT32" s="130"/>
      <c r="IWU32" s="130"/>
      <c r="IWV32" s="130"/>
      <c r="IWW32" s="130"/>
      <c r="IWX32" s="130"/>
      <c r="IWY32" s="130"/>
      <c r="IWZ32" s="130"/>
      <c r="IXA32" s="130"/>
      <c r="IXB32" s="130"/>
      <c r="IXC32" s="130"/>
      <c r="IXD32" s="130"/>
      <c r="IXE32" s="130"/>
      <c r="IXF32" s="130"/>
      <c r="IXG32" s="130"/>
      <c r="IXH32" s="130"/>
      <c r="IXI32" s="130"/>
      <c r="IXJ32" s="130"/>
      <c r="IXK32" s="130"/>
      <c r="IXL32" s="130"/>
      <c r="IXM32" s="130"/>
      <c r="IXN32" s="130"/>
      <c r="IXO32" s="130"/>
      <c r="IXP32" s="130"/>
      <c r="IXQ32" s="130"/>
      <c r="IXR32" s="130"/>
      <c r="IXS32" s="130"/>
      <c r="IXT32" s="130"/>
      <c r="IXU32" s="130"/>
      <c r="IXV32" s="130"/>
      <c r="IXW32" s="130"/>
      <c r="IXX32" s="130"/>
      <c r="IXY32" s="130"/>
      <c r="IXZ32" s="130"/>
      <c r="IYA32" s="130"/>
      <c r="IYB32" s="130"/>
      <c r="IYC32" s="130"/>
      <c r="IYD32" s="130"/>
      <c r="IYE32" s="130"/>
      <c r="IYF32" s="130"/>
      <c r="IYG32" s="130"/>
      <c r="IYH32" s="130"/>
      <c r="IYI32" s="130"/>
      <c r="IYJ32" s="130"/>
      <c r="IYK32" s="130"/>
      <c r="IYL32" s="130"/>
      <c r="IYM32" s="130"/>
      <c r="IYN32" s="130"/>
      <c r="IYO32" s="130"/>
      <c r="IYP32" s="130"/>
      <c r="IYQ32" s="130"/>
      <c r="IYR32" s="130"/>
      <c r="IYS32" s="130"/>
      <c r="IYT32" s="130"/>
      <c r="IYU32" s="130"/>
      <c r="IYV32" s="130"/>
      <c r="IYW32" s="130"/>
      <c r="IYX32" s="130"/>
      <c r="IYY32" s="130"/>
      <c r="IYZ32" s="130"/>
      <c r="IZA32" s="130"/>
      <c r="IZB32" s="130"/>
      <c r="IZC32" s="130"/>
      <c r="IZD32" s="130"/>
      <c r="IZE32" s="130"/>
      <c r="IZF32" s="130"/>
      <c r="IZG32" s="130"/>
      <c r="IZH32" s="130"/>
      <c r="IZI32" s="130"/>
      <c r="IZJ32" s="130"/>
      <c r="IZK32" s="130"/>
      <c r="IZL32" s="130"/>
      <c r="IZM32" s="130"/>
      <c r="IZN32" s="130"/>
      <c r="IZO32" s="130"/>
      <c r="IZP32" s="130"/>
      <c r="IZQ32" s="130"/>
      <c r="IZR32" s="130"/>
      <c r="IZS32" s="130"/>
      <c r="IZT32" s="130"/>
      <c r="IZU32" s="130"/>
      <c r="IZV32" s="130"/>
      <c r="IZW32" s="130"/>
      <c r="IZX32" s="130"/>
      <c r="IZY32" s="130"/>
      <c r="IZZ32" s="130"/>
      <c r="JAA32" s="130"/>
      <c r="JAB32" s="130"/>
      <c r="JAC32" s="130"/>
      <c r="JAD32" s="130"/>
      <c r="JAE32" s="130"/>
      <c r="JAF32" s="130"/>
      <c r="JAG32" s="130"/>
      <c r="JAH32" s="130"/>
      <c r="JAI32" s="130"/>
      <c r="JAJ32" s="130"/>
      <c r="JAK32" s="130"/>
      <c r="JAL32" s="130"/>
      <c r="JAM32" s="130"/>
      <c r="JAN32" s="130"/>
      <c r="JAO32" s="130"/>
      <c r="JAP32" s="130"/>
      <c r="JAQ32" s="130"/>
      <c r="JAR32" s="130"/>
      <c r="JAS32" s="130"/>
      <c r="JAT32" s="130"/>
      <c r="JAU32" s="130"/>
      <c r="JAV32" s="130"/>
      <c r="JAW32" s="130"/>
      <c r="JAX32" s="130"/>
      <c r="JAY32" s="130"/>
      <c r="JAZ32" s="130"/>
      <c r="JBA32" s="130"/>
      <c r="JBB32" s="130"/>
      <c r="JBC32" s="130"/>
      <c r="JBD32" s="130"/>
      <c r="JBE32" s="130"/>
      <c r="JBF32" s="130"/>
      <c r="JBG32" s="130"/>
      <c r="JBH32" s="130"/>
      <c r="JBI32" s="130"/>
      <c r="JBJ32" s="130"/>
      <c r="JBK32" s="130"/>
      <c r="JBL32" s="130"/>
      <c r="JBM32" s="130"/>
      <c r="JBN32" s="130"/>
      <c r="JBO32" s="130"/>
      <c r="JBP32" s="130"/>
      <c r="JBQ32" s="130"/>
      <c r="JBR32" s="130"/>
      <c r="JBS32" s="130"/>
      <c r="JBT32" s="130"/>
      <c r="JBU32" s="130"/>
      <c r="JBV32" s="130"/>
      <c r="JBW32" s="130"/>
      <c r="JBX32" s="130"/>
      <c r="JBY32" s="130"/>
      <c r="JBZ32" s="130"/>
      <c r="JCA32" s="130"/>
      <c r="JCB32" s="130"/>
      <c r="JCC32" s="130"/>
      <c r="JCD32" s="130"/>
      <c r="JCE32" s="130"/>
      <c r="JCF32" s="130"/>
      <c r="JCG32" s="130"/>
      <c r="JCH32" s="130"/>
      <c r="JCI32" s="130"/>
      <c r="JCJ32" s="130"/>
      <c r="JCK32" s="130"/>
      <c r="JCL32" s="130"/>
      <c r="JCM32" s="130"/>
      <c r="JCN32" s="130"/>
      <c r="JCO32" s="130"/>
      <c r="JCP32" s="130"/>
      <c r="JCQ32" s="130"/>
      <c r="JCR32" s="130"/>
      <c r="JCS32" s="130"/>
      <c r="JCT32" s="130"/>
      <c r="JCU32" s="130"/>
      <c r="JCV32" s="130"/>
      <c r="JCW32" s="130"/>
      <c r="JCX32" s="130"/>
      <c r="JCY32" s="130"/>
      <c r="JCZ32" s="130"/>
      <c r="JDA32" s="130"/>
      <c r="JDB32" s="130"/>
      <c r="JDC32" s="130"/>
      <c r="JDD32" s="130"/>
      <c r="JDE32" s="130"/>
      <c r="JDF32" s="130"/>
      <c r="JDG32" s="130"/>
      <c r="JDH32" s="130"/>
      <c r="JDI32" s="130"/>
      <c r="JDJ32" s="130"/>
      <c r="JDK32" s="130"/>
      <c r="JDL32" s="130"/>
      <c r="JDM32" s="130"/>
      <c r="JDN32" s="130"/>
      <c r="JDO32" s="130"/>
      <c r="JDP32" s="130"/>
      <c r="JDQ32" s="130"/>
      <c r="JDR32" s="130"/>
      <c r="JDS32" s="130"/>
      <c r="JDT32" s="130"/>
      <c r="JDU32" s="130"/>
      <c r="JDV32" s="130"/>
      <c r="JDW32" s="130"/>
      <c r="JDX32" s="130"/>
      <c r="JDY32" s="130"/>
      <c r="JDZ32" s="130"/>
      <c r="JEA32" s="130"/>
      <c r="JEB32" s="130"/>
      <c r="JEC32" s="130"/>
      <c r="JED32" s="130"/>
      <c r="JEE32" s="130"/>
      <c r="JEF32" s="130"/>
      <c r="JEG32" s="130"/>
      <c r="JEH32" s="130"/>
      <c r="JEI32" s="130"/>
      <c r="JEJ32" s="130"/>
      <c r="JEK32" s="130"/>
      <c r="JEL32" s="130"/>
      <c r="JEM32" s="130"/>
      <c r="JEN32" s="130"/>
      <c r="JEO32" s="130"/>
      <c r="JEP32" s="130"/>
      <c r="JEQ32" s="130"/>
      <c r="JER32" s="130"/>
      <c r="JES32" s="130"/>
      <c r="JET32" s="130"/>
      <c r="JEU32" s="130"/>
      <c r="JEV32" s="130"/>
      <c r="JEW32" s="130"/>
      <c r="JEX32" s="130"/>
      <c r="JEY32" s="130"/>
      <c r="JEZ32" s="130"/>
      <c r="JFA32" s="130"/>
      <c r="JFB32" s="130"/>
      <c r="JFC32" s="130"/>
      <c r="JFD32" s="130"/>
      <c r="JFE32" s="130"/>
      <c r="JFF32" s="130"/>
      <c r="JFG32" s="130"/>
      <c r="JFH32" s="130"/>
      <c r="JFI32" s="130"/>
      <c r="JFJ32" s="130"/>
      <c r="JFK32" s="130"/>
      <c r="JFL32" s="130"/>
      <c r="JFM32" s="130"/>
      <c r="JFN32" s="130"/>
      <c r="JFO32" s="130"/>
      <c r="JFP32" s="130"/>
      <c r="JFQ32" s="130"/>
      <c r="JFR32" s="130"/>
      <c r="JFS32" s="130"/>
      <c r="JFT32" s="130"/>
      <c r="JFU32" s="130"/>
      <c r="JFV32" s="130"/>
      <c r="JFW32" s="130"/>
      <c r="JFX32" s="130"/>
      <c r="JFY32" s="130"/>
      <c r="JFZ32" s="130"/>
      <c r="JGA32" s="130"/>
      <c r="JGB32" s="130"/>
      <c r="JGC32" s="130"/>
      <c r="JGD32" s="130"/>
      <c r="JGE32" s="130"/>
      <c r="JGF32" s="130"/>
      <c r="JGG32" s="130"/>
      <c r="JGH32" s="130"/>
      <c r="JGI32" s="130"/>
      <c r="JGJ32" s="130"/>
      <c r="JGK32" s="130"/>
      <c r="JGL32" s="130"/>
      <c r="JGM32" s="130"/>
      <c r="JGN32" s="130"/>
      <c r="JGO32" s="130"/>
      <c r="JGP32" s="130"/>
      <c r="JGQ32" s="130"/>
      <c r="JGR32" s="130"/>
      <c r="JGS32" s="130"/>
      <c r="JGT32" s="130"/>
      <c r="JGU32" s="130"/>
      <c r="JGV32" s="130"/>
      <c r="JGW32" s="130"/>
      <c r="JGX32" s="130"/>
      <c r="JGY32" s="130"/>
      <c r="JGZ32" s="130"/>
      <c r="JHA32" s="130"/>
      <c r="JHB32" s="130"/>
      <c r="JHC32" s="130"/>
      <c r="JHD32" s="130"/>
      <c r="JHE32" s="130"/>
      <c r="JHF32" s="130"/>
      <c r="JHG32" s="130"/>
      <c r="JHH32" s="130"/>
      <c r="JHI32" s="130"/>
      <c r="JHJ32" s="130"/>
      <c r="JHK32" s="130"/>
      <c r="JHL32" s="130"/>
      <c r="JHM32" s="130"/>
      <c r="JHN32" s="130"/>
      <c r="JHO32" s="130"/>
      <c r="JHP32" s="130"/>
      <c r="JHQ32" s="130"/>
      <c r="JHR32" s="130"/>
      <c r="JHS32" s="130"/>
      <c r="JHT32" s="130"/>
      <c r="JHU32" s="130"/>
      <c r="JHV32" s="130"/>
      <c r="JHW32" s="130"/>
      <c r="JHX32" s="130"/>
      <c r="JHY32" s="130"/>
      <c r="JHZ32" s="130"/>
      <c r="JIA32" s="130"/>
      <c r="JIB32" s="130"/>
      <c r="JIC32" s="130"/>
      <c r="JID32" s="130"/>
      <c r="JIE32" s="130"/>
      <c r="JIF32" s="130"/>
      <c r="JIG32" s="130"/>
      <c r="JIH32" s="130"/>
      <c r="JII32" s="130"/>
      <c r="JIJ32" s="130"/>
      <c r="JIK32" s="130"/>
      <c r="JIL32" s="130"/>
      <c r="JIM32" s="130"/>
      <c r="JIN32" s="130"/>
      <c r="JIO32" s="130"/>
      <c r="JIP32" s="130"/>
      <c r="JIQ32" s="130"/>
      <c r="JIR32" s="130"/>
      <c r="JIS32" s="130"/>
      <c r="JIT32" s="130"/>
      <c r="JIU32" s="130"/>
      <c r="JIV32" s="130"/>
      <c r="JIW32" s="130"/>
      <c r="JIX32" s="130"/>
      <c r="JIY32" s="130"/>
      <c r="JIZ32" s="130"/>
      <c r="JJA32" s="130"/>
      <c r="JJB32" s="130"/>
      <c r="JJC32" s="130"/>
      <c r="JJD32" s="130"/>
      <c r="JJE32" s="130"/>
      <c r="JJF32" s="130"/>
      <c r="JJG32" s="130"/>
      <c r="JJH32" s="130"/>
      <c r="JJI32" s="130"/>
      <c r="JJJ32" s="130"/>
      <c r="JJK32" s="130"/>
      <c r="JJL32" s="130"/>
      <c r="JJM32" s="130"/>
      <c r="JJN32" s="130"/>
      <c r="JJO32" s="130"/>
      <c r="JJP32" s="130"/>
      <c r="JJQ32" s="130"/>
      <c r="JJR32" s="130"/>
      <c r="JJS32" s="130"/>
      <c r="JJT32" s="130"/>
      <c r="JJU32" s="130"/>
      <c r="JJV32" s="130"/>
      <c r="JJW32" s="130"/>
      <c r="JJX32" s="130"/>
      <c r="JJY32" s="130"/>
      <c r="JJZ32" s="130"/>
      <c r="JKA32" s="130"/>
      <c r="JKB32" s="130"/>
      <c r="JKC32" s="130"/>
      <c r="JKD32" s="130"/>
      <c r="JKE32" s="130"/>
      <c r="JKF32" s="130"/>
      <c r="JKG32" s="130"/>
      <c r="JKH32" s="130"/>
      <c r="JKI32" s="130"/>
      <c r="JKJ32" s="130"/>
      <c r="JKK32" s="130"/>
      <c r="JKL32" s="130"/>
      <c r="JKM32" s="130"/>
      <c r="JKN32" s="130"/>
      <c r="JKO32" s="130"/>
      <c r="JKP32" s="130"/>
      <c r="JKQ32" s="130"/>
      <c r="JKR32" s="130"/>
      <c r="JKS32" s="130"/>
      <c r="JKT32" s="130"/>
      <c r="JKU32" s="130"/>
      <c r="JKV32" s="130"/>
      <c r="JKW32" s="130"/>
      <c r="JKX32" s="130"/>
      <c r="JKY32" s="130"/>
      <c r="JKZ32" s="130"/>
      <c r="JLA32" s="130"/>
      <c r="JLB32" s="130"/>
      <c r="JLC32" s="130"/>
      <c r="JLD32" s="130"/>
      <c r="JLE32" s="130"/>
      <c r="JLF32" s="130"/>
      <c r="JLG32" s="130"/>
      <c r="JLH32" s="130"/>
      <c r="JLI32" s="130"/>
      <c r="JLJ32" s="130"/>
      <c r="JLK32" s="130"/>
      <c r="JLL32" s="130"/>
      <c r="JLM32" s="130"/>
      <c r="JLN32" s="130"/>
      <c r="JLO32" s="130"/>
      <c r="JLP32" s="130"/>
      <c r="JLQ32" s="130"/>
      <c r="JLR32" s="130"/>
      <c r="JLS32" s="130"/>
      <c r="JLT32" s="130"/>
      <c r="JLU32" s="130"/>
      <c r="JLV32" s="130"/>
      <c r="JLW32" s="130"/>
      <c r="JLX32" s="130"/>
      <c r="JLY32" s="130"/>
      <c r="JLZ32" s="130"/>
      <c r="JMA32" s="130"/>
      <c r="JMB32" s="130"/>
      <c r="JMC32" s="130"/>
      <c r="JMD32" s="130"/>
      <c r="JME32" s="130"/>
      <c r="JMF32" s="130"/>
      <c r="JMG32" s="130"/>
      <c r="JMH32" s="130"/>
      <c r="JMI32" s="130"/>
      <c r="JMJ32" s="130"/>
      <c r="JMK32" s="130"/>
      <c r="JML32" s="130"/>
      <c r="JMM32" s="130"/>
      <c r="JMN32" s="130"/>
      <c r="JMO32" s="130"/>
      <c r="JMP32" s="130"/>
      <c r="JMQ32" s="130"/>
      <c r="JMR32" s="130"/>
      <c r="JMS32" s="130"/>
      <c r="JMT32" s="130"/>
      <c r="JMU32" s="130"/>
      <c r="JMV32" s="130"/>
      <c r="JMW32" s="130"/>
      <c r="JMX32" s="130"/>
      <c r="JMY32" s="130"/>
      <c r="JMZ32" s="130"/>
      <c r="JNA32" s="130"/>
      <c r="JNB32" s="130"/>
      <c r="JNC32" s="130"/>
      <c r="JND32" s="130"/>
      <c r="JNE32" s="130"/>
      <c r="JNF32" s="130"/>
      <c r="JNG32" s="130"/>
      <c r="JNH32" s="130"/>
      <c r="JNI32" s="130"/>
      <c r="JNJ32" s="130"/>
      <c r="JNK32" s="130"/>
      <c r="JNL32" s="130"/>
      <c r="JNM32" s="130"/>
      <c r="JNN32" s="130"/>
      <c r="JNO32" s="130"/>
      <c r="JNP32" s="130"/>
      <c r="JNQ32" s="130"/>
      <c r="JNR32" s="130"/>
      <c r="JNS32" s="130"/>
      <c r="JNT32" s="130"/>
      <c r="JNU32" s="130"/>
      <c r="JNV32" s="130"/>
      <c r="JNW32" s="130"/>
      <c r="JNX32" s="130"/>
      <c r="JNY32" s="130"/>
      <c r="JNZ32" s="130"/>
      <c r="JOA32" s="130"/>
      <c r="JOB32" s="130"/>
      <c r="JOC32" s="130"/>
      <c r="JOD32" s="130"/>
      <c r="JOE32" s="130"/>
      <c r="JOF32" s="130"/>
      <c r="JOG32" s="130"/>
      <c r="JOH32" s="130"/>
      <c r="JOI32" s="130"/>
      <c r="JOJ32" s="130"/>
      <c r="JOK32" s="130"/>
      <c r="JOL32" s="130"/>
      <c r="JOM32" s="130"/>
      <c r="JON32" s="130"/>
      <c r="JOO32" s="130"/>
      <c r="JOP32" s="130"/>
      <c r="JOQ32" s="130"/>
      <c r="JOR32" s="130"/>
      <c r="JOS32" s="130"/>
      <c r="JOT32" s="130"/>
      <c r="JOU32" s="130"/>
      <c r="JOV32" s="130"/>
      <c r="JOW32" s="130"/>
      <c r="JOX32" s="130"/>
      <c r="JOY32" s="130"/>
      <c r="JOZ32" s="130"/>
      <c r="JPA32" s="130"/>
      <c r="JPB32" s="130"/>
      <c r="JPC32" s="130"/>
      <c r="JPD32" s="130"/>
      <c r="JPE32" s="130"/>
      <c r="JPF32" s="130"/>
      <c r="JPG32" s="130"/>
      <c r="JPH32" s="130"/>
      <c r="JPI32" s="130"/>
      <c r="JPJ32" s="130"/>
      <c r="JPK32" s="130"/>
      <c r="JPL32" s="130"/>
      <c r="JPM32" s="130"/>
      <c r="JPN32" s="130"/>
      <c r="JPO32" s="130"/>
      <c r="JPP32" s="130"/>
      <c r="JPQ32" s="130"/>
      <c r="JPR32" s="130"/>
      <c r="JPS32" s="130"/>
      <c r="JPT32" s="130"/>
      <c r="JPU32" s="130"/>
      <c r="JPV32" s="130"/>
      <c r="JPW32" s="130"/>
      <c r="JPX32" s="130"/>
      <c r="JPY32" s="130"/>
      <c r="JPZ32" s="130"/>
      <c r="JQA32" s="130"/>
      <c r="JQB32" s="130"/>
      <c r="JQC32" s="130"/>
      <c r="JQD32" s="130"/>
      <c r="JQE32" s="130"/>
      <c r="JQF32" s="130"/>
      <c r="JQG32" s="130"/>
      <c r="JQH32" s="130"/>
      <c r="JQI32" s="130"/>
      <c r="JQJ32" s="130"/>
      <c r="JQK32" s="130"/>
      <c r="JQL32" s="130"/>
      <c r="JQM32" s="130"/>
      <c r="JQN32" s="130"/>
      <c r="JQO32" s="130"/>
      <c r="JQP32" s="130"/>
      <c r="JQQ32" s="130"/>
      <c r="JQR32" s="130"/>
      <c r="JQS32" s="130"/>
      <c r="JQT32" s="130"/>
      <c r="JQU32" s="130"/>
      <c r="JQV32" s="130"/>
      <c r="JQW32" s="130"/>
      <c r="JQX32" s="130"/>
      <c r="JQY32" s="130"/>
      <c r="JQZ32" s="130"/>
      <c r="JRA32" s="130"/>
      <c r="JRB32" s="130"/>
      <c r="JRC32" s="130"/>
      <c r="JRD32" s="130"/>
      <c r="JRE32" s="130"/>
      <c r="JRF32" s="130"/>
      <c r="JRG32" s="130"/>
      <c r="JRH32" s="130"/>
      <c r="JRI32" s="130"/>
      <c r="JRJ32" s="130"/>
      <c r="JRK32" s="130"/>
      <c r="JRL32" s="130"/>
      <c r="JRM32" s="130"/>
      <c r="JRN32" s="130"/>
      <c r="JRO32" s="130"/>
      <c r="JRP32" s="130"/>
      <c r="JRQ32" s="130"/>
      <c r="JRR32" s="130"/>
      <c r="JRS32" s="130"/>
      <c r="JRT32" s="130"/>
      <c r="JRU32" s="130"/>
      <c r="JRV32" s="130"/>
      <c r="JRW32" s="130"/>
      <c r="JRX32" s="130"/>
      <c r="JRY32" s="130"/>
      <c r="JRZ32" s="130"/>
      <c r="JSA32" s="130"/>
      <c r="JSB32" s="130"/>
      <c r="JSC32" s="130"/>
      <c r="JSD32" s="130"/>
      <c r="JSE32" s="130"/>
      <c r="JSF32" s="130"/>
      <c r="JSG32" s="130"/>
      <c r="JSH32" s="130"/>
      <c r="JSI32" s="130"/>
      <c r="JSJ32" s="130"/>
      <c r="JSK32" s="130"/>
      <c r="JSL32" s="130"/>
      <c r="JSM32" s="130"/>
      <c r="JSN32" s="130"/>
      <c r="JSO32" s="130"/>
      <c r="JSP32" s="130"/>
      <c r="JSQ32" s="130"/>
      <c r="JSR32" s="130"/>
      <c r="JSS32" s="130"/>
      <c r="JST32" s="130"/>
      <c r="JSU32" s="130"/>
      <c r="JSV32" s="130"/>
      <c r="JSW32" s="130"/>
      <c r="JSX32" s="130"/>
      <c r="JSY32" s="130"/>
      <c r="JSZ32" s="130"/>
      <c r="JTA32" s="130"/>
      <c r="JTB32" s="130"/>
      <c r="JTC32" s="130"/>
      <c r="JTD32" s="130"/>
      <c r="JTE32" s="130"/>
      <c r="JTF32" s="130"/>
      <c r="JTG32" s="130"/>
      <c r="JTH32" s="130"/>
      <c r="JTI32" s="130"/>
      <c r="JTJ32" s="130"/>
      <c r="JTK32" s="130"/>
      <c r="JTL32" s="130"/>
      <c r="JTM32" s="130"/>
      <c r="JTN32" s="130"/>
      <c r="JTO32" s="130"/>
      <c r="JTP32" s="130"/>
      <c r="JTQ32" s="130"/>
      <c r="JTR32" s="130"/>
      <c r="JTS32" s="130"/>
      <c r="JTT32" s="130"/>
      <c r="JTU32" s="130"/>
      <c r="JTV32" s="130"/>
      <c r="JTW32" s="130"/>
      <c r="JTX32" s="130"/>
      <c r="JTY32" s="130"/>
      <c r="JTZ32" s="130"/>
      <c r="JUA32" s="130"/>
      <c r="JUB32" s="130"/>
      <c r="JUC32" s="130"/>
      <c r="JUD32" s="130"/>
      <c r="JUE32" s="130"/>
      <c r="JUF32" s="130"/>
      <c r="JUG32" s="130"/>
      <c r="JUH32" s="130"/>
      <c r="JUI32" s="130"/>
      <c r="JUJ32" s="130"/>
      <c r="JUK32" s="130"/>
      <c r="JUL32" s="130"/>
      <c r="JUM32" s="130"/>
      <c r="JUN32" s="130"/>
      <c r="JUO32" s="130"/>
      <c r="JUP32" s="130"/>
      <c r="JUQ32" s="130"/>
      <c r="JUR32" s="130"/>
      <c r="JUS32" s="130"/>
      <c r="JUT32" s="130"/>
      <c r="JUU32" s="130"/>
      <c r="JUV32" s="130"/>
      <c r="JUW32" s="130"/>
      <c r="JUX32" s="130"/>
      <c r="JUY32" s="130"/>
      <c r="JUZ32" s="130"/>
      <c r="JVA32" s="130"/>
      <c r="JVB32" s="130"/>
      <c r="JVC32" s="130"/>
      <c r="JVD32" s="130"/>
      <c r="JVE32" s="130"/>
      <c r="JVF32" s="130"/>
      <c r="JVG32" s="130"/>
      <c r="JVH32" s="130"/>
      <c r="JVI32" s="130"/>
      <c r="JVJ32" s="130"/>
      <c r="JVK32" s="130"/>
      <c r="JVL32" s="130"/>
      <c r="JVM32" s="130"/>
      <c r="JVN32" s="130"/>
      <c r="JVO32" s="130"/>
      <c r="JVP32" s="130"/>
      <c r="JVQ32" s="130"/>
      <c r="JVR32" s="130"/>
      <c r="JVS32" s="130"/>
      <c r="JVT32" s="130"/>
      <c r="JVU32" s="130"/>
      <c r="JVV32" s="130"/>
      <c r="JVW32" s="130"/>
      <c r="JVX32" s="130"/>
      <c r="JVY32" s="130"/>
      <c r="JVZ32" s="130"/>
      <c r="JWA32" s="130"/>
      <c r="JWB32" s="130"/>
      <c r="JWC32" s="130"/>
      <c r="JWD32" s="130"/>
      <c r="JWE32" s="130"/>
      <c r="JWF32" s="130"/>
      <c r="JWG32" s="130"/>
      <c r="JWH32" s="130"/>
      <c r="JWI32" s="130"/>
      <c r="JWJ32" s="130"/>
      <c r="JWK32" s="130"/>
      <c r="JWL32" s="130"/>
      <c r="JWM32" s="130"/>
      <c r="JWN32" s="130"/>
      <c r="JWO32" s="130"/>
      <c r="JWP32" s="130"/>
      <c r="JWQ32" s="130"/>
      <c r="JWR32" s="130"/>
      <c r="JWS32" s="130"/>
      <c r="JWT32" s="130"/>
      <c r="JWU32" s="130"/>
      <c r="JWV32" s="130"/>
      <c r="JWW32" s="130"/>
      <c r="JWX32" s="130"/>
      <c r="JWY32" s="130"/>
      <c r="JWZ32" s="130"/>
      <c r="JXA32" s="130"/>
      <c r="JXB32" s="130"/>
      <c r="JXC32" s="130"/>
      <c r="JXD32" s="130"/>
      <c r="JXE32" s="130"/>
      <c r="JXF32" s="130"/>
      <c r="JXG32" s="130"/>
      <c r="JXH32" s="130"/>
      <c r="JXI32" s="130"/>
      <c r="JXJ32" s="130"/>
      <c r="JXK32" s="130"/>
      <c r="JXL32" s="130"/>
      <c r="JXM32" s="130"/>
      <c r="JXN32" s="130"/>
      <c r="JXO32" s="130"/>
      <c r="JXP32" s="130"/>
      <c r="JXQ32" s="130"/>
      <c r="JXR32" s="130"/>
      <c r="JXS32" s="130"/>
      <c r="JXT32" s="130"/>
      <c r="JXU32" s="130"/>
      <c r="JXV32" s="130"/>
      <c r="JXW32" s="130"/>
      <c r="JXX32" s="130"/>
      <c r="JXY32" s="130"/>
      <c r="JXZ32" s="130"/>
      <c r="JYA32" s="130"/>
      <c r="JYB32" s="130"/>
      <c r="JYC32" s="130"/>
      <c r="JYD32" s="130"/>
      <c r="JYE32" s="130"/>
      <c r="JYF32" s="130"/>
      <c r="JYG32" s="130"/>
      <c r="JYH32" s="130"/>
      <c r="JYI32" s="130"/>
      <c r="JYJ32" s="130"/>
      <c r="JYK32" s="130"/>
      <c r="JYL32" s="130"/>
      <c r="JYM32" s="130"/>
      <c r="JYN32" s="130"/>
      <c r="JYO32" s="130"/>
      <c r="JYP32" s="130"/>
      <c r="JYQ32" s="130"/>
      <c r="JYR32" s="130"/>
      <c r="JYS32" s="130"/>
      <c r="JYT32" s="130"/>
      <c r="JYU32" s="130"/>
      <c r="JYV32" s="130"/>
      <c r="JYW32" s="130"/>
      <c r="JYX32" s="130"/>
      <c r="JYY32" s="130"/>
      <c r="JYZ32" s="130"/>
      <c r="JZA32" s="130"/>
      <c r="JZB32" s="130"/>
      <c r="JZC32" s="130"/>
      <c r="JZD32" s="130"/>
      <c r="JZE32" s="130"/>
      <c r="JZF32" s="130"/>
      <c r="JZG32" s="130"/>
      <c r="JZH32" s="130"/>
      <c r="JZI32" s="130"/>
      <c r="JZJ32" s="130"/>
      <c r="JZK32" s="130"/>
      <c r="JZL32" s="130"/>
      <c r="JZM32" s="130"/>
      <c r="JZN32" s="130"/>
      <c r="JZO32" s="130"/>
      <c r="JZP32" s="130"/>
      <c r="JZQ32" s="130"/>
      <c r="JZR32" s="130"/>
      <c r="JZS32" s="130"/>
      <c r="JZT32" s="130"/>
      <c r="JZU32" s="130"/>
      <c r="JZV32" s="130"/>
      <c r="JZW32" s="130"/>
      <c r="JZX32" s="130"/>
      <c r="JZY32" s="130"/>
      <c r="JZZ32" s="130"/>
      <c r="KAA32" s="130"/>
      <c r="KAB32" s="130"/>
      <c r="KAC32" s="130"/>
      <c r="KAD32" s="130"/>
      <c r="KAE32" s="130"/>
      <c r="KAF32" s="130"/>
      <c r="KAG32" s="130"/>
      <c r="KAH32" s="130"/>
      <c r="KAI32" s="130"/>
      <c r="KAJ32" s="130"/>
      <c r="KAK32" s="130"/>
      <c r="KAL32" s="130"/>
      <c r="KAM32" s="130"/>
      <c r="KAN32" s="130"/>
      <c r="KAO32" s="130"/>
      <c r="KAP32" s="130"/>
      <c r="KAQ32" s="130"/>
      <c r="KAR32" s="130"/>
      <c r="KAS32" s="130"/>
      <c r="KAT32" s="130"/>
      <c r="KAU32" s="130"/>
      <c r="KAV32" s="130"/>
      <c r="KAW32" s="130"/>
      <c r="KAX32" s="130"/>
      <c r="KAY32" s="130"/>
      <c r="KAZ32" s="130"/>
      <c r="KBA32" s="130"/>
      <c r="KBB32" s="130"/>
      <c r="KBC32" s="130"/>
      <c r="KBD32" s="130"/>
      <c r="KBE32" s="130"/>
      <c r="KBF32" s="130"/>
      <c r="KBG32" s="130"/>
      <c r="KBH32" s="130"/>
      <c r="KBI32" s="130"/>
      <c r="KBJ32" s="130"/>
      <c r="KBK32" s="130"/>
      <c r="KBL32" s="130"/>
      <c r="KBM32" s="130"/>
      <c r="KBN32" s="130"/>
      <c r="KBO32" s="130"/>
      <c r="KBP32" s="130"/>
      <c r="KBQ32" s="130"/>
      <c r="KBR32" s="130"/>
      <c r="KBS32" s="130"/>
      <c r="KBT32" s="130"/>
      <c r="KBU32" s="130"/>
      <c r="KBV32" s="130"/>
      <c r="KBW32" s="130"/>
      <c r="KBX32" s="130"/>
      <c r="KBY32" s="130"/>
      <c r="KBZ32" s="130"/>
      <c r="KCA32" s="130"/>
      <c r="KCB32" s="130"/>
      <c r="KCC32" s="130"/>
      <c r="KCD32" s="130"/>
      <c r="KCE32" s="130"/>
      <c r="KCF32" s="130"/>
      <c r="KCG32" s="130"/>
      <c r="KCH32" s="130"/>
      <c r="KCI32" s="130"/>
      <c r="KCJ32" s="130"/>
      <c r="KCK32" s="130"/>
      <c r="KCL32" s="130"/>
      <c r="KCM32" s="130"/>
      <c r="KCN32" s="130"/>
      <c r="KCO32" s="130"/>
      <c r="KCP32" s="130"/>
      <c r="KCQ32" s="130"/>
      <c r="KCR32" s="130"/>
      <c r="KCS32" s="130"/>
      <c r="KCT32" s="130"/>
      <c r="KCU32" s="130"/>
      <c r="KCV32" s="130"/>
      <c r="KCW32" s="130"/>
      <c r="KCX32" s="130"/>
      <c r="KCY32" s="130"/>
      <c r="KCZ32" s="130"/>
      <c r="KDA32" s="130"/>
      <c r="KDB32" s="130"/>
      <c r="KDC32" s="130"/>
      <c r="KDD32" s="130"/>
      <c r="KDE32" s="130"/>
      <c r="KDF32" s="130"/>
      <c r="KDG32" s="130"/>
      <c r="KDH32" s="130"/>
      <c r="KDI32" s="130"/>
      <c r="KDJ32" s="130"/>
      <c r="KDK32" s="130"/>
      <c r="KDL32" s="130"/>
      <c r="KDM32" s="130"/>
      <c r="KDN32" s="130"/>
      <c r="KDO32" s="130"/>
      <c r="KDP32" s="130"/>
      <c r="KDQ32" s="130"/>
      <c r="KDR32" s="130"/>
      <c r="KDS32" s="130"/>
      <c r="KDT32" s="130"/>
      <c r="KDU32" s="130"/>
      <c r="KDV32" s="130"/>
      <c r="KDW32" s="130"/>
      <c r="KDX32" s="130"/>
      <c r="KDY32" s="130"/>
      <c r="KDZ32" s="130"/>
      <c r="KEA32" s="130"/>
      <c r="KEB32" s="130"/>
      <c r="KEC32" s="130"/>
      <c r="KED32" s="130"/>
      <c r="KEE32" s="130"/>
      <c r="KEF32" s="130"/>
      <c r="KEG32" s="130"/>
      <c r="KEH32" s="130"/>
      <c r="KEI32" s="130"/>
      <c r="KEJ32" s="130"/>
      <c r="KEK32" s="130"/>
      <c r="KEL32" s="130"/>
      <c r="KEM32" s="130"/>
      <c r="KEN32" s="130"/>
      <c r="KEO32" s="130"/>
      <c r="KEP32" s="130"/>
      <c r="KEQ32" s="130"/>
      <c r="KER32" s="130"/>
      <c r="KES32" s="130"/>
      <c r="KET32" s="130"/>
      <c r="KEU32" s="130"/>
      <c r="KEV32" s="130"/>
      <c r="KEW32" s="130"/>
      <c r="KEX32" s="130"/>
      <c r="KEY32" s="130"/>
      <c r="KEZ32" s="130"/>
      <c r="KFA32" s="130"/>
      <c r="KFB32" s="130"/>
      <c r="KFC32" s="130"/>
      <c r="KFD32" s="130"/>
      <c r="KFE32" s="130"/>
      <c r="KFF32" s="130"/>
      <c r="KFG32" s="130"/>
      <c r="KFH32" s="130"/>
      <c r="KFI32" s="130"/>
      <c r="KFJ32" s="130"/>
      <c r="KFK32" s="130"/>
      <c r="KFL32" s="130"/>
      <c r="KFM32" s="130"/>
      <c r="KFN32" s="130"/>
      <c r="KFO32" s="130"/>
      <c r="KFP32" s="130"/>
      <c r="KFQ32" s="130"/>
      <c r="KFR32" s="130"/>
      <c r="KFS32" s="130"/>
      <c r="KFT32" s="130"/>
      <c r="KFU32" s="130"/>
      <c r="KFV32" s="130"/>
      <c r="KFW32" s="130"/>
      <c r="KFX32" s="130"/>
      <c r="KFY32" s="130"/>
      <c r="KFZ32" s="130"/>
      <c r="KGA32" s="130"/>
      <c r="KGB32" s="130"/>
      <c r="KGC32" s="130"/>
      <c r="KGD32" s="130"/>
      <c r="KGE32" s="130"/>
      <c r="KGF32" s="130"/>
      <c r="KGG32" s="130"/>
      <c r="KGH32" s="130"/>
      <c r="KGI32" s="130"/>
      <c r="KGJ32" s="130"/>
      <c r="KGK32" s="130"/>
      <c r="KGL32" s="130"/>
      <c r="KGM32" s="130"/>
      <c r="KGN32" s="130"/>
      <c r="KGO32" s="130"/>
      <c r="KGP32" s="130"/>
      <c r="KGQ32" s="130"/>
      <c r="KGR32" s="130"/>
      <c r="KGS32" s="130"/>
      <c r="KGT32" s="130"/>
      <c r="KGU32" s="130"/>
      <c r="KGV32" s="130"/>
      <c r="KGW32" s="130"/>
      <c r="KGX32" s="130"/>
      <c r="KGY32" s="130"/>
      <c r="KGZ32" s="130"/>
      <c r="KHA32" s="130"/>
      <c r="KHB32" s="130"/>
      <c r="KHC32" s="130"/>
      <c r="KHD32" s="130"/>
      <c r="KHE32" s="130"/>
      <c r="KHF32" s="130"/>
      <c r="KHG32" s="130"/>
      <c r="KHH32" s="130"/>
      <c r="KHI32" s="130"/>
      <c r="KHJ32" s="130"/>
      <c r="KHK32" s="130"/>
      <c r="KHL32" s="130"/>
      <c r="KHM32" s="130"/>
      <c r="KHN32" s="130"/>
      <c r="KHO32" s="130"/>
      <c r="KHP32" s="130"/>
      <c r="KHQ32" s="130"/>
      <c r="KHR32" s="130"/>
      <c r="KHS32" s="130"/>
      <c r="KHT32" s="130"/>
      <c r="KHU32" s="130"/>
      <c r="KHV32" s="130"/>
      <c r="KHW32" s="130"/>
      <c r="KHX32" s="130"/>
      <c r="KHY32" s="130"/>
      <c r="KHZ32" s="130"/>
      <c r="KIA32" s="130"/>
      <c r="KIB32" s="130"/>
      <c r="KIC32" s="130"/>
      <c r="KID32" s="130"/>
      <c r="KIE32" s="130"/>
      <c r="KIF32" s="130"/>
      <c r="KIG32" s="130"/>
      <c r="KIH32" s="130"/>
      <c r="KII32" s="130"/>
      <c r="KIJ32" s="130"/>
      <c r="KIK32" s="130"/>
      <c r="KIL32" s="130"/>
      <c r="KIM32" s="130"/>
      <c r="KIN32" s="130"/>
      <c r="KIO32" s="130"/>
      <c r="KIP32" s="130"/>
      <c r="KIQ32" s="130"/>
      <c r="KIR32" s="130"/>
      <c r="KIS32" s="130"/>
      <c r="KIT32" s="130"/>
      <c r="KIU32" s="130"/>
      <c r="KIV32" s="130"/>
      <c r="KIW32" s="130"/>
      <c r="KIX32" s="130"/>
      <c r="KIY32" s="130"/>
      <c r="KIZ32" s="130"/>
      <c r="KJA32" s="130"/>
      <c r="KJB32" s="130"/>
      <c r="KJC32" s="130"/>
      <c r="KJD32" s="130"/>
      <c r="KJE32" s="130"/>
      <c r="KJF32" s="130"/>
      <c r="KJG32" s="130"/>
      <c r="KJH32" s="130"/>
      <c r="KJI32" s="130"/>
      <c r="KJJ32" s="130"/>
      <c r="KJK32" s="130"/>
      <c r="KJL32" s="130"/>
      <c r="KJM32" s="130"/>
      <c r="KJN32" s="130"/>
      <c r="KJO32" s="130"/>
      <c r="KJP32" s="130"/>
      <c r="KJQ32" s="130"/>
      <c r="KJR32" s="130"/>
      <c r="KJS32" s="130"/>
      <c r="KJT32" s="130"/>
      <c r="KJU32" s="130"/>
      <c r="KJV32" s="130"/>
      <c r="KJW32" s="130"/>
      <c r="KJX32" s="130"/>
      <c r="KJY32" s="130"/>
      <c r="KJZ32" s="130"/>
      <c r="KKA32" s="130"/>
      <c r="KKB32" s="130"/>
      <c r="KKC32" s="130"/>
      <c r="KKD32" s="130"/>
      <c r="KKE32" s="130"/>
      <c r="KKF32" s="130"/>
      <c r="KKG32" s="130"/>
      <c r="KKH32" s="130"/>
      <c r="KKI32" s="130"/>
      <c r="KKJ32" s="130"/>
      <c r="KKK32" s="130"/>
      <c r="KKL32" s="130"/>
      <c r="KKM32" s="130"/>
      <c r="KKN32" s="130"/>
      <c r="KKO32" s="130"/>
      <c r="KKP32" s="130"/>
      <c r="KKQ32" s="130"/>
      <c r="KKR32" s="130"/>
      <c r="KKS32" s="130"/>
      <c r="KKT32" s="130"/>
      <c r="KKU32" s="130"/>
      <c r="KKV32" s="130"/>
      <c r="KKW32" s="130"/>
      <c r="KKX32" s="130"/>
      <c r="KKY32" s="130"/>
      <c r="KKZ32" s="130"/>
      <c r="KLA32" s="130"/>
      <c r="KLB32" s="130"/>
      <c r="KLC32" s="130"/>
      <c r="KLD32" s="130"/>
      <c r="KLE32" s="130"/>
      <c r="KLF32" s="130"/>
      <c r="KLG32" s="130"/>
      <c r="KLH32" s="130"/>
      <c r="KLI32" s="130"/>
      <c r="KLJ32" s="130"/>
      <c r="KLK32" s="130"/>
      <c r="KLL32" s="130"/>
      <c r="KLM32" s="130"/>
      <c r="KLN32" s="130"/>
      <c r="KLO32" s="130"/>
      <c r="KLP32" s="130"/>
      <c r="KLQ32" s="130"/>
      <c r="KLR32" s="130"/>
      <c r="KLS32" s="130"/>
      <c r="KLT32" s="130"/>
      <c r="KLU32" s="130"/>
      <c r="KLV32" s="130"/>
      <c r="KLW32" s="130"/>
      <c r="KLX32" s="130"/>
      <c r="KLY32" s="130"/>
      <c r="KLZ32" s="130"/>
      <c r="KMA32" s="130"/>
      <c r="KMB32" s="130"/>
      <c r="KMC32" s="130"/>
      <c r="KMD32" s="130"/>
      <c r="KME32" s="130"/>
      <c r="KMF32" s="130"/>
      <c r="KMG32" s="130"/>
      <c r="KMH32" s="130"/>
      <c r="KMI32" s="130"/>
      <c r="KMJ32" s="130"/>
      <c r="KMK32" s="130"/>
      <c r="KML32" s="130"/>
      <c r="KMM32" s="130"/>
      <c r="KMN32" s="130"/>
      <c r="KMO32" s="130"/>
      <c r="KMP32" s="130"/>
      <c r="KMQ32" s="130"/>
      <c r="KMR32" s="130"/>
      <c r="KMS32" s="130"/>
      <c r="KMT32" s="130"/>
      <c r="KMU32" s="130"/>
      <c r="KMV32" s="130"/>
      <c r="KMW32" s="130"/>
      <c r="KMX32" s="130"/>
      <c r="KMY32" s="130"/>
      <c r="KMZ32" s="130"/>
      <c r="KNA32" s="130"/>
      <c r="KNB32" s="130"/>
      <c r="KNC32" s="130"/>
      <c r="KND32" s="130"/>
      <c r="KNE32" s="130"/>
      <c r="KNF32" s="130"/>
      <c r="KNG32" s="130"/>
      <c r="KNH32" s="130"/>
      <c r="KNI32" s="130"/>
      <c r="KNJ32" s="130"/>
      <c r="KNK32" s="130"/>
      <c r="KNL32" s="130"/>
      <c r="KNM32" s="130"/>
      <c r="KNN32" s="130"/>
      <c r="KNO32" s="130"/>
      <c r="KNP32" s="130"/>
      <c r="KNQ32" s="130"/>
      <c r="KNR32" s="130"/>
      <c r="KNS32" s="130"/>
      <c r="KNT32" s="130"/>
      <c r="KNU32" s="130"/>
      <c r="KNV32" s="130"/>
      <c r="KNW32" s="130"/>
      <c r="KNX32" s="130"/>
      <c r="KNY32" s="130"/>
      <c r="KNZ32" s="130"/>
      <c r="KOA32" s="130"/>
      <c r="KOB32" s="130"/>
      <c r="KOC32" s="130"/>
      <c r="KOD32" s="130"/>
      <c r="KOE32" s="130"/>
      <c r="KOF32" s="130"/>
      <c r="KOG32" s="130"/>
      <c r="KOH32" s="130"/>
      <c r="KOI32" s="130"/>
      <c r="KOJ32" s="130"/>
      <c r="KOK32" s="130"/>
      <c r="KOL32" s="130"/>
      <c r="KOM32" s="130"/>
      <c r="KON32" s="130"/>
      <c r="KOO32" s="130"/>
      <c r="KOP32" s="130"/>
      <c r="KOQ32" s="130"/>
      <c r="KOR32" s="130"/>
      <c r="KOS32" s="130"/>
      <c r="KOT32" s="130"/>
      <c r="KOU32" s="130"/>
      <c r="KOV32" s="130"/>
      <c r="KOW32" s="130"/>
      <c r="KOX32" s="130"/>
      <c r="KOY32" s="130"/>
      <c r="KOZ32" s="130"/>
      <c r="KPA32" s="130"/>
      <c r="KPB32" s="130"/>
      <c r="KPC32" s="130"/>
      <c r="KPD32" s="130"/>
      <c r="KPE32" s="130"/>
      <c r="KPF32" s="130"/>
      <c r="KPG32" s="130"/>
      <c r="KPH32" s="130"/>
      <c r="KPI32" s="130"/>
      <c r="KPJ32" s="130"/>
      <c r="KPK32" s="130"/>
      <c r="KPL32" s="130"/>
      <c r="KPM32" s="130"/>
      <c r="KPN32" s="130"/>
      <c r="KPO32" s="130"/>
      <c r="KPP32" s="130"/>
      <c r="KPQ32" s="130"/>
      <c r="KPR32" s="130"/>
      <c r="KPS32" s="130"/>
      <c r="KPT32" s="130"/>
      <c r="KPU32" s="130"/>
      <c r="KPV32" s="130"/>
      <c r="KPW32" s="130"/>
      <c r="KPX32" s="130"/>
      <c r="KPY32" s="130"/>
      <c r="KPZ32" s="130"/>
      <c r="KQA32" s="130"/>
      <c r="KQB32" s="130"/>
      <c r="KQC32" s="130"/>
      <c r="KQD32" s="130"/>
      <c r="KQE32" s="130"/>
      <c r="KQF32" s="130"/>
      <c r="KQG32" s="130"/>
      <c r="KQH32" s="130"/>
      <c r="KQI32" s="130"/>
      <c r="KQJ32" s="130"/>
      <c r="KQK32" s="130"/>
      <c r="KQL32" s="130"/>
      <c r="KQM32" s="130"/>
      <c r="KQN32" s="130"/>
      <c r="KQO32" s="130"/>
      <c r="KQP32" s="130"/>
      <c r="KQQ32" s="130"/>
      <c r="KQR32" s="130"/>
      <c r="KQS32" s="130"/>
      <c r="KQT32" s="130"/>
      <c r="KQU32" s="130"/>
      <c r="KQV32" s="130"/>
      <c r="KQW32" s="130"/>
      <c r="KQX32" s="130"/>
      <c r="KQY32" s="130"/>
      <c r="KQZ32" s="130"/>
      <c r="KRA32" s="130"/>
      <c r="KRB32" s="130"/>
      <c r="KRC32" s="130"/>
      <c r="KRD32" s="130"/>
      <c r="KRE32" s="130"/>
      <c r="KRF32" s="130"/>
      <c r="KRG32" s="130"/>
      <c r="KRH32" s="130"/>
      <c r="KRI32" s="130"/>
      <c r="KRJ32" s="130"/>
      <c r="KRK32" s="130"/>
      <c r="KRL32" s="130"/>
      <c r="KRM32" s="130"/>
      <c r="KRN32" s="130"/>
      <c r="KRO32" s="130"/>
      <c r="KRP32" s="130"/>
      <c r="KRQ32" s="130"/>
      <c r="KRR32" s="130"/>
      <c r="KRS32" s="130"/>
      <c r="KRT32" s="130"/>
      <c r="KRU32" s="130"/>
      <c r="KRV32" s="130"/>
      <c r="KRW32" s="130"/>
      <c r="KRX32" s="130"/>
      <c r="KRY32" s="130"/>
      <c r="KRZ32" s="130"/>
      <c r="KSA32" s="130"/>
      <c r="KSB32" s="130"/>
      <c r="KSC32" s="130"/>
      <c r="KSD32" s="130"/>
      <c r="KSE32" s="130"/>
      <c r="KSF32" s="130"/>
      <c r="KSG32" s="130"/>
      <c r="KSH32" s="130"/>
      <c r="KSI32" s="130"/>
      <c r="KSJ32" s="130"/>
      <c r="KSK32" s="130"/>
      <c r="KSL32" s="130"/>
      <c r="KSM32" s="130"/>
      <c r="KSN32" s="130"/>
      <c r="KSO32" s="130"/>
      <c r="KSP32" s="130"/>
      <c r="KSQ32" s="130"/>
      <c r="KSR32" s="130"/>
      <c r="KSS32" s="130"/>
      <c r="KST32" s="130"/>
      <c r="KSU32" s="130"/>
      <c r="KSV32" s="130"/>
      <c r="KSW32" s="130"/>
      <c r="KSX32" s="130"/>
      <c r="KSY32" s="130"/>
      <c r="KSZ32" s="130"/>
      <c r="KTA32" s="130"/>
      <c r="KTB32" s="130"/>
      <c r="KTC32" s="130"/>
      <c r="KTD32" s="130"/>
      <c r="KTE32" s="130"/>
      <c r="KTF32" s="130"/>
      <c r="KTG32" s="130"/>
      <c r="KTH32" s="130"/>
      <c r="KTI32" s="130"/>
      <c r="KTJ32" s="130"/>
      <c r="KTK32" s="130"/>
      <c r="KTL32" s="130"/>
      <c r="KTM32" s="130"/>
      <c r="KTN32" s="130"/>
      <c r="KTO32" s="130"/>
      <c r="KTP32" s="130"/>
      <c r="KTQ32" s="130"/>
      <c r="KTR32" s="130"/>
      <c r="KTS32" s="130"/>
      <c r="KTT32" s="130"/>
      <c r="KTU32" s="130"/>
      <c r="KTV32" s="130"/>
      <c r="KTW32" s="130"/>
      <c r="KTX32" s="130"/>
      <c r="KTY32" s="130"/>
      <c r="KTZ32" s="130"/>
      <c r="KUA32" s="130"/>
      <c r="KUB32" s="130"/>
      <c r="KUC32" s="130"/>
      <c r="KUD32" s="130"/>
      <c r="KUE32" s="130"/>
      <c r="KUF32" s="130"/>
      <c r="KUG32" s="130"/>
      <c r="KUH32" s="130"/>
      <c r="KUI32" s="130"/>
      <c r="KUJ32" s="130"/>
      <c r="KUK32" s="130"/>
      <c r="KUL32" s="130"/>
      <c r="KUM32" s="130"/>
      <c r="KUN32" s="130"/>
      <c r="KUO32" s="130"/>
      <c r="KUP32" s="130"/>
      <c r="KUQ32" s="130"/>
      <c r="KUR32" s="130"/>
      <c r="KUS32" s="130"/>
      <c r="KUT32" s="130"/>
      <c r="KUU32" s="130"/>
      <c r="KUV32" s="130"/>
      <c r="KUW32" s="130"/>
      <c r="KUX32" s="130"/>
      <c r="KUY32" s="130"/>
      <c r="KUZ32" s="130"/>
      <c r="KVA32" s="130"/>
      <c r="KVB32" s="130"/>
      <c r="KVC32" s="130"/>
      <c r="KVD32" s="130"/>
      <c r="KVE32" s="130"/>
      <c r="KVF32" s="130"/>
      <c r="KVG32" s="130"/>
      <c r="KVH32" s="130"/>
      <c r="KVI32" s="130"/>
      <c r="KVJ32" s="130"/>
      <c r="KVK32" s="130"/>
      <c r="KVL32" s="130"/>
      <c r="KVM32" s="130"/>
      <c r="KVN32" s="130"/>
      <c r="KVO32" s="130"/>
      <c r="KVP32" s="130"/>
      <c r="KVQ32" s="130"/>
      <c r="KVR32" s="130"/>
      <c r="KVS32" s="130"/>
      <c r="KVT32" s="130"/>
      <c r="KVU32" s="130"/>
      <c r="KVV32" s="130"/>
      <c r="KVW32" s="130"/>
      <c r="KVX32" s="130"/>
      <c r="KVY32" s="130"/>
      <c r="KVZ32" s="130"/>
      <c r="KWA32" s="130"/>
      <c r="KWB32" s="130"/>
      <c r="KWC32" s="130"/>
      <c r="KWD32" s="130"/>
      <c r="KWE32" s="130"/>
      <c r="KWF32" s="130"/>
      <c r="KWG32" s="130"/>
      <c r="KWH32" s="130"/>
      <c r="KWI32" s="130"/>
      <c r="KWJ32" s="130"/>
      <c r="KWK32" s="130"/>
      <c r="KWL32" s="130"/>
      <c r="KWM32" s="130"/>
      <c r="KWN32" s="130"/>
      <c r="KWO32" s="130"/>
      <c r="KWP32" s="130"/>
      <c r="KWQ32" s="130"/>
      <c r="KWR32" s="130"/>
      <c r="KWS32" s="130"/>
      <c r="KWT32" s="130"/>
      <c r="KWU32" s="130"/>
      <c r="KWV32" s="130"/>
      <c r="KWW32" s="130"/>
      <c r="KWX32" s="130"/>
      <c r="KWY32" s="130"/>
      <c r="KWZ32" s="130"/>
      <c r="KXA32" s="130"/>
      <c r="KXB32" s="130"/>
      <c r="KXC32" s="130"/>
      <c r="KXD32" s="130"/>
      <c r="KXE32" s="130"/>
      <c r="KXF32" s="130"/>
      <c r="KXG32" s="130"/>
      <c r="KXH32" s="130"/>
      <c r="KXI32" s="130"/>
      <c r="KXJ32" s="130"/>
      <c r="KXK32" s="130"/>
      <c r="KXL32" s="130"/>
      <c r="KXM32" s="130"/>
      <c r="KXN32" s="130"/>
      <c r="KXO32" s="130"/>
      <c r="KXP32" s="130"/>
      <c r="KXQ32" s="130"/>
      <c r="KXR32" s="130"/>
      <c r="KXS32" s="130"/>
      <c r="KXT32" s="130"/>
      <c r="KXU32" s="130"/>
      <c r="KXV32" s="130"/>
      <c r="KXW32" s="130"/>
      <c r="KXX32" s="130"/>
      <c r="KXY32" s="130"/>
      <c r="KXZ32" s="130"/>
      <c r="KYA32" s="130"/>
      <c r="KYB32" s="130"/>
      <c r="KYC32" s="130"/>
      <c r="KYD32" s="130"/>
      <c r="KYE32" s="130"/>
      <c r="KYF32" s="130"/>
      <c r="KYG32" s="130"/>
      <c r="KYH32" s="130"/>
      <c r="KYI32" s="130"/>
      <c r="KYJ32" s="130"/>
      <c r="KYK32" s="130"/>
      <c r="KYL32" s="130"/>
      <c r="KYM32" s="130"/>
      <c r="KYN32" s="130"/>
      <c r="KYO32" s="130"/>
      <c r="KYP32" s="130"/>
      <c r="KYQ32" s="130"/>
      <c r="KYR32" s="130"/>
      <c r="KYS32" s="130"/>
      <c r="KYT32" s="130"/>
      <c r="KYU32" s="130"/>
      <c r="KYV32" s="130"/>
      <c r="KYW32" s="130"/>
      <c r="KYX32" s="130"/>
      <c r="KYY32" s="130"/>
      <c r="KYZ32" s="130"/>
      <c r="KZA32" s="130"/>
      <c r="KZB32" s="130"/>
      <c r="KZC32" s="130"/>
      <c r="KZD32" s="130"/>
      <c r="KZE32" s="130"/>
      <c r="KZF32" s="130"/>
      <c r="KZG32" s="130"/>
      <c r="KZH32" s="130"/>
      <c r="KZI32" s="130"/>
      <c r="KZJ32" s="130"/>
      <c r="KZK32" s="130"/>
      <c r="KZL32" s="130"/>
      <c r="KZM32" s="130"/>
      <c r="KZN32" s="130"/>
      <c r="KZO32" s="130"/>
      <c r="KZP32" s="130"/>
      <c r="KZQ32" s="130"/>
      <c r="KZR32" s="130"/>
      <c r="KZS32" s="130"/>
      <c r="KZT32" s="130"/>
      <c r="KZU32" s="130"/>
      <c r="KZV32" s="130"/>
      <c r="KZW32" s="130"/>
      <c r="KZX32" s="130"/>
      <c r="KZY32" s="130"/>
      <c r="KZZ32" s="130"/>
      <c r="LAA32" s="130"/>
      <c r="LAB32" s="130"/>
      <c r="LAC32" s="130"/>
      <c r="LAD32" s="130"/>
      <c r="LAE32" s="130"/>
      <c r="LAF32" s="130"/>
      <c r="LAG32" s="130"/>
      <c r="LAH32" s="130"/>
      <c r="LAI32" s="130"/>
      <c r="LAJ32" s="130"/>
      <c r="LAK32" s="130"/>
      <c r="LAL32" s="130"/>
      <c r="LAM32" s="130"/>
      <c r="LAN32" s="130"/>
      <c r="LAO32" s="130"/>
      <c r="LAP32" s="130"/>
      <c r="LAQ32" s="130"/>
      <c r="LAR32" s="130"/>
      <c r="LAS32" s="130"/>
      <c r="LAT32" s="130"/>
      <c r="LAU32" s="130"/>
      <c r="LAV32" s="130"/>
      <c r="LAW32" s="130"/>
      <c r="LAX32" s="130"/>
      <c r="LAY32" s="130"/>
      <c r="LAZ32" s="130"/>
      <c r="LBA32" s="130"/>
      <c r="LBB32" s="130"/>
      <c r="LBC32" s="130"/>
      <c r="LBD32" s="130"/>
      <c r="LBE32" s="130"/>
      <c r="LBF32" s="130"/>
      <c r="LBG32" s="130"/>
      <c r="LBH32" s="130"/>
      <c r="LBI32" s="130"/>
      <c r="LBJ32" s="130"/>
      <c r="LBK32" s="130"/>
      <c r="LBL32" s="130"/>
      <c r="LBM32" s="130"/>
      <c r="LBN32" s="130"/>
      <c r="LBO32" s="130"/>
      <c r="LBP32" s="130"/>
      <c r="LBQ32" s="130"/>
      <c r="LBR32" s="130"/>
      <c r="LBS32" s="130"/>
      <c r="LBT32" s="130"/>
      <c r="LBU32" s="130"/>
      <c r="LBV32" s="130"/>
      <c r="LBW32" s="130"/>
      <c r="LBX32" s="130"/>
      <c r="LBY32" s="130"/>
      <c r="LBZ32" s="130"/>
      <c r="LCA32" s="130"/>
      <c r="LCB32" s="130"/>
      <c r="LCC32" s="130"/>
      <c r="LCD32" s="130"/>
      <c r="LCE32" s="130"/>
      <c r="LCF32" s="130"/>
      <c r="LCG32" s="130"/>
      <c r="LCH32" s="130"/>
      <c r="LCI32" s="130"/>
      <c r="LCJ32" s="130"/>
      <c r="LCK32" s="130"/>
      <c r="LCL32" s="130"/>
      <c r="LCM32" s="130"/>
      <c r="LCN32" s="130"/>
      <c r="LCO32" s="130"/>
      <c r="LCP32" s="130"/>
      <c r="LCQ32" s="130"/>
      <c r="LCR32" s="130"/>
      <c r="LCS32" s="130"/>
      <c r="LCT32" s="130"/>
      <c r="LCU32" s="130"/>
      <c r="LCV32" s="130"/>
      <c r="LCW32" s="130"/>
      <c r="LCX32" s="130"/>
      <c r="LCY32" s="130"/>
      <c r="LCZ32" s="130"/>
      <c r="LDA32" s="130"/>
      <c r="LDB32" s="130"/>
      <c r="LDC32" s="130"/>
      <c r="LDD32" s="130"/>
      <c r="LDE32" s="130"/>
      <c r="LDF32" s="130"/>
      <c r="LDG32" s="130"/>
      <c r="LDH32" s="130"/>
      <c r="LDI32" s="130"/>
      <c r="LDJ32" s="130"/>
      <c r="LDK32" s="130"/>
      <c r="LDL32" s="130"/>
      <c r="LDM32" s="130"/>
      <c r="LDN32" s="130"/>
      <c r="LDO32" s="130"/>
      <c r="LDP32" s="130"/>
      <c r="LDQ32" s="130"/>
      <c r="LDR32" s="130"/>
      <c r="LDS32" s="130"/>
      <c r="LDT32" s="130"/>
      <c r="LDU32" s="130"/>
      <c r="LDV32" s="130"/>
      <c r="LDW32" s="130"/>
      <c r="LDX32" s="130"/>
      <c r="LDY32" s="130"/>
      <c r="LDZ32" s="130"/>
      <c r="LEA32" s="130"/>
      <c r="LEB32" s="130"/>
      <c r="LEC32" s="130"/>
      <c r="LED32" s="130"/>
      <c r="LEE32" s="130"/>
      <c r="LEF32" s="130"/>
      <c r="LEG32" s="130"/>
      <c r="LEH32" s="130"/>
      <c r="LEI32" s="130"/>
      <c r="LEJ32" s="130"/>
      <c r="LEK32" s="130"/>
      <c r="LEL32" s="130"/>
      <c r="LEM32" s="130"/>
      <c r="LEN32" s="130"/>
      <c r="LEO32" s="130"/>
      <c r="LEP32" s="130"/>
      <c r="LEQ32" s="130"/>
      <c r="LER32" s="130"/>
      <c r="LES32" s="130"/>
      <c r="LET32" s="130"/>
      <c r="LEU32" s="130"/>
      <c r="LEV32" s="130"/>
      <c r="LEW32" s="130"/>
      <c r="LEX32" s="130"/>
      <c r="LEY32" s="130"/>
      <c r="LEZ32" s="130"/>
      <c r="LFA32" s="130"/>
      <c r="LFB32" s="130"/>
      <c r="LFC32" s="130"/>
      <c r="LFD32" s="130"/>
      <c r="LFE32" s="130"/>
      <c r="LFF32" s="130"/>
      <c r="LFG32" s="130"/>
      <c r="LFH32" s="130"/>
      <c r="LFI32" s="130"/>
      <c r="LFJ32" s="130"/>
      <c r="LFK32" s="130"/>
      <c r="LFL32" s="130"/>
      <c r="LFM32" s="130"/>
      <c r="LFN32" s="130"/>
      <c r="LFO32" s="130"/>
      <c r="LFP32" s="130"/>
      <c r="LFQ32" s="130"/>
      <c r="LFR32" s="130"/>
      <c r="LFS32" s="130"/>
      <c r="LFT32" s="130"/>
      <c r="LFU32" s="130"/>
      <c r="LFV32" s="130"/>
      <c r="LFW32" s="130"/>
      <c r="LFX32" s="130"/>
      <c r="LFY32" s="130"/>
      <c r="LFZ32" s="130"/>
      <c r="LGA32" s="130"/>
      <c r="LGB32" s="130"/>
      <c r="LGC32" s="130"/>
      <c r="LGD32" s="130"/>
      <c r="LGE32" s="130"/>
      <c r="LGF32" s="130"/>
      <c r="LGG32" s="130"/>
      <c r="LGH32" s="130"/>
      <c r="LGI32" s="130"/>
      <c r="LGJ32" s="130"/>
      <c r="LGK32" s="130"/>
      <c r="LGL32" s="130"/>
      <c r="LGM32" s="130"/>
      <c r="LGN32" s="130"/>
      <c r="LGO32" s="130"/>
      <c r="LGP32" s="130"/>
      <c r="LGQ32" s="130"/>
      <c r="LGR32" s="130"/>
      <c r="LGS32" s="130"/>
      <c r="LGT32" s="130"/>
      <c r="LGU32" s="130"/>
      <c r="LGV32" s="130"/>
      <c r="LGW32" s="130"/>
      <c r="LGX32" s="130"/>
      <c r="LGY32" s="130"/>
      <c r="LGZ32" s="130"/>
      <c r="LHA32" s="130"/>
      <c r="LHB32" s="130"/>
      <c r="LHC32" s="130"/>
      <c r="LHD32" s="130"/>
      <c r="LHE32" s="130"/>
      <c r="LHF32" s="130"/>
      <c r="LHG32" s="130"/>
      <c r="LHH32" s="130"/>
      <c r="LHI32" s="130"/>
      <c r="LHJ32" s="130"/>
      <c r="LHK32" s="130"/>
      <c r="LHL32" s="130"/>
      <c r="LHM32" s="130"/>
      <c r="LHN32" s="130"/>
      <c r="LHO32" s="130"/>
      <c r="LHP32" s="130"/>
      <c r="LHQ32" s="130"/>
      <c r="LHR32" s="130"/>
      <c r="LHS32" s="130"/>
      <c r="LHT32" s="130"/>
      <c r="LHU32" s="130"/>
      <c r="LHV32" s="130"/>
      <c r="LHW32" s="130"/>
      <c r="LHX32" s="130"/>
      <c r="LHY32" s="130"/>
      <c r="LHZ32" s="130"/>
      <c r="LIA32" s="130"/>
      <c r="LIB32" s="130"/>
      <c r="LIC32" s="130"/>
      <c r="LID32" s="130"/>
      <c r="LIE32" s="130"/>
      <c r="LIF32" s="130"/>
      <c r="LIG32" s="130"/>
      <c r="LIH32" s="130"/>
      <c r="LII32" s="130"/>
      <c r="LIJ32" s="130"/>
      <c r="LIK32" s="130"/>
      <c r="LIL32" s="130"/>
      <c r="LIM32" s="130"/>
      <c r="LIN32" s="130"/>
      <c r="LIO32" s="130"/>
      <c r="LIP32" s="130"/>
      <c r="LIQ32" s="130"/>
      <c r="LIR32" s="130"/>
      <c r="LIS32" s="130"/>
      <c r="LIT32" s="130"/>
      <c r="LIU32" s="130"/>
      <c r="LIV32" s="130"/>
      <c r="LIW32" s="130"/>
      <c r="LIX32" s="130"/>
      <c r="LIY32" s="130"/>
      <c r="LIZ32" s="130"/>
      <c r="LJA32" s="130"/>
      <c r="LJB32" s="130"/>
      <c r="LJC32" s="130"/>
      <c r="LJD32" s="130"/>
      <c r="LJE32" s="130"/>
      <c r="LJF32" s="130"/>
      <c r="LJG32" s="130"/>
      <c r="LJH32" s="130"/>
      <c r="LJI32" s="130"/>
      <c r="LJJ32" s="130"/>
      <c r="LJK32" s="130"/>
      <c r="LJL32" s="130"/>
      <c r="LJM32" s="130"/>
      <c r="LJN32" s="130"/>
      <c r="LJO32" s="130"/>
      <c r="LJP32" s="130"/>
      <c r="LJQ32" s="130"/>
      <c r="LJR32" s="130"/>
      <c r="LJS32" s="130"/>
      <c r="LJT32" s="130"/>
      <c r="LJU32" s="130"/>
      <c r="LJV32" s="130"/>
      <c r="LJW32" s="130"/>
      <c r="LJX32" s="130"/>
      <c r="LJY32" s="130"/>
      <c r="LJZ32" s="130"/>
      <c r="LKA32" s="130"/>
      <c r="LKB32" s="130"/>
      <c r="LKC32" s="130"/>
      <c r="LKD32" s="130"/>
      <c r="LKE32" s="130"/>
      <c r="LKF32" s="130"/>
      <c r="LKG32" s="130"/>
      <c r="LKH32" s="130"/>
      <c r="LKI32" s="130"/>
      <c r="LKJ32" s="130"/>
      <c r="LKK32" s="130"/>
      <c r="LKL32" s="130"/>
      <c r="LKM32" s="130"/>
      <c r="LKN32" s="130"/>
      <c r="LKO32" s="130"/>
      <c r="LKP32" s="130"/>
      <c r="LKQ32" s="130"/>
      <c r="LKR32" s="130"/>
      <c r="LKS32" s="130"/>
      <c r="LKT32" s="130"/>
      <c r="LKU32" s="130"/>
      <c r="LKV32" s="130"/>
      <c r="LKW32" s="130"/>
      <c r="LKX32" s="130"/>
      <c r="LKY32" s="130"/>
      <c r="LKZ32" s="130"/>
      <c r="LLA32" s="130"/>
      <c r="LLB32" s="130"/>
      <c r="LLC32" s="130"/>
      <c r="LLD32" s="130"/>
      <c r="LLE32" s="130"/>
      <c r="LLF32" s="130"/>
      <c r="LLG32" s="130"/>
      <c r="LLH32" s="130"/>
      <c r="LLI32" s="130"/>
      <c r="LLJ32" s="130"/>
      <c r="LLK32" s="130"/>
      <c r="LLL32" s="130"/>
      <c r="LLM32" s="130"/>
      <c r="LLN32" s="130"/>
      <c r="LLO32" s="130"/>
      <c r="LLP32" s="130"/>
      <c r="LLQ32" s="130"/>
      <c r="LLR32" s="130"/>
      <c r="LLS32" s="130"/>
      <c r="LLT32" s="130"/>
      <c r="LLU32" s="130"/>
      <c r="LLV32" s="130"/>
      <c r="LLW32" s="130"/>
      <c r="LLX32" s="130"/>
      <c r="LLY32" s="130"/>
      <c r="LLZ32" s="130"/>
      <c r="LMA32" s="130"/>
      <c r="LMB32" s="130"/>
      <c r="LMC32" s="130"/>
      <c r="LMD32" s="130"/>
      <c r="LME32" s="130"/>
      <c r="LMF32" s="130"/>
      <c r="LMG32" s="130"/>
      <c r="LMH32" s="130"/>
      <c r="LMI32" s="130"/>
      <c r="LMJ32" s="130"/>
      <c r="LMK32" s="130"/>
      <c r="LML32" s="130"/>
      <c r="LMM32" s="130"/>
      <c r="LMN32" s="130"/>
      <c r="LMO32" s="130"/>
      <c r="LMP32" s="130"/>
      <c r="LMQ32" s="130"/>
      <c r="LMR32" s="130"/>
      <c r="LMS32" s="130"/>
      <c r="LMT32" s="130"/>
      <c r="LMU32" s="130"/>
      <c r="LMV32" s="130"/>
      <c r="LMW32" s="130"/>
      <c r="LMX32" s="130"/>
      <c r="LMY32" s="130"/>
      <c r="LMZ32" s="130"/>
      <c r="LNA32" s="130"/>
      <c r="LNB32" s="130"/>
      <c r="LNC32" s="130"/>
      <c r="LND32" s="130"/>
      <c r="LNE32" s="130"/>
      <c r="LNF32" s="130"/>
      <c r="LNG32" s="130"/>
      <c r="LNH32" s="130"/>
      <c r="LNI32" s="130"/>
      <c r="LNJ32" s="130"/>
      <c r="LNK32" s="130"/>
      <c r="LNL32" s="130"/>
      <c r="LNM32" s="130"/>
      <c r="LNN32" s="130"/>
      <c r="LNO32" s="130"/>
      <c r="LNP32" s="130"/>
      <c r="LNQ32" s="130"/>
      <c r="LNR32" s="130"/>
      <c r="LNS32" s="130"/>
      <c r="LNT32" s="130"/>
      <c r="LNU32" s="130"/>
      <c r="LNV32" s="130"/>
      <c r="LNW32" s="130"/>
      <c r="LNX32" s="130"/>
      <c r="LNY32" s="130"/>
      <c r="LNZ32" s="130"/>
      <c r="LOA32" s="130"/>
      <c r="LOB32" s="130"/>
      <c r="LOC32" s="130"/>
      <c r="LOD32" s="130"/>
      <c r="LOE32" s="130"/>
      <c r="LOF32" s="130"/>
      <c r="LOG32" s="130"/>
      <c r="LOH32" s="130"/>
      <c r="LOI32" s="130"/>
      <c r="LOJ32" s="130"/>
      <c r="LOK32" s="130"/>
      <c r="LOL32" s="130"/>
      <c r="LOM32" s="130"/>
      <c r="LON32" s="130"/>
      <c r="LOO32" s="130"/>
      <c r="LOP32" s="130"/>
      <c r="LOQ32" s="130"/>
      <c r="LOR32" s="130"/>
      <c r="LOS32" s="130"/>
      <c r="LOT32" s="130"/>
      <c r="LOU32" s="130"/>
      <c r="LOV32" s="130"/>
      <c r="LOW32" s="130"/>
      <c r="LOX32" s="130"/>
      <c r="LOY32" s="130"/>
      <c r="LOZ32" s="130"/>
      <c r="LPA32" s="130"/>
      <c r="LPB32" s="130"/>
      <c r="LPC32" s="130"/>
      <c r="LPD32" s="130"/>
      <c r="LPE32" s="130"/>
      <c r="LPF32" s="130"/>
      <c r="LPG32" s="130"/>
      <c r="LPH32" s="130"/>
      <c r="LPI32" s="130"/>
      <c r="LPJ32" s="130"/>
      <c r="LPK32" s="130"/>
      <c r="LPL32" s="130"/>
      <c r="LPM32" s="130"/>
      <c r="LPN32" s="130"/>
      <c r="LPO32" s="130"/>
      <c r="LPP32" s="130"/>
      <c r="LPQ32" s="130"/>
      <c r="LPR32" s="130"/>
      <c r="LPS32" s="130"/>
      <c r="LPT32" s="130"/>
      <c r="LPU32" s="130"/>
      <c r="LPV32" s="130"/>
      <c r="LPW32" s="130"/>
      <c r="LPX32" s="130"/>
      <c r="LPY32" s="130"/>
      <c r="LPZ32" s="130"/>
      <c r="LQA32" s="130"/>
      <c r="LQB32" s="130"/>
      <c r="LQC32" s="130"/>
      <c r="LQD32" s="130"/>
      <c r="LQE32" s="130"/>
      <c r="LQF32" s="130"/>
      <c r="LQG32" s="130"/>
      <c r="LQH32" s="130"/>
      <c r="LQI32" s="130"/>
      <c r="LQJ32" s="130"/>
      <c r="LQK32" s="130"/>
      <c r="LQL32" s="130"/>
      <c r="LQM32" s="130"/>
      <c r="LQN32" s="130"/>
      <c r="LQO32" s="130"/>
      <c r="LQP32" s="130"/>
      <c r="LQQ32" s="130"/>
      <c r="LQR32" s="130"/>
      <c r="LQS32" s="130"/>
      <c r="LQT32" s="130"/>
      <c r="LQU32" s="130"/>
      <c r="LQV32" s="130"/>
      <c r="LQW32" s="130"/>
      <c r="LQX32" s="130"/>
      <c r="LQY32" s="130"/>
      <c r="LQZ32" s="130"/>
      <c r="LRA32" s="130"/>
      <c r="LRB32" s="130"/>
      <c r="LRC32" s="130"/>
      <c r="LRD32" s="130"/>
      <c r="LRE32" s="130"/>
      <c r="LRF32" s="130"/>
      <c r="LRG32" s="130"/>
      <c r="LRH32" s="130"/>
      <c r="LRI32" s="130"/>
      <c r="LRJ32" s="130"/>
      <c r="LRK32" s="130"/>
      <c r="LRL32" s="130"/>
      <c r="LRM32" s="130"/>
      <c r="LRN32" s="130"/>
      <c r="LRO32" s="130"/>
      <c r="LRP32" s="130"/>
      <c r="LRQ32" s="130"/>
      <c r="LRR32" s="130"/>
      <c r="LRS32" s="130"/>
      <c r="LRT32" s="130"/>
      <c r="LRU32" s="130"/>
      <c r="LRV32" s="130"/>
      <c r="LRW32" s="130"/>
      <c r="LRX32" s="130"/>
      <c r="LRY32" s="130"/>
      <c r="LRZ32" s="130"/>
      <c r="LSA32" s="130"/>
      <c r="LSB32" s="130"/>
      <c r="LSC32" s="130"/>
      <c r="LSD32" s="130"/>
      <c r="LSE32" s="130"/>
      <c r="LSF32" s="130"/>
      <c r="LSG32" s="130"/>
      <c r="LSH32" s="130"/>
      <c r="LSI32" s="130"/>
      <c r="LSJ32" s="130"/>
      <c r="LSK32" s="130"/>
      <c r="LSL32" s="130"/>
      <c r="LSM32" s="130"/>
      <c r="LSN32" s="130"/>
      <c r="LSO32" s="130"/>
      <c r="LSP32" s="130"/>
      <c r="LSQ32" s="130"/>
      <c r="LSR32" s="130"/>
      <c r="LSS32" s="130"/>
      <c r="LST32" s="130"/>
      <c r="LSU32" s="130"/>
      <c r="LSV32" s="130"/>
      <c r="LSW32" s="130"/>
      <c r="LSX32" s="130"/>
      <c r="LSY32" s="130"/>
      <c r="LSZ32" s="130"/>
      <c r="LTA32" s="130"/>
      <c r="LTB32" s="130"/>
      <c r="LTC32" s="130"/>
      <c r="LTD32" s="130"/>
      <c r="LTE32" s="130"/>
      <c r="LTF32" s="130"/>
      <c r="LTG32" s="130"/>
      <c r="LTH32" s="130"/>
      <c r="LTI32" s="130"/>
      <c r="LTJ32" s="130"/>
      <c r="LTK32" s="130"/>
      <c r="LTL32" s="130"/>
      <c r="LTM32" s="130"/>
      <c r="LTN32" s="130"/>
      <c r="LTO32" s="130"/>
      <c r="LTP32" s="130"/>
      <c r="LTQ32" s="130"/>
      <c r="LTR32" s="130"/>
      <c r="LTS32" s="130"/>
      <c r="LTT32" s="130"/>
      <c r="LTU32" s="130"/>
      <c r="LTV32" s="130"/>
      <c r="LTW32" s="130"/>
      <c r="LTX32" s="130"/>
      <c r="LTY32" s="130"/>
      <c r="LTZ32" s="130"/>
      <c r="LUA32" s="130"/>
      <c r="LUB32" s="130"/>
      <c r="LUC32" s="130"/>
      <c r="LUD32" s="130"/>
      <c r="LUE32" s="130"/>
      <c r="LUF32" s="130"/>
      <c r="LUG32" s="130"/>
      <c r="LUH32" s="130"/>
      <c r="LUI32" s="130"/>
      <c r="LUJ32" s="130"/>
      <c r="LUK32" s="130"/>
      <c r="LUL32" s="130"/>
      <c r="LUM32" s="130"/>
      <c r="LUN32" s="130"/>
      <c r="LUO32" s="130"/>
      <c r="LUP32" s="130"/>
      <c r="LUQ32" s="130"/>
      <c r="LUR32" s="130"/>
      <c r="LUS32" s="130"/>
      <c r="LUT32" s="130"/>
      <c r="LUU32" s="130"/>
      <c r="LUV32" s="130"/>
      <c r="LUW32" s="130"/>
      <c r="LUX32" s="130"/>
      <c r="LUY32" s="130"/>
      <c r="LUZ32" s="130"/>
      <c r="LVA32" s="130"/>
      <c r="LVB32" s="130"/>
      <c r="LVC32" s="130"/>
      <c r="LVD32" s="130"/>
      <c r="LVE32" s="130"/>
      <c r="LVF32" s="130"/>
      <c r="LVG32" s="130"/>
      <c r="LVH32" s="130"/>
      <c r="LVI32" s="130"/>
      <c r="LVJ32" s="130"/>
      <c r="LVK32" s="130"/>
      <c r="LVL32" s="130"/>
      <c r="LVM32" s="130"/>
      <c r="LVN32" s="130"/>
      <c r="LVO32" s="130"/>
      <c r="LVP32" s="130"/>
      <c r="LVQ32" s="130"/>
      <c r="LVR32" s="130"/>
      <c r="LVS32" s="130"/>
      <c r="LVT32" s="130"/>
      <c r="LVU32" s="130"/>
      <c r="LVV32" s="130"/>
      <c r="LVW32" s="130"/>
      <c r="LVX32" s="130"/>
      <c r="LVY32" s="130"/>
      <c r="LVZ32" s="130"/>
      <c r="LWA32" s="130"/>
      <c r="LWB32" s="130"/>
      <c r="LWC32" s="130"/>
      <c r="LWD32" s="130"/>
      <c r="LWE32" s="130"/>
      <c r="LWF32" s="130"/>
      <c r="LWG32" s="130"/>
      <c r="LWH32" s="130"/>
      <c r="LWI32" s="130"/>
      <c r="LWJ32" s="130"/>
      <c r="LWK32" s="130"/>
      <c r="LWL32" s="130"/>
      <c r="LWM32" s="130"/>
      <c r="LWN32" s="130"/>
      <c r="LWO32" s="130"/>
      <c r="LWP32" s="130"/>
      <c r="LWQ32" s="130"/>
      <c r="LWR32" s="130"/>
      <c r="LWS32" s="130"/>
      <c r="LWT32" s="130"/>
      <c r="LWU32" s="130"/>
      <c r="LWV32" s="130"/>
      <c r="LWW32" s="130"/>
      <c r="LWX32" s="130"/>
      <c r="LWY32" s="130"/>
      <c r="LWZ32" s="130"/>
      <c r="LXA32" s="130"/>
      <c r="LXB32" s="130"/>
      <c r="LXC32" s="130"/>
      <c r="LXD32" s="130"/>
      <c r="LXE32" s="130"/>
      <c r="LXF32" s="130"/>
      <c r="LXG32" s="130"/>
      <c r="LXH32" s="130"/>
      <c r="LXI32" s="130"/>
      <c r="LXJ32" s="130"/>
      <c r="LXK32" s="130"/>
      <c r="LXL32" s="130"/>
      <c r="LXM32" s="130"/>
      <c r="LXN32" s="130"/>
      <c r="LXO32" s="130"/>
      <c r="LXP32" s="130"/>
      <c r="LXQ32" s="130"/>
      <c r="LXR32" s="130"/>
      <c r="LXS32" s="130"/>
      <c r="LXT32" s="130"/>
      <c r="LXU32" s="130"/>
      <c r="LXV32" s="130"/>
      <c r="LXW32" s="130"/>
      <c r="LXX32" s="130"/>
      <c r="LXY32" s="130"/>
      <c r="LXZ32" s="130"/>
      <c r="LYA32" s="130"/>
      <c r="LYB32" s="130"/>
      <c r="LYC32" s="130"/>
      <c r="LYD32" s="130"/>
      <c r="LYE32" s="130"/>
      <c r="LYF32" s="130"/>
      <c r="LYG32" s="130"/>
      <c r="LYH32" s="130"/>
      <c r="LYI32" s="130"/>
      <c r="LYJ32" s="130"/>
      <c r="LYK32" s="130"/>
      <c r="LYL32" s="130"/>
      <c r="LYM32" s="130"/>
      <c r="LYN32" s="130"/>
      <c r="LYO32" s="130"/>
      <c r="LYP32" s="130"/>
      <c r="LYQ32" s="130"/>
      <c r="LYR32" s="130"/>
      <c r="LYS32" s="130"/>
      <c r="LYT32" s="130"/>
      <c r="LYU32" s="130"/>
      <c r="LYV32" s="130"/>
      <c r="LYW32" s="130"/>
      <c r="LYX32" s="130"/>
      <c r="LYY32" s="130"/>
      <c r="LYZ32" s="130"/>
      <c r="LZA32" s="130"/>
      <c r="LZB32" s="130"/>
      <c r="LZC32" s="130"/>
      <c r="LZD32" s="130"/>
      <c r="LZE32" s="130"/>
      <c r="LZF32" s="130"/>
      <c r="LZG32" s="130"/>
      <c r="LZH32" s="130"/>
      <c r="LZI32" s="130"/>
      <c r="LZJ32" s="130"/>
      <c r="LZK32" s="130"/>
      <c r="LZL32" s="130"/>
      <c r="LZM32" s="130"/>
      <c r="LZN32" s="130"/>
      <c r="LZO32" s="130"/>
      <c r="LZP32" s="130"/>
      <c r="LZQ32" s="130"/>
      <c r="LZR32" s="130"/>
      <c r="LZS32" s="130"/>
      <c r="LZT32" s="130"/>
      <c r="LZU32" s="130"/>
      <c r="LZV32" s="130"/>
      <c r="LZW32" s="130"/>
      <c r="LZX32" s="130"/>
      <c r="LZY32" s="130"/>
      <c r="LZZ32" s="130"/>
      <c r="MAA32" s="130"/>
      <c r="MAB32" s="130"/>
      <c r="MAC32" s="130"/>
      <c r="MAD32" s="130"/>
      <c r="MAE32" s="130"/>
      <c r="MAF32" s="130"/>
      <c r="MAG32" s="130"/>
      <c r="MAH32" s="130"/>
      <c r="MAI32" s="130"/>
      <c r="MAJ32" s="130"/>
      <c r="MAK32" s="130"/>
      <c r="MAL32" s="130"/>
      <c r="MAM32" s="130"/>
      <c r="MAN32" s="130"/>
      <c r="MAO32" s="130"/>
      <c r="MAP32" s="130"/>
      <c r="MAQ32" s="130"/>
      <c r="MAR32" s="130"/>
      <c r="MAS32" s="130"/>
      <c r="MAT32" s="130"/>
      <c r="MAU32" s="130"/>
      <c r="MAV32" s="130"/>
      <c r="MAW32" s="130"/>
      <c r="MAX32" s="130"/>
      <c r="MAY32" s="130"/>
      <c r="MAZ32" s="130"/>
      <c r="MBA32" s="130"/>
      <c r="MBB32" s="130"/>
      <c r="MBC32" s="130"/>
      <c r="MBD32" s="130"/>
      <c r="MBE32" s="130"/>
      <c r="MBF32" s="130"/>
      <c r="MBG32" s="130"/>
      <c r="MBH32" s="130"/>
      <c r="MBI32" s="130"/>
      <c r="MBJ32" s="130"/>
      <c r="MBK32" s="130"/>
      <c r="MBL32" s="130"/>
      <c r="MBM32" s="130"/>
      <c r="MBN32" s="130"/>
      <c r="MBO32" s="130"/>
      <c r="MBP32" s="130"/>
      <c r="MBQ32" s="130"/>
      <c r="MBR32" s="130"/>
      <c r="MBS32" s="130"/>
      <c r="MBT32" s="130"/>
      <c r="MBU32" s="130"/>
      <c r="MBV32" s="130"/>
      <c r="MBW32" s="130"/>
      <c r="MBX32" s="130"/>
      <c r="MBY32" s="130"/>
      <c r="MBZ32" s="130"/>
      <c r="MCA32" s="130"/>
      <c r="MCB32" s="130"/>
      <c r="MCC32" s="130"/>
      <c r="MCD32" s="130"/>
      <c r="MCE32" s="130"/>
      <c r="MCF32" s="130"/>
      <c r="MCG32" s="130"/>
      <c r="MCH32" s="130"/>
      <c r="MCI32" s="130"/>
      <c r="MCJ32" s="130"/>
      <c r="MCK32" s="130"/>
      <c r="MCL32" s="130"/>
      <c r="MCM32" s="130"/>
      <c r="MCN32" s="130"/>
      <c r="MCO32" s="130"/>
      <c r="MCP32" s="130"/>
      <c r="MCQ32" s="130"/>
      <c r="MCR32" s="130"/>
      <c r="MCS32" s="130"/>
      <c r="MCT32" s="130"/>
      <c r="MCU32" s="130"/>
      <c r="MCV32" s="130"/>
      <c r="MCW32" s="130"/>
      <c r="MCX32" s="130"/>
      <c r="MCY32" s="130"/>
      <c r="MCZ32" s="130"/>
      <c r="MDA32" s="130"/>
      <c r="MDB32" s="130"/>
      <c r="MDC32" s="130"/>
      <c r="MDD32" s="130"/>
      <c r="MDE32" s="130"/>
      <c r="MDF32" s="130"/>
      <c r="MDG32" s="130"/>
      <c r="MDH32" s="130"/>
      <c r="MDI32" s="130"/>
      <c r="MDJ32" s="130"/>
      <c r="MDK32" s="130"/>
      <c r="MDL32" s="130"/>
      <c r="MDM32" s="130"/>
      <c r="MDN32" s="130"/>
      <c r="MDO32" s="130"/>
      <c r="MDP32" s="130"/>
      <c r="MDQ32" s="130"/>
      <c r="MDR32" s="130"/>
      <c r="MDS32" s="130"/>
      <c r="MDT32" s="130"/>
      <c r="MDU32" s="130"/>
      <c r="MDV32" s="130"/>
      <c r="MDW32" s="130"/>
      <c r="MDX32" s="130"/>
      <c r="MDY32" s="130"/>
      <c r="MDZ32" s="130"/>
      <c r="MEA32" s="130"/>
      <c r="MEB32" s="130"/>
      <c r="MEC32" s="130"/>
      <c r="MED32" s="130"/>
      <c r="MEE32" s="130"/>
      <c r="MEF32" s="130"/>
      <c r="MEG32" s="130"/>
      <c r="MEH32" s="130"/>
      <c r="MEI32" s="130"/>
      <c r="MEJ32" s="130"/>
      <c r="MEK32" s="130"/>
      <c r="MEL32" s="130"/>
      <c r="MEM32" s="130"/>
      <c r="MEN32" s="130"/>
      <c r="MEO32" s="130"/>
      <c r="MEP32" s="130"/>
      <c r="MEQ32" s="130"/>
      <c r="MER32" s="130"/>
      <c r="MES32" s="130"/>
      <c r="MET32" s="130"/>
      <c r="MEU32" s="130"/>
      <c r="MEV32" s="130"/>
      <c r="MEW32" s="130"/>
      <c r="MEX32" s="130"/>
      <c r="MEY32" s="130"/>
      <c r="MEZ32" s="130"/>
      <c r="MFA32" s="130"/>
      <c r="MFB32" s="130"/>
      <c r="MFC32" s="130"/>
      <c r="MFD32" s="130"/>
      <c r="MFE32" s="130"/>
      <c r="MFF32" s="130"/>
      <c r="MFG32" s="130"/>
      <c r="MFH32" s="130"/>
      <c r="MFI32" s="130"/>
      <c r="MFJ32" s="130"/>
      <c r="MFK32" s="130"/>
      <c r="MFL32" s="130"/>
      <c r="MFM32" s="130"/>
      <c r="MFN32" s="130"/>
      <c r="MFO32" s="130"/>
      <c r="MFP32" s="130"/>
      <c r="MFQ32" s="130"/>
      <c r="MFR32" s="130"/>
      <c r="MFS32" s="130"/>
      <c r="MFT32" s="130"/>
      <c r="MFU32" s="130"/>
      <c r="MFV32" s="130"/>
      <c r="MFW32" s="130"/>
      <c r="MFX32" s="130"/>
      <c r="MFY32" s="130"/>
      <c r="MFZ32" s="130"/>
      <c r="MGA32" s="130"/>
      <c r="MGB32" s="130"/>
      <c r="MGC32" s="130"/>
      <c r="MGD32" s="130"/>
      <c r="MGE32" s="130"/>
      <c r="MGF32" s="130"/>
      <c r="MGG32" s="130"/>
      <c r="MGH32" s="130"/>
      <c r="MGI32" s="130"/>
      <c r="MGJ32" s="130"/>
      <c r="MGK32" s="130"/>
      <c r="MGL32" s="130"/>
      <c r="MGM32" s="130"/>
      <c r="MGN32" s="130"/>
      <c r="MGO32" s="130"/>
      <c r="MGP32" s="130"/>
      <c r="MGQ32" s="130"/>
      <c r="MGR32" s="130"/>
      <c r="MGS32" s="130"/>
      <c r="MGT32" s="130"/>
      <c r="MGU32" s="130"/>
      <c r="MGV32" s="130"/>
      <c r="MGW32" s="130"/>
      <c r="MGX32" s="130"/>
      <c r="MGY32" s="130"/>
      <c r="MGZ32" s="130"/>
      <c r="MHA32" s="130"/>
      <c r="MHB32" s="130"/>
      <c r="MHC32" s="130"/>
      <c r="MHD32" s="130"/>
      <c r="MHE32" s="130"/>
      <c r="MHF32" s="130"/>
      <c r="MHG32" s="130"/>
      <c r="MHH32" s="130"/>
      <c r="MHI32" s="130"/>
      <c r="MHJ32" s="130"/>
      <c r="MHK32" s="130"/>
      <c r="MHL32" s="130"/>
      <c r="MHM32" s="130"/>
      <c r="MHN32" s="130"/>
      <c r="MHO32" s="130"/>
      <c r="MHP32" s="130"/>
      <c r="MHQ32" s="130"/>
      <c r="MHR32" s="130"/>
      <c r="MHS32" s="130"/>
      <c r="MHT32" s="130"/>
      <c r="MHU32" s="130"/>
      <c r="MHV32" s="130"/>
      <c r="MHW32" s="130"/>
      <c r="MHX32" s="130"/>
      <c r="MHY32" s="130"/>
      <c r="MHZ32" s="130"/>
      <c r="MIA32" s="130"/>
      <c r="MIB32" s="130"/>
      <c r="MIC32" s="130"/>
      <c r="MID32" s="130"/>
      <c r="MIE32" s="130"/>
      <c r="MIF32" s="130"/>
      <c r="MIG32" s="130"/>
      <c r="MIH32" s="130"/>
      <c r="MII32" s="130"/>
      <c r="MIJ32" s="130"/>
      <c r="MIK32" s="130"/>
      <c r="MIL32" s="130"/>
      <c r="MIM32" s="130"/>
      <c r="MIN32" s="130"/>
      <c r="MIO32" s="130"/>
      <c r="MIP32" s="130"/>
      <c r="MIQ32" s="130"/>
      <c r="MIR32" s="130"/>
      <c r="MIS32" s="130"/>
      <c r="MIT32" s="130"/>
      <c r="MIU32" s="130"/>
      <c r="MIV32" s="130"/>
      <c r="MIW32" s="130"/>
      <c r="MIX32" s="130"/>
      <c r="MIY32" s="130"/>
      <c r="MIZ32" s="130"/>
      <c r="MJA32" s="130"/>
      <c r="MJB32" s="130"/>
      <c r="MJC32" s="130"/>
      <c r="MJD32" s="130"/>
      <c r="MJE32" s="130"/>
      <c r="MJF32" s="130"/>
      <c r="MJG32" s="130"/>
      <c r="MJH32" s="130"/>
      <c r="MJI32" s="130"/>
      <c r="MJJ32" s="130"/>
      <c r="MJK32" s="130"/>
      <c r="MJL32" s="130"/>
      <c r="MJM32" s="130"/>
      <c r="MJN32" s="130"/>
      <c r="MJO32" s="130"/>
      <c r="MJP32" s="130"/>
      <c r="MJQ32" s="130"/>
      <c r="MJR32" s="130"/>
      <c r="MJS32" s="130"/>
      <c r="MJT32" s="130"/>
      <c r="MJU32" s="130"/>
      <c r="MJV32" s="130"/>
      <c r="MJW32" s="130"/>
      <c r="MJX32" s="130"/>
      <c r="MJY32" s="130"/>
      <c r="MJZ32" s="130"/>
      <c r="MKA32" s="130"/>
      <c r="MKB32" s="130"/>
      <c r="MKC32" s="130"/>
      <c r="MKD32" s="130"/>
      <c r="MKE32" s="130"/>
      <c r="MKF32" s="130"/>
      <c r="MKG32" s="130"/>
      <c r="MKH32" s="130"/>
      <c r="MKI32" s="130"/>
      <c r="MKJ32" s="130"/>
      <c r="MKK32" s="130"/>
      <c r="MKL32" s="130"/>
      <c r="MKM32" s="130"/>
      <c r="MKN32" s="130"/>
      <c r="MKO32" s="130"/>
      <c r="MKP32" s="130"/>
      <c r="MKQ32" s="130"/>
      <c r="MKR32" s="130"/>
      <c r="MKS32" s="130"/>
      <c r="MKT32" s="130"/>
      <c r="MKU32" s="130"/>
      <c r="MKV32" s="130"/>
      <c r="MKW32" s="130"/>
      <c r="MKX32" s="130"/>
      <c r="MKY32" s="130"/>
      <c r="MKZ32" s="130"/>
      <c r="MLA32" s="130"/>
      <c r="MLB32" s="130"/>
      <c r="MLC32" s="130"/>
      <c r="MLD32" s="130"/>
      <c r="MLE32" s="130"/>
      <c r="MLF32" s="130"/>
      <c r="MLG32" s="130"/>
      <c r="MLH32" s="130"/>
      <c r="MLI32" s="130"/>
      <c r="MLJ32" s="130"/>
      <c r="MLK32" s="130"/>
      <c r="MLL32" s="130"/>
      <c r="MLM32" s="130"/>
      <c r="MLN32" s="130"/>
      <c r="MLO32" s="130"/>
      <c r="MLP32" s="130"/>
      <c r="MLQ32" s="130"/>
      <c r="MLR32" s="130"/>
      <c r="MLS32" s="130"/>
      <c r="MLT32" s="130"/>
      <c r="MLU32" s="130"/>
      <c r="MLV32" s="130"/>
      <c r="MLW32" s="130"/>
      <c r="MLX32" s="130"/>
      <c r="MLY32" s="130"/>
      <c r="MLZ32" s="130"/>
      <c r="MMA32" s="130"/>
      <c r="MMB32" s="130"/>
      <c r="MMC32" s="130"/>
      <c r="MMD32" s="130"/>
      <c r="MME32" s="130"/>
      <c r="MMF32" s="130"/>
      <c r="MMG32" s="130"/>
      <c r="MMH32" s="130"/>
      <c r="MMI32" s="130"/>
      <c r="MMJ32" s="130"/>
      <c r="MMK32" s="130"/>
      <c r="MML32" s="130"/>
      <c r="MMM32" s="130"/>
      <c r="MMN32" s="130"/>
      <c r="MMO32" s="130"/>
      <c r="MMP32" s="130"/>
      <c r="MMQ32" s="130"/>
      <c r="MMR32" s="130"/>
      <c r="MMS32" s="130"/>
      <c r="MMT32" s="130"/>
      <c r="MMU32" s="130"/>
      <c r="MMV32" s="130"/>
      <c r="MMW32" s="130"/>
      <c r="MMX32" s="130"/>
      <c r="MMY32" s="130"/>
      <c r="MMZ32" s="130"/>
      <c r="MNA32" s="130"/>
      <c r="MNB32" s="130"/>
      <c r="MNC32" s="130"/>
      <c r="MND32" s="130"/>
      <c r="MNE32" s="130"/>
      <c r="MNF32" s="130"/>
      <c r="MNG32" s="130"/>
      <c r="MNH32" s="130"/>
      <c r="MNI32" s="130"/>
      <c r="MNJ32" s="130"/>
      <c r="MNK32" s="130"/>
      <c r="MNL32" s="130"/>
      <c r="MNM32" s="130"/>
      <c r="MNN32" s="130"/>
      <c r="MNO32" s="130"/>
      <c r="MNP32" s="130"/>
      <c r="MNQ32" s="130"/>
      <c r="MNR32" s="130"/>
      <c r="MNS32" s="130"/>
      <c r="MNT32" s="130"/>
      <c r="MNU32" s="130"/>
      <c r="MNV32" s="130"/>
      <c r="MNW32" s="130"/>
      <c r="MNX32" s="130"/>
      <c r="MNY32" s="130"/>
      <c r="MNZ32" s="130"/>
      <c r="MOA32" s="130"/>
      <c r="MOB32" s="130"/>
      <c r="MOC32" s="130"/>
      <c r="MOD32" s="130"/>
      <c r="MOE32" s="130"/>
      <c r="MOF32" s="130"/>
      <c r="MOG32" s="130"/>
      <c r="MOH32" s="130"/>
      <c r="MOI32" s="130"/>
      <c r="MOJ32" s="130"/>
      <c r="MOK32" s="130"/>
      <c r="MOL32" s="130"/>
      <c r="MOM32" s="130"/>
      <c r="MON32" s="130"/>
      <c r="MOO32" s="130"/>
      <c r="MOP32" s="130"/>
      <c r="MOQ32" s="130"/>
      <c r="MOR32" s="130"/>
      <c r="MOS32" s="130"/>
      <c r="MOT32" s="130"/>
      <c r="MOU32" s="130"/>
      <c r="MOV32" s="130"/>
      <c r="MOW32" s="130"/>
      <c r="MOX32" s="130"/>
      <c r="MOY32" s="130"/>
      <c r="MOZ32" s="130"/>
      <c r="MPA32" s="130"/>
      <c r="MPB32" s="130"/>
      <c r="MPC32" s="130"/>
      <c r="MPD32" s="130"/>
      <c r="MPE32" s="130"/>
      <c r="MPF32" s="130"/>
      <c r="MPG32" s="130"/>
      <c r="MPH32" s="130"/>
      <c r="MPI32" s="130"/>
      <c r="MPJ32" s="130"/>
      <c r="MPK32" s="130"/>
      <c r="MPL32" s="130"/>
      <c r="MPM32" s="130"/>
      <c r="MPN32" s="130"/>
      <c r="MPO32" s="130"/>
      <c r="MPP32" s="130"/>
      <c r="MPQ32" s="130"/>
      <c r="MPR32" s="130"/>
      <c r="MPS32" s="130"/>
      <c r="MPT32" s="130"/>
      <c r="MPU32" s="130"/>
      <c r="MPV32" s="130"/>
      <c r="MPW32" s="130"/>
      <c r="MPX32" s="130"/>
      <c r="MPY32" s="130"/>
      <c r="MPZ32" s="130"/>
      <c r="MQA32" s="130"/>
      <c r="MQB32" s="130"/>
      <c r="MQC32" s="130"/>
      <c r="MQD32" s="130"/>
      <c r="MQE32" s="130"/>
      <c r="MQF32" s="130"/>
      <c r="MQG32" s="130"/>
      <c r="MQH32" s="130"/>
      <c r="MQI32" s="130"/>
      <c r="MQJ32" s="130"/>
      <c r="MQK32" s="130"/>
      <c r="MQL32" s="130"/>
      <c r="MQM32" s="130"/>
      <c r="MQN32" s="130"/>
      <c r="MQO32" s="130"/>
      <c r="MQP32" s="130"/>
      <c r="MQQ32" s="130"/>
      <c r="MQR32" s="130"/>
      <c r="MQS32" s="130"/>
      <c r="MQT32" s="130"/>
      <c r="MQU32" s="130"/>
      <c r="MQV32" s="130"/>
      <c r="MQW32" s="130"/>
      <c r="MQX32" s="130"/>
      <c r="MQY32" s="130"/>
      <c r="MQZ32" s="130"/>
      <c r="MRA32" s="130"/>
      <c r="MRB32" s="130"/>
      <c r="MRC32" s="130"/>
      <c r="MRD32" s="130"/>
      <c r="MRE32" s="130"/>
      <c r="MRF32" s="130"/>
      <c r="MRG32" s="130"/>
      <c r="MRH32" s="130"/>
      <c r="MRI32" s="130"/>
      <c r="MRJ32" s="130"/>
      <c r="MRK32" s="130"/>
      <c r="MRL32" s="130"/>
      <c r="MRM32" s="130"/>
      <c r="MRN32" s="130"/>
      <c r="MRO32" s="130"/>
      <c r="MRP32" s="130"/>
      <c r="MRQ32" s="130"/>
      <c r="MRR32" s="130"/>
      <c r="MRS32" s="130"/>
      <c r="MRT32" s="130"/>
      <c r="MRU32" s="130"/>
      <c r="MRV32" s="130"/>
      <c r="MRW32" s="130"/>
      <c r="MRX32" s="130"/>
      <c r="MRY32" s="130"/>
      <c r="MRZ32" s="130"/>
      <c r="MSA32" s="130"/>
      <c r="MSB32" s="130"/>
      <c r="MSC32" s="130"/>
      <c r="MSD32" s="130"/>
      <c r="MSE32" s="130"/>
      <c r="MSF32" s="130"/>
      <c r="MSG32" s="130"/>
      <c r="MSH32" s="130"/>
      <c r="MSI32" s="130"/>
      <c r="MSJ32" s="130"/>
      <c r="MSK32" s="130"/>
      <c r="MSL32" s="130"/>
      <c r="MSM32" s="130"/>
      <c r="MSN32" s="130"/>
      <c r="MSO32" s="130"/>
      <c r="MSP32" s="130"/>
      <c r="MSQ32" s="130"/>
      <c r="MSR32" s="130"/>
      <c r="MSS32" s="130"/>
      <c r="MST32" s="130"/>
      <c r="MSU32" s="130"/>
      <c r="MSV32" s="130"/>
      <c r="MSW32" s="130"/>
      <c r="MSX32" s="130"/>
      <c r="MSY32" s="130"/>
      <c r="MSZ32" s="130"/>
      <c r="MTA32" s="130"/>
      <c r="MTB32" s="130"/>
      <c r="MTC32" s="130"/>
      <c r="MTD32" s="130"/>
      <c r="MTE32" s="130"/>
      <c r="MTF32" s="130"/>
      <c r="MTG32" s="130"/>
      <c r="MTH32" s="130"/>
      <c r="MTI32" s="130"/>
      <c r="MTJ32" s="130"/>
      <c r="MTK32" s="130"/>
      <c r="MTL32" s="130"/>
      <c r="MTM32" s="130"/>
      <c r="MTN32" s="130"/>
      <c r="MTO32" s="130"/>
      <c r="MTP32" s="130"/>
      <c r="MTQ32" s="130"/>
      <c r="MTR32" s="130"/>
      <c r="MTS32" s="130"/>
      <c r="MTT32" s="130"/>
      <c r="MTU32" s="130"/>
      <c r="MTV32" s="130"/>
      <c r="MTW32" s="130"/>
      <c r="MTX32" s="130"/>
      <c r="MTY32" s="130"/>
      <c r="MTZ32" s="130"/>
      <c r="MUA32" s="130"/>
      <c r="MUB32" s="130"/>
      <c r="MUC32" s="130"/>
      <c r="MUD32" s="130"/>
      <c r="MUE32" s="130"/>
      <c r="MUF32" s="130"/>
      <c r="MUG32" s="130"/>
      <c r="MUH32" s="130"/>
      <c r="MUI32" s="130"/>
      <c r="MUJ32" s="130"/>
      <c r="MUK32" s="130"/>
      <c r="MUL32" s="130"/>
      <c r="MUM32" s="130"/>
      <c r="MUN32" s="130"/>
      <c r="MUO32" s="130"/>
      <c r="MUP32" s="130"/>
      <c r="MUQ32" s="130"/>
      <c r="MUR32" s="130"/>
      <c r="MUS32" s="130"/>
      <c r="MUT32" s="130"/>
      <c r="MUU32" s="130"/>
      <c r="MUV32" s="130"/>
      <c r="MUW32" s="130"/>
      <c r="MUX32" s="130"/>
      <c r="MUY32" s="130"/>
      <c r="MUZ32" s="130"/>
      <c r="MVA32" s="130"/>
      <c r="MVB32" s="130"/>
      <c r="MVC32" s="130"/>
      <c r="MVD32" s="130"/>
      <c r="MVE32" s="130"/>
      <c r="MVF32" s="130"/>
      <c r="MVG32" s="130"/>
      <c r="MVH32" s="130"/>
      <c r="MVI32" s="130"/>
      <c r="MVJ32" s="130"/>
      <c r="MVK32" s="130"/>
      <c r="MVL32" s="130"/>
      <c r="MVM32" s="130"/>
      <c r="MVN32" s="130"/>
      <c r="MVO32" s="130"/>
      <c r="MVP32" s="130"/>
      <c r="MVQ32" s="130"/>
      <c r="MVR32" s="130"/>
      <c r="MVS32" s="130"/>
      <c r="MVT32" s="130"/>
      <c r="MVU32" s="130"/>
      <c r="MVV32" s="130"/>
      <c r="MVW32" s="130"/>
      <c r="MVX32" s="130"/>
      <c r="MVY32" s="130"/>
      <c r="MVZ32" s="130"/>
      <c r="MWA32" s="130"/>
      <c r="MWB32" s="130"/>
      <c r="MWC32" s="130"/>
      <c r="MWD32" s="130"/>
      <c r="MWE32" s="130"/>
      <c r="MWF32" s="130"/>
      <c r="MWG32" s="130"/>
      <c r="MWH32" s="130"/>
      <c r="MWI32" s="130"/>
      <c r="MWJ32" s="130"/>
      <c r="MWK32" s="130"/>
      <c r="MWL32" s="130"/>
      <c r="MWM32" s="130"/>
      <c r="MWN32" s="130"/>
      <c r="MWO32" s="130"/>
      <c r="MWP32" s="130"/>
      <c r="MWQ32" s="130"/>
      <c r="MWR32" s="130"/>
      <c r="MWS32" s="130"/>
      <c r="MWT32" s="130"/>
      <c r="MWU32" s="130"/>
      <c r="MWV32" s="130"/>
      <c r="MWW32" s="130"/>
      <c r="MWX32" s="130"/>
      <c r="MWY32" s="130"/>
      <c r="MWZ32" s="130"/>
      <c r="MXA32" s="130"/>
      <c r="MXB32" s="130"/>
      <c r="MXC32" s="130"/>
      <c r="MXD32" s="130"/>
      <c r="MXE32" s="130"/>
      <c r="MXF32" s="130"/>
      <c r="MXG32" s="130"/>
      <c r="MXH32" s="130"/>
      <c r="MXI32" s="130"/>
      <c r="MXJ32" s="130"/>
      <c r="MXK32" s="130"/>
      <c r="MXL32" s="130"/>
      <c r="MXM32" s="130"/>
      <c r="MXN32" s="130"/>
      <c r="MXO32" s="130"/>
      <c r="MXP32" s="130"/>
      <c r="MXQ32" s="130"/>
      <c r="MXR32" s="130"/>
      <c r="MXS32" s="130"/>
      <c r="MXT32" s="130"/>
      <c r="MXU32" s="130"/>
      <c r="MXV32" s="130"/>
      <c r="MXW32" s="130"/>
      <c r="MXX32" s="130"/>
      <c r="MXY32" s="130"/>
      <c r="MXZ32" s="130"/>
      <c r="MYA32" s="130"/>
      <c r="MYB32" s="130"/>
      <c r="MYC32" s="130"/>
      <c r="MYD32" s="130"/>
      <c r="MYE32" s="130"/>
      <c r="MYF32" s="130"/>
      <c r="MYG32" s="130"/>
      <c r="MYH32" s="130"/>
      <c r="MYI32" s="130"/>
      <c r="MYJ32" s="130"/>
      <c r="MYK32" s="130"/>
      <c r="MYL32" s="130"/>
      <c r="MYM32" s="130"/>
      <c r="MYN32" s="130"/>
      <c r="MYO32" s="130"/>
      <c r="MYP32" s="130"/>
      <c r="MYQ32" s="130"/>
      <c r="MYR32" s="130"/>
      <c r="MYS32" s="130"/>
      <c r="MYT32" s="130"/>
      <c r="MYU32" s="130"/>
      <c r="MYV32" s="130"/>
      <c r="MYW32" s="130"/>
      <c r="MYX32" s="130"/>
      <c r="MYY32" s="130"/>
      <c r="MYZ32" s="130"/>
      <c r="MZA32" s="130"/>
      <c r="MZB32" s="130"/>
      <c r="MZC32" s="130"/>
      <c r="MZD32" s="130"/>
      <c r="MZE32" s="130"/>
      <c r="MZF32" s="130"/>
      <c r="MZG32" s="130"/>
      <c r="MZH32" s="130"/>
      <c r="MZI32" s="130"/>
      <c r="MZJ32" s="130"/>
      <c r="MZK32" s="130"/>
      <c r="MZL32" s="130"/>
      <c r="MZM32" s="130"/>
      <c r="MZN32" s="130"/>
      <c r="MZO32" s="130"/>
      <c r="MZP32" s="130"/>
      <c r="MZQ32" s="130"/>
      <c r="MZR32" s="130"/>
      <c r="MZS32" s="130"/>
      <c r="MZT32" s="130"/>
      <c r="MZU32" s="130"/>
      <c r="MZV32" s="130"/>
      <c r="MZW32" s="130"/>
      <c r="MZX32" s="130"/>
      <c r="MZY32" s="130"/>
      <c r="MZZ32" s="130"/>
      <c r="NAA32" s="130"/>
      <c r="NAB32" s="130"/>
      <c r="NAC32" s="130"/>
      <c r="NAD32" s="130"/>
      <c r="NAE32" s="130"/>
      <c r="NAF32" s="130"/>
      <c r="NAG32" s="130"/>
      <c r="NAH32" s="130"/>
      <c r="NAI32" s="130"/>
      <c r="NAJ32" s="130"/>
      <c r="NAK32" s="130"/>
      <c r="NAL32" s="130"/>
      <c r="NAM32" s="130"/>
      <c r="NAN32" s="130"/>
      <c r="NAO32" s="130"/>
      <c r="NAP32" s="130"/>
      <c r="NAQ32" s="130"/>
      <c r="NAR32" s="130"/>
      <c r="NAS32" s="130"/>
      <c r="NAT32" s="130"/>
      <c r="NAU32" s="130"/>
      <c r="NAV32" s="130"/>
      <c r="NAW32" s="130"/>
      <c r="NAX32" s="130"/>
      <c r="NAY32" s="130"/>
      <c r="NAZ32" s="130"/>
      <c r="NBA32" s="130"/>
      <c r="NBB32" s="130"/>
      <c r="NBC32" s="130"/>
      <c r="NBD32" s="130"/>
      <c r="NBE32" s="130"/>
      <c r="NBF32" s="130"/>
      <c r="NBG32" s="130"/>
      <c r="NBH32" s="130"/>
      <c r="NBI32" s="130"/>
      <c r="NBJ32" s="130"/>
      <c r="NBK32" s="130"/>
      <c r="NBL32" s="130"/>
      <c r="NBM32" s="130"/>
      <c r="NBN32" s="130"/>
      <c r="NBO32" s="130"/>
      <c r="NBP32" s="130"/>
      <c r="NBQ32" s="130"/>
      <c r="NBR32" s="130"/>
      <c r="NBS32" s="130"/>
      <c r="NBT32" s="130"/>
      <c r="NBU32" s="130"/>
      <c r="NBV32" s="130"/>
      <c r="NBW32" s="130"/>
      <c r="NBX32" s="130"/>
      <c r="NBY32" s="130"/>
      <c r="NBZ32" s="130"/>
      <c r="NCA32" s="130"/>
      <c r="NCB32" s="130"/>
      <c r="NCC32" s="130"/>
      <c r="NCD32" s="130"/>
      <c r="NCE32" s="130"/>
      <c r="NCF32" s="130"/>
      <c r="NCG32" s="130"/>
      <c r="NCH32" s="130"/>
      <c r="NCI32" s="130"/>
      <c r="NCJ32" s="130"/>
      <c r="NCK32" s="130"/>
      <c r="NCL32" s="130"/>
      <c r="NCM32" s="130"/>
      <c r="NCN32" s="130"/>
      <c r="NCO32" s="130"/>
      <c r="NCP32" s="130"/>
      <c r="NCQ32" s="130"/>
      <c r="NCR32" s="130"/>
      <c r="NCS32" s="130"/>
      <c r="NCT32" s="130"/>
      <c r="NCU32" s="130"/>
      <c r="NCV32" s="130"/>
      <c r="NCW32" s="130"/>
      <c r="NCX32" s="130"/>
      <c r="NCY32" s="130"/>
      <c r="NCZ32" s="130"/>
      <c r="NDA32" s="130"/>
      <c r="NDB32" s="130"/>
      <c r="NDC32" s="130"/>
      <c r="NDD32" s="130"/>
      <c r="NDE32" s="130"/>
      <c r="NDF32" s="130"/>
      <c r="NDG32" s="130"/>
      <c r="NDH32" s="130"/>
      <c r="NDI32" s="130"/>
      <c r="NDJ32" s="130"/>
      <c r="NDK32" s="130"/>
      <c r="NDL32" s="130"/>
      <c r="NDM32" s="130"/>
      <c r="NDN32" s="130"/>
      <c r="NDO32" s="130"/>
      <c r="NDP32" s="130"/>
      <c r="NDQ32" s="130"/>
      <c r="NDR32" s="130"/>
      <c r="NDS32" s="130"/>
      <c r="NDT32" s="130"/>
      <c r="NDU32" s="130"/>
      <c r="NDV32" s="130"/>
      <c r="NDW32" s="130"/>
      <c r="NDX32" s="130"/>
      <c r="NDY32" s="130"/>
      <c r="NDZ32" s="130"/>
      <c r="NEA32" s="130"/>
      <c r="NEB32" s="130"/>
      <c r="NEC32" s="130"/>
      <c r="NED32" s="130"/>
      <c r="NEE32" s="130"/>
      <c r="NEF32" s="130"/>
      <c r="NEG32" s="130"/>
      <c r="NEH32" s="130"/>
      <c r="NEI32" s="130"/>
      <c r="NEJ32" s="130"/>
      <c r="NEK32" s="130"/>
      <c r="NEL32" s="130"/>
      <c r="NEM32" s="130"/>
      <c r="NEN32" s="130"/>
      <c r="NEO32" s="130"/>
      <c r="NEP32" s="130"/>
      <c r="NEQ32" s="130"/>
      <c r="NER32" s="130"/>
      <c r="NES32" s="130"/>
      <c r="NET32" s="130"/>
      <c r="NEU32" s="130"/>
      <c r="NEV32" s="130"/>
      <c r="NEW32" s="130"/>
      <c r="NEX32" s="130"/>
      <c r="NEY32" s="130"/>
      <c r="NEZ32" s="130"/>
      <c r="NFA32" s="130"/>
      <c r="NFB32" s="130"/>
      <c r="NFC32" s="130"/>
      <c r="NFD32" s="130"/>
      <c r="NFE32" s="130"/>
      <c r="NFF32" s="130"/>
      <c r="NFG32" s="130"/>
      <c r="NFH32" s="130"/>
      <c r="NFI32" s="130"/>
      <c r="NFJ32" s="130"/>
      <c r="NFK32" s="130"/>
      <c r="NFL32" s="130"/>
      <c r="NFM32" s="130"/>
      <c r="NFN32" s="130"/>
      <c r="NFO32" s="130"/>
      <c r="NFP32" s="130"/>
      <c r="NFQ32" s="130"/>
      <c r="NFR32" s="130"/>
      <c r="NFS32" s="130"/>
      <c r="NFT32" s="130"/>
      <c r="NFU32" s="130"/>
      <c r="NFV32" s="130"/>
      <c r="NFW32" s="130"/>
      <c r="NFX32" s="130"/>
      <c r="NFY32" s="130"/>
      <c r="NFZ32" s="130"/>
      <c r="NGA32" s="130"/>
      <c r="NGB32" s="130"/>
      <c r="NGC32" s="130"/>
      <c r="NGD32" s="130"/>
      <c r="NGE32" s="130"/>
      <c r="NGF32" s="130"/>
      <c r="NGG32" s="130"/>
      <c r="NGH32" s="130"/>
      <c r="NGI32" s="130"/>
      <c r="NGJ32" s="130"/>
      <c r="NGK32" s="130"/>
      <c r="NGL32" s="130"/>
      <c r="NGM32" s="130"/>
      <c r="NGN32" s="130"/>
      <c r="NGO32" s="130"/>
      <c r="NGP32" s="130"/>
      <c r="NGQ32" s="130"/>
      <c r="NGR32" s="130"/>
      <c r="NGS32" s="130"/>
      <c r="NGT32" s="130"/>
      <c r="NGU32" s="130"/>
      <c r="NGV32" s="130"/>
      <c r="NGW32" s="130"/>
      <c r="NGX32" s="130"/>
      <c r="NGY32" s="130"/>
      <c r="NGZ32" s="130"/>
      <c r="NHA32" s="130"/>
      <c r="NHB32" s="130"/>
      <c r="NHC32" s="130"/>
      <c r="NHD32" s="130"/>
      <c r="NHE32" s="130"/>
      <c r="NHF32" s="130"/>
      <c r="NHG32" s="130"/>
      <c r="NHH32" s="130"/>
      <c r="NHI32" s="130"/>
      <c r="NHJ32" s="130"/>
      <c r="NHK32" s="130"/>
      <c r="NHL32" s="130"/>
      <c r="NHM32" s="130"/>
      <c r="NHN32" s="130"/>
      <c r="NHO32" s="130"/>
      <c r="NHP32" s="130"/>
      <c r="NHQ32" s="130"/>
      <c r="NHR32" s="130"/>
      <c r="NHS32" s="130"/>
      <c r="NHT32" s="130"/>
      <c r="NHU32" s="130"/>
      <c r="NHV32" s="130"/>
      <c r="NHW32" s="130"/>
      <c r="NHX32" s="130"/>
      <c r="NHY32" s="130"/>
      <c r="NHZ32" s="130"/>
      <c r="NIA32" s="130"/>
      <c r="NIB32" s="130"/>
      <c r="NIC32" s="130"/>
      <c r="NID32" s="130"/>
      <c r="NIE32" s="130"/>
      <c r="NIF32" s="130"/>
      <c r="NIG32" s="130"/>
      <c r="NIH32" s="130"/>
      <c r="NII32" s="130"/>
      <c r="NIJ32" s="130"/>
      <c r="NIK32" s="130"/>
      <c r="NIL32" s="130"/>
      <c r="NIM32" s="130"/>
      <c r="NIN32" s="130"/>
      <c r="NIO32" s="130"/>
      <c r="NIP32" s="130"/>
      <c r="NIQ32" s="130"/>
      <c r="NIR32" s="130"/>
      <c r="NIS32" s="130"/>
      <c r="NIT32" s="130"/>
      <c r="NIU32" s="130"/>
      <c r="NIV32" s="130"/>
      <c r="NIW32" s="130"/>
      <c r="NIX32" s="130"/>
      <c r="NIY32" s="130"/>
      <c r="NIZ32" s="130"/>
      <c r="NJA32" s="130"/>
      <c r="NJB32" s="130"/>
      <c r="NJC32" s="130"/>
      <c r="NJD32" s="130"/>
      <c r="NJE32" s="130"/>
      <c r="NJF32" s="130"/>
      <c r="NJG32" s="130"/>
      <c r="NJH32" s="130"/>
      <c r="NJI32" s="130"/>
      <c r="NJJ32" s="130"/>
      <c r="NJK32" s="130"/>
      <c r="NJL32" s="130"/>
      <c r="NJM32" s="130"/>
      <c r="NJN32" s="130"/>
      <c r="NJO32" s="130"/>
      <c r="NJP32" s="130"/>
      <c r="NJQ32" s="130"/>
      <c r="NJR32" s="130"/>
      <c r="NJS32" s="130"/>
      <c r="NJT32" s="130"/>
      <c r="NJU32" s="130"/>
      <c r="NJV32" s="130"/>
      <c r="NJW32" s="130"/>
      <c r="NJX32" s="130"/>
      <c r="NJY32" s="130"/>
      <c r="NJZ32" s="130"/>
      <c r="NKA32" s="130"/>
      <c r="NKB32" s="130"/>
      <c r="NKC32" s="130"/>
      <c r="NKD32" s="130"/>
      <c r="NKE32" s="130"/>
      <c r="NKF32" s="130"/>
      <c r="NKG32" s="130"/>
      <c r="NKH32" s="130"/>
      <c r="NKI32" s="130"/>
      <c r="NKJ32" s="130"/>
      <c r="NKK32" s="130"/>
      <c r="NKL32" s="130"/>
      <c r="NKM32" s="130"/>
      <c r="NKN32" s="130"/>
      <c r="NKO32" s="130"/>
      <c r="NKP32" s="130"/>
      <c r="NKQ32" s="130"/>
      <c r="NKR32" s="130"/>
      <c r="NKS32" s="130"/>
      <c r="NKT32" s="130"/>
      <c r="NKU32" s="130"/>
      <c r="NKV32" s="130"/>
      <c r="NKW32" s="130"/>
      <c r="NKX32" s="130"/>
      <c r="NKY32" s="130"/>
      <c r="NKZ32" s="130"/>
      <c r="NLA32" s="130"/>
      <c r="NLB32" s="130"/>
      <c r="NLC32" s="130"/>
      <c r="NLD32" s="130"/>
      <c r="NLE32" s="130"/>
      <c r="NLF32" s="130"/>
      <c r="NLG32" s="130"/>
      <c r="NLH32" s="130"/>
      <c r="NLI32" s="130"/>
      <c r="NLJ32" s="130"/>
      <c r="NLK32" s="130"/>
      <c r="NLL32" s="130"/>
      <c r="NLM32" s="130"/>
      <c r="NLN32" s="130"/>
      <c r="NLO32" s="130"/>
      <c r="NLP32" s="130"/>
      <c r="NLQ32" s="130"/>
      <c r="NLR32" s="130"/>
      <c r="NLS32" s="130"/>
      <c r="NLT32" s="130"/>
      <c r="NLU32" s="130"/>
      <c r="NLV32" s="130"/>
      <c r="NLW32" s="130"/>
      <c r="NLX32" s="130"/>
      <c r="NLY32" s="130"/>
      <c r="NLZ32" s="130"/>
      <c r="NMA32" s="130"/>
      <c r="NMB32" s="130"/>
      <c r="NMC32" s="130"/>
      <c r="NMD32" s="130"/>
      <c r="NME32" s="130"/>
      <c r="NMF32" s="130"/>
      <c r="NMG32" s="130"/>
      <c r="NMH32" s="130"/>
      <c r="NMI32" s="130"/>
      <c r="NMJ32" s="130"/>
      <c r="NMK32" s="130"/>
      <c r="NML32" s="130"/>
      <c r="NMM32" s="130"/>
      <c r="NMN32" s="130"/>
      <c r="NMO32" s="130"/>
      <c r="NMP32" s="130"/>
      <c r="NMQ32" s="130"/>
      <c r="NMR32" s="130"/>
      <c r="NMS32" s="130"/>
      <c r="NMT32" s="130"/>
      <c r="NMU32" s="130"/>
      <c r="NMV32" s="130"/>
      <c r="NMW32" s="130"/>
      <c r="NMX32" s="130"/>
      <c r="NMY32" s="130"/>
      <c r="NMZ32" s="130"/>
      <c r="NNA32" s="130"/>
      <c r="NNB32" s="130"/>
      <c r="NNC32" s="130"/>
      <c r="NND32" s="130"/>
      <c r="NNE32" s="130"/>
      <c r="NNF32" s="130"/>
      <c r="NNG32" s="130"/>
      <c r="NNH32" s="130"/>
      <c r="NNI32" s="130"/>
      <c r="NNJ32" s="130"/>
      <c r="NNK32" s="130"/>
      <c r="NNL32" s="130"/>
      <c r="NNM32" s="130"/>
      <c r="NNN32" s="130"/>
      <c r="NNO32" s="130"/>
      <c r="NNP32" s="130"/>
      <c r="NNQ32" s="130"/>
      <c r="NNR32" s="130"/>
      <c r="NNS32" s="130"/>
      <c r="NNT32" s="130"/>
      <c r="NNU32" s="130"/>
      <c r="NNV32" s="130"/>
      <c r="NNW32" s="130"/>
      <c r="NNX32" s="130"/>
      <c r="NNY32" s="130"/>
      <c r="NNZ32" s="130"/>
      <c r="NOA32" s="130"/>
      <c r="NOB32" s="130"/>
      <c r="NOC32" s="130"/>
      <c r="NOD32" s="130"/>
      <c r="NOE32" s="130"/>
      <c r="NOF32" s="130"/>
      <c r="NOG32" s="130"/>
      <c r="NOH32" s="130"/>
      <c r="NOI32" s="130"/>
      <c r="NOJ32" s="130"/>
      <c r="NOK32" s="130"/>
      <c r="NOL32" s="130"/>
      <c r="NOM32" s="130"/>
      <c r="NON32" s="130"/>
      <c r="NOO32" s="130"/>
      <c r="NOP32" s="130"/>
      <c r="NOQ32" s="130"/>
      <c r="NOR32" s="130"/>
      <c r="NOS32" s="130"/>
      <c r="NOT32" s="130"/>
      <c r="NOU32" s="130"/>
      <c r="NOV32" s="130"/>
      <c r="NOW32" s="130"/>
      <c r="NOX32" s="130"/>
      <c r="NOY32" s="130"/>
      <c r="NOZ32" s="130"/>
      <c r="NPA32" s="130"/>
      <c r="NPB32" s="130"/>
      <c r="NPC32" s="130"/>
      <c r="NPD32" s="130"/>
      <c r="NPE32" s="130"/>
      <c r="NPF32" s="130"/>
      <c r="NPG32" s="130"/>
      <c r="NPH32" s="130"/>
      <c r="NPI32" s="130"/>
      <c r="NPJ32" s="130"/>
      <c r="NPK32" s="130"/>
      <c r="NPL32" s="130"/>
      <c r="NPM32" s="130"/>
      <c r="NPN32" s="130"/>
      <c r="NPO32" s="130"/>
      <c r="NPP32" s="130"/>
      <c r="NPQ32" s="130"/>
      <c r="NPR32" s="130"/>
      <c r="NPS32" s="130"/>
      <c r="NPT32" s="130"/>
      <c r="NPU32" s="130"/>
      <c r="NPV32" s="130"/>
      <c r="NPW32" s="130"/>
      <c r="NPX32" s="130"/>
      <c r="NPY32" s="130"/>
      <c r="NPZ32" s="130"/>
      <c r="NQA32" s="130"/>
      <c r="NQB32" s="130"/>
      <c r="NQC32" s="130"/>
      <c r="NQD32" s="130"/>
      <c r="NQE32" s="130"/>
      <c r="NQF32" s="130"/>
      <c r="NQG32" s="130"/>
      <c r="NQH32" s="130"/>
      <c r="NQI32" s="130"/>
      <c r="NQJ32" s="130"/>
      <c r="NQK32" s="130"/>
      <c r="NQL32" s="130"/>
      <c r="NQM32" s="130"/>
      <c r="NQN32" s="130"/>
      <c r="NQO32" s="130"/>
      <c r="NQP32" s="130"/>
      <c r="NQQ32" s="130"/>
      <c r="NQR32" s="130"/>
      <c r="NQS32" s="130"/>
      <c r="NQT32" s="130"/>
      <c r="NQU32" s="130"/>
      <c r="NQV32" s="130"/>
      <c r="NQW32" s="130"/>
      <c r="NQX32" s="130"/>
      <c r="NQY32" s="130"/>
      <c r="NQZ32" s="130"/>
      <c r="NRA32" s="130"/>
      <c r="NRB32" s="130"/>
      <c r="NRC32" s="130"/>
      <c r="NRD32" s="130"/>
      <c r="NRE32" s="130"/>
      <c r="NRF32" s="130"/>
      <c r="NRG32" s="130"/>
      <c r="NRH32" s="130"/>
      <c r="NRI32" s="130"/>
      <c r="NRJ32" s="130"/>
      <c r="NRK32" s="130"/>
      <c r="NRL32" s="130"/>
      <c r="NRM32" s="130"/>
      <c r="NRN32" s="130"/>
      <c r="NRO32" s="130"/>
      <c r="NRP32" s="130"/>
      <c r="NRQ32" s="130"/>
      <c r="NRR32" s="130"/>
      <c r="NRS32" s="130"/>
      <c r="NRT32" s="130"/>
      <c r="NRU32" s="130"/>
      <c r="NRV32" s="130"/>
      <c r="NRW32" s="130"/>
      <c r="NRX32" s="130"/>
      <c r="NRY32" s="130"/>
      <c r="NRZ32" s="130"/>
      <c r="NSA32" s="130"/>
      <c r="NSB32" s="130"/>
      <c r="NSC32" s="130"/>
      <c r="NSD32" s="130"/>
      <c r="NSE32" s="130"/>
      <c r="NSF32" s="130"/>
      <c r="NSG32" s="130"/>
      <c r="NSH32" s="130"/>
      <c r="NSI32" s="130"/>
      <c r="NSJ32" s="130"/>
      <c r="NSK32" s="130"/>
      <c r="NSL32" s="130"/>
      <c r="NSM32" s="130"/>
      <c r="NSN32" s="130"/>
      <c r="NSO32" s="130"/>
      <c r="NSP32" s="130"/>
      <c r="NSQ32" s="130"/>
      <c r="NSR32" s="130"/>
      <c r="NSS32" s="130"/>
      <c r="NST32" s="130"/>
      <c r="NSU32" s="130"/>
      <c r="NSV32" s="130"/>
      <c r="NSW32" s="130"/>
      <c r="NSX32" s="130"/>
      <c r="NSY32" s="130"/>
      <c r="NSZ32" s="130"/>
      <c r="NTA32" s="130"/>
      <c r="NTB32" s="130"/>
      <c r="NTC32" s="130"/>
      <c r="NTD32" s="130"/>
      <c r="NTE32" s="130"/>
      <c r="NTF32" s="130"/>
      <c r="NTG32" s="130"/>
      <c r="NTH32" s="130"/>
      <c r="NTI32" s="130"/>
      <c r="NTJ32" s="130"/>
      <c r="NTK32" s="130"/>
      <c r="NTL32" s="130"/>
      <c r="NTM32" s="130"/>
      <c r="NTN32" s="130"/>
      <c r="NTO32" s="130"/>
      <c r="NTP32" s="130"/>
      <c r="NTQ32" s="130"/>
      <c r="NTR32" s="130"/>
      <c r="NTS32" s="130"/>
      <c r="NTT32" s="130"/>
      <c r="NTU32" s="130"/>
      <c r="NTV32" s="130"/>
      <c r="NTW32" s="130"/>
      <c r="NTX32" s="130"/>
      <c r="NTY32" s="130"/>
      <c r="NTZ32" s="130"/>
      <c r="NUA32" s="130"/>
      <c r="NUB32" s="130"/>
      <c r="NUC32" s="130"/>
      <c r="NUD32" s="130"/>
      <c r="NUE32" s="130"/>
      <c r="NUF32" s="130"/>
      <c r="NUG32" s="130"/>
      <c r="NUH32" s="130"/>
      <c r="NUI32" s="130"/>
      <c r="NUJ32" s="130"/>
      <c r="NUK32" s="130"/>
      <c r="NUL32" s="130"/>
      <c r="NUM32" s="130"/>
      <c r="NUN32" s="130"/>
      <c r="NUO32" s="130"/>
      <c r="NUP32" s="130"/>
      <c r="NUQ32" s="130"/>
      <c r="NUR32" s="130"/>
      <c r="NUS32" s="130"/>
      <c r="NUT32" s="130"/>
      <c r="NUU32" s="130"/>
      <c r="NUV32" s="130"/>
      <c r="NUW32" s="130"/>
      <c r="NUX32" s="130"/>
      <c r="NUY32" s="130"/>
      <c r="NUZ32" s="130"/>
      <c r="NVA32" s="130"/>
      <c r="NVB32" s="130"/>
      <c r="NVC32" s="130"/>
      <c r="NVD32" s="130"/>
      <c r="NVE32" s="130"/>
      <c r="NVF32" s="130"/>
      <c r="NVG32" s="130"/>
      <c r="NVH32" s="130"/>
      <c r="NVI32" s="130"/>
      <c r="NVJ32" s="130"/>
      <c r="NVK32" s="130"/>
      <c r="NVL32" s="130"/>
      <c r="NVM32" s="130"/>
      <c r="NVN32" s="130"/>
      <c r="NVO32" s="130"/>
      <c r="NVP32" s="130"/>
      <c r="NVQ32" s="130"/>
      <c r="NVR32" s="130"/>
      <c r="NVS32" s="130"/>
      <c r="NVT32" s="130"/>
      <c r="NVU32" s="130"/>
      <c r="NVV32" s="130"/>
      <c r="NVW32" s="130"/>
      <c r="NVX32" s="130"/>
      <c r="NVY32" s="130"/>
      <c r="NVZ32" s="130"/>
      <c r="NWA32" s="130"/>
      <c r="NWB32" s="130"/>
      <c r="NWC32" s="130"/>
      <c r="NWD32" s="130"/>
      <c r="NWE32" s="130"/>
      <c r="NWF32" s="130"/>
      <c r="NWG32" s="130"/>
      <c r="NWH32" s="130"/>
      <c r="NWI32" s="130"/>
      <c r="NWJ32" s="130"/>
      <c r="NWK32" s="130"/>
      <c r="NWL32" s="130"/>
      <c r="NWM32" s="130"/>
      <c r="NWN32" s="130"/>
      <c r="NWO32" s="130"/>
      <c r="NWP32" s="130"/>
      <c r="NWQ32" s="130"/>
      <c r="NWR32" s="130"/>
      <c r="NWS32" s="130"/>
      <c r="NWT32" s="130"/>
      <c r="NWU32" s="130"/>
      <c r="NWV32" s="130"/>
      <c r="NWW32" s="130"/>
      <c r="NWX32" s="130"/>
      <c r="NWY32" s="130"/>
      <c r="NWZ32" s="130"/>
      <c r="NXA32" s="130"/>
      <c r="NXB32" s="130"/>
      <c r="NXC32" s="130"/>
      <c r="NXD32" s="130"/>
      <c r="NXE32" s="130"/>
      <c r="NXF32" s="130"/>
      <c r="NXG32" s="130"/>
      <c r="NXH32" s="130"/>
      <c r="NXI32" s="130"/>
      <c r="NXJ32" s="130"/>
      <c r="NXK32" s="130"/>
      <c r="NXL32" s="130"/>
      <c r="NXM32" s="130"/>
      <c r="NXN32" s="130"/>
      <c r="NXO32" s="130"/>
      <c r="NXP32" s="130"/>
      <c r="NXQ32" s="130"/>
      <c r="NXR32" s="130"/>
      <c r="NXS32" s="130"/>
      <c r="NXT32" s="130"/>
      <c r="NXU32" s="130"/>
      <c r="NXV32" s="130"/>
      <c r="NXW32" s="130"/>
      <c r="NXX32" s="130"/>
      <c r="NXY32" s="130"/>
      <c r="NXZ32" s="130"/>
      <c r="NYA32" s="130"/>
      <c r="NYB32" s="130"/>
      <c r="NYC32" s="130"/>
      <c r="NYD32" s="130"/>
      <c r="NYE32" s="130"/>
      <c r="NYF32" s="130"/>
      <c r="NYG32" s="130"/>
      <c r="NYH32" s="130"/>
      <c r="NYI32" s="130"/>
      <c r="NYJ32" s="130"/>
      <c r="NYK32" s="130"/>
      <c r="NYL32" s="130"/>
      <c r="NYM32" s="130"/>
      <c r="NYN32" s="130"/>
      <c r="NYO32" s="130"/>
      <c r="NYP32" s="130"/>
      <c r="NYQ32" s="130"/>
      <c r="NYR32" s="130"/>
      <c r="NYS32" s="130"/>
      <c r="NYT32" s="130"/>
      <c r="NYU32" s="130"/>
      <c r="NYV32" s="130"/>
      <c r="NYW32" s="130"/>
      <c r="NYX32" s="130"/>
      <c r="NYY32" s="130"/>
      <c r="NYZ32" s="130"/>
      <c r="NZA32" s="130"/>
      <c r="NZB32" s="130"/>
      <c r="NZC32" s="130"/>
      <c r="NZD32" s="130"/>
      <c r="NZE32" s="130"/>
      <c r="NZF32" s="130"/>
      <c r="NZG32" s="130"/>
      <c r="NZH32" s="130"/>
      <c r="NZI32" s="130"/>
      <c r="NZJ32" s="130"/>
      <c r="NZK32" s="130"/>
      <c r="NZL32" s="130"/>
      <c r="NZM32" s="130"/>
      <c r="NZN32" s="130"/>
      <c r="NZO32" s="130"/>
      <c r="NZP32" s="130"/>
      <c r="NZQ32" s="130"/>
      <c r="NZR32" s="130"/>
      <c r="NZS32" s="130"/>
      <c r="NZT32" s="130"/>
      <c r="NZU32" s="130"/>
      <c r="NZV32" s="130"/>
      <c r="NZW32" s="130"/>
      <c r="NZX32" s="130"/>
      <c r="NZY32" s="130"/>
      <c r="NZZ32" s="130"/>
      <c r="OAA32" s="130"/>
      <c r="OAB32" s="130"/>
      <c r="OAC32" s="130"/>
      <c r="OAD32" s="130"/>
      <c r="OAE32" s="130"/>
      <c r="OAF32" s="130"/>
      <c r="OAG32" s="130"/>
      <c r="OAH32" s="130"/>
      <c r="OAI32" s="130"/>
      <c r="OAJ32" s="130"/>
      <c r="OAK32" s="130"/>
      <c r="OAL32" s="130"/>
      <c r="OAM32" s="130"/>
      <c r="OAN32" s="130"/>
      <c r="OAO32" s="130"/>
      <c r="OAP32" s="130"/>
      <c r="OAQ32" s="130"/>
      <c r="OAR32" s="130"/>
      <c r="OAS32" s="130"/>
      <c r="OAT32" s="130"/>
      <c r="OAU32" s="130"/>
      <c r="OAV32" s="130"/>
      <c r="OAW32" s="130"/>
      <c r="OAX32" s="130"/>
      <c r="OAY32" s="130"/>
      <c r="OAZ32" s="130"/>
      <c r="OBA32" s="130"/>
      <c r="OBB32" s="130"/>
      <c r="OBC32" s="130"/>
      <c r="OBD32" s="130"/>
      <c r="OBE32" s="130"/>
      <c r="OBF32" s="130"/>
      <c r="OBG32" s="130"/>
      <c r="OBH32" s="130"/>
      <c r="OBI32" s="130"/>
      <c r="OBJ32" s="130"/>
      <c r="OBK32" s="130"/>
      <c r="OBL32" s="130"/>
      <c r="OBM32" s="130"/>
      <c r="OBN32" s="130"/>
      <c r="OBO32" s="130"/>
      <c r="OBP32" s="130"/>
      <c r="OBQ32" s="130"/>
      <c r="OBR32" s="130"/>
      <c r="OBS32" s="130"/>
      <c r="OBT32" s="130"/>
      <c r="OBU32" s="130"/>
      <c r="OBV32" s="130"/>
      <c r="OBW32" s="130"/>
      <c r="OBX32" s="130"/>
      <c r="OBY32" s="130"/>
      <c r="OBZ32" s="130"/>
      <c r="OCA32" s="130"/>
      <c r="OCB32" s="130"/>
      <c r="OCC32" s="130"/>
      <c r="OCD32" s="130"/>
      <c r="OCE32" s="130"/>
      <c r="OCF32" s="130"/>
      <c r="OCG32" s="130"/>
      <c r="OCH32" s="130"/>
      <c r="OCI32" s="130"/>
      <c r="OCJ32" s="130"/>
      <c r="OCK32" s="130"/>
      <c r="OCL32" s="130"/>
      <c r="OCM32" s="130"/>
      <c r="OCN32" s="130"/>
      <c r="OCO32" s="130"/>
      <c r="OCP32" s="130"/>
      <c r="OCQ32" s="130"/>
      <c r="OCR32" s="130"/>
      <c r="OCS32" s="130"/>
      <c r="OCT32" s="130"/>
      <c r="OCU32" s="130"/>
      <c r="OCV32" s="130"/>
      <c r="OCW32" s="130"/>
      <c r="OCX32" s="130"/>
      <c r="OCY32" s="130"/>
      <c r="OCZ32" s="130"/>
      <c r="ODA32" s="130"/>
      <c r="ODB32" s="130"/>
      <c r="ODC32" s="130"/>
      <c r="ODD32" s="130"/>
      <c r="ODE32" s="130"/>
      <c r="ODF32" s="130"/>
      <c r="ODG32" s="130"/>
      <c r="ODH32" s="130"/>
      <c r="ODI32" s="130"/>
      <c r="ODJ32" s="130"/>
      <c r="ODK32" s="130"/>
      <c r="ODL32" s="130"/>
      <c r="ODM32" s="130"/>
      <c r="ODN32" s="130"/>
      <c r="ODO32" s="130"/>
      <c r="ODP32" s="130"/>
      <c r="ODQ32" s="130"/>
      <c r="ODR32" s="130"/>
      <c r="ODS32" s="130"/>
      <c r="ODT32" s="130"/>
      <c r="ODU32" s="130"/>
      <c r="ODV32" s="130"/>
      <c r="ODW32" s="130"/>
      <c r="ODX32" s="130"/>
      <c r="ODY32" s="130"/>
      <c r="ODZ32" s="130"/>
      <c r="OEA32" s="130"/>
      <c r="OEB32" s="130"/>
      <c r="OEC32" s="130"/>
      <c r="OED32" s="130"/>
      <c r="OEE32" s="130"/>
      <c r="OEF32" s="130"/>
      <c r="OEG32" s="130"/>
      <c r="OEH32" s="130"/>
      <c r="OEI32" s="130"/>
      <c r="OEJ32" s="130"/>
      <c r="OEK32" s="130"/>
      <c r="OEL32" s="130"/>
      <c r="OEM32" s="130"/>
      <c r="OEN32" s="130"/>
      <c r="OEO32" s="130"/>
      <c r="OEP32" s="130"/>
      <c r="OEQ32" s="130"/>
      <c r="OER32" s="130"/>
      <c r="OES32" s="130"/>
      <c r="OET32" s="130"/>
      <c r="OEU32" s="130"/>
      <c r="OEV32" s="130"/>
      <c r="OEW32" s="130"/>
      <c r="OEX32" s="130"/>
      <c r="OEY32" s="130"/>
      <c r="OEZ32" s="130"/>
      <c r="OFA32" s="130"/>
      <c r="OFB32" s="130"/>
      <c r="OFC32" s="130"/>
      <c r="OFD32" s="130"/>
      <c r="OFE32" s="130"/>
      <c r="OFF32" s="130"/>
      <c r="OFG32" s="130"/>
      <c r="OFH32" s="130"/>
      <c r="OFI32" s="130"/>
      <c r="OFJ32" s="130"/>
      <c r="OFK32" s="130"/>
      <c r="OFL32" s="130"/>
      <c r="OFM32" s="130"/>
      <c r="OFN32" s="130"/>
      <c r="OFO32" s="130"/>
      <c r="OFP32" s="130"/>
      <c r="OFQ32" s="130"/>
      <c r="OFR32" s="130"/>
      <c r="OFS32" s="130"/>
      <c r="OFT32" s="130"/>
      <c r="OFU32" s="130"/>
      <c r="OFV32" s="130"/>
      <c r="OFW32" s="130"/>
      <c r="OFX32" s="130"/>
      <c r="OFY32" s="130"/>
      <c r="OFZ32" s="130"/>
      <c r="OGA32" s="130"/>
      <c r="OGB32" s="130"/>
      <c r="OGC32" s="130"/>
      <c r="OGD32" s="130"/>
      <c r="OGE32" s="130"/>
      <c r="OGF32" s="130"/>
      <c r="OGG32" s="130"/>
      <c r="OGH32" s="130"/>
      <c r="OGI32" s="130"/>
      <c r="OGJ32" s="130"/>
      <c r="OGK32" s="130"/>
      <c r="OGL32" s="130"/>
      <c r="OGM32" s="130"/>
      <c r="OGN32" s="130"/>
      <c r="OGO32" s="130"/>
      <c r="OGP32" s="130"/>
      <c r="OGQ32" s="130"/>
      <c r="OGR32" s="130"/>
      <c r="OGS32" s="130"/>
      <c r="OGT32" s="130"/>
      <c r="OGU32" s="130"/>
      <c r="OGV32" s="130"/>
      <c r="OGW32" s="130"/>
      <c r="OGX32" s="130"/>
      <c r="OGY32" s="130"/>
      <c r="OGZ32" s="130"/>
      <c r="OHA32" s="130"/>
      <c r="OHB32" s="130"/>
      <c r="OHC32" s="130"/>
      <c r="OHD32" s="130"/>
      <c r="OHE32" s="130"/>
      <c r="OHF32" s="130"/>
      <c r="OHG32" s="130"/>
      <c r="OHH32" s="130"/>
      <c r="OHI32" s="130"/>
      <c r="OHJ32" s="130"/>
      <c r="OHK32" s="130"/>
      <c r="OHL32" s="130"/>
      <c r="OHM32" s="130"/>
      <c r="OHN32" s="130"/>
      <c r="OHO32" s="130"/>
      <c r="OHP32" s="130"/>
      <c r="OHQ32" s="130"/>
      <c r="OHR32" s="130"/>
      <c r="OHS32" s="130"/>
      <c r="OHT32" s="130"/>
      <c r="OHU32" s="130"/>
      <c r="OHV32" s="130"/>
      <c r="OHW32" s="130"/>
      <c r="OHX32" s="130"/>
      <c r="OHY32" s="130"/>
      <c r="OHZ32" s="130"/>
      <c r="OIA32" s="130"/>
      <c r="OIB32" s="130"/>
      <c r="OIC32" s="130"/>
      <c r="OID32" s="130"/>
      <c r="OIE32" s="130"/>
      <c r="OIF32" s="130"/>
      <c r="OIG32" s="130"/>
      <c r="OIH32" s="130"/>
      <c r="OII32" s="130"/>
      <c r="OIJ32" s="130"/>
      <c r="OIK32" s="130"/>
      <c r="OIL32" s="130"/>
      <c r="OIM32" s="130"/>
      <c r="OIN32" s="130"/>
      <c r="OIO32" s="130"/>
      <c r="OIP32" s="130"/>
      <c r="OIQ32" s="130"/>
      <c r="OIR32" s="130"/>
      <c r="OIS32" s="130"/>
      <c r="OIT32" s="130"/>
      <c r="OIU32" s="130"/>
      <c r="OIV32" s="130"/>
      <c r="OIW32" s="130"/>
      <c r="OIX32" s="130"/>
      <c r="OIY32" s="130"/>
      <c r="OIZ32" s="130"/>
      <c r="OJA32" s="130"/>
      <c r="OJB32" s="130"/>
      <c r="OJC32" s="130"/>
      <c r="OJD32" s="130"/>
      <c r="OJE32" s="130"/>
      <c r="OJF32" s="130"/>
      <c r="OJG32" s="130"/>
      <c r="OJH32" s="130"/>
      <c r="OJI32" s="130"/>
      <c r="OJJ32" s="130"/>
      <c r="OJK32" s="130"/>
      <c r="OJL32" s="130"/>
      <c r="OJM32" s="130"/>
      <c r="OJN32" s="130"/>
      <c r="OJO32" s="130"/>
      <c r="OJP32" s="130"/>
      <c r="OJQ32" s="130"/>
      <c r="OJR32" s="130"/>
      <c r="OJS32" s="130"/>
      <c r="OJT32" s="130"/>
      <c r="OJU32" s="130"/>
      <c r="OJV32" s="130"/>
      <c r="OJW32" s="130"/>
      <c r="OJX32" s="130"/>
      <c r="OJY32" s="130"/>
      <c r="OJZ32" s="130"/>
      <c r="OKA32" s="130"/>
      <c r="OKB32" s="130"/>
      <c r="OKC32" s="130"/>
      <c r="OKD32" s="130"/>
      <c r="OKE32" s="130"/>
      <c r="OKF32" s="130"/>
      <c r="OKG32" s="130"/>
      <c r="OKH32" s="130"/>
      <c r="OKI32" s="130"/>
      <c r="OKJ32" s="130"/>
      <c r="OKK32" s="130"/>
      <c r="OKL32" s="130"/>
      <c r="OKM32" s="130"/>
      <c r="OKN32" s="130"/>
      <c r="OKO32" s="130"/>
      <c r="OKP32" s="130"/>
      <c r="OKQ32" s="130"/>
      <c r="OKR32" s="130"/>
      <c r="OKS32" s="130"/>
      <c r="OKT32" s="130"/>
      <c r="OKU32" s="130"/>
      <c r="OKV32" s="130"/>
      <c r="OKW32" s="130"/>
      <c r="OKX32" s="130"/>
      <c r="OKY32" s="130"/>
      <c r="OKZ32" s="130"/>
      <c r="OLA32" s="130"/>
      <c r="OLB32" s="130"/>
      <c r="OLC32" s="130"/>
      <c r="OLD32" s="130"/>
      <c r="OLE32" s="130"/>
      <c r="OLF32" s="130"/>
      <c r="OLG32" s="130"/>
      <c r="OLH32" s="130"/>
      <c r="OLI32" s="130"/>
      <c r="OLJ32" s="130"/>
      <c r="OLK32" s="130"/>
      <c r="OLL32" s="130"/>
      <c r="OLM32" s="130"/>
      <c r="OLN32" s="130"/>
      <c r="OLO32" s="130"/>
      <c r="OLP32" s="130"/>
      <c r="OLQ32" s="130"/>
      <c r="OLR32" s="130"/>
      <c r="OLS32" s="130"/>
      <c r="OLT32" s="130"/>
      <c r="OLU32" s="130"/>
      <c r="OLV32" s="130"/>
      <c r="OLW32" s="130"/>
      <c r="OLX32" s="130"/>
      <c r="OLY32" s="130"/>
      <c r="OLZ32" s="130"/>
      <c r="OMA32" s="130"/>
      <c r="OMB32" s="130"/>
      <c r="OMC32" s="130"/>
      <c r="OMD32" s="130"/>
      <c r="OME32" s="130"/>
      <c r="OMF32" s="130"/>
      <c r="OMG32" s="130"/>
      <c r="OMH32" s="130"/>
      <c r="OMI32" s="130"/>
      <c r="OMJ32" s="130"/>
      <c r="OMK32" s="130"/>
      <c r="OML32" s="130"/>
      <c r="OMM32" s="130"/>
      <c r="OMN32" s="130"/>
      <c r="OMO32" s="130"/>
      <c r="OMP32" s="130"/>
      <c r="OMQ32" s="130"/>
      <c r="OMR32" s="130"/>
      <c r="OMS32" s="130"/>
      <c r="OMT32" s="130"/>
      <c r="OMU32" s="130"/>
      <c r="OMV32" s="130"/>
      <c r="OMW32" s="130"/>
      <c r="OMX32" s="130"/>
      <c r="OMY32" s="130"/>
      <c r="OMZ32" s="130"/>
      <c r="ONA32" s="130"/>
      <c r="ONB32" s="130"/>
      <c r="ONC32" s="130"/>
      <c r="OND32" s="130"/>
      <c r="ONE32" s="130"/>
      <c r="ONF32" s="130"/>
      <c r="ONG32" s="130"/>
      <c r="ONH32" s="130"/>
      <c r="ONI32" s="130"/>
      <c r="ONJ32" s="130"/>
      <c r="ONK32" s="130"/>
      <c r="ONL32" s="130"/>
      <c r="ONM32" s="130"/>
      <c r="ONN32" s="130"/>
      <c r="ONO32" s="130"/>
      <c r="ONP32" s="130"/>
      <c r="ONQ32" s="130"/>
      <c r="ONR32" s="130"/>
      <c r="ONS32" s="130"/>
      <c r="ONT32" s="130"/>
      <c r="ONU32" s="130"/>
      <c r="ONV32" s="130"/>
      <c r="ONW32" s="130"/>
      <c r="ONX32" s="130"/>
      <c r="ONY32" s="130"/>
      <c r="ONZ32" s="130"/>
      <c r="OOA32" s="130"/>
      <c r="OOB32" s="130"/>
      <c r="OOC32" s="130"/>
      <c r="OOD32" s="130"/>
      <c r="OOE32" s="130"/>
      <c r="OOF32" s="130"/>
      <c r="OOG32" s="130"/>
      <c r="OOH32" s="130"/>
      <c r="OOI32" s="130"/>
      <c r="OOJ32" s="130"/>
      <c r="OOK32" s="130"/>
      <c r="OOL32" s="130"/>
      <c r="OOM32" s="130"/>
      <c r="OON32" s="130"/>
      <c r="OOO32" s="130"/>
      <c r="OOP32" s="130"/>
      <c r="OOQ32" s="130"/>
      <c r="OOR32" s="130"/>
      <c r="OOS32" s="130"/>
      <c r="OOT32" s="130"/>
      <c r="OOU32" s="130"/>
      <c r="OOV32" s="130"/>
      <c r="OOW32" s="130"/>
      <c r="OOX32" s="130"/>
      <c r="OOY32" s="130"/>
      <c r="OOZ32" s="130"/>
      <c r="OPA32" s="130"/>
      <c r="OPB32" s="130"/>
      <c r="OPC32" s="130"/>
      <c r="OPD32" s="130"/>
      <c r="OPE32" s="130"/>
      <c r="OPF32" s="130"/>
      <c r="OPG32" s="130"/>
      <c r="OPH32" s="130"/>
      <c r="OPI32" s="130"/>
      <c r="OPJ32" s="130"/>
      <c r="OPK32" s="130"/>
      <c r="OPL32" s="130"/>
      <c r="OPM32" s="130"/>
      <c r="OPN32" s="130"/>
      <c r="OPO32" s="130"/>
      <c r="OPP32" s="130"/>
      <c r="OPQ32" s="130"/>
      <c r="OPR32" s="130"/>
      <c r="OPS32" s="130"/>
      <c r="OPT32" s="130"/>
      <c r="OPU32" s="130"/>
      <c r="OPV32" s="130"/>
      <c r="OPW32" s="130"/>
      <c r="OPX32" s="130"/>
      <c r="OPY32" s="130"/>
      <c r="OPZ32" s="130"/>
      <c r="OQA32" s="130"/>
      <c r="OQB32" s="130"/>
      <c r="OQC32" s="130"/>
      <c r="OQD32" s="130"/>
      <c r="OQE32" s="130"/>
      <c r="OQF32" s="130"/>
      <c r="OQG32" s="130"/>
      <c r="OQH32" s="130"/>
      <c r="OQI32" s="130"/>
      <c r="OQJ32" s="130"/>
      <c r="OQK32" s="130"/>
      <c r="OQL32" s="130"/>
      <c r="OQM32" s="130"/>
      <c r="OQN32" s="130"/>
      <c r="OQO32" s="130"/>
      <c r="OQP32" s="130"/>
      <c r="OQQ32" s="130"/>
      <c r="OQR32" s="130"/>
      <c r="OQS32" s="130"/>
      <c r="OQT32" s="130"/>
      <c r="OQU32" s="130"/>
      <c r="OQV32" s="130"/>
      <c r="OQW32" s="130"/>
      <c r="OQX32" s="130"/>
      <c r="OQY32" s="130"/>
      <c r="OQZ32" s="130"/>
      <c r="ORA32" s="130"/>
      <c r="ORB32" s="130"/>
      <c r="ORC32" s="130"/>
      <c r="ORD32" s="130"/>
      <c r="ORE32" s="130"/>
      <c r="ORF32" s="130"/>
      <c r="ORG32" s="130"/>
      <c r="ORH32" s="130"/>
      <c r="ORI32" s="130"/>
      <c r="ORJ32" s="130"/>
      <c r="ORK32" s="130"/>
      <c r="ORL32" s="130"/>
      <c r="ORM32" s="130"/>
      <c r="ORN32" s="130"/>
      <c r="ORO32" s="130"/>
      <c r="ORP32" s="130"/>
      <c r="ORQ32" s="130"/>
      <c r="ORR32" s="130"/>
      <c r="ORS32" s="130"/>
      <c r="ORT32" s="130"/>
      <c r="ORU32" s="130"/>
      <c r="ORV32" s="130"/>
      <c r="ORW32" s="130"/>
      <c r="ORX32" s="130"/>
      <c r="ORY32" s="130"/>
      <c r="ORZ32" s="130"/>
      <c r="OSA32" s="130"/>
      <c r="OSB32" s="130"/>
      <c r="OSC32" s="130"/>
      <c r="OSD32" s="130"/>
      <c r="OSE32" s="130"/>
      <c r="OSF32" s="130"/>
      <c r="OSG32" s="130"/>
      <c r="OSH32" s="130"/>
      <c r="OSI32" s="130"/>
      <c r="OSJ32" s="130"/>
      <c r="OSK32" s="130"/>
      <c r="OSL32" s="130"/>
      <c r="OSM32" s="130"/>
      <c r="OSN32" s="130"/>
      <c r="OSO32" s="130"/>
      <c r="OSP32" s="130"/>
      <c r="OSQ32" s="130"/>
      <c r="OSR32" s="130"/>
      <c r="OSS32" s="130"/>
      <c r="OST32" s="130"/>
      <c r="OSU32" s="130"/>
      <c r="OSV32" s="130"/>
      <c r="OSW32" s="130"/>
      <c r="OSX32" s="130"/>
      <c r="OSY32" s="130"/>
      <c r="OSZ32" s="130"/>
      <c r="OTA32" s="130"/>
      <c r="OTB32" s="130"/>
      <c r="OTC32" s="130"/>
      <c r="OTD32" s="130"/>
      <c r="OTE32" s="130"/>
      <c r="OTF32" s="130"/>
      <c r="OTG32" s="130"/>
      <c r="OTH32" s="130"/>
      <c r="OTI32" s="130"/>
      <c r="OTJ32" s="130"/>
      <c r="OTK32" s="130"/>
      <c r="OTL32" s="130"/>
      <c r="OTM32" s="130"/>
      <c r="OTN32" s="130"/>
      <c r="OTO32" s="130"/>
      <c r="OTP32" s="130"/>
      <c r="OTQ32" s="130"/>
      <c r="OTR32" s="130"/>
      <c r="OTS32" s="130"/>
      <c r="OTT32" s="130"/>
      <c r="OTU32" s="130"/>
      <c r="OTV32" s="130"/>
      <c r="OTW32" s="130"/>
      <c r="OTX32" s="130"/>
      <c r="OTY32" s="130"/>
      <c r="OTZ32" s="130"/>
      <c r="OUA32" s="130"/>
      <c r="OUB32" s="130"/>
      <c r="OUC32" s="130"/>
      <c r="OUD32" s="130"/>
      <c r="OUE32" s="130"/>
      <c r="OUF32" s="130"/>
      <c r="OUG32" s="130"/>
      <c r="OUH32" s="130"/>
      <c r="OUI32" s="130"/>
      <c r="OUJ32" s="130"/>
      <c r="OUK32" s="130"/>
      <c r="OUL32" s="130"/>
      <c r="OUM32" s="130"/>
      <c r="OUN32" s="130"/>
      <c r="OUO32" s="130"/>
      <c r="OUP32" s="130"/>
      <c r="OUQ32" s="130"/>
      <c r="OUR32" s="130"/>
      <c r="OUS32" s="130"/>
      <c r="OUT32" s="130"/>
      <c r="OUU32" s="130"/>
      <c r="OUV32" s="130"/>
      <c r="OUW32" s="130"/>
      <c r="OUX32" s="130"/>
      <c r="OUY32" s="130"/>
      <c r="OUZ32" s="130"/>
      <c r="OVA32" s="130"/>
      <c r="OVB32" s="130"/>
      <c r="OVC32" s="130"/>
      <c r="OVD32" s="130"/>
      <c r="OVE32" s="130"/>
      <c r="OVF32" s="130"/>
      <c r="OVG32" s="130"/>
      <c r="OVH32" s="130"/>
      <c r="OVI32" s="130"/>
      <c r="OVJ32" s="130"/>
      <c r="OVK32" s="130"/>
      <c r="OVL32" s="130"/>
      <c r="OVM32" s="130"/>
      <c r="OVN32" s="130"/>
      <c r="OVO32" s="130"/>
      <c r="OVP32" s="130"/>
      <c r="OVQ32" s="130"/>
      <c r="OVR32" s="130"/>
      <c r="OVS32" s="130"/>
      <c r="OVT32" s="130"/>
      <c r="OVU32" s="130"/>
      <c r="OVV32" s="130"/>
      <c r="OVW32" s="130"/>
      <c r="OVX32" s="130"/>
      <c r="OVY32" s="130"/>
      <c r="OVZ32" s="130"/>
      <c r="OWA32" s="130"/>
      <c r="OWB32" s="130"/>
      <c r="OWC32" s="130"/>
      <c r="OWD32" s="130"/>
      <c r="OWE32" s="130"/>
      <c r="OWF32" s="130"/>
      <c r="OWG32" s="130"/>
      <c r="OWH32" s="130"/>
      <c r="OWI32" s="130"/>
      <c r="OWJ32" s="130"/>
      <c r="OWK32" s="130"/>
      <c r="OWL32" s="130"/>
      <c r="OWM32" s="130"/>
      <c r="OWN32" s="130"/>
      <c r="OWO32" s="130"/>
      <c r="OWP32" s="130"/>
      <c r="OWQ32" s="130"/>
      <c r="OWR32" s="130"/>
      <c r="OWS32" s="130"/>
      <c r="OWT32" s="130"/>
      <c r="OWU32" s="130"/>
      <c r="OWV32" s="130"/>
      <c r="OWW32" s="130"/>
      <c r="OWX32" s="130"/>
      <c r="OWY32" s="130"/>
      <c r="OWZ32" s="130"/>
      <c r="OXA32" s="130"/>
      <c r="OXB32" s="130"/>
      <c r="OXC32" s="130"/>
      <c r="OXD32" s="130"/>
      <c r="OXE32" s="130"/>
      <c r="OXF32" s="130"/>
      <c r="OXG32" s="130"/>
      <c r="OXH32" s="130"/>
      <c r="OXI32" s="130"/>
      <c r="OXJ32" s="130"/>
      <c r="OXK32" s="130"/>
      <c r="OXL32" s="130"/>
      <c r="OXM32" s="130"/>
      <c r="OXN32" s="130"/>
      <c r="OXO32" s="130"/>
      <c r="OXP32" s="130"/>
      <c r="OXQ32" s="130"/>
      <c r="OXR32" s="130"/>
      <c r="OXS32" s="130"/>
      <c r="OXT32" s="130"/>
      <c r="OXU32" s="130"/>
      <c r="OXV32" s="130"/>
      <c r="OXW32" s="130"/>
      <c r="OXX32" s="130"/>
      <c r="OXY32" s="130"/>
      <c r="OXZ32" s="130"/>
      <c r="OYA32" s="130"/>
      <c r="OYB32" s="130"/>
      <c r="OYC32" s="130"/>
      <c r="OYD32" s="130"/>
      <c r="OYE32" s="130"/>
      <c r="OYF32" s="130"/>
      <c r="OYG32" s="130"/>
      <c r="OYH32" s="130"/>
      <c r="OYI32" s="130"/>
      <c r="OYJ32" s="130"/>
      <c r="OYK32" s="130"/>
      <c r="OYL32" s="130"/>
      <c r="OYM32" s="130"/>
      <c r="OYN32" s="130"/>
      <c r="OYO32" s="130"/>
      <c r="OYP32" s="130"/>
      <c r="OYQ32" s="130"/>
      <c r="OYR32" s="130"/>
      <c r="OYS32" s="130"/>
      <c r="OYT32" s="130"/>
      <c r="OYU32" s="130"/>
      <c r="OYV32" s="130"/>
      <c r="OYW32" s="130"/>
      <c r="OYX32" s="130"/>
      <c r="OYY32" s="130"/>
      <c r="OYZ32" s="130"/>
      <c r="OZA32" s="130"/>
      <c r="OZB32" s="130"/>
      <c r="OZC32" s="130"/>
      <c r="OZD32" s="130"/>
      <c r="OZE32" s="130"/>
      <c r="OZF32" s="130"/>
      <c r="OZG32" s="130"/>
      <c r="OZH32" s="130"/>
      <c r="OZI32" s="130"/>
      <c r="OZJ32" s="130"/>
      <c r="OZK32" s="130"/>
      <c r="OZL32" s="130"/>
      <c r="OZM32" s="130"/>
      <c r="OZN32" s="130"/>
      <c r="OZO32" s="130"/>
      <c r="OZP32" s="130"/>
      <c r="OZQ32" s="130"/>
      <c r="OZR32" s="130"/>
      <c r="OZS32" s="130"/>
      <c r="OZT32" s="130"/>
      <c r="OZU32" s="130"/>
      <c r="OZV32" s="130"/>
      <c r="OZW32" s="130"/>
      <c r="OZX32" s="130"/>
      <c r="OZY32" s="130"/>
      <c r="OZZ32" s="130"/>
      <c r="PAA32" s="130"/>
      <c r="PAB32" s="130"/>
      <c r="PAC32" s="130"/>
      <c r="PAD32" s="130"/>
      <c r="PAE32" s="130"/>
      <c r="PAF32" s="130"/>
      <c r="PAG32" s="130"/>
      <c r="PAH32" s="130"/>
      <c r="PAI32" s="130"/>
      <c r="PAJ32" s="130"/>
      <c r="PAK32" s="130"/>
      <c r="PAL32" s="130"/>
      <c r="PAM32" s="130"/>
      <c r="PAN32" s="130"/>
      <c r="PAO32" s="130"/>
      <c r="PAP32" s="130"/>
      <c r="PAQ32" s="130"/>
      <c r="PAR32" s="130"/>
      <c r="PAS32" s="130"/>
      <c r="PAT32" s="130"/>
      <c r="PAU32" s="130"/>
      <c r="PAV32" s="130"/>
      <c r="PAW32" s="130"/>
      <c r="PAX32" s="130"/>
      <c r="PAY32" s="130"/>
      <c r="PAZ32" s="130"/>
      <c r="PBA32" s="130"/>
      <c r="PBB32" s="130"/>
      <c r="PBC32" s="130"/>
      <c r="PBD32" s="130"/>
      <c r="PBE32" s="130"/>
      <c r="PBF32" s="130"/>
      <c r="PBG32" s="130"/>
      <c r="PBH32" s="130"/>
      <c r="PBI32" s="130"/>
      <c r="PBJ32" s="130"/>
      <c r="PBK32" s="130"/>
      <c r="PBL32" s="130"/>
      <c r="PBM32" s="130"/>
      <c r="PBN32" s="130"/>
      <c r="PBO32" s="130"/>
      <c r="PBP32" s="130"/>
      <c r="PBQ32" s="130"/>
      <c r="PBR32" s="130"/>
      <c r="PBS32" s="130"/>
      <c r="PBT32" s="130"/>
      <c r="PBU32" s="130"/>
      <c r="PBV32" s="130"/>
      <c r="PBW32" s="130"/>
      <c r="PBX32" s="130"/>
      <c r="PBY32" s="130"/>
      <c r="PBZ32" s="130"/>
      <c r="PCA32" s="130"/>
      <c r="PCB32" s="130"/>
      <c r="PCC32" s="130"/>
      <c r="PCD32" s="130"/>
      <c r="PCE32" s="130"/>
      <c r="PCF32" s="130"/>
      <c r="PCG32" s="130"/>
      <c r="PCH32" s="130"/>
      <c r="PCI32" s="130"/>
      <c r="PCJ32" s="130"/>
      <c r="PCK32" s="130"/>
      <c r="PCL32" s="130"/>
      <c r="PCM32" s="130"/>
      <c r="PCN32" s="130"/>
      <c r="PCO32" s="130"/>
      <c r="PCP32" s="130"/>
      <c r="PCQ32" s="130"/>
      <c r="PCR32" s="130"/>
      <c r="PCS32" s="130"/>
      <c r="PCT32" s="130"/>
      <c r="PCU32" s="130"/>
      <c r="PCV32" s="130"/>
      <c r="PCW32" s="130"/>
      <c r="PCX32" s="130"/>
      <c r="PCY32" s="130"/>
      <c r="PCZ32" s="130"/>
      <c r="PDA32" s="130"/>
      <c r="PDB32" s="130"/>
      <c r="PDC32" s="130"/>
      <c r="PDD32" s="130"/>
      <c r="PDE32" s="130"/>
      <c r="PDF32" s="130"/>
      <c r="PDG32" s="130"/>
      <c r="PDH32" s="130"/>
      <c r="PDI32" s="130"/>
      <c r="PDJ32" s="130"/>
      <c r="PDK32" s="130"/>
      <c r="PDL32" s="130"/>
      <c r="PDM32" s="130"/>
      <c r="PDN32" s="130"/>
      <c r="PDO32" s="130"/>
      <c r="PDP32" s="130"/>
      <c r="PDQ32" s="130"/>
      <c r="PDR32" s="130"/>
      <c r="PDS32" s="130"/>
      <c r="PDT32" s="130"/>
      <c r="PDU32" s="130"/>
      <c r="PDV32" s="130"/>
      <c r="PDW32" s="130"/>
      <c r="PDX32" s="130"/>
      <c r="PDY32" s="130"/>
      <c r="PDZ32" s="130"/>
      <c r="PEA32" s="130"/>
      <c r="PEB32" s="130"/>
      <c r="PEC32" s="130"/>
      <c r="PED32" s="130"/>
      <c r="PEE32" s="130"/>
      <c r="PEF32" s="130"/>
      <c r="PEG32" s="130"/>
      <c r="PEH32" s="130"/>
      <c r="PEI32" s="130"/>
      <c r="PEJ32" s="130"/>
      <c r="PEK32" s="130"/>
      <c r="PEL32" s="130"/>
      <c r="PEM32" s="130"/>
      <c r="PEN32" s="130"/>
      <c r="PEO32" s="130"/>
      <c r="PEP32" s="130"/>
      <c r="PEQ32" s="130"/>
      <c r="PER32" s="130"/>
      <c r="PES32" s="130"/>
      <c r="PET32" s="130"/>
      <c r="PEU32" s="130"/>
      <c r="PEV32" s="130"/>
      <c r="PEW32" s="130"/>
      <c r="PEX32" s="130"/>
      <c r="PEY32" s="130"/>
      <c r="PEZ32" s="130"/>
      <c r="PFA32" s="130"/>
      <c r="PFB32" s="130"/>
      <c r="PFC32" s="130"/>
      <c r="PFD32" s="130"/>
      <c r="PFE32" s="130"/>
      <c r="PFF32" s="130"/>
      <c r="PFG32" s="130"/>
      <c r="PFH32" s="130"/>
      <c r="PFI32" s="130"/>
      <c r="PFJ32" s="130"/>
      <c r="PFK32" s="130"/>
      <c r="PFL32" s="130"/>
      <c r="PFM32" s="130"/>
      <c r="PFN32" s="130"/>
      <c r="PFO32" s="130"/>
      <c r="PFP32" s="130"/>
      <c r="PFQ32" s="130"/>
      <c r="PFR32" s="130"/>
      <c r="PFS32" s="130"/>
      <c r="PFT32" s="130"/>
      <c r="PFU32" s="130"/>
      <c r="PFV32" s="130"/>
      <c r="PFW32" s="130"/>
      <c r="PFX32" s="130"/>
      <c r="PFY32" s="130"/>
      <c r="PFZ32" s="130"/>
      <c r="PGA32" s="130"/>
      <c r="PGB32" s="130"/>
      <c r="PGC32" s="130"/>
      <c r="PGD32" s="130"/>
      <c r="PGE32" s="130"/>
      <c r="PGF32" s="130"/>
      <c r="PGG32" s="130"/>
      <c r="PGH32" s="130"/>
      <c r="PGI32" s="130"/>
      <c r="PGJ32" s="130"/>
      <c r="PGK32" s="130"/>
      <c r="PGL32" s="130"/>
      <c r="PGM32" s="130"/>
      <c r="PGN32" s="130"/>
      <c r="PGO32" s="130"/>
      <c r="PGP32" s="130"/>
      <c r="PGQ32" s="130"/>
      <c r="PGR32" s="130"/>
      <c r="PGS32" s="130"/>
      <c r="PGT32" s="130"/>
      <c r="PGU32" s="130"/>
      <c r="PGV32" s="130"/>
      <c r="PGW32" s="130"/>
      <c r="PGX32" s="130"/>
      <c r="PGY32" s="130"/>
      <c r="PGZ32" s="130"/>
      <c r="PHA32" s="130"/>
      <c r="PHB32" s="130"/>
      <c r="PHC32" s="130"/>
      <c r="PHD32" s="130"/>
      <c r="PHE32" s="130"/>
      <c r="PHF32" s="130"/>
      <c r="PHG32" s="130"/>
      <c r="PHH32" s="130"/>
      <c r="PHI32" s="130"/>
      <c r="PHJ32" s="130"/>
      <c r="PHK32" s="130"/>
      <c r="PHL32" s="130"/>
      <c r="PHM32" s="130"/>
      <c r="PHN32" s="130"/>
      <c r="PHO32" s="130"/>
      <c r="PHP32" s="130"/>
      <c r="PHQ32" s="130"/>
      <c r="PHR32" s="130"/>
      <c r="PHS32" s="130"/>
      <c r="PHT32" s="130"/>
      <c r="PHU32" s="130"/>
      <c r="PHV32" s="130"/>
      <c r="PHW32" s="130"/>
      <c r="PHX32" s="130"/>
      <c r="PHY32" s="130"/>
      <c r="PHZ32" s="130"/>
      <c r="PIA32" s="130"/>
      <c r="PIB32" s="130"/>
      <c r="PIC32" s="130"/>
      <c r="PID32" s="130"/>
      <c r="PIE32" s="130"/>
      <c r="PIF32" s="130"/>
      <c r="PIG32" s="130"/>
      <c r="PIH32" s="130"/>
      <c r="PII32" s="130"/>
      <c r="PIJ32" s="130"/>
      <c r="PIK32" s="130"/>
      <c r="PIL32" s="130"/>
      <c r="PIM32" s="130"/>
      <c r="PIN32" s="130"/>
      <c r="PIO32" s="130"/>
      <c r="PIP32" s="130"/>
      <c r="PIQ32" s="130"/>
      <c r="PIR32" s="130"/>
      <c r="PIS32" s="130"/>
      <c r="PIT32" s="130"/>
      <c r="PIU32" s="130"/>
      <c r="PIV32" s="130"/>
      <c r="PIW32" s="130"/>
      <c r="PIX32" s="130"/>
      <c r="PIY32" s="130"/>
      <c r="PIZ32" s="130"/>
      <c r="PJA32" s="130"/>
      <c r="PJB32" s="130"/>
      <c r="PJC32" s="130"/>
      <c r="PJD32" s="130"/>
      <c r="PJE32" s="130"/>
      <c r="PJF32" s="130"/>
      <c r="PJG32" s="130"/>
      <c r="PJH32" s="130"/>
      <c r="PJI32" s="130"/>
      <c r="PJJ32" s="130"/>
      <c r="PJK32" s="130"/>
      <c r="PJL32" s="130"/>
      <c r="PJM32" s="130"/>
      <c r="PJN32" s="130"/>
      <c r="PJO32" s="130"/>
      <c r="PJP32" s="130"/>
      <c r="PJQ32" s="130"/>
      <c r="PJR32" s="130"/>
      <c r="PJS32" s="130"/>
      <c r="PJT32" s="130"/>
      <c r="PJU32" s="130"/>
      <c r="PJV32" s="130"/>
      <c r="PJW32" s="130"/>
      <c r="PJX32" s="130"/>
      <c r="PJY32" s="130"/>
      <c r="PJZ32" s="130"/>
      <c r="PKA32" s="130"/>
      <c r="PKB32" s="130"/>
      <c r="PKC32" s="130"/>
      <c r="PKD32" s="130"/>
      <c r="PKE32" s="130"/>
      <c r="PKF32" s="130"/>
      <c r="PKG32" s="130"/>
      <c r="PKH32" s="130"/>
      <c r="PKI32" s="130"/>
      <c r="PKJ32" s="130"/>
      <c r="PKK32" s="130"/>
      <c r="PKL32" s="130"/>
      <c r="PKM32" s="130"/>
      <c r="PKN32" s="130"/>
      <c r="PKO32" s="130"/>
      <c r="PKP32" s="130"/>
      <c r="PKQ32" s="130"/>
      <c r="PKR32" s="130"/>
      <c r="PKS32" s="130"/>
      <c r="PKT32" s="130"/>
      <c r="PKU32" s="130"/>
      <c r="PKV32" s="130"/>
      <c r="PKW32" s="130"/>
      <c r="PKX32" s="130"/>
      <c r="PKY32" s="130"/>
      <c r="PKZ32" s="130"/>
      <c r="PLA32" s="130"/>
      <c r="PLB32" s="130"/>
      <c r="PLC32" s="130"/>
      <c r="PLD32" s="130"/>
      <c r="PLE32" s="130"/>
      <c r="PLF32" s="130"/>
      <c r="PLG32" s="130"/>
      <c r="PLH32" s="130"/>
      <c r="PLI32" s="130"/>
      <c r="PLJ32" s="130"/>
      <c r="PLK32" s="130"/>
      <c r="PLL32" s="130"/>
      <c r="PLM32" s="130"/>
      <c r="PLN32" s="130"/>
      <c r="PLO32" s="130"/>
      <c r="PLP32" s="130"/>
      <c r="PLQ32" s="130"/>
      <c r="PLR32" s="130"/>
      <c r="PLS32" s="130"/>
      <c r="PLT32" s="130"/>
      <c r="PLU32" s="130"/>
      <c r="PLV32" s="130"/>
      <c r="PLW32" s="130"/>
      <c r="PLX32" s="130"/>
      <c r="PLY32" s="130"/>
      <c r="PLZ32" s="130"/>
      <c r="PMA32" s="130"/>
      <c r="PMB32" s="130"/>
      <c r="PMC32" s="130"/>
      <c r="PMD32" s="130"/>
      <c r="PME32" s="130"/>
      <c r="PMF32" s="130"/>
      <c r="PMG32" s="130"/>
      <c r="PMH32" s="130"/>
      <c r="PMI32" s="130"/>
      <c r="PMJ32" s="130"/>
      <c r="PMK32" s="130"/>
      <c r="PML32" s="130"/>
      <c r="PMM32" s="130"/>
      <c r="PMN32" s="130"/>
      <c r="PMO32" s="130"/>
      <c r="PMP32" s="130"/>
      <c r="PMQ32" s="130"/>
      <c r="PMR32" s="130"/>
      <c r="PMS32" s="130"/>
      <c r="PMT32" s="130"/>
      <c r="PMU32" s="130"/>
      <c r="PMV32" s="130"/>
      <c r="PMW32" s="130"/>
      <c r="PMX32" s="130"/>
      <c r="PMY32" s="130"/>
      <c r="PMZ32" s="130"/>
      <c r="PNA32" s="130"/>
      <c r="PNB32" s="130"/>
      <c r="PNC32" s="130"/>
      <c r="PND32" s="130"/>
      <c r="PNE32" s="130"/>
      <c r="PNF32" s="130"/>
      <c r="PNG32" s="130"/>
      <c r="PNH32" s="130"/>
      <c r="PNI32" s="130"/>
      <c r="PNJ32" s="130"/>
      <c r="PNK32" s="130"/>
      <c r="PNL32" s="130"/>
      <c r="PNM32" s="130"/>
      <c r="PNN32" s="130"/>
      <c r="PNO32" s="130"/>
      <c r="PNP32" s="130"/>
      <c r="PNQ32" s="130"/>
      <c r="PNR32" s="130"/>
      <c r="PNS32" s="130"/>
      <c r="PNT32" s="130"/>
      <c r="PNU32" s="130"/>
      <c r="PNV32" s="130"/>
      <c r="PNW32" s="130"/>
      <c r="PNX32" s="130"/>
      <c r="PNY32" s="130"/>
      <c r="PNZ32" s="130"/>
      <c r="POA32" s="130"/>
      <c r="POB32" s="130"/>
      <c r="POC32" s="130"/>
      <c r="POD32" s="130"/>
      <c r="POE32" s="130"/>
      <c r="POF32" s="130"/>
      <c r="POG32" s="130"/>
      <c r="POH32" s="130"/>
      <c r="POI32" s="130"/>
      <c r="POJ32" s="130"/>
      <c r="POK32" s="130"/>
      <c r="POL32" s="130"/>
      <c r="POM32" s="130"/>
      <c r="PON32" s="130"/>
      <c r="POO32" s="130"/>
      <c r="POP32" s="130"/>
      <c r="POQ32" s="130"/>
      <c r="POR32" s="130"/>
      <c r="POS32" s="130"/>
      <c r="POT32" s="130"/>
      <c r="POU32" s="130"/>
      <c r="POV32" s="130"/>
      <c r="POW32" s="130"/>
      <c r="POX32" s="130"/>
      <c r="POY32" s="130"/>
      <c r="POZ32" s="130"/>
      <c r="PPA32" s="130"/>
      <c r="PPB32" s="130"/>
      <c r="PPC32" s="130"/>
      <c r="PPD32" s="130"/>
      <c r="PPE32" s="130"/>
      <c r="PPF32" s="130"/>
      <c r="PPG32" s="130"/>
      <c r="PPH32" s="130"/>
      <c r="PPI32" s="130"/>
      <c r="PPJ32" s="130"/>
      <c r="PPK32" s="130"/>
      <c r="PPL32" s="130"/>
      <c r="PPM32" s="130"/>
      <c r="PPN32" s="130"/>
      <c r="PPO32" s="130"/>
      <c r="PPP32" s="130"/>
      <c r="PPQ32" s="130"/>
      <c r="PPR32" s="130"/>
      <c r="PPS32" s="130"/>
      <c r="PPT32" s="130"/>
      <c r="PPU32" s="130"/>
      <c r="PPV32" s="130"/>
      <c r="PPW32" s="130"/>
      <c r="PPX32" s="130"/>
      <c r="PPY32" s="130"/>
      <c r="PPZ32" s="130"/>
      <c r="PQA32" s="130"/>
      <c r="PQB32" s="130"/>
      <c r="PQC32" s="130"/>
      <c r="PQD32" s="130"/>
      <c r="PQE32" s="130"/>
      <c r="PQF32" s="130"/>
      <c r="PQG32" s="130"/>
      <c r="PQH32" s="130"/>
      <c r="PQI32" s="130"/>
      <c r="PQJ32" s="130"/>
      <c r="PQK32" s="130"/>
      <c r="PQL32" s="130"/>
      <c r="PQM32" s="130"/>
      <c r="PQN32" s="130"/>
      <c r="PQO32" s="130"/>
      <c r="PQP32" s="130"/>
      <c r="PQQ32" s="130"/>
      <c r="PQR32" s="130"/>
      <c r="PQS32" s="130"/>
      <c r="PQT32" s="130"/>
      <c r="PQU32" s="130"/>
      <c r="PQV32" s="130"/>
      <c r="PQW32" s="130"/>
      <c r="PQX32" s="130"/>
      <c r="PQY32" s="130"/>
      <c r="PQZ32" s="130"/>
      <c r="PRA32" s="130"/>
      <c r="PRB32" s="130"/>
      <c r="PRC32" s="130"/>
      <c r="PRD32" s="130"/>
      <c r="PRE32" s="130"/>
      <c r="PRF32" s="130"/>
      <c r="PRG32" s="130"/>
      <c r="PRH32" s="130"/>
      <c r="PRI32" s="130"/>
      <c r="PRJ32" s="130"/>
      <c r="PRK32" s="130"/>
      <c r="PRL32" s="130"/>
      <c r="PRM32" s="130"/>
      <c r="PRN32" s="130"/>
      <c r="PRO32" s="130"/>
      <c r="PRP32" s="130"/>
      <c r="PRQ32" s="130"/>
      <c r="PRR32" s="130"/>
      <c r="PRS32" s="130"/>
      <c r="PRT32" s="130"/>
      <c r="PRU32" s="130"/>
      <c r="PRV32" s="130"/>
      <c r="PRW32" s="130"/>
      <c r="PRX32" s="130"/>
      <c r="PRY32" s="130"/>
      <c r="PRZ32" s="130"/>
      <c r="PSA32" s="130"/>
      <c r="PSB32" s="130"/>
      <c r="PSC32" s="130"/>
      <c r="PSD32" s="130"/>
      <c r="PSE32" s="130"/>
      <c r="PSF32" s="130"/>
      <c r="PSG32" s="130"/>
      <c r="PSH32" s="130"/>
      <c r="PSI32" s="130"/>
      <c r="PSJ32" s="130"/>
      <c r="PSK32" s="130"/>
      <c r="PSL32" s="130"/>
      <c r="PSM32" s="130"/>
      <c r="PSN32" s="130"/>
      <c r="PSO32" s="130"/>
      <c r="PSP32" s="130"/>
      <c r="PSQ32" s="130"/>
      <c r="PSR32" s="130"/>
      <c r="PSS32" s="130"/>
      <c r="PST32" s="130"/>
      <c r="PSU32" s="130"/>
      <c r="PSV32" s="130"/>
      <c r="PSW32" s="130"/>
      <c r="PSX32" s="130"/>
      <c r="PSY32" s="130"/>
      <c r="PSZ32" s="130"/>
      <c r="PTA32" s="130"/>
      <c r="PTB32" s="130"/>
      <c r="PTC32" s="130"/>
      <c r="PTD32" s="130"/>
      <c r="PTE32" s="130"/>
      <c r="PTF32" s="130"/>
      <c r="PTG32" s="130"/>
      <c r="PTH32" s="130"/>
      <c r="PTI32" s="130"/>
      <c r="PTJ32" s="130"/>
      <c r="PTK32" s="130"/>
      <c r="PTL32" s="130"/>
      <c r="PTM32" s="130"/>
      <c r="PTN32" s="130"/>
      <c r="PTO32" s="130"/>
      <c r="PTP32" s="130"/>
      <c r="PTQ32" s="130"/>
      <c r="PTR32" s="130"/>
      <c r="PTS32" s="130"/>
      <c r="PTT32" s="130"/>
      <c r="PTU32" s="130"/>
      <c r="PTV32" s="130"/>
      <c r="PTW32" s="130"/>
      <c r="PTX32" s="130"/>
      <c r="PTY32" s="130"/>
      <c r="PTZ32" s="130"/>
      <c r="PUA32" s="130"/>
      <c r="PUB32" s="130"/>
      <c r="PUC32" s="130"/>
      <c r="PUD32" s="130"/>
      <c r="PUE32" s="130"/>
      <c r="PUF32" s="130"/>
      <c r="PUG32" s="130"/>
      <c r="PUH32" s="130"/>
      <c r="PUI32" s="130"/>
      <c r="PUJ32" s="130"/>
      <c r="PUK32" s="130"/>
      <c r="PUL32" s="130"/>
      <c r="PUM32" s="130"/>
      <c r="PUN32" s="130"/>
      <c r="PUO32" s="130"/>
      <c r="PUP32" s="130"/>
      <c r="PUQ32" s="130"/>
      <c r="PUR32" s="130"/>
      <c r="PUS32" s="130"/>
      <c r="PUT32" s="130"/>
      <c r="PUU32" s="130"/>
      <c r="PUV32" s="130"/>
      <c r="PUW32" s="130"/>
      <c r="PUX32" s="130"/>
      <c r="PUY32" s="130"/>
      <c r="PUZ32" s="130"/>
      <c r="PVA32" s="130"/>
      <c r="PVB32" s="130"/>
      <c r="PVC32" s="130"/>
      <c r="PVD32" s="130"/>
      <c r="PVE32" s="130"/>
      <c r="PVF32" s="130"/>
      <c r="PVG32" s="130"/>
      <c r="PVH32" s="130"/>
      <c r="PVI32" s="130"/>
      <c r="PVJ32" s="130"/>
      <c r="PVK32" s="130"/>
      <c r="PVL32" s="130"/>
      <c r="PVM32" s="130"/>
      <c r="PVN32" s="130"/>
      <c r="PVO32" s="130"/>
      <c r="PVP32" s="130"/>
      <c r="PVQ32" s="130"/>
      <c r="PVR32" s="130"/>
      <c r="PVS32" s="130"/>
      <c r="PVT32" s="130"/>
      <c r="PVU32" s="130"/>
      <c r="PVV32" s="130"/>
      <c r="PVW32" s="130"/>
      <c r="PVX32" s="130"/>
      <c r="PVY32" s="130"/>
      <c r="PVZ32" s="130"/>
      <c r="PWA32" s="130"/>
      <c r="PWB32" s="130"/>
      <c r="PWC32" s="130"/>
      <c r="PWD32" s="130"/>
      <c r="PWE32" s="130"/>
      <c r="PWF32" s="130"/>
      <c r="PWG32" s="130"/>
      <c r="PWH32" s="130"/>
      <c r="PWI32" s="130"/>
      <c r="PWJ32" s="130"/>
      <c r="PWK32" s="130"/>
      <c r="PWL32" s="130"/>
      <c r="PWM32" s="130"/>
      <c r="PWN32" s="130"/>
      <c r="PWO32" s="130"/>
      <c r="PWP32" s="130"/>
      <c r="PWQ32" s="130"/>
      <c r="PWR32" s="130"/>
      <c r="PWS32" s="130"/>
      <c r="PWT32" s="130"/>
      <c r="PWU32" s="130"/>
      <c r="PWV32" s="130"/>
      <c r="PWW32" s="130"/>
      <c r="PWX32" s="130"/>
      <c r="PWY32" s="130"/>
      <c r="PWZ32" s="130"/>
      <c r="PXA32" s="130"/>
      <c r="PXB32" s="130"/>
      <c r="PXC32" s="130"/>
      <c r="PXD32" s="130"/>
      <c r="PXE32" s="130"/>
      <c r="PXF32" s="130"/>
      <c r="PXG32" s="130"/>
      <c r="PXH32" s="130"/>
      <c r="PXI32" s="130"/>
      <c r="PXJ32" s="130"/>
      <c r="PXK32" s="130"/>
      <c r="PXL32" s="130"/>
      <c r="PXM32" s="130"/>
      <c r="PXN32" s="130"/>
      <c r="PXO32" s="130"/>
      <c r="PXP32" s="130"/>
      <c r="PXQ32" s="130"/>
      <c r="PXR32" s="130"/>
      <c r="PXS32" s="130"/>
      <c r="PXT32" s="130"/>
      <c r="PXU32" s="130"/>
      <c r="PXV32" s="130"/>
      <c r="PXW32" s="130"/>
      <c r="PXX32" s="130"/>
      <c r="PXY32" s="130"/>
      <c r="PXZ32" s="130"/>
      <c r="PYA32" s="130"/>
      <c r="PYB32" s="130"/>
      <c r="PYC32" s="130"/>
      <c r="PYD32" s="130"/>
      <c r="PYE32" s="130"/>
      <c r="PYF32" s="130"/>
      <c r="PYG32" s="130"/>
      <c r="PYH32" s="130"/>
      <c r="PYI32" s="130"/>
      <c r="PYJ32" s="130"/>
      <c r="PYK32" s="130"/>
      <c r="PYL32" s="130"/>
      <c r="PYM32" s="130"/>
      <c r="PYN32" s="130"/>
      <c r="PYO32" s="130"/>
      <c r="PYP32" s="130"/>
      <c r="PYQ32" s="130"/>
      <c r="PYR32" s="130"/>
      <c r="PYS32" s="130"/>
      <c r="PYT32" s="130"/>
      <c r="PYU32" s="130"/>
      <c r="PYV32" s="130"/>
      <c r="PYW32" s="130"/>
      <c r="PYX32" s="130"/>
      <c r="PYY32" s="130"/>
      <c r="PYZ32" s="130"/>
      <c r="PZA32" s="130"/>
      <c r="PZB32" s="130"/>
      <c r="PZC32" s="130"/>
      <c r="PZD32" s="130"/>
      <c r="PZE32" s="130"/>
      <c r="PZF32" s="130"/>
      <c r="PZG32" s="130"/>
      <c r="PZH32" s="130"/>
      <c r="PZI32" s="130"/>
      <c r="PZJ32" s="130"/>
      <c r="PZK32" s="130"/>
      <c r="PZL32" s="130"/>
      <c r="PZM32" s="130"/>
      <c r="PZN32" s="130"/>
      <c r="PZO32" s="130"/>
      <c r="PZP32" s="130"/>
      <c r="PZQ32" s="130"/>
      <c r="PZR32" s="130"/>
      <c r="PZS32" s="130"/>
      <c r="PZT32" s="130"/>
      <c r="PZU32" s="130"/>
      <c r="PZV32" s="130"/>
      <c r="PZW32" s="130"/>
      <c r="PZX32" s="130"/>
      <c r="PZY32" s="130"/>
      <c r="PZZ32" s="130"/>
      <c r="QAA32" s="130"/>
      <c r="QAB32" s="130"/>
      <c r="QAC32" s="130"/>
      <c r="QAD32" s="130"/>
      <c r="QAE32" s="130"/>
      <c r="QAF32" s="130"/>
      <c r="QAG32" s="130"/>
      <c r="QAH32" s="130"/>
      <c r="QAI32" s="130"/>
      <c r="QAJ32" s="130"/>
      <c r="QAK32" s="130"/>
      <c r="QAL32" s="130"/>
      <c r="QAM32" s="130"/>
      <c r="QAN32" s="130"/>
      <c r="QAO32" s="130"/>
      <c r="QAP32" s="130"/>
      <c r="QAQ32" s="130"/>
      <c r="QAR32" s="130"/>
      <c r="QAS32" s="130"/>
      <c r="QAT32" s="130"/>
      <c r="QAU32" s="130"/>
      <c r="QAV32" s="130"/>
      <c r="QAW32" s="130"/>
      <c r="QAX32" s="130"/>
      <c r="QAY32" s="130"/>
      <c r="QAZ32" s="130"/>
      <c r="QBA32" s="130"/>
      <c r="QBB32" s="130"/>
      <c r="QBC32" s="130"/>
      <c r="QBD32" s="130"/>
      <c r="QBE32" s="130"/>
      <c r="QBF32" s="130"/>
      <c r="QBG32" s="130"/>
      <c r="QBH32" s="130"/>
      <c r="QBI32" s="130"/>
      <c r="QBJ32" s="130"/>
      <c r="QBK32" s="130"/>
      <c r="QBL32" s="130"/>
      <c r="QBM32" s="130"/>
      <c r="QBN32" s="130"/>
      <c r="QBO32" s="130"/>
      <c r="QBP32" s="130"/>
      <c r="QBQ32" s="130"/>
      <c r="QBR32" s="130"/>
      <c r="QBS32" s="130"/>
      <c r="QBT32" s="130"/>
      <c r="QBU32" s="130"/>
      <c r="QBV32" s="130"/>
      <c r="QBW32" s="130"/>
      <c r="QBX32" s="130"/>
      <c r="QBY32" s="130"/>
      <c r="QBZ32" s="130"/>
      <c r="QCA32" s="130"/>
      <c r="QCB32" s="130"/>
      <c r="QCC32" s="130"/>
      <c r="QCD32" s="130"/>
      <c r="QCE32" s="130"/>
      <c r="QCF32" s="130"/>
      <c r="QCG32" s="130"/>
      <c r="QCH32" s="130"/>
      <c r="QCI32" s="130"/>
      <c r="QCJ32" s="130"/>
      <c r="QCK32" s="130"/>
      <c r="QCL32" s="130"/>
      <c r="QCM32" s="130"/>
      <c r="QCN32" s="130"/>
      <c r="QCO32" s="130"/>
      <c r="QCP32" s="130"/>
      <c r="QCQ32" s="130"/>
      <c r="QCR32" s="130"/>
      <c r="QCS32" s="130"/>
      <c r="QCT32" s="130"/>
      <c r="QCU32" s="130"/>
      <c r="QCV32" s="130"/>
      <c r="QCW32" s="130"/>
      <c r="QCX32" s="130"/>
      <c r="QCY32" s="130"/>
      <c r="QCZ32" s="130"/>
      <c r="QDA32" s="130"/>
      <c r="QDB32" s="130"/>
      <c r="QDC32" s="130"/>
      <c r="QDD32" s="130"/>
      <c r="QDE32" s="130"/>
      <c r="QDF32" s="130"/>
      <c r="QDG32" s="130"/>
      <c r="QDH32" s="130"/>
      <c r="QDI32" s="130"/>
      <c r="QDJ32" s="130"/>
      <c r="QDK32" s="130"/>
      <c r="QDL32" s="130"/>
      <c r="QDM32" s="130"/>
      <c r="QDN32" s="130"/>
      <c r="QDO32" s="130"/>
      <c r="QDP32" s="130"/>
      <c r="QDQ32" s="130"/>
      <c r="QDR32" s="130"/>
      <c r="QDS32" s="130"/>
      <c r="QDT32" s="130"/>
      <c r="QDU32" s="130"/>
      <c r="QDV32" s="130"/>
      <c r="QDW32" s="130"/>
      <c r="QDX32" s="130"/>
      <c r="QDY32" s="130"/>
      <c r="QDZ32" s="130"/>
      <c r="QEA32" s="130"/>
      <c r="QEB32" s="130"/>
      <c r="QEC32" s="130"/>
      <c r="QED32" s="130"/>
      <c r="QEE32" s="130"/>
      <c r="QEF32" s="130"/>
      <c r="QEG32" s="130"/>
      <c r="QEH32" s="130"/>
      <c r="QEI32" s="130"/>
      <c r="QEJ32" s="130"/>
      <c r="QEK32" s="130"/>
      <c r="QEL32" s="130"/>
      <c r="QEM32" s="130"/>
      <c r="QEN32" s="130"/>
      <c r="QEO32" s="130"/>
      <c r="QEP32" s="130"/>
      <c r="QEQ32" s="130"/>
      <c r="QER32" s="130"/>
      <c r="QES32" s="130"/>
      <c r="QET32" s="130"/>
      <c r="QEU32" s="130"/>
      <c r="QEV32" s="130"/>
      <c r="QEW32" s="130"/>
      <c r="QEX32" s="130"/>
      <c r="QEY32" s="130"/>
      <c r="QEZ32" s="130"/>
      <c r="QFA32" s="130"/>
      <c r="QFB32" s="130"/>
      <c r="QFC32" s="130"/>
      <c r="QFD32" s="130"/>
      <c r="QFE32" s="130"/>
      <c r="QFF32" s="130"/>
      <c r="QFG32" s="130"/>
      <c r="QFH32" s="130"/>
      <c r="QFI32" s="130"/>
      <c r="QFJ32" s="130"/>
      <c r="QFK32" s="130"/>
      <c r="QFL32" s="130"/>
      <c r="QFM32" s="130"/>
      <c r="QFN32" s="130"/>
      <c r="QFO32" s="130"/>
      <c r="QFP32" s="130"/>
      <c r="QFQ32" s="130"/>
      <c r="QFR32" s="130"/>
      <c r="QFS32" s="130"/>
      <c r="QFT32" s="130"/>
      <c r="QFU32" s="130"/>
      <c r="QFV32" s="130"/>
      <c r="QFW32" s="130"/>
      <c r="QFX32" s="130"/>
      <c r="QFY32" s="130"/>
      <c r="QFZ32" s="130"/>
      <c r="QGA32" s="130"/>
      <c r="QGB32" s="130"/>
      <c r="QGC32" s="130"/>
      <c r="QGD32" s="130"/>
      <c r="QGE32" s="130"/>
      <c r="QGF32" s="130"/>
      <c r="QGG32" s="130"/>
      <c r="QGH32" s="130"/>
      <c r="QGI32" s="130"/>
      <c r="QGJ32" s="130"/>
      <c r="QGK32" s="130"/>
      <c r="QGL32" s="130"/>
      <c r="QGM32" s="130"/>
      <c r="QGN32" s="130"/>
      <c r="QGO32" s="130"/>
      <c r="QGP32" s="130"/>
      <c r="QGQ32" s="130"/>
      <c r="QGR32" s="130"/>
      <c r="QGS32" s="130"/>
      <c r="QGT32" s="130"/>
      <c r="QGU32" s="130"/>
      <c r="QGV32" s="130"/>
      <c r="QGW32" s="130"/>
      <c r="QGX32" s="130"/>
      <c r="QGY32" s="130"/>
      <c r="QGZ32" s="130"/>
      <c r="QHA32" s="130"/>
      <c r="QHB32" s="130"/>
      <c r="QHC32" s="130"/>
      <c r="QHD32" s="130"/>
      <c r="QHE32" s="130"/>
      <c r="QHF32" s="130"/>
      <c r="QHG32" s="130"/>
      <c r="QHH32" s="130"/>
      <c r="QHI32" s="130"/>
      <c r="QHJ32" s="130"/>
      <c r="QHK32" s="130"/>
      <c r="QHL32" s="130"/>
      <c r="QHM32" s="130"/>
      <c r="QHN32" s="130"/>
      <c r="QHO32" s="130"/>
      <c r="QHP32" s="130"/>
      <c r="QHQ32" s="130"/>
      <c r="QHR32" s="130"/>
      <c r="QHS32" s="130"/>
      <c r="QHT32" s="130"/>
      <c r="QHU32" s="130"/>
      <c r="QHV32" s="130"/>
      <c r="QHW32" s="130"/>
      <c r="QHX32" s="130"/>
      <c r="QHY32" s="130"/>
      <c r="QHZ32" s="130"/>
      <c r="QIA32" s="130"/>
      <c r="QIB32" s="130"/>
      <c r="QIC32" s="130"/>
      <c r="QID32" s="130"/>
      <c r="QIE32" s="130"/>
      <c r="QIF32" s="130"/>
      <c r="QIG32" s="130"/>
      <c r="QIH32" s="130"/>
      <c r="QII32" s="130"/>
      <c r="QIJ32" s="130"/>
      <c r="QIK32" s="130"/>
      <c r="QIL32" s="130"/>
      <c r="QIM32" s="130"/>
      <c r="QIN32" s="130"/>
      <c r="QIO32" s="130"/>
      <c r="QIP32" s="130"/>
      <c r="QIQ32" s="130"/>
      <c r="QIR32" s="130"/>
      <c r="QIS32" s="130"/>
      <c r="QIT32" s="130"/>
      <c r="QIU32" s="130"/>
      <c r="QIV32" s="130"/>
      <c r="QIW32" s="130"/>
      <c r="QIX32" s="130"/>
      <c r="QIY32" s="130"/>
      <c r="QIZ32" s="130"/>
      <c r="QJA32" s="130"/>
      <c r="QJB32" s="130"/>
      <c r="QJC32" s="130"/>
      <c r="QJD32" s="130"/>
      <c r="QJE32" s="130"/>
      <c r="QJF32" s="130"/>
      <c r="QJG32" s="130"/>
      <c r="QJH32" s="130"/>
      <c r="QJI32" s="130"/>
      <c r="QJJ32" s="130"/>
      <c r="QJK32" s="130"/>
      <c r="QJL32" s="130"/>
      <c r="QJM32" s="130"/>
      <c r="QJN32" s="130"/>
      <c r="QJO32" s="130"/>
      <c r="QJP32" s="130"/>
      <c r="QJQ32" s="130"/>
      <c r="QJR32" s="130"/>
      <c r="QJS32" s="130"/>
      <c r="QJT32" s="130"/>
      <c r="QJU32" s="130"/>
      <c r="QJV32" s="130"/>
      <c r="QJW32" s="130"/>
      <c r="QJX32" s="130"/>
      <c r="QJY32" s="130"/>
      <c r="QJZ32" s="130"/>
      <c r="QKA32" s="130"/>
      <c r="QKB32" s="130"/>
      <c r="QKC32" s="130"/>
      <c r="QKD32" s="130"/>
      <c r="QKE32" s="130"/>
      <c r="QKF32" s="130"/>
      <c r="QKG32" s="130"/>
      <c r="QKH32" s="130"/>
      <c r="QKI32" s="130"/>
      <c r="QKJ32" s="130"/>
      <c r="QKK32" s="130"/>
      <c r="QKL32" s="130"/>
      <c r="QKM32" s="130"/>
      <c r="QKN32" s="130"/>
      <c r="QKO32" s="130"/>
      <c r="QKP32" s="130"/>
      <c r="QKQ32" s="130"/>
      <c r="QKR32" s="130"/>
      <c r="QKS32" s="130"/>
      <c r="QKT32" s="130"/>
      <c r="QKU32" s="130"/>
      <c r="QKV32" s="130"/>
      <c r="QKW32" s="130"/>
      <c r="QKX32" s="130"/>
      <c r="QKY32" s="130"/>
      <c r="QKZ32" s="130"/>
      <c r="QLA32" s="130"/>
      <c r="QLB32" s="130"/>
      <c r="QLC32" s="130"/>
      <c r="QLD32" s="130"/>
      <c r="QLE32" s="130"/>
      <c r="QLF32" s="130"/>
      <c r="QLG32" s="130"/>
      <c r="QLH32" s="130"/>
      <c r="QLI32" s="130"/>
      <c r="QLJ32" s="130"/>
      <c r="QLK32" s="130"/>
      <c r="QLL32" s="130"/>
      <c r="QLM32" s="130"/>
      <c r="QLN32" s="130"/>
      <c r="QLO32" s="130"/>
      <c r="QLP32" s="130"/>
      <c r="QLQ32" s="130"/>
      <c r="QLR32" s="130"/>
      <c r="QLS32" s="130"/>
      <c r="QLT32" s="130"/>
      <c r="QLU32" s="130"/>
      <c r="QLV32" s="130"/>
      <c r="QLW32" s="130"/>
      <c r="QLX32" s="130"/>
      <c r="QLY32" s="130"/>
      <c r="QLZ32" s="130"/>
      <c r="QMA32" s="130"/>
      <c r="QMB32" s="130"/>
      <c r="QMC32" s="130"/>
      <c r="QMD32" s="130"/>
      <c r="QME32" s="130"/>
      <c r="QMF32" s="130"/>
      <c r="QMG32" s="130"/>
      <c r="QMH32" s="130"/>
      <c r="QMI32" s="130"/>
      <c r="QMJ32" s="130"/>
      <c r="QMK32" s="130"/>
      <c r="QML32" s="130"/>
      <c r="QMM32" s="130"/>
      <c r="QMN32" s="130"/>
      <c r="QMO32" s="130"/>
      <c r="QMP32" s="130"/>
      <c r="QMQ32" s="130"/>
      <c r="QMR32" s="130"/>
      <c r="QMS32" s="130"/>
      <c r="QMT32" s="130"/>
      <c r="QMU32" s="130"/>
      <c r="QMV32" s="130"/>
      <c r="QMW32" s="130"/>
      <c r="QMX32" s="130"/>
      <c r="QMY32" s="130"/>
      <c r="QMZ32" s="130"/>
      <c r="QNA32" s="130"/>
      <c r="QNB32" s="130"/>
      <c r="QNC32" s="130"/>
      <c r="QND32" s="130"/>
      <c r="QNE32" s="130"/>
      <c r="QNF32" s="130"/>
      <c r="QNG32" s="130"/>
      <c r="QNH32" s="130"/>
      <c r="QNI32" s="130"/>
      <c r="QNJ32" s="130"/>
      <c r="QNK32" s="130"/>
      <c r="QNL32" s="130"/>
      <c r="QNM32" s="130"/>
      <c r="QNN32" s="130"/>
      <c r="QNO32" s="130"/>
      <c r="QNP32" s="130"/>
      <c r="QNQ32" s="130"/>
      <c r="QNR32" s="130"/>
      <c r="QNS32" s="130"/>
      <c r="QNT32" s="130"/>
      <c r="QNU32" s="130"/>
      <c r="QNV32" s="130"/>
      <c r="QNW32" s="130"/>
      <c r="QNX32" s="130"/>
      <c r="QNY32" s="130"/>
      <c r="QNZ32" s="130"/>
      <c r="QOA32" s="130"/>
      <c r="QOB32" s="130"/>
      <c r="QOC32" s="130"/>
      <c r="QOD32" s="130"/>
      <c r="QOE32" s="130"/>
      <c r="QOF32" s="130"/>
      <c r="QOG32" s="130"/>
      <c r="QOH32" s="130"/>
      <c r="QOI32" s="130"/>
      <c r="QOJ32" s="130"/>
      <c r="QOK32" s="130"/>
      <c r="QOL32" s="130"/>
      <c r="QOM32" s="130"/>
      <c r="QON32" s="130"/>
      <c r="QOO32" s="130"/>
      <c r="QOP32" s="130"/>
      <c r="QOQ32" s="130"/>
      <c r="QOR32" s="130"/>
      <c r="QOS32" s="130"/>
      <c r="QOT32" s="130"/>
      <c r="QOU32" s="130"/>
      <c r="QOV32" s="130"/>
      <c r="QOW32" s="130"/>
      <c r="QOX32" s="130"/>
      <c r="QOY32" s="130"/>
      <c r="QOZ32" s="130"/>
      <c r="QPA32" s="130"/>
      <c r="QPB32" s="130"/>
      <c r="QPC32" s="130"/>
      <c r="QPD32" s="130"/>
      <c r="QPE32" s="130"/>
      <c r="QPF32" s="130"/>
      <c r="QPG32" s="130"/>
      <c r="QPH32" s="130"/>
      <c r="QPI32" s="130"/>
      <c r="QPJ32" s="130"/>
      <c r="QPK32" s="130"/>
      <c r="QPL32" s="130"/>
      <c r="QPM32" s="130"/>
      <c r="QPN32" s="130"/>
      <c r="QPO32" s="130"/>
      <c r="QPP32" s="130"/>
      <c r="QPQ32" s="130"/>
      <c r="QPR32" s="130"/>
      <c r="QPS32" s="130"/>
      <c r="QPT32" s="130"/>
      <c r="QPU32" s="130"/>
      <c r="QPV32" s="130"/>
      <c r="QPW32" s="130"/>
      <c r="QPX32" s="130"/>
      <c r="QPY32" s="130"/>
      <c r="QPZ32" s="130"/>
      <c r="QQA32" s="130"/>
      <c r="QQB32" s="130"/>
      <c r="QQC32" s="130"/>
      <c r="QQD32" s="130"/>
      <c r="QQE32" s="130"/>
      <c r="QQF32" s="130"/>
      <c r="QQG32" s="130"/>
      <c r="QQH32" s="130"/>
      <c r="QQI32" s="130"/>
      <c r="QQJ32" s="130"/>
      <c r="QQK32" s="130"/>
      <c r="QQL32" s="130"/>
      <c r="QQM32" s="130"/>
      <c r="QQN32" s="130"/>
      <c r="QQO32" s="130"/>
      <c r="QQP32" s="130"/>
      <c r="QQQ32" s="130"/>
      <c r="QQR32" s="130"/>
      <c r="QQS32" s="130"/>
      <c r="QQT32" s="130"/>
      <c r="QQU32" s="130"/>
      <c r="QQV32" s="130"/>
      <c r="QQW32" s="130"/>
      <c r="QQX32" s="130"/>
      <c r="QQY32" s="130"/>
      <c r="QQZ32" s="130"/>
      <c r="QRA32" s="130"/>
      <c r="QRB32" s="130"/>
      <c r="QRC32" s="130"/>
      <c r="QRD32" s="130"/>
      <c r="QRE32" s="130"/>
      <c r="QRF32" s="130"/>
      <c r="QRG32" s="130"/>
      <c r="QRH32" s="130"/>
      <c r="QRI32" s="130"/>
      <c r="QRJ32" s="130"/>
      <c r="QRK32" s="130"/>
      <c r="QRL32" s="130"/>
      <c r="QRM32" s="130"/>
      <c r="QRN32" s="130"/>
      <c r="QRO32" s="130"/>
      <c r="QRP32" s="130"/>
      <c r="QRQ32" s="130"/>
      <c r="QRR32" s="130"/>
      <c r="QRS32" s="130"/>
      <c r="QRT32" s="130"/>
      <c r="QRU32" s="130"/>
      <c r="QRV32" s="130"/>
      <c r="QRW32" s="130"/>
      <c r="QRX32" s="130"/>
      <c r="QRY32" s="130"/>
      <c r="QRZ32" s="130"/>
      <c r="QSA32" s="130"/>
      <c r="QSB32" s="130"/>
      <c r="QSC32" s="130"/>
      <c r="QSD32" s="130"/>
      <c r="QSE32" s="130"/>
      <c r="QSF32" s="130"/>
      <c r="QSG32" s="130"/>
      <c r="QSH32" s="130"/>
      <c r="QSI32" s="130"/>
      <c r="QSJ32" s="130"/>
      <c r="QSK32" s="130"/>
      <c r="QSL32" s="130"/>
      <c r="QSM32" s="130"/>
      <c r="QSN32" s="130"/>
      <c r="QSO32" s="130"/>
      <c r="QSP32" s="130"/>
      <c r="QSQ32" s="130"/>
      <c r="QSR32" s="130"/>
      <c r="QSS32" s="130"/>
      <c r="QST32" s="130"/>
      <c r="QSU32" s="130"/>
      <c r="QSV32" s="130"/>
      <c r="QSW32" s="130"/>
      <c r="QSX32" s="130"/>
      <c r="QSY32" s="130"/>
      <c r="QSZ32" s="130"/>
      <c r="QTA32" s="130"/>
      <c r="QTB32" s="130"/>
      <c r="QTC32" s="130"/>
      <c r="QTD32" s="130"/>
      <c r="QTE32" s="130"/>
      <c r="QTF32" s="130"/>
      <c r="QTG32" s="130"/>
      <c r="QTH32" s="130"/>
      <c r="QTI32" s="130"/>
      <c r="QTJ32" s="130"/>
      <c r="QTK32" s="130"/>
      <c r="QTL32" s="130"/>
      <c r="QTM32" s="130"/>
      <c r="QTN32" s="130"/>
      <c r="QTO32" s="130"/>
      <c r="QTP32" s="130"/>
      <c r="QTQ32" s="130"/>
      <c r="QTR32" s="130"/>
      <c r="QTS32" s="130"/>
      <c r="QTT32" s="130"/>
      <c r="QTU32" s="130"/>
      <c r="QTV32" s="130"/>
      <c r="QTW32" s="130"/>
      <c r="QTX32" s="130"/>
      <c r="QTY32" s="130"/>
      <c r="QTZ32" s="130"/>
      <c r="QUA32" s="130"/>
      <c r="QUB32" s="130"/>
      <c r="QUC32" s="130"/>
      <c r="QUD32" s="130"/>
      <c r="QUE32" s="130"/>
      <c r="QUF32" s="130"/>
      <c r="QUG32" s="130"/>
      <c r="QUH32" s="130"/>
      <c r="QUI32" s="130"/>
      <c r="QUJ32" s="130"/>
      <c r="QUK32" s="130"/>
      <c r="QUL32" s="130"/>
      <c r="QUM32" s="130"/>
      <c r="QUN32" s="130"/>
      <c r="QUO32" s="130"/>
      <c r="QUP32" s="130"/>
      <c r="QUQ32" s="130"/>
      <c r="QUR32" s="130"/>
      <c r="QUS32" s="130"/>
      <c r="QUT32" s="130"/>
      <c r="QUU32" s="130"/>
      <c r="QUV32" s="130"/>
      <c r="QUW32" s="130"/>
      <c r="QUX32" s="130"/>
      <c r="QUY32" s="130"/>
      <c r="QUZ32" s="130"/>
      <c r="QVA32" s="130"/>
      <c r="QVB32" s="130"/>
      <c r="QVC32" s="130"/>
      <c r="QVD32" s="130"/>
      <c r="QVE32" s="130"/>
      <c r="QVF32" s="130"/>
      <c r="QVG32" s="130"/>
      <c r="QVH32" s="130"/>
      <c r="QVI32" s="130"/>
      <c r="QVJ32" s="130"/>
      <c r="QVK32" s="130"/>
      <c r="QVL32" s="130"/>
      <c r="QVM32" s="130"/>
      <c r="QVN32" s="130"/>
      <c r="QVO32" s="130"/>
      <c r="QVP32" s="130"/>
      <c r="QVQ32" s="130"/>
      <c r="QVR32" s="130"/>
      <c r="QVS32" s="130"/>
      <c r="QVT32" s="130"/>
      <c r="QVU32" s="130"/>
      <c r="QVV32" s="130"/>
      <c r="QVW32" s="130"/>
      <c r="QVX32" s="130"/>
      <c r="QVY32" s="130"/>
      <c r="QVZ32" s="130"/>
      <c r="QWA32" s="130"/>
      <c r="QWB32" s="130"/>
      <c r="QWC32" s="130"/>
      <c r="QWD32" s="130"/>
      <c r="QWE32" s="130"/>
      <c r="QWF32" s="130"/>
      <c r="QWG32" s="130"/>
      <c r="QWH32" s="130"/>
      <c r="QWI32" s="130"/>
      <c r="QWJ32" s="130"/>
      <c r="QWK32" s="130"/>
      <c r="QWL32" s="130"/>
      <c r="QWM32" s="130"/>
      <c r="QWN32" s="130"/>
      <c r="QWO32" s="130"/>
      <c r="QWP32" s="130"/>
      <c r="QWQ32" s="130"/>
      <c r="QWR32" s="130"/>
      <c r="QWS32" s="130"/>
      <c r="QWT32" s="130"/>
      <c r="QWU32" s="130"/>
      <c r="QWV32" s="130"/>
      <c r="QWW32" s="130"/>
      <c r="QWX32" s="130"/>
      <c r="QWY32" s="130"/>
      <c r="QWZ32" s="130"/>
      <c r="QXA32" s="130"/>
      <c r="QXB32" s="130"/>
      <c r="QXC32" s="130"/>
      <c r="QXD32" s="130"/>
      <c r="QXE32" s="130"/>
      <c r="QXF32" s="130"/>
      <c r="QXG32" s="130"/>
      <c r="QXH32" s="130"/>
      <c r="QXI32" s="130"/>
      <c r="QXJ32" s="130"/>
      <c r="QXK32" s="130"/>
      <c r="QXL32" s="130"/>
      <c r="QXM32" s="130"/>
      <c r="QXN32" s="130"/>
      <c r="QXO32" s="130"/>
      <c r="QXP32" s="130"/>
      <c r="QXQ32" s="130"/>
      <c r="QXR32" s="130"/>
      <c r="QXS32" s="130"/>
      <c r="QXT32" s="130"/>
      <c r="QXU32" s="130"/>
      <c r="QXV32" s="130"/>
      <c r="QXW32" s="130"/>
      <c r="QXX32" s="130"/>
      <c r="QXY32" s="130"/>
      <c r="QXZ32" s="130"/>
      <c r="QYA32" s="130"/>
      <c r="QYB32" s="130"/>
      <c r="QYC32" s="130"/>
      <c r="QYD32" s="130"/>
      <c r="QYE32" s="130"/>
      <c r="QYF32" s="130"/>
      <c r="QYG32" s="130"/>
      <c r="QYH32" s="130"/>
      <c r="QYI32" s="130"/>
      <c r="QYJ32" s="130"/>
      <c r="QYK32" s="130"/>
      <c r="QYL32" s="130"/>
      <c r="QYM32" s="130"/>
      <c r="QYN32" s="130"/>
      <c r="QYO32" s="130"/>
      <c r="QYP32" s="130"/>
      <c r="QYQ32" s="130"/>
      <c r="QYR32" s="130"/>
      <c r="QYS32" s="130"/>
      <c r="QYT32" s="130"/>
      <c r="QYU32" s="130"/>
      <c r="QYV32" s="130"/>
      <c r="QYW32" s="130"/>
      <c r="QYX32" s="130"/>
      <c r="QYY32" s="130"/>
      <c r="QYZ32" s="130"/>
      <c r="QZA32" s="130"/>
      <c r="QZB32" s="130"/>
      <c r="QZC32" s="130"/>
      <c r="QZD32" s="130"/>
      <c r="QZE32" s="130"/>
      <c r="QZF32" s="130"/>
      <c r="QZG32" s="130"/>
      <c r="QZH32" s="130"/>
      <c r="QZI32" s="130"/>
      <c r="QZJ32" s="130"/>
      <c r="QZK32" s="130"/>
      <c r="QZL32" s="130"/>
      <c r="QZM32" s="130"/>
      <c r="QZN32" s="130"/>
      <c r="QZO32" s="130"/>
      <c r="QZP32" s="130"/>
      <c r="QZQ32" s="130"/>
      <c r="QZR32" s="130"/>
      <c r="QZS32" s="130"/>
      <c r="QZT32" s="130"/>
      <c r="QZU32" s="130"/>
      <c r="QZV32" s="130"/>
      <c r="QZW32" s="130"/>
      <c r="QZX32" s="130"/>
      <c r="QZY32" s="130"/>
      <c r="QZZ32" s="130"/>
      <c r="RAA32" s="130"/>
      <c r="RAB32" s="130"/>
      <c r="RAC32" s="130"/>
      <c r="RAD32" s="130"/>
      <c r="RAE32" s="130"/>
      <c r="RAF32" s="130"/>
      <c r="RAG32" s="130"/>
      <c r="RAH32" s="130"/>
      <c r="RAI32" s="130"/>
      <c r="RAJ32" s="130"/>
      <c r="RAK32" s="130"/>
      <c r="RAL32" s="130"/>
      <c r="RAM32" s="130"/>
      <c r="RAN32" s="130"/>
      <c r="RAO32" s="130"/>
      <c r="RAP32" s="130"/>
      <c r="RAQ32" s="130"/>
      <c r="RAR32" s="130"/>
      <c r="RAS32" s="130"/>
      <c r="RAT32" s="130"/>
      <c r="RAU32" s="130"/>
      <c r="RAV32" s="130"/>
      <c r="RAW32" s="130"/>
      <c r="RAX32" s="130"/>
      <c r="RAY32" s="130"/>
      <c r="RAZ32" s="130"/>
      <c r="RBA32" s="130"/>
      <c r="RBB32" s="130"/>
      <c r="RBC32" s="130"/>
      <c r="RBD32" s="130"/>
      <c r="RBE32" s="130"/>
      <c r="RBF32" s="130"/>
      <c r="RBG32" s="130"/>
      <c r="RBH32" s="130"/>
      <c r="RBI32" s="130"/>
      <c r="RBJ32" s="130"/>
      <c r="RBK32" s="130"/>
      <c r="RBL32" s="130"/>
      <c r="RBM32" s="130"/>
      <c r="RBN32" s="130"/>
      <c r="RBO32" s="130"/>
      <c r="RBP32" s="130"/>
      <c r="RBQ32" s="130"/>
      <c r="RBR32" s="130"/>
      <c r="RBS32" s="130"/>
      <c r="RBT32" s="130"/>
      <c r="RBU32" s="130"/>
      <c r="RBV32" s="130"/>
      <c r="RBW32" s="130"/>
      <c r="RBX32" s="130"/>
      <c r="RBY32" s="130"/>
      <c r="RBZ32" s="130"/>
      <c r="RCA32" s="130"/>
      <c r="RCB32" s="130"/>
      <c r="RCC32" s="130"/>
      <c r="RCD32" s="130"/>
      <c r="RCE32" s="130"/>
      <c r="RCF32" s="130"/>
      <c r="RCG32" s="130"/>
      <c r="RCH32" s="130"/>
      <c r="RCI32" s="130"/>
      <c r="RCJ32" s="130"/>
      <c r="RCK32" s="130"/>
      <c r="RCL32" s="130"/>
      <c r="RCM32" s="130"/>
      <c r="RCN32" s="130"/>
      <c r="RCO32" s="130"/>
      <c r="RCP32" s="130"/>
      <c r="RCQ32" s="130"/>
      <c r="RCR32" s="130"/>
      <c r="RCS32" s="130"/>
      <c r="RCT32" s="130"/>
      <c r="RCU32" s="130"/>
      <c r="RCV32" s="130"/>
      <c r="RCW32" s="130"/>
      <c r="RCX32" s="130"/>
      <c r="RCY32" s="130"/>
      <c r="RCZ32" s="130"/>
      <c r="RDA32" s="130"/>
      <c r="RDB32" s="130"/>
      <c r="RDC32" s="130"/>
      <c r="RDD32" s="130"/>
      <c r="RDE32" s="130"/>
      <c r="RDF32" s="130"/>
      <c r="RDG32" s="130"/>
      <c r="RDH32" s="130"/>
      <c r="RDI32" s="130"/>
      <c r="RDJ32" s="130"/>
      <c r="RDK32" s="130"/>
      <c r="RDL32" s="130"/>
      <c r="RDM32" s="130"/>
      <c r="RDN32" s="130"/>
      <c r="RDO32" s="130"/>
      <c r="RDP32" s="130"/>
      <c r="RDQ32" s="130"/>
      <c r="RDR32" s="130"/>
      <c r="RDS32" s="130"/>
      <c r="RDT32" s="130"/>
      <c r="RDU32" s="130"/>
      <c r="RDV32" s="130"/>
      <c r="RDW32" s="130"/>
      <c r="RDX32" s="130"/>
      <c r="RDY32" s="130"/>
      <c r="RDZ32" s="130"/>
      <c r="REA32" s="130"/>
      <c r="REB32" s="130"/>
      <c r="REC32" s="130"/>
      <c r="RED32" s="130"/>
      <c r="REE32" s="130"/>
      <c r="REF32" s="130"/>
      <c r="REG32" s="130"/>
      <c r="REH32" s="130"/>
      <c r="REI32" s="130"/>
      <c r="REJ32" s="130"/>
      <c r="REK32" s="130"/>
      <c r="REL32" s="130"/>
      <c r="REM32" s="130"/>
      <c r="REN32" s="130"/>
      <c r="REO32" s="130"/>
      <c r="REP32" s="130"/>
      <c r="REQ32" s="130"/>
      <c r="RER32" s="130"/>
      <c r="RES32" s="130"/>
      <c r="RET32" s="130"/>
      <c r="REU32" s="130"/>
      <c r="REV32" s="130"/>
      <c r="REW32" s="130"/>
      <c r="REX32" s="130"/>
      <c r="REY32" s="130"/>
      <c r="REZ32" s="130"/>
      <c r="RFA32" s="130"/>
      <c r="RFB32" s="130"/>
      <c r="RFC32" s="130"/>
      <c r="RFD32" s="130"/>
      <c r="RFE32" s="130"/>
      <c r="RFF32" s="130"/>
      <c r="RFG32" s="130"/>
      <c r="RFH32" s="130"/>
      <c r="RFI32" s="130"/>
      <c r="RFJ32" s="130"/>
      <c r="RFK32" s="130"/>
      <c r="RFL32" s="130"/>
      <c r="RFM32" s="130"/>
      <c r="RFN32" s="130"/>
      <c r="RFO32" s="130"/>
      <c r="RFP32" s="130"/>
      <c r="RFQ32" s="130"/>
      <c r="RFR32" s="130"/>
      <c r="RFS32" s="130"/>
      <c r="RFT32" s="130"/>
      <c r="RFU32" s="130"/>
      <c r="RFV32" s="130"/>
      <c r="RFW32" s="130"/>
      <c r="RFX32" s="130"/>
      <c r="RFY32" s="130"/>
      <c r="RFZ32" s="130"/>
      <c r="RGA32" s="130"/>
      <c r="RGB32" s="130"/>
      <c r="RGC32" s="130"/>
      <c r="RGD32" s="130"/>
      <c r="RGE32" s="130"/>
      <c r="RGF32" s="130"/>
      <c r="RGG32" s="130"/>
      <c r="RGH32" s="130"/>
      <c r="RGI32" s="130"/>
      <c r="RGJ32" s="130"/>
      <c r="RGK32" s="130"/>
      <c r="RGL32" s="130"/>
      <c r="RGM32" s="130"/>
      <c r="RGN32" s="130"/>
      <c r="RGO32" s="130"/>
      <c r="RGP32" s="130"/>
      <c r="RGQ32" s="130"/>
      <c r="RGR32" s="130"/>
      <c r="RGS32" s="130"/>
      <c r="RGT32" s="130"/>
      <c r="RGU32" s="130"/>
      <c r="RGV32" s="130"/>
      <c r="RGW32" s="130"/>
      <c r="RGX32" s="130"/>
      <c r="RGY32" s="130"/>
      <c r="RGZ32" s="130"/>
      <c r="RHA32" s="130"/>
      <c r="RHB32" s="130"/>
      <c r="RHC32" s="130"/>
      <c r="RHD32" s="130"/>
      <c r="RHE32" s="130"/>
      <c r="RHF32" s="130"/>
      <c r="RHG32" s="130"/>
      <c r="RHH32" s="130"/>
      <c r="RHI32" s="130"/>
      <c r="RHJ32" s="130"/>
      <c r="RHK32" s="130"/>
      <c r="RHL32" s="130"/>
      <c r="RHM32" s="130"/>
      <c r="RHN32" s="130"/>
      <c r="RHO32" s="130"/>
      <c r="RHP32" s="130"/>
      <c r="RHQ32" s="130"/>
      <c r="RHR32" s="130"/>
      <c r="RHS32" s="130"/>
      <c r="RHT32" s="130"/>
      <c r="RHU32" s="130"/>
      <c r="RHV32" s="130"/>
      <c r="RHW32" s="130"/>
      <c r="RHX32" s="130"/>
      <c r="RHY32" s="130"/>
      <c r="RHZ32" s="130"/>
      <c r="RIA32" s="130"/>
      <c r="RIB32" s="130"/>
      <c r="RIC32" s="130"/>
      <c r="RID32" s="130"/>
      <c r="RIE32" s="130"/>
      <c r="RIF32" s="130"/>
      <c r="RIG32" s="130"/>
      <c r="RIH32" s="130"/>
      <c r="RII32" s="130"/>
      <c r="RIJ32" s="130"/>
      <c r="RIK32" s="130"/>
      <c r="RIL32" s="130"/>
      <c r="RIM32" s="130"/>
      <c r="RIN32" s="130"/>
      <c r="RIO32" s="130"/>
      <c r="RIP32" s="130"/>
      <c r="RIQ32" s="130"/>
      <c r="RIR32" s="130"/>
      <c r="RIS32" s="130"/>
      <c r="RIT32" s="130"/>
      <c r="RIU32" s="130"/>
      <c r="RIV32" s="130"/>
      <c r="RIW32" s="130"/>
      <c r="RIX32" s="130"/>
      <c r="RIY32" s="130"/>
      <c r="RIZ32" s="130"/>
      <c r="RJA32" s="130"/>
      <c r="RJB32" s="130"/>
      <c r="RJC32" s="130"/>
      <c r="RJD32" s="130"/>
      <c r="RJE32" s="130"/>
      <c r="RJF32" s="130"/>
      <c r="RJG32" s="130"/>
      <c r="RJH32" s="130"/>
      <c r="RJI32" s="130"/>
      <c r="RJJ32" s="130"/>
      <c r="RJK32" s="130"/>
      <c r="RJL32" s="130"/>
      <c r="RJM32" s="130"/>
      <c r="RJN32" s="130"/>
      <c r="RJO32" s="130"/>
      <c r="RJP32" s="130"/>
      <c r="RJQ32" s="130"/>
      <c r="RJR32" s="130"/>
      <c r="RJS32" s="130"/>
      <c r="RJT32" s="130"/>
      <c r="RJU32" s="130"/>
      <c r="RJV32" s="130"/>
      <c r="RJW32" s="130"/>
      <c r="RJX32" s="130"/>
      <c r="RJY32" s="130"/>
      <c r="RJZ32" s="130"/>
      <c r="RKA32" s="130"/>
      <c r="RKB32" s="130"/>
      <c r="RKC32" s="130"/>
      <c r="RKD32" s="130"/>
      <c r="RKE32" s="130"/>
      <c r="RKF32" s="130"/>
      <c r="RKG32" s="130"/>
      <c r="RKH32" s="130"/>
      <c r="RKI32" s="130"/>
      <c r="RKJ32" s="130"/>
      <c r="RKK32" s="130"/>
      <c r="RKL32" s="130"/>
      <c r="RKM32" s="130"/>
      <c r="RKN32" s="130"/>
      <c r="RKO32" s="130"/>
      <c r="RKP32" s="130"/>
      <c r="RKQ32" s="130"/>
      <c r="RKR32" s="130"/>
      <c r="RKS32" s="130"/>
      <c r="RKT32" s="130"/>
      <c r="RKU32" s="130"/>
      <c r="RKV32" s="130"/>
      <c r="RKW32" s="130"/>
      <c r="RKX32" s="130"/>
      <c r="RKY32" s="130"/>
      <c r="RKZ32" s="130"/>
      <c r="RLA32" s="130"/>
      <c r="RLB32" s="130"/>
      <c r="RLC32" s="130"/>
      <c r="RLD32" s="130"/>
      <c r="RLE32" s="130"/>
      <c r="RLF32" s="130"/>
      <c r="RLG32" s="130"/>
      <c r="RLH32" s="130"/>
      <c r="RLI32" s="130"/>
      <c r="RLJ32" s="130"/>
      <c r="RLK32" s="130"/>
      <c r="RLL32" s="130"/>
      <c r="RLM32" s="130"/>
      <c r="RLN32" s="130"/>
      <c r="RLO32" s="130"/>
      <c r="RLP32" s="130"/>
      <c r="RLQ32" s="130"/>
      <c r="RLR32" s="130"/>
      <c r="RLS32" s="130"/>
      <c r="RLT32" s="130"/>
      <c r="RLU32" s="130"/>
      <c r="RLV32" s="130"/>
      <c r="RLW32" s="130"/>
      <c r="RLX32" s="130"/>
      <c r="RLY32" s="130"/>
      <c r="RLZ32" s="130"/>
      <c r="RMA32" s="130"/>
      <c r="RMB32" s="130"/>
      <c r="RMC32" s="130"/>
      <c r="RMD32" s="130"/>
      <c r="RME32" s="130"/>
      <c r="RMF32" s="130"/>
      <c r="RMG32" s="130"/>
      <c r="RMH32" s="130"/>
      <c r="RMI32" s="130"/>
      <c r="RMJ32" s="130"/>
      <c r="RMK32" s="130"/>
      <c r="RML32" s="130"/>
      <c r="RMM32" s="130"/>
      <c r="RMN32" s="130"/>
      <c r="RMO32" s="130"/>
      <c r="RMP32" s="130"/>
      <c r="RMQ32" s="130"/>
      <c r="RMR32" s="130"/>
      <c r="RMS32" s="130"/>
      <c r="RMT32" s="130"/>
      <c r="RMU32" s="130"/>
      <c r="RMV32" s="130"/>
      <c r="RMW32" s="130"/>
      <c r="RMX32" s="130"/>
      <c r="RMY32" s="130"/>
      <c r="RMZ32" s="130"/>
      <c r="RNA32" s="130"/>
      <c r="RNB32" s="130"/>
      <c r="RNC32" s="130"/>
      <c r="RND32" s="130"/>
      <c r="RNE32" s="130"/>
      <c r="RNF32" s="130"/>
      <c r="RNG32" s="130"/>
      <c r="RNH32" s="130"/>
      <c r="RNI32" s="130"/>
      <c r="RNJ32" s="130"/>
      <c r="RNK32" s="130"/>
      <c r="RNL32" s="130"/>
      <c r="RNM32" s="130"/>
      <c r="RNN32" s="130"/>
      <c r="RNO32" s="130"/>
      <c r="RNP32" s="130"/>
      <c r="RNQ32" s="130"/>
      <c r="RNR32" s="130"/>
      <c r="RNS32" s="130"/>
      <c r="RNT32" s="130"/>
      <c r="RNU32" s="130"/>
      <c r="RNV32" s="130"/>
      <c r="RNW32" s="130"/>
      <c r="RNX32" s="130"/>
      <c r="RNY32" s="130"/>
      <c r="RNZ32" s="130"/>
      <c r="ROA32" s="130"/>
      <c r="ROB32" s="130"/>
      <c r="ROC32" s="130"/>
      <c r="ROD32" s="130"/>
      <c r="ROE32" s="130"/>
      <c r="ROF32" s="130"/>
      <c r="ROG32" s="130"/>
      <c r="ROH32" s="130"/>
      <c r="ROI32" s="130"/>
      <c r="ROJ32" s="130"/>
      <c r="ROK32" s="130"/>
      <c r="ROL32" s="130"/>
      <c r="ROM32" s="130"/>
      <c r="RON32" s="130"/>
      <c r="ROO32" s="130"/>
      <c r="ROP32" s="130"/>
      <c r="ROQ32" s="130"/>
      <c r="ROR32" s="130"/>
      <c r="ROS32" s="130"/>
      <c r="ROT32" s="130"/>
      <c r="ROU32" s="130"/>
      <c r="ROV32" s="130"/>
      <c r="ROW32" s="130"/>
      <c r="ROX32" s="130"/>
      <c r="ROY32" s="130"/>
      <c r="ROZ32" s="130"/>
      <c r="RPA32" s="130"/>
      <c r="RPB32" s="130"/>
      <c r="RPC32" s="130"/>
      <c r="RPD32" s="130"/>
      <c r="RPE32" s="130"/>
      <c r="RPF32" s="130"/>
      <c r="RPG32" s="130"/>
      <c r="RPH32" s="130"/>
      <c r="RPI32" s="130"/>
      <c r="RPJ32" s="130"/>
      <c r="RPK32" s="130"/>
      <c r="RPL32" s="130"/>
      <c r="RPM32" s="130"/>
      <c r="RPN32" s="130"/>
      <c r="RPO32" s="130"/>
      <c r="RPP32" s="130"/>
      <c r="RPQ32" s="130"/>
      <c r="RPR32" s="130"/>
      <c r="RPS32" s="130"/>
      <c r="RPT32" s="130"/>
      <c r="RPU32" s="130"/>
      <c r="RPV32" s="130"/>
      <c r="RPW32" s="130"/>
      <c r="RPX32" s="130"/>
      <c r="RPY32" s="130"/>
      <c r="RPZ32" s="130"/>
      <c r="RQA32" s="130"/>
      <c r="RQB32" s="130"/>
      <c r="RQC32" s="130"/>
      <c r="RQD32" s="130"/>
      <c r="RQE32" s="130"/>
      <c r="RQF32" s="130"/>
      <c r="RQG32" s="130"/>
      <c r="RQH32" s="130"/>
      <c r="RQI32" s="130"/>
      <c r="RQJ32" s="130"/>
      <c r="RQK32" s="130"/>
      <c r="RQL32" s="130"/>
      <c r="RQM32" s="130"/>
      <c r="RQN32" s="130"/>
      <c r="RQO32" s="130"/>
      <c r="RQP32" s="130"/>
      <c r="RQQ32" s="130"/>
      <c r="RQR32" s="130"/>
      <c r="RQS32" s="130"/>
      <c r="RQT32" s="130"/>
      <c r="RQU32" s="130"/>
      <c r="RQV32" s="130"/>
      <c r="RQW32" s="130"/>
      <c r="RQX32" s="130"/>
      <c r="RQY32" s="130"/>
      <c r="RQZ32" s="130"/>
      <c r="RRA32" s="130"/>
      <c r="RRB32" s="130"/>
      <c r="RRC32" s="130"/>
      <c r="RRD32" s="130"/>
      <c r="RRE32" s="130"/>
      <c r="RRF32" s="130"/>
      <c r="RRG32" s="130"/>
      <c r="RRH32" s="130"/>
      <c r="RRI32" s="130"/>
      <c r="RRJ32" s="130"/>
      <c r="RRK32" s="130"/>
      <c r="RRL32" s="130"/>
      <c r="RRM32" s="130"/>
      <c r="RRN32" s="130"/>
      <c r="RRO32" s="130"/>
      <c r="RRP32" s="130"/>
      <c r="RRQ32" s="130"/>
      <c r="RRR32" s="130"/>
      <c r="RRS32" s="130"/>
      <c r="RRT32" s="130"/>
      <c r="RRU32" s="130"/>
      <c r="RRV32" s="130"/>
      <c r="RRW32" s="130"/>
      <c r="RRX32" s="130"/>
      <c r="RRY32" s="130"/>
      <c r="RRZ32" s="130"/>
      <c r="RSA32" s="130"/>
      <c r="RSB32" s="130"/>
      <c r="RSC32" s="130"/>
      <c r="RSD32" s="130"/>
      <c r="RSE32" s="130"/>
      <c r="RSF32" s="130"/>
      <c r="RSG32" s="130"/>
      <c r="RSH32" s="130"/>
      <c r="RSI32" s="130"/>
      <c r="RSJ32" s="130"/>
      <c r="RSK32" s="130"/>
      <c r="RSL32" s="130"/>
      <c r="RSM32" s="130"/>
      <c r="RSN32" s="130"/>
      <c r="RSO32" s="130"/>
      <c r="RSP32" s="130"/>
      <c r="RSQ32" s="130"/>
      <c r="RSR32" s="130"/>
      <c r="RSS32" s="130"/>
      <c r="RST32" s="130"/>
      <c r="RSU32" s="130"/>
      <c r="RSV32" s="130"/>
      <c r="RSW32" s="130"/>
      <c r="RSX32" s="130"/>
      <c r="RSY32" s="130"/>
      <c r="RSZ32" s="130"/>
      <c r="RTA32" s="130"/>
      <c r="RTB32" s="130"/>
      <c r="RTC32" s="130"/>
      <c r="RTD32" s="130"/>
      <c r="RTE32" s="130"/>
      <c r="RTF32" s="130"/>
      <c r="RTG32" s="130"/>
      <c r="RTH32" s="130"/>
      <c r="RTI32" s="130"/>
      <c r="RTJ32" s="130"/>
      <c r="RTK32" s="130"/>
      <c r="RTL32" s="130"/>
      <c r="RTM32" s="130"/>
      <c r="RTN32" s="130"/>
      <c r="RTO32" s="130"/>
      <c r="RTP32" s="130"/>
      <c r="RTQ32" s="130"/>
      <c r="RTR32" s="130"/>
      <c r="RTS32" s="130"/>
      <c r="RTT32" s="130"/>
      <c r="RTU32" s="130"/>
      <c r="RTV32" s="130"/>
      <c r="RTW32" s="130"/>
      <c r="RTX32" s="130"/>
      <c r="RTY32" s="130"/>
      <c r="RTZ32" s="130"/>
      <c r="RUA32" s="130"/>
      <c r="RUB32" s="130"/>
      <c r="RUC32" s="130"/>
      <c r="RUD32" s="130"/>
      <c r="RUE32" s="130"/>
      <c r="RUF32" s="130"/>
      <c r="RUG32" s="130"/>
      <c r="RUH32" s="130"/>
      <c r="RUI32" s="130"/>
      <c r="RUJ32" s="130"/>
      <c r="RUK32" s="130"/>
      <c r="RUL32" s="130"/>
      <c r="RUM32" s="130"/>
      <c r="RUN32" s="130"/>
      <c r="RUO32" s="130"/>
      <c r="RUP32" s="130"/>
      <c r="RUQ32" s="130"/>
      <c r="RUR32" s="130"/>
      <c r="RUS32" s="130"/>
      <c r="RUT32" s="130"/>
      <c r="RUU32" s="130"/>
      <c r="RUV32" s="130"/>
      <c r="RUW32" s="130"/>
      <c r="RUX32" s="130"/>
      <c r="RUY32" s="130"/>
      <c r="RUZ32" s="130"/>
      <c r="RVA32" s="130"/>
      <c r="RVB32" s="130"/>
      <c r="RVC32" s="130"/>
      <c r="RVD32" s="130"/>
      <c r="RVE32" s="130"/>
      <c r="RVF32" s="130"/>
      <c r="RVG32" s="130"/>
      <c r="RVH32" s="130"/>
      <c r="RVI32" s="130"/>
      <c r="RVJ32" s="130"/>
      <c r="RVK32" s="130"/>
      <c r="RVL32" s="130"/>
      <c r="RVM32" s="130"/>
      <c r="RVN32" s="130"/>
      <c r="RVO32" s="130"/>
      <c r="RVP32" s="130"/>
      <c r="RVQ32" s="130"/>
      <c r="RVR32" s="130"/>
      <c r="RVS32" s="130"/>
      <c r="RVT32" s="130"/>
      <c r="RVU32" s="130"/>
      <c r="RVV32" s="130"/>
      <c r="RVW32" s="130"/>
      <c r="RVX32" s="130"/>
      <c r="RVY32" s="130"/>
      <c r="RVZ32" s="130"/>
      <c r="RWA32" s="130"/>
      <c r="RWB32" s="130"/>
      <c r="RWC32" s="130"/>
      <c r="RWD32" s="130"/>
      <c r="RWE32" s="130"/>
      <c r="RWF32" s="130"/>
      <c r="RWG32" s="130"/>
      <c r="RWH32" s="130"/>
      <c r="RWI32" s="130"/>
      <c r="RWJ32" s="130"/>
      <c r="RWK32" s="130"/>
      <c r="RWL32" s="130"/>
      <c r="RWM32" s="130"/>
      <c r="RWN32" s="130"/>
      <c r="RWO32" s="130"/>
      <c r="RWP32" s="130"/>
      <c r="RWQ32" s="130"/>
      <c r="RWR32" s="130"/>
      <c r="RWS32" s="130"/>
      <c r="RWT32" s="130"/>
      <c r="RWU32" s="130"/>
      <c r="RWV32" s="130"/>
      <c r="RWW32" s="130"/>
      <c r="RWX32" s="130"/>
      <c r="RWY32" s="130"/>
      <c r="RWZ32" s="130"/>
      <c r="RXA32" s="130"/>
      <c r="RXB32" s="130"/>
      <c r="RXC32" s="130"/>
      <c r="RXD32" s="130"/>
      <c r="RXE32" s="130"/>
      <c r="RXF32" s="130"/>
      <c r="RXG32" s="130"/>
      <c r="RXH32" s="130"/>
      <c r="RXI32" s="130"/>
      <c r="RXJ32" s="130"/>
      <c r="RXK32" s="130"/>
      <c r="RXL32" s="130"/>
      <c r="RXM32" s="130"/>
      <c r="RXN32" s="130"/>
      <c r="RXO32" s="130"/>
      <c r="RXP32" s="130"/>
      <c r="RXQ32" s="130"/>
      <c r="RXR32" s="130"/>
      <c r="RXS32" s="130"/>
      <c r="RXT32" s="130"/>
      <c r="RXU32" s="130"/>
      <c r="RXV32" s="130"/>
      <c r="RXW32" s="130"/>
      <c r="RXX32" s="130"/>
      <c r="RXY32" s="130"/>
      <c r="RXZ32" s="130"/>
      <c r="RYA32" s="130"/>
      <c r="RYB32" s="130"/>
      <c r="RYC32" s="130"/>
      <c r="RYD32" s="130"/>
      <c r="RYE32" s="130"/>
      <c r="RYF32" s="130"/>
      <c r="RYG32" s="130"/>
      <c r="RYH32" s="130"/>
      <c r="RYI32" s="130"/>
      <c r="RYJ32" s="130"/>
      <c r="RYK32" s="130"/>
      <c r="RYL32" s="130"/>
      <c r="RYM32" s="130"/>
      <c r="RYN32" s="130"/>
      <c r="RYO32" s="130"/>
      <c r="RYP32" s="130"/>
      <c r="RYQ32" s="130"/>
      <c r="RYR32" s="130"/>
      <c r="RYS32" s="130"/>
      <c r="RYT32" s="130"/>
      <c r="RYU32" s="130"/>
      <c r="RYV32" s="130"/>
      <c r="RYW32" s="130"/>
      <c r="RYX32" s="130"/>
      <c r="RYY32" s="130"/>
      <c r="RYZ32" s="130"/>
      <c r="RZA32" s="130"/>
      <c r="RZB32" s="130"/>
      <c r="RZC32" s="130"/>
      <c r="RZD32" s="130"/>
      <c r="RZE32" s="130"/>
      <c r="RZF32" s="130"/>
      <c r="RZG32" s="130"/>
      <c r="RZH32" s="130"/>
      <c r="RZI32" s="130"/>
      <c r="RZJ32" s="130"/>
      <c r="RZK32" s="130"/>
      <c r="RZL32" s="130"/>
      <c r="RZM32" s="130"/>
      <c r="RZN32" s="130"/>
      <c r="RZO32" s="130"/>
      <c r="RZP32" s="130"/>
      <c r="RZQ32" s="130"/>
      <c r="RZR32" s="130"/>
      <c r="RZS32" s="130"/>
      <c r="RZT32" s="130"/>
      <c r="RZU32" s="130"/>
      <c r="RZV32" s="130"/>
      <c r="RZW32" s="130"/>
      <c r="RZX32" s="130"/>
      <c r="RZY32" s="130"/>
      <c r="RZZ32" s="130"/>
      <c r="SAA32" s="130"/>
      <c r="SAB32" s="130"/>
      <c r="SAC32" s="130"/>
      <c r="SAD32" s="130"/>
      <c r="SAE32" s="130"/>
      <c r="SAF32" s="130"/>
      <c r="SAG32" s="130"/>
      <c r="SAH32" s="130"/>
      <c r="SAI32" s="130"/>
      <c r="SAJ32" s="130"/>
      <c r="SAK32" s="130"/>
      <c r="SAL32" s="130"/>
      <c r="SAM32" s="130"/>
      <c r="SAN32" s="130"/>
      <c r="SAO32" s="130"/>
      <c r="SAP32" s="130"/>
      <c r="SAQ32" s="130"/>
      <c r="SAR32" s="130"/>
      <c r="SAS32" s="130"/>
      <c r="SAT32" s="130"/>
      <c r="SAU32" s="130"/>
      <c r="SAV32" s="130"/>
      <c r="SAW32" s="130"/>
      <c r="SAX32" s="130"/>
      <c r="SAY32" s="130"/>
      <c r="SAZ32" s="130"/>
      <c r="SBA32" s="130"/>
      <c r="SBB32" s="130"/>
      <c r="SBC32" s="130"/>
      <c r="SBD32" s="130"/>
      <c r="SBE32" s="130"/>
      <c r="SBF32" s="130"/>
      <c r="SBG32" s="130"/>
      <c r="SBH32" s="130"/>
      <c r="SBI32" s="130"/>
      <c r="SBJ32" s="130"/>
      <c r="SBK32" s="130"/>
      <c r="SBL32" s="130"/>
      <c r="SBM32" s="130"/>
      <c r="SBN32" s="130"/>
      <c r="SBO32" s="130"/>
      <c r="SBP32" s="130"/>
      <c r="SBQ32" s="130"/>
      <c r="SBR32" s="130"/>
      <c r="SBS32" s="130"/>
      <c r="SBT32" s="130"/>
      <c r="SBU32" s="130"/>
      <c r="SBV32" s="130"/>
      <c r="SBW32" s="130"/>
      <c r="SBX32" s="130"/>
      <c r="SBY32" s="130"/>
      <c r="SBZ32" s="130"/>
      <c r="SCA32" s="130"/>
      <c r="SCB32" s="130"/>
      <c r="SCC32" s="130"/>
      <c r="SCD32" s="130"/>
      <c r="SCE32" s="130"/>
      <c r="SCF32" s="130"/>
      <c r="SCG32" s="130"/>
      <c r="SCH32" s="130"/>
      <c r="SCI32" s="130"/>
      <c r="SCJ32" s="130"/>
      <c r="SCK32" s="130"/>
      <c r="SCL32" s="130"/>
      <c r="SCM32" s="130"/>
      <c r="SCN32" s="130"/>
      <c r="SCO32" s="130"/>
      <c r="SCP32" s="130"/>
      <c r="SCQ32" s="130"/>
      <c r="SCR32" s="130"/>
      <c r="SCS32" s="130"/>
      <c r="SCT32" s="130"/>
      <c r="SCU32" s="130"/>
      <c r="SCV32" s="130"/>
      <c r="SCW32" s="130"/>
      <c r="SCX32" s="130"/>
      <c r="SCY32" s="130"/>
      <c r="SCZ32" s="130"/>
      <c r="SDA32" s="130"/>
      <c r="SDB32" s="130"/>
      <c r="SDC32" s="130"/>
      <c r="SDD32" s="130"/>
      <c r="SDE32" s="130"/>
      <c r="SDF32" s="130"/>
      <c r="SDG32" s="130"/>
      <c r="SDH32" s="130"/>
      <c r="SDI32" s="130"/>
      <c r="SDJ32" s="130"/>
      <c r="SDK32" s="130"/>
      <c r="SDL32" s="130"/>
      <c r="SDM32" s="130"/>
      <c r="SDN32" s="130"/>
      <c r="SDO32" s="130"/>
      <c r="SDP32" s="130"/>
      <c r="SDQ32" s="130"/>
      <c r="SDR32" s="130"/>
      <c r="SDS32" s="130"/>
      <c r="SDT32" s="130"/>
      <c r="SDU32" s="130"/>
      <c r="SDV32" s="130"/>
      <c r="SDW32" s="130"/>
      <c r="SDX32" s="130"/>
      <c r="SDY32" s="130"/>
      <c r="SDZ32" s="130"/>
      <c r="SEA32" s="130"/>
      <c r="SEB32" s="130"/>
      <c r="SEC32" s="130"/>
      <c r="SED32" s="130"/>
      <c r="SEE32" s="130"/>
      <c r="SEF32" s="130"/>
      <c r="SEG32" s="130"/>
      <c r="SEH32" s="130"/>
      <c r="SEI32" s="130"/>
      <c r="SEJ32" s="130"/>
      <c r="SEK32" s="130"/>
      <c r="SEL32" s="130"/>
      <c r="SEM32" s="130"/>
      <c r="SEN32" s="130"/>
      <c r="SEO32" s="130"/>
      <c r="SEP32" s="130"/>
      <c r="SEQ32" s="130"/>
      <c r="SER32" s="130"/>
      <c r="SES32" s="130"/>
      <c r="SET32" s="130"/>
      <c r="SEU32" s="130"/>
      <c r="SEV32" s="130"/>
      <c r="SEW32" s="130"/>
      <c r="SEX32" s="130"/>
      <c r="SEY32" s="130"/>
      <c r="SEZ32" s="130"/>
      <c r="SFA32" s="130"/>
      <c r="SFB32" s="130"/>
      <c r="SFC32" s="130"/>
      <c r="SFD32" s="130"/>
      <c r="SFE32" s="130"/>
      <c r="SFF32" s="130"/>
      <c r="SFG32" s="130"/>
      <c r="SFH32" s="130"/>
      <c r="SFI32" s="130"/>
      <c r="SFJ32" s="130"/>
      <c r="SFK32" s="130"/>
      <c r="SFL32" s="130"/>
      <c r="SFM32" s="130"/>
      <c r="SFN32" s="130"/>
      <c r="SFO32" s="130"/>
      <c r="SFP32" s="130"/>
      <c r="SFQ32" s="130"/>
      <c r="SFR32" s="130"/>
      <c r="SFS32" s="130"/>
      <c r="SFT32" s="130"/>
      <c r="SFU32" s="130"/>
      <c r="SFV32" s="130"/>
      <c r="SFW32" s="130"/>
      <c r="SFX32" s="130"/>
      <c r="SFY32" s="130"/>
      <c r="SFZ32" s="130"/>
      <c r="SGA32" s="130"/>
      <c r="SGB32" s="130"/>
      <c r="SGC32" s="130"/>
      <c r="SGD32" s="130"/>
      <c r="SGE32" s="130"/>
      <c r="SGF32" s="130"/>
      <c r="SGG32" s="130"/>
      <c r="SGH32" s="130"/>
      <c r="SGI32" s="130"/>
      <c r="SGJ32" s="130"/>
      <c r="SGK32" s="130"/>
      <c r="SGL32" s="130"/>
      <c r="SGM32" s="130"/>
      <c r="SGN32" s="130"/>
      <c r="SGO32" s="130"/>
      <c r="SGP32" s="130"/>
      <c r="SGQ32" s="130"/>
      <c r="SGR32" s="130"/>
      <c r="SGS32" s="130"/>
      <c r="SGT32" s="130"/>
      <c r="SGU32" s="130"/>
      <c r="SGV32" s="130"/>
      <c r="SGW32" s="130"/>
      <c r="SGX32" s="130"/>
      <c r="SGY32" s="130"/>
      <c r="SGZ32" s="130"/>
      <c r="SHA32" s="130"/>
      <c r="SHB32" s="130"/>
      <c r="SHC32" s="130"/>
      <c r="SHD32" s="130"/>
      <c r="SHE32" s="130"/>
      <c r="SHF32" s="130"/>
      <c r="SHG32" s="130"/>
      <c r="SHH32" s="130"/>
      <c r="SHI32" s="130"/>
      <c r="SHJ32" s="130"/>
      <c r="SHK32" s="130"/>
      <c r="SHL32" s="130"/>
      <c r="SHM32" s="130"/>
      <c r="SHN32" s="130"/>
      <c r="SHO32" s="130"/>
      <c r="SHP32" s="130"/>
      <c r="SHQ32" s="130"/>
      <c r="SHR32" s="130"/>
      <c r="SHS32" s="130"/>
      <c r="SHT32" s="130"/>
      <c r="SHU32" s="130"/>
      <c r="SHV32" s="130"/>
      <c r="SHW32" s="130"/>
      <c r="SHX32" s="130"/>
      <c r="SHY32" s="130"/>
      <c r="SHZ32" s="130"/>
      <c r="SIA32" s="130"/>
      <c r="SIB32" s="130"/>
      <c r="SIC32" s="130"/>
      <c r="SID32" s="130"/>
      <c r="SIE32" s="130"/>
      <c r="SIF32" s="130"/>
      <c r="SIG32" s="130"/>
      <c r="SIH32" s="130"/>
      <c r="SII32" s="130"/>
      <c r="SIJ32" s="130"/>
      <c r="SIK32" s="130"/>
      <c r="SIL32" s="130"/>
      <c r="SIM32" s="130"/>
      <c r="SIN32" s="130"/>
      <c r="SIO32" s="130"/>
      <c r="SIP32" s="130"/>
      <c r="SIQ32" s="130"/>
      <c r="SIR32" s="130"/>
      <c r="SIS32" s="130"/>
      <c r="SIT32" s="130"/>
      <c r="SIU32" s="130"/>
      <c r="SIV32" s="130"/>
      <c r="SIW32" s="130"/>
      <c r="SIX32" s="130"/>
      <c r="SIY32" s="130"/>
      <c r="SIZ32" s="130"/>
      <c r="SJA32" s="130"/>
      <c r="SJB32" s="130"/>
      <c r="SJC32" s="130"/>
      <c r="SJD32" s="130"/>
      <c r="SJE32" s="130"/>
      <c r="SJF32" s="130"/>
      <c r="SJG32" s="130"/>
      <c r="SJH32" s="130"/>
      <c r="SJI32" s="130"/>
      <c r="SJJ32" s="130"/>
      <c r="SJK32" s="130"/>
      <c r="SJL32" s="130"/>
      <c r="SJM32" s="130"/>
      <c r="SJN32" s="130"/>
      <c r="SJO32" s="130"/>
      <c r="SJP32" s="130"/>
      <c r="SJQ32" s="130"/>
      <c r="SJR32" s="130"/>
      <c r="SJS32" s="130"/>
      <c r="SJT32" s="130"/>
      <c r="SJU32" s="130"/>
      <c r="SJV32" s="130"/>
      <c r="SJW32" s="130"/>
      <c r="SJX32" s="130"/>
      <c r="SJY32" s="130"/>
      <c r="SJZ32" s="130"/>
      <c r="SKA32" s="130"/>
      <c r="SKB32" s="130"/>
      <c r="SKC32" s="130"/>
      <c r="SKD32" s="130"/>
      <c r="SKE32" s="130"/>
      <c r="SKF32" s="130"/>
      <c r="SKG32" s="130"/>
      <c r="SKH32" s="130"/>
      <c r="SKI32" s="130"/>
      <c r="SKJ32" s="130"/>
      <c r="SKK32" s="130"/>
      <c r="SKL32" s="130"/>
      <c r="SKM32" s="130"/>
      <c r="SKN32" s="130"/>
      <c r="SKO32" s="130"/>
      <c r="SKP32" s="130"/>
      <c r="SKQ32" s="130"/>
      <c r="SKR32" s="130"/>
      <c r="SKS32" s="130"/>
      <c r="SKT32" s="130"/>
      <c r="SKU32" s="130"/>
      <c r="SKV32" s="130"/>
      <c r="SKW32" s="130"/>
      <c r="SKX32" s="130"/>
      <c r="SKY32" s="130"/>
      <c r="SKZ32" s="130"/>
      <c r="SLA32" s="130"/>
      <c r="SLB32" s="130"/>
      <c r="SLC32" s="130"/>
      <c r="SLD32" s="130"/>
      <c r="SLE32" s="130"/>
      <c r="SLF32" s="130"/>
      <c r="SLG32" s="130"/>
      <c r="SLH32" s="130"/>
      <c r="SLI32" s="130"/>
      <c r="SLJ32" s="130"/>
      <c r="SLK32" s="130"/>
      <c r="SLL32" s="130"/>
      <c r="SLM32" s="130"/>
      <c r="SLN32" s="130"/>
      <c r="SLO32" s="130"/>
      <c r="SLP32" s="130"/>
      <c r="SLQ32" s="130"/>
      <c r="SLR32" s="130"/>
      <c r="SLS32" s="130"/>
      <c r="SLT32" s="130"/>
      <c r="SLU32" s="130"/>
      <c r="SLV32" s="130"/>
      <c r="SLW32" s="130"/>
      <c r="SLX32" s="130"/>
      <c r="SLY32" s="130"/>
      <c r="SLZ32" s="130"/>
      <c r="SMA32" s="130"/>
      <c r="SMB32" s="130"/>
      <c r="SMC32" s="130"/>
      <c r="SMD32" s="130"/>
      <c r="SME32" s="130"/>
      <c r="SMF32" s="130"/>
      <c r="SMG32" s="130"/>
      <c r="SMH32" s="130"/>
      <c r="SMI32" s="130"/>
      <c r="SMJ32" s="130"/>
      <c r="SMK32" s="130"/>
      <c r="SML32" s="130"/>
      <c r="SMM32" s="130"/>
      <c r="SMN32" s="130"/>
      <c r="SMO32" s="130"/>
      <c r="SMP32" s="130"/>
      <c r="SMQ32" s="130"/>
      <c r="SMR32" s="130"/>
      <c r="SMS32" s="130"/>
      <c r="SMT32" s="130"/>
      <c r="SMU32" s="130"/>
      <c r="SMV32" s="130"/>
      <c r="SMW32" s="130"/>
      <c r="SMX32" s="130"/>
      <c r="SMY32" s="130"/>
      <c r="SMZ32" s="130"/>
      <c r="SNA32" s="130"/>
      <c r="SNB32" s="130"/>
      <c r="SNC32" s="130"/>
      <c r="SND32" s="130"/>
      <c r="SNE32" s="130"/>
      <c r="SNF32" s="130"/>
      <c r="SNG32" s="130"/>
      <c r="SNH32" s="130"/>
      <c r="SNI32" s="130"/>
      <c r="SNJ32" s="130"/>
      <c r="SNK32" s="130"/>
      <c r="SNL32" s="130"/>
      <c r="SNM32" s="130"/>
      <c r="SNN32" s="130"/>
      <c r="SNO32" s="130"/>
      <c r="SNP32" s="130"/>
      <c r="SNQ32" s="130"/>
      <c r="SNR32" s="130"/>
      <c r="SNS32" s="130"/>
      <c r="SNT32" s="130"/>
      <c r="SNU32" s="130"/>
      <c r="SNV32" s="130"/>
      <c r="SNW32" s="130"/>
      <c r="SNX32" s="130"/>
      <c r="SNY32" s="130"/>
      <c r="SNZ32" s="130"/>
      <c r="SOA32" s="130"/>
      <c r="SOB32" s="130"/>
      <c r="SOC32" s="130"/>
      <c r="SOD32" s="130"/>
      <c r="SOE32" s="130"/>
      <c r="SOF32" s="130"/>
      <c r="SOG32" s="130"/>
      <c r="SOH32" s="130"/>
      <c r="SOI32" s="130"/>
      <c r="SOJ32" s="130"/>
      <c r="SOK32" s="130"/>
      <c r="SOL32" s="130"/>
      <c r="SOM32" s="130"/>
      <c r="SON32" s="130"/>
      <c r="SOO32" s="130"/>
      <c r="SOP32" s="130"/>
      <c r="SOQ32" s="130"/>
      <c r="SOR32" s="130"/>
      <c r="SOS32" s="130"/>
      <c r="SOT32" s="130"/>
      <c r="SOU32" s="130"/>
      <c r="SOV32" s="130"/>
      <c r="SOW32" s="130"/>
      <c r="SOX32" s="130"/>
      <c r="SOY32" s="130"/>
      <c r="SOZ32" s="130"/>
      <c r="SPA32" s="130"/>
      <c r="SPB32" s="130"/>
      <c r="SPC32" s="130"/>
      <c r="SPD32" s="130"/>
      <c r="SPE32" s="130"/>
      <c r="SPF32" s="130"/>
      <c r="SPG32" s="130"/>
      <c r="SPH32" s="130"/>
      <c r="SPI32" s="130"/>
      <c r="SPJ32" s="130"/>
      <c r="SPK32" s="130"/>
      <c r="SPL32" s="130"/>
      <c r="SPM32" s="130"/>
      <c r="SPN32" s="130"/>
      <c r="SPO32" s="130"/>
      <c r="SPP32" s="130"/>
      <c r="SPQ32" s="130"/>
      <c r="SPR32" s="130"/>
      <c r="SPS32" s="130"/>
      <c r="SPT32" s="130"/>
      <c r="SPU32" s="130"/>
      <c r="SPV32" s="130"/>
      <c r="SPW32" s="130"/>
      <c r="SPX32" s="130"/>
      <c r="SPY32" s="130"/>
      <c r="SPZ32" s="130"/>
      <c r="SQA32" s="130"/>
      <c r="SQB32" s="130"/>
      <c r="SQC32" s="130"/>
      <c r="SQD32" s="130"/>
      <c r="SQE32" s="130"/>
      <c r="SQF32" s="130"/>
      <c r="SQG32" s="130"/>
      <c r="SQH32" s="130"/>
      <c r="SQI32" s="130"/>
      <c r="SQJ32" s="130"/>
      <c r="SQK32" s="130"/>
      <c r="SQL32" s="130"/>
      <c r="SQM32" s="130"/>
      <c r="SQN32" s="130"/>
      <c r="SQO32" s="130"/>
      <c r="SQP32" s="130"/>
      <c r="SQQ32" s="130"/>
      <c r="SQR32" s="130"/>
      <c r="SQS32" s="130"/>
      <c r="SQT32" s="130"/>
      <c r="SQU32" s="130"/>
      <c r="SQV32" s="130"/>
      <c r="SQW32" s="130"/>
      <c r="SQX32" s="130"/>
      <c r="SQY32" s="130"/>
      <c r="SQZ32" s="130"/>
      <c r="SRA32" s="130"/>
      <c r="SRB32" s="130"/>
      <c r="SRC32" s="130"/>
      <c r="SRD32" s="130"/>
      <c r="SRE32" s="130"/>
      <c r="SRF32" s="130"/>
      <c r="SRG32" s="130"/>
      <c r="SRH32" s="130"/>
      <c r="SRI32" s="130"/>
      <c r="SRJ32" s="130"/>
      <c r="SRK32" s="130"/>
      <c r="SRL32" s="130"/>
      <c r="SRM32" s="130"/>
      <c r="SRN32" s="130"/>
      <c r="SRO32" s="130"/>
      <c r="SRP32" s="130"/>
      <c r="SRQ32" s="130"/>
      <c r="SRR32" s="130"/>
      <c r="SRS32" s="130"/>
      <c r="SRT32" s="130"/>
      <c r="SRU32" s="130"/>
      <c r="SRV32" s="130"/>
      <c r="SRW32" s="130"/>
      <c r="SRX32" s="130"/>
      <c r="SRY32" s="130"/>
      <c r="SRZ32" s="130"/>
      <c r="SSA32" s="130"/>
      <c r="SSB32" s="130"/>
      <c r="SSC32" s="130"/>
      <c r="SSD32" s="130"/>
      <c r="SSE32" s="130"/>
      <c r="SSF32" s="130"/>
      <c r="SSG32" s="130"/>
      <c r="SSH32" s="130"/>
      <c r="SSI32" s="130"/>
      <c r="SSJ32" s="130"/>
      <c r="SSK32" s="130"/>
      <c r="SSL32" s="130"/>
      <c r="SSM32" s="130"/>
      <c r="SSN32" s="130"/>
      <c r="SSO32" s="130"/>
      <c r="SSP32" s="130"/>
      <c r="SSQ32" s="130"/>
      <c r="SSR32" s="130"/>
      <c r="SSS32" s="130"/>
      <c r="SST32" s="130"/>
      <c r="SSU32" s="130"/>
      <c r="SSV32" s="130"/>
      <c r="SSW32" s="130"/>
      <c r="SSX32" s="130"/>
      <c r="SSY32" s="130"/>
      <c r="SSZ32" s="130"/>
      <c r="STA32" s="130"/>
      <c r="STB32" s="130"/>
      <c r="STC32" s="130"/>
      <c r="STD32" s="130"/>
      <c r="STE32" s="130"/>
      <c r="STF32" s="130"/>
      <c r="STG32" s="130"/>
      <c r="STH32" s="130"/>
      <c r="STI32" s="130"/>
      <c r="STJ32" s="130"/>
      <c r="STK32" s="130"/>
      <c r="STL32" s="130"/>
      <c r="STM32" s="130"/>
      <c r="STN32" s="130"/>
      <c r="STO32" s="130"/>
      <c r="STP32" s="130"/>
      <c r="STQ32" s="130"/>
      <c r="STR32" s="130"/>
      <c r="STS32" s="130"/>
      <c r="STT32" s="130"/>
      <c r="STU32" s="130"/>
      <c r="STV32" s="130"/>
      <c r="STW32" s="130"/>
      <c r="STX32" s="130"/>
      <c r="STY32" s="130"/>
      <c r="STZ32" s="130"/>
      <c r="SUA32" s="130"/>
      <c r="SUB32" s="130"/>
      <c r="SUC32" s="130"/>
      <c r="SUD32" s="130"/>
      <c r="SUE32" s="130"/>
      <c r="SUF32" s="130"/>
      <c r="SUG32" s="130"/>
      <c r="SUH32" s="130"/>
      <c r="SUI32" s="130"/>
      <c r="SUJ32" s="130"/>
      <c r="SUK32" s="130"/>
      <c r="SUL32" s="130"/>
      <c r="SUM32" s="130"/>
      <c r="SUN32" s="130"/>
      <c r="SUO32" s="130"/>
      <c r="SUP32" s="130"/>
      <c r="SUQ32" s="130"/>
      <c r="SUR32" s="130"/>
      <c r="SUS32" s="130"/>
      <c r="SUT32" s="130"/>
      <c r="SUU32" s="130"/>
      <c r="SUV32" s="130"/>
      <c r="SUW32" s="130"/>
      <c r="SUX32" s="130"/>
      <c r="SUY32" s="130"/>
      <c r="SUZ32" s="130"/>
      <c r="SVA32" s="130"/>
      <c r="SVB32" s="130"/>
      <c r="SVC32" s="130"/>
      <c r="SVD32" s="130"/>
      <c r="SVE32" s="130"/>
      <c r="SVF32" s="130"/>
      <c r="SVG32" s="130"/>
      <c r="SVH32" s="130"/>
      <c r="SVI32" s="130"/>
      <c r="SVJ32" s="130"/>
      <c r="SVK32" s="130"/>
      <c r="SVL32" s="130"/>
      <c r="SVM32" s="130"/>
      <c r="SVN32" s="130"/>
      <c r="SVO32" s="130"/>
      <c r="SVP32" s="130"/>
      <c r="SVQ32" s="130"/>
      <c r="SVR32" s="130"/>
      <c r="SVS32" s="130"/>
      <c r="SVT32" s="130"/>
      <c r="SVU32" s="130"/>
      <c r="SVV32" s="130"/>
      <c r="SVW32" s="130"/>
      <c r="SVX32" s="130"/>
      <c r="SVY32" s="130"/>
      <c r="SVZ32" s="130"/>
      <c r="SWA32" s="130"/>
      <c r="SWB32" s="130"/>
      <c r="SWC32" s="130"/>
      <c r="SWD32" s="130"/>
      <c r="SWE32" s="130"/>
      <c r="SWF32" s="130"/>
      <c r="SWG32" s="130"/>
      <c r="SWH32" s="130"/>
      <c r="SWI32" s="130"/>
      <c r="SWJ32" s="130"/>
      <c r="SWK32" s="130"/>
      <c r="SWL32" s="130"/>
      <c r="SWM32" s="130"/>
      <c r="SWN32" s="130"/>
      <c r="SWO32" s="130"/>
      <c r="SWP32" s="130"/>
      <c r="SWQ32" s="130"/>
      <c r="SWR32" s="130"/>
      <c r="SWS32" s="130"/>
      <c r="SWT32" s="130"/>
      <c r="SWU32" s="130"/>
      <c r="SWV32" s="130"/>
      <c r="SWW32" s="130"/>
      <c r="SWX32" s="130"/>
      <c r="SWY32" s="130"/>
      <c r="SWZ32" s="130"/>
      <c r="SXA32" s="130"/>
      <c r="SXB32" s="130"/>
      <c r="SXC32" s="130"/>
      <c r="SXD32" s="130"/>
      <c r="SXE32" s="130"/>
      <c r="SXF32" s="130"/>
      <c r="SXG32" s="130"/>
      <c r="SXH32" s="130"/>
      <c r="SXI32" s="130"/>
      <c r="SXJ32" s="130"/>
      <c r="SXK32" s="130"/>
      <c r="SXL32" s="130"/>
      <c r="SXM32" s="130"/>
      <c r="SXN32" s="130"/>
      <c r="SXO32" s="130"/>
      <c r="SXP32" s="130"/>
      <c r="SXQ32" s="130"/>
      <c r="SXR32" s="130"/>
      <c r="SXS32" s="130"/>
      <c r="SXT32" s="130"/>
      <c r="SXU32" s="130"/>
      <c r="SXV32" s="130"/>
      <c r="SXW32" s="130"/>
      <c r="SXX32" s="130"/>
      <c r="SXY32" s="130"/>
      <c r="SXZ32" s="130"/>
      <c r="SYA32" s="130"/>
      <c r="SYB32" s="130"/>
      <c r="SYC32" s="130"/>
      <c r="SYD32" s="130"/>
      <c r="SYE32" s="130"/>
      <c r="SYF32" s="130"/>
      <c r="SYG32" s="130"/>
      <c r="SYH32" s="130"/>
      <c r="SYI32" s="130"/>
      <c r="SYJ32" s="130"/>
      <c r="SYK32" s="130"/>
      <c r="SYL32" s="130"/>
      <c r="SYM32" s="130"/>
      <c r="SYN32" s="130"/>
      <c r="SYO32" s="130"/>
      <c r="SYP32" s="130"/>
      <c r="SYQ32" s="130"/>
      <c r="SYR32" s="130"/>
      <c r="SYS32" s="130"/>
      <c r="SYT32" s="130"/>
      <c r="SYU32" s="130"/>
      <c r="SYV32" s="130"/>
      <c r="SYW32" s="130"/>
      <c r="SYX32" s="130"/>
      <c r="SYY32" s="130"/>
      <c r="SYZ32" s="130"/>
      <c r="SZA32" s="130"/>
      <c r="SZB32" s="130"/>
      <c r="SZC32" s="130"/>
      <c r="SZD32" s="130"/>
      <c r="SZE32" s="130"/>
      <c r="SZF32" s="130"/>
      <c r="SZG32" s="130"/>
      <c r="SZH32" s="130"/>
      <c r="SZI32" s="130"/>
      <c r="SZJ32" s="130"/>
      <c r="SZK32" s="130"/>
      <c r="SZL32" s="130"/>
      <c r="SZM32" s="130"/>
      <c r="SZN32" s="130"/>
      <c r="SZO32" s="130"/>
      <c r="SZP32" s="130"/>
      <c r="SZQ32" s="130"/>
      <c r="SZR32" s="130"/>
      <c r="SZS32" s="130"/>
      <c r="SZT32" s="130"/>
      <c r="SZU32" s="130"/>
      <c r="SZV32" s="130"/>
      <c r="SZW32" s="130"/>
      <c r="SZX32" s="130"/>
      <c r="SZY32" s="130"/>
      <c r="SZZ32" s="130"/>
      <c r="TAA32" s="130"/>
      <c r="TAB32" s="130"/>
      <c r="TAC32" s="130"/>
      <c r="TAD32" s="130"/>
      <c r="TAE32" s="130"/>
      <c r="TAF32" s="130"/>
      <c r="TAG32" s="130"/>
      <c r="TAH32" s="130"/>
      <c r="TAI32" s="130"/>
      <c r="TAJ32" s="130"/>
      <c r="TAK32" s="130"/>
      <c r="TAL32" s="130"/>
      <c r="TAM32" s="130"/>
      <c r="TAN32" s="130"/>
      <c r="TAO32" s="130"/>
      <c r="TAP32" s="130"/>
      <c r="TAQ32" s="130"/>
      <c r="TAR32" s="130"/>
      <c r="TAS32" s="130"/>
      <c r="TAT32" s="130"/>
      <c r="TAU32" s="130"/>
      <c r="TAV32" s="130"/>
      <c r="TAW32" s="130"/>
      <c r="TAX32" s="130"/>
      <c r="TAY32" s="130"/>
      <c r="TAZ32" s="130"/>
      <c r="TBA32" s="130"/>
      <c r="TBB32" s="130"/>
      <c r="TBC32" s="130"/>
      <c r="TBD32" s="130"/>
      <c r="TBE32" s="130"/>
      <c r="TBF32" s="130"/>
      <c r="TBG32" s="130"/>
      <c r="TBH32" s="130"/>
      <c r="TBI32" s="130"/>
      <c r="TBJ32" s="130"/>
      <c r="TBK32" s="130"/>
      <c r="TBL32" s="130"/>
      <c r="TBM32" s="130"/>
      <c r="TBN32" s="130"/>
      <c r="TBO32" s="130"/>
      <c r="TBP32" s="130"/>
      <c r="TBQ32" s="130"/>
      <c r="TBR32" s="130"/>
      <c r="TBS32" s="130"/>
      <c r="TBT32" s="130"/>
      <c r="TBU32" s="130"/>
      <c r="TBV32" s="130"/>
      <c r="TBW32" s="130"/>
      <c r="TBX32" s="130"/>
      <c r="TBY32" s="130"/>
      <c r="TBZ32" s="130"/>
      <c r="TCA32" s="130"/>
      <c r="TCB32" s="130"/>
      <c r="TCC32" s="130"/>
      <c r="TCD32" s="130"/>
      <c r="TCE32" s="130"/>
      <c r="TCF32" s="130"/>
      <c r="TCG32" s="130"/>
      <c r="TCH32" s="130"/>
      <c r="TCI32" s="130"/>
      <c r="TCJ32" s="130"/>
      <c r="TCK32" s="130"/>
      <c r="TCL32" s="130"/>
      <c r="TCM32" s="130"/>
      <c r="TCN32" s="130"/>
      <c r="TCO32" s="130"/>
      <c r="TCP32" s="130"/>
      <c r="TCQ32" s="130"/>
      <c r="TCR32" s="130"/>
      <c r="TCS32" s="130"/>
      <c r="TCT32" s="130"/>
      <c r="TCU32" s="130"/>
      <c r="TCV32" s="130"/>
      <c r="TCW32" s="130"/>
      <c r="TCX32" s="130"/>
      <c r="TCY32" s="130"/>
      <c r="TCZ32" s="130"/>
      <c r="TDA32" s="130"/>
      <c r="TDB32" s="130"/>
      <c r="TDC32" s="130"/>
      <c r="TDD32" s="130"/>
      <c r="TDE32" s="130"/>
      <c r="TDF32" s="130"/>
      <c r="TDG32" s="130"/>
      <c r="TDH32" s="130"/>
      <c r="TDI32" s="130"/>
      <c r="TDJ32" s="130"/>
      <c r="TDK32" s="130"/>
      <c r="TDL32" s="130"/>
      <c r="TDM32" s="130"/>
      <c r="TDN32" s="130"/>
      <c r="TDO32" s="130"/>
      <c r="TDP32" s="130"/>
      <c r="TDQ32" s="130"/>
      <c r="TDR32" s="130"/>
      <c r="TDS32" s="130"/>
      <c r="TDT32" s="130"/>
      <c r="TDU32" s="130"/>
      <c r="TDV32" s="130"/>
      <c r="TDW32" s="130"/>
      <c r="TDX32" s="130"/>
      <c r="TDY32" s="130"/>
      <c r="TDZ32" s="130"/>
      <c r="TEA32" s="130"/>
      <c r="TEB32" s="130"/>
      <c r="TEC32" s="130"/>
      <c r="TED32" s="130"/>
      <c r="TEE32" s="130"/>
      <c r="TEF32" s="130"/>
      <c r="TEG32" s="130"/>
      <c r="TEH32" s="130"/>
      <c r="TEI32" s="130"/>
      <c r="TEJ32" s="130"/>
      <c r="TEK32" s="130"/>
      <c r="TEL32" s="130"/>
      <c r="TEM32" s="130"/>
      <c r="TEN32" s="130"/>
      <c r="TEO32" s="130"/>
      <c r="TEP32" s="130"/>
      <c r="TEQ32" s="130"/>
      <c r="TER32" s="130"/>
      <c r="TES32" s="130"/>
      <c r="TET32" s="130"/>
      <c r="TEU32" s="130"/>
      <c r="TEV32" s="130"/>
      <c r="TEW32" s="130"/>
      <c r="TEX32" s="130"/>
      <c r="TEY32" s="130"/>
      <c r="TEZ32" s="130"/>
      <c r="TFA32" s="130"/>
      <c r="TFB32" s="130"/>
      <c r="TFC32" s="130"/>
      <c r="TFD32" s="130"/>
      <c r="TFE32" s="130"/>
      <c r="TFF32" s="130"/>
      <c r="TFG32" s="130"/>
      <c r="TFH32" s="130"/>
      <c r="TFI32" s="130"/>
      <c r="TFJ32" s="130"/>
      <c r="TFK32" s="130"/>
      <c r="TFL32" s="130"/>
      <c r="TFM32" s="130"/>
      <c r="TFN32" s="130"/>
      <c r="TFO32" s="130"/>
      <c r="TFP32" s="130"/>
      <c r="TFQ32" s="130"/>
      <c r="TFR32" s="130"/>
      <c r="TFS32" s="130"/>
      <c r="TFT32" s="130"/>
      <c r="TFU32" s="130"/>
      <c r="TFV32" s="130"/>
      <c r="TFW32" s="130"/>
      <c r="TFX32" s="130"/>
      <c r="TFY32" s="130"/>
      <c r="TFZ32" s="130"/>
      <c r="TGA32" s="130"/>
      <c r="TGB32" s="130"/>
      <c r="TGC32" s="130"/>
      <c r="TGD32" s="130"/>
      <c r="TGE32" s="130"/>
      <c r="TGF32" s="130"/>
      <c r="TGG32" s="130"/>
      <c r="TGH32" s="130"/>
      <c r="TGI32" s="130"/>
      <c r="TGJ32" s="130"/>
      <c r="TGK32" s="130"/>
      <c r="TGL32" s="130"/>
      <c r="TGM32" s="130"/>
      <c r="TGN32" s="130"/>
      <c r="TGO32" s="130"/>
      <c r="TGP32" s="130"/>
      <c r="TGQ32" s="130"/>
      <c r="TGR32" s="130"/>
      <c r="TGS32" s="130"/>
      <c r="TGT32" s="130"/>
      <c r="TGU32" s="130"/>
      <c r="TGV32" s="130"/>
      <c r="TGW32" s="130"/>
      <c r="TGX32" s="130"/>
      <c r="TGY32" s="130"/>
      <c r="TGZ32" s="130"/>
      <c r="THA32" s="130"/>
      <c r="THB32" s="130"/>
      <c r="THC32" s="130"/>
      <c r="THD32" s="130"/>
      <c r="THE32" s="130"/>
      <c r="THF32" s="130"/>
      <c r="THG32" s="130"/>
      <c r="THH32" s="130"/>
      <c r="THI32" s="130"/>
      <c r="THJ32" s="130"/>
      <c r="THK32" s="130"/>
      <c r="THL32" s="130"/>
      <c r="THM32" s="130"/>
      <c r="THN32" s="130"/>
      <c r="THO32" s="130"/>
      <c r="THP32" s="130"/>
      <c r="THQ32" s="130"/>
      <c r="THR32" s="130"/>
      <c r="THS32" s="130"/>
      <c r="THT32" s="130"/>
      <c r="THU32" s="130"/>
      <c r="THV32" s="130"/>
      <c r="THW32" s="130"/>
      <c r="THX32" s="130"/>
      <c r="THY32" s="130"/>
      <c r="THZ32" s="130"/>
      <c r="TIA32" s="130"/>
      <c r="TIB32" s="130"/>
      <c r="TIC32" s="130"/>
      <c r="TID32" s="130"/>
      <c r="TIE32" s="130"/>
      <c r="TIF32" s="130"/>
      <c r="TIG32" s="130"/>
      <c r="TIH32" s="130"/>
      <c r="TII32" s="130"/>
      <c r="TIJ32" s="130"/>
      <c r="TIK32" s="130"/>
      <c r="TIL32" s="130"/>
      <c r="TIM32" s="130"/>
      <c r="TIN32" s="130"/>
      <c r="TIO32" s="130"/>
      <c r="TIP32" s="130"/>
      <c r="TIQ32" s="130"/>
      <c r="TIR32" s="130"/>
      <c r="TIS32" s="130"/>
      <c r="TIT32" s="130"/>
      <c r="TIU32" s="130"/>
      <c r="TIV32" s="130"/>
      <c r="TIW32" s="130"/>
      <c r="TIX32" s="130"/>
      <c r="TIY32" s="130"/>
      <c r="TIZ32" s="130"/>
      <c r="TJA32" s="130"/>
      <c r="TJB32" s="130"/>
      <c r="TJC32" s="130"/>
      <c r="TJD32" s="130"/>
      <c r="TJE32" s="130"/>
      <c r="TJF32" s="130"/>
      <c r="TJG32" s="130"/>
      <c r="TJH32" s="130"/>
      <c r="TJI32" s="130"/>
      <c r="TJJ32" s="130"/>
      <c r="TJK32" s="130"/>
      <c r="TJL32" s="130"/>
      <c r="TJM32" s="130"/>
      <c r="TJN32" s="130"/>
      <c r="TJO32" s="130"/>
      <c r="TJP32" s="130"/>
      <c r="TJQ32" s="130"/>
      <c r="TJR32" s="130"/>
      <c r="TJS32" s="130"/>
      <c r="TJT32" s="130"/>
      <c r="TJU32" s="130"/>
      <c r="TJV32" s="130"/>
      <c r="TJW32" s="130"/>
      <c r="TJX32" s="130"/>
      <c r="TJY32" s="130"/>
      <c r="TJZ32" s="130"/>
      <c r="TKA32" s="130"/>
      <c r="TKB32" s="130"/>
      <c r="TKC32" s="130"/>
      <c r="TKD32" s="130"/>
      <c r="TKE32" s="130"/>
      <c r="TKF32" s="130"/>
      <c r="TKG32" s="130"/>
      <c r="TKH32" s="130"/>
      <c r="TKI32" s="130"/>
      <c r="TKJ32" s="130"/>
      <c r="TKK32" s="130"/>
      <c r="TKL32" s="130"/>
      <c r="TKM32" s="130"/>
      <c r="TKN32" s="130"/>
      <c r="TKO32" s="130"/>
      <c r="TKP32" s="130"/>
      <c r="TKQ32" s="130"/>
      <c r="TKR32" s="130"/>
      <c r="TKS32" s="130"/>
      <c r="TKT32" s="130"/>
      <c r="TKU32" s="130"/>
      <c r="TKV32" s="130"/>
      <c r="TKW32" s="130"/>
      <c r="TKX32" s="130"/>
      <c r="TKY32" s="130"/>
      <c r="TKZ32" s="130"/>
      <c r="TLA32" s="130"/>
      <c r="TLB32" s="130"/>
      <c r="TLC32" s="130"/>
      <c r="TLD32" s="130"/>
      <c r="TLE32" s="130"/>
      <c r="TLF32" s="130"/>
      <c r="TLG32" s="130"/>
      <c r="TLH32" s="130"/>
      <c r="TLI32" s="130"/>
      <c r="TLJ32" s="130"/>
      <c r="TLK32" s="130"/>
      <c r="TLL32" s="130"/>
      <c r="TLM32" s="130"/>
      <c r="TLN32" s="130"/>
      <c r="TLO32" s="130"/>
      <c r="TLP32" s="130"/>
      <c r="TLQ32" s="130"/>
      <c r="TLR32" s="130"/>
      <c r="TLS32" s="130"/>
      <c r="TLT32" s="130"/>
      <c r="TLU32" s="130"/>
      <c r="TLV32" s="130"/>
      <c r="TLW32" s="130"/>
      <c r="TLX32" s="130"/>
      <c r="TLY32" s="130"/>
      <c r="TLZ32" s="130"/>
      <c r="TMA32" s="130"/>
      <c r="TMB32" s="130"/>
      <c r="TMC32" s="130"/>
      <c r="TMD32" s="130"/>
      <c r="TME32" s="130"/>
      <c r="TMF32" s="130"/>
      <c r="TMG32" s="130"/>
      <c r="TMH32" s="130"/>
      <c r="TMI32" s="130"/>
      <c r="TMJ32" s="130"/>
      <c r="TMK32" s="130"/>
      <c r="TML32" s="130"/>
      <c r="TMM32" s="130"/>
      <c r="TMN32" s="130"/>
      <c r="TMO32" s="130"/>
      <c r="TMP32" s="130"/>
      <c r="TMQ32" s="130"/>
      <c r="TMR32" s="130"/>
      <c r="TMS32" s="130"/>
      <c r="TMT32" s="130"/>
      <c r="TMU32" s="130"/>
      <c r="TMV32" s="130"/>
      <c r="TMW32" s="130"/>
      <c r="TMX32" s="130"/>
      <c r="TMY32" s="130"/>
      <c r="TMZ32" s="130"/>
      <c r="TNA32" s="130"/>
      <c r="TNB32" s="130"/>
      <c r="TNC32" s="130"/>
      <c r="TND32" s="130"/>
      <c r="TNE32" s="130"/>
      <c r="TNF32" s="130"/>
      <c r="TNG32" s="130"/>
      <c r="TNH32" s="130"/>
      <c r="TNI32" s="130"/>
      <c r="TNJ32" s="130"/>
      <c r="TNK32" s="130"/>
      <c r="TNL32" s="130"/>
      <c r="TNM32" s="130"/>
      <c r="TNN32" s="130"/>
      <c r="TNO32" s="130"/>
      <c r="TNP32" s="130"/>
      <c r="TNQ32" s="130"/>
      <c r="TNR32" s="130"/>
      <c r="TNS32" s="130"/>
      <c r="TNT32" s="130"/>
      <c r="TNU32" s="130"/>
      <c r="TNV32" s="130"/>
      <c r="TNW32" s="130"/>
      <c r="TNX32" s="130"/>
      <c r="TNY32" s="130"/>
      <c r="TNZ32" s="130"/>
      <c r="TOA32" s="130"/>
      <c r="TOB32" s="130"/>
      <c r="TOC32" s="130"/>
      <c r="TOD32" s="130"/>
      <c r="TOE32" s="130"/>
      <c r="TOF32" s="130"/>
      <c r="TOG32" s="130"/>
      <c r="TOH32" s="130"/>
      <c r="TOI32" s="130"/>
      <c r="TOJ32" s="130"/>
      <c r="TOK32" s="130"/>
      <c r="TOL32" s="130"/>
      <c r="TOM32" s="130"/>
      <c r="TON32" s="130"/>
      <c r="TOO32" s="130"/>
      <c r="TOP32" s="130"/>
      <c r="TOQ32" s="130"/>
      <c r="TOR32" s="130"/>
      <c r="TOS32" s="130"/>
      <c r="TOT32" s="130"/>
      <c r="TOU32" s="130"/>
      <c r="TOV32" s="130"/>
      <c r="TOW32" s="130"/>
      <c r="TOX32" s="130"/>
      <c r="TOY32" s="130"/>
      <c r="TOZ32" s="130"/>
      <c r="TPA32" s="130"/>
      <c r="TPB32" s="130"/>
      <c r="TPC32" s="130"/>
      <c r="TPD32" s="130"/>
      <c r="TPE32" s="130"/>
      <c r="TPF32" s="130"/>
      <c r="TPG32" s="130"/>
      <c r="TPH32" s="130"/>
      <c r="TPI32" s="130"/>
      <c r="TPJ32" s="130"/>
      <c r="TPK32" s="130"/>
      <c r="TPL32" s="130"/>
      <c r="TPM32" s="130"/>
      <c r="TPN32" s="130"/>
      <c r="TPO32" s="130"/>
      <c r="TPP32" s="130"/>
      <c r="TPQ32" s="130"/>
      <c r="TPR32" s="130"/>
      <c r="TPS32" s="130"/>
      <c r="TPT32" s="130"/>
      <c r="TPU32" s="130"/>
      <c r="TPV32" s="130"/>
      <c r="TPW32" s="130"/>
      <c r="TPX32" s="130"/>
      <c r="TPY32" s="130"/>
      <c r="TPZ32" s="130"/>
      <c r="TQA32" s="130"/>
      <c r="TQB32" s="130"/>
      <c r="TQC32" s="130"/>
      <c r="TQD32" s="130"/>
      <c r="TQE32" s="130"/>
      <c r="TQF32" s="130"/>
      <c r="TQG32" s="130"/>
      <c r="TQH32" s="130"/>
      <c r="TQI32" s="130"/>
      <c r="TQJ32" s="130"/>
      <c r="TQK32" s="130"/>
      <c r="TQL32" s="130"/>
      <c r="TQM32" s="130"/>
      <c r="TQN32" s="130"/>
      <c r="TQO32" s="130"/>
      <c r="TQP32" s="130"/>
      <c r="TQQ32" s="130"/>
      <c r="TQR32" s="130"/>
      <c r="TQS32" s="130"/>
      <c r="TQT32" s="130"/>
      <c r="TQU32" s="130"/>
      <c r="TQV32" s="130"/>
      <c r="TQW32" s="130"/>
      <c r="TQX32" s="130"/>
      <c r="TQY32" s="130"/>
      <c r="TQZ32" s="130"/>
      <c r="TRA32" s="130"/>
      <c r="TRB32" s="130"/>
      <c r="TRC32" s="130"/>
      <c r="TRD32" s="130"/>
      <c r="TRE32" s="130"/>
      <c r="TRF32" s="130"/>
      <c r="TRG32" s="130"/>
      <c r="TRH32" s="130"/>
      <c r="TRI32" s="130"/>
      <c r="TRJ32" s="130"/>
      <c r="TRK32" s="130"/>
      <c r="TRL32" s="130"/>
      <c r="TRM32" s="130"/>
      <c r="TRN32" s="130"/>
      <c r="TRO32" s="130"/>
      <c r="TRP32" s="130"/>
      <c r="TRQ32" s="130"/>
      <c r="TRR32" s="130"/>
      <c r="TRS32" s="130"/>
      <c r="TRT32" s="130"/>
      <c r="TRU32" s="130"/>
      <c r="TRV32" s="130"/>
      <c r="TRW32" s="130"/>
      <c r="TRX32" s="130"/>
      <c r="TRY32" s="130"/>
      <c r="TRZ32" s="130"/>
      <c r="TSA32" s="130"/>
      <c r="TSB32" s="130"/>
      <c r="TSC32" s="130"/>
      <c r="TSD32" s="130"/>
      <c r="TSE32" s="130"/>
      <c r="TSF32" s="130"/>
      <c r="TSG32" s="130"/>
      <c r="TSH32" s="130"/>
      <c r="TSI32" s="130"/>
      <c r="TSJ32" s="130"/>
      <c r="TSK32" s="130"/>
      <c r="TSL32" s="130"/>
      <c r="TSM32" s="130"/>
      <c r="TSN32" s="130"/>
      <c r="TSO32" s="130"/>
      <c r="TSP32" s="130"/>
      <c r="TSQ32" s="130"/>
      <c r="TSR32" s="130"/>
      <c r="TSS32" s="130"/>
      <c r="TST32" s="130"/>
      <c r="TSU32" s="130"/>
      <c r="TSV32" s="130"/>
      <c r="TSW32" s="130"/>
      <c r="TSX32" s="130"/>
      <c r="TSY32" s="130"/>
      <c r="TSZ32" s="130"/>
      <c r="TTA32" s="130"/>
      <c r="TTB32" s="130"/>
      <c r="TTC32" s="130"/>
      <c r="TTD32" s="130"/>
      <c r="TTE32" s="130"/>
      <c r="TTF32" s="130"/>
      <c r="TTG32" s="130"/>
      <c r="TTH32" s="130"/>
      <c r="TTI32" s="130"/>
      <c r="TTJ32" s="130"/>
      <c r="TTK32" s="130"/>
      <c r="TTL32" s="130"/>
      <c r="TTM32" s="130"/>
      <c r="TTN32" s="130"/>
      <c r="TTO32" s="130"/>
      <c r="TTP32" s="130"/>
      <c r="TTQ32" s="130"/>
      <c r="TTR32" s="130"/>
      <c r="TTS32" s="130"/>
      <c r="TTT32" s="130"/>
      <c r="TTU32" s="130"/>
      <c r="TTV32" s="130"/>
      <c r="TTW32" s="130"/>
      <c r="TTX32" s="130"/>
      <c r="TTY32" s="130"/>
      <c r="TTZ32" s="130"/>
      <c r="TUA32" s="130"/>
      <c r="TUB32" s="130"/>
      <c r="TUC32" s="130"/>
      <c r="TUD32" s="130"/>
      <c r="TUE32" s="130"/>
      <c r="TUF32" s="130"/>
      <c r="TUG32" s="130"/>
      <c r="TUH32" s="130"/>
      <c r="TUI32" s="130"/>
      <c r="TUJ32" s="130"/>
      <c r="TUK32" s="130"/>
      <c r="TUL32" s="130"/>
      <c r="TUM32" s="130"/>
      <c r="TUN32" s="130"/>
      <c r="TUO32" s="130"/>
      <c r="TUP32" s="130"/>
      <c r="TUQ32" s="130"/>
      <c r="TUR32" s="130"/>
      <c r="TUS32" s="130"/>
      <c r="TUT32" s="130"/>
      <c r="TUU32" s="130"/>
      <c r="TUV32" s="130"/>
      <c r="TUW32" s="130"/>
      <c r="TUX32" s="130"/>
      <c r="TUY32" s="130"/>
      <c r="TUZ32" s="130"/>
      <c r="TVA32" s="130"/>
      <c r="TVB32" s="130"/>
      <c r="TVC32" s="130"/>
      <c r="TVD32" s="130"/>
      <c r="TVE32" s="130"/>
      <c r="TVF32" s="130"/>
      <c r="TVG32" s="130"/>
      <c r="TVH32" s="130"/>
      <c r="TVI32" s="130"/>
      <c r="TVJ32" s="130"/>
      <c r="TVK32" s="130"/>
      <c r="TVL32" s="130"/>
      <c r="TVM32" s="130"/>
      <c r="TVN32" s="130"/>
      <c r="TVO32" s="130"/>
      <c r="TVP32" s="130"/>
      <c r="TVQ32" s="130"/>
      <c r="TVR32" s="130"/>
      <c r="TVS32" s="130"/>
      <c r="TVT32" s="130"/>
      <c r="TVU32" s="130"/>
      <c r="TVV32" s="130"/>
      <c r="TVW32" s="130"/>
      <c r="TVX32" s="130"/>
      <c r="TVY32" s="130"/>
      <c r="TVZ32" s="130"/>
      <c r="TWA32" s="130"/>
      <c r="TWB32" s="130"/>
      <c r="TWC32" s="130"/>
      <c r="TWD32" s="130"/>
      <c r="TWE32" s="130"/>
      <c r="TWF32" s="130"/>
      <c r="TWG32" s="130"/>
      <c r="TWH32" s="130"/>
      <c r="TWI32" s="130"/>
      <c r="TWJ32" s="130"/>
      <c r="TWK32" s="130"/>
      <c r="TWL32" s="130"/>
      <c r="TWM32" s="130"/>
      <c r="TWN32" s="130"/>
      <c r="TWO32" s="130"/>
      <c r="TWP32" s="130"/>
      <c r="TWQ32" s="130"/>
      <c r="TWR32" s="130"/>
      <c r="TWS32" s="130"/>
      <c r="TWT32" s="130"/>
      <c r="TWU32" s="130"/>
      <c r="TWV32" s="130"/>
      <c r="TWW32" s="130"/>
      <c r="TWX32" s="130"/>
      <c r="TWY32" s="130"/>
      <c r="TWZ32" s="130"/>
      <c r="TXA32" s="130"/>
      <c r="TXB32" s="130"/>
      <c r="TXC32" s="130"/>
      <c r="TXD32" s="130"/>
      <c r="TXE32" s="130"/>
      <c r="TXF32" s="130"/>
      <c r="TXG32" s="130"/>
      <c r="TXH32" s="130"/>
      <c r="TXI32" s="130"/>
      <c r="TXJ32" s="130"/>
      <c r="TXK32" s="130"/>
      <c r="TXL32" s="130"/>
      <c r="TXM32" s="130"/>
      <c r="TXN32" s="130"/>
      <c r="TXO32" s="130"/>
      <c r="TXP32" s="130"/>
      <c r="TXQ32" s="130"/>
      <c r="TXR32" s="130"/>
      <c r="TXS32" s="130"/>
      <c r="TXT32" s="130"/>
      <c r="TXU32" s="130"/>
      <c r="TXV32" s="130"/>
      <c r="TXW32" s="130"/>
      <c r="TXX32" s="130"/>
      <c r="TXY32" s="130"/>
      <c r="TXZ32" s="130"/>
      <c r="TYA32" s="130"/>
      <c r="TYB32" s="130"/>
      <c r="TYC32" s="130"/>
      <c r="TYD32" s="130"/>
      <c r="TYE32" s="130"/>
      <c r="TYF32" s="130"/>
      <c r="TYG32" s="130"/>
      <c r="TYH32" s="130"/>
      <c r="TYI32" s="130"/>
      <c r="TYJ32" s="130"/>
      <c r="TYK32" s="130"/>
      <c r="TYL32" s="130"/>
      <c r="TYM32" s="130"/>
      <c r="TYN32" s="130"/>
      <c r="TYO32" s="130"/>
      <c r="TYP32" s="130"/>
      <c r="TYQ32" s="130"/>
      <c r="TYR32" s="130"/>
      <c r="TYS32" s="130"/>
      <c r="TYT32" s="130"/>
      <c r="TYU32" s="130"/>
      <c r="TYV32" s="130"/>
      <c r="TYW32" s="130"/>
      <c r="TYX32" s="130"/>
      <c r="TYY32" s="130"/>
      <c r="TYZ32" s="130"/>
      <c r="TZA32" s="130"/>
      <c r="TZB32" s="130"/>
      <c r="TZC32" s="130"/>
      <c r="TZD32" s="130"/>
      <c r="TZE32" s="130"/>
      <c r="TZF32" s="130"/>
      <c r="TZG32" s="130"/>
      <c r="TZH32" s="130"/>
      <c r="TZI32" s="130"/>
      <c r="TZJ32" s="130"/>
      <c r="TZK32" s="130"/>
      <c r="TZL32" s="130"/>
      <c r="TZM32" s="130"/>
      <c r="TZN32" s="130"/>
      <c r="TZO32" s="130"/>
      <c r="TZP32" s="130"/>
      <c r="TZQ32" s="130"/>
      <c r="TZR32" s="130"/>
      <c r="TZS32" s="130"/>
      <c r="TZT32" s="130"/>
      <c r="TZU32" s="130"/>
      <c r="TZV32" s="130"/>
      <c r="TZW32" s="130"/>
      <c r="TZX32" s="130"/>
      <c r="TZY32" s="130"/>
      <c r="TZZ32" s="130"/>
      <c r="UAA32" s="130"/>
      <c r="UAB32" s="130"/>
      <c r="UAC32" s="130"/>
      <c r="UAD32" s="130"/>
      <c r="UAE32" s="130"/>
      <c r="UAF32" s="130"/>
      <c r="UAG32" s="130"/>
      <c r="UAH32" s="130"/>
      <c r="UAI32" s="130"/>
      <c r="UAJ32" s="130"/>
      <c r="UAK32" s="130"/>
      <c r="UAL32" s="130"/>
      <c r="UAM32" s="130"/>
      <c r="UAN32" s="130"/>
      <c r="UAO32" s="130"/>
      <c r="UAP32" s="130"/>
      <c r="UAQ32" s="130"/>
      <c r="UAR32" s="130"/>
      <c r="UAS32" s="130"/>
      <c r="UAT32" s="130"/>
      <c r="UAU32" s="130"/>
      <c r="UAV32" s="130"/>
      <c r="UAW32" s="130"/>
      <c r="UAX32" s="130"/>
      <c r="UAY32" s="130"/>
      <c r="UAZ32" s="130"/>
      <c r="UBA32" s="130"/>
      <c r="UBB32" s="130"/>
      <c r="UBC32" s="130"/>
      <c r="UBD32" s="130"/>
      <c r="UBE32" s="130"/>
      <c r="UBF32" s="130"/>
      <c r="UBG32" s="130"/>
      <c r="UBH32" s="130"/>
      <c r="UBI32" s="130"/>
      <c r="UBJ32" s="130"/>
      <c r="UBK32" s="130"/>
      <c r="UBL32" s="130"/>
      <c r="UBM32" s="130"/>
      <c r="UBN32" s="130"/>
      <c r="UBO32" s="130"/>
      <c r="UBP32" s="130"/>
      <c r="UBQ32" s="130"/>
      <c r="UBR32" s="130"/>
      <c r="UBS32" s="130"/>
      <c r="UBT32" s="130"/>
      <c r="UBU32" s="130"/>
      <c r="UBV32" s="130"/>
      <c r="UBW32" s="130"/>
      <c r="UBX32" s="130"/>
      <c r="UBY32" s="130"/>
      <c r="UBZ32" s="130"/>
      <c r="UCA32" s="130"/>
      <c r="UCB32" s="130"/>
      <c r="UCC32" s="130"/>
      <c r="UCD32" s="130"/>
      <c r="UCE32" s="130"/>
      <c r="UCF32" s="130"/>
      <c r="UCG32" s="130"/>
      <c r="UCH32" s="130"/>
      <c r="UCI32" s="130"/>
      <c r="UCJ32" s="130"/>
      <c r="UCK32" s="130"/>
      <c r="UCL32" s="130"/>
      <c r="UCM32" s="130"/>
      <c r="UCN32" s="130"/>
      <c r="UCO32" s="130"/>
      <c r="UCP32" s="130"/>
      <c r="UCQ32" s="130"/>
      <c r="UCR32" s="130"/>
      <c r="UCS32" s="130"/>
      <c r="UCT32" s="130"/>
      <c r="UCU32" s="130"/>
      <c r="UCV32" s="130"/>
      <c r="UCW32" s="130"/>
      <c r="UCX32" s="130"/>
      <c r="UCY32" s="130"/>
      <c r="UCZ32" s="130"/>
      <c r="UDA32" s="130"/>
      <c r="UDB32" s="130"/>
      <c r="UDC32" s="130"/>
      <c r="UDD32" s="130"/>
      <c r="UDE32" s="130"/>
      <c r="UDF32" s="130"/>
      <c r="UDG32" s="130"/>
      <c r="UDH32" s="130"/>
      <c r="UDI32" s="130"/>
      <c r="UDJ32" s="130"/>
      <c r="UDK32" s="130"/>
      <c r="UDL32" s="130"/>
      <c r="UDM32" s="130"/>
      <c r="UDN32" s="130"/>
      <c r="UDO32" s="130"/>
      <c r="UDP32" s="130"/>
      <c r="UDQ32" s="130"/>
      <c r="UDR32" s="130"/>
      <c r="UDS32" s="130"/>
      <c r="UDT32" s="130"/>
      <c r="UDU32" s="130"/>
      <c r="UDV32" s="130"/>
      <c r="UDW32" s="130"/>
      <c r="UDX32" s="130"/>
      <c r="UDY32" s="130"/>
      <c r="UDZ32" s="130"/>
      <c r="UEA32" s="130"/>
      <c r="UEB32" s="130"/>
      <c r="UEC32" s="130"/>
      <c r="UED32" s="130"/>
      <c r="UEE32" s="130"/>
      <c r="UEF32" s="130"/>
      <c r="UEG32" s="130"/>
      <c r="UEH32" s="130"/>
      <c r="UEI32" s="130"/>
      <c r="UEJ32" s="130"/>
      <c r="UEK32" s="130"/>
      <c r="UEL32" s="130"/>
      <c r="UEM32" s="130"/>
      <c r="UEN32" s="130"/>
      <c r="UEO32" s="130"/>
      <c r="UEP32" s="130"/>
      <c r="UEQ32" s="130"/>
      <c r="UER32" s="130"/>
      <c r="UES32" s="130"/>
      <c r="UET32" s="130"/>
      <c r="UEU32" s="130"/>
      <c r="UEV32" s="130"/>
      <c r="UEW32" s="130"/>
      <c r="UEX32" s="130"/>
      <c r="UEY32" s="130"/>
      <c r="UEZ32" s="130"/>
      <c r="UFA32" s="130"/>
      <c r="UFB32" s="130"/>
      <c r="UFC32" s="130"/>
      <c r="UFD32" s="130"/>
      <c r="UFE32" s="130"/>
      <c r="UFF32" s="130"/>
      <c r="UFG32" s="130"/>
      <c r="UFH32" s="130"/>
      <c r="UFI32" s="130"/>
      <c r="UFJ32" s="130"/>
      <c r="UFK32" s="130"/>
      <c r="UFL32" s="130"/>
      <c r="UFM32" s="130"/>
      <c r="UFN32" s="130"/>
      <c r="UFO32" s="130"/>
      <c r="UFP32" s="130"/>
      <c r="UFQ32" s="130"/>
      <c r="UFR32" s="130"/>
      <c r="UFS32" s="130"/>
      <c r="UFT32" s="130"/>
      <c r="UFU32" s="130"/>
      <c r="UFV32" s="130"/>
      <c r="UFW32" s="130"/>
      <c r="UFX32" s="130"/>
      <c r="UFY32" s="130"/>
      <c r="UFZ32" s="130"/>
      <c r="UGA32" s="130"/>
      <c r="UGB32" s="130"/>
      <c r="UGC32" s="130"/>
      <c r="UGD32" s="130"/>
      <c r="UGE32" s="130"/>
      <c r="UGF32" s="130"/>
      <c r="UGG32" s="130"/>
      <c r="UGH32" s="130"/>
      <c r="UGI32" s="130"/>
      <c r="UGJ32" s="130"/>
      <c r="UGK32" s="130"/>
      <c r="UGL32" s="130"/>
      <c r="UGM32" s="130"/>
      <c r="UGN32" s="130"/>
      <c r="UGO32" s="130"/>
      <c r="UGP32" s="130"/>
      <c r="UGQ32" s="130"/>
      <c r="UGR32" s="130"/>
      <c r="UGS32" s="130"/>
      <c r="UGT32" s="130"/>
      <c r="UGU32" s="130"/>
      <c r="UGV32" s="130"/>
      <c r="UGW32" s="130"/>
      <c r="UGX32" s="130"/>
      <c r="UGY32" s="130"/>
      <c r="UGZ32" s="130"/>
      <c r="UHA32" s="130"/>
      <c r="UHB32" s="130"/>
      <c r="UHC32" s="130"/>
      <c r="UHD32" s="130"/>
      <c r="UHE32" s="130"/>
      <c r="UHF32" s="130"/>
      <c r="UHG32" s="130"/>
      <c r="UHH32" s="130"/>
      <c r="UHI32" s="130"/>
      <c r="UHJ32" s="130"/>
      <c r="UHK32" s="130"/>
      <c r="UHL32" s="130"/>
      <c r="UHM32" s="130"/>
      <c r="UHN32" s="130"/>
      <c r="UHO32" s="130"/>
      <c r="UHP32" s="130"/>
      <c r="UHQ32" s="130"/>
      <c r="UHR32" s="130"/>
      <c r="UHS32" s="130"/>
      <c r="UHT32" s="130"/>
      <c r="UHU32" s="130"/>
      <c r="UHV32" s="130"/>
      <c r="UHW32" s="130"/>
      <c r="UHX32" s="130"/>
      <c r="UHY32" s="130"/>
      <c r="UHZ32" s="130"/>
      <c r="UIA32" s="130"/>
      <c r="UIB32" s="130"/>
      <c r="UIC32" s="130"/>
      <c r="UID32" s="130"/>
      <c r="UIE32" s="130"/>
      <c r="UIF32" s="130"/>
      <c r="UIG32" s="130"/>
      <c r="UIH32" s="130"/>
      <c r="UII32" s="130"/>
      <c r="UIJ32" s="130"/>
      <c r="UIK32" s="130"/>
      <c r="UIL32" s="130"/>
      <c r="UIM32" s="130"/>
      <c r="UIN32" s="130"/>
      <c r="UIO32" s="130"/>
      <c r="UIP32" s="130"/>
      <c r="UIQ32" s="130"/>
      <c r="UIR32" s="130"/>
      <c r="UIS32" s="130"/>
      <c r="UIT32" s="130"/>
      <c r="UIU32" s="130"/>
      <c r="UIV32" s="130"/>
      <c r="UIW32" s="130"/>
      <c r="UIX32" s="130"/>
      <c r="UIY32" s="130"/>
      <c r="UIZ32" s="130"/>
      <c r="UJA32" s="130"/>
      <c r="UJB32" s="130"/>
      <c r="UJC32" s="130"/>
      <c r="UJD32" s="130"/>
      <c r="UJE32" s="130"/>
      <c r="UJF32" s="130"/>
      <c r="UJG32" s="130"/>
      <c r="UJH32" s="130"/>
      <c r="UJI32" s="130"/>
      <c r="UJJ32" s="130"/>
      <c r="UJK32" s="130"/>
      <c r="UJL32" s="130"/>
      <c r="UJM32" s="130"/>
      <c r="UJN32" s="130"/>
      <c r="UJO32" s="130"/>
      <c r="UJP32" s="130"/>
      <c r="UJQ32" s="130"/>
      <c r="UJR32" s="130"/>
      <c r="UJS32" s="130"/>
      <c r="UJT32" s="130"/>
      <c r="UJU32" s="130"/>
      <c r="UJV32" s="130"/>
      <c r="UJW32" s="130"/>
      <c r="UJX32" s="130"/>
      <c r="UJY32" s="130"/>
      <c r="UJZ32" s="130"/>
      <c r="UKA32" s="130"/>
      <c r="UKB32" s="130"/>
      <c r="UKC32" s="130"/>
      <c r="UKD32" s="130"/>
      <c r="UKE32" s="130"/>
      <c r="UKF32" s="130"/>
      <c r="UKG32" s="130"/>
      <c r="UKH32" s="130"/>
      <c r="UKI32" s="130"/>
      <c r="UKJ32" s="130"/>
      <c r="UKK32" s="130"/>
      <c r="UKL32" s="130"/>
      <c r="UKM32" s="130"/>
      <c r="UKN32" s="130"/>
      <c r="UKO32" s="130"/>
      <c r="UKP32" s="130"/>
      <c r="UKQ32" s="130"/>
      <c r="UKR32" s="130"/>
      <c r="UKS32" s="130"/>
      <c r="UKT32" s="130"/>
      <c r="UKU32" s="130"/>
      <c r="UKV32" s="130"/>
      <c r="UKW32" s="130"/>
      <c r="UKX32" s="130"/>
      <c r="UKY32" s="130"/>
      <c r="UKZ32" s="130"/>
      <c r="ULA32" s="130"/>
      <c r="ULB32" s="130"/>
      <c r="ULC32" s="130"/>
      <c r="ULD32" s="130"/>
      <c r="ULE32" s="130"/>
      <c r="ULF32" s="130"/>
      <c r="ULG32" s="130"/>
      <c r="ULH32" s="130"/>
      <c r="ULI32" s="130"/>
      <c r="ULJ32" s="130"/>
      <c r="ULK32" s="130"/>
      <c r="ULL32" s="130"/>
      <c r="ULM32" s="130"/>
      <c r="ULN32" s="130"/>
      <c r="ULO32" s="130"/>
      <c r="ULP32" s="130"/>
      <c r="ULQ32" s="130"/>
      <c r="ULR32" s="130"/>
      <c r="ULS32" s="130"/>
      <c r="ULT32" s="130"/>
      <c r="ULU32" s="130"/>
      <c r="ULV32" s="130"/>
      <c r="ULW32" s="130"/>
      <c r="ULX32" s="130"/>
      <c r="ULY32" s="130"/>
      <c r="ULZ32" s="130"/>
      <c r="UMA32" s="130"/>
      <c r="UMB32" s="130"/>
      <c r="UMC32" s="130"/>
      <c r="UMD32" s="130"/>
      <c r="UME32" s="130"/>
      <c r="UMF32" s="130"/>
      <c r="UMG32" s="130"/>
      <c r="UMH32" s="130"/>
      <c r="UMI32" s="130"/>
      <c r="UMJ32" s="130"/>
      <c r="UMK32" s="130"/>
      <c r="UML32" s="130"/>
      <c r="UMM32" s="130"/>
      <c r="UMN32" s="130"/>
      <c r="UMO32" s="130"/>
      <c r="UMP32" s="130"/>
      <c r="UMQ32" s="130"/>
      <c r="UMR32" s="130"/>
      <c r="UMS32" s="130"/>
      <c r="UMT32" s="130"/>
      <c r="UMU32" s="130"/>
      <c r="UMV32" s="130"/>
      <c r="UMW32" s="130"/>
      <c r="UMX32" s="130"/>
      <c r="UMY32" s="130"/>
      <c r="UMZ32" s="130"/>
      <c r="UNA32" s="130"/>
      <c r="UNB32" s="130"/>
      <c r="UNC32" s="130"/>
      <c r="UND32" s="130"/>
      <c r="UNE32" s="130"/>
      <c r="UNF32" s="130"/>
      <c r="UNG32" s="130"/>
      <c r="UNH32" s="130"/>
      <c r="UNI32" s="130"/>
      <c r="UNJ32" s="130"/>
      <c r="UNK32" s="130"/>
      <c r="UNL32" s="130"/>
      <c r="UNM32" s="130"/>
      <c r="UNN32" s="130"/>
      <c r="UNO32" s="130"/>
      <c r="UNP32" s="130"/>
      <c r="UNQ32" s="130"/>
      <c r="UNR32" s="130"/>
      <c r="UNS32" s="130"/>
      <c r="UNT32" s="130"/>
      <c r="UNU32" s="130"/>
      <c r="UNV32" s="130"/>
      <c r="UNW32" s="130"/>
      <c r="UNX32" s="130"/>
      <c r="UNY32" s="130"/>
      <c r="UNZ32" s="130"/>
      <c r="UOA32" s="130"/>
      <c r="UOB32" s="130"/>
      <c r="UOC32" s="130"/>
      <c r="UOD32" s="130"/>
      <c r="UOE32" s="130"/>
      <c r="UOF32" s="130"/>
      <c r="UOG32" s="130"/>
      <c r="UOH32" s="130"/>
      <c r="UOI32" s="130"/>
      <c r="UOJ32" s="130"/>
      <c r="UOK32" s="130"/>
      <c r="UOL32" s="130"/>
      <c r="UOM32" s="130"/>
      <c r="UON32" s="130"/>
      <c r="UOO32" s="130"/>
      <c r="UOP32" s="130"/>
      <c r="UOQ32" s="130"/>
      <c r="UOR32" s="130"/>
      <c r="UOS32" s="130"/>
      <c r="UOT32" s="130"/>
      <c r="UOU32" s="130"/>
      <c r="UOV32" s="130"/>
      <c r="UOW32" s="130"/>
      <c r="UOX32" s="130"/>
      <c r="UOY32" s="130"/>
      <c r="UOZ32" s="130"/>
      <c r="UPA32" s="130"/>
      <c r="UPB32" s="130"/>
      <c r="UPC32" s="130"/>
      <c r="UPD32" s="130"/>
      <c r="UPE32" s="130"/>
      <c r="UPF32" s="130"/>
      <c r="UPG32" s="130"/>
      <c r="UPH32" s="130"/>
      <c r="UPI32" s="130"/>
      <c r="UPJ32" s="130"/>
      <c r="UPK32" s="130"/>
      <c r="UPL32" s="130"/>
      <c r="UPM32" s="130"/>
      <c r="UPN32" s="130"/>
      <c r="UPO32" s="130"/>
      <c r="UPP32" s="130"/>
      <c r="UPQ32" s="130"/>
      <c r="UPR32" s="130"/>
      <c r="UPS32" s="130"/>
      <c r="UPT32" s="130"/>
      <c r="UPU32" s="130"/>
      <c r="UPV32" s="130"/>
      <c r="UPW32" s="130"/>
      <c r="UPX32" s="130"/>
      <c r="UPY32" s="130"/>
      <c r="UPZ32" s="130"/>
      <c r="UQA32" s="130"/>
      <c r="UQB32" s="130"/>
      <c r="UQC32" s="130"/>
      <c r="UQD32" s="130"/>
      <c r="UQE32" s="130"/>
      <c r="UQF32" s="130"/>
      <c r="UQG32" s="130"/>
      <c r="UQH32" s="130"/>
      <c r="UQI32" s="130"/>
      <c r="UQJ32" s="130"/>
      <c r="UQK32" s="130"/>
      <c r="UQL32" s="130"/>
      <c r="UQM32" s="130"/>
      <c r="UQN32" s="130"/>
      <c r="UQO32" s="130"/>
      <c r="UQP32" s="130"/>
      <c r="UQQ32" s="130"/>
      <c r="UQR32" s="130"/>
      <c r="UQS32" s="130"/>
      <c r="UQT32" s="130"/>
      <c r="UQU32" s="130"/>
      <c r="UQV32" s="130"/>
      <c r="UQW32" s="130"/>
      <c r="UQX32" s="130"/>
      <c r="UQY32" s="130"/>
      <c r="UQZ32" s="130"/>
      <c r="URA32" s="130"/>
      <c r="URB32" s="130"/>
      <c r="URC32" s="130"/>
      <c r="URD32" s="130"/>
      <c r="URE32" s="130"/>
      <c r="URF32" s="130"/>
      <c r="URG32" s="130"/>
      <c r="URH32" s="130"/>
      <c r="URI32" s="130"/>
      <c r="URJ32" s="130"/>
      <c r="URK32" s="130"/>
      <c r="URL32" s="130"/>
      <c r="URM32" s="130"/>
      <c r="URN32" s="130"/>
      <c r="URO32" s="130"/>
      <c r="URP32" s="130"/>
      <c r="URQ32" s="130"/>
      <c r="URR32" s="130"/>
      <c r="URS32" s="130"/>
      <c r="URT32" s="130"/>
      <c r="URU32" s="130"/>
      <c r="URV32" s="130"/>
      <c r="URW32" s="130"/>
      <c r="URX32" s="130"/>
      <c r="URY32" s="130"/>
      <c r="URZ32" s="130"/>
      <c r="USA32" s="130"/>
      <c r="USB32" s="130"/>
      <c r="USC32" s="130"/>
      <c r="USD32" s="130"/>
      <c r="USE32" s="130"/>
      <c r="USF32" s="130"/>
      <c r="USG32" s="130"/>
      <c r="USH32" s="130"/>
      <c r="USI32" s="130"/>
      <c r="USJ32" s="130"/>
      <c r="USK32" s="130"/>
      <c r="USL32" s="130"/>
      <c r="USM32" s="130"/>
      <c r="USN32" s="130"/>
      <c r="USO32" s="130"/>
      <c r="USP32" s="130"/>
      <c r="USQ32" s="130"/>
      <c r="USR32" s="130"/>
      <c r="USS32" s="130"/>
      <c r="UST32" s="130"/>
      <c r="USU32" s="130"/>
      <c r="USV32" s="130"/>
      <c r="USW32" s="130"/>
      <c r="USX32" s="130"/>
      <c r="USY32" s="130"/>
      <c r="USZ32" s="130"/>
      <c r="UTA32" s="130"/>
      <c r="UTB32" s="130"/>
      <c r="UTC32" s="130"/>
      <c r="UTD32" s="130"/>
      <c r="UTE32" s="130"/>
      <c r="UTF32" s="130"/>
      <c r="UTG32" s="130"/>
      <c r="UTH32" s="130"/>
      <c r="UTI32" s="130"/>
      <c r="UTJ32" s="130"/>
      <c r="UTK32" s="130"/>
      <c r="UTL32" s="130"/>
      <c r="UTM32" s="130"/>
      <c r="UTN32" s="130"/>
      <c r="UTO32" s="130"/>
      <c r="UTP32" s="130"/>
      <c r="UTQ32" s="130"/>
      <c r="UTR32" s="130"/>
      <c r="UTS32" s="130"/>
      <c r="UTT32" s="130"/>
      <c r="UTU32" s="130"/>
      <c r="UTV32" s="130"/>
      <c r="UTW32" s="130"/>
      <c r="UTX32" s="130"/>
      <c r="UTY32" s="130"/>
      <c r="UTZ32" s="130"/>
      <c r="UUA32" s="130"/>
      <c r="UUB32" s="130"/>
      <c r="UUC32" s="130"/>
      <c r="UUD32" s="130"/>
      <c r="UUE32" s="130"/>
      <c r="UUF32" s="130"/>
      <c r="UUG32" s="130"/>
      <c r="UUH32" s="130"/>
      <c r="UUI32" s="130"/>
      <c r="UUJ32" s="130"/>
      <c r="UUK32" s="130"/>
      <c r="UUL32" s="130"/>
      <c r="UUM32" s="130"/>
      <c r="UUN32" s="130"/>
      <c r="UUO32" s="130"/>
      <c r="UUP32" s="130"/>
      <c r="UUQ32" s="130"/>
      <c r="UUR32" s="130"/>
      <c r="UUS32" s="130"/>
      <c r="UUT32" s="130"/>
      <c r="UUU32" s="130"/>
      <c r="UUV32" s="130"/>
      <c r="UUW32" s="130"/>
      <c r="UUX32" s="130"/>
      <c r="UUY32" s="130"/>
      <c r="UUZ32" s="130"/>
      <c r="UVA32" s="130"/>
      <c r="UVB32" s="130"/>
      <c r="UVC32" s="130"/>
      <c r="UVD32" s="130"/>
      <c r="UVE32" s="130"/>
      <c r="UVF32" s="130"/>
      <c r="UVG32" s="130"/>
      <c r="UVH32" s="130"/>
      <c r="UVI32" s="130"/>
      <c r="UVJ32" s="130"/>
      <c r="UVK32" s="130"/>
      <c r="UVL32" s="130"/>
      <c r="UVM32" s="130"/>
      <c r="UVN32" s="130"/>
      <c r="UVO32" s="130"/>
      <c r="UVP32" s="130"/>
      <c r="UVQ32" s="130"/>
      <c r="UVR32" s="130"/>
      <c r="UVS32" s="130"/>
      <c r="UVT32" s="130"/>
      <c r="UVU32" s="130"/>
      <c r="UVV32" s="130"/>
      <c r="UVW32" s="130"/>
      <c r="UVX32" s="130"/>
      <c r="UVY32" s="130"/>
      <c r="UVZ32" s="130"/>
      <c r="UWA32" s="130"/>
      <c r="UWB32" s="130"/>
      <c r="UWC32" s="130"/>
      <c r="UWD32" s="130"/>
      <c r="UWE32" s="130"/>
      <c r="UWF32" s="130"/>
      <c r="UWG32" s="130"/>
      <c r="UWH32" s="130"/>
      <c r="UWI32" s="130"/>
      <c r="UWJ32" s="130"/>
      <c r="UWK32" s="130"/>
      <c r="UWL32" s="130"/>
      <c r="UWM32" s="130"/>
      <c r="UWN32" s="130"/>
      <c r="UWO32" s="130"/>
      <c r="UWP32" s="130"/>
      <c r="UWQ32" s="130"/>
      <c r="UWR32" s="130"/>
      <c r="UWS32" s="130"/>
      <c r="UWT32" s="130"/>
      <c r="UWU32" s="130"/>
      <c r="UWV32" s="130"/>
      <c r="UWW32" s="130"/>
      <c r="UWX32" s="130"/>
      <c r="UWY32" s="130"/>
      <c r="UWZ32" s="130"/>
      <c r="UXA32" s="130"/>
      <c r="UXB32" s="130"/>
      <c r="UXC32" s="130"/>
      <c r="UXD32" s="130"/>
      <c r="UXE32" s="130"/>
      <c r="UXF32" s="130"/>
      <c r="UXG32" s="130"/>
      <c r="UXH32" s="130"/>
      <c r="UXI32" s="130"/>
      <c r="UXJ32" s="130"/>
      <c r="UXK32" s="130"/>
      <c r="UXL32" s="130"/>
      <c r="UXM32" s="130"/>
      <c r="UXN32" s="130"/>
      <c r="UXO32" s="130"/>
      <c r="UXP32" s="130"/>
      <c r="UXQ32" s="130"/>
      <c r="UXR32" s="130"/>
      <c r="UXS32" s="130"/>
      <c r="UXT32" s="130"/>
      <c r="UXU32" s="130"/>
      <c r="UXV32" s="130"/>
      <c r="UXW32" s="130"/>
      <c r="UXX32" s="130"/>
      <c r="UXY32" s="130"/>
      <c r="UXZ32" s="130"/>
      <c r="UYA32" s="130"/>
      <c r="UYB32" s="130"/>
      <c r="UYC32" s="130"/>
      <c r="UYD32" s="130"/>
      <c r="UYE32" s="130"/>
      <c r="UYF32" s="130"/>
      <c r="UYG32" s="130"/>
      <c r="UYH32" s="130"/>
      <c r="UYI32" s="130"/>
      <c r="UYJ32" s="130"/>
      <c r="UYK32" s="130"/>
      <c r="UYL32" s="130"/>
      <c r="UYM32" s="130"/>
      <c r="UYN32" s="130"/>
      <c r="UYO32" s="130"/>
      <c r="UYP32" s="130"/>
      <c r="UYQ32" s="130"/>
      <c r="UYR32" s="130"/>
      <c r="UYS32" s="130"/>
      <c r="UYT32" s="130"/>
      <c r="UYU32" s="130"/>
      <c r="UYV32" s="130"/>
      <c r="UYW32" s="130"/>
      <c r="UYX32" s="130"/>
      <c r="UYY32" s="130"/>
      <c r="UYZ32" s="130"/>
      <c r="UZA32" s="130"/>
      <c r="UZB32" s="130"/>
      <c r="UZC32" s="130"/>
      <c r="UZD32" s="130"/>
      <c r="UZE32" s="130"/>
      <c r="UZF32" s="130"/>
      <c r="UZG32" s="130"/>
      <c r="UZH32" s="130"/>
      <c r="UZI32" s="130"/>
      <c r="UZJ32" s="130"/>
      <c r="UZK32" s="130"/>
      <c r="UZL32" s="130"/>
      <c r="UZM32" s="130"/>
      <c r="UZN32" s="130"/>
      <c r="UZO32" s="130"/>
      <c r="UZP32" s="130"/>
      <c r="UZQ32" s="130"/>
      <c r="UZR32" s="130"/>
      <c r="UZS32" s="130"/>
      <c r="UZT32" s="130"/>
      <c r="UZU32" s="130"/>
      <c r="UZV32" s="130"/>
      <c r="UZW32" s="130"/>
      <c r="UZX32" s="130"/>
      <c r="UZY32" s="130"/>
      <c r="UZZ32" s="130"/>
      <c r="VAA32" s="130"/>
      <c r="VAB32" s="130"/>
      <c r="VAC32" s="130"/>
      <c r="VAD32" s="130"/>
      <c r="VAE32" s="130"/>
      <c r="VAF32" s="130"/>
      <c r="VAG32" s="130"/>
      <c r="VAH32" s="130"/>
      <c r="VAI32" s="130"/>
      <c r="VAJ32" s="130"/>
      <c r="VAK32" s="130"/>
      <c r="VAL32" s="130"/>
      <c r="VAM32" s="130"/>
      <c r="VAN32" s="130"/>
      <c r="VAO32" s="130"/>
      <c r="VAP32" s="130"/>
      <c r="VAQ32" s="130"/>
      <c r="VAR32" s="130"/>
      <c r="VAS32" s="130"/>
      <c r="VAT32" s="130"/>
      <c r="VAU32" s="130"/>
      <c r="VAV32" s="130"/>
      <c r="VAW32" s="130"/>
      <c r="VAX32" s="130"/>
      <c r="VAY32" s="130"/>
      <c r="VAZ32" s="130"/>
      <c r="VBA32" s="130"/>
      <c r="VBB32" s="130"/>
      <c r="VBC32" s="130"/>
      <c r="VBD32" s="130"/>
      <c r="VBE32" s="130"/>
      <c r="VBF32" s="130"/>
      <c r="VBG32" s="130"/>
      <c r="VBH32" s="130"/>
      <c r="VBI32" s="130"/>
      <c r="VBJ32" s="130"/>
      <c r="VBK32" s="130"/>
      <c r="VBL32" s="130"/>
      <c r="VBM32" s="130"/>
      <c r="VBN32" s="130"/>
      <c r="VBO32" s="130"/>
      <c r="VBP32" s="130"/>
      <c r="VBQ32" s="130"/>
      <c r="VBR32" s="130"/>
      <c r="VBS32" s="130"/>
      <c r="VBT32" s="130"/>
      <c r="VBU32" s="130"/>
      <c r="VBV32" s="130"/>
      <c r="VBW32" s="130"/>
      <c r="VBX32" s="130"/>
      <c r="VBY32" s="130"/>
      <c r="VBZ32" s="130"/>
      <c r="VCA32" s="130"/>
      <c r="VCB32" s="130"/>
      <c r="VCC32" s="130"/>
      <c r="VCD32" s="130"/>
      <c r="VCE32" s="130"/>
      <c r="VCF32" s="130"/>
      <c r="VCG32" s="130"/>
      <c r="VCH32" s="130"/>
      <c r="VCI32" s="130"/>
      <c r="VCJ32" s="130"/>
      <c r="VCK32" s="130"/>
      <c r="VCL32" s="130"/>
      <c r="VCM32" s="130"/>
      <c r="VCN32" s="130"/>
      <c r="VCO32" s="130"/>
      <c r="VCP32" s="130"/>
      <c r="VCQ32" s="130"/>
      <c r="VCR32" s="130"/>
      <c r="VCS32" s="130"/>
      <c r="VCT32" s="130"/>
      <c r="VCU32" s="130"/>
      <c r="VCV32" s="130"/>
      <c r="VCW32" s="130"/>
      <c r="VCX32" s="130"/>
      <c r="VCY32" s="130"/>
      <c r="VCZ32" s="130"/>
      <c r="VDA32" s="130"/>
      <c r="VDB32" s="130"/>
      <c r="VDC32" s="130"/>
      <c r="VDD32" s="130"/>
      <c r="VDE32" s="130"/>
      <c r="VDF32" s="130"/>
      <c r="VDG32" s="130"/>
      <c r="VDH32" s="130"/>
      <c r="VDI32" s="130"/>
      <c r="VDJ32" s="130"/>
      <c r="VDK32" s="130"/>
      <c r="VDL32" s="130"/>
      <c r="VDM32" s="130"/>
      <c r="VDN32" s="130"/>
      <c r="VDO32" s="130"/>
      <c r="VDP32" s="130"/>
      <c r="VDQ32" s="130"/>
      <c r="VDR32" s="130"/>
      <c r="VDS32" s="130"/>
      <c r="VDT32" s="130"/>
      <c r="VDU32" s="130"/>
      <c r="VDV32" s="130"/>
      <c r="VDW32" s="130"/>
      <c r="VDX32" s="130"/>
      <c r="VDY32" s="130"/>
      <c r="VDZ32" s="130"/>
      <c r="VEA32" s="130"/>
      <c r="VEB32" s="130"/>
      <c r="VEC32" s="130"/>
      <c r="VED32" s="130"/>
      <c r="VEE32" s="130"/>
      <c r="VEF32" s="130"/>
      <c r="VEG32" s="130"/>
      <c r="VEH32" s="130"/>
      <c r="VEI32" s="130"/>
      <c r="VEJ32" s="130"/>
      <c r="VEK32" s="130"/>
      <c r="VEL32" s="130"/>
      <c r="VEM32" s="130"/>
      <c r="VEN32" s="130"/>
      <c r="VEO32" s="130"/>
      <c r="VEP32" s="130"/>
      <c r="VEQ32" s="130"/>
      <c r="VER32" s="130"/>
      <c r="VES32" s="130"/>
      <c r="VET32" s="130"/>
      <c r="VEU32" s="130"/>
      <c r="VEV32" s="130"/>
      <c r="VEW32" s="130"/>
      <c r="VEX32" s="130"/>
      <c r="VEY32" s="130"/>
      <c r="VEZ32" s="130"/>
      <c r="VFA32" s="130"/>
      <c r="VFB32" s="130"/>
      <c r="VFC32" s="130"/>
      <c r="VFD32" s="130"/>
      <c r="VFE32" s="130"/>
      <c r="VFF32" s="130"/>
      <c r="VFG32" s="130"/>
      <c r="VFH32" s="130"/>
      <c r="VFI32" s="130"/>
      <c r="VFJ32" s="130"/>
      <c r="VFK32" s="130"/>
      <c r="VFL32" s="130"/>
      <c r="VFM32" s="130"/>
      <c r="VFN32" s="130"/>
      <c r="VFO32" s="130"/>
      <c r="VFP32" s="130"/>
      <c r="VFQ32" s="130"/>
      <c r="VFR32" s="130"/>
      <c r="VFS32" s="130"/>
      <c r="VFT32" s="130"/>
      <c r="VFU32" s="130"/>
      <c r="VFV32" s="130"/>
      <c r="VFW32" s="130"/>
      <c r="VFX32" s="130"/>
      <c r="VFY32" s="130"/>
      <c r="VFZ32" s="130"/>
      <c r="VGA32" s="130"/>
      <c r="VGB32" s="130"/>
      <c r="VGC32" s="130"/>
      <c r="VGD32" s="130"/>
      <c r="VGE32" s="130"/>
      <c r="VGF32" s="130"/>
      <c r="VGG32" s="130"/>
      <c r="VGH32" s="130"/>
      <c r="VGI32" s="130"/>
      <c r="VGJ32" s="130"/>
      <c r="VGK32" s="130"/>
      <c r="VGL32" s="130"/>
      <c r="VGM32" s="130"/>
      <c r="VGN32" s="130"/>
      <c r="VGO32" s="130"/>
      <c r="VGP32" s="130"/>
      <c r="VGQ32" s="130"/>
      <c r="VGR32" s="130"/>
      <c r="VGS32" s="130"/>
      <c r="VGT32" s="130"/>
      <c r="VGU32" s="130"/>
      <c r="VGV32" s="130"/>
      <c r="VGW32" s="130"/>
      <c r="VGX32" s="130"/>
      <c r="VGY32" s="130"/>
      <c r="VGZ32" s="130"/>
      <c r="VHA32" s="130"/>
      <c r="VHB32" s="130"/>
      <c r="VHC32" s="130"/>
      <c r="VHD32" s="130"/>
      <c r="VHE32" s="130"/>
      <c r="VHF32" s="130"/>
      <c r="VHG32" s="130"/>
      <c r="VHH32" s="130"/>
      <c r="VHI32" s="130"/>
      <c r="VHJ32" s="130"/>
      <c r="VHK32" s="130"/>
      <c r="VHL32" s="130"/>
      <c r="VHM32" s="130"/>
      <c r="VHN32" s="130"/>
      <c r="VHO32" s="130"/>
      <c r="VHP32" s="130"/>
      <c r="VHQ32" s="130"/>
      <c r="VHR32" s="130"/>
      <c r="VHS32" s="130"/>
      <c r="VHT32" s="130"/>
      <c r="VHU32" s="130"/>
      <c r="VHV32" s="130"/>
      <c r="VHW32" s="130"/>
      <c r="VHX32" s="130"/>
      <c r="VHY32" s="130"/>
      <c r="VHZ32" s="130"/>
      <c r="VIA32" s="130"/>
      <c r="VIB32" s="130"/>
      <c r="VIC32" s="130"/>
      <c r="VID32" s="130"/>
      <c r="VIE32" s="130"/>
      <c r="VIF32" s="130"/>
      <c r="VIG32" s="130"/>
      <c r="VIH32" s="130"/>
      <c r="VII32" s="130"/>
      <c r="VIJ32" s="130"/>
      <c r="VIK32" s="130"/>
      <c r="VIL32" s="130"/>
      <c r="VIM32" s="130"/>
      <c r="VIN32" s="130"/>
      <c r="VIO32" s="130"/>
      <c r="VIP32" s="130"/>
      <c r="VIQ32" s="130"/>
      <c r="VIR32" s="130"/>
      <c r="VIS32" s="130"/>
      <c r="VIT32" s="130"/>
      <c r="VIU32" s="130"/>
      <c r="VIV32" s="130"/>
      <c r="VIW32" s="130"/>
      <c r="VIX32" s="130"/>
      <c r="VIY32" s="130"/>
      <c r="VIZ32" s="130"/>
      <c r="VJA32" s="130"/>
      <c r="VJB32" s="130"/>
      <c r="VJC32" s="130"/>
      <c r="VJD32" s="130"/>
      <c r="VJE32" s="130"/>
      <c r="VJF32" s="130"/>
      <c r="VJG32" s="130"/>
      <c r="VJH32" s="130"/>
      <c r="VJI32" s="130"/>
      <c r="VJJ32" s="130"/>
      <c r="VJK32" s="130"/>
      <c r="VJL32" s="130"/>
      <c r="VJM32" s="130"/>
      <c r="VJN32" s="130"/>
      <c r="VJO32" s="130"/>
      <c r="VJP32" s="130"/>
      <c r="VJQ32" s="130"/>
      <c r="VJR32" s="130"/>
      <c r="VJS32" s="130"/>
      <c r="VJT32" s="130"/>
      <c r="VJU32" s="130"/>
      <c r="VJV32" s="130"/>
      <c r="VJW32" s="130"/>
      <c r="VJX32" s="130"/>
      <c r="VJY32" s="130"/>
      <c r="VJZ32" s="130"/>
      <c r="VKA32" s="130"/>
      <c r="VKB32" s="130"/>
      <c r="VKC32" s="130"/>
      <c r="VKD32" s="130"/>
      <c r="VKE32" s="130"/>
      <c r="VKF32" s="130"/>
      <c r="VKG32" s="130"/>
      <c r="VKH32" s="130"/>
      <c r="VKI32" s="130"/>
      <c r="VKJ32" s="130"/>
      <c r="VKK32" s="130"/>
      <c r="VKL32" s="130"/>
      <c r="VKM32" s="130"/>
      <c r="VKN32" s="130"/>
      <c r="VKO32" s="130"/>
      <c r="VKP32" s="130"/>
      <c r="VKQ32" s="130"/>
      <c r="VKR32" s="130"/>
      <c r="VKS32" s="130"/>
      <c r="VKT32" s="130"/>
      <c r="VKU32" s="130"/>
      <c r="VKV32" s="130"/>
      <c r="VKW32" s="130"/>
      <c r="VKX32" s="130"/>
      <c r="VKY32" s="130"/>
      <c r="VKZ32" s="130"/>
      <c r="VLA32" s="130"/>
      <c r="VLB32" s="130"/>
      <c r="VLC32" s="130"/>
      <c r="VLD32" s="130"/>
      <c r="VLE32" s="130"/>
      <c r="VLF32" s="130"/>
      <c r="VLG32" s="130"/>
      <c r="VLH32" s="130"/>
      <c r="VLI32" s="130"/>
      <c r="VLJ32" s="130"/>
      <c r="VLK32" s="130"/>
      <c r="VLL32" s="130"/>
      <c r="VLM32" s="130"/>
      <c r="VLN32" s="130"/>
      <c r="VLO32" s="130"/>
      <c r="VLP32" s="130"/>
      <c r="VLQ32" s="130"/>
      <c r="VLR32" s="130"/>
      <c r="VLS32" s="130"/>
      <c r="VLT32" s="130"/>
      <c r="VLU32" s="130"/>
      <c r="VLV32" s="130"/>
      <c r="VLW32" s="130"/>
      <c r="VLX32" s="130"/>
      <c r="VLY32" s="130"/>
      <c r="VLZ32" s="130"/>
      <c r="VMA32" s="130"/>
      <c r="VMB32" s="130"/>
      <c r="VMC32" s="130"/>
      <c r="VMD32" s="130"/>
      <c r="VME32" s="130"/>
      <c r="VMF32" s="130"/>
      <c r="VMG32" s="130"/>
      <c r="VMH32" s="130"/>
      <c r="VMI32" s="130"/>
      <c r="VMJ32" s="130"/>
      <c r="VMK32" s="130"/>
      <c r="VML32" s="130"/>
      <c r="VMM32" s="130"/>
      <c r="VMN32" s="130"/>
      <c r="VMO32" s="130"/>
      <c r="VMP32" s="130"/>
      <c r="VMQ32" s="130"/>
      <c r="VMR32" s="130"/>
      <c r="VMS32" s="130"/>
      <c r="VMT32" s="130"/>
      <c r="VMU32" s="130"/>
      <c r="VMV32" s="130"/>
      <c r="VMW32" s="130"/>
      <c r="VMX32" s="130"/>
      <c r="VMY32" s="130"/>
      <c r="VMZ32" s="130"/>
      <c r="VNA32" s="130"/>
      <c r="VNB32" s="130"/>
      <c r="VNC32" s="130"/>
      <c r="VND32" s="130"/>
      <c r="VNE32" s="130"/>
      <c r="VNF32" s="130"/>
      <c r="VNG32" s="130"/>
      <c r="VNH32" s="130"/>
      <c r="VNI32" s="130"/>
      <c r="VNJ32" s="130"/>
      <c r="VNK32" s="130"/>
      <c r="VNL32" s="130"/>
      <c r="VNM32" s="130"/>
      <c r="VNN32" s="130"/>
      <c r="VNO32" s="130"/>
      <c r="VNP32" s="130"/>
      <c r="VNQ32" s="130"/>
      <c r="VNR32" s="130"/>
      <c r="VNS32" s="130"/>
      <c r="VNT32" s="130"/>
      <c r="VNU32" s="130"/>
      <c r="VNV32" s="130"/>
      <c r="VNW32" s="130"/>
      <c r="VNX32" s="130"/>
      <c r="VNY32" s="130"/>
      <c r="VNZ32" s="130"/>
      <c r="VOA32" s="130"/>
      <c r="VOB32" s="130"/>
      <c r="VOC32" s="130"/>
      <c r="VOD32" s="130"/>
      <c r="VOE32" s="130"/>
      <c r="VOF32" s="130"/>
      <c r="VOG32" s="130"/>
      <c r="VOH32" s="130"/>
      <c r="VOI32" s="130"/>
      <c r="VOJ32" s="130"/>
      <c r="VOK32" s="130"/>
      <c r="VOL32" s="130"/>
      <c r="VOM32" s="130"/>
      <c r="VON32" s="130"/>
      <c r="VOO32" s="130"/>
      <c r="VOP32" s="130"/>
      <c r="VOQ32" s="130"/>
      <c r="VOR32" s="130"/>
      <c r="VOS32" s="130"/>
      <c r="VOT32" s="130"/>
      <c r="VOU32" s="130"/>
      <c r="VOV32" s="130"/>
      <c r="VOW32" s="130"/>
      <c r="VOX32" s="130"/>
      <c r="VOY32" s="130"/>
      <c r="VOZ32" s="130"/>
      <c r="VPA32" s="130"/>
      <c r="VPB32" s="130"/>
      <c r="VPC32" s="130"/>
      <c r="VPD32" s="130"/>
      <c r="VPE32" s="130"/>
      <c r="VPF32" s="130"/>
      <c r="VPG32" s="130"/>
      <c r="VPH32" s="130"/>
      <c r="VPI32" s="130"/>
      <c r="VPJ32" s="130"/>
      <c r="VPK32" s="130"/>
      <c r="VPL32" s="130"/>
      <c r="VPM32" s="130"/>
      <c r="VPN32" s="130"/>
      <c r="VPO32" s="130"/>
      <c r="VPP32" s="130"/>
      <c r="VPQ32" s="130"/>
      <c r="VPR32" s="130"/>
      <c r="VPS32" s="130"/>
      <c r="VPT32" s="130"/>
      <c r="VPU32" s="130"/>
      <c r="VPV32" s="130"/>
      <c r="VPW32" s="130"/>
      <c r="VPX32" s="130"/>
      <c r="VPY32" s="130"/>
      <c r="VPZ32" s="130"/>
      <c r="VQA32" s="130"/>
      <c r="VQB32" s="130"/>
      <c r="VQC32" s="130"/>
      <c r="VQD32" s="130"/>
      <c r="VQE32" s="130"/>
      <c r="VQF32" s="130"/>
      <c r="VQG32" s="130"/>
      <c r="VQH32" s="130"/>
      <c r="VQI32" s="130"/>
      <c r="VQJ32" s="130"/>
      <c r="VQK32" s="130"/>
      <c r="VQL32" s="130"/>
      <c r="VQM32" s="130"/>
      <c r="VQN32" s="130"/>
      <c r="VQO32" s="130"/>
      <c r="VQP32" s="130"/>
      <c r="VQQ32" s="130"/>
      <c r="VQR32" s="130"/>
      <c r="VQS32" s="130"/>
      <c r="VQT32" s="130"/>
      <c r="VQU32" s="130"/>
      <c r="VQV32" s="130"/>
      <c r="VQW32" s="130"/>
      <c r="VQX32" s="130"/>
      <c r="VQY32" s="130"/>
      <c r="VQZ32" s="130"/>
      <c r="VRA32" s="130"/>
      <c r="VRB32" s="130"/>
      <c r="VRC32" s="130"/>
      <c r="VRD32" s="130"/>
      <c r="VRE32" s="130"/>
      <c r="VRF32" s="130"/>
      <c r="VRG32" s="130"/>
      <c r="VRH32" s="130"/>
      <c r="VRI32" s="130"/>
      <c r="VRJ32" s="130"/>
      <c r="VRK32" s="130"/>
      <c r="VRL32" s="130"/>
      <c r="VRM32" s="130"/>
      <c r="VRN32" s="130"/>
      <c r="VRO32" s="130"/>
      <c r="VRP32" s="130"/>
      <c r="VRQ32" s="130"/>
      <c r="VRR32" s="130"/>
      <c r="VRS32" s="130"/>
      <c r="VRT32" s="130"/>
      <c r="VRU32" s="130"/>
      <c r="VRV32" s="130"/>
      <c r="VRW32" s="130"/>
      <c r="VRX32" s="130"/>
      <c r="VRY32" s="130"/>
      <c r="VRZ32" s="130"/>
      <c r="VSA32" s="130"/>
      <c r="VSB32" s="130"/>
      <c r="VSC32" s="130"/>
      <c r="VSD32" s="130"/>
      <c r="VSE32" s="130"/>
      <c r="VSF32" s="130"/>
      <c r="VSG32" s="130"/>
      <c r="VSH32" s="130"/>
      <c r="VSI32" s="130"/>
      <c r="VSJ32" s="130"/>
      <c r="VSK32" s="130"/>
      <c r="VSL32" s="130"/>
      <c r="VSM32" s="130"/>
      <c r="VSN32" s="130"/>
      <c r="VSO32" s="130"/>
      <c r="VSP32" s="130"/>
      <c r="VSQ32" s="130"/>
      <c r="VSR32" s="130"/>
      <c r="VSS32" s="130"/>
      <c r="VST32" s="130"/>
      <c r="VSU32" s="130"/>
      <c r="VSV32" s="130"/>
      <c r="VSW32" s="130"/>
      <c r="VSX32" s="130"/>
      <c r="VSY32" s="130"/>
      <c r="VSZ32" s="130"/>
      <c r="VTA32" s="130"/>
      <c r="VTB32" s="130"/>
      <c r="VTC32" s="130"/>
      <c r="VTD32" s="130"/>
      <c r="VTE32" s="130"/>
      <c r="VTF32" s="130"/>
      <c r="VTG32" s="130"/>
      <c r="VTH32" s="130"/>
      <c r="VTI32" s="130"/>
      <c r="VTJ32" s="130"/>
      <c r="VTK32" s="130"/>
      <c r="VTL32" s="130"/>
      <c r="VTM32" s="130"/>
      <c r="VTN32" s="130"/>
      <c r="VTO32" s="130"/>
      <c r="VTP32" s="130"/>
      <c r="VTQ32" s="130"/>
      <c r="VTR32" s="130"/>
      <c r="VTS32" s="130"/>
      <c r="VTT32" s="130"/>
      <c r="VTU32" s="130"/>
      <c r="VTV32" s="130"/>
      <c r="VTW32" s="130"/>
      <c r="VTX32" s="130"/>
      <c r="VTY32" s="130"/>
      <c r="VTZ32" s="130"/>
      <c r="VUA32" s="130"/>
      <c r="VUB32" s="130"/>
      <c r="VUC32" s="130"/>
      <c r="VUD32" s="130"/>
      <c r="VUE32" s="130"/>
      <c r="VUF32" s="130"/>
      <c r="VUG32" s="130"/>
      <c r="VUH32" s="130"/>
      <c r="VUI32" s="130"/>
      <c r="VUJ32" s="130"/>
      <c r="VUK32" s="130"/>
      <c r="VUL32" s="130"/>
      <c r="VUM32" s="130"/>
      <c r="VUN32" s="130"/>
      <c r="VUO32" s="130"/>
      <c r="VUP32" s="130"/>
      <c r="VUQ32" s="130"/>
      <c r="VUR32" s="130"/>
      <c r="VUS32" s="130"/>
      <c r="VUT32" s="130"/>
      <c r="VUU32" s="130"/>
      <c r="VUV32" s="130"/>
      <c r="VUW32" s="130"/>
      <c r="VUX32" s="130"/>
      <c r="VUY32" s="130"/>
      <c r="VUZ32" s="130"/>
      <c r="VVA32" s="130"/>
      <c r="VVB32" s="130"/>
      <c r="VVC32" s="130"/>
      <c r="VVD32" s="130"/>
      <c r="VVE32" s="130"/>
      <c r="VVF32" s="130"/>
      <c r="VVG32" s="130"/>
      <c r="VVH32" s="130"/>
      <c r="VVI32" s="130"/>
      <c r="VVJ32" s="130"/>
      <c r="VVK32" s="130"/>
      <c r="VVL32" s="130"/>
      <c r="VVM32" s="130"/>
      <c r="VVN32" s="130"/>
      <c r="VVO32" s="130"/>
      <c r="VVP32" s="130"/>
      <c r="VVQ32" s="130"/>
      <c r="VVR32" s="130"/>
      <c r="VVS32" s="130"/>
      <c r="VVT32" s="130"/>
      <c r="VVU32" s="130"/>
      <c r="VVV32" s="130"/>
      <c r="VVW32" s="130"/>
      <c r="VVX32" s="130"/>
      <c r="VVY32" s="130"/>
      <c r="VVZ32" s="130"/>
      <c r="VWA32" s="130"/>
      <c r="VWB32" s="130"/>
      <c r="VWC32" s="130"/>
      <c r="VWD32" s="130"/>
      <c r="VWE32" s="130"/>
      <c r="VWF32" s="130"/>
      <c r="VWG32" s="130"/>
      <c r="VWH32" s="130"/>
      <c r="VWI32" s="130"/>
      <c r="VWJ32" s="130"/>
      <c r="VWK32" s="130"/>
      <c r="VWL32" s="130"/>
      <c r="VWM32" s="130"/>
      <c r="VWN32" s="130"/>
      <c r="VWO32" s="130"/>
      <c r="VWP32" s="130"/>
      <c r="VWQ32" s="130"/>
      <c r="VWR32" s="130"/>
      <c r="VWS32" s="130"/>
      <c r="VWT32" s="130"/>
      <c r="VWU32" s="130"/>
      <c r="VWV32" s="130"/>
      <c r="VWW32" s="130"/>
      <c r="VWX32" s="130"/>
      <c r="VWY32" s="130"/>
      <c r="VWZ32" s="130"/>
      <c r="VXA32" s="130"/>
      <c r="VXB32" s="130"/>
      <c r="VXC32" s="130"/>
      <c r="VXD32" s="130"/>
      <c r="VXE32" s="130"/>
      <c r="VXF32" s="130"/>
      <c r="VXG32" s="130"/>
      <c r="VXH32" s="130"/>
      <c r="VXI32" s="130"/>
      <c r="VXJ32" s="130"/>
      <c r="VXK32" s="130"/>
      <c r="VXL32" s="130"/>
      <c r="VXM32" s="130"/>
      <c r="VXN32" s="130"/>
      <c r="VXO32" s="130"/>
      <c r="VXP32" s="130"/>
      <c r="VXQ32" s="130"/>
      <c r="VXR32" s="130"/>
      <c r="VXS32" s="130"/>
      <c r="VXT32" s="130"/>
      <c r="VXU32" s="130"/>
      <c r="VXV32" s="130"/>
      <c r="VXW32" s="130"/>
      <c r="VXX32" s="130"/>
      <c r="VXY32" s="130"/>
      <c r="VXZ32" s="130"/>
      <c r="VYA32" s="130"/>
      <c r="VYB32" s="130"/>
      <c r="VYC32" s="130"/>
      <c r="VYD32" s="130"/>
      <c r="VYE32" s="130"/>
      <c r="VYF32" s="130"/>
      <c r="VYG32" s="130"/>
      <c r="VYH32" s="130"/>
      <c r="VYI32" s="130"/>
      <c r="VYJ32" s="130"/>
      <c r="VYK32" s="130"/>
      <c r="VYL32" s="130"/>
      <c r="VYM32" s="130"/>
      <c r="VYN32" s="130"/>
      <c r="VYO32" s="130"/>
      <c r="VYP32" s="130"/>
      <c r="VYQ32" s="130"/>
      <c r="VYR32" s="130"/>
      <c r="VYS32" s="130"/>
      <c r="VYT32" s="130"/>
      <c r="VYU32" s="130"/>
      <c r="VYV32" s="130"/>
      <c r="VYW32" s="130"/>
      <c r="VYX32" s="130"/>
      <c r="VYY32" s="130"/>
      <c r="VYZ32" s="130"/>
      <c r="VZA32" s="130"/>
      <c r="VZB32" s="130"/>
      <c r="VZC32" s="130"/>
      <c r="VZD32" s="130"/>
      <c r="VZE32" s="130"/>
      <c r="VZF32" s="130"/>
      <c r="VZG32" s="130"/>
      <c r="VZH32" s="130"/>
      <c r="VZI32" s="130"/>
      <c r="VZJ32" s="130"/>
      <c r="VZK32" s="130"/>
      <c r="VZL32" s="130"/>
      <c r="VZM32" s="130"/>
      <c r="VZN32" s="130"/>
      <c r="VZO32" s="130"/>
      <c r="VZP32" s="130"/>
      <c r="VZQ32" s="130"/>
      <c r="VZR32" s="130"/>
      <c r="VZS32" s="130"/>
      <c r="VZT32" s="130"/>
      <c r="VZU32" s="130"/>
      <c r="VZV32" s="130"/>
      <c r="VZW32" s="130"/>
      <c r="VZX32" s="130"/>
      <c r="VZY32" s="130"/>
      <c r="VZZ32" s="130"/>
      <c r="WAA32" s="130"/>
      <c r="WAB32" s="130"/>
      <c r="WAC32" s="130"/>
      <c r="WAD32" s="130"/>
      <c r="WAE32" s="130"/>
      <c r="WAF32" s="130"/>
      <c r="WAG32" s="130"/>
      <c r="WAH32" s="130"/>
      <c r="WAI32" s="130"/>
      <c r="WAJ32" s="130"/>
      <c r="WAK32" s="130"/>
      <c r="WAL32" s="130"/>
      <c r="WAM32" s="130"/>
      <c r="WAN32" s="130"/>
      <c r="WAO32" s="130"/>
      <c r="WAP32" s="130"/>
      <c r="WAQ32" s="130"/>
      <c r="WAR32" s="130"/>
      <c r="WAS32" s="130"/>
      <c r="WAT32" s="130"/>
      <c r="WAU32" s="130"/>
      <c r="WAV32" s="130"/>
      <c r="WAW32" s="130"/>
      <c r="WAX32" s="130"/>
      <c r="WAY32" s="130"/>
      <c r="WAZ32" s="130"/>
      <c r="WBA32" s="130"/>
      <c r="WBB32" s="130"/>
      <c r="WBC32" s="130"/>
      <c r="WBD32" s="130"/>
      <c r="WBE32" s="130"/>
      <c r="WBF32" s="130"/>
      <c r="WBG32" s="130"/>
      <c r="WBH32" s="130"/>
      <c r="WBI32" s="130"/>
      <c r="WBJ32" s="130"/>
      <c r="WBK32" s="130"/>
      <c r="WBL32" s="130"/>
      <c r="WBM32" s="130"/>
      <c r="WBN32" s="130"/>
      <c r="WBO32" s="130"/>
      <c r="WBP32" s="130"/>
      <c r="WBQ32" s="130"/>
      <c r="WBR32" s="130"/>
      <c r="WBS32" s="130"/>
      <c r="WBT32" s="130"/>
      <c r="WBU32" s="130"/>
      <c r="WBV32" s="130"/>
      <c r="WBW32" s="130"/>
      <c r="WBX32" s="130"/>
      <c r="WBY32" s="130"/>
      <c r="WBZ32" s="130"/>
      <c r="WCA32" s="130"/>
      <c r="WCB32" s="130"/>
      <c r="WCC32" s="130"/>
      <c r="WCD32" s="130"/>
      <c r="WCE32" s="130"/>
      <c r="WCF32" s="130"/>
      <c r="WCG32" s="130"/>
      <c r="WCH32" s="130"/>
      <c r="WCI32" s="130"/>
      <c r="WCJ32" s="130"/>
      <c r="WCK32" s="130"/>
      <c r="WCL32" s="130"/>
      <c r="WCM32" s="130"/>
      <c r="WCN32" s="130"/>
      <c r="WCO32" s="130"/>
      <c r="WCP32" s="130"/>
      <c r="WCQ32" s="130"/>
      <c r="WCR32" s="130"/>
      <c r="WCS32" s="130"/>
      <c r="WCT32" s="130"/>
      <c r="WCU32" s="130"/>
      <c r="WCV32" s="130"/>
      <c r="WCW32" s="130"/>
      <c r="WCX32" s="130"/>
      <c r="WCY32" s="130"/>
      <c r="WCZ32" s="130"/>
      <c r="WDA32" s="130"/>
      <c r="WDB32" s="130"/>
      <c r="WDC32" s="130"/>
      <c r="WDD32" s="130"/>
      <c r="WDE32" s="130"/>
      <c r="WDF32" s="130"/>
      <c r="WDG32" s="130"/>
      <c r="WDH32" s="130"/>
      <c r="WDI32" s="130"/>
      <c r="WDJ32" s="130"/>
      <c r="WDK32" s="130"/>
      <c r="WDL32" s="130"/>
      <c r="WDM32" s="130"/>
      <c r="WDN32" s="130"/>
      <c r="WDO32" s="130"/>
      <c r="WDP32" s="130"/>
      <c r="WDQ32" s="130"/>
      <c r="WDR32" s="130"/>
      <c r="WDS32" s="130"/>
      <c r="WDT32" s="130"/>
      <c r="WDU32" s="130"/>
      <c r="WDV32" s="130"/>
      <c r="WDW32" s="130"/>
      <c r="WDX32" s="130"/>
      <c r="WDY32" s="130"/>
      <c r="WDZ32" s="130"/>
      <c r="WEA32" s="130"/>
      <c r="WEB32" s="130"/>
      <c r="WEC32" s="130"/>
      <c r="WED32" s="130"/>
      <c r="WEE32" s="130"/>
      <c r="WEF32" s="130"/>
      <c r="WEG32" s="130"/>
      <c r="WEH32" s="130"/>
      <c r="WEI32" s="130"/>
      <c r="WEJ32" s="130"/>
      <c r="WEK32" s="130"/>
      <c r="WEL32" s="130"/>
      <c r="WEM32" s="130"/>
      <c r="WEN32" s="130"/>
      <c r="WEO32" s="130"/>
      <c r="WEP32" s="130"/>
      <c r="WEQ32" s="130"/>
      <c r="WER32" s="130"/>
      <c r="WES32" s="130"/>
      <c r="WET32" s="130"/>
      <c r="WEU32" s="130"/>
      <c r="WEV32" s="130"/>
      <c r="WEW32" s="130"/>
      <c r="WEX32" s="130"/>
      <c r="WEY32" s="130"/>
      <c r="WEZ32" s="130"/>
      <c r="WFA32" s="130"/>
      <c r="WFB32" s="130"/>
      <c r="WFC32" s="130"/>
      <c r="WFD32" s="130"/>
      <c r="WFE32" s="130"/>
      <c r="WFF32" s="130"/>
      <c r="WFG32" s="130"/>
      <c r="WFH32" s="130"/>
      <c r="WFI32" s="130"/>
      <c r="WFJ32" s="130"/>
      <c r="WFK32" s="130"/>
      <c r="WFL32" s="130"/>
      <c r="WFM32" s="130"/>
      <c r="WFN32" s="130"/>
      <c r="WFO32" s="130"/>
      <c r="WFP32" s="130"/>
      <c r="WFQ32" s="130"/>
      <c r="WFR32" s="130"/>
      <c r="WFS32" s="130"/>
      <c r="WFT32" s="130"/>
      <c r="WFU32" s="130"/>
      <c r="WFV32" s="130"/>
      <c r="WFW32" s="130"/>
      <c r="WFX32" s="130"/>
      <c r="WFY32" s="130"/>
      <c r="WFZ32" s="130"/>
      <c r="WGA32" s="130"/>
      <c r="WGB32" s="130"/>
      <c r="WGC32" s="130"/>
      <c r="WGD32" s="130"/>
      <c r="WGE32" s="130"/>
      <c r="WGF32" s="130"/>
      <c r="WGG32" s="130"/>
      <c r="WGH32" s="130"/>
      <c r="WGI32" s="130"/>
      <c r="WGJ32" s="130"/>
      <c r="WGK32" s="130"/>
      <c r="WGL32" s="130"/>
      <c r="WGM32" s="130"/>
      <c r="WGN32" s="130"/>
      <c r="WGO32" s="130"/>
      <c r="WGP32" s="130"/>
      <c r="WGQ32" s="130"/>
      <c r="WGR32" s="130"/>
      <c r="WGS32" s="130"/>
      <c r="WGT32" s="130"/>
      <c r="WGU32" s="130"/>
      <c r="WGV32" s="130"/>
      <c r="WGW32" s="130"/>
      <c r="WGX32" s="130"/>
      <c r="WGY32" s="130"/>
      <c r="WGZ32" s="130"/>
      <c r="WHA32" s="130"/>
      <c r="WHB32" s="130"/>
      <c r="WHC32" s="130"/>
      <c r="WHD32" s="130"/>
      <c r="WHE32" s="130"/>
      <c r="WHF32" s="130"/>
      <c r="WHG32" s="130"/>
      <c r="WHH32" s="130"/>
      <c r="WHI32" s="130"/>
      <c r="WHJ32" s="130"/>
      <c r="WHK32" s="130"/>
      <c r="WHL32" s="130"/>
      <c r="WHM32" s="130"/>
      <c r="WHN32" s="130"/>
      <c r="WHO32" s="130"/>
      <c r="WHP32" s="130"/>
      <c r="WHQ32" s="130"/>
      <c r="WHR32" s="130"/>
      <c r="WHS32" s="130"/>
      <c r="WHT32" s="130"/>
      <c r="WHU32" s="130"/>
      <c r="WHV32" s="130"/>
      <c r="WHW32" s="130"/>
      <c r="WHX32" s="130"/>
      <c r="WHY32" s="130"/>
      <c r="WHZ32" s="130"/>
      <c r="WIA32" s="130"/>
      <c r="WIB32" s="130"/>
      <c r="WIC32" s="130"/>
      <c r="WID32" s="130"/>
      <c r="WIE32" s="130"/>
      <c r="WIF32" s="130"/>
      <c r="WIG32" s="130"/>
      <c r="WIH32" s="130"/>
      <c r="WII32" s="130"/>
      <c r="WIJ32" s="130"/>
      <c r="WIK32" s="130"/>
      <c r="WIL32" s="130"/>
      <c r="WIM32" s="130"/>
      <c r="WIN32" s="130"/>
      <c r="WIO32" s="130"/>
      <c r="WIP32" s="130"/>
      <c r="WIQ32" s="130"/>
      <c r="WIR32" s="130"/>
      <c r="WIS32" s="130"/>
      <c r="WIT32" s="130"/>
      <c r="WIU32" s="130"/>
      <c r="WIV32" s="130"/>
      <c r="WIW32" s="130"/>
      <c r="WIX32" s="130"/>
      <c r="WIY32" s="130"/>
      <c r="WIZ32" s="130"/>
      <c r="WJA32" s="130"/>
      <c r="WJB32" s="130"/>
      <c r="WJC32" s="130"/>
      <c r="WJD32" s="130"/>
      <c r="WJE32" s="130"/>
      <c r="WJF32" s="130"/>
      <c r="WJG32" s="130"/>
      <c r="WJH32" s="130"/>
      <c r="WJI32" s="130"/>
      <c r="WJJ32" s="130"/>
      <c r="WJK32" s="130"/>
      <c r="WJL32" s="130"/>
      <c r="WJM32" s="130"/>
      <c r="WJN32" s="130"/>
      <c r="WJO32" s="130"/>
      <c r="WJP32" s="130"/>
      <c r="WJQ32" s="130"/>
      <c r="WJR32" s="130"/>
      <c r="WJS32" s="130"/>
      <c r="WJT32" s="130"/>
      <c r="WJU32" s="130"/>
      <c r="WJV32" s="130"/>
      <c r="WJW32" s="130"/>
      <c r="WJX32" s="130"/>
      <c r="WJY32" s="130"/>
      <c r="WJZ32" s="130"/>
      <c r="WKA32" s="130"/>
      <c r="WKB32" s="130"/>
      <c r="WKC32" s="130"/>
      <c r="WKD32" s="130"/>
      <c r="WKE32" s="130"/>
      <c r="WKF32" s="130"/>
      <c r="WKG32" s="130"/>
      <c r="WKH32" s="130"/>
      <c r="WKI32" s="130"/>
      <c r="WKJ32" s="130"/>
      <c r="WKK32" s="130"/>
      <c r="WKL32" s="130"/>
      <c r="WKM32" s="130"/>
      <c r="WKN32" s="130"/>
      <c r="WKO32" s="130"/>
      <c r="WKP32" s="130"/>
      <c r="WKQ32" s="130"/>
      <c r="WKR32" s="130"/>
      <c r="WKS32" s="130"/>
      <c r="WKT32" s="130"/>
      <c r="WKU32" s="130"/>
      <c r="WKV32" s="130"/>
      <c r="WKW32" s="130"/>
      <c r="WKX32" s="130"/>
      <c r="WKY32" s="130"/>
      <c r="WKZ32" s="130"/>
      <c r="WLA32" s="130"/>
      <c r="WLB32" s="130"/>
      <c r="WLC32" s="130"/>
      <c r="WLD32" s="130"/>
      <c r="WLE32" s="130"/>
      <c r="WLF32" s="130"/>
      <c r="WLG32" s="130"/>
      <c r="WLH32" s="130"/>
      <c r="WLI32" s="130"/>
      <c r="WLJ32" s="130"/>
      <c r="WLK32" s="130"/>
      <c r="WLL32" s="130"/>
      <c r="WLM32" s="130"/>
      <c r="WLN32" s="130"/>
      <c r="WLO32" s="130"/>
      <c r="WLP32" s="130"/>
      <c r="WLQ32" s="130"/>
      <c r="WLR32" s="130"/>
      <c r="WLS32" s="130"/>
      <c r="WLT32" s="130"/>
      <c r="WLU32" s="130"/>
      <c r="WLV32" s="130"/>
      <c r="WLW32" s="130"/>
      <c r="WLX32" s="130"/>
      <c r="WLY32" s="130"/>
      <c r="WLZ32" s="130"/>
      <c r="WMA32" s="130"/>
      <c r="WMB32" s="130"/>
      <c r="WMC32" s="130"/>
      <c r="WMD32" s="130"/>
      <c r="WME32" s="130"/>
      <c r="WMF32" s="130"/>
      <c r="WMG32" s="130"/>
      <c r="WMH32" s="130"/>
      <c r="WMI32" s="130"/>
      <c r="WMJ32" s="130"/>
      <c r="WMK32" s="130"/>
      <c r="WML32" s="130"/>
      <c r="WMM32" s="130"/>
      <c r="WMN32" s="130"/>
      <c r="WMO32" s="130"/>
      <c r="WMP32" s="130"/>
      <c r="WMQ32" s="130"/>
      <c r="WMR32" s="130"/>
      <c r="WMS32" s="130"/>
      <c r="WMT32" s="130"/>
      <c r="WMU32" s="130"/>
      <c r="WMV32" s="130"/>
      <c r="WMW32" s="130"/>
      <c r="WMX32" s="130"/>
      <c r="WMY32" s="130"/>
      <c r="WMZ32" s="130"/>
      <c r="WNA32" s="130"/>
      <c r="WNB32" s="130"/>
      <c r="WNC32" s="130"/>
      <c r="WND32" s="130"/>
      <c r="WNE32" s="130"/>
      <c r="WNF32" s="130"/>
      <c r="WNG32" s="130"/>
      <c r="WNH32" s="130"/>
      <c r="WNI32" s="130"/>
      <c r="WNJ32" s="130"/>
      <c r="WNK32" s="130"/>
      <c r="WNL32" s="130"/>
      <c r="WNM32" s="130"/>
      <c r="WNN32" s="130"/>
      <c r="WNO32" s="130"/>
      <c r="WNP32" s="130"/>
      <c r="WNQ32" s="130"/>
      <c r="WNR32" s="130"/>
      <c r="WNS32" s="130"/>
      <c r="WNT32" s="130"/>
      <c r="WNU32" s="130"/>
      <c r="WNV32" s="130"/>
      <c r="WNW32" s="130"/>
      <c r="WNX32" s="130"/>
      <c r="WNY32" s="130"/>
      <c r="WNZ32" s="130"/>
      <c r="WOA32" s="130"/>
      <c r="WOB32" s="130"/>
      <c r="WOC32" s="130"/>
      <c r="WOD32" s="130"/>
      <c r="WOE32" s="130"/>
      <c r="WOF32" s="130"/>
      <c r="WOG32" s="130"/>
      <c r="WOH32" s="130"/>
      <c r="WOI32" s="130"/>
      <c r="WOJ32" s="130"/>
      <c r="WOK32" s="130"/>
      <c r="WOL32" s="130"/>
      <c r="WOM32" s="130"/>
      <c r="WON32" s="130"/>
      <c r="WOO32" s="130"/>
      <c r="WOP32" s="130"/>
      <c r="WOQ32" s="130"/>
      <c r="WOR32" s="130"/>
      <c r="WOS32" s="130"/>
      <c r="WOT32" s="130"/>
      <c r="WOU32" s="130"/>
      <c r="WOV32" s="130"/>
      <c r="WOW32" s="130"/>
      <c r="WOX32" s="130"/>
      <c r="WOY32" s="130"/>
      <c r="WOZ32" s="130"/>
      <c r="WPA32" s="130"/>
      <c r="WPB32" s="130"/>
      <c r="WPC32" s="130"/>
      <c r="WPD32" s="130"/>
      <c r="WPE32" s="130"/>
      <c r="WPF32" s="130"/>
      <c r="WPG32" s="130"/>
      <c r="WPH32" s="130"/>
      <c r="WPI32" s="130"/>
      <c r="WPJ32" s="130"/>
      <c r="WPK32" s="130"/>
      <c r="WPL32" s="130"/>
      <c r="WPM32" s="130"/>
      <c r="WPN32" s="130"/>
      <c r="WPO32" s="130"/>
      <c r="WPP32" s="130"/>
      <c r="WPQ32" s="130"/>
      <c r="WPR32" s="130"/>
      <c r="WPS32" s="130"/>
      <c r="WPT32" s="130"/>
      <c r="WPU32" s="130"/>
      <c r="WPV32" s="130"/>
      <c r="WPW32" s="130"/>
      <c r="WPX32" s="130"/>
      <c r="WPY32" s="130"/>
      <c r="WPZ32" s="130"/>
      <c r="WQA32" s="130"/>
      <c r="WQB32" s="130"/>
      <c r="WQC32" s="130"/>
      <c r="WQD32" s="130"/>
      <c r="WQE32" s="130"/>
      <c r="WQF32" s="130"/>
      <c r="WQG32" s="130"/>
      <c r="WQH32" s="130"/>
      <c r="WQI32" s="130"/>
      <c r="WQJ32" s="130"/>
      <c r="WQK32" s="130"/>
      <c r="WQL32" s="130"/>
      <c r="WQM32" s="130"/>
      <c r="WQN32" s="130"/>
      <c r="WQO32" s="130"/>
      <c r="WQP32" s="130"/>
      <c r="WQQ32" s="130"/>
      <c r="WQR32" s="130"/>
      <c r="WQS32" s="130"/>
      <c r="WQT32" s="130"/>
      <c r="WQU32" s="130"/>
      <c r="WQV32" s="130"/>
      <c r="WQW32" s="130"/>
      <c r="WQX32" s="130"/>
      <c r="WQY32" s="130"/>
      <c r="WQZ32" s="130"/>
      <c r="WRA32" s="130"/>
      <c r="WRB32" s="130"/>
      <c r="WRC32" s="130"/>
      <c r="WRD32" s="130"/>
      <c r="WRE32" s="130"/>
      <c r="WRF32" s="130"/>
      <c r="WRG32" s="130"/>
      <c r="WRH32" s="130"/>
      <c r="WRI32" s="130"/>
      <c r="WRJ32" s="130"/>
      <c r="WRK32" s="130"/>
      <c r="WRL32" s="130"/>
      <c r="WRM32" s="130"/>
      <c r="WRN32" s="130"/>
      <c r="WRO32" s="130"/>
      <c r="WRP32" s="130"/>
      <c r="WRQ32" s="130"/>
      <c r="WRR32" s="130"/>
      <c r="WRS32" s="130"/>
      <c r="WRT32" s="130"/>
      <c r="WRU32" s="130"/>
      <c r="WRV32" s="130"/>
      <c r="WRW32" s="130"/>
      <c r="WRX32" s="130"/>
      <c r="WRY32" s="130"/>
      <c r="WRZ32" s="130"/>
      <c r="WSA32" s="130"/>
      <c r="WSB32" s="130"/>
      <c r="WSC32" s="130"/>
      <c r="WSD32" s="130"/>
      <c r="WSE32" s="130"/>
      <c r="WSF32" s="130"/>
      <c r="WSG32" s="130"/>
      <c r="WSH32" s="130"/>
      <c r="WSI32" s="130"/>
      <c r="WSJ32" s="130"/>
      <c r="WSK32" s="130"/>
      <c r="WSL32" s="130"/>
      <c r="WSM32" s="130"/>
      <c r="WSN32" s="130"/>
      <c r="WSO32" s="130"/>
      <c r="WSP32" s="130"/>
      <c r="WSQ32" s="130"/>
      <c r="WSR32" s="130"/>
      <c r="WSS32" s="130"/>
      <c r="WST32" s="130"/>
      <c r="WSU32" s="130"/>
      <c r="WSV32" s="130"/>
      <c r="WSW32" s="130"/>
      <c r="WSX32" s="130"/>
      <c r="WSY32" s="130"/>
      <c r="WSZ32" s="130"/>
      <c r="WTA32" s="130"/>
      <c r="WTB32" s="130"/>
      <c r="WTC32" s="130"/>
      <c r="WTD32" s="130"/>
      <c r="WTE32" s="130"/>
      <c r="WTF32" s="130"/>
      <c r="WTG32" s="130"/>
      <c r="WTH32" s="130"/>
      <c r="WTI32" s="130"/>
      <c r="WTJ32" s="130"/>
      <c r="WTK32" s="130"/>
      <c r="WTL32" s="130"/>
      <c r="WTM32" s="130"/>
      <c r="WTN32" s="130"/>
      <c r="WTO32" s="130"/>
      <c r="WTP32" s="130"/>
      <c r="WTQ32" s="130"/>
      <c r="WTR32" s="130"/>
      <c r="WTS32" s="130"/>
      <c r="WTT32" s="130"/>
      <c r="WTU32" s="130"/>
      <c r="WTV32" s="130"/>
      <c r="WTW32" s="130"/>
      <c r="WTX32" s="130"/>
      <c r="WTY32" s="130"/>
      <c r="WTZ32" s="130"/>
      <c r="WUA32" s="130"/>
      <c r="WUB32" s="130"/>
      <c r="WUC32" s="130"/>
      <c r="WUD32" s="130"/>
      <c r="WUE32" s="130"/>
      <c r="WUF32" s="130"/>
      <c r="WUG32" s="130"/>
      <c r="WUH32" s="130"/>
      <c r="WUI32" s="130"/>
      <c r="WUJ32" s="130"/>
      <c r="WUK32" s="130"/>
      <c r="WUL32" s="130"/>
      <c r="WUM32" s="130"/>
      <c r="WUN32" s="130"/>
      <c r="WUO32" s="130"/>
      <c r="WUP32" s="130"/>
      <c r="WUQ32" s="130"/>
      <c r="WUR32" s="130"/>
      <c r="WUS32" s="130"/>
      <c r="WUT32" s="130"/>
      <c r="WUU32" s="130"/>
      <c r="WUV32" s="130"/>
      <c r="WUW32" s="130"/>
      <c r="WUX32" s="130"/>
      <c r="WUY32" s="130"/>
      <c r="WUZ32" s="130"/>
      <c r="WVA32" s="130"/>
      <c r="WVB32" s="130"/>
      <c r="WVC32" s="130"/>
      <c r="WVD32" s="130"/>
      <c r="WVE32" s="130"/>
      <c r="WVF32" s="130"/>
      <c r="WVG32" s="130"/>
      <c r="WVH32" s="130"/>
      <c r="WVI32" s="130"/>
      <c r="WVJ32" s="130"/>
      <c r="WVK32" s="130"/>
      <c r="WVL32" s="130"/>
      <c r="WVM32" s="130"/>
      <c r="WVN32" s="130"/>
      <c r="WVO32" s="130"/>
      <c r="WVP32" s="130"/>
      <c r="WVQ32" s="130"/>
      <c r="WVR32" s="130"/>
      <c r="WVS32" s="130"/>
      <c r="WVT32" s="130"/>
      <c r="WVU32" s="130"/>
      <c r="WVV32" s="130"/>
      <c r="WVW32" s="130"/>
      <c r="WVX32" s="130"/>
      <c r="WVY32" s="130"/>
      <c r="WVZ32" s="130"/>
      <c r="WWA32" s="130"/>
      <c r="WWB32" s="130"/>
      <c r="WWC32" s="130"/>
      <c r="WWD32" s="130"/>
      <c r="WWE32" s="130"/>
      <c r="WWF32" s="130"/>
      <c r="WWG32" s="130"/>
      <c r="WWH32" s="130"/>
      <c r="WWI32" s="130"/>
      <c r="WWJ32" s="130"/>
      <c r="WWK32" s="130"/>
      <c r="WWL32" s="130"/>
      <c r="WWM32" s="130"/>
      <c r="WWN32" s="130"/>
      <c r="WWO32" s="130"/>
      <c r="WWP32" s="130"/>
      <c r="WWQ32" s="130"/>
      <c r="WWR32" s="130"/>
      <c r="WWS32" s="130"/>
      <c r="WWT32" s="130"/>
      <c r="WWU32" s="130"/>
      <c r="WWV32" s="130"/>
      <c r="WWW32" s="130"/>
      <c r="WWX32" s="130"/>
      <c r="WWY32" s="130"/>
      <c r="WWZ32" s="130"/>
      <c r="WXA32" s="130"/>
      <c r="WXB32" s="130"/>
      <c r="WXC32" s="130"/>
      <c r="WXD32" s="130"/>
      <c r="WXE32" s="130"/>
      <c r="WXF32" s="130"/>
      <c r="WXG32" s="130"/>
      <c r="WXH32" s="130"/>
      <c r="WXI32" s="130"/>
      <c r="WXJ32" s="130"/>
      <c r="WXK32" s="130"/>
      <c r="WXL32" s="130"/>
      <c r="WXM32" s="130"/>
      <c r="WXN32" s="130"/>
      <c r="WXO32" s="130"/>
      <c r="WXP32" s="130"/>
      <c r="WXQ32" s="130"/>
      <c r="WXR32" s="130"/>
      <c r="WXS32" s="130"/>
      <c r="WXT32" s="130"/>
      <c r="WXU32" s="130"/>
      <c r="WXV32" s="130"/>
      <c r="WXW32" s="130"/>
      <c r="WXX32" s="130"/>
      <c r="WXY32" s="130"/>
      <c r="WXZ32" s="130"/>
      <c r="WYA32" s="130"/>
      <c r="WYB32" s="130"/>
      <c r="WYC32" s="130"/>
      <c r="WYD32" s="130"/>
      <c r="WYE32" s="130"/>
      <c r="WYF32" s="130"/>
      <c r="WYG32" s="130"/>
      <c r="WYH32" s="130"/>
      <c r="WYI32" s="130"/>
      <c r="WYJ32" s="130"/>
      <c r="WYK32" s="130"/>
      <c r="WYL32" s="130"/>
      <c r="WYM32" s="130"/>
      <c r="WYN32" s="130"/>
      <c r="WYO32" s="130"/>
      <c r="WYP32" s="130"/>
      <c r="WYQ32" s="130"/>
      <c r="WYR32" s="130"/>
      <c r="WYS32" s="130"/>
      <c r="WYT32" s="130"/>
      <c r="WYU32" s="130"/>
      <c r="WYV32" s="130"/>
      <c r="WYW32" s="130"/>
      <c r="WYX32" s="130"/>
      <c r="WYY32" s="130"/>
      <c r="WYZ32" s="130"/>
      <c r="WZA32" s="130"/>
      <c r="WZB32" s="130"/>
      <c r="WZC32" s="130"/>
      <c r="WZD32" s="130"/>
      <c r="WZE32" s="130"/>
      <c r="WZF32" s="130"/>
      <c r="WZG32" s="130"/>
      <c r="WZH32" s="130"/>
      <c r="WZI32" s="130"/>
      <c r="WZJ32" s="130"/>
      <c r="WZK32" s="130"/>
      <c r="WZL32" s="130"/>
      <c r="WZM32" s="130"/>
      <c r="WZN32" s="130"/>
      <c r="WZO32" s="130"/>
      <c r="WZP32" s="130"/>
      <c r="WZQ32" s="130"/>
      <c r="WZR32" s="130"/>
      <c r="WZS32" s="130"/>
      <c r="WZT32" s="130"/>
      <c r="WZU32" s="130"/>
      <c r="WZV32" s="130"/>
      <c r="WZW32" s="130"/>
      <c r="WZX32" s="130"/>
      <c r="WZY32" s="130"/>
      <c r="WZZ32" s="130"/>
      <c r="XAA32" s="130"/>
      <c r="XAB32" s="130"/>
      <c r="XAC32" s="130"/>
      <c r="XAD32" s="130"/>
      <c r="XAE32" s="130"/>
      <c r="XAF32" s="130"/>
      <c r="XAG32" s="130"/>
      <c r="XAH32" s="130"/>
      <c r="XAI32" s="130"/>
      <c r="XAJ32" s="130"/>
      <c r="XAK32" s="130"/>
      <c r="XAL32" s="130"/>
      <c r="XAM32" s="130"/>
      <c r="XAN32" s="130"/>
      <c r="XAO32" s="130"/>
      <c r="XAP32" s="130"/>
      <c r="XAQ32" s="130"/>
      <c r="XAR32" s="130"/>
      <c r="XAS32" s="130"/>
      <c r="XAT32" s="130"/>
      <c r="XAU32" s="130"/>
      <c r="XAV32" s="130"/>
      <c r="XAW32" s="130"/>
      <c r="XAX32" s="130"/>
      <c r="XAY32" s="130"/>
      <c r="XAZ32" s="130"/>
      <c r="XBA32" s="130"/>
      <c r="XBB32" s="130"/>
      <c r="XBC32" s="130"/>
      <c r="XBD32" s="130"/>
      <c r="XBE32" s="130"/>
      <c r="XBF32" s="130"/>
      <c r="XBG32" s="130"/>
      <c r="XBH32" s="130"/>
      <c r="XBI32" s="130"/>
      <c r="XBJ32" s="130"/>
      <c r="XBK32" s="130"/>
      <c r="XBL32" s="130"/>
      <c r="XBM32" s="130"/>
      <c r="XBN32" s="130"/>
      <c r="XBO32" s="130"/>
      <c r="XBP32" s="130"/>
      <c r="XBQ32" s="130"/>
      <c r="XBR32" s="130"/>
      <c r="XBS32" s="130"/>
      <c r="XBT32" s="130"/>
      <c r="XBU32" s="130"/>
      <c r="XBV32" s="130"/>
      <c r="XBW32" s="130"/>
      <c r="XBX32" s="130"/>
      <c r="XBY32" s="130"/>
      <c r="XBZ32" s="130"/>
      <c r="XCA32" s="130"/>
      <c r="XCB32" s="130"/>
      <c r="XCC32" s="130"/>
      <c r="XCD32" s="130"/>
      <c r="XCE32" s="130"/>
      <c r="XCF32" s="130"/>
      <c r="XCG32" s="130"/>
      <c r="XCH32" s="130"/>
      <c r="XCI32" s="130"/>
      <c r="XCJ32" s="130"/>
      <c r="XCK32" s="130"/>
      <c r="XCL32" s="130"/>
      <c r="XCM32" s="130"/>
      <c r="XCN32" s="130"/>
      <c r="XCO32" s="130"/>
      <c r="XCP32" s="130"/>
      <c r="XCQ32" s="130"/>
      <c r="XCR32" s="130"/>
      <c r="XCS32" s="130"/>
      <c r="XCT32" s="130"/>
      <c r="XCU32" s="130"/>
      <c r="XCV32" s="130"/>
      <c r="XCW32" s="130"/>
      <c r="XCX32" s="130"/>
      <c r="XCY32" s="130"/>
      <c r="XCZ32" s="130"/>
      <c r="XDA32" s="130"/>
      <c r="XDB32" s="130"/>
      <c r="XDC32" s="130"/>
      <c r="XDD32" s="130"/>
      <c r="XDE32" s="130"/>
      <c r="XDF32" s="130"/>
      <c r="XDG32" s="130"/>
      <c r="XDH32" s="130"/>
      <c r="XDI32" s="130"/>
      <c r="XDJ32" s="130"/>
      <c r="XDK32" s="130"/>
      <c r="XDL32" s="130"/>
      <c r="XDM32" s="130"/>
      <c r="XDN32" s="130"/>
      <c r="XDO32" s="130"/>
      <c r="XDP32" s="130"/>
      <c r="XDQ32" s="130"/>
      <c r="XDR32" s="130"/>
      <c r="XDS32" s="130"/>
      <c r="XDT32" s="130"/>
      <c r="XDU32" s="130"/>
      <c r="XDV32" s="130"/>
      <c r="XDW32" s="130"/>
      <c r="XDX32" s="130"/>
      <c r="XDY32" s="130"/>
      <c r="XDZ32" s="130"/>
      <c r="XEA32" s="130"/>
      <c r="XEB32" s="130"/>
      <c r="XEC32" s="130"/>
      <c r="XED32" s="130"/>
      <c r="XEE32" s="130"/>
      <c r="XEF32" s="130"/>
      <c r="XEG32" s="130"/>
      <c r="XEH32" s="130"/>
      <c r="XEI32" s="130"/>
      <c r="XEJ32" s="130"/>
      <c r="XEK32" s="130"/>
      <c r="XEL32" s="130"/>
      <c r="XEM32" s="130"/>
      <c r="XEN32" s="130"/>
      <c r="XEO32" s="130"/>
      <c r="XEP32" s="130"/>
      <c r="XEQ32" s="130"/>
      <c r="XER32" s="130"/>
      <c r="XES32" s="130"/>
      <c r="XET32" s="130"/>
      <c r="XEU32" s="130"/>
      <c r="XEV32" s="130"/>
      <c r="XEW32" s="130"/>
    </row>
    <row r="33" spans="1:16377" ht="23.25" customHeight="1">
      <c r="A33" s="670"/>
      <c r="B33" s="578"/>
      <c r="C33" s="65" t="s">
        <v>54</v>
      </c>
      <c r="D33" s="574">
        <f>D30+D31+D32-D27-D28-D29</f>
        <v>3045</v>
      </c>
      <c r="E33" s="384">
        <f>D33+E31+E32-E26-E27-E28-E29</f>
        <v>2605</v>
      </c>
      <c r="F33" s="574">
        <f t="shared" ref="F33:P33" si="16">E33+F31+F32-F26-F27-F28-F29</f>
        <v>2507</v>
      </c>
      <c r="G33" s="574">
        <f t="shared" si="16"/>
        <v>2215</v>
      </c>
      <c r="H33" s="574">
        <f t="shared" si="16"/>
        <v>2073</v>
      </c>
      <c r="I33" s="574">
        <f t="shared" si="16"/>
        <v>1849</v>
      </c>
      <c r="J33" s="574">
        <f t="shared" si="16"/>
        <v>1505</v>
      </c>
      <c r="K33" s="574">
        <f t="shared" si="16"/>
        <v>1379</v>
      </c>
      <c r="L33" s="574">
        <f t="shared" si="16"/>
        <v>1201</v>
      </c>
      <c r="M33" s="574">
        <f t="shared" si="16"/>
        <v>1153</v>
      </c>
      <c r="N33" s="574">
        <f t="shared" si="16"/>
        <v>15</v>
      </c>
      <c r="O33" s="574">
        <f t="shared" si="16"/>
        <v>-1767</v>
      </c>
      <c r="P33" s="377">
        <f t="shared" si="16"/>
        <v>-3045</v>
      </c>
      <c r="Q33" s="574">
        <f t="shared" ref="Q33:V33" si="17">P33+Q31+Q32-Q26-Q27-Q28-Q29</f>
        <v>-4565</v>
      </c>
      <c r="R33" s="377">
        <f t="shared" si="17"/>
        <v>-5697</v>
      </c>
      <c r="S33" s="574">
        <f t="shared" si="17"/>
        <v>-6991</v>
      </c>
      <c r="T33" s="377">
        <f t="shared" si="17"/>
        <v>-7681</v>
      </c>
      <c r="U33" s="574">
        <f t="shared" si="17"/>
        <v>-8921</v>
      </c>
      <c r="V33" s="377">
        <f t="shared" si="17"/>
        <v>-9727</v>
      </c>
      <c r="W33" s="574">
        <f t="shared" ref="W33" si="18">V33+W31+W32-W26-W27-W28-W29</f>
        <v>-10339</v>
      </c>
      <c r="X33" s="377">
        <f t="shared" ref="X33" si="19">W33+X31+X32-X26-X27-X28-X29</f>
        <v>-11001</v>
      </c>
      <c r="Y33" s="574">
        <f t="shared" ref="Y33" si="20">X33+Y31+Y32-Y26-Y27-Y28-Y29</f>
        <v>-11967</v>
      </c>
      <c r="Z33" s="377">
        <f t="shared" ref="Z33" si="21">Y33+Z31+Z32-Z26-Z27-Z28-Z29</f>
        <v>-12677</v>
      </c>
      <c r="AA33" s="574">
        <f t="shared" ref="AA33" si="22">Z33+AA31+AA32-AA26-AA27-AA28-AA29</f>
        <v>-13411</v>
      </c>
      <c r="AB33" s="377">
        <f t="shared" ref="AB33" si="23">AA33+AB31+AB32-AB26-AB27-AB28-AB29</f>
        <v>-14301</v>
      </c>
      <c r="AC33" s="24"/>
      <c r="AD33" s="59">
        <f>AB33-160</f>
        <v>-14461</v>
      </c>
    </row>
    <row r="34" spans="1:16377">
      <c r="A34" s="668" t="s">
        <v>221</v>
      </c>
      <c r="B34" s="568">
        <v>12000803</v>
      </c>
      <c r="C34" s="173" t="s">
        <v>46</v>
      </c>
      <c r="D34" s="174"/>
      <c r="E34" s="42">
        <v>0</v>
      </c>
      <c r="F34" s="37">
        <v>0</v>
      </c>
      <c r="G34" s="37">
        <v>0</v>
      </c>
      <c r="H34" s="58">
        <v>0</v>
      </c>
      <c r="I34" s="58">
        <v>0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2080</v>
      </c>
      <c r="P34" s="139">
        <v>2248</v>
      </c>
      <c r="Q34" s="139">
        <v>700</v>
      </c>
      <c r="R34" s="139">
        <v>1008</v>
      </c>
      <c r="S34" s="139">
        <v>640</v>
      </c>
      <c r="T34" s="139">
        <v>1024</v>
      </c>
      <c r="U34" s="139">
        <v>1024</v>
      </c>
      <c r="V34" s="139">
        <v>1024</v>
      </c>
      <c r="W34" s="139">
        <v>1024</v>
      </c>
      <c r="X34" s="139">
        <v>1024</v>
      </c>
      <c r="Y34" s="139">
        <v>1024</v>
      </c>
      <c r="Z34" s="139">
        <v>1152</v>
      </c>
      <c r="AA34" s="139">
        <v>1216</v>
      </c>
      <c r="AB34" s="139">
        <v>1216</v>
      </c>
      <c r="AC34" s="170">
        <f>SUM(D34:AB34)</f>
        <v>16404</v>
      </c>
      <c r="AD34" s="417"/>
      <c r="AE34" s="44"/>
      <c r="AF34" s="44">
        <f>E34+F34+G34+H34+I34+J34+K34+L34+M34+N34+O34+P34</f>
        <v>4328</v>
      </c>
    </row>
    <row r="35" spans="1:16377">
      <c r="A35" s="668"/>
      <c r="B35" s="568"/>
      <c r="C35" s="173" t="s">
        <v>47</v>
      </c>
      <c r="D35" s="174"/>
      <c r="E35" s="42">
        <v>0</v>
      </c>
      <c r="F35" s="37">
        <v>0</v>
      </c>
      <c r="G35" s="37">
        <v>0</v>
      </c>
      <c r="H35" s="37">
        <v>0</v>
      </c>
      <c r="I35" s="37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170">
        <f>SUM(D35:AB35)</f>
        <v>0</v>
      </c>
      <c r="AD35" s="417"/>
      <c r="AE35" s="44">
        <f>K35+L35+M35+N35+O35+P35+Q35+R35+S35</f>
        <v>0</v>
      </c>
      <c r="AF35" s="44">
        <f>E35+F35+G35+H35+I35+J35+K35+L35+M35+N35+O35+P35</f>
        <v>0</v>
      </c>
    </row>
    <row r="36" spans="1:16377" ht="28.5" customHeight="1">
      <c r="A36" s="668"/>
      <c r="B36" s="578"/>
      <c r="C36" s="53" t="s">
        <v>48</v>
      </c>
      <c r="D36" s="37"/>
      <c r="E36" s="42"/>
      <c r="F36" s="37"/>
      <c r="G36" s="37"/>
      <c r="H36" s="37"/>
      <c r="I36" s="37"/>
      <c r="J36" s="40"/>
      <c r="K36" s="40"/>
      <c r="L36" s="40"/>
      <c r="M36" s="40"/>
      <c r="N36" s="40"/>
      <c r="O36" s="40"/>
      <c r="P36" s="40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24">
        <f>SUM(D36:P36)</f>
        <v>0</v>
      </c>
      <c r="AD36" s="591"/>
    </row>
    <row r="37" spans="1:16377" s="131" customFormat="1" ht="17.25" customHeight="1">
      <c r="A37" s="668"/>
      <c r="B37" s="578"/>
      <c r="C37" s="132" t="s">
        <v>58</v>
      </c>
      <c r="D37" s="9"/>
      <c r="E37" s="16"/>
      <c r="F37" s="9"/>
      <c r="G37" s="9"/>
      <c r="H37" s="9"/>
      <c r="I37" s="9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4">
        <f>SUM(D37:S37)</f>
        <v>0</v>
      </c>
      <c r="AD37" s="9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  <c r="CT37" s="130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  <c r="EN37" s="130"/>
      <c r="EO37" s="130"/>
      <c r="EP37" s="130"/>
      <c r="EQ37" s="130"/>
      <c r="ER37" s="130"/>
      <c r="ES37" s="130"/>
      <c r="ET37" s="130"/>
      <c r="EU37" s="130"/>
      <c r="EV37" s="130"/>
      <c r="EW37" s="130"/>
      <c r="EX37" s="130"/>
      <c r="EY37" s="130"/>
      <c r="EZ37" s="130"/>
      <c r="FA37" s="130"/>
      <c r="FB37" s="130"/>
      <c r="FC37" s="130"/>
      <c r="FD37" s="130"/>
      <c r="FE37" s="130"/>
      <c r="FF37" s="130"/>
      <c r="FG37" s="130"/>
      <c r="FH37" s="130"/>
      <c r="FI37" s="130"/>
      <c r="FJ37" s="130"/>
      <c r="FK37" s="130"/>
      <c r="FL37" s="130"/>
      <c r="FM37" s="130"/>
      <c r="FN37" s="130"/>
      <c r="FO37" s="130"/>
      <c r="FP37" s="130"/>
      <c r="FQ37" s="130"/>
      <c r="FR37" s="130"/>
      <c r="FS37" s="130"/>
      <c r="FT37" s="130"/>
      <c r="FU37" s="130"/>
      <c r="FV37" s="130"/>
      <c r="FW37" s="130"/>
      <c r="FX37" s="130"/>
      <c r="FY37" s="130"/>
      <c r="FZ37" s="130"/>
      <c r="GA37" s="130"/>
      <c r="GB37" s="130"/>
      <c r="GC37" s="130"/>
      <c r="GD37" s="130"/>
      <c r="GE37" s="130"/>
      <c r="GF37" s="130"/>
      <c r="GG37" s="130"/>
      <c r="GH37" s="130"/>
      <c r="GI37" s="130"/>
      <c r="GJ37" s="130"/>
      <c r="GK37" s="130"/>
      <c r="GL37" s="130"/>
      <c r="GM37" s="130"/>
      <c r="GN37" s="130"/>
      <c r="GO37" s="130"/>
      <c r="GP37" s="130"/>
      <c r="GQ37" s="130"/>
      <c r="GR37" s="130"/>
      <c r="GS37" s="130"/>
      <c r="GT37" s="130"/>
      <c r="GU37" s="130"/>
      <c r="GV37" s="130"/>
      <c r="GW37" s="130"/>
      <c r="GX37" s="130"/>
      <c r="GY37" s="130"/>
      <c r="GZ37" s="130"/>
      <c r="HA37" s="130"/>
      <c r="HB37" s="130"/>
      <c r="HC37" s="130"/>
      <c r="HD37" s="130"/>
      <c r="HE37" s="130"/>
      <c r="HF37" s="130"/>
      <c r="HG37" s="130"/>
      <c r="HH37" s="130"/>
      <c r="HI37" s="130"/>
      <c r="HJ37" s="130"/>
      <c r="HK37" s="130"/>
      <c r="HL37" s="130"/>
      <c r="HM37" s="130"/>
      <c r="HN37" s="130"/>
      <c r="HO37" s="130"/>
      <c r="HP37" s="130"/>
      <c r="HQ37" s="130"/>
      <c r="HR37" s="130"/>
      <c r="HS37" s="130"/>
      <c r="HT37" s="130"/>
      <c r="HU37" s="130"/>
      <c r="HV37" s="130"/>
      <c r="HW37" s="130"/>
      <c r="HX37" s="130"/>
      <c r="HY37" s="130"/>
      <c r="HZ37" s="130"/>
      <c r="IA37" s="130"/>
      <c r="IB37" s="130"/>
      <c r="IC37" s="130"/>
      <c r="ID37" s="130"/>
      <c r="IE37" s="130"/>
      <c r="IF37" s="130"/>
      <c r="IG37" s="130"/>
      <c r="IH37" s="130"/>
      <c r="II37" s="130"/>
      <c r="IJ37" s="130"/>
      <c r="IK37" s="130"/>
      <c r="IL37" s="130"/>
      <c r="IM37" s="130"/>
      <c r="IN37" s="130"/>
      <c r="IO37" s="130"/>
      <c r="IP37" s="130"/>
      <c r="IQ37" s="130"/>
      <c r="IR37" s="130"/>
      <c r="IS37" s="130"/>
      <c r="IT37" s="130"/>
      <c r="IU37" s="130"/>
      <c r="IV37" s="130"/>
      <c r="IW37" s="130"/>
      <c r="IX37" s="130"/>
      <c r="IY37" s="130"/>
      <c r="IZ37" s="130"/>
      <c r="JA37" s="130"/>
      <c r="JB37" s="130"/>
      <c r="JC37" s="130"/>
      <c r="JD37" s="130"/>
      <c r="JE37" s="130"/>
      <c r="JF37" s="130"/>
      <c r="JG37" s="130"/>
      <c r="JH37" s="130"/>
      <c r="JI37" s="130"/>
      <c r="JJ37" s="130"/>
      <c r="JK37" s="130"/>
      <c r="JL37" s="130"/>
      <c r="JM37" s="130"/>
      <c r="JN37" s="130"/>
      <c r="JO37" s="130"/>
      <c r="JP37" s="130"/>
      <c r="JQ37" s="130"/>
      <c r="JR37" s="130"/>
      <c r="JS37" s="130"/>
      <c r="JT37" s="130"/>
      <c r="JU37" s="130"/>
      <c r="JV37" s="130"/>
      <c r="JW37" s="130"/>
      <c r="JX37" s="130"/>
      <c r="JY37" s="130"/>
      <c r="JZ37" s="130"/>
      <c r="KA37" s="130"/>
      <c r="KB37" s="130"/>
      <c r="KC37" s="130"/>
      <c r="KD37" s="130"/>
      <c r="KE37" s="130"/>
      <c r="KF37" s="130"/>
      <c r="KG37" s="130"/>
      <c r="KH37" s="130"/>
      <c r="KI37" s="130"/>
      <c r="KJ37" s="130"/>
      <c r="KK37" s="130"/>
      <c r="KL37" s="130"/>
      <c r="KM37" s="130"/>
      <c r="KN37" s="130"/>
      <c r="KO37" s="130"/>
      <c r="KP37" s="130"/>
      <c r="KQ37" s="130"/>
      <c r="KR37" s="130"/>
      <c r="KS37" s="130"/>
      <c r="KT37" s="130"/>
      <c r="KU37" s="130"/>
      <c r="KV37" s="130"/>
      <c r="KW37" s="130"/>
      <c r="KX37" s="130"/>
      <c r="KY37" s="130"/>
      <c r="KZ37" s="130"/>
      <c r="LA37" s="130"/>
      <c r="LB37" s="130"/>
      <c r="LC37" s="130"/>
      <c r="LD37" s="130"/>
      <c r="LE37" s="130"/>
      <c r="LF37" s="130"/>
      <c r="LG37" s="130"/>
      <c r="LH37" s="130"/>
      <c r="LI37" s="130"/>
      <c r="LJ37" s="130"/>
      <c r="LK37" s="130"/>
      <c r="LL37" s="130"/>
      <c r="LM37" s="130"/>
      <c r="LN37" s="130"/>
      <c r="LO37" s="130"/>
      <c r="LP37" s="130"/>
      <c r="LQ37" s="130"/>
      <c r="LR37" s="130"/>
      <c r="LS37" s="130"/>
      <c r="LT37" s="130"/>
      <c r="LU37" s="130"/>
      <c r="LV37" s="130"/>
      <c r="LW37" s="130"/>
      <c r="LX37" s="130"/>
      <c r="LY37" s="130"/>
      <c r="LZ37" s="130"/>
      <c r="MA37" s="130"/>
      <c r="MB37" s="130"/>
      <c r="MC37" s="130"/>
      <c r="MD37" s="130"/>
      <c r="ME37" s="130"/>
      <c r="MF37" s="130"/>
      <c r="MG37" s="130"/>
      <c r="MH37" s="130"/>
      <c r="MI37" s="130"/>
      <c r="MJ37" s="130"/>
      <c r="MK37" s="130"/>
      <c r="ML37" s="130"/>
      <c r="MM37" s="130"/>
      <c r="MN37" s="130"/>
      <c r="MO37" s="130"/>
      <c r="MP37" s="130"/>
      <c r="MQ37" s="130"/>
      <c r="MR37" s="130"/>
      <c r="MS37" s="130"/>
      <c r="MT37" s="130"/>
      <c r="MU37" s="130"/>
      <c r="MV37" s="130"/>
      <c r="MW37" s="130"/>
      <c r="MX37" s="130"/>
      <c r="MY37" s="130"/>
      <c r="MZ37" s="130"/>
      <c r="NA37" s="130"/>
      <c r="NB37" s="130"/>
      <c r="NC37" s="130"/>
      <c r="ND37" s="130"/>
      <c r="NE37" s="130"/>
      <c r="NF37" s="130"/>
      <c r="NG37" s="130"/>
      <c r="NH37" s="130"/>
      <c r="NI37" s="130"/>
      <c r="NJ37" s="130"/>
      <c r="NK37" s="130"/>
      <c r="NL37" s="130"/>
      <c r="NM37" s="130"/>
      <c r="NN37" s="130"/>
      <c r="NO37" s="130"/>
      <c r="NP37" s="130"/>
      <c r="NQ37" s="130"/>
      <c r="NR37" s="130"/>
      <c r="NS37" s="130"/>
      <c r="NT37" s="130"/>
      <c r="NU37" s="130"/>
      <c r="NV37" s="130"/>
      <c r="NW37" s="130"/>
      <c r="NX37" s="130"/>
      <c r="NY37" s="130"/>
      <c r="NZ37" s="130"/>
      <c r="OA37" s="130"/>
      <c r="OB37" s="130"/>
      <c r="OC37" s="130"/>
      <c r="OD37" s="130"/>
      <c r="OE37" s="130"/>
      <c r="OF37" s="130"/>
      <c r="OG37" s="130"/>
      <c r="OH37" s="130"/>
      <c r="OI37" s="130"/>
      <c r="OJ37" s="130"/>
      <c r="OK37" s="130"/>
      <c r="OL37" s="130"/>
      <c r="OM37" s="130"/>
      <c r="ON37" s="130"/>
      <c r="OO37" s="130"/>
      <c r="OP37" s="130"/>
      <c r="OQ37" s="130"/>
      <c r="OR37" s="130"/>
      <c r="OS37" s="130"/>
      <c r="OT37" s="130"/>
      <c r="OU37" s="130"/>
      <c r="OV37" s="130"/>
      <c r="OW37" s="130"/>
      <c r="OX37" s="130"/>
      <c r="OY37" s="130"/>
      <c r="OZ37" s="130"/>
      <c r="PA37" s="130"/>
      <c r="PB37" s="130"/>
      <c r="PC37" s="130"/>
      <c r="PD37" s="130"/>
      <c r="PE37" s="130"/>
      <c r="PF37" s="130"/>
      <c r="PG37" s="130"/>
      <c r="PH37" s="130"/>
      <c r="PI37" s="130"/>
      <c r="PJ37" s="130"/>
      <c r="PK37" s="130"/>
      <c r="PL37" s="130"/>
      <c r="PM37" s="130"/>
      <c r="PN37" s="130"/>
      <c r="PO37" s="130"/>
      <c r="PP37" s="130"/>
      <c r="PQ37" s="130"/>
      <c r="PR37" s="130"/>
      <c r="PS37" s="130"/>
      <c r="PT37" s="130"/>
      <c r="PU37" s="130"/>
      <c r="PV37" s="130"/>
      <c r="PW37" s="130"/>
      <c r="PX37" s="130"/>
      <c r="PY37" s="130"/>
      <c r="PZ37" s="130"/>
      <c r="QA37" s="130"/>
      <c r="QB37" s="130"/>
      <c r="QC37" s="130"/>
      <c r="QD37" s="130"/>
      <c r="QE37" s="130"/>
      <c r="QF37" s="130"/>
      <c r="QG37" s="130"/>
      <c r="QH37" s="130"/>
      <c r="QI37" s="130"/>
      <c r="QJ37" s="130"/>
      <c r="QK37" s="130"/>
      <c r="QL37" s="130"/>
      <c r="QM37" s="130"/>
      <c r="QN37" s="130"/>
      <c r="QO37" s="130"/>
      <c r="QP37" s="130"/>
      <c r="QQ37" s="130"/>
      <c r="QR37" s="130"/>
      <c r="QS37" s="130"/>
      <c r="QT37" s="130"/>
      <c r="QU37" s="130"/>
      <c r="QV37" s="130"/>
      <c r="QW37" s="130"/>
      <c r="QX37" s="130"/>
      <c r="QY37" s="130"/>
      <c r="QZ37" s="130"/>
      <c r="RA37" s="130"/>
      <c r="RB37" s="130"/>
      <c r="RC37" s="130"/>
      <c r="RD37" s="130"/>
      <c r="RE37" s="130"/>
      <c r="RF37" s="130"/>
      <c r="RG37" s="130"/>
      <c r="RH37" s="130"/>
      <c r="RI37" s="130"/>
      <c r="RJ37" s="130"/>
      <c r="RK37" s="130"/>
      <c r="RL37" s="130"/>
      <c r="RM37" s="130"/>
      <c r="RN37" s="130"/>
      <c r="RO37" s="130"/>
      <c r="RP37" s="130"/>
      <c r="RQ37" s="130"/>
      <c r="RR37" s="130"/>
      <c r="RS37" s="130"/>
      <c r="RT37" s="130"/>
      <c r="RU37" s="130"/>
      <c r="RV37" s="130"/>
      <c r="RW37" s="130"/>
      <c r="RX37" s="130"/>
      <c r="RY37" s="130"/>
      <c r="RZ37" s="130"/>
      <c r="SA37" s="130"/>
      <c r="SB37" s="130"/>
      <c r="SC37" s="130"/>
      <c r="SD37" s="130"/>
      <c r="SE37" s="130"/>
      <c r="SF37" s="130"/>
      <c r="SG37" s="130"/>
      <c r="SH37" s="130"/>
      <c r="SI37" s="130"/>
      <c r="SJ37" s="130"/>
      <c r="SK37" s="130"/>
      <c r="SL37" s="130"/>
      <c r="SM37" s="130"/>
      <c r="SN37" s="130"/>
      <c r="SO37" s="130"/>
      <c r="SP37" s="130"/>
      <c r="SQ37" s="130"/>
      <c r="SR37" s="130"/>
      <c r="SS37" s="130"/>
      <c r="ST37" s="130"/>
      <c r="SU37" s="130"/>
      <c r="SV37" s="130"/>
      <c r="SW37" s="130"/>
      <c r="SX37" s="130"/>
      <c r="SY37" s="130"/>
      <c r="SZ37" s="130"/>
      <c r="TA37" s="130"/>
      <c r="TB37" s="130"/>
      <c r="TC37" s="130"/>
      <c r="TD37" s="130"/>
      <c r="TE37" s="130"/>
      <c r="TF37" s="130"/>
      <c r="TG37" s="130"/>
      <c r="TH37" s="130"/>
      <c r="TI37" s="130"/>
      <c r="TJ37" s="130"/>
      <c r="TK37" s="130"/>
      <c r="TL37" s="130"/>
      <c r="TM37" s="130"/>
      <c r="TN37" s="130"/>
      <c r="TO37" s="130"/>
      <c r="TP37" s="130"/>
      <c r="TQ37" s="130"/>
      <c r="TR37" s="130"/>
      <c r="TS37" s="130"/>
      <c r="TT37" s="130"/>
      <c r="TU37" s="130"/>
      <c r="TV37" s="130"/>
      <c r="TW37" s="130"/>
      <c r="TX37" s="130"/>
      <c r="TY37" s="130"/>
      <c r="TZ37" s="130"/>
      <c r="UA37" s="130"/>
      <c r="UB37" s="130"/>
      <c r="UC37" s="130"/>
      <c r="UD37" s="130"/>
      <c r="UE37" s="130"/>
      <c r="UF37" s="130"/>
      <c r="UG37" s="130"/>
      <c r="UH37" s="130"/>
      <c r="UI37" s="130"/>
      <c r="UJ37" s="130"/>
      <c r="UK37" s="130"/>
      <c r="UL37" s="130"/>
      <c r="UM37" s="130"/>
      <c r="UN37" s="130"/>
      <c r="UO37" s="130"/>
      <c r="UP37" s="130"/>
      <c r="UQ37" s="130"/>
      <c r="UR37" s="130"/>
      <c r="US37" s="130"/>
      <c r="UT37" s="130"/>
      <c r="UU37" s="130"/>
      <c r="UV37" s="130"/>
      <c r="UW37" s="130"/>
      <c r="UX37" s="130"/>
      <c r="UY37" s="130"/>
      <c r="UZ37" s="130"/>
      <c r="VA37" s="130"/>
      <c r="VB37" s="130"/>
      <c r="VC37" s="130"/>
      <c r="VD37" s="130"/>
      <c r="VE37" s="130"/>
      <c r="VF37" s="130"/>
      <c r="VG37" s="130"/>
      <c r="VH37" s="130"/>
      <c r="VI37" s="130"/>
      <c r="VJ37" s="130"/>
      <c r="VK37" s="130"/>
      <c r="VL37" s="130"/>
      <c r="VM37" s="130"/>
      <c r="VN37" s="130"/>
      <c r="VO37" s="130"/>
      <c r="VP37" s="130"/>
      <c r="VQ37" s="130"/>
      <c r="VR37" s="130"/>
      <c r="VS37" s="130"/>
      <c r="VT37" s="130"/>
      <c r="VU37" s="130"/>
      <c r="VV37" s="130"/>
      <c r="VW37" s="130"/>
      <c r="VX37" s="130"/>
      <c r="VY37" s="130"/>
      <c r="VZ37" s="130"/>
      <c r="WA37" s="130"/>
      <c r="WB37" s="130"/>
      <c r="WC37" s="130"/>
      <c r="WD37" s="130"/>
      <c r="WE37" s="130"/>
      <c r="WF37" s="130"/>
      <c r="WG37" s="130"/>
      <c r="WH37" s="130"/>
      <c r="WI37" s="130"/>
      <c r="WJ37" s="130"/>
      <c r="WK37" s="130"/>
      <c r="WL37" s="130"/>
      <c r="WM37" s="130"/>
      <c r="WN37" s="130"/>
      <c r="WO37" s="130"/>
      <c r="WP37" s="130"/>
      <c r="WQ37" s="130"/>
      <c r="WR37" s="130"/>
      <c r="WS37" s="130"/>
      <c r="WT37" s="130"/>
      <c r="WU37" s="130"/>
      <c r="WV37" s="130"/>
      <c r="WW37" s="130"/>
      <c r="WX37" s="130"/>
      <c r="WY37" s="130"/>
      <c r="WZ37" s="130"/>
      <c r="XA37" s="130"/>
      <c r="XB37" s="130"/>
      <c r="XC37" s="130"/>
      <c r="XD37" s="130"/>
      <c r="XE37" s="130"/>
      <c r="XF37" s="130"/>
      <c r="XG37" s="130"/>
      <c r="XH37" s="130"/>
      <c r="XI37" s="130"/>
      <c r="XJ37" s="130"/>
      <c r="XK37" s="130"/>
      <c r="XL37" s="130"/>
      <c r="XM37" s="130"/>
      <c r="XN37" s="130"/>
      <c r="XO37" s="130"/>
      <c r="XP37" s="130"/>
      <c r="XQ37" s="130"/>
      <c r="XR37" s="130"/>
      <c r="XS37" s="130"/>
      <c r="XT37" s="130"/>
      <c r="XU37" s="130"/>
      <c r="XV37" s="130"/>
      <c r="XW37" s="130"/>
      <c r="XX37" s="130"/>
      <c r="XY37" s="130"/>
      <c r="XZ37" s="130"/>
      <c r="YA37" s="130"/>
      <c r="YB37" s="130"/>
      <c r="YC37" s="130"/>
      <c r="YD37" s="130"/>
      <c r="YE37" s="130"/>
      <c r="YF37" s="130"/>
      <c r="YG37" s="130"/>
      <c r="YH37" s="130"/>
      <c r="YI37" s="130"/>
      <c r="YJ37" s="130"/>
      <c r="YK37" s="130"/>
      <c r="YL37" s="130"/>
      <c r="YM37" s="130"/>
      <c r="YN37" s="130"/>
      <c r="YO37" s="130"/>
      <c r="YP37" s="130"/>
      <c r="YQ37" s="130"/>
      <c r="YR37" s="130"/>
      <c r="YS37" s="130"/>
      <c r="YT37" s="130"/>
      <c r="YU37" s="130"/>
      <c r="YV37" s="130"/>
      <c r="YW37" s="130"/>
      <c r="YX37" s="130"/>
      <c r="YY37" s="130"/>
      <c r="YZ37" s="130"/>
      <c r="ZA37" s="130"/>
      <c r="ZB37" s="130"/>
      <c r="ZC37" s="130"/>
      <c r="ZD37" s="130"/>
      <c r="ZE37" s="130"/>
      <c r="ZF37" s="130"/>
      <c r="ZG37" s="130"/>
      <c r="ZH37" s="130"/>
      <c r="ZI37" s="130"/>
      <c r="ZJ37" s="130"/>
      <c r="ZK37" s="130"/>
      <c r="ZL37" s="130"/>
      <c r="ZM37" s="130"/>
      <c r="ZN37" s="130"/>
      <c r="ZO37" s="130"/>
      <c r="ZP37" s="130"/>
      <c r="ZQ37" s="130"/>
      <c r="ZR37" s="130"/>
      <c r="ZS37" s="130"/>
      <c r="ZT37" s="130"/>
      <c r="ZU37" s="130"/>
      <c r="ZV37" s="130"/>
      <c r="ZW37" s="130"/>
      <c r="ZX37" s="130"/>
      <c r="ZY37" s="130"/>
      <c r="ZZ37" s="130"/>
      <c r="AAA37" s="130"/>
      <c r="AAB37" s="130"/>
      <c r="AAC37" s="130"/>
      <c r="AAD37" s="130"/>
      <c r="AAE37" s="130"/>
      <c r="AAF37" s="130"/>
      <c r="AAG37" s="130"/>
      <c r="AAH37" s="130"/>
      <c r="AAI37" s="130"/>
      <c r="AAJ37" s="130"/>
      <c r="AAK37" s="130"/>
      <c r="AAL37" s="130"/>
      <c r="AAM37" s="130"/>
      <c r="AAN37" s="130"/>
      <c r="AAO37" s="130"/>
      <c r="AAP37" s="130"/>
      <c r="AAQ37" s="130"/>
      <c r="AAR37" s="130"/>
      <c r="AAS37" s="130"/>
      <c r="AAT37" s="130"/>
      <c r="AAU37" s="130"/>
      <c r="AAV37" s="130"/>
      <c r="AAW37" s="130"/>
      <c r="AAX37" s="130"/>
      <c r="AAY37" s="130"/>
      <c r="AAZ37" s="130"/>
      <c r="ABA37" s="130"/>
      <c r="ABB37" s="130"/>
      <c r="ABC37" s="130"/>
      <c r="ABD37" s="130"/>
      <c r="ABE37" s="130"/>
      <c r="ABF37" s="130"/>
      <c r="ABG37" s="130"/>
      <c r="ABH37" s="130"/>
      <c r="ABI37" s="130"/>
      <c r="ABJ37" s="130"/>
      <c r="ABK37" s="130"/>
      <c r="ABL37" s="130"/>
      <c r="ABM37" s="130"/>
      <c r="ABN37" s="130"/>
      <c r="ABO37" s="130"/>
      <c r="ABP37" s="130"/>
      <c r="ABQ37" s="130"/>
      <c r="ABR37" s="130"/>
      <c r="ABS37" s="130"/>
      <c r="ABT37" s="130"/>
      <c r="ABU37" s="130"/>
      <c r="ABV37" s="130"/>
      <c r="ABW37" s="130"/>
      <c r="ABX37" s="130"/>
      <c r="ABY37" s="130"/>
      <c r="ABZ37" s="130"/>
      <c r="ACA37" s="130"/>
      <c r="ACB37" s="130"/>
      <c r="ACC37" s="130"/>
      <c r="ACD37" s="130"/>
      <c r="ACE37" s="130"/>
      <c r="ACF37" s="130"/>
      <c r="ACG37" s="130"/>
      <c r="ACH37" s="130"/>
      <c r="ACI37" s="130"/>
      <c r="ACJ37" s="130"/>
      <c r="ACK37" s="130"/>
      <c r="ACL37" s="130"/>
      <c r="ACM37" s="130"/>
      <c r="ACN37" s="130"/>
      <c r="ACO37" s="130"/>
      <c r="ACP37" s="130"/>
      <c r="ACQ37" s="130"/>
      <c r="ACR37" s="130"/>
      <c r="ACS37" s="130"/>
      <c r="ACT37" s="130"/>
      <c r="ACU37" s="130"/>
      <c r="ACV37" s="130"/>
      <c r="ACW37" s="130"/>
      <c r="ACX37" s="130"/>
      <c r="ACY37" s="130"/>
      <c r="ACZ37" s="130"/>
      <c r="ADA37" s="130"/>
      <c r="ADB37" s="130"/>
      <c r="ADC37" s="130"/>
      <c r="ADD37" s="130"/>
      <c r="ADE37" s="130"/>
      <c r="ADF37" s="130"/>
      <c r="ADG37" s="130"/>
      <c r="ADH37" s="130"/>
      <c r="ADI37" s="130"/>
      <c r="ADJ37" s="130"/>
      <c r="ADK37" s="130"/>
      <c r="ADL37" s="130"/>
      <c r="ADM37" s="130"/>
      <c r="ADN37" s="130"/>
      <c r="ADO37" s="130"/>
      <c r="ADP37" s="130"/>
      <c r="ADQ37" s="130"/>
      <c r="ADR37" s="130"/>
      <c r="ADS37" s="130"/>
      <c r="ADT37" s="130"/>
      <c r="ADU37" s="130"/>
      <c r="ADV37" s="130"/>
      <c r="ADW37" s="130"/>
      <c r="ADX37" s="130"/>
      <c r="ADY37" s="130"/>
      <c r="ADZ37" s="130"/>
      <c r="AEA37" s="130"/>
      <c r="AEB37" s="130"/>
      <c r="AEC37" s="130"/>
      <c r="AED37" s="130"/>
      <c r="AEE37" s="130"/>
      <c r="AEF37" s="130"/>
      <c r="AEG37" s="130"/>
      <c r="AEH37" s="130"/>
      <c r="AEI37" s="130"/>
      <c r="AEJ37" s="130"/>
      <c r="AEK37" s="130"/>
      <c r="AEL37" s="130"/>
      <c r="AEM37" s="130"/>
      <c r="AEN37" s="130"/>
      <c r="AEO37" s="130"/>
      <c r="AEP37" s="130"/>
      <c r="AEQ37" s="130"/>
      <c r="AER37" s="130"/>
      <c r="AES37" s="130"/>
      <c r="AET37" s="130"/>
      <c r="AEU37" s="130"/>
      <c r="AEV37" s="130"/>
      <c r="AEW37" s="130"/>
      <c r="AEX37" s="130"/>
      <c r="AEY37" s="130"/>
      <c r="AEZ37" s="130"/>
      <c r="AFA37" s="130"/>
      <c r="AFB37" s="130"/>
      <c r="AFC37" s="130"/>
      <c r="AFD37" s="130"/>
      <c r="AFE37" s="130"/>
      <c r="AFF37" s="130"/>
      <c r="AFG37" s="130"/>
      <c r="AFH37" s="130"/>
      <c r="AFI37" s="130"/>
      <c r="AFJ37" s="130"/>
      <c r="AFK37" s="130"/>
      <c r="AFL37" s="130"/>
      <c r="AFM37" s="130"/>
      <c r="AFN37" s="130"/>
      <c r="AFO37" s="130"/>
      <c r="AFP37" s="130"/>
      <c r="AFQ37" s="130"/>
      <c r="AFR37" s="130"/>
      <c r="AFS37" s="130"/>
      <c r="AFT37" s="130"/>
      <c r="AFU37" s="130"/>
      <c r="AFV37" s="130"/>
      <c r="AFW37" s="130"/>
      <c r="AFX37" s="130"/>
      <c r="AFY37" s="130"/>
      <c r="AFZ37" s="130"/>
      <c r="AGA37" s="130"/>
      <c r="AGB37" s="130"/>
      <c r="AGC37" s="130"/>
      <c r="AGD37" s="130"/>
      <c r="AGE37" s="130"/>
      <c r="AGF37" s="130"/>
      <c r="AGG37" s="130"/>
      <c r="AGH37" s="130"/>
      <c r="AGI37" s="130"/>
      <c r="AGJ37" s="130"/>
      <c r="AGK37" s="130"/>
      <c r="AGL37" s="130"/>
      <c r="AGM37" s="130"/>
      <c r="AGN37" s="130"/>
      <c r="AGO37" s="130"/>
      <c r="AGP37" s="130"/>
      <c r="AGQ37" s="130"/>
      <c r="AGR37" s="130"/>
      <c r="AGS37" s="130"/>
      <c r="AGT37" s="130"/>
      <c r="AGU37" s="130"/>
      <c r="AGV37" s="130"/>
      <c r="AGW37" s="130"/>
      <c r="AGX37" s="130"/>
      <c r="AGY37" s="130"/>
      <c r="AGZ37" s="130"/>
      <c r="AHA37" s="130"/>
      <c r="AHB37" s="130"/>
      <c r="AHC37" s="130"/>
      <c r="AHD37" s="130"/>
      <c r="AHE37" s="130"/>
      <c r="AHF37" s="130"/>
      <c r="AHG37" s="130"/>
      <c r="AHH37" s="130"/>
      <c r="AHI37" s="130"/>
      <c r="AHJ37" s="130"/>
      <c r="AHK37" s="130"/>
      <c r="AHL37" s="130"/>
      <c r="AHM37" s="130"/>
      <c r="AHN37" s="130"/>
      <c r="AHO37" s="130"/>
      <c r="AHP37" s="130"/>
      <c r="AHQ37" s="130"/>
      <c r="AHR37" s="130"/>
      <c r="AHS37" s="130"/>
      <c r="AHT37" s="130"/>
      <c r="AHU37" s="130"/>
      <c r="AHV37" s="130"/>
      <c r="AHW37" s="130"/>
      <c r="AHX37" s="130"/>
      <c r="AHY37" s="130"/>
      <c r="AHZ37" s="130"/>
      <c r="AIA37" s="130"/>
      <c r="AIB37" s="130"/>
      <c r="AIC37" s="130"/>
      <c r="AID37" s="130"/>
      <c r="AIE37" s="130"/>
      <c r="AIF37" s="130"/>
      <c r="AIG37" s="130"/>
      <c r="AIH37" s="130"/>
      <c r="AII37" s="130"/>
      <c r="AIJ37" s="130"/>
      <c r="AIK37" s="130"/>
      <c r="AIL37" s="130"/>
      <c r="AIM37" s="130"/>
      <c r="AIN37" s="130"/>
      <c r="AIO37" s="130"/>
      <c r="AIP37" s="130"/>
      <c r="AIQ37" s="130"/>
      <c r="AIR37" s="130"/>
      <c r="AIS37" s="130"/>
      <c r="AIT37" s="130"/>
      <c r="AIU37" s="130"/>
      <c r="AIV37" s="130"/>
      <c r="AIW37" s="130"/>
      <c r="AIX37" s="130"/>
      <c r="AIY37" s="130"/>
      <c r="AIZ37" s="130"/>
      <c r="AJA37" s="130"/>
      <c r="AJB37" s="130"/>
      <c r="AJC37" s="130"/>
      <c r="AJD37" s="130"/>
      <c r="AJE37" s="130"/>
      <c r="AJF37" s="130"/>
      <c r="AJG37" s="130"/>
      <c r="AJH37" s="130"/>
      <c r="AJI37" s="130"/>
      <c r="AJJ37" s="130"/>
      <c r="AJK37" s="130"/>
      <c r="AJL37" s="130"/>
      <c r="AJM37" s="130"/>
      <c r="AJN37" s="130"/>
      <c r="AJO37" s="130"/>
      <c r="AJP37" s="130"/>
      <c r="AJQ37" s="130"/>
      <c r="AJR37" s="130"/>
      <c r="AJS37" s="130"/>
      <c r="AJT37" s="130"/>
      <c r="AJU37" s="130"/>
      <c r="AJV37" s="130"/>
      <c r="AJW37" s="130"/>
      <c r="AJX37" s="130"/>
      <c r="AJY37" s="130"/>
      <c r="AJZ37" s="130"/>
      <c r="AKA37" s="130"/>
      <c r="AKB37" s="130"/>
      <c r="AKC37" s="130"/>
      <c r="AKD37" s="130"/>
      <c r="AKE37" s="130"/>
      <c r="AKF37" s="130"/>
      <c r="AKG37" s="130"/>
      <c r="AKH37" s="130"/>
      <c r="AKI37" s="130"/>
      <c r="AKJ37" s="130"/>
      <c r="AKK37" s="130"/>
      <c r="AKL37" s="130"/>
      <c r="AKM37" s="130"/>
      <c r="AKN37" s="130"/>
      <c r="AKO37" s="130"/>
      <c r="AKP37" s="130"/>
      <c r="AKQ37" s="130"/>
      <c r="AKR37" s="130"/>
      <c r="AKS37" s="130"/>
      <c r="AKT37" s="130"/>
      <c r="AKU37" s="130"/>
      <c r="AKV37" s="130"/>
      <c r="AKW37" s="130"/>
      <c r="AKX37" s="130"/>
      <c r="AKY37" s="130"/>
      <c r="AKZ37" s="130"/>
      <c r="ALA37" s="130"/>
      <c r="ALB37" s="130"/>
      <c r="ALC37" s="130"/>
      <c r="ALD37" s="130"/>
      <c r="ALE37" s="130"/>
      <c r="ALF37" s="130"/>
      <c r="ALG37" s="130"/>
      <c r="ALH37" s="130"/>
      <c r="ALI37" s="130"/>
      <c r="ALJ37" s="130"/>
      <c r="ALK37" s="130"/>
      <c r="ALL37" s="130"/>
      <c r="ALM37" s="130"/>
      <c r="ALN37" s="130"/>
      <c r="ALO37" s="130"/>
      <c r="ALP37" s="130"/>
      <c r="ALQ37" s="130"/>
      <c r="ALR37" s="130"/>
      <c r="ALS37" s="130"/>
      <c r="ALT37" s="130"/>
      <c r="ALU37" s="130"/>
      <c r="ALV37" s="130"/>
      <c r="ALW37" s="130"/>
      <c r="ALX37" s="130"/>
      <c r="ALY37" s="130"/>
      <c r="ALZ37" s="130"/>
      <c r="AMA37" s="130"/>
      <c r="AMB37" s="130"/>
      <c r="AMC37" s="130"/>
      <c r="AMD37" s="130"/>
      <c r="AME37" s="130"/>
      <c r="AMF37" s="130"/>
      <c r="AMG37" s="130"/>
      <c r="AMH37" s="130"/>
      <c r="AMI37" s="130"/>
      <c r="AMJ37" s="130"/>
      <c r="AMK37" s="130"/>
      <c r="AML37" s="130"/>
      <c r="AMM37" s="130"/>
      <c r="AMN37" s="130"/>
      <c r="AMO37" s="130"/>
      <c r="AMP37" s="130"/>
      <c r="AMQ37" s="130"/>
      <c r="AMR37" s="130"/>
      <c r="AMS37" s="130"/>
      <c r="AMT37" s="130"/>
      <c r="AMU37" s="130"/>
      <c r="AMV37" s="130"/>
      <c r="AMW37" s="130"/>
      <c r="AMX37" s="130"/>
      <c r="AMY37" s="130"/>
      <c r="AMZ37" s="130"/>
      <c r="ANA37" s="130"/>
      <c r="ANB37" s="130"/>
      <c r="ANC37" s="130"/>
      <c r="AND37" s="130"/>
      <c r="ANE37" s="130"/>
      <c r="ANF37" s="130"/>
      <c r="ANG37" s="130"/>
      <c r="ANH37" s="130"/>
      <c r="ANI37" s="130"/>
      <c r="ANJ37" s="130"/>
      <c r="ANK37" s="130"/>
      <c r="ANL37" s="130"/>
      <c r="ANM37" s="130"/>
      <c r="ANN37" s="130"/>
      <c r="ANO37" s="130"/>
      <c r="ANP37" s="130"/>
      <c r="ANQ37" s="130"/>
      <c r="ANR37" s="130"/>
      <c r="ANS37" s="130"/>
      <c r="ANT37" s="130"/>
      <c r="ANU37" s="130"/>
      <c r="ANV37" s="130"/>
      <c r="ANW37" s="130"/>
      <c r="ANX37" s="130"/>
      <c r="ANY37" s="130"/>
      <c r="ANZ37" s="130"/>
      <c r="AOA37" s="130"/>
      <c r="AOB37" s="130"/>
      <c r="AOC37" s="130"/>
      <c r="AOD37" s="130"/>
      <c r="AOE37" s="130"/>
      <c r="AOF37" s="130"/>
      <c r="AOG37" s="130"/>
      <c r="AOH37" s="130"/>
      <c r="AOI37" s="130"/>
      <c r="AOJ37" s="130"/>
      <c r="AOK37" s="130"/>
      <c r="AOL37" s="130"/>
      <c r="AOM37" s="130"/>
      <c r="AON37" s="130"/>
      <c r="AOO37" s="130"/>
      <c r="AOP37" s="130"/>
      <c r="AOQ37" s="130"/>
      <c r="AOR37" s="130"/>
      <c r="AOS37" s="130"/>
      <c r="AOT37" s="130"/>
      <c r="AOU37" s="130"/>
      <c r="AOV37" s="130"/>
      <c r="AOW37" s="130"/>
      <c r="AOX37" s="130"/>
      <c r="AOY37" s="130"/>
      <c r="AOZ37" s="130"/>
      <c r="APA37" s="130"/>
      <c r="APB37" s="130"/>
      <c r="APC37" s="130"/>
      <c r="APD37" s="130"/>
      <c r="APE37" s="130"/>
      <c r="APF37" s="130"/>
      <c r="APG37" s="130"/>
      <c r="APH37" s="130"/>
      <c r="API37" s="130"/>
      <c r="APJ37" s="130"/>
      <c r="APK37" s="130"/>
      <c r="APL37" s="130"/>
      <c r="APM37" s="130"/>
      <c r="APN37" s="130"/>
      <c r="APO37" s="130"/>
      <c r="APP37" s="130"/>
      <c r="APQ37" s="130"/>
      <c r="APR37" s="130"/>
      <c r="APS37" s="130"/>
      <c r="APT37" s="130"/>
      <c r="APU37" s="130"/>
      <c r="APV37" s="130"/>
      <c r="APW37" s="130"/>
      <c r="APX37" s="130"/>
      <c r="APY37" s="130"/>
      <c r="APZ37" s="130"/>
      <c r="AQA37" s="130"/>
      <c r="AQB37" s="130"/>
      <c r="AQC37" s="130"/>
      <c r="AQD37" s="130"/>
      <c r="AQE37" s="130"/>
      <c r="AQF37" s="130"/>
      <c r="AQG37" s="130"/>
      <c r="AQH37" s="130"/>
      <c r="AQI37" s="130"/>
      <c r="AQJ37" s="130"/>
      <c r="AQK37" s="130"/>
      <c r="AQL37" s="130"/>
      <c r="AQM37" s="130"/>
      <c r="AQN37" s="130"/>
      <c r="AQO37" s="130"/>
      <c r="AQP37" s="130"/>
      <c r="AQQ37" s="130"/>
      <c r="AQR37" s="130"/>
      <c r="AQS37" s="130"/>
      <c r="AQT37" s="130"/>
      <c r="AQU37" s="130"/>
      <c r="AQV37" s="130"/>
      <c r="AQW37" s="130"/>
      <c r="AQX37" s="130"/>
      <c r="AQY37" s="130"/>
      <c r="AQZ37" s="130"/>
      <c r="ARA37" s="130"/>
      <c r="ARB37" s="130"/>
      <c r="ARC37" s="130"/>
      <c r="ARD37" s="130"/>
      <c r="ARE37" s="130"/>
      <c r="ARF37" s="130"/>
      <c r="ARG37" s="130"/>
      <c r="ARH37" s="130"/>
      <c r="ARI37" s="130"/>
      <c r="ARJ37" s="130"/>
      <c r="ARK37" s="130"/>
      <c r="ARL37" s="130"/>
      <c r="ARM37" s="130"/>
      <c r="ARN37" s="130"/>
      <c r="ARO37" s="130"/>
      <c r="ARP37" s="130"/>
      <c r="ARQ37" s="130"/>
      <c r="ARR37" s="130"/>
      <c r="ARS37" s="130"/>
      <c r="ART37" s="130"/>
      <c r="ARU37" s="130"/>
      <c r="ARV37" s="130"/>
      <c r="ARW37" s="130"/>
      <c r="ARX37" s="130"/>
      <c r="ARY37" s="130"/>
      <c r="ARZ37" s="130"/>
      <c r="ASA37" s="130"/>
      <c r="ASB37" s="130"/>
      <c r="ASC37" s="130"/>
      <c r="ASD37" s="130"/>
      <c r="ASE37" s="130"/>
      <c r="ASF37" s="130"/>
      <c r="ASG37" s="130"/>
      <c r="ASH37" s="130"/>
      <c r="ASI37" s="130"/>
      <c r="ASJ37" s="130"/>
      <c r="ASK37" s="130"/>
      <c r="ASL37" s="130"/>
      <c r="ASM37" s="130"/>
      <c r="ASN37" s="130"/>
      <c r="ASO37" s="130"/>
      <c r="ASP37" s="130"/>
      <c r="ASQ37" s="130"/>
      <c r="ASR37" s="130"/>
      <c r="ASS37" s="130"/>
      <c r="AST37" s="130"/>
      <c r="ASU37" s="130"/>
      <c r="ASV37" s="130"/>
      <c r="ASW37" s="130"/>
      <c r="ASX37" s="130"/>
      <c r="ASY37" s="130"/>
      <c r="ASZ37" s="130"/>
      <c r="ATA37" s="130"/>
      <c r="ATB37" s="130"/>
      <c r="ATC37" s="130"/>
      <c r="ATD37" s="130"/>
      <c r="ATE37" s="130"/>
      <c r="ATF37" s="130"/>
      <c r="ATG37" s="130"/>
      <c r="ATH37" s="130"/>
      <c r="ATI37" s="130"/>
      <c r="ATJ37" s="130"/>
      <c r="ATK37" s="130"/>
      <c r="ATL37" s="130"/>
      <c r="ATM37" s="130"/>
      <c r="ATN37" s="130"/>
      <c r="ATO37" s="130"/>
      <c r="ATP37" s="130"/>
      <c r="ATQ37" s="130"/>
      <c r="ATR37" s="130"/>
      <c r="ATS37" s="130"/>
      <c r="ATT37" s="130"/>
      <c r="ATU37" s="130"/>
      <c r="ATV37" s="130"/>
      <c r="ATW37" s="130"/>
      <c r="ATX37" s="130"/>
      <c r="ATY37" s="130"/>
      <c r="ATZ37" s="130"/>
      <c r="AUA37" s="130"/>
      <c r="AUB37" s="130"/>
      <c r="AUC37" s="130"/>
      <c r="AUD37" s="130"/>
      <c r="AUE37" s="130"/>
      <c r="AUF37" s="130"/>
      <c r="AUG37" s="130"/>
      <c r="AUH37" s="130"/>
      <c r="AUI37" s="130"/>
      <c r="AUJ37" s="130"/>
      <c r="AUK37" s="130"/>
      <c r="AUL37" s="130"/>
      <c r="AUM37" s="130"/>
      <c r="AUN37" s="130"/>
      <c r="AUO37" s="130"/>
      <c r="AUP37" s="130"/>
      <c r="AUQ37" s="130"/>
      <c r="AUR37" s="130"/>
      <c r="AUS37" s="130"/>
      <c r="AUT37" s="130"/>
      <c r="AUU37" s="130"/>
      <c r="AUV37" s="130"/>
      <c r="AUW37" s="130"/>
      <c r="AUX37" s="130"/>
      <c r="AUY37" s="130"/>
      <c r="AUZ37" s="130"/>
      <c r="AVA37" s="130"/>
      <c r="AVB37" s="130"/>
      <c r="AVC37" s="130"/>
      <c r="AVD37" s="130"/>
      <c r="AVE37" s="130"/>
      <c r="AVF37" s="130"/>
      <c r="AVG37" s="130"/>
      <c r="AVH37" s="130"/>
      <c r="AVI37" s="130"/>
      <c r="AVJ37" s="130"/>
      <c r="AVK37" s="130"/>
      <c r="AVL37" s="130"/>
      <c r="AVM37" s="130"/>
      <c r="AVN37" s="130"/>
      <c r="AVO37" s="130"/>
      <c r="AVP37" s="130"/>
      <c r="AVQ37" s="130"/>
      <c r="AVR37" s="130"/>
      <c r="AVS37" s="130"/>
      <c r="AVT37" s="130"/>
      <c r="AVU37" s="130"/>
      <c r="AVV37" s="130"/>
      <c r="AVW37" s="130"/>
      <c r="AVX37" s="130"/>
      <c r="AVY37" s="130"/>
      <c r="AVZ37" s="130"/>
      <c r="AWA37" s="130"/>
      <c r="AWB37" s="130"/>
      <c r="AWC37" s="130"/>
      <c r="AWD37" s="130"/>
      <c r="AWE37" s="130"/>
      <c r="AWF37" s="130"/>
      <c r="AWG37" s="130"/>
      <c r="AWH37" s="130"/>
      <c r="AWI37" s="130"/>
      <c r="AWJ37" s="130"/>
      <c r="AWK37" s="130"/>
      <c r="AWL37" s="130"/>
      <c r="AWM37" s="130"/>
      <c r="AWN37" s="130"/>
      <c r="AWO37" s="130"/>
      <c r="AWP37" s="130"/>
      <c r="AWQ37" s="130"/>
      <c r="AWR37" s="130"/>
      <c r="AWS37" s="130"/>
      <c r="AWT37" s="130"/>
      <c r="AWU37" s="130"/>
      <c r="AWV37" s="130"/>
      <c r="AWW37" s="130"/>
      <c r="AWX37" s="130"/>
      <c r="AWY37" s="130"/>
      <c r="AWZ37" s="130"/>
      <c r="AXA37" s="130"/>
      <c r="AXB37" s="130"/>
      <c r="AXC37" s="130"/>
      <c r="AXD37" s="130"/>
      <c r="AXE37" s="130"/>
      <c r="AXF37" s="130"/>
      <c r="AXG37" s="130"/>
      <c r="AXH37" s="130"/>
      <c r="AXI37" s="130"/>
      <c r="AXJ37" s="130"/>
      <c r="AXK37" s="130"/>
      <c r="AXL37" s="130"/>
      <c r="AXM37" s="130"/>
      <c r="AXN37" s="130"/>
      <c r="AXO37" s="130"/>
      <c r="AXP37" s="130"/>
      <c r="AXQ37" s="130"/>
      <c r="AXR37" s="130"/>
      <c r="AXS37" s="130"/>
      <c r="AXT37" s="130"/>
      <c r="AXU37" s="130"/>
      <c r="AXV37" s="130"/>
      <c r="AXW37" s="130"/>
      <c r="AXX37" s="130"/>
      <c r="AXY37" s="130"/>
      <c r="AXZ37" s="130"/>
      <c r="AYA37" s="130"/>
      <c r="AYB37" s="130"/>
      <c r="AYC37" s="130"/>
      <c r="AYD37" s="130"/>
      <c r="AYE37" s="130"/>
      <c r="AYF37" s="130"/>
      <c r="AYG37" s="130"/>
      <c r="AYH37" s="130"/>
      <c r="AYI37" s="130"/>
      <c r="AYJ37" s="130"/>
      <c r="AYK37" s="130"/>
      <c r="AYL37" s="130"/>
      <c r="AYM37" s="130"/>
      <c r="AYN37" s="130"/>
      <c r="AYO37" s="130"/>
      <c r="AYP37" s="130"/>
      <c r="AYQ37" s="130"/>
      <c r="AYR37" s="130"/>
      <c r="AYS37" s="130"/>
      <c r="AYT37" s="130"/>
      <c r="AYU37" s="130"/>
      <c r="AYV37" s="130"/>
      <c r="AYW37" s="130"/>
      <c r="AYX37" s="130"/>
      <c r="AYY37" s="130"/>
      <c r="AYZ37" s="130"/>
      <c r="AZA37" s="130"/>
      <c r="AZB37" s="130"/>
      <c r="AZC37" s="130"/>
      <c r="AZD37" s="130"/>
      <c r="AZE37" s="130"/>
      <c r="AZF37" s="130"/>
      <c r="AZG37" s="130"/>
      <c r="AZH37" s="130"/>
      <c r="AZI37" s="130"/>
      <c r="AZJ37" s="130"/>
      <c r="AZK37" s="130"/>
      <c r="AZL37" s="130"/>
      <c r="AZM37" s="130"/>
      <c r="AZN37" s="130"/>
      <c r="AZO37" s="130"/>
      <c r="AZP37" s="130"/>
      <c r="AZQ37" s="130"/>
      <c r="AZR37" s="130"/>
      <c r="AZS37" s="130"/>
      <c r="AZT37" s="130"/>
      <c r="AZU37" s="130"/>
      <c r="AZV37" s="130"/>
      <c r="AZW37" s="130"/>
      <c r="AZX37" s="130"/>
      <c r="AZY37" s="130"/>
      <c r="AZZ37" s="130"/>
      <c r="BAA37" s="130"/>
      <c r="BAB37" s="130"/>
      <c r="BAC37" s="130"/>
      <c r="BAD37" s="130"/>
      <c r="BAE37" s="130"/>
      <c r="BAF37" s="130"/>
      <c r="BAG37" s="130"/>
      <c r="BAH37" s="130"/>
      <c r="BAI37" s="130"/>
      <c r="BAJ37" s="130"/>
      <c r="BAK37" s="130"/>
      <c r="BAL37" s="130"/>
      <c r="BAM37" s="130"/>
      <c r="BAN37" s="130"/>
      <c r="BAO37" s="130"/>
      <c r="BAP37" s="130"/>
      <c r="BAQ37" s="130"/>
      <c r="BAR37" s="130"/>
      <c r="BAS37" s="130"/>
      <c r="BAT37" s="130"/>
      <c r="BAU37" s="130"/>
      <c r="BAV37" s="130"/>
      <c r="BAW37" s="130"/>
      <c r="BAX37" s="130"/>
      <c r="BAY37" s="130"/>
      <c r="BAZ37" s="130"/>
      <c r="BBA37" s="130"/>
      <c r="BBB37" s="130"/>
      <c r="BBC37" s="130"/>
      <c r="BBD37" s="130"/>
      <c r="BBE37" s="130"/>
      <c r="BBF37" s="130"/>
      <c r="BBG37" s="130"/>
      <c r="BBH37" s="130"/>
      <c r="BBI37" s="130"/>
      <c r="BBJ37" s="130"/>
      <c r="BBK37" s="130"/>
      <c r="BBL37" s="130"/>
      <c r="BBM37" s="130"/>
      <c r="BBN37" s="130"/>
      <c r="BBO37" s="130"/>
      <c r="BBP37" s="130"/>
      <c r="BBQ37" s="130"/>
      <c r="BBR37" s="130"/>
      <c r="BBS37" s="130"/>
      <c r="BBT37" s="130"/>
      <c r="BBU37" s="130"/>
      <c r="BBV37" s="130"/>
      <c r="BBW37" s="130"/>
      <c r="BBX37" s="130"/>
      <c r="BBY37" s="130"/>
      <c r="BBZ37" s="130"/>
      <c r="BCA37" s="130"/>
      <c r="BCB37" s="130"/>
      <c r="BCC37" s="130"/>
      <c r="BCD37" s="130"/>
      <c r="BCE37" s="130"/>
      <c r="BCF37" s="130"/>
      <c r="BCG37" s="130"/>
      <c r="BCH37" s="130"/>
      <c r="BCI37" s="130"/>
      <c r="BCJ37" s="130"/>
      <c r="BCK37" s="130"/>
      <c r="BCL37" s="130"/>
      <c r="BCM37" s="130"/>
      <c r="BCN37" s="130"/>
      <c r="BCO37" s="130"/>
      <c r="BCP37" s="130"/>
      <c r="BCQ37" s="130"/>
      <c r="BCR37" s="130"/>
      <c r="BCS37" s="130"/>
      <c r="BCT37" s="130"/>
      <c r="BCU37" s="130"/>
      <c r="BCV37" s="130"/>
      <c r="BCW37" s="130"/>
      <c r="BCX37" s="130"/>
      <c r="BCY37" s="130"/>
      <c r="BCZ37" s="130"/>
      <c r="BDA37" s="130"/>
      <c r="BDB37" s="130"/>
      <c r="BDC37" s="130"/>
      <c r="BDD37" s="130"/>
      <c r="BDE37" s="130"/>
      <c r="BDF37" s="130"/>
      <c r="BDG37" s="130"/>
      <c r="BDH37" s="130"/>
      <c r="BDI37" s="130"/>
      <c r="BDJ37" s="130"/>
      <c r="BDK37" s="130"/>
      <c r="BDL37" s="130"/>
      <c r="BDM37" s="130"/>
      <c r="BDN37" s="130"/>
      <c r="BDO37" s="130"/>
      <c r="BDP37" s="130"/>
      <c r="BDQ37" s="130"/>
      <c r="BDR37" s="130"/>
      <c r="BDS37" s="130"/>
      <c r="BDT37" s="130"/>
      <c r="BDU37" s="130"/>
      <c r="BDV37" s="130"/>
      <c r="BDW37" s="130"/>
      <c r="BDX37" s="130"/>
      <c r="BDY37" s="130"/>
      <c r="BDZ37" s="130"/>
      <c r="BEA37" s="130"/>
      <c r="BEB37" s="130"/>
      <c r="BEC37" s="130"/>
      <c r="BED37" s="130"/>
      <c r="BEE37" s="130"/>
      <c r="BEF37" s="130"/>
      <c r="BEG37" s="130"/>
      <c r="BEH37" s="130"/>
      <c r="BEI37" s="130"/>
      <c r="BEJ37" s="130"/>
      <c r="BEK37" s="130"/>
      <c r="BEL37" s="130"/>
      <c r="BEM37" s="130"/>
      <c r="BEN37" s="130"/>
      <c r="BEO37" s="130"/>
      <c r="BEP37" s="130"/>
      <c r="BEQ37" s="130"/>
      <c r="BER37" s="130"/>
      <c r="BES37" s="130"/>
      <c r="BET37" s="130"/>
      <c r="BEU37" s="130"/>
      <c r="BEV37" s="130"/>
      <c r="BEW37" s="130"/>
      <c r="BEX37" s="130"/>
      <c r="BEY37" s="130"/>
      <c r="BEZ37" s="130"/>
      <c r="BFA37" s="130"/>
      <c r="BFB37" s="130"/>
      <c r="BFC37" s="130"/>
      <c r="BFD37" s="130"/>
      <c r="BFE37" s="130"/>
      <c r="BFF37" s="130"/>
      <c r="BFG37" s="130"/>
      <c r="BFH37" s="130"/>
      <c r="BFI37" s="130"/>
      <c r="BFJ37" s="130"/>
      <c r="BFK37" s="130"/>
      <c r="BFL37" s="130"/>
      <c r="BFM37" s="130"/>
      <c r="BFN37" s="130"/>
      <c r="BFO37" s="130"/>
      <c r="BFP37" s="130"/>
      <c r="BFQ37" s="130"/>
      <c r="BFR37" s="130"/>
      <c r="BFS37" s="130"/>
      <c r="BFT37" s="130"/>
      <c r="BFU37" s="130"/>
      <c r="BFV37" s="130"/>
      <c r="BFW37" s="130"/>
      <c r="BFX37" s="130"/>
      <c r="BFY37" s="130"/>
      <c r="BFZ37" s="130"/>
      <c r="BGA37" s="130"/>
      <c r="BGB37" s="130"/>
      <c r="BGC37" s="130"/>
      <c r="BGD37" s="130"/>
      <c r="BGE37" s="130"/>
      <c r="BGF37" s="130"/>
      <c r="BGG37" s="130"/>
      <c r="BGH37" s="130"/>
      <c r="BGI37" s="130"/>
      <c r="BGJ37" s="130"/>
      <c r="BGK37" s="130"/>
      <c r="BGL37" s="130"/>
      <c r="BGM37" s="130"/>
      <c r="BGN37" s="130"/>
      <c r="BGO37" s="130"/>
      <c r="BGP37" s="130"/>
      <c r="BGQ37" s="130"/>
      <c r="BGR37" s="130"/>
      <c r="BGS37" s="130"/>
      <c r="BGT37" s="130"/>
      <c r="BGU37" s="130"/>
      <c r="BGV37" s="130"/>
      <c r="BGW37" s="130"/>
      <c r="BGX37" s="130"/>
      <c r="BGY37" s="130"/>
      <c r="BGZ37" s="130"/>
      <c r="BHA37" s="130"/>
      <c r="BHB37" s="130"/>
      <c r="BHC37" s="130"/>
      <c r="BHD37" s="130"/>
      <c r="BHE37" s="130"/>
      <c r="BHF37" s="130"/>
      <c r="BHG37" s="130"/>
      <c r="BHH37" s="130"/>
      <c r="BHI37" s="130"/>
      <c r="BHJ37" s="130"/>
      <c r="BHK37" s="130"/>
      <c r="BHL37" s="130"/>
      <c r="BHM37" s="130"/>
      <c r="BHN37" s="130"/>
      <c r="BHO37" s="130"/>
      <c r="BHP37" s="130"/>
      <c r="BHQ37" s="130"/>
      <c r="BHR37" s="130"/>
      <c r="BHS37" s="130"/>
      <c r="BHT37" s="130"/>
      <c r="BHU37" s="130"/>
      <c r="BHV37" s="130"/>
      <c r="BHW37" s="130"/>
      <c r="BHX37" s="130"/>
      <c r="BHY37" s="130"/>
      <c r="BHZ37" s="130"/>
      <c r="BIA37" s="130"/>
      <c r="BIB37" s="130"/>
      <c r="BIC37" s="130"/>
      <c r="BID37" s="130"/>
      <c r="BIE37" s="130"/>
      <c r="BIF37" s="130"/>
      <c r="BIG37" s="130"/>
      <c r="BIH37" s="130"/>
      <c r="BII37" s="130"/>
      <c r="BIJ37" s="130"/>
      <c r="BIK37" s="130"/>
      <c r="BIL37" s="130"/>
      <c r="BIM37" s="130"/>
      <c r="BIN37" s="130"/>
      <c r="BIO37" s="130"/>
      <c r="BIP37" s="130"/>
      <c r="BIQ37" s="130"/>
      <c r="BIR37" s="130"/>
      <c r="BIS37" s="130"/>
      <c r="BIT37" s="130"/>
      <c r="BIU37" s="130"/>
      <c r="BIV37" s="130"/>
      <c r="BIW37" s="130"/>
      <c r="BIX37" s="130"/>
      <c r="BIY37" s="130"/>
      <c r="BIZ37" s="130"/>
      <c r="BJA37" s="130"/>
      <c r="BJB37" s="130"/>
      <c r="BJC37" s="130"/>
      <c r="BJD37" s="130"/>
      <c r="BJE37" s="130"/>
      <c r="BJF37" s="130"/>
      <c r="BJG37" s="130"/>
      <c r="BJH37" s="130"/>
      <c r="BJI37" s="130"/>
      <c r="BJJ37" s="130"/>
      <c r="BJK37" s="130"/>
      <c r="BJL37" s="130"/>
      <c r="BJM37" s="130"/>
      <c r="BJN37" s="130"/>
      <c r="BJO37" s="130"/>
      <c r="BJP37" s="130"/>
      <c r="BJQ37" s="130"/>
      <c r="BJR37" s="130"/>
      <c r="BJS37" s="130"/>
      <c r="BJT37" s="130"/>
      <c r="BJU37" s="130"/>
      <c r="BJV37" s="130"/>
      <c r="BJW37" s="130"/>
      <c r="BJX37" s="130"/>
      <c r="BJY37" s="130"/>
      <c r="BJZ37" s="130"/>
      <c r="BKA37" s="130"/>
      <c r="BKB37" s="130"/>
      <c r="BKC37" s="130"/>
      <c r="BKD37" s="130"/>
      <c r="BKE37" s="130"/>
      <c r="BKF37" s="130"/>
      <c r="BKG37" s="130"/>
      <c r="BKH37" s="130"/>
      <c r="BKI37" s="130"/>
      <c r="BKJ37" s="130"/>
      <c r="BKK37" s="130"/>
      <c r="BKL37" s="130"/>
      <c r="BKM37" s="130"/>
      <c r="BKN37" s="130"/>
      <c r="BKO37" s="130"/>
      <c r="BKP37" s="130"/>
      <c r="BKQ37" s="130"/>
      <c r="BKR37" s="130"/>
      <c r="BKS37" s="130"/>
      <c r="BKT37" s="130"/>
      <c r="BKU37" s="130"/>
      <c r="BKV37" s="130"/>
      <c r="BKW37" s="130"/>
      <c r="BKX37" s="130"/>
      <c r="BKY37" s="130"/>
      <c r="BKZ37" s="130"/>
      <c r="BLA37" s="130"/>
      <c r="BLB37" s="130"/>
      <c r="BLC37" s="130"/>
      <c r="BLD37" s="130"/>
      <c r="BLE37" s="130"/>
      <c r="BLF37" s="130"/>
      <c r="BLG37" s="130"/>
      <c r="BLH37" s="130"/>
      <c r="BLI37" s="130"/>
      <c r="BLJ37" s="130"/>
      <c r="BLK37" s="130"/>
      <c r="BLL37" s="130"/>
      <c r="BLM37" s="130"/>
      <c r="BLN37" s="130"/>
      <c r="BLO37" s="130"/>
      <c r="BLP37" s="130"/>
      <c r="BLQ37" s="130"/>
      <c r="BLR37" s="130"/>
      <c r="BLS37" s="130"/>
      <c r="BLT37" s="130"/>
      <c r="BLU37" s="130"/>
      <c r="BLV37" s="130"/>
      <c r="BLW37" s="130"/>
      <c r="BLX37" s="130"/>
      <c r="BLY37" s="130"/>
      <c r="BLZ37" s="130"/>
      <c r="BMA37" s="130"/>
      <c r="BMB37" s="130"/>
      <c r="BMC37" s="130"/>
      <c r="BMD37" s="130"/>
      <c r="BME37" s="130"/>
      <c r="BMF37" s="130"/>
      <c r="BMG37" s="130"/>
      <c r="BMH37" s="130"/>
      <c r="BMI37" s="130"/>
      <c r="BMJ37" s="130"/>
      <c r="BMK37" s="130"/>
      <c r="BML37" s="130"/>
      <c r="BMM37" s="130"/>
      <c r="BMN37" s="130"/>
      <c r="BMO37" s="130"/>
      <c r="BMP37" s="130"/>
      <c r="BMQ37" s="130"/>
      <c r="BMR37" s="130"/>
      <c r="BMS37" s="130"/>
      <c r="BMT37" s="130"/>
      <c r="BMU37" s="130"/>
      <c r="BMV37" s="130"/>
      <c r="BMW37" s="130"/>
      <c r="BMX37" s="130"/>
      <c r="BMY37" s="130"/>
      <c r="BMZ37" s="130"/>
      <c r="BNA37" s="130"/>
      <c r="BNB37" s="130"/>
      <c r="BNC37" s="130"/>
      <c r="BND37" s="130"/>
      <c r="BNE37" s="130"/>
      <c r="BNF37" s="130"/>
      <c r="BNG37" s="130"/>
      <c r="BNH37" s="130"/>
      <c r="BNI37" s="130"/>
      <c r="BNJ37" s="130"/>
      <c r="BNK37" s="130"/>
      <c r="BNL37" s="130"/>
      <c r="BNM37" s="130"/>
      <c r="BNN37" s="130"/>
      <c r="BNO37" s="130"/>
      <c r="BNP37" s="130"/>
      <c r="BNQ37" s="130"/>
      <c r="BNR37" s="130"/>
      <c r="BNS37" s="130"/>
      <c r="BNT37" s="130"/>
      <c r="BNU37" s="130"/>
      <c r="BNV37" s="130"/>
      <c r="BNW37" s="130"/>
      <c r="BNX37" s="130"/>
      <c r="BNY37" s="130"/>
      <c r="BNZ37" s="130"/>
      <c r="BOA37" s="130"/>
      <c r="BOB37" s="130"/>
      <c r="BOC37" s="130"/>
      <c r="BOD37" s="130"/>
      <c r="BOE37" s="130"/>
      <c r="BOF37" s="130"/>
      <c r="BOG37" s="130"/>
      <c r="BOH37" s="130"/>
      <c r="BOI37" s="130"/>
      <c r="BOJ37" s="130"/>
      <c r="BOK37" s="130"/>
      <c r="BOL37" s="130"/>
      <c r="BOM37" s="130"/>
      <c r="BON37" s="130"/>
      <c r="BOO37" s="130"/>
      <c r="BOP37" s="130"/>
      <c r="BOQ37" s="130"/>
      <c r="BOR37" s="130"/>
      <c r="BOS37" s="130"/>
      <c r="BOT37" s="130"/>
      <c r="BOU37" s="130"/>
      <c r="BOV37" s="130"/>
      <c r="BOW37" s="130"/>
      <c r="BOX37" s="130"/>
      <c r="BOY37" s="130"/>
      <c r="BOZ37" s="130"/>
      <c r="BPA37" s="130"/>
      <c r="BPB37" s="130"/>
      <c r="BPC37" s="130"/>
      <c r="BPD37" s="130"/>
      <c r="BPE37" s="130"/>
      <c r="BPF37" s="130"/>
      <c r="BPG37" s="130"/>
      <c r="BPH37" s="130"/>
      <c r="BPI37" s="130"/>
      <c r="BPJ37" s="130"/>
      <c r="BPK37" s="130"/>
      <c r="BPL37" s="130"/>
      <c r="BPM37" s="130"/>
      <c r="BPN37" s="130"/>
      <c r="BPO37" s="130"/>
      <c r="BPP37" s="130"/>
      <c r="BPQ37" s="130"/>
      <c r="BPR37" s="130"/>
      <c r="BPS37" s="130"/>
      <c r="BPT37" s="130"/>
      <c r="BPU37" s="130"/>
      <c r="BPV37" s="130"/>
      <c r="BPW37" s="130"/>
      <c r="BPX37" s="130"/>
      <c r="BPY37" s="130"/>
      <c r="BPZ37" s="130"/>
      <c r="BQA37" s="130"/>
      <c r="BQB37" s="130"/>
      <c r="BQC37" s="130"/>
      <c r="BQD37" s="130"/>
      <c r="BQE37" s="130"/>
      <c r="BQF37" s="130"/>
      <c r="BQG37" s="130"/>
      <c r="BQH37" s="130"/>
      <c r="BQI37" s="130"/>
      <c r="BQJ37" s="130"/>
      <c r="BQK37" s="130"/>
      <c r="BQL37" s="130"/>
      <c r="BQM37" s="130"/>
      <c r="BQN37" s="130"/>
      <c r="BQO37" s="130"/>
      <c r="BQP37" s="130"/>
      <c r="BQQ37" s="130"/>
      <c r="BQR37" s="130"/>
      <c r="BQS37" s="130"/>
      <c r="BQT37" s="130"/>
      <c r="BQU37" s="130"/>
      <c r="BQV37" s="130"/>
      <c r="BQW37" s="130"/>
      <c r="BQX37" s="130"/>
      <c r="BQY37" s="130"/>
      <c r="BQZ37" s="130"/>
      <c r="BRA37" s="130"/>
      <c r="BRB37" s="130"/>
      <c r="BRC37" s="130"/>
      <c r="BRD37" s="130"/>
      <c r="BRE37" s="130"/>
      <c r="BRF37" s="130"/>
      <c r="BRG37" s="130"/>
      <c r="BRH37" s="130"/>
      <c r="BRI37" s="130"/>
      <c r="BRJ37" s="130"/>
      <c r="BRK37" s="130"/>
      <c r="BRL37" s="130"/>
      <c r="BRM37" s="130"/>
      <c r="BRN37" s="130"/>
      <c r="BRO37" s="130"/>
      <c r="BRP37" s="130"/>
      <c r="BRQ37" s="130"/>
      <c r="BRR37" s="130"/>
      <c r="BRS37" s="130"/>
      <c r="BRT37" s="130"/>
      <c r="BRU37" s="130"/>
      <c r="BRV37" s="130"/>
      <c r="BRW37" s="130"/>
      <c r="BRX37" s="130"/>
      <c r="BRY37" s="130"/>
      <c r="BRZ37" s="130"/>
      <c r="BSA37" s="130"/>
      <c r="BSB37" s="130"/>
      <c r="BSC37" s="130"/>
      <c r="BSD37" s="130"/>
      <c r="BSE37" s="130"/>
      <c r="BSF37" s="130"/>
      <c r="BSG37" s="130"/>
      <c r="BSH37" s="130"/>
      <c r="BSI37" s="130"/>
      <c r="BSJ37" s="130"/>
      <c r="BSK37" s="130"/>
      <c r="BSL37" s="130"/>
      <c r="BSM37" s="130"/>
      <c r="BSN37" s="130"/>
      <c r="BSO37" s="130"/>
      <c r="BSP37" s="130"/>
      <c r="BSQ37" s="130"/>
      <c r="BSR37" s="130"/>
      <c r="BSS37" s="130"/>
      <c r="BST37" s="130"/>
      <c r="BSU37" s="130"/>
      <c r="BSV37" s="130"/>
      <c r="BSW37" s="130"/>
      <c r="BSX37" s="130"/>
      <c r="BSY37" s="130"/>
      <c r="BSZ37" s="130"/>
      <c r="BTA37" s="130"/>
      <c r="BTB37" s="130"/>
      <c r="BTC37" s="130"/>
      <c r="BTD37" s="130"/>
      <c r="BTE37" s="130"/>
      <c r="BTF37" s="130"/>
      <c r="BTG37" s="130"/>
      <c r="BTH37" s="130"/>
      <c r="BTI37" s="130"/>
      <c r="BTJ37" s="130"/>
      <c r="BTK37" s="130"/>
      <c r="BTL37" s="130"/>
      <c r="BTM37" s="130"/>
      <c r="BTN37" s="130"/>
      <c r="BTO37" s="130"/>
      <c r="BTP37" s="130"/>
      <c r="BTQ37" s="130"/>
      <c r="BTR37" s="130"/>
      <c r="BTS37" s="130"/>
      <c r="BTT37" s="130"/>
      <c r="BTU37" s="130"/>
      <c r="BTV37" s="130"/>
      <c r="BTW37" s="130"/>
      <c r="BTX37" s="130"/>
      <c r="BTY37" s="130"/>
      <c r="BTZ37" s="130"/>
      <c r="BUA37" s="130"/>
      <c r="BUB37" s="130"/>
      <c r="BUC37" s="130"/>
      <c r="BUD37" s="130"/>
      <c r="BUE37" s="130"/>
      <c r="BUF37" s="130"/>
      <c r="BUG37" s="130"/>
      <c r="BUH37" s="130"/>
      <c r="BUI37" s="130"/>
      <c r="BUJ37" s="130"/>
      <c r="BUK37" s="130"/>
      <c r="BUL37" s="130"/>
      <c r="BUM37" s="130"/>
      <c r="BUN37" s="130"/>
      <c r="BUO37" s="130"/>
      <c r="BUP37" s="130"/>
      <c r="BUQ37" s="130"/>
      <c r="BUR37" s="130"/>
      <c r="BUS37" s="130"/>
      <c r="BUT37" s="130"/>
      <c r="BUU37" s="130"/>
      <c r="BUV37" s="130"/>
      <c r="BUW37" s="130"/>
      <c r="BUX37" s="130"/>
      <c r="BUY37" s="130"/>
      <c r="BUZ37" s="130"/>
      <c r="BVA37" s="130"/>
      <c r="BVB37" s="130"/>
      <c r="BVC37" s="130"/>
      <c r="BVD37" s="130"/>
      <c r="BVE37" s="130"/>
      <c r="BVF37" s="130"/>
      <c r="BVG37" s="130"/>
      <c r="BVH37" s="130"/>
      <c r="BVI37" s="130"/>
      <c r="BVJ37" s="130"/>
      <c r="BVK37" s="130"/>
      <c r="BVL37" s="130"/>
      <c r="BVM37" s="130"/>
      <c r="BVN37" s="130"/>
      <c r="BVO37" s="130"/>
      <c r="BVP37" s="130"/>
      <c r="BVQ37" s="130"/>
      <c r="BVR37" s="130"/>
      <c r="BVS37" s="130"/>
      <c r="BVT37" s="130"/>
      <c r="BVU37" s="130"/>
      <c r="BVV37" s="130"/>
      <c r="BVW37" s="130"/>
      <c r="BVX37" s="130"/>
      <c r="BVY37" s="130"/>
      <c r="BVZ37" s="130"/>
      <c r="BWA37" s="130"/>
      <c r="BWB37" s="130"/>
      <c r="BWC37" s="130"/>
      <c r="BWD37" s="130"/>
      <c r="BWE37" s="130"/>
      <c r="BWF37" s="130"/>
      <c r="BWG37" s="130"/>
      <c r="BWH37" s="130"/>
      <c r="BWI37" s="130"/>
      <c r="BWJ37" s="130"/>
      <c r="BWK37" s="130"/>
      <c r="BWL37" s="130"/>
      <c r="BWM37" s="130"/>
      <c r="BWN37" s="130"/>
      <c r="BWO37" s="130"/>
      <c r="BWP37" s="130"/>
      <c r="BWQ37" s="130"/>
      <c r="BWR37" s="130"/>
      <c r="BWS37" s="130"/>
      <c r="BWT37" s="130"/>
      <c r="BWU37" s="130"/>
      <c r="BWV37" s="130"/>
      <c r="BWW37" s="130"/>
      <c r="BWX37" s="130"/>
      <c r="BWY37" s="130"/>
      <c r="BWZ37" s="130"/>
      <c r="BXA37" s="130"/>
      <c r="BXB37" s="130"/>
      <c r="BXC37" s="130"/>
      <c r="BXD37" s="130"/>
      <c r="BXE37" s="130"/>
      <c r="BXF37" s="130"/>
      <c r="BXG37" s="130"/>
      <c r="BXH37" s="130"/>
      <c r="BXI37" s="130"/>
      <c r="BXJ37" s="130"/>
      <c r="BXK37" s="130"/>
      <c r="BXL37" s="130"/>
      <c r="BXM37" s="130"/>
      <c r="BXN37" s="130"/>
      <c r="BXO37" s="130"/>
      <c r="BXP37" s="130"/>
      <c r="BXQ37" s="130"/>
      <c r="BXR37" s="130"/>
      <c r="BXS37" s="130"/>
      <c r="BXT37" s="130"/>
      <c r="BXU37" s="130"/>
      <c r="BXV37" s="130"/>
      <c r="BXW37" s="130"/>
      <c r="BXX37" s="130"/>
      <c r="BXY37" s="130"/>
      <c r="BXZ37" s="130"/>
      <c r="BYA37" s="130"/>
      <c r="BYB37" s="130"/>
      <c r="BYC37" s="130"/>
      <c r="BYD37" s="130"/>
      <c r="BYE37" s="130"/>
      <c r="BYF37" s="130"/>
      <c r="BYG37" s="130"/>
      <c r="BYH37" s="130"/>
      <c r="BYI37" s="130"/>
      <c r="BYJ37" s="130"/>
      <c r="BYK37" s="130"/>
      <c r="BYL37" s="130"/>
      <c r="BYM37" s="130"/>
      <c r="BYN37" s="130"/>
      <c r="BYO37" s="130"/>
      <c r="BYP37" s="130"/>
      <c r="BYQ37" s="130"/>
      <c r="BYR37" s="130"/>
      <c r="BYS37" s="130"/>
      <c r="BYT37" s="130"/>
      <c r="BYU37" s="130"/>
      <c r="BYV37" s="130"/>
      <c r="BYW37" s="130"/>
      <c r="BYX37" s="130"/>
      <c r="BYY37" s="130"/>
      <c r="BYZ37" s="130"/>
      <c r="BZA37" s="130"/>
      <c r="BZB37" s="130"/>
      <c r="BZC37" s="130"/>
      <c r="BZD37" s="130"/>
      <c r="BZE37" s="130"/>
      <c r="BZF37" s="130"/>
      <c r="BZG37" s="130"/>
      <c r="BZH37" s="130"/>
      <c r="BZI37" s="130"/>
      <c r="BZJ37" s="130"/>
      <c r="BZK37" s="130"/>
      <c r="BZL37" s="130"/>
      <c r="BZM37" s="130"/>
      <c r="BZN37" s="130"/>
      <c r="BZO37" s="130"/>
      <c r="BZP37" s="130"/>
      <c r="BZQ37" s="130"/>
      <c r="BZR37" s="130"/>
      <c r="BZS37" s="130"/>
      <c r="BZT37" s="130"/>
      <c r="BZU37" s="130"/>
      <c r="BZV37" s="130"/>
      <c r="BZW37" s="130"/>
      <c r="BZX37" s="130"/>
      <c r="BZY37" s="130"/>
      <c r="BZZ37" s="130"/>
      <c r="CAA37" s="130"/>
      <c r="CAB37" s="130"/>
      <c r="CAC37" s="130"/>
      <c r="CAD37" s="130"/>
      <c r="CAE37" s="130"/>
      <c r="CAF37" s="130"/>
      <c r="CAG37" s="130"/>
      <c r="CAH37" s="130"/>
      <c r="CAI37" s="130"/>
      <c r="CAJ37" s="130"/>
      <c r="CAK37" s="130"/>
      <c r="CAL37" s="130"/>
      <c r="CAM37" s="130"/>
      <c r="CAN37" s="130"/>
      <c r="CAO37" s="130"/>
      <c r="CAP37" s="130"/>
      <c r="CAQ37" s="130"/>
      <c r="CAR37" s="130"/>
      <c r="CAS37" s="130"/>
      <c r="CAT37" s="130"/>
      <c r="CAU37" s="130"/>
      <c r="CAV37" s="130"/>
      <c r="CAW37" s="130"/>
      <c r="CAX37" s="130"/>
      <c r="CAY37" s="130"/>
      <c r="CAZ37" s="130"/>
      <c r="CBA37" s="130"/>
      <c r="CBB37" s="130"/>
      <c r="CBC37" s="130"/>
      <c r="CBD37" s="130"/>
      <c r="CBE37" s="130"/>
      <c r="CBF37" s="130"/>
      <c r="CBG37" s="130"/>
      <c r="CBH37" s="130"/>
      <c r="CBI37" s="130"/>
      <c r="CBJ37" s="130"/>
      <c r="CBK37" s="130"/>
      <c r="CBL37" s="130"/>
      <c r="CBM37" s="130"/>
      <c r="CBN37" s="130"/>
      <c r="CBO37" s="130"/>
      <c r="CBP37" s="130"/>
      <c r="CBQ37" s="130"/>
      <c r="CBR37" s="130"/>
      <c r="CBS37" s="130"/>
      <c r="CBT37" s="130"/>
      <c r="CBU37" s="130"/>
      <c r="CBV37" s="130"/>
      <c r="CBW37" s="130"/>
      <c r="CBX37" s="130"/>
      <c r="CBY37" s="130"/>
      <c r="CBZ37" s="130"/>
      <c r="CCA37" s="130"/>
      <c r="CCB37" s="130"/>
      <c r="CCC37" s="130"/>
      <c r="CCD37" s="130"/>
      <c r="CCE37" s="130"/>
      <c r="CCF37" s="130"/>
      <c r="CCG37" s="130"/>
      <c r="CCH37" s="130"/>
      <c r="CCI37" s="130"/>
      <c r="CCJ37" s="130"/>
      <c r="CCK37" s="130"/>
      <c r="CCL37" s="130"/>
      <c r="CCM37" s="130"/>
      <c r="CCN37" s="130"/>
      <c r="CCO37" s="130"/>
      <c r="CCP37" s="130"/>
      <c r="CCQ37" s="130"/>
      <c r="CCR37" s="130"/>
      <c r="CCS37" s="130"/>
      <c r="CCT37" s="130"/>
      <c r="CCU37" s="130"/>
      <c r="CCV37" s="130"/>
      <c r="CCW37" s="130"/>
      <c r="CCX37" s="130"/>
      <c r="CCY37" s="130"/>
      <c r="CCZ37" s="130"/>
      <c r="CDA37" s="130"/>
      <c r="CDB37" s="130"/>
      <c r="CDC37" s="130"/>
      <c r="CDD37" s="130"/>
      <c r="CDE37" s="130"/>
      <c r="CDF37" s="130"/>
      <c r="CDG37" s="130"/>
      <c r="CDH37" s="130"/>
      <c r="CDI37" s="130"/>
      <c r="CDJ37" s="130"/>
      <c r="CDK37" s="130"/>
      <c r="CDL37" s="130"/>
      <c r="CDM37" s="130"/>
      <c r="CDN37" s="130"/>
      <c r="CDO37" s="130"/>
      <c r="CDP37" s="130"/>
      <c r="CDQ37" s="130"/>
      <c r="CDR37" s="130"/>
      <c r="CDS37" s="130"/>
      <c r="CDT37" s="130"/>
      <c r="CDU37" s="130"/>
      <c r="CDV37" s="130"/>
      <c r="CDW37" s="130"/>
      <c r="CDX37" s="130"/>
      <c r="CDY37" s="130"/>
      <c r="CDZ37" s="130"/>
      <c r="CEA37" s="130"/>
      <c r="CEB37" s="130"/>
      <c r="CEC37" s="130"/>
      <c r="CED37" s="130"/>
      <c r="CEE37" s="130"/>
      <c r="CEF37" s="130"/>
      <c r="CEG37" s="130"/>
      <c r="CEH37" s="130"/>
      <c r="CEI37" s="130"/>
      <c r="CEJ37" s="130"/>
      <c r="CEK37" s="130"/>
      <c r="CEL37" s="130"/>
      <c r="CEM37" s="130"/>
      <c r="CEN37" s="130"/>
      <c r="CEO37" s="130"/>
      <c r="CEP37" s="130"/>
      <c r="CEQ37" s="130"/>
      <c r="CER37" s="130"/>
      <c r="CES37" s="130"/>
      <c r="CET37" s="130"/>
      <c r="CEU37" s="130"/>
      <c r="CEV37" s="130"/>
      <c r="CEW37" s="130"/>
      <c r="CEX37" s="130"/>
      <c r="CEY37" s="130"/>
      <c r="CEZ37" s="130"/>
      <c r="CFA37" s="130"/>
      <c r="CFB37" s="130"/>
      <c r="CFC37" s="130"/>
      <c r="CFD37" s="130"/>
      <c r="CFE37" s="130"/>
      <c r="CFF37" s="130"/>
      <c r="CFG37" s="130"/>
      <c r="CFH37" s="130"/>
      <c r="CFI37" s="130"/>
      <c r="CFJ37" s="130"/>
      <c r="CFK37" s="130"/>
      <c r="CFL37" s="130"/>
      <c r="CFM37" s="130"/>
      <c r="CFN37" s="130"/>
      <c r="CFO37" s="130"/>
      <c r="CFP37" s="130"/>
      <c r="CFQ37" s="130"/>
      <c r="CFR37" s="130"/>
      <c r="CFS37" s="130"/>
      <c r="CFT37" s="130"/>
      <c r="CFU37" s="130"/>
      <c r="CFV37" s="130"/>
      <c r="CFW37" s="130"/>
      <c r="CFX37" s="130"/>
      <c r="CFY37" s="130"/>
      <c r="CFZ37" s="130"/>
      <c r="CGA37" s="130"/>
      <c r="CGB37" s="130"/>
      <c r="CGC37" s="130"/>
      <c r="CGD37" s="130"/>
      <c r="CGE37" s="130"/>
      <c r="CGF37" s="130"/>
      <c r="CGG37" s="130"/>
      <c r="CGH37" s="130"/>
      <c r="CGI37" s="130"/>
      <c r="CGJ37" s="130"/>
      <c r="CGK37" s="130"/>
      <c r="CGL37" s="130"/>
      <c r="CGM37" s="130"/>
      <c r="CGN37" s="130"/>
      <c r="CGO37" s="130"/>
      <c r="CGP37" s="130"/>
      <c r="CGQ37" s="130"/>
      <c r="CGR37" s="130"/>
      <c r="CGS37" s="130"/>
      <c r="CGT37" s="130"/>
      <c r="CGU37" s="130"/>
      <c r="CGV37" s="130"/>
      <c r="CGW37" s="130"/>
      <c r="CGX37" s="130"/>
      <c r="CGY37" s="130"/>
      <c r="CGZ37" s="130"/>
      <c r="CHA37" s="130"/>
      <c r="CHB37" s="130"/>
      <c r="CHC37" s="130"/>
      <c r="CHD37" s="130"/>
      <c r="CHE37" s="130"/>
      <c r="CHF37" s="130"/>
      <c r="CHG37" s="130"/>
      <c r="CHH37" s="130"/>
      <c r="CHI37" s="130"/>
      <c r="CHJ37" s="130"/>
      <c r="CHK37" s="130"/>
      <c r="CHL37" s="130"/>
      <c r="CHM37" s="130"/>
      <c r="CHN37" s="130"/>
      <c r="CHO37" s="130"/>
      <c r="CHP37" s="130"/>
      <c r="CHQ37" s="130"/>
      <c r="CHR37" s="130"/>
      <c r="CHS37" s="130"/>
      <c r="CHT37" s="130"/>
      <c r="CHU37" s="130"/>
      <c r="CHV37" s="130"/>
      <c r="CHW37" s="130"/>
      <c r="CHX37" s="130"/>
      <c r="CHY37" s="130"/>
      <c r="CHZ37" s="130"/>
      <c r="CIA37" s="130"/>
      <c r="CIB37" s="130"/>
      <c r="CIC37" s="130"/>
      <c r="CID37" s="130"/>
      <c r="CIE37" s="130"/>
      <c r="CIF37" s="130"/>
      <c r="CIG37" s="130"/>
      <c r="CIH37" s="130"/>
      <c r="CII37" s="130"/>
      <c r="CIJ37" s="130"/>
      <c r="CIK37" s="130"/>
      <c r="CIL37" s="130"/>
      <c r="CIM37" s="130"/>
      <c r="CIN37" s="130"/>
      <c r="CIO37" s="130"/>
      <c r="CIP37" s="130"/>
      <c r="CIQ37" s="130"/>
      <c r="CIR37" s="130"/>
      <c r="CIS37" s="130"/>
      <c r="CIT37" s="130"/>
      <c r="CIU37" s="130"/>
      <c r="CIV37" s="130"/>
      <c r="CIW37" s="130"/>
      <c r="CIX37" s="130"/>
      <c r="CIY37" s="130"/>
      <c r="CIZ37" s="130"/>
      <c r="CJA37" s="130"/>
      <c r="CJB37" s="130"/>
      <c r="CJC37" s="130"/>
      <c r="CJD37" s="130"/>
      <c r="CJE37" s="130"/>
      <c r="CJF37" s="130"/>
      <c r="CJG37" s="130"/>
      <c r="CJH37" s="130"/>
      <c r="CJI37" s="130"/>
      <c r="CJJ37" s="130"/>
      <c r="CJK37" s="130"/>
      <c r="CJL37" s="130"/>
      <c r="CJM37" s="130"/>
      <c r="CJN37" s="130"/>
      <c r="CJO37" s="130"/>
      <c r="CJP37" s="130"/>
      <c r="CJQ37" s="130"/>
      <c r="CJR37" s="130"/>
      <c r="CJS37" s="130"/>
      <c r="CJT37" s="130"/>
      <c r="CJU37" s="130"/>
      <c r="CJV37" s="130"/>
      <c r="CJW37" s="130"/>
      <c r="CJX37" s="130"/>
      <c r="CJY37" s="130"/>
      <c r="CJZ37" s="130"/>
      <c r="CKA37" s="130"/>
      <c r="CKB37" s="130"/>
      <c r="CKC37" s="130"/>
      <c r="CKD37" s="130"/>
      <c r="CKE37" s="130"/>
      <c r="CKF37" s="130"/>
      <c r="CKG37" s="130"/>
      <c r="CKH37" s="130"/>
      <c r="CKI37" s="130"/>
      <c r="CKJ37" s="130"/>
      <c r="CKK37" s="130"/>
      <c r="CKL37" s="130"/>
      <c r="CKM37" s="130"/>
      <c r="CKN37" s="130"/>
      <c r="CKO37" s="130"/>
      <c r="CKP37" s="130"/>
      <c r="CKQ37" s="130"/>
      <c r="CKR37" s="130"/>
      <c r="CKS37" s="130"/>
      <c r="CKT37" s="130"/>
      <c r="CKU37" s="130"/>
      <c r="CKV37" s="130"/>
      <c r="CKW37" s="130"/>
      <c r="CKX37" s="130"/>
      <c r="CKY37" s="130"/>
      <c r="CKZ37" s="130"/>
      <c r="CLA37" s="130"/>
      <c r="CLB37" s="130"/>
      <c r="CLC37" s="130"/>
      <c r="CLD37" s="130"/>
      <c r="CLE37" s="130"/>
      <c r="CLF37" s="130"/>
      <c r="CLG37" s="130"/>
      <c r="CLH37" s="130"/>
      <c r="CLI37" s="130"/>
      <c r="CLJ37" s="130"/>
      <c r="CLK37" s="130"/>
      <c r="CLL37" s="130"/>
      <c r="CLM37" s="130"/>
      <c r="CLN37" s="130"/>
      <c r="CLO37" s="130"/>
      <c r="CLP37" s="130"/>
      <c r="CLQ37" s="130"/>
      <c r="CLR37" s="130"/>
      <c r="CLS37" s="130"/>
      <c r="CLT37" s="130"/>
      <c r="CLU37" s="130"/>
      <c r="CLV37" s="130"/>
      <c r="CLW37" s="130"/>
      <c r="CLX37" s="130"/>
      <c r="CLY37" s="130"/>
      <c r="CLZ37" s="130"/>
      <c r="CMA37" s="130"/>
      <c r="CMB37" s="130"/>
      <c r="CMC37" s="130"/>
      <c r="CMD37" s="130"/>
      <c r="CME37" s="130"/>
      <c r="CMF37" s="130"/>
      <c r="CMG37" s="130"/>
      <c r="CMH37" s="130"/>
      <c r="CMI37" s="130"/>
      <c r="CMJ37" s="130"/>
      <c r="CMK37" s="130"/>
      <c r="CML37" s="130"/>
      <c r="CMM37" s="130"/>
      <c r="CMN37" s="130"/>
      <c r="CMO37" s="130"/>
      <c r="CMP37" s="130"/>
      <c r="CMQ37" s="130"/>
      <c r="CMR37" s="130"/>
      <c r="CMS37" s="130"/>
      <c r="CMT37" s="130"/>
      <c r="CMU37" s="130"/>
      <c r="CMV37" s="130"/>
      <c r="CMW37" s="130"/>
      <c r="CMX37" s="130"/>
      <c r="CMY37" s="130"/>
      <c r="CMZ37" s="130"/>
      <c r="CNA37" s="130"/>
      <c r="CNB37" s="130"/>
      <c r="CNC37" s="130"/>
      <c r="CND37" s="130"/>
      <c r="CNE37" s="130"/>
      <c r="CNF37" s="130"/>
      <c r="CNG37" s="130"/>
      <c r="CNH37" s="130"/>
      <c r="CNI37" s="130"/>
      <c r="CNJ37" s="130"/>
      <c r="CNK37" s="130"/>
      <c r="CNL37" s="130"/>
      <c r="CNM37" s="130"/>
      <c r="CNN37" s="130"/>
      <c r="CNO37" s="130"/>
      <c r="CNP37" s="130"/>
      <c r="CNQ37" s="130"/>
      <c r="CNR37" s="130"/>
      <c r="CNS37" s="130"/>
      <c r="CNT37" s="130"/>
      <c r="CNU37" s="130"/>
      <c r="CNV37" s="130"/>
      <c r="CNW37" s="130"/>
      <c r="CNX37" s="130"/>
      <c r="CNY37" s="130"/>
      <c r="CNZ37" s="130"/>
      <c r="COA37" s="130"/>
      <c r="COB37" s="130"/>
      <c r="COC37" s="130"/>
      <c r="COD37" s="130"/>
      <c r="COE37" s="130"/>
      <c r="COF37" s="130"/>
      <c r="COG37" s="130"/>
      <c r="COH37" s="130"/>
      <c r="COI37" s="130"/>
      <c r="COJ37" s="130"/>
      <c r="COK37" s="130"/>
      <c r="COL37" s="130"/>
      <c r="COM37" s="130"/>
      <c r="CON37" s="130"/>
      <c r="COO37" s="130"/>
      <c r="COP37" s="130"/>
      <c r="COQ37" s="130"/>
      <c r="COR37" s="130"/>
      <c r="COS37" s="130"/>
      <c r="COT37" s="130"/>
      <c r="COU37" s="130"/>
      <c r="COV37" s="130"/>
      <c r="COW37" s="130"/>
      <c r="COX37" s="130"/>
      <c r="COY37" s="130"/>
      <c r="COZ37" s="130"/>
      <c r="CPA37" s="130"/>
      <c r="CPB37" s="130"/>
      <c r="CPC37" s="130"/>
      <c r="CPD37" s="130"/>
      <c r="CPE37" s="130"/>
      <c r="CPF37" s="130"/>
      <c r="CPG37" s="130"/>
      <c r="CPH37" s="130"/>
      <c r="CPI37" s="130"/>
      <c r="CPJ37" s="130"/>
      <c r="CPK37" s="130"/>
      <c r="CPL37" s="130"/>
      <c r="CPM37" s="130"/>
      <c r="CPN37" s="130"/>
      <c r="CPO37" s="130"/>
      <c r="CPP37" s="130"/>
      <c r="CPQ37" s="130"/>
      <c r="CPR37" s="130"/>
      <c r="CPS37" s="130"/>
      <c r="CPT37" s="130"/>
      <c r="CPU37" s="130"/>
      <c r="CPV37" s="130"/>
      <c r="CPW37" s="130"/>
      <c r="CPX37" s="130"/>
      <c r="CPY37" s="130"/>
      <c r="CPZ37" s="130"/>
      <c r="CQA37" s="130"/>
      <c r="CQB37" s="130"/>
      <c r="CQC37" s="130"/>
      <c r="CQD37" s="130"/>
      <c r="CQE37" s="130"/>
      <c r="CQF37" s="130"/>
      <c r="CQG37" s="130"/>
      <c r="CQH37" s="130"/>
      <c r="CQI37" s="130"/>
      <c r="CQJ37" s="130"/>
      <c r="CQK37" s="130"/>
      <c r="CQL37" s="130"/>
      <c r="CQM37" s="130"/>
      <c r="CQN37" s="130"/>
      <c r="CQO37" s="130"/>
      <c r="CQP37" s="130"/>
      <c r="CQQ37" s="130"/>
      <c r="CQR37" s="130"/>
      <c r="CQS37" s="130"/>
      <c r="CQT37" s="130"/>
      <c r="CQU37" s="130"/>
      <c r="CQV37" s="130"/>
      <c r="CQW37" s="130"/>
      <c r="CQX37" s="130"/>
      <c r="CQY37" s="130"/>
      <c r="CQZ37" s="130"/>
      <c r="CRA37" s="130"/>
      <c r="CRB37" s="130"/>
      <c r="CRC37" s="130"/>
      <c r="CRD37" s="130"/>
      <c r="CRE37" s="130"/>
      <c r="CRF37" s="130"/>
      <c r="CRG37" s="130"/>
      <c r="CRH37" s="130"/>
      <c r="CRI37" s="130"/>
      <c r="CRJ37" s="130"/>
      <c r="CRK37" s="130"/>
      <c r="CRL37" s="130"/>
      <c r="CRM37" s="130"/>
      <c r="CRN37" s="130"/>
      <c r="CRO37" s="130"/>
      <c r="CRP37" s="130"/>
      <c r="CRQ37" s="130"/>
      <c r="CRR37" s="130"/>
      <c r="CRS37" s="130"/>
      <c r="CRT37" s="130"/>
      <c r="CRU37" s="130"/>
      <c r="CRV37" s="130"/>
      <c r="CRW37" s="130"/>
      <c r="CRX37" s="130"/>
      <c r="CRY37" s="130"/>
      <c r="CRZ37" s="130"/>
      <c r="CSA37" s="130"/>
      <c r="CSB37" s="130"/>
      <c r="CSC37" s="130"/>
      <c r="CSD37" s="130"/>
      <c r="CSE37" s="130"/>
      <c r="CSF37" s="130"/>
      <c r="CSG37" s="130"/>
      <c r="CSH37" s="130"/>
      <c r="CSI37" s="130"/>
      <c r="CSJ37" s="130"/>
      <c r="CSK37" s="130"/>
      <c r="CSL37" s="130"/>
      <c r="CSM37" s="130"/>
      <c r="CSN37" s="130"/>
      <c r="CSO37" s="130"/>
      <c r="CSP37" s="130"/>
      <c r="CSQ37" s="130"/>
      <c r="CSR37" s="130"/>
      <c r="CSS37" s="130"/>
      <c r="CST37" s="130"/>
      <c r="CSU37" s="130"/>
      <c r="CSV37" s="130"/>
      <c r="CSW37" s="130"/>
      <c r="CSX37" s="130"/>
      <c r="CSY37" s="130"/>
      <c r="CSZ37" s="130"/>
      <c r="CTA37" s="130"/>
      <c r="CTB37" s="130"/>
      <c r="CTC37" s="130"/>
      <c r="CTD37" s="130"/>
      <c r="CTE37" s="130"/>
      <c r="CTF37" s="130"/>
      <c r="CTG37" s="130"/>
      <c r="CTH37" s="130"/>
      <c r="CTI37" s="130"/>
      <c r="CTJ37" s="130"/>
      <c r="CTK37" s="130"/>
      <c r="CTL37" s="130"/>
      <c r="CTM37" s="130"/>
      <c r="CTN37" s="130"/>
      <c r="CTO37" s="130"/>
      <c r="CTP37" s="130"/>
      <c r="CTQ37" s="130"/>
      <c r="CTR37" s="130"/>
      <c r="CTS37" s="130"/>
      <c r="CTT37" s="130"/>
      <c r="CTU37" s="130"/>
      <c r="CTV37" s="130"/>
      <c r="CTW37" s="130"/>
      <c r="CTX37" s="130"/>
      <c r="CTY37" s="130"/>
      <c r="CTZ37" s="130"/>
      <c r="CUA37" s="130"/>
      <c r="CUB37" s="130"/>
      <c r="CUC37" s="130"/>
      <c r="CUD37" s="130"/>
      <c r="CUE37" s="130"/>
      <c r="CUF37" s="130"/>
      <c r="CUG37" s="130"/>
      <c r="CUH37" s="130"/>
      <c r="CUI37" s="130"/>
      <c r="CUJ37" s="130"/>
      <c r="CUK37" s="130"/>
      <c r="CUL37" s="130"/>
      <c r="CUM37" s="130"/>
      <c r="CUN37" s="130"/>
      <c r="CUO37" s="130"/>
      <c r="CUP37" s="130"/>
      <c r="CUQ37" s="130"/>
      <c r="CUR37" s="130"/>
      <c r="CUS37" s="130"/>
      <c r="CUT37" s="130"/>
      <c r="CUU37" s="130"/>
      <c r="CUV37" s="130"/>
      <c r="CUW37" s="130"/>
      <c r="CUX37" s="130"/>
      <c r="CUY37" s="130"/>
      <c r="CUZ37" s="130"/>
      <c r="CVA37" s="130"/>
      <c r="CVB37" s="130"/>
      <c r="CVC37" s="130"/>
      <c r="CVD37" s="130"/>
      <c r="CVE37" s="130"/>
      <c r="CVF37" s="130"/>
      <c r="CVG37" s="130"/>
      <c r="CVH37" s="130"/>
      <c r="CVI37" s="130"/>
      <c r="CVJ37" s="130"/>
      <c r="CVK37" s="130"/>
      <c r="CVL37" s="130"/>
      <c r="CVM37" s="130"/>
      <c r="CVN37" s="130"/>
      <c r="CVO37" s="130"/>
      <c r="CVP37" s="130"/>
      <c r="CVQ37" s="130"/>
      <c r="CVR37" s="130"/>
      <c r="CVS37" s="130"/>
      <c r="CVT37" s="130"/>
      <c r="CVU37" s="130"/>
      <c r="CVV37" s="130"/>
      <c r="CVW37" s="130"/>
      <c r="CVX37" s="130"/>
      <c r="CVY37" s="130"/>
      <c r="CVZ37" s="130"/>
      <c r="CWA37" s="130"/>
      <c r="CWB37" s="130"/>
      <c r="CWC37" s="130"/>
      <c r="CWD37" s="130"/>
      <c r="CWE37" s="130"/>
      <c r="CWF37" s="130"/>
      <c r="CWG37" s="130"/>
      <c r="CWH37" s="130"/>
      <c r="CWI37" s="130"/>
      <c r="CWJ37" s="130"/>
      <c r="CWK37" s="130"/>
      <c r="CWL37" s="130"/>
      <c r="CWM37" s="130"/>
      <c r="CWN37" s="130"/>
      <c r="CWO37" s="130"/>
      <c r="CWP37" s="130"/>
      <c r="CWQ37" s="130"/>
      <c r="CWR37" s="130"/>
      <c r="CWS37" s="130"/>
      <c r="CWT37" s="130"/>
      <c r="CWU37" s="130"/>
      <c r="CWV37" s="130"/>
      <c r="CWW37" s="130"/>
      <c r="CWX37" s="130"/>
      <c r="CWY37" s="130"/>
      <c r="CWZ37" s="130"/>
      <c r="CXA37" s="130"/>
      <c r="CXB37" s="130"/>
      <c r="CXC37" s="130"/>
      <c r="CXD37" s="130"/>
      <c r="CXE37" s="130"/>
      <c r="CXF37" s="130"/>
      <c r="CXG37" s="130"/>
      <c r="CXH37" s="130"/>
      <c r="CXI37" s="130"/>
      <c r="CXJ37" s="130"/>
      <c r="CXK37" s="130"/>
      <c r="CXL37" s="130"/>
      <c r="CXM37" s="130"/>
      <c r="CXN37" s="130"/>
      <c r="CXO37" s="130"/>
      <c r="CXP37" s="130"/>
      <c r="CXQ37" s="130"/>
      <c r="CXR37" s="130"/>
      <c r="CXS37" s="130"/>
      <c r="CXT37" s="130"/>
      <c r="CXU37" s="130"/>
      <c r="CXV37" s="130"/>
      <c r="CXW37" s="130"/>
      <c r="CXX37" s="130"/>
      <c r="CXY37" s="130"/>
      <c r="CXZ37" s="130"/>
      <c r="CYA37" s="130"/>
      <c r="CYB37" s="130"/>
      <c r="CYC37" s="130"/>
      <c r="CYD37" s="130"/>
      <c r="CYE37" s="130"/>
      <c r="CYF37" s="130"/>
      <c r="CYG37" s="130"/>
      <c r="CYH37" s="130"/>
      <c r="CYI37" s="130"/>
      <c r="CYJ37" s="130"/>
      <c r="CYK37" s="130"/>
      <c r="CYL37" s="130"/>
      <c r="CYM37" s="130"/>
      <c r="CYN37" s="130"/>
      <c r="CYO37" s="130"/>
      <c r="CYP37" s="130"/>
      <c r="CYQ37" s="130"/>
      <c r="CYR37" s="130"/>
      <c r="CYS37" s="130"/>
      <c r="CYT37" s="130"/>
      <c r="CYU37" s="130"/>
      <c r="CYV37" s="130"/>
      <c r="CYW37" s="130"/>
      <c r="CYX37" s="130"/>
      <c r="CYY37" s="130"/>
      <c r="CYZ37" s="130"/>
      <c r="CZA37" s="130"/>
      <c r="CZB37" s="130"/>
      <c r="CZC37" s="130"/>
      <c r="CZD37" s="130"/>
      <c r="CZE37" s="130"/>
      <c r="CZF37" s="130"/>
      <c r="CZG37" s="130"/>
      <c r="CZH37" s="130"/>
      <c r="CZI37" s="130"/>
      <c r="CZJ37" s="130"/>
      <c r="CZK37" s="130"/>
      <c r="CZL37" s="130"/>
      <c r="CZM37" s="130"/>
      <c r="CZN37" s="130"/>
      <c r="CZO37" s="130"/>
      <c r="CZP37" s="130"/>
      <c r="CZQ37" s="130"/>
      <c r="CZR37" s="130"/>
      <c r="CZS37" s="130"/>
      <c r="CZT37" s="130"/>
      <c r="CZU37" s="130"/>
      <c r="CZV37" s="130"/>
      <c r="CZW37" s="130"/>
      <c r="CZX37" s="130"/>
      <c r="CZY37" s="130"/>
      <c r="CZZ37" s="130"/>
      <c r="DAA37" s="130"/>
      <c r="DAB37" s="130"/>
      <c r="DAC37" s="130"/>
      <c r="DAD37" s="130"/>
      <c r="DAE37" s="130"/>
      <c r="DAF37" s="130"/>
      <c r="DAG37" s="130"/>
      <c r="DAH37" s="130"/>
      <c r="DAI37" s="130"/>
      <c r="DAJ37" s="130"/>
      <c r="DAK37" s="130"/>
      <c r="DAL37" s="130"/>
      <c r="DAM37" s="130"/>
      <c r="DAN37" s="130"/>
      <c r="DAO37" s="130"/>
      <c r="DAP37" s="130"/>
      <c r="DAQ37" s="130"/>
      <c r="DAR37" s="130"/>
      <c r="DAS37" s="130"/>
      <c r="DAT37" s="130"/>
      <c r="DAU37" s="130"/>
      <c r="DAV37" s="130"/>
      <c r="DAW37" s="130"/>
      <c r="DAX37" s="130"/>
      <c r="DAY37" s="130"/>
      <c r="DAZ37" s="130"/>
      <c r="DBA37" s="130"/>
      <c r="DBB37" s="130"/>
      <c r="DBC37" s="130"/>
      <c r="DBD37" s="130"/>
      <c r="DBE37" s="130"/>
      <c r="DBF37" s="130"/>
      <c r="DBG37" s="130"/>
      <c r="DBH37" s="130"/>
      <c r="DBI37" s="130"/>
      <c r="DBJ37" s="130"/>
      <c r="DBK37" s="130"/>
      <c r="DBL37" s="130"/>
      <c r="DBM37" s="130"/>
      <c r="DBN37" s="130"/>
      <c r="DBO37" s="130"/>
      <c r="DBP37" s="130"/>
      <c r="DBQ37" s="130"/>
      <c r="DBR37" s="130"/>
      <c r="DBS37" s="130"/>
      <c r="DBT37" s="130"/>
      <c r="DBU37" s="130"/>
      <c r="DBV37" s="130"/>
      <c r="DBW37" s="130"/>
      <c r="DBX37" s="130"/>
      <c r="DBY37" s="130"/>
      <c r="DBZ37" s="130"/>
      <c r="DCA37" s="130"/>
      <c r="DCB37" s="130"/>
      <c r="DCC37" s="130"/>
      <c r="DCD37" s="130"/>
      <c r="DCE37" s="130"/>
      <c r="DCF37" s="130"/>
      <c r="DCG37" s="130"/>
      <c r="DCH37" s="130"/>
      <c r="DCI37" s="130"/>
      <c r="DCJ37" s="130"/>
      <c r="DCK37" s="130"/>
      <c r="DCL37" s="130"/>
      <c r="DCM37" s="130"/>
      <c r="DCN37" s="130"/>
      <c r="DCO37" s="130"/>
      <c r="DCP37" s="130"/>
      <c r="DCQ37" s="130"/>
      <c r="DCR37" s="130"/>
      <c r="DCS37" s="130"/>
      <c r="DCT37" s="130"/>
      <c r="DCU37" s="130"/>
      <c r="DCV37" s="130"/>
      <c r="DCW37" s="130"/>
      <c r="DCX37" s="130"/>
      <c r="DCY37" s="130"/>
      <c r="DCZ37" s="130"/>
      <c r="DDA37" s="130"/>
      <c r="DDB37" s="130"/>
      <c r="DDC37" s="130"/>
      <c r="DDD37" s="130"/>
      <c r="DDE37" s="130"/>
      <c r="DDF37" s="130"/>
      <c r="DDG37" s="130"/>
      <c r="DDH37" s="130"/>
      <c r="DDI37" s="130"/>
      <c r="DDJ37" s="130"/>
      <c r="DDK37" s="130"/>
      <c r="DDL37" s="130"/>
      <c r="DDM37" s="130"/>
      <c r="DDN37" s="130"/>
      <c r="DDO37" s="130"/>
      <c r="DDP37" s="130"/>
      <c r="DDQ37" s="130"/>
      <c r="DDR37" s="130"/>
      <c r="DDS37" s="130"/>
      <c r="DDT37" s="130"/>
      <c r="DDU37" s="130"/>
      <c r="DDV37" s="130"/>
      <c r="DDW37" s="130"/>
      <c r="DDX37" s="130"/>
      <c r="DDY37" s="130"/>
      <c r="DDZ37" s="130"/>
      <c r="DEA37" s="130"/>
      <c r="DEB37" s="130"/>
      <c r="DEC37" s="130"/>
      <c r="DED37" s="130"/>
      <c r="DEE37" s="130"/>
      <c r="DEF37" s="130"/>
      <c r="DEG37" s="130"/>
      <c r="DEH37" s="130"/>
      <c r="DEI37" s="130"/>
      <c r="DEJ37" s="130"/>
      <c r="DEK37" s="130"/>
      <c r="DEL37" s="130"/>
      <c r="DEM37" s="130"/>
      <c r="DEN37" s="130"/>
      <c r="DEO37" s="130"/>
      <c r="DEP37" s="130"/>
      <c r="DEQ37" s="130"/>
      <c r="DER37" s="130"/>
      <c r="DES37" s="130"/>
      <c r="DET37" s="130"/>
      <c r="DEU37" s="130"/>
      <c r="DEV37" s="130"/>
      <c r="DEW37" s="130"/>
      <c r="DEX37" s="130"/>
      <c r="DEY37" s="130"/>
      <c r="DEZ37" s="130"/>
      <c r="DFA37" s="130"/>
      <c r="DFB37" s="130"/>
      <c r="DFC37" s="130"/>
      <c r="DFD37" s="130"/>
      <c r="DFE37" s="130"/>
      <c r="DFF37" s="130"/>
      <c r="DFG37" s="130"/>
      <c r="DFH37" s="130"/>
      <c r="DFI37" s="130"/>
      <c r="DFJ37" s="130"/>
      <c r="DFK37" s="130"/>
      <c r="DFL37" s="130"/>
      <c r="DFM37" s="130"/>
      <c r="DFN37" s="130"/>
      <c r="DFO37" s="130"/>
      <c r="DFP37" s="130"/>
      <c r="DFQ37" s="130"/>
      <c r="DFR37" s="130"/>
      <c r="DFS37" s="130"/>
      <c r="DFT37" s="130"/>
      <c r="DFU37" s="130"/>
      <c r="DFV37" s="130"/>
      <c r="DFW37" s="130"/>
      <c r="DFX37" s="130"/>
      <c r="DFY37" s="130"/>
      <c r="DFZ37" s="130"/>
      <c r="DGA37" s="130"/>
      <c r="DGB37" s="130"/>
      <c r="DGC37" s="130"/>
      <c r="DGD37" s="130"/>
      <c r="DGE37" s="130"/>
      <c r="DGF37" s="130"/>
      <c r="DGG37" s="130"/>
      <c r="DGH37" s="130"/>
      <c r="DGI37" s="130"/>
      <c r="DGJ37" s="130"/>
      <c r="DGK37" s="130"/>
      <c r="DGL37" s="130"/>
      <c r="DGM37" s="130"/>
      <c r="DGN37" s="130"/>
      <c r="DGO37" s="130"/>
      <c r="DGP37" s="130"/>
      <c r="DGQ37" s="130"/>
      <c r="DGR37" s="130"/>
      <c r="DGS37" s="130"/>
      <c r="DGT37" s="130"/>
      <c r="DGU37" s="130"/>
      <c r="DGV37" s="130"/>
      <c r="DGW37" s="130"/>
      <c r="DGX37" s="130"/>
      <c r="DGY37" s="130"/>
      <c r="DGZ37" s="130"/>
      <c r="DHA37" s="130"/>
      <c r="DHB37" s="130"/>
      <c r="DHC37" s="130"/>
      <c r="DHD37" s="130"/>
      <c r="DHE37" s="130"/>
      <c r="DHF37" s="130"/>
      <c r="DHG37" s="130"/>
      <c r="DHH37" s="130"/>
      <c r="DHI37" s="130"/>
      <c r="DHJ37" s="130"/>
      <c r="DHK37" s="130"/>
      <c r="DHL37" s="130"/>
      <c r="DHM37" s="130"/>
      <c r="DHN37" s="130"/>
      <c r="DHO37" s="130"/>
      <c r="DHP37" s="130"/>
      <c r="DHQ37" s="130"/>
      <c r="DHR37" s="130"/>
      <c r="DHS37" s="130"/>
      <c r="DHT37" s="130"/>
      <c r="DHU37" s="130"/>
      <c r="DHV37" s="130"/>
      <c r="DHW37" s="130"/>
      <c r="DHX37" s="130"/>
      <c r="DHY37" s="130"/>
      <c r="DHZ37" s="130"/>
      <c r="DIA37" s="130"/>
      <c r="DIB37" s="130"/>
      <c r="DIC37" s="130"/>
      <c r="DID37" s="130"/>
      <c r="DIE37" s="130"/>
      <c r="DIF37" s="130"/>
      <c r="DIG37" s="130"/>
      <c r="DIH37" s="130"/>
      <c r="DII37" s="130"/>
      <c r="DIJ37" s="130"/>
      <c r="DIK37" s="130"/>
      <c r="DIL37" s="130"/>
      <c r="DIM37" s="130"/>
      <c r="DIN37" s="130"/>
      <c r="DIO37" s="130"/>
      <c r="DIP37" s="130"/>
      <c r="DIQ37" s="130"/>
      <c r="DIR37" s="130"/>
      <c r="DIS37" s="130"/>
      <c r="DIT37" s="130"/>
      <c r="DIU37" s="130"/>
      <c r="DIV37" s="130"/>
      <c r="DIW37" s="130"/>
      <c r="DIX37" s="130"/>
      <c r="DIY37" s="130"/>
      <c r="DIZ37" s="130"/>
      <c r="DJA37" s="130"/>
      <c r="DJB37" s="130"/>
      <c r="DJC37" s="130"/>
      <c r="DJD37" s="130"/>
      <c r="DJE37" s="130"/>
      <c r="DJF37" s="130"/>
      <c r="DJG37" s="130"/>
      <c r="DJH37" s="130"/>
      <c r="DJI37" s="130"/>
      <c r="DJJ37" s="130"/>
      <c r="DJK37" s="130"/>
      <c r="DJL37" s="130"/>
      <c r="DJM37" s="130"/>
      <c r="DJN37" s="130"/>
      <c r="DJO37" s="130"/>
      <c r="DJP37" s="130"/>
      <c r="DJQ37" s="130"/>
      <c r="DJR37" s="130"/>
      <c r="DJS37" s="130"/>
      <c r="DJT37" s="130"/>
      <c r="DJU37" s="130"/>
      <c r="DJV37" s="130"/>
      <c r="DJW37" s="130"/>
      <c r="DJX37" s="130"/>
      <c r="DJY37" s="130"/>
      <c r="DJZ37" s="130"/>
      <c r="DKA37" s="130"/>
      <c r="DKB37" s="130"/>
      <c r="DKC37" s="130"/>
      <c r="DKD37" s="130"/>
      <c r="DKE37" s="130"/>
      <c r="DKF37" s="130"/>
      <c r="DKG37" s="130"/>
      <c r="DKH37" s="130"/>
      <c r="DKI37" s="130"/>
      <c r="DKJ37" s="130"/>
      <c r="DKK37" s="130"/>
      <c r="DKL37" s="130"/>
      <c r="DKM37" s="130"/>
      <c r="DKN37" s="130"/>
      <c r="DKO37" s="130"/>
      <c r="DKP37" s="130"/>
      <c r="DKQ37" s="130"/>
      <c r="DKR37" s="130"/>
      <c r="DKS37" s="130"/>
      <c r="DKT37" s="130"/>
      <c r="DKU37" s="130"/>
      <c r="DKV37" s="130"/>
      <c r="DKW37" s="130"/>
      <c r="DKX37" s="130"/>
      <c r="DKY37" s="130"/>
      <c r="DKZ37" s="130"/>
      <c r="DLA37" s="130"/>
      <c r="DLB37" s="130"/>
      <c r="DLC37" s="130"/>
      <c r="DLD37" s="130"/>
      <c r="DLE37" s="130"/>
      <c r="DLF37" s="130"/>
      <c r="DLG37" s="130"/>
      <c r="DLH37" s="130"/>
      <c r="DLI37" s="130"/>
      <c r="DLJ37" s="130"/>
      <c r="DLK37" s="130"/>
      <c r="DLL37" s="130"/>
      <c r="DLM37" s="130"/>
      <c r="DLN37" s="130"/>
      <c r="DLO37" s="130"/>
      <c r="DLP37" s="130"/>
      <c r="DLQ37" s="130"/>
      <c r="DLR37" s="130"/>
      <c r="DLS37" s="130"/>
      <c r="DLT37" s="130"/>
      <c r="DLU37" s="130"/>
      <c r="DLV37" s="130"/>
      <c r="DLW37" s="130"/>
      <c r="DLX37" s="130"/>
      <c r="DLY37" s="130"/>
      <c r="DLZ37" s="130"/>
      <c r="DMA37" s="130"/>
      <c r="DMB37" s="130"/>
      <c r="DMC37" s="130"/>
      <c r="DMD37" s="130"/>
      <c r="DME37" s="130"/>
      <c r="DMF37" s="130"/>
      <c r="DMG37" s="130"/>
      <c r="DMH37" s="130"/>
      <c r="DMI37" s="130"/>
      <c r="DMJ37" s="130"/>
      <c r="DMK37" s="130"/>
      <c r="DML37" s="130"/>
      <c r="DMM37" s="130"/>
      <c r="DMN37" s="130"/>
      <c r="DMO37" s="130"/>
      <c r="DMP37" s="130"/>
      <c r="DMQ37" s="130"/>
      <c r="DMR37" s="130"/>
      <c r="DMS37" s="130"/>
      <c r="DMT37" s="130"/>
      <c r="DMU37" s="130"/>
      <c r="DMV37" s="130"/>
      <c r="DMW37" s="130"/>
      <c r="DMX37" s="130"/>
      <c r="DMY37" s="130"/>
      <c r="DMZ37" s="130"/>
      <c r="DNA37" s="130"/>
      <c r="DNB37" s="130"/>
      <c r="DNC37" s="130"/>
      <c r="DND37" s="130"/>
      <c r="DNE37" s="130"/>
      <c r="DNF37" s="130"/>
      <c r="DNG37" s="130"/>
      <c r="DNH37" s="130"/>
      <c r="DNI37" s="130"/>
      <c r="DNJ37" s="130"/>
      <c r="DNK37" s="130"/>
      <c r="DNL37" s="130"/>
      <c r="DNM37" s="130"/>
      <c r="DNN37" s="130"/>
      <c r="DNO37" s="130"/>
      <c r="DNP37" s="130"/>
      <c r="DNQ37" s="130"/>
      <c r="DNR37" s="130"/>
      <c r="DNS37" s="130"/>
      <c r="DNT37" s="130"/>
      <c r="DNU37" s="130"/>
      <c r="DNV37" s="130"/>
      <c r="DNW37" s="130"/>
      <c r="DNX37" s="130"/>
      <c r="DNY37" s="130"/>
      <c r="DNZ37" s="130"/>
      <c r="DOA37" s="130"/>
      <c r="DOB37" s="130"/>
      <c r="DOC37" s="130"/>
      <c r="DOD37" s="130"/>
      <c r="DOE37" s="130"/>
      <c r="DOF37" s="130"/>
      <c r="DOG37" s="130"/>
      <c r="DOH37" s="130"/>
      <c r="DOI37" s="130"/>
      <c r="DOJ37" s="130"/>
      <c r="DOK37" s="130"/>
      <c r="DOL37" s="130"/>
      <c r="DOM37" s="130"/>
      <c r="DON37" s="130"/>
      <c r="DOO37" s="130"/>
      <c r="DOP37" s="130"/>
      <c r="DOQ37" s="130"/>
      <c r="DOR37" s="130"/>
      <c r="DOS37" s="130"/>
      <c r="DOT37" s="130"/>
      <c r="DOU37" s="130"/>
      <c r="DOV37" s="130"/>
      <c r="DOW37" s="130"/>
      <c r="DOX37" s="130"/>
      <c r="DOY37" s="130"/>
      <c r="DOZ37" s="130"/>
      <c r="DPA37" s="130"/>
      <c r="DPB37" s="130"/>
      <c r="DPC37" s="130"/>
      <c r="DPD37" s="130"/>
      <c r="DPE37" s="130"/>
      <c r="DPF37" s="130"/>
      <c r="DPG37" s="130"/>
      <c r="DPH37" s="130"/>
      <c r="DPI37" s="130"/>
      <c r="DPJ37" s="130"/>
      <c r="DPK37" s="130"/>
      <c r="DPL37" s="130"/>
      <c r="DPM37" s="130"/>
      <c r="DPN37" s="130"/>
      <c r="DPO37" s="130"/>
      <c r="DPP37" s="130"/>
      <c r="DPQ37" s="130"/>
      <c r="DPR37" s="130"/>
      <c r="DPS37" s="130"/>
      <c r="DPT37" s="130"/>
      <c r="DPU37" s="130"/>
      <c r="DPV37" s="130"/>
      <c r="DPW37" s="130"/>
      <c r="DPX37" s="130"/>
      <c r="DPY37" s="130"/>
      <c r="DPZ37" s="130"/>
      <c r="DQA37" s="130"/>
      <c r="DQB37" s="130"/>
      <c r="DQC37" s="130"/>
      <c r="DQD37" s="130"/>
      <c r="DQE37" s="130"/>
      <c r="DQF37" s="130"/>
      <c r="DQG37" s="130"/>
      <c r="DQH37" s="130"/>
      <c r="DQI37" s="130"/>
      <c r="DQJ37" s="130"/>
      <c r="DQK37" s="130"/>
      <c r="DQL37" s="130"/>
      <c r="DQM37" s="130"/>
      <c r="DQN37" s="130"/>
      <c r="DQO37" s="130"/>
      <c r="DQP37" s="130"/>
      <c r="DQQ37" s="130"/>
      <c r="DQR37" s="130"/>
      <c r="DQS37" s="130"/>
      <c r="DQT37" s="130"/>
      <c r="DQU37" s="130"/>
      <c r="DQV37" s="130"/>
      <c r="DQW37" s="130"/>
      <c r="DQX37" s="130"/>
      <c r="DQY37" s="130"/>
      <c r="DQZ37" s="130"/>
      <c r="DRA37" s="130"/>
      <c r="DRB37" s="130"/>
      <c r="DRC37" s="130"/>
      <c r="DRD37" s="130"/>
      <c r="DRE37" s="130"/>
      <c r="DRF37" s="130"/>
      <c r="DRG37" s="130"/>
      <c r="DRH37" s="130"/>
      <c r="DRI37" s="130"/>
      <c r="DRJ37" s="130"/>
      <c r="DRK37" s="130"/>
      <c r="DRL37" s="130"/>
      <c r="DRM37" s="130"/>
      <c r="DRN37" s="130"/>
      <c r="DRO37" s="130"/>
      <c r="DRP37" s="130"/>
      <c r="DRQ37" s="130"/>
      <c r="DRR37" s="130"/>
      <c r="DRS37" s="130"/>
      <c r="DRT37" s="130"/>
      <c r="DRU37" s="130"/>
      <c r="DRV37" s="130"/>
      <c r="DRW37" s="130"/>
      <c r="DRX37" s="130"/>
      <c r="DRY37" s="130"/>
      <c r="DRZ37" s="130"/>
      <c r="DSA37" s="130"/>
      <c r="DSB37" s="130"/>
      <c r="DSC37" s="130"/>
      <c r="DSD37" s="130"/>
      <c r="DSE37" s="130"/>
      <c r="DSF37" s="130"/>
      <c r="DSG37" s="130"/>
      <c r="DSH37" s="130"/>
      <c r="DSI37" s="130"/>
      <c r="DSJ37" s="130"/>
      <c r="DSK37" s="130"/>
      <c r="DSL37" s="130"/>
      <c r="DSM37" s="130"/>
      <c r="DSN37" s="130"/>
      <c r="DSO37" s="130"/>
      <c r="DSP37" s="130"/>
      <c r="DSQ37" s="130"/>
      <c r="DSR37" s="130"/>
      <c r="DSS37" s="130"/>
      <c r="DST37" s="130"/>
      <c r="DSU37" s="130"/>
      <c r="DSV37" s="130"/>
      <c r="DSW37" s="130"/>
      <c r="DSX37" s="130"/>
      <c r="DSY37" s="130"/>
      <c r="DSZ37" s="130"/>
      <c r="DTA37" s="130"/>
      <c r="DTB37" s="130"/>
      <c r="DTC37" s="130"/>
      <c r="DTD37" s="130"/>
      <c r="DTE37" s="130"/>
      <c r="DTF37" s="130"/>
      <c r="DTG37" s="130"/>
      <c r="DTH37" s="130"/>
      <c r="DTI37" s="130"/>
      <c r="DTJ37" s="130"/>
      <c r="DTK37" s="130"/>
      <c r="DTL37" s="130"/>
      <c r="DTM37" s="130"/>
      <c r="DTN37" s="130"/>
      <c r="DTO37" s="130"/>
      <c r="DTP37" s="130"/>
      <c r="DTQ37" s="130"/>
      <c r="DTR37" s="130"/>
      <c r="DTS37" s="130"/>
      <c r="DTT37" s="130"/>
      <c r="DTU37" s="130"/>
      <c r="DTV37" s="130"/>
      <c r="DTW37" s="130"/>
      <c r="DTX37" s="130"/>
      <c r="DTY37" s="130"/>
      <c r="DTZ37" s="130"/>
      <c r="DUA37" s="130"/>
      <c r="DUB37" s="130"/>
      <c r="DUC37" s="130"/>
      <c r="DUD37" s="130"/>
      <c r="DUE37" s="130"/>
      <c r="DUF37" s="130"/>
      <c r="DUG37" s="130"/>
      <c r="DUH37" s="130"/>
      <c r="DUI37" s="130"/>
      <c r="DUJ37" s="130"/>
      <c r="DUK37" s="130"/>
      <c r="DUL37" s="130"/>
      <c r="DUM37" s="130"/>
      <c r="DUN37" s="130"/>
      <c r="DUO37" s="130"/>
      <c r="DUP37" s="130"/>
      <c r="DUQ37" s="130"/>
      <c r="DUR37" s="130"/>
      <c r="DUS37" s="130"/>
      <c r="DUT37" s="130"/>
      <c r="DUU37" s="130"/>
      <c r="DUV37" s="130"/>
      <c r="DUW37" s="130"/>
      <c r="DUX37" s="130"/>
      <c r="DUY37" s="130"/>
      <c r="DUZ37" s="130"/>
      <c r="DVA37" s="130"/>
      <c r="DVB37" s="130"/>
      <c r="DVC37" s="130"/>
      <c r="DVD37" s="130"/>
      <c r="DVE37" s="130"/>
      <c r="DVF37" s="130"/>
      <c r="DVG37" s="130"/>
      <c r="DVH37" s="130"/>
      <c r="DVI37" s="130"/>
      <c r="DVJ37" s="130"/>
      <c r="DVK37" s="130"/>
      <c r="DVL37" s="130"/>
      <c r="DVM37" s="130"/>
      <c r="DVN37" s="130"/>
      <c r="DVO37" s="130"/>
      <c r="DVP37" s="130"/>
      <c r="DVQ37" s="130"/>
      <c r="DVR37" s="130"/>
      <c r="DVS37" s="130"/>
      <c r="DVT37" s="130"/>
      <c r="DVU37" s="130"/>
      <c r="DVV37" s="130"/>
      <c r="DVW37" s="130"/>
      <c r="DVX37" s="130"/>
      <c r="DVY37" s="130"/>
      <c r="DVZ37" s="130"/>
      <c r="DWA37" s="130"/>
      <c r="DWB37" s="130"/>
      <c r="DWC37" s="130"/>
      <c r="DWD37" s="130"/>
      <c r="DWE37" s="130"/>
      <c r="DWF37" s="130"/>
      <c r="DWG37" s="130"/>
      <c r="DWH37" s="130"/>
      <c r="DWI37" s="130"/>
      <c r="DWJ37" s="130"/>
      <c r="DWK37" s="130"/>
      <c r="DWL37" s="130"/>
      <c r="DWM37" s="130"/>
      <c r="DWN37" s="130"/>
      <c r="DWO37" s="130"/>
      <c r="DWP37" s="130"/>
      <c r="DWQ37" s="130"/>
      <c r="DWR37" s="130"/>
      <c r="DWS37" s="130"/>
      <c r="DWT37" s="130"/>
      <c r="DWU37" s="130"/>
      <c r="DWV37" s="130"/>
      <c r="DWW37" s="130"/>
      <c r="DWX37" s="130"/>
      <c r="DWY37" s="130"/>
      <c r="DWZ37" s="130"/>
      <c r="DXA37" s="130"/>
      <c r="DXB37" s="130"/>
      <c r="DXC37" s="130"/>
      <c r="DXD37" s="130"/>
      <c r="DXE37" s="130"/>
      <c r="DXF37" s="130"/>
      <c r="DXG37" s="130"/>
      <c r="DXH37" s="130"/>
      <c r="DXI37" s="130"/>
      <c r="DXJ37" s="130"/>
      <c r="DXK37" s="130"/>
      <c r="DXL37" s="130"/>
      <c r="DXM37" s="130"/>
      <c r="DXN37" s="130"/>
      <c r="DXO37" s="130"/>
      <c r="DXP37" s="130"/>
      <c r="DXQ37" s="130"/>
      <c r="DXR37" s="130"/>
      <c r="DXS37" s="130"/>
      <c r="DXT37" s="130"/>
      <c r="DXU37" s="130"/>
      <c r="DXV37" s="130"/>
      <c r="DXW37" s="130"/>
      <c r="DXX37" s="130"/>
      <c r="DXY37" s="130"/>
      <c r="DXZ37" s="130"/>
      <c r="DYA37" s="130"/>
      <c r="DYB37" s="130"/>
      <c r="DYC37" s="130"/>
      <c r="DYD37" s="130"/>
      <c r="DYE37" s="130"/>
      <c r="DYF37" s="130"/>
      <c r="DYG37" s="130"/>
      <c r="DYH37" s="130"/>
      <c r="DYI37" s="130"/>
      <c r="DYJ37" s="130"/>
      <c r="DYK37" s="130"/>
      <c r="DYL37" s="130"/>
      <c r="DYM37" s="130"/>
      <c r="DYN37" s="130"/>
      <c r="DYO37" s="130"/>
      <c r="DYP37" s="130"/>
      <c r="DYQ37" s="130"/>
      <c r="DYR37" s="130"/>
      <c r="DYS37" s="130"/>
      <c r="DYT37" s="130"/>
      <c r="DYU37" s="130"/>
      <c r="DYV37" s="130"/>
      <c r="DYW37" s="130"/>
      <c r="DYX37" s="130"/>
      <c r="DYY37" s="130"/>
      <c r="DYZ37" s="130"/>
      <c r="DZA37" s="130"/>
      <c r="DZB37" s="130"/>
      <c r="DZC37" s="130"/>
      <c r="DZD37" s="130"/>
      <c r="DZE37" s="130"/>
      <c r="DZF37" s="130"/>
      <c r="DZG37" s="130"/>
      <c r="DZH37" s="130"/>
      <c r="DZI37" s="130"/>
      <c r="DZJ37" s="130"/>
      <c r="DZK37" s="130"/>
      <c r="DZL37" s="130"/>
      <c r="DZM37" s="130"/>
      <c r="DZN37" s="130"/>
      <c r="DZO37" s="130"/>
      <c r="DZP37" s="130"/>
      <c r="DZQ37" s="130"/>
      <c r="DZR37" s="130"/>
      <c r="DZS37" s="130"/>
      <c r="DZT37" s="130"/>
      <c r="DZU37" s="130"/>
      <c r="DZV37" s="130"/>
      <c r="DZW37" s="130"/>
      <c r="DZX37" s="130"/>
      <c r="DZY37" s="130"/>
      <c r="DZZ37" s="130"/>
      <c r="EAA37" s="130"/>
      <c r="EAB37" s="130"/>
      <c r="EAC37" s="130"/>
      <c r="EAD37" s="130"/>
      <c r="EAE37" s="130"/>
      <c r="EAF37" s="130"/>
      <c r="EAG37" s="130"/>
      <c r="EAH37" s="130"/>
      <c r="EAI37" s="130"/>
      <c r="EAJ37" s="130"/>
      <c r="EAK37" s="130"/>
      <c r="EAL37" s="130"/>
      <c r="EAM37" s="130"/>
      <c r="EAN37" s="130"/>
      <c r="EAO37" s="130"/>
      <c r="EAP37" s="130"/>
      <c r="EAQ37" s="130"/>
      <c r="EAR37" s="130"/>
      <c r="EAS37" s="130"/>
      <c r="EAT37" s="130"/>
      <c r="EAU37" s="130"/>
      <c r="EAV37" s="130"/>
      <c r="EAW37" s="130"/>
      <c r="EAX37" s="130"/>
      <c r="EAY37" s="130"/>
      <c r="EAZ37" s="130"/>
      <c r="EBA37" s="130"/>
      <c r="EBB37" s="130"/>
      <c r="EBC37" s="130"/>
      <c r="EBD37" s="130"/>
      <c r="EBE37" s="130"/>
      <c r="EBF37" s="130"/>
      <c r="EBG37" s="130"/>
      <c r="EBH37" s="130"/>
      <c r="EBI37" s="130"/>
      <c r="EBJ37" s="130"/>
      <c r="EBK37" s="130"/>
      <c r="EBL37" s="130"/>
      <c r="EBM37" s="130"/>
      <c r="EBN37" s="130"/>
      <c r="EBO37" s="130"/>
      <c r="EBP37" s="130"/>
      <c r="EBQ37" s="130"/>
      <c r="EBR37" s="130"/>
      <c r="EBS37" s="130"/>
      <c r="EBT37" s="130"/>
      <c r="EBU37" s="130"/>
      <c r="EBV37" s="130"/>
      <c r="EBW37" s="130"/>
      <c r="EBX37" s="130"/>
      <c r="EBY37" s="130"/>
      <c r="EBZ37" s="130"/>
      <c r="ECA37" s="130"/>
      <c r="ECB37" s="130"/>
      <c r="ECC37" s="130"/>
      <c r="ECD37" s="130"/>
      <c r="ECE37" s="130"/>
      <c r="ECF37" s="130"/>
      <c r="ECG37" s="130"/>
      <c r="ECH37" s="130"/>
      <c r="ECI37" s="130"/>
      <c r="ECJ37" s="130"/>
      <c r="ECK37" s="130"/>
      <c r="ECL37" s="130"/>
      <c r="ECM37" s="130"/>
      <c r="ECN37" s="130"/>
      <c r="ECO37" s="130"/>
      <c r="ECP37" s="130"/>
      <c r="ECQ37" s="130"/>
      <c r="ECR37" s="130"/>
      <c r="ECS37" s="130"/>
      <c r="ECT37" s="130"/>
      <c r="ECU37" s="130"/>
      <c r="ECV37" s="130"/>
      <c r="ECW37" s="130"/>
      <c r="ECX37" s="130"/>
      <c r="ECY37" s="130"/>
      <c r="ECZ37" s="130"/>
      <c r="EDA37" s="130"/>
      <c r="EDB37" s="130"/>
      <c r="EDC37" s="130"/>
      <c r="EDD37" s="130"/>
      <c r="EDE37" s="130"/>
      <c r="EDF37" s="130"/>
      <c r="EDG37" s="130"/>
      <c r="EDH37" s="130"/>
      <c r="EDI37" s="130"/>
      <c r="EDJ37" s="130"/>
      <c r="EDK37" s="130"/>
      <c r="EDL37" s="130"/>
      <c r="EDM37" s="130"/>
      <c r="EDN37" s="130"/>
      <c r="EDO37" s="130"/>
      <c r="EDP37" s="130"/>
      <c r="EDQ37" s="130"/>
      <c r="EDR37" s="130"/>
      <c r="EDS37" s="130"/>
      <c r="EDT37" s="130"/>
      <c r="EDU37" s="130"/>
      <c r="EDV37" s="130"/>
      <c r="EDW37" s="130"/>
      <c r="EDX37" s="130"/>
      <c r="EDY37" s="130"/>
      <c r="EDZ37" s="130"/>
      <c r="EEA37" s="130"/>
      <c r="EEB37" s="130"/>
      <c r="EEC37" s="130"/>
      <c r="EED37" s="130"/>
      <c r="EEE37" s="130"/>
      <c r="EEF37" s="130"/>
      <c r="EEG37" s="130"/>
      <c r="EEH37" s="130"/>
      <c r="EEI37" s="130"/>
      <c r="EEJ37" s="130"/>
      <c r="EEK37" s="130"/>
      <c r="EEL37" s="130"/>
      <c r="EEM37" s="130"/>
      <c r="EEN37" s="130"/>
      <c r="EEO37" s="130"/>
      <c r="EEP37" s="130"/>
      <c r="EEQ37" s="130"/>
      <c r="EER37" s="130"/>
      <c r="EES37" s="130"/>
      <c r="EET37" s="130"/>
      <c r="EEU37" s="130"/>
      <c r="EEV37" s="130"/>
      <c r="EEW37" s="130"/>
      <c r="EEX37" s="130"/>
      <c r="EEY37" s="130"/>
      <c r="EEZ37" s="130"/>
      <c r="EFA37" s="130"/>
      <c r="EFB37" s="130"/>
      <c r="EFC37" s="130"/>
      <c r="EFD37" s="130"/>
      <c r="EFE37" s="130"/>
      <c r="EFF37" s="130"/>
      <c r="EFG37" s="130"/>
      <c r="EFH37" s="130"/>
      <c r="EFI37" s="130"/>
      <c r="EFJ37" s="130"/>
      <c r="EFK37" s="130"/>
      <c r="EFL37" s="130"/>
      <c r="EFM37" s="130"/>
      <c r="EFN37" s="130"/>
      <c r="EFO37" s="130"/>
      <c r="EFP37" s="130"/>
      <c r="EFQ37" s="130"/>
      <c r="EFR37" s="130"/>
      <c r="EFS37" s="130"/>
      <c r="EFT37" s="130"/>
      <c r="EFU37" s="130"/>
      <c r="EFV37" s="130"/>
      <c r="EFW37" s="130"/>
      <c r="EFX37" s="130"/>
      <c r="EFY37" s="130"/>
      <c r="EFZ37" s="130"/>
      <c r="EGA37" s="130"/>
      <c r="EGB37" s="130"/>
      <c r="EGC37" s="130"/>
      <c r="EGD37" s="130"/>
      <c r="EGE37" s="130"/>
      <c r="EGF37" s="130"/>
      <c r="EGG37" s="130"/>
      <c r="EGH37" s="130"/>
      <c r="EGI37" s="130"/>
      <c r="EGJ37" s="130"/>
      <c r="EGK37" s="130"/>
      <c r="EGL37" s="130"/>
      <c r="EGM37" s="130"/>
      <c r="EGN37" s="130"/>
      <c r="EGO37" s="130"/>
      <c r="EGP37" s="130"/>
      <c r="EGQ37" s="130"/>
      <c r="EGR37" s="130"/>
      <c r="EGS37" s="130"/>
      <c r="EGT37" s="130"/>
      <c r="EGU37" s="130"/>
      <c r="EGV37" s="130"/>
      <c r="EGW37" s="130"/>
      <c r="EGX37" s="130"/>
      <c r="EGY37" s="130"/>
      <c r="EGZ37" s="130"/>
      <c r="EHA37" s="130"/>
      <c r="EHB37" s="130"/>
      <c r="EHC37" s="130"/>
      <c r="EHD37" s="130"/>
      <c r="EHE37" s="130"/>
      <c r="EHF37" s="130"/>
      <c r="EHG37" s="130"/>
      <c r="EHH37" s="130"/>
      <c r="EHI37" s="130"/>
      <c r="EHJ37" s="130"/>
      <c r="EHK37" s="130"/>
      <c r="EHL37" s="130"/>
      <c r="EHM37" s="130"/>
      <c r="EHN37" s="130"/>
      <c r="EHO37" s="130"/>
      <c r="EHP37" s="130"/>
      <c r="EHQ37" s="130"/>
      <c r="EHR37" s="130"/>
      <c r="EHS37" s="130"/>
      <c r="EHT37" s="130"/>
      <c r="EHU37" s="130"/>
      <c r="EHV37" s="130"/>
      <c r="EHW37" s="130"/>
      <c r="EHX37" s="130"/>
      <c r="EHY37" s="130"/>
      <c r="EHZ37" s="130"/>
      <c r="EIA37" s="130"/>
      <c r="EIB37" s="130"/>
      <c r="EIC37" s="130"/>
      <c r="EID37" s="130"/>
      <c r="EIE37" s="130"/>
      <c r="EIF37" s="130"/>
      <c r="EIG37" s="130"/>
      <c r="EIH37" s="130"/>
      <c r="EII37" s="130"/>
      <c r="EIJ37" s="130"/>
      <c r="EIK37" s="130"/>
      <c r="EIL37" s="130"/>
      <c r="EIM37" s="130"/>
      <c r="EIN37" s="130"/>
      <c r="EIO37" s="130"/>
      <c r="EIP37" s="130"/>
      <c r="EIQ37" s="130"/>
      <c r="EIR37" s="130"/>
      <c r="EIS37" s="130"/>
      <c r="EIT37" s="130"/>
      <c r="EIU37" s="130"/>
      <c r="EIV37" s="130"/>
      <c r="EIW37" s="130"/>
      <c r="EIX37" s="130"/>
      <c r="EIY37" s="130"/>
      <c r="EIZ37" s="130"/>
      <c r="EJA37" s="130"/>
      <c r="EJB37" s="130"/>
      <c r="EJC37" s="130"/>
      <c r="EJD37" s="130"/>
      <c r="EJE37" s="130"/>
      <c r="EJF37" s="130"/>
      <c r="EJG37" s="130"/>
      <c r="EJH37" s="130"/>
      <c r="EJI37" s="130"/>
      <c r="EJJ37" s="130"/>
      <c r="EJK37" s="130"/>
      <c r="EJL37" s="130"/>
      <c r="EJM37" s="130"/>
      <c r="EJN37" s="130"/>
      <c r="EJO37" s="130"/>
      <c r="EJP37" s="130"/>
      <c r="EJQ37" s="130"/>
      <c r="EJR37" s="130"/>
      <c r="EJS37" s="130"/>
      <c r="EJT37" s="130"/>
      <c r="EJU37" s="130"/>
      <c r="EJV37" s="130"/>
      <c r="EJW37" s="130"/>
      <c r="EJX37" s="130"/>
      <c r="EJY37" s="130"/>
      <c r="EJZ37" s="130"/>
      <c r="EKA37" s="130"/>
      <c r="EKB37" s="130"/>
      <c r="EKC37" s="130"/>
      <c r="EKD37" s="130"/>
      <c r="EKE37" s="130"/>
      <c r="EKF37" s="130"/>
      <c r="EKG37" s="130"/>
      <c r="EKH37" s="130"/>
      <c r="EKI37" s="130"/>
      <c r="EKJ37" s="130"/>
      <c r="EKK37" s="130"/>
      <c r="EKL37" s="130"/>
      <c r="EKM37" s="130"/>
      <c r="EKN37" s="130"/>
      <c r="EKO37" s="130"/>
      <c r="EKP37" s="130"/>
      <c r="EKQ37" s="130"/>
      <c r="EKR37" s="130"/>
      <c r="EKS37" s="130"/>
      <c r="EKT37" s="130"/>
      <c r="EKU37" s="130"/>
      <c r="EKV37" s="130"/>
      <c r="EKW37" s="130"/>
      <c r="EKX37" s="130"/>
      <c r="EKY37" s="130"/>
      <c r="EKZ37" s="130"/>
      <c r="ELA37" s="130"/>
      <c r="ELB37" s="130"/>
      <c r="ELC37" s="130"/>
      <c r="ELD37" s="130"/>
      <c r="ELE37" s="130"/>
      <c r="ELF37" s="130"/>
      <c r="ELG37" s="130"/>
      <c r="ELH37" s="130"/>
      <c r="ELI37" s="130"/>
      <c r="ELJ37" s="130"/>
      <c r="ELK37" s="130"/>
      <c r="ELL37" s="130"/>
      <c r="ELM37" s="130"/>
      <c r="ELN37" s="130"/>
      <c r="ELO37" s="130"/>
      <c r="ELP37" s="130"/>
      <c r="ELQ37" s="130"/>
      <c r="ELR37" s="130"/>
      <c r="ELS37" s="130"/>
      <c r="ELT37" s="130"/>
      <c r="ELU37" s="130"/>
      <c r="ELV37" s="130"/>
      <c r="ELW37" s="130"/>
      <c r="ELX37" s="130"/>
      <c r="ELY37" s="130"/>
      <c r="ELZ37" s="130"/>
      <c r="EMA37" s="130"/>
      <c r="EMB37" s="130"/>
      <c r="EMC37" s="130"/>
      <c r="EMD37" s="130"/>
      <c r="EME37" s="130"/>
      <c r="EMF37" s="130"/>
      <c r="EMG37" s="130"/>
      <c r="EMH37" s="130"/>
      <c r="EMI37" s="130"/>
      <c r="EMJ37" s="130"/>
      <c r="EMK37" s="130"/>
      <c r="EML37" s="130"/>
      <c r="EMM37" s="130"/>
      <c r="EMN37" s="130"/>
      <c r="EMO37" s="130"/>
      <c r="EMP37" s="130"/>
      <c r="EMQ37" s="130"/>
      <c r="EMR37" s="130"/>
      <c r="EMS37" s="130"/>
      <c r="EMT37" s="130"/>
      <c r="EMU37" s="130"/>
      <c r="EMV37" s="130"/>
      <c r="EMW37" s="130"/>
      <c r="EMX37" s="130"/>
      <c r="EMY37" s="130"/>
      <c r="EMZ37" s="130"/>
      <c r="ENA37" s="130"/>
      <c r="ENB37" s="130"/>
      <c r="ENC37" s="130"/>
      <c r="END37" s="130"/>
      <c r="ENE37" s="130"/>
      <c r="ENF37" s="130"/>
      <c r="ENG37" s="130"/>
      <c r="ENH37" s="130"/>
      <c r="ENI37" s="130"/>
      <c r="ENJ37" s="130"/>
      <c r="ENK37" s="130"/>
      <c r="ENL37" s="130"/>
      <c r="ENM37" s="130"/>
      <c r="ENN37" s="130"/>
      <c r="ENO37" s="130"/>
      <c r="ENP37" s="130"/>
      <c r="ENQ37" s="130"/>
      <c r="ENR37" s="130"/>
      <c r="ENS37" s="130"/>
      <c r="ENT37" s="130"/>
      <c r="ENU37" s="130"/>
      <c r="ENV37" s="130"/>
      <c r="ENW37" s="130"/>
      <c r="ENX37" s="130"/>
      <c r="ENY37" s="130"/>
      <c r="ENZ37" s="130"/>
      <c r="EOA37" s="130"/>
      <c r="EOB37" s="130"/>
      <c r="EOC37" s="130"/>
      <c r="EOD37" s="130"/>
      <c r="EOE37" s="130"/>
      <c r="EOF37" s="130"/>
      <c r="EOG37" s="130"/>
      <c r="EOH37" s="130"/>
      <c r="EOI37" s="130"/>
      <c r="EOJ37" s="130"/>
      <c r="EOK37" s="130"/>
      <c r="EOL37" s="130"/>
      <c r="EOM37" s="130"/>
      <c r="EON37" s="130"/>
      <c r="EOO37" s="130"/>
      <c r="EOP37" s="130"/>
      <c r="EOQ37" s="130"/>
      <c r="EOR37" s="130"/>
      <c r="EOS37" s="130"/>
      <c r="EOT37" s="130"/>
      <c r="EOU37" s="130"/>
      <c r="EOV37" s="130"/>
      <c r="EOW37" s="130"/>
      <c r="EOX37" s="130"/>
      <c r="EOY37" s="130"/>
      <c r="EOZ37" s="130"/>
      <c r="EPA37" s="130"/>
      <c r="EPB37" s="130"/>
      <c r="EPC37" s="130"/>
      <c r="EPD37" s="130"/>
      <c r="EPE37" s="130"/>
      <c r="EPF37" s="130"/>
      <c r="EPG37" s="130"/>
      <c r="EPH37" s="130"/>
      <c r="EPI37" s="130"/>
      <c r="EPJ37" s="130"/>
      <c r="EPK37" s="130"/>
      <c r="EPL37" s="130"/>
      <c r="EPM37" s="130"/>
      <c r="EPN37" s="130"/>
      <c r="EPO37" s="130"/>
      <c r="EPP37" s="130"/>
      <c r="EPQ37" s="130"/>
      <c r="EPR37" s="130"/>
      <c r="EPS37" s="130"/>
      <c r="EPT37" s="130"/>
      <c r="EPU37" s="130"/>
      <c r="EPV37" s="130"/>
      <c r="EPW37" s="130"/>
      <c r="EPX37" s="130"/>
      <c r="EPY37" s="130"/>
      <c r="EPZ37" s="130"/>
      <c r="EQA37" s="130"/>
      <c r="EQB37" s="130"/>
      <c r="EQC37" s="130"/>
      <c r="EQD37" s="130"/>
      <c r="EQE37" s="130"/>
      <c r="EQF37" s="130"/>
      <c r="EQG37" s="130"/>
      <c r="EQH37" s="130"/>
      <c r="EQI37" s="130"/>
      <c r="EQJ37" s="130"/>
      <c r="EQK37" s="130"/>
      <c r="EQL37" s="130"/>
      <c r="EQM37" s="130"/>
      <c r="EQN37" s="130"/>
      <c r="EQO37" s="130"/>
      <c r="EQP37" s="130"/>
      <c r="EQQ37" s="130"/>
      <c r="EQR37" s="130"/>
      <c r="EQS37" s="130"/>
      <c r="EQT37" s="130"/>
      <c r="EQU37" s="130"/>
      <c r="EQV37" s="130"/>
      <c r="EQW37" s="130"/>
      <c r="EQX37" s="130"/>
      <c r="EQY37" s="130"/>
      <c r="EQZ37" s="130"/>
      <c r="ERA37" s="130"/>
      <c r="ERB37" s="130"/>
      <c r="ERC37" s="130"/>
      <c r="ERD37" s="130"/>
      <c r="ERE37" s="130"/>
      <c r="ERF37" s="130"/>
      <c r="ERG37" s="130"/>
      <c r="ERH37" s="130"/>
      <c r="ERI37" s="130"/>
      <c r="ERJ37" s="130"/>
      <c r="ERK37" s="130"/>
      <c r="ERL37" s="130"/>
      <c r="ERM37" s="130"/>
      <c r="ERN37" s="130"/>
      <c r="ERO37" s="130"/>
      <c r="ERP37" s="130"/>
      <c r="ERQ37" s="130"/>
      <c r="ERR37" s="130"/>
      <c r="ERS37" s="130"/>
      <c r="ERT37" s="130"/>
      <c r="ERU37" s="130"/>
      <c r="ERV37" s="130"/>
      <c r="ERW37" s="130"/>
      <c r="ERX37" s="130"/>
      <c r="ERY37" s="130"/>
      <c r="ERZ37" s="130"/>
      <c r="ESA37" s="130"/>
      <c r="ESB37" s="130"/>
      <c r="ESC37" s="130"/>
      <c r="ESD37" s="130"/>
      <c r="ESE37" s="130"/>
      <c r="ESF37" s="130"/>
      <c r="ESG37" s="130"/>
      <c r="ESH37" s="130"/>
      <c r="ESI37" s="130"/>
      <c r="ESJ37" s="130"/>
      <c r="ESK37" s="130"/>
      <c r="ESL37" s="130"/>
      <c r="ESM37" s="130"/>
      <c r="ESN37" s="130"/>
      <c r="ESO37" s="130"/>
      <c r="ESP37" s="130"/>
      <c r="ESQ37" s="130"/>
      <c r="ESR37" s="130"/>
      <c r="ESS37" s="130"/>
      <c r="EST37" s="130"/>
      <c r="ESU37" s="130"/>
      <c r="ESV37" s="130"/>
      <c r="ESW37" s="130"/>
      <c r="ESX37" s="130"/>
      <c r="ESY37" s="130"/>
      <c r="ESZ37" s="130"/>
      <c r="ETA37" s="130"/>
      <c r="ETB37" s="130"/>
      <c r="ETC37" s="130"/>
      <c r="ETD37" s="130"/>
      <c r="ETE37" s="130"/>
      <c r="ETF37" s="130"/>
      <c r="ETG37" s="130"/>
      <c r="ETH37" s="130"/>
      <c r="ETI37" s="130"/>
      <c r="ETJ37" s="130"/>
      <c r="ETK37" s="130"/>
      <c r="ETL37" s="130"/>
      <c r="ETM37" s="130"/>
      <c r="ETN37" s="130"/>
      <c r="ETO37" s="130"/>
      <c r="ETP37" s="130"/>
      <c r="ETQ37" s="130"/>
      <c r="ETR37" s="130"/>
      <c r="ETS37" s="130"/>
      <c r="ETT37" s="130"/>
      <c r="ETU37" s="130"/>
      <c r="ETV37" s="130"/>
      <c r="ETW37" s="130"/>
      <c r="ETX37" s="130"/>
      <c r="ETY37" s="130"/>
      <c r="ETZ37" s="130"/>
      <c r="EUA37" s="130"/>
      <c r="EUB37" s="130"/>
      <c r="EUC37" s="130"/>
      <c r="EUD37" s="130"/>
      <c r="EUE37" s="130"/>
      <c r="EUF37" s="130"/>
      <c r="EUG37" s="130"/>
      <c r="EUH37" s="130"/>
      <c r="EUI37" s="130"/>
      <c r="EUJ37" s="130"/>
      <c r="EUK37" s="130"/>
      <c r="EUL37" s="130"/>
      <c r="EUM37" s="130"/>
      <c r="EUN37" s="130"/>
      <c r="EUO37" s="130"/>
      <c r="EUP37" s="130"/>
      <c r="EUQ37" s="130"/>
      <c r="EUR37" s="130"/>
      <c r="EUS37" s="130"/>
      <c r="EUT37" s="130"/>
      <c r="EUU37" s="130"/>
      <c r="EUV37" s="130"/>
      <c r="EUW37" s="130"/>
      <c r="EUX37" s="130"/>
      <c r="EUY37" s="130"/>
      <c r="EUZ37" s="130"/>
      <c r="EVA37" s="130"/>
      <c r="EVB37" s="130"/>
      <c r="EVC37" s="130"/>
      <c r="EVD37" s="130"/>
      <c r="EVE37" s="130"/>
      <c r="EVF37" s="130"/>
      <c r="EVG37" s="130"/>
      <c r="EVH37" s="130"/>
      <c r="EVI37" s="130"/>
      <c r="EVJ37" s="130"/>
      <c r="EVK37" s="130"/>
      <c r="EVL37" s="130"/>
      <c r="EVM37" s="130"/>
      <c r="EVN37" s="130"/>
      <c r="EVO37" s="130"/>
      <c r="EVP37" s="130"/>
      <c r="EVQ37" s="130"/>
      <c r="EVR37" s="130"/>
      <c r="EVS37" s="130"/>
      <c r="EVT37" s="130"/>
      <c r="EVU37" s="130"/>
      <c r="EVV37" s="130"/>
      <c r="EVW37" s="130"/>
      <c r="EVX37" s="130"/>
      <c r="EVY37" s="130"/>
      <c r="EVZ37" s="130"/>
      <c r="EWA37" s="130"/>
      <c r="EWB37" s="130"/>
      <c r="EWC37" s="130"/>
      <c r="EWD37" s="130"/>
      <c r="EWE37" s="130"/>
      <c r="EWF37" s="130"/>
      <c r="EWG37" s="130"/>
      <c r="EWH37" s="130"/>
      <c r="EWI37" s="130"/>
      <c r="EWJ37" s="130"/>
      <c r="EWK37" s="130"/>
      <c r="EWL37" s="130"/>
      <c r="EWM37" s="130"/>
      <c r="EWN37" s="130"/>
      <c r="EWO37" s="130"/>
      <c r="EWP37" s="130"/>
      <c r="EWQ37" s="130"/>
      <c r="EWR37" s="130"/>
      <c r="EWS37" s="130"/>
      <c r="EWT37" s="130"/>
      <c r="EWU37" s="130"/>
      <c r="EWV37" s="130"/>
      <c r="EWW37" s="130"/>
      <c r="EWX37" s="130"/>
      <c r="EWY37" s="130"/>
      <c r="EWZ37" s="130"/>
      <c r="EXA37" s="130"/>
      <c r="EXB37" s="130"/>
      <c r="EXC37" s="130"/>
      <c r="EXD37" s="130"/>
      <c r="EXE37" s="130"/>
      <c r="EXF37" s="130"/>
      <c r="EXG37" s="130"/>
      <c r="EXH37" s="130"/>
      <c r="EXI37" s="130"/>
      <c r="EXJ37" s="130"/>
      <c r="EXK37" s="130"/>
      <c r="EXL37" s="130"/>
      <c r="EXM37" s="130"/>
      <c r="EXN37" s="130"/>
      <c r="EXO37" s="130"/>
      <c r="EXP37" s="130"/>
      <c r="EXQ37" s="130"/>
      <c r="EXR37" s="130"/>
      <c r="EXS37" s="130"/>
      <c r="EXT37" s="130"/>
      <c r="EXU37" s="130"/>
      <c r="EXV37" s="130"/>
      <c r="EXW37" s="130"/>
      <c r="EXX37" s="130"/>
      <c r="EXY37" s="130"/>
      <c r="EXZ37" s="130"/>
      <c r="EYA37" s="130"/>
      <c r="EYB37" s="130"/>
      <c r="EYC37" s="130"/>
      <c r="EYD37" s="130"/>
      <c r="EYE37" s="130"/>
      <c r="EYF37" s="130"/>
      <c r="EYG37" s="130"/>
      <c r="EYH37" s="130"/>
      <c r="EYI37" s="130"/>
      <c r="EYJ37" s="130"/>
      <c r="EYK37" s="130"/>
      <c r="EYL37" s="130"/>
      <c r="EYM37" s="130"/>
      <c r="EYN37" s="130"/>
      <c r="EYO37" s="130"/>
      <c r="EYP37" s="130"/>
      <c r="EYQ37" s="130"/>
      <c r="EYR37" s="130"/>
      <c r="EYS37" s="130"/>
      <c r="EYT37" s="130"/>
      <c r="EYU37" s="130"/>
      <c r="EYV37" s="130"/>
      <c r="EYW37" s="130"/>
      <c r="EYX37" s="130"/>
      <c r="EYY37" s="130"/>
      <c r="EYZ37" s="130"/>
      <c r="EZA37" s="130"/>
      <c r="EZB37" s="130"/>
      <c r="EZC37" s="130"/>
      <c r="EZD37" s="130"/>
      <c r="EZE37" s="130"/>
      <c r="EZF37" s="130"/>
      <c r="EZG37" s="130"/>
      <c r="EZH37" s="130"/>
      <c r="EZI37" s="130"/>
      <c r="EZJ37" s="130"/>
      <c r="EZK37" s="130"/>
      <c r="EZL37" s="130"/>
      <c r="EZM37" s="130"/>
      <c r="EZN37" s="130"/>
      <c r="EZO37" s="130"/>
      <c r="EZP37" s="130"/>
      <c r="EZQ37" s="130"/>
      <c r="EZR37" s="130"/>
      <c r="EZS37" s="130"/>
      <c r="EZT37" s="130"/>
      <c r="EZU37" s="130"/>
      <c r="EZV37" s="130"/>
      <c r="EZW37" s="130"/>
      <c r="EZX37" s="130"/>
      <c r="EZY37" s="130"/>
      <c r="EZZ37" s="130"/>
      <c r="FAA37" s="130"/>
      <c r="FAB37" s="130"/>
      <c r="FAC37" s="130"/>
      <c r="FAD37" s="130"/>
      <c r="FAE37" s="130"/>
      <c r="FAF37" s="130"/>
      <c r="FAG37" s="130"/>
      <c r="FAH37" s="130"/>
      <c r="FAI37" s="130"/>
      <c r="FAJ37" s="130"/>
      <c r="FAK37" s="130"/>
      <c r="FAL37" s="130"/>
      <c r="FAM37" s="130"/>
      <c r="FAN37" s="130"/>
      <c r="FAO37" s="130"/>
      <c r="FAP37" s="130"/>
      <c r="FAQ37" s="130"/>
      <c r="FAR37" s="130"/>
      <c r="FAS37" s="130"/>
      <c r="FAT37" s="130"/>
      <c r="FAU37" s="130"/>
      <c r="FAV37" s="130"/>
      <c r="FAW37" s="130"/>
      <c r="FAX37" s="130"/>
      <c r="FAY37" s="130"/>
      <c r="FAZ37" s="130"/>
      <c r="FBA37" s="130"/>
      <c r="FBB37" s="130"/>
      <c r="FBC37" s="130"/>
      <c r="FBD37" s="130"/>
      <c r="FBE37" s="130"/>
      <c r="FBF37" s="130"/>
      <c r="FBG37" s="130"/>
      <c r="FBH37" s="130"/>
      <c r="FBI37" s="130"/>
      <c r="FBJ37" s="130"/>
      <c r="FBK37" s="130"/>
      <c r="FBL37" s="130"/>
      <c r="FBM37" s="130"/>
      <c r="FBN37" s="130"/>
      <c r="FBO37" s="130"/>
      <c r="FBP37" s="130"/>
      <c r="FBQ37" s="130"/>
      <c r="FBR37" s="130"/>
      <c r="FBS37" s="130"/>
      <c r="FBT37" s="130"/>
      <c r="FBU37" s="130"/>
      <c r="FBV37" s="130"/>
      <c r="FBW37" s="130"/>
      <c r="FBX37" s="130"/>
      <c r="FBY37" s="130"/>
      <c r="FBZ37" s="130"/>
      <c r="FCA37" s="130"/>
      <c r="FCB37" s="130"/>
      <c r="FCC37" s="130"/>
      <c r="FCD37" s="130"/>
      <c r="FCE37" s="130"/>
      <c r="FCF37" s="130"/>
      <c r="FCG37" s="130"/>
      <c r="FCH37" s="130"/>
      <c r="FCI37" s="130"/>
      <c r="FCJ37" s="130"/>
      <c r="FCK37" s="130"/>
      <c r="FCL37" s="130"/>
      <c r="FCM37" s="130"/>
      <c r="FCN37" s="130"/>
      <c r="FCO37" s="130"/>
      <c r="FCP37" s="130"/>
      <c r="FCQ37" s="130"/>
      <c r="FCR37" s="130"/>
      <c r="FCS37" s="130"/>
      <c r="FCT37" s="130"/>
      <c r="FCU37" s="130"/>
      <c r="FCV37" s="130"/>
      <c r="FCW37" s="130"/>
      <c r="FCX37" s="130"/>
      <c r="FCY37" s="130"/>
      <c r="FCZ37" s="130"/>
      <c r="FDA37" s="130"/>
      <c r="FDB37" s="130"/>
      <c r="FDC37" s="130"/>
      <c r="FDD37" s="130"/>
      <c r="FDE37" s="130"/>
      <c r="FDF37" s="130"/>
      <c r="FDG37" s="130"/>
      <c r="FDH37" s="130"/>
      <c r="FDI37" s="130"/>
      <c r="FDJ37" s="130"/>
      <c r="FDK37" s="130"/>
      <c r="FDL37" s="130"/>
      <c r="FDM37" s="130"/>
      <c r="FDN37" s="130"/>
      <c r="FDO37" s="130"/>
      <c r="FDP37" s="130"/>
      <c r="FDQ37" s="130"/>
      <c r="FDR37" s="130"/>
      <c r="FDS37" s="130"/>
      <c r="FDT37" s="130"/>
      <c r="FDU37" s="130"/>
      <c r="FDV37" s="130"/>
      <c r="FDW37" s="130"/>
      <c r="FDX37" s="130"/>
      <c r="FDY37" s="130"/>
      <c r="FDZ37" s="130"/>
      <c r="FEA37" s="130"/>
      <c r="FEB37" s="130"/>
      <c r="FEC37" s="130"/>
      <c r="FED37" s="130"/>
      <c r="FEE37" s="130"/>
      <c r="FEF37" s="130"/>
      <c r="FEG37" s="130"/>
      <c r="FEH37" s="130"/>
      <c r="FEI37" s="130"/>
      <c r="FEJ37" s="130"/>
      <c r="FEK37" s="130"/>
      <c r="FEL37" s="130"/>
      <c r="FEM37" s="130"/>
      <c r="FEN37" s="130"/>
      <c r="FEO37" s="130"/>
      <c r="FEP37" s="130"/>
      <c r="FEQ37" s="130"/>
      <c r="FER37" s="130"/>
      <c r="FES37" s="130"/>
      <c r="FET37" s="130"/>
      <c r="FEU37" s="130"/>
      <c r="FEV37" s="130"/>
      <c r="FEW37" s="130"/>
      <c r="FEX37" s="130"/>
      <c r="FEY37" s="130"/>
      <c r="FEZ37" s="130"/>
      <c r="FFA37" s="130"/>
      <c r="FFB37" s="130"/>
      <c r="FFC37" s="130"/>
      <c r="FFD37" s="130"/>
      <c r="FFE37" s="130"/>
      <c r="FFF37" s="130"/>
      <c r="FFG37" s="130"/>
      <c r="FFH37" s="130"/>
      <c r="FFI37" s="130"/>
      <c r="FFJ37" s="130"/>
      <c r="FFK37" s="130"/>
      <c r="FFL37" s="130"/>
      <c r="FFM37" s="130"/>
      <c r="FFN37" s="130"/>
      <c r="FFO37" s="130"/>
      <c r="FFP37" s="130"/>
      <c r="FFQ37" s="130"/>
      <c r="FFR37" s="130"/>
      <c r="FFS37" s="130"/>
      <c r="FFT37" s="130"/>
      <c r="FFU37" s="130"/>
      <c r="FFV37" s="130"/>
      <c r="FFW37" s="130"/>
      <c r="FFX37" s="130"/>
      <c r="FFY37" s="130"/>
      <c r="FFZ37" s="130"/>
      <c r="FGA37" s="130"/>
      <c r="FGB37" s="130"/>
      <c r="FGC37" s="130"/>
      <c r="FGD37" s="130"/>
      <c r="FGE37" s="130"/>
      <c r="FGF37" s="130"/>
      <c r="FGG37" s="130"/>
      <c r="FGH37" s="130"/>
      <c r="FGI37" s="130"/>
      <c r="FGJ37" s="130"/>
      <c r="FGK37" s="130"/>
      <c r="FGL37" s="130"/>
      <c r="FGM37" s="130"/>
      <c r="FGN37" s="130"/>
      <c r="FGO37" s="130"/>
      <c r="FGP37" s="130"/>
      <c r="FGQ37" s="130"/>
      <c r="FGR37" s="130"/>
      <c r="FGS37" s="130"/>
      <c r="FGT37" s="130"/>
      <c r="FGU37" s="130"/>
      <c r="FGV37" s="130"/>
      <c r="FGW37" s="130"/>
      <c r="FGX37" s="130"/>
      <c r="FGY37" s="130"/>
      <c r="FGZ37" s="130"/>
      <c r="FHA37" s="130"/>
      <c r="FHB37" s="130"/>
      <c r="FHC37" s="130"/>
      <c r="FHD37" s="130"/>
      <c r="FHE37" s="130"/>
      <c r="FHF37" s="130"/>
      <c r="FHG37" s="130"/>
      <c r="FHH37" s="130"/>
      <c r="FHI37" s="130"/>
      <c r="FHJ37" s="130"/>
      <c r="FHK37" s="130"/>
      <c r="FHL37" s="130"/>
      <c r="FHM37" s="130"/>
      <c r="FHN37" s="130"/>
      <c r="FHO37" s="130"/>
      <c r="FHP37" s="130"/>
      <c r="FHQ37" s="130"/>
      <c r="FHR37" s="130"/>
      <c r="FHS37" s="130"/>
      <c r="FHT37" s="130"/>
      <c r="FHU37" s="130"/>
      <c r="FHV37" s="130"/>
      <c r="FHW37" s="130"/>
      <c r="FHX37" s="130"/>
      <c r="FHY37" s="130"/>
      <c r="FHZ37" s="130"/>
      <c r="FIA37" s="130"/>
      <c r="FIB37" s="130"/>
      <c r="FIC37" s="130"/>
      <c r="FID37" s="130"/>
      <c r="FIE37" s="130"/>
      <c r="FIF37" s="130"/>
      <c r="FIG37" s="130"/>
      <c r="FIH37" s="130"/>
      <c r="FII37" s="130"/>
      <c r="FIJ37" s="130"/>
      <c r="FIK37" s="130"/>
      <c r="FIL37" s="130"/>
      <c r="FIM37" s="130"/>
      <c r="FIN37" s="130"/>
      <c r="FIO37" s="130"/>
      <c r="FIP37" s="130"/>
      <c r="FIQ37" s="130"/>
      <c r="FIR37" s="130"/>
      <c r="FIS37" s="130"/>
      <c r="FIT37" s="130"/>
      <c r="FIU37" s="130"/>
      <c r="FIV37" s="130"/>
      <c r="FIW37" s="130"/>
      <c r="FIX37" s="130"/>
      <c r="FIY37" s="130"/>
      <c r="FIZ37" s="130"/>
      <c r="FJA37" s="130"/>
      <c r="FJB37" s="130"/>
      <c r="FJC37" s="130"/>
      <c r="FJD37" s="130"/>
      <c r="FJE37" s="130"/>
      <c r="FJF37" s="130"/>
      <c r="FJG37" s="130"/>
      <c r="FJH37" s="130"/>
      <c r="FJI37" s="130"/>
      <c r="FJJ37" s="130"/>
      <c r="FJK37" s="130"/>
      <c r="FJL37" s="130"/>
      <c r="FJM37" s="130"/>
      <c r="FJN37" s="130"/>
      <c r="FJO37" s="130"/>
      <c r="FJP37" s="130"/>
      <c r="FJQ37" s="130"/>
      <c r="FJR37" s="130"/>
      <c r="FJS37" s="130"/>
      <c r="FJT37" s="130"/>
      <c r="FJU37" s="130"/>
      <c r="FJV37" s="130"/>
      <c r="FJW37" s="130"/>
      <c r="FJX37" s="130"/>
      <c r="FJY37" s="130"/>
      <c r="FJZ37" s="130"/>
      <c r="FKA37" s="130"/>
      <c r="FKB37" s="130"/>
      <c r="FKC37" s="130"/>
      <c r="FKD37" s="130"/>
      <c r="FKE37" s="130"/>
      <c r="FKF37" s="130"/>
      <c r="FKG37" s="130"/>
      <c r="FKH37" s="130"/>
      <c r="FKI37" s="130"/>
      <c r="FKJ37" s="130"/>
      <c r="FKK37" s="130"/>
      <c r="FKL37" s="130"/>
      <c r="FKM37" s="130"/>
      <c r="FKN37" s="130"/>
      <c r="FKO37" s="130"/>
      <c r="FKP37" s="130"/>
      <c r="FKQ37" s="130"/>
      <c r="FKR37" s="130"/>
      <c r="FKS37" s="130"/>
      <c r="FKT37" s="130"/>
      <c r="FKU37" s="130"/>
      <c r="FKV37" s="130"/>
      <c r="FKW37" s="130"/>
      <c r="FKX37" s="130"/>
      <c r="FKY37" s="130"/>
      <c r="FKZ37" s="130"/>
      <c r="FLA37" s="130"/>
      <c r="FLB37" s="130"/>
      <c r="FLC37" s="130"/>
      <c r="FLD37" s="130"/>
      <c r="FLE37" s="130"/>
      <c r="FLF37" s="130"/>
      <c r="FLG37" s="130"/>
      <c r="FLH37" s="130"/>
      <c r="FLI37" s="130"/>
      <c r="FLJ37" s="130"/>
      <c r="FLK37" s="130"/>
      <c r="FLL37" s="130"/>
      <c r="FLM37" s="130"/>
      <c r="FLN37" s="130"/>
      <c r="FLO37" s="130"/>
      <c r="FLP37" s="130"/>
      <c r="FLQ37" s="130"/>
      <c r="FLR37" s="130"/>
      <c r="FLS37" s="130"/>
      <c r="FLT37" s="130"/>
      <c r="FLU37" s="130"/>
      <c r="FLV37" s="130"/>
      <c r="FLW37" s="130"/>
      <c r="FLX37" s="130"/>
      <c r="FLY37" s="130"/>
      <c r="FLZ37" s="130"/>
      <c r="FMA37" s="130"/>
      <c r="FMB37" s="130"/>
      <c r="FMC37" s="130"/>
      <c r="FMD37" s="130"/>
      <c r="FME37" s="130"/>
      <c r="FMF37" s="130"/>
      <c r="FMG37" s="130"/>
      <c r="FMH37" s="130"/>
      <c r="FMI37" s="130"/>
      <c r="FMJ37" s="130"/>
      <c r="FMK37" s="130"/>
      <c r="FML37" s="130"/>
      <c r="FMM37" s="130"/>
      <c r="FMN37" s="130"/>
      <c r="FMO37" s="130"/>
      <c r="FMP37" s="130"/>
      <c r="FMQ37" s="130"/>
      <c r="FMR37" s="130"/>
      <c r="FMS37" s="130"/>
      <c r="FMT37" s="130"/>
      <c r="FMU37" s="130"/>
      <c r="FMV37" s="130"/>
      <c r="FMW37" s="130"/>
      <c r="FMX37" s="130"/>
      <c r="FMY37" s="130"/>
      <c r="FMZ37" s="130"/>
      <c r="FNA37" s="130"/>
      <c r="FNB37" s="130"/>
      <c r="FNC37" s="130"/>
      <c r="FND37" s="130"/>
      <c r="FNE37" s="130"/>
      <c r="FNF37" s="130"/>
      <c r="FNG37" s="130"/>
      <c r="FNH37" s="130"/>
      <c r="FNI37" s="130"/>
      <c r="FNJ37" s="130"/>
      <c r="FNK37" s="130"/>
      <c r="FNL37" s="130"/>
      <c r="FNM37" s="130"/>
      <c r="FNN37" s="130"/>
      <c r="FNO37" s="130"/>
      <c r="FNP37" s="130"/>
      <c r="FNQ37" s="130"/>
      <c r="FNR37" s="130"/>
      <c r="FNS37" s="130"/>
      <c r="FNT37" s="130"/>
      <c r="FNU37" s="130"/>
      <c r="FNV37" s="130"/>
      <c r="FNW37" s="130"/>
      <c r="FNX37" s="130"/>
      <c r="FNY37" s="130"/>
      <c r="FNZ37" s="130"/>
      <c r="FOA37" s="130"/>
      <c r="FOB37" s="130"/>
      <c r="FOC37" s="130"/>
      <c r="FOD37" s="130"/>
      <c r="FOE37" s="130"/>
      <c r="FOF37" s="130"/>
      <c r="FOG37" s="130"/>
      <c r="FOH37" s="130"/>
      <c r="FOI37" s="130"/>
      <c r="FOJ37" s="130"/>
      <c r="FOK37" s="130"/>
      <c r="FOL37" s="130"/>
      <c r="FOM37" s="130"/>
      <c r="FON37" s="130"/>
      <c r="FOO37" s="130"/>
      <c r="FOP37" s="130"/>
      <c r="FOQ37" s="130"/>
      <c r="FOR37" s="130"/>
      <c r="FOS37" s="130"/>
      <c r="FOT37" s="130"/>
      <c r="FOU37" s="130"/>
      <c r="FOV37" s="130"/>
      <c r="FOW37" s="130"/>
      <c r="FOX37" s="130"/>
      <c r="FOY37" s="130"/>
      <c r="FOZ37" s="130"/>
      <c r="FPA37" s="130"/>
      <c r="FPB37" s="130"/>
      <c r="FPC37" s="130"/>
      <c r="FPD37" s="130"/>
      <c r="FPE37" s="130"/>
      <c r="FPF37" s="130"/>
      <c r="FPG37" s="130"/>
      <c r="FPH37" s="130"/>
      <c r="FPI37" s="130"/>
      <c r="FPJ37" s="130"/>
      <c r="FPK37" s="130"/>
      <c r="FPL37" s="130"/>
      <c r="FPM37" s="130"/>
      <c r="FPN37" s="130"/>
      <c r="FPO37" s="130"/>
      <c r="FPP37" s="130"/>
      <c r="FPQ37" s="130"/>
      <c r="FPR37" s="130"/>
      <c r="FPS37" s="130"/>
      <c r="FPT37" s="130"/>
      <c r="FPU37" s="130"/>
      <c r="FPV37" s="130"/>
      <c r="FPW37" s="130"/>
      <c r="FPX37" s="130"/>
      <c r="FPY37" s="130"/>
      <c r="FPZ37" s="130"/>
      <c r="FQA37" s="130"/>
      <c r="FQB37" s="130"/>
      <c r="FQC37" s="130"/>
      <c r="FQD37" s="130"/>
      <c r="FQE37" s="130"/>
      <c r="FQF37" s="130"/>
      <c r="FQG37" s="130"/>
      <c r="FQH37" s="130"/>
      <c r="FQI37" s="130"/>
      <c r="FQJ37" s="130"/>
      <c r="FQK37" s="130"/>
      <c r="FQL37" s="130"/>
      <c r="FQM37" s="130"/>
      <c r="FQN37" s="130"/>
      <c r="FQO37" s="130"/>
      <c r="FQP37" s="130"/>
      <c r="FQQ37" s="130"/>
      <c r="FQR37" s="130"/>
      <c r="FQS37" s="130"/>
      <c r="FQT37" s="130"/>
      <c r="FQU37" s="130"/>
      <c r="FQV37" s="130"/>
      <c r="FQW37" s="130"/>
      <c r="FQX37" s="130"/>
      <c r="FQY37" s="130"/>
      <c r="FQZ37" s="130"/>
      <c r="FRA37" s="130"/>
      <c r="FRB37" s="130"/>
      <c r="FRC37" s="130"/>
      <c r="FRD37" s="130"/>
      <c r="FRE37" s="130"/>
      <c r="FRF37" s="130"/>
      <c r="FRG37" s="130"/>
      <c r="FRH37" s="130"/>
      <c r="FRI37" s="130"/>
      <c r="FRJ37" s="130"/>
      <c r="FRK37" s="130"/>
      <c r="FRL37" s="130"/>
      <c r="FRM37" s="130"/>
      <c r="FRN37" s="130"/>
      <c r="FRO37" s="130"/>
      <c r="FRP37" s="130"/>
      <c r="FRQ37" s="130"/>
      <c r="FRR37" s="130"/>
      <c r="FRS37" s="130"/>
      <c r="FRT37" s="130"/>
      <c r="FRU37" s="130"/>
      <c r="FRV37" s="130"/>
      <c r="FRW37" s="130"/>
      <c r="FRX37" s="130"/>
      <c r="FRY37" s="130"/>
      <c r="FRZ37" s="130"/>
      <c r="FSA37" s="130"/>
      <c r="FSB37" s="130"/>
      <c r="FSC37" s="130"/>
      <c r="FSD37" s="130"/>
      <c r="FSE37" s="130"/>
      <c r="FSF37" s="130"/>
      <c r="FSG37" s="130"/>
      <c r="FSH37" s="130"/>
      <c r="FSI37" s="130"/>
      <c r="FSJ37" s="130"/>
      <c r="FSK37" s="130"/>
      <c r="FSL37" s="130"/>
      <c r="FSM37" s="130"/>
      <c r="FSN37" s="130"/>
      <c r="FSO37" s="130"/>
      <c r="FSP37" s="130"/>
      <c r="FSQ37" s="130"/>
      <c r="FSR37" s="130"/>
      <c r="FSS37" s="130"/>
      <c r="FST37" s="130"/>
      <c r="FSU37" s="130"/>
      <c r="FSV37" s="130"/>
      <c r="FSW37" s="130"/>
      <c r="FSX37" s="130"/>
      <c r="FSY37" s="130"/>
      <c r="FSZ37" s="130"/>
      <c r="FTA37" s="130"/>
      <c r="FTB37" s="130"/>
      <c r="FTC37" s="130"/>
      <c r="FTD37" s="130"/>
      <c r="FTE37" s="130"/>
      <c r="FTF37" s="130"/>
      <c r="FTG37" s="130"/>
      <c r="FTH37" s="130"/>
      <c r="FTI37" s="130"/>
      <c r="FTJ37" s="130"/>
      <c r="FTK37" s="130"/>
      <c r="FTL37" s="130"/>
      <c r="FTM37" s="130"/>
      <c r="FTN37" s="130"/>
      <c r="FTO37" s="130"/>
      <c r="FTP37" s="130"/>
      <c r="FTQ37" s="130"/>
      <c r="FTR37" s="130"/>
      <c r="FTS37" s="130"/>
      <c r="FTT37" s="130"/>
      <c r="FTU37" s="130"/>
      <c r="FTV37" s="130"/>
      <c r="FTW37" s="130"/>
      <c r="FTX37" s="130"/>
      <c r="FTY37" s="130"/>
      <c r="FTZ37" s="130"/>
      <c r="FUA37" s="130"/>
      <c r="FUB37" s="130"/>
      <c r="FUC37" s="130"/>
      <c r="FUD37" s="130"/>
      <c r="FUE37" s="130"/>
      <c r="FUF37" s="130"/>
      <c r="FUG37" s="130"/>
      <c r="FUH37" s="130"/>
      <c r="FUI37" s="130"/>
      <c r="FUJ37" s="130"/>
      <c r="FUK37" s="130"/>
      <c r="FUL37" s="130"/>
      <c r="FUM37" s="130"/>
      <c r="FUN37" s="130"/>
      <c r="FUO37" s="130"/>
      <c r="FUP37" s="130"/>
      <c r="FUQ37" s="130"/>
      <c r="FUR37" s="130"/>
      <c r="FUS37" s="130"/>
      <c r="FUT37" s="130"/>
      <c r="FUU37" s="130"/>
      <c r="FUV37" s="130"/>
      <c r="FUW37" s="130"/>
      <c r="FUX37" s="130"/>
      <c r="FUY37" s="130"/>
      <c r="FUZ37" s="130"/>
      <c r="FVA37" s="130"/>
      <c r="FVB37" s="130"/>
      <c r="FVC37" s="130"/>
      <c r="FVD37" s="130"/>
      <c r="FVE37" s="130"/>
      <c r="FVF37" s="130"/>
      <c r="FVG37" s="130"/>
      <c r="FVH37" s="130"/>
      <c r="FVI37" s="130"/>
      <c r="FVJ37" s="130"/>
      <c r="FVK37" s="130"/>
      <c r="FVL37" s="130"/>
      <c r="FVM37" s="130"/>
      <c r="FVN37" s="130"/>
      <c r="FVO37" s="130"/>
      <c r="FVP37" s="130"/>
      <c r="FVQ37" s="130"/>
      <c r="FVR37" s="130"/>
      <c r="FVS37" s="130"/>
      <c r="FVT37" s="130"/>
      <c r="FVU37" s="130"/>
      <c r="FVV37" s="130"/>
      <c r="FVW37" s="130"/>
      <c r="FVX37" s="130"/>
      <c r="FVY37" s="130"/>
      <c r="FVZ37" s="130"/>
      <c r="FWA37" s="130"/>
      <c r="FWB37" s="130"/>
      <c r="FWC37" s="130"/>
      <c r="FWD37" s="130"/>
      <c r="FWE37" s="130"/>
      <c r="FWF37" s="130"/>
      <c r="FWG37" s="130"/>
      <c r="FWH37" s="130"/>
      <c r="FWI37" s="130"/>
      <c r="FWJ37" s="130"/>
      <c r="FWK37" s="130"/>
      <c r="FWL37" s="130"/>
      <c r="FWM37" s="130"/>
      <c r="FWN37" s="130"/>
      <c r="FWO37" s="130"/>
      <c r="FWP37" s="130"/>
      <c r="FWQ37" s="130"/>
      <c r="FWR37" s="130"/>
      <c r="FWS37" s="130"/>
      <c r="FWT37" s="130"/>
      <c r="FWU37" s="130"/>
      <c r="FWV37" s="130"/>
      <c r="FWW37" s="130"/>
      <c r="FWX37" s="130"/>
      <c r="FWY37" s="130"/>
      <c r="FWZ37" s="130"/>
      <c r="FXA37" s="130"/>
      <c r="FXB37" s="130"/>
      <c r="FXC37" s="130"/>
      <c r="FXD37" s="130"/>
      <c r="FXE37" s="130"/>
      <c r="FXF37" s="130"/>
      <c r="FXG37" s="130"/>
      <c r="FXH37" s="130"/>
      <c r="FXI37" s="130"/>
      <c r="FXJ37" s="130"/>
      <c r="FXK37" s="130"/>
      <c r="FXL37" s="130"/>
      <c r="FXM37" s="130"/>
      <c r="FXN37" s="130"/>
      <c r="FXO37" s="130"/>
      <c r="FXP37" s="130"/>
      <c r="FXQ37" s="130"/>
      <c r="FXR37" s="130"/>
      <c r="FXS37" s="130"/>
      <c r="FXT37" s="130"/>
      <c r="FXU37" s="130"/>
      <c r="FXV37" s="130"/>
      <c r="FXW37" s="130"/>
      <c r="FXX37" s="130"/>
      <c r="FXY37" s="130"/>
      <c r="FXZ37" s="130"/>
      <c r="FYA37" s="130"/>
      <c r="FYB37" s="130"/>
      <c r="FYC37" s="130"/>
      <c r="FYD37" s="130"/>
      <c r="FYE37" s="130"/>
      <c r="FYF37" s="130"/>
      <c r="FYG37" s="130"/>
      <c r="FYH37" s="130"/>
      <c r="FYI37" s="130"/>
      <c r="FYJ37" s="130"/>
      <c r="FYK37" s="130"/>
      <c r="FYL37" s="130"/>
      <c r="FYM37" s="130"/>
      <c r="FYN37" s="130"/>
      <c r="FYO37" s="130"/>
      <c r="FYP37" s="130"/>
      <c r="FYQ37" s="130"/>
      <c r="FYR37" s="130"/>
      <c r="FYS37" s="130"/>
      <c r="FYT37" s="130"/>
      <c r="FYU37" s="130"/>
      <c r="FYV37" s="130"/>
      <c r="FYW37" s="130"/>
      <c r="FYX37" s="130"/>
      <c r="FYY37" s="130"/>
      <c r="FYZ37" s="130"/>
      <c r="FZA37" s="130"/>
      <c r="FZB37" s="130"/>
      <c r="FZC37" s="130"/>
      <c r="FZD37" s="130"/>
      <c r="FZE37" s="130"/>
      <c r="FZF37" s="130"/>
      <c r="FZG37" s="130"/>
      <c r="FZH37" s="130"/>
      <c r="FZI37" s="130"/>
      <c r="FZJ37" s="130"/>
      <c r="FZK37" s="130"/>
      <c r="FZL37" s="130"/>
      <c r="FZM37" s="130"/>
      <c r="FZN37" s="130"/>
      <c r="FZO37" s="130"/>
      <c r="FZP37" s="130"/>
      <c r="FZQ37" s="130"/>
      <c r="FZR37" s="130"/>
      <c r="FZS37" s="130"/>
      <c r="FZT37" s="130"/>
      <c r="FZU37" s="130"/>
      <c r="FZV37" s="130"/>
      <c r="FZW37" s="130"/>
      <c r="FZX37" s="130"/>
      <c r="FZY37" s="130"/>
      <c r="FZZ37" s="130"/>
      <c r="GAA37" s="130"/>
      <c r="GAB37" s="130"/>
      <c r="GAC37" s="130"/>
      <c r="GAD37" s="130"/>
      <c r="GAE37" s="130"/>
      <c r="GAF37" s="130"/>
      <c r="GAG37" s="130"/>
      <c r="GAH37" s="130"/>
      <c r="GAI37" s="130"/>
      <c r="GAJ37" s="130"/>
      <c r="GAK37" s="130"/>
      <c r="GAL37" s="130"/>
      <c r="GAM37" s="130"/>
      <c r="GAN37" s="130"/>
      <c r="GAO37" s="130"/>
      <c r="GAP37" s="130"/>
      <c r="GAQ37" s="130"/>
      <c r="GAR37" s="130"/>
      <c r="GAS37" s="130"/>
      <c r="GAT37" s="130"/>
      <c r="GAU37" s="130"/>
      <c r="GAV37" s="130"/>
      <c r="GAW37" s="130"/>
      <c r="GAX37" s="130"/>
      <c r="GAY37" s="130"/>
      <c r="GAZ37" s="130"/>
      <c r="GBA37" s="130"/>
      <c r="GBB37" s="130"/>
      <c r="GBC37" s="130"/>
      <c r="GBD37" s="130"/>
      <c r="GBE37" s="130"/>
      <c r="GBF37" s="130"/>
      <c r="GBG37" s="130"/>
      <c r="GBH37" s="130"/>
      <c r="GBI37" s="130"/>
      <c r="GBJ37" s="130"/>
      <c r="GBK37" s="130"/>
      <c r="GBL37" s="130"/>
      <c r="GBM37" s="130"/>
      <c r="GBN37" s="130"/>
      <c r="GBO37" s="130"/>
      <c r="GBP37" s="130"/>
      <c r="GBQ37" s="130"/>
      <c r="GBR37" s="130"/>
      <c r="GBS37" s="130"/>
      <c r="GBT37" s="130"/>
      <c r="GBU37" s="130"/>
      <c r="GBV37" s="130"/>
      <c r="GBW37" s="130"/>
      <c r="GBX37" s="130"/>
      <c r="GBY37" s="130"/>
      <c r="GBZ37" s="130"/>
      <c r="GCA37" s="130"/>
      <c r="GCB37" s="130"/>
      <c r="GCC37" s="130"/>
      <c r="GCD37" s="130"/>
      <c r="GCE37" s="130"/>
      <c r="GCF37" s="130"/>
      <c r="GCG37" s="130"/>
      <c r="GCH37" s="130"/>
      <c r="GCI37" s="130"/>
      <c r="GCJ37" s="130"/>
      <c r="GCK37" s="130"/>
      <c r="GCL37" s="130"/>
      <c r="GCM37" s="130"/>
      <c r="GCN37" s="130"/>
      <c r="GCO37" s="130"/>
      <c r="GCP37" s="130"/>
      <c r="GCQ37" s="130"/>
      <c r="GCR37" s="130"/>
      <c r="GCS37" s="130"/>
      <c r="GCT37" s="130"/>
      <c r="GCU37" s="130"/>
      <c r="GCV37" s="130"/>
      <c r="GCW37" s="130"/>
      <c r="GCX37" s="130"/>
      <c r="GCY37" s="130"/>
      <c r="GCZ37" s="130"/>
      <c r="GDA37" s="130"/>
      <c r="GDB37" s="130"/>
      <c r="GDC37" s="130"/>
      <c r="GDD37" s="130"/>
      <c r="GDE37" s="130"/>
      <c r="GDF37" s="130"/>
      <c r="GDG37" s="130"/>
      <c r="GDH37" s="130"/>
      <c r="GDI37" s="130"/>
      <c r="GDJ37" s="130"/>
      <c r="GDK37" s="130"/>
      <c r="GDL37" s="130"/>
      <c r="GDM37" s="130"/>
      <c r="GDN37" s="130"/>
      <c r="GDO37" s="130"/>
      <c r="GDP37" s="130"/>
      <c r="GDQ37" s="130"/>
      <c r="GDR37" s="130"/>
      <c r="GDS37" s="130"/>
      <c r="GDT37" s="130"/>
      <c r="GDU37" s="130"/>
      <c r="GDV37" s="130"/>
      <c r="GDW37" s="130"/>
      <c r="GDX37" s="130"/>
      <c r="GDY37" s="130"/>
      <c r="GDZ37" s="130"/>
      <c r="GEA37" s="130"/>
      <c r="GEB37" s="130"/>
      <c r="GEC37" s="130"/>
      <c r="GED37" s="130"/>
      <c r="GEE37" s="130"/>
      <c r="GEF37" s="130"/>
      <c r="GEG37" s="130"/>
      <c r="GEH37" s="130"/>
      <c r="GEI37" s="130"/>
      <c r="GEJ37" s="130"/>
      <c r="GEK37" s="130"/>
      <c r="GEL37" s="130"/>
      <c r="GEM37" s="130"/>
      <c r="GEN37" s="130"/>
      <c r="GEO37" s="130"/>
      <c r="GEP37" s="130"/>
      <c r="GEQ37" s="130"/>
      <c r="GER37" s="130"/>
      <c r="GES37" s="130"/>
      <c r="GET37" s="130"/>
      <c r="GEU37" s="130"/>
      <c r="GEV37" s="130"/>
      <c r="GEW37" s="130"/>
      <c r="GEX37" s="130"/>
      <c r="GEY37" s="130"/>
      <c r="GEZ37" s="130"/>
      <c r="GFA37" s="130"/>
      <c r="GFB37" s="130"/>
      <c r="GFC37" s="130"/>
      <c r="GFD37" s="130"/>
      <c r="GFE37" s="130"/>
      <c r="GFF37" s="130"/>
      <c r="GFG37" s="130"/>
      <c r="GFH37" s="130"/>
      <c r="GFI37" s="130"/>
      <c r="GFJ37" s="130"/>
      <c r="GFK37" s="130"/>
      <c r="GFL37" s="130"/>
      <c r="GFM37" s="130"/>
      <c r="GFN37" s="130"/>
      <c r="GFO37" s="130"/>
      <c r="GFP37" s="130"/>
      <c r="GFQ37" s="130"/>
      <c r="GFR37" s="130"/>
      <c r="GFS37" s="130"/>
      <c r="GFT37" s="130"/>
      <c r="GFU37" s="130"/>
      <c r="GFV37" s="130"/>
      <c r="GFW37" s="130"/>
      <c r="GFX37" s="130"/>
      <c r="GFY37" s="130"/>
      <c r="GFZ37" s="130"/>
      <c r="GGA37" s="130"/>
      <c r="GGB37" s="130"/>
      <c r="GGC37" s="130"/>
      <c r="GGD37" s="130"/>
      <c r="GGE37" s="130"/>
      <c r="GGF37" s="130"/>
      <c r="GGG37" s="130"/>
      <c r="GGH37" s="130"/>
      <c r="GGI37" s="130"/>
      <c r="GGJ37" s="130"/>
      <c r="GGK37" s="130"/>
      <c r="GGL37" s="130"/>
      <c r="GGM37" s="130"/>
      <c r="GGN37" s="130"/>
      <c r="GGO37" s="130"/>
      <c r="GGP37" s="130"/>
      <c r="GGQ37" s="130"/>
      <c r="GGR37" s="130"/>
      <c r="GGS37" s="130"/>
      <c r="GGT37" s="130"/>
      <c r="GGU37" s="130"/>
      <c r="GGV37" s="130"/>
      <c r="GGW37" s="130"/>
      <c r="GGX37" s="130"/>
      <c r="GGY37" s="130"/>
      <c r="GGZ37" s="130"/>
      <c r="GHA37" s="130"/>
      <c r="GHB37" s="130"/>
      <c r="GHC37" s="130"/>
      <c r="GHD37" s="130"/>
      <c r="GHE37" s="130"/>
      <c r="GHF37" s="130"/>
      <c r="GHG37" s="130"/>
      <c r="GHH37" s="130"/>
      <c r="GHI37" s="130"/>
      <c r="GHJ37" s="130"/>
      <c r="GHK37" s="130"/>
      <c r="GHL37" s="130"/>
      <c r="GHM37" s="130"/>
      <c r="GHN37" s="130"/>
      <c r="GHO37" s="130"/>
      <c r="GHP37" s="130"/>
      <c r="GHQ37" s="130"/>
      <c r="GHR37" s="130"/>
      <c r="GHS37" s="130"/>
      <c r="GHT37" s="130"/>
      <c r="GHU37" s="130"/>
      <c r="GHV37" s="130"/>
      <c r="GHW37" s="130"/>
      <c r="GHX37" s="130"/>
      <c r="GHY37" s="130"/>
      <c r="GHZ37" s="130"/>
      <c r="GIA37" s="130"/>
      <c r="GIB37" s="130"/>
      <c r="GIC37" s="130"/>
      <c r="GID37" s="130"/>
      <c r="GIE37" s="130"/>
      <c r="GIF37" s="130"/>
      <c r="GIG37" s="130"/>
      <c r="GIH37" s="130"/>
      <c r="GII37" s="130"/>
      <c r="GIJ37" s="130"/>
      <c r="GIK37" s="130"/>
      <c r="GIL37" s="130"/>
      <c r="GIM37" s="130"/>
      <c r="GIN37" s="130"/>
      <c r="GIO37" s="130"/>
      <c r="GIP37" s="130"/>
      <c r="GIQ37" s="130"/>
      <c r="GIR37" s="130"/>
      <c r="GIS37" s="130"/>
      <c r="GIT37" s="130"/>
      <c r="GIU37" s="130"/>
      <c r="GIV37" s="130"/>
      <c r="GIW37" s="130"/>
      <c r="GIX37" s="130"/>
      <c r="GIY37" s="130"/>
      <c r="GIZ37" s="130"/>
      <c r="GJA37" s="130"/>
      <c r="GJB37" s="130"/>
      <c r="GJC37" s="130"/>
      <c r="GJD37" s="130"/>
      <c r="GJE37" s="130"/>
      <c r="GJF37" s="130"/>
      <c r="GJG37" s="130"/>
      <c r="GJH37" s="130"/>
      <c r="GJI37" s="130"/>
      <c r="GJJ37" s="130"/>
      <c r="GJK37" s="130"/>
      <c r="GJL37" s="130"/>
      <c r="GJM37" s="130"/>
      <c r="GJN37" s="130"/>
      <c r="GJO37" s="130"/>
      <c r="GJP37" s="130"/>
      <c r="GJQ37" s="130"/>
      <c r="GJR37" s="130"/>
      <c r="GJS37" s="130"/>
      <c r="GJT37" s="130"/>
      <c r="GJU37" s="130"/>
      <c r="GJV37" s="130"/>
      <c r="GJW37" s="130"/>
      <c r="GJX37" s="130"/>
      <c r="GJY37" s="130"/>
      <c r="GJZ37" s="130"/>
      <c r="GKA37" s="130"/>
      <c r="GKB37" s="130"/>
      <c r="GKC37" s="130"/>
      <c r="GKD37" s="130"/>
      <c r="GKE37" s="130"/>
      <c r="GKF37" s="130"/>
      <c r="GKG37" s="130"/>
      <c r="GKH37" s="130"/>
      <c r="GKI37" s="130"/>
      <c r="GKJ37" s="130"/>
      <c r="GKK37" s="130"/>
      <c r="GKL37" s="130"/>
      <c r="GKM37" s="130"/>
      <c r="GKN37" s="130"/>
      <c r="GKO37" s="130"/>
      <c r="GKP37" s="130"/>
      <c r="GKQ37" s="130"/>
      <c r="GKR37" s="130"/>
      <c r="GKS37" s="130"/>
      <c r="GKT37" s="130"/>
      <c r="GKU37" s="130"/>
      <c r="GKV37" s="130"/>
      <c r="GKW37" s="130"/>
      <c r="GKX37" s="130"/>
      <c r="GKY37" s="130"/>
      <c r="GKZ37" s="130"/>
      <c r="GLA37" s="130"/>
      <c r="GLB37" s="130"/>
      <c r="GLC37" s="130"/>
      <c r="GLD37" s="130"/>
      <c r="GLE37" s="130"/>
      <c r="GLF37" s="130"/>
      <c r="GLG37" s="130"/>
      <c r="GLH37" s="130"/>
      <c r="GLI37" s="130"/>
      <c r="GLJ37" s="130"/>
      <c r="GLK37" s="130"/>
      <c r="GLL37" s="130"/>
      <c r="GLM37" s="130"/>
      <c r="GLN37" s="130"/>
      <c r="GLO37" s="130"/>
      <c r="GLP37" s="130"/>
      <c r="GLQ37" s="130"/>
      <c r="GLR37" s="130"/>
      <c r="GLS37" s="130"/>
      <c r="GLT37" s="130"/>
      <c r="GLU37" s="130"/>
      <c r="GLV37" s="130"/>
      <c r="GLW37" s="130"/>
      <c r="GLX37" s="130"/>
      <c r="GLY37" s="130"/>
      <c r="GLZ37" s="130"/>
      <c r="GMA37" s="130"/>
      <c r="GMB37" s="130"/>
      <c r="GMC37" s="130"/>
      <c r="GMD37" s="130"/>
      <c r="GME37" s="130"/>
      <c r="GMF37" s="130"/>
      <c r="GMG37" s="130"/>
      <c r="GMH37" s="130"/>
      <c r="GMI37" s="130"/>
      <c r="GMJ37" s="130"/>
      <c r="GMK37" s="130"/>
      <c r="GML37" s="130"/>
      <c r="GMM37" s="130"/>
      <c r="GMN37" s="130"/>
      <c r="GMO37" s="130"/>
      <c r="GMP37" s="130"/>
      <c r="GMQ37" s="130"/>
      <c r="GMR37" s="130"/>
      <c r="GMS37" s="130"/>
      <c r="GMT37" s="130"/>
      <c r="GMU37" s="130"/>
      <c r="GMV37" s="130"/>
      <c r="GMW37" s="130"/>
      <c r="GMX37" s="130"/>
      <c r="GMY37" s="130"/>
      <c r="GMZ37" s="130"/>
      <c r="GNA37" s="130"/>
      <c r="GNB37" s="130"/>
      <c r="GNC37" s="130"/>
      <c r="GND37" s="130"/>
      <c r="GNE37" s="130"/>
      <c r="GNF37" s="130"/>
      <c r="GNG37" s="130"/>
      <c r="GNH37" s="130"/>
      <c r="GNI37" s="130"/>
      <c r="GNJ37" s="130"/>
      <c r="GNK37" s="130"/>
      <c r="GNL37" s="130"/>
      <c r="GNM37" s="130"/>
      <c r="GNN37" s="130"/>
      <c r="GNO37" s="130"/>
      <c r="GNP37" s="130"/>
      <c r="GNQ37" s="130"/>
      <c r="GNR37" s="130"/>
      <c r="GNS37" s="130"/>
      <c r="GNT37" s="130"/>
      <c r="GNU37" s="130"/>
      <c r="GNV37" s="130"/>
      <c r="GNW37" s="130"/>
      <c r="GNX37" s="130"/>
      <c r="GNY37" s="130"/>
      <c r="GNZ37" s="130"/>
      <c r="GOA37" s="130"/>
      <c r="GOB37" s="130"/>
      <c r="GOC37" s="130"/>
      <c r="GOD37" s="130"/>
      <c r="GOE37" s="130"/>
      <c r="GOF37" s="130"/>
      <c r="GOG37" s="130"/>
      <c r="GOH37" s="130"/>
      <c r="GOI37" s="130"/>
      <c r="GOJ37" s="130"/>
      <c r="GOK37" s="130"/>
      <c r="GOL37" s="130"/>
      <c r="GOM37" s="130"/>
      <c r="GON37" s="130"/>
      <c r="GOO37" s="130"/>
      <c r="GOP37" s="130"/>
      <c r="GOQ37" s="130"/>
      <c r="GOR37" s="130"/>
      <c r="GOS37" s="130"/>
      <c r="GOT37" s="130"/>
      <c r="GOU37" s="130"/>
      <c r="GOV37" s="130"/>
      <c r="GOW37" s="130"/>
      <c r="GOX37" s="130"/>
      <c r="GOY37" s="130"/>
      <c r="GOZ37" s="130"/>
      <c r="GPA37" s="130"/>
      <c r="GPB37" s="130"/>
      <c r="GPC37" s="130"/>
      <c r="GPD37" s="130"/>
      <c r="GPE37" s="130"/>
      <c r="GPF37" s="130"/>
      <c r="GPG37" s="130"/>
      <c r="GPH37" s="130"/>
      <c r="GPI37" s="130"/>
      <c r="GPJ37" s="130"/>
      <c r="GPK37" s="130"/>
      <c r="GPL37" s="130"/>
      <c r="GPM37" s="130"/>
      <c r="GPN37" s="130"/>
      <c r="GPO37" s="130"/>
      <c r="GPP37" s="130"/>
      <c r="GPQ37" s="130"/>
      <c r="GPR37" s="130"/>
      <c r="GPS37" s="130"/>
      <c r="GPT37" s="130"/>
      <c r="GPU37" s="130"/>
      <c r="GPV37" s="130"/>
      <c r="GPW37" s="130"/>
      <c r="GPX37" s="130"/>
      <c r="GPY37" s="130"/>
      <c r="GPZ37" s="130"/>
      <c r="GQA37" s="130"/>
      <c r="GQB37" s="130"/>
      <c r="GQC37" s="130"/>
      <c r="GQD37" s="130"/>
      <c r="GQE37" s="130"/>
      <c r="GQF37" s="130"/>
      <c r="GQG37" s="130"/>
      <c r="GQH37" s="130"/>
      <c r="GQI37" s="130"/>
      <c r="GQJ37" s="130"/>
      <c r="GQK37" s="130"/>
      <c r="GQL37" s="130"/>
      <c r="GQM37" s="130"/>
      <c r="GQN37" s="130"/>
      <c r="GQO37" s="130"/>
      <c r="GQP37" s="130"/>
      <c r="GQQ37" s="130"/>
      <c r="GQR37" s="130"/>
      <c r="GQS37" s="130"/>
      <c r="GQT37" s="130"/>
      <c r="GQU37" s="130"/>
      <c r="GQV37" s="130"/>
      <c r="GQW37" s="130"/>
      <c r="GQX37" s="130"/>
      <c r="GQY37" s="130"/>
      <c r="GQZ37" s="130"/>
      <c r="GRA37" s="130"/>
      <c r="GRB37" s="130"/>
      <c r="GRC37" s="130"/>
      <c r="GRD37" s="130"/>
      <c r="GRE37" s="130"/>
      <c r="GRF37" s="130"/>
      <c r="GRG37" s="130"/>
      <c r="GRH37" s="130"/>
      <c r="GRI37" s="130"/>
      <c r="GRJ37" s="130"/>
      <c r="GRK37" s="130"/>
      <c r="GRL37" s="130"/>
      <c r="GRM37" s="130"/>
      <c r="GRN37" s="130"/>
      <c r="GRO37" s="130"/>
      <c r="GRP37" s="130"/>
      <c r="GRQ37" s="130"/>
      <c r="GRR37" s="130"/>
      <c r="GRS37" s="130"/>
      <c r="GRT37" s="130"/>
      <c r="GRU37" s="130"/>
      <c r="GRV37" s="130"/>
      <c r="GRW37" s="130"/>
      <c r="GRX37" s="130"/>
      <c r="GRY37" s="130"/>
      <c r="GRZ37" s="130"/>
      <c r="GSA37" s="130"/>
      <c r="GSB37" s="130"/>
      <c r="GSC37" s="130"/>
      <c r="GSD37" s="130"/>
      <c r="GSE37" s="130"/>
      <c r="GSF37" s="130"/>
      <c r="GSG37" s="130"/>
      <c r="GSH37" s="130"/>
      <c r="GSI37" s="130"/>
      <c r="GSJ37" s="130"/>
      <c r="GSK37" s="130"/>
      <c r="GSL37" s="130"/>
      <c r="GSM37" s="130"/>
      <c r="GSN37" s="130"/>
      <c r="GSO37" s="130"/>
      <c r="GSP37" s="130"/>
      <c r="GSQ37" s="130"/>
      <c r="GSR37" s="130"/>
      <c r="GSS37" s="130"/>
      <c r="GST37" s="130"/>
      <c r="GSU37" s="130"/>
      <c r="GSV37" s="130"/>
      <c r="GSW37" s="130"/>
      <c r="GSX37" s="130"/>
      <c r="GSY37" s="130"/>
      <c r="GSZ37" s="130"/>
      <c r="GTA37" s="130"/>
      <c r="GTB37" s="130"/>
      <c r="GTC37" s="130"/>
      <c r="GTD37" s="130"/>
      <c r="GTE37" s="130"/>
      <c r="GTF37" s="130"/>
      <c r="GTG37" s="130"/>
      <c r="GTH37" s="130"/>
      <c r="GTI37" s="130"/>
      <c r="GTJ37" s="130"/>
      <c r="GTK37" s="130"/>
      <c r="GTL37" s="130"/>
      <c r="GTM37" s="130"/>
      <c r="GTN37" s="130"/>
      <c r="GTO37" s="130"/>
      <c r="GTP37" s="130"/>
      <c r="GTQ37" s="130"/>
      <c r="GTR37" s="130"/>
      <c r="GTS37" s="130"/>
      <c r="GTT37" s="130"/>
      <c r="GTU37" s="130"/>
      <c r="GTV37" s="130"/>
      <c r="GTW37" s="130"/>
      <c r="GTX37" s="130"/>
      <c r="GTY37" s="130"/>
      <c r="GTZ37" s="130"/>
      <c r="GUA37" s="130"/>
      <c r="GUB37" s="130"/>
      <c r="GUC37" s="130"/>
      <c r="GUD37" s="130"/>
      <c r="GUE37" s="130"/>
      <c r="GUF37" s="130"/>
      <c r="GUG37" s="130"/>
      <c r="GUH37" s="130"/>
      <c r="GUI37" s="130"/>
      <c r="GUJ37" s="130"/>
      <c r="GUK37" s="130"/>
      <c r="GUL37" s="130"/>
      <c r="GUM37" s="130"/>
      <c r="GUN37" s="130"/>
      <c r="GUO37" s="130"/>
      <c r="GUP37" s="130"/>
      <c r="GUQ37" s="130"/>
      <c r="GUR37" s="130"/>
      <c r="GUS37" s="130"/>
      <c r="GUT37" s="130"/>
      <c r="GUU37" s="130"/>
      <c r="GUV37" s="130"/>
      <c r="GUW37" s="130"/>
      <c r="GUX37" s="130"/>
      <c r="GUY37" s="130"/>
      <c r="GUZ37" s="130"/>
      <c r="GVA37" s="130"/>
      <c r="GVB37" s="130"/>
      <c r="GVC37" s="130"/>
      <c r="GVD37" s="130"/>
      <c r="GVE37" s="130"/>
      <c r="GVF37" s="130"/>
      <c r="GVG37" s="130"/>
      <c r="GVH37" s="130"/>
      <c r="GVI37" s="130"/>
      <c r="GVJ37" s="130"/>
      <c r="GVK37" s="130"/>
      <c r="GVL37" s="130"/>
      <c r="GVM37" s="130"/>
      <c r="GVN37" s="130"/>
      <c r="GVO37" s="130"/>
      <c r="GVP37" s="130"/>
      <c r="GVQ37" s="130"/>
      <c r="GVR37" s="130"/>
      <c r="GVS37" s="130"/>
      <c r="GVT37" s="130"/>
      <c r="GVU37" s="130"/>
      <c r="GVV37" s="130"/>
      <c r="GVW37" s="130"/>
      <c r="GVX37" s="130"/>
      <c r="GVY37" s="130"/>
      <c r="GVZ37" s="130"/>
      <c r="GWA37" s="130"/>
      <c r="GWB37" s="130"/>
      <c r="GWC37" s="130"/>
      <c r="GWD37" s="130"/>
      <c r="GWE37" s="130"/>
      <c r="GWF37" s="130"/>
      <c r="GWG37" s="130"/>
      <c r="GWH37" s="130"/>
      <c r="GWI37" s="130"/>
      <c r="GWJ37" s="130"/>
      <c r="GWK37" s="130"/>
      <c r="GWL37" s="130"/>
      <c r="GWM37" s="130"/>
      <c r="GWN37" s="130"/>
      <c r="GWO37" s="130"/>
      <c r="GWP37" s="130"/>
      <c r="GWQ37" s="130"/>
      <c r="GWR37" s="130"/>
      <c r="GWS37" s="130"/>
      <c r="GWT37" s="130"/>
      <c r="GWU37" s="130"/>
      <c r="GWV37" s="130"/>
      <c r="GWW37" s="130"/>
      <c r="GWX37" s="130"/>
      <c r="GWY37" s="130"/>
      <c r="GWZ37" s="130"/>
      <c r="GXA37" s="130"/>
      <c r="GXB37" s="130"/>
      <c r="GXC37" s="130"/>
      <c r="GXD37" s="130"/>
      <c r="GXE37" s="130"/>
      <c r="GXF37" s="130"/>
      <c r="GXG37" s="130"/>
      <c r="GXH37" s="130"/>
      <c r="GXI37" s="130"/>
      <c r="GXJ37" s="130"/>
      <c r="GXK37" s="130"/>
      <c r="GXL37" s="130"/>
      <c r="GXM37" s="130"/>
      <c r="GXN37" s="130"/>
      <c r="GXO37" s="130"/>
      <c r="GXP37" s="130"/>
      <c r="GXQ37" s="130"/>
      <c r="GXR37" s="130"/>
      <c r="GXS37" s="130"/>
      <c r="GXT37" s="130"/>
      <c r="GXU37" s="130"/>
      <c r="GXV37" s="130"/>
      <c r="GXW37" s="130"/>
      <c r="GXX37" s="130"/>
      <c r="GXY37" s="130"/>
      <c r="GXZ37" s="130"/>
      <c r="GYA37" s="130"/>
      <c r="GYB37" s="130"/>
      <c r="GYC37" s="130"/>
      <c r="GYD37" s="130"/>
      <c r="GYE37" s="130"/>
      <c r="GYF37" s="130"/>
      <c r="GYG37" s="130"/>
      <c r="GYH37" s="130"/>
      <c r="GYI37" s="130"/>
      <c r="GYJ37" s="130"/>
      <c r="GYK37" s="130"/>
      <c r="GYL37" s="130"/>
      <c r="GYM37" s="130"/>
      <c r="GYN37" s="130"/>
      <c r="GYO37" s="130"/>
      <c r="GYP37" s="130"/>
      <c r="GYQ37" s="130"/>
      <c r="GYR37" s="130"/>
      <c r="GYS37" s="130"/>
      <c r="GYT37" s="130"/>
      <c r="GYU37" s="130"/>
      <c r="GYV37" s="130"/>
      <c r="GYW37" s="130"/>
      <c r="GYX37" s="130"/>
      <c r="GYY37" s="130"/>
      <c r="GYZ37" s="130"/>
      <c r="GZA37" s="130"/>
      <c r="GZB37" s="130"/>
      <c r="GZC37" s="130"/>
      <c r="GZD37" s="130"/>
      <c r="GZE37" s="130"/>
      <c r="GZF37" s="130"/>
      <c r="GZG37" s="130"/>
      <c r="GZH37" s="130"/>
      <c r="GZI37" s="130"/>
      <c r="GZJ37" s="130"/>
      <c r="GZK37" s="130"/>
      <c r="GZL37" s="130"/>
      <c r="GZM37" s="130"/>
      <c r="GZN37" s="130"/>
      <c r="GZO37" s="130"/>
      <c r="GZP37" s="130"/>
      <c r="GZQ37" s="130"/>
      <c r="GZR37" s="130"/>
      <c r="GZS37" s="130"/>
      <c r="GZT37" s="130"/>
      <c r="GZU37" s="130"/>
      <c r="GZV37" s="130"/>
      <c r="GZW37" s="130"/>
      <c r="GZX37" s="130"/>
      <c r="GZY37" s="130"/>
      <c r="GZZ37" s="130"/>
      <c r="HAA37" s="130"/>
      <c r="HAB37" s="130"/>
      <c r="HAC37" s="130"/>
      <c r="HAD37" s="130"/>
      <c r="HAE37" s="130"/>
      <c r="HAF37" s="130"/>
      <c r="HAG37" s="130"/>
      <c r="HAH37" s="130"/>
      <c r="HAI37" s="130"/>
      <c r="HAJ37" s="130"/>
      <c r="HAK37" s="130"/>
      <c r="HAL37" s="130"/>
      <c r="HAM37" s="130"/>
      <c r="HAN37" s="130"/>
      <c r="HAO37" s="130"/>
      <c r="HAP37" s="130"/>
      <c r="HAQ37" s="130"/>
      <c r="HAR37" s="130"/>
      <c r="HAS37" s="130"/>
      <c r="HAT37" s="130"/>
      <c r="HAU37" s="130"/>
      <c r="HAV37" s="130"/>
      <c r="HAW37" s="130"/>
      <c r="HAX37" s="130"/>
      <c r="HAY37" s="130"/>
      <c r="HAZ37" s="130"/>
      <c r="HBA37" s="130"/>
      <c r="HBB37" s="130"/>
      <c r="HBC37" s="130"/>
      <c r="HBD37" s="130"/>
      <c r="HBE37" s="130"/>
      <c r="HBF37" s="130"/>
      <c r="HBG37" s="130"/>
      <c r="HBH37" s="130"/>
      <c r="HBI37" s="130"/>
      <c r="HBJ37" s="130"/>
      <c r="HBK37" s="130"/>
      <c r="HBL37" s="130"/>
      <c r="HBM37" s="130"/>
      <c r="HBN37" s="130"/>
      <c r="HBO37" s="130"/>
      <c r="HBP37" s="130"/>
      <c r="HBQ37" s="130"/>
      <c r="HBR37" s="130"/>
      <c r="HBS37" s="130"/>
      <c r="HBT37" s="130"/>
      <c r="HBU37" s="130"/>
      <c r="HBV37" s="130"/>
      <c r="HBW37" s="130"/>
      <c r="HBX37" s="130"/>
      <c r="HBY37" s="130"/>
      <c r="HBZ37" s="130"/>
      <c r="HCA37" s="130"/>
      <c r="HCB37" s="130"/>
      <c r="HCC37" s="130"/>
      <c r="HCD37" s="130"/>
      <c r="HCE37" s="130"/>
      <c r="HCF37" s="130"/>
      <c r="HCG37" s="130"/>
      <c r="HCH37" s="130"/>
      <c r="HCI37" s="130"/>
      <c r="HCJ37" s="130"/>
      <c r="HCK37" s="130"/>
      <c r="HCL37" s="130"/>
      <c r="HCM37" s="130"/>
      <c r="HCN37" s="130"/>
      <c r="HCO37" s="130"/>
      <c r="HCP37" s="130"/>
      <c r="HCQ37" s="130"/>
      <c r="HCR37" s="130"/>
      <c r="HCS37" s="130"/>
      <c r="HCT37" s="130"/>
      <c r="HCU37" s="130"/>
      <c r="HCV37" s="130"/>
      <c r="HCW37" s="130"/>
      <c r="HCX37" s="130"/>
      <c r="HCY37" s="130"/>
      <c r="HCZ37" s="130"/>
      <c r="HDA37" s="130"/>
      <c r="HDB37" s="130"/>
      <c r="HDC37" s="130"/>
      <c r="HDD37" s="130"/>
      <c r="HDE37" s="130"/>
      <c r="HDF37" s="130"/>
      <c r="HDG37" s="130"/>
      <c r="HDH37" s="130"/>
      <c r="HDI37" s="130"/>
      <c r="HDJ37" s="130"/>
      <c r="HDK37" s="130"/>
      <c r="HDL37" s="130"/>
      <c r="HDM37" s="130"/>
      <c r="HDN37" s="130"/>
      <c r="HDO37" s="130"/>
      <c r="HDP37" s="130"/>
      <c r="HDQ37" s="130"/>
      <c r="HDR37" s="130"/>
      <c r="HDS37" s="130"/>
      <c r="HDT37" s="130"/>
      <c r="HDU37" s="130"/>
      <c r="HDV37" s="130"/>
      <c r="HDW37" s="130"/>
      <c r="HDX37" s="130"/>
      <c r="HDY37" s="130"/>
      <c r="HDZ37" s="130"/>
      <c r="HEA37" s="130"/>
      <c r="HEB37" s="130"/>
      <c r="HEC37" s="130"/>
      <c r="HED37" s="130"/>
      <c r="HEE37" s="130"/>
      <c r="HEF37" s="130"/>
      <c r="HEG37" s="130"/>
      <c r="HEH37" s="130"/>
      <c r="HEI37" s="130"/>
      <c r="HEJ37" s="130"/>
      <c r="HEK37" s="130"/>
      <c r="HEL37" s="130"/>
      <c r="HEM37" s="130"/>
      <c r="HEN37" s="130"/>
      <c r="HEO37" s="130"/>
      <c r="HEP37" s="130"/>
      <c r="HEQ37" s="130"/>
      <c r="HER37" s="130"/>
      <c r="HES37" s="130"/>
      <c r="HET37" s="130"/>
      <c r="HEU37" s="130"/>
      <c r="HEV37" s="130"/>
      <c r="HEW37" s="130"/>
      <c r="HEX37" s="130"/>
      <c r="HEY37" s="130"/>
      <c r="HEZ37" s="130"/>
      <c r="HFA37" s="130"/>
      <c r="HFB37" s="130"/>
      <c r="HFC37" s="130"/>
      <c r="HFD37" s="130"/>
      <c r="HFE37" s="130"/>
      <c r="HFF37" s="130"/>
      <c r="HFG37" s="130"/>
      <c r="HFH37" s="130"/>
      <c r="HFI37" s="130"/>
      <c r="HFJ37" s="130"/>
      <c r="HFK37" s="130"/>
      <c r="HFL37" s="130"/>
      <c r="HFM37" s="130"/>
      <c r="HFN37" s="130"/>
      <c r="HFO37" s="130"/>
      <c r="HFP37" s="130"/>
      <c r="HFQ37" s="130"/>
      <c r="HFR37" s="130"/>
      <c r="HFS37" s="130"/>
      <c r="HFT37" s="130"/>
      <c r="HFU37" s="130"/>
      <c r="HFV37" s="130"/>
      <c r="HFW37" s="130"/>
      <c r="HFX37" s="130"/>
      <c r="HFY37" s="130"/>
      <c r="HFZ37" s="130"/>
      <c r="HGA37" s="130"/>
      <c r="HGB37" s="130"/>
      <c r="HGC37" s="130"/>
      <c r="HGD37" s="130"/>
      <c r="HGE37" s="130"/>
      <c r="HGF37" s="130"/>
      <c r="HGG37" s="130"/>
      <c r="HGH37" s="130"/>
      <c r="HGI37" s="130"/>
      <c r="HGJ37" s="130"/>
      <c r="HGK37" s="130"/>
      <c r="HGL37" s="130"/>
      <c r="HGM37" s="130"/>
      <c r="HGN37" s="130"/>
      <c r="HGO37" s="130"/>
      <c r="HGP37" s="130"/>
      <c r="HGQ37" s="130"/>
      <c r="HGR37" s="130"/>
      <c r="HGS37" s="130"/>
      <c r="HGT37" s="130"/>
      <c r="HGU37" s="130"/>
      <c r="HGV37" s="130"/>
      <c r="HGW37" s="130"/>
      <c r="HGX37" s="130"/>
      <c r="HGY37" s="130"/>
      <c r="HGZ37" s="130"/>
      <c r="HHA37" s="130"/>
      <c r="HHB37" s="130"/>
      <c r="HHC37" s="130"/>
      <c r="HHD37" s="130"/>
      <c r="HHE37" s="130"/>
      <c r="HHF37" s="130"/>
      <c r="HHG37" s="130"/>
      <c r="HHH37" s="130"/>
      <c r="HHI37" s="130"/>
      <c r="HHJ37" s="130"/>
      <c r="HHK37" s="130"/>
      <c r="HHL37" s="130"/>
      <c r="HHM37" s="130"/>
      <c r="HHN37" s="130"/>
      <c r="HHO37" s="130"/>
      <c r="HHP37" s="130"/>
      <c r="HHQ37" s="130"/>
      <c r="HHR37" s="130"/>
      <c r="HHS37" s="130"/>
      <c r="HHT37" s="130"/>
      <c r="HHU37" s="130"/>
      <c r="HHV37" s="130"/>
      <c r="HHW37" s="130"/>
      <c r="HHX37" s="130"/>
      <c r="HHY37" s="130"/>
      <c r="HHZ37" s="130"/>
      <c r="HIA37" s="130"/>
      <c r="HIB37" s="130"/>
      <c r="HIC37" s="130"/>
      <c r="HID37" s="130"/>
      <c r="HIE37" s="130"/>
      <c r="HIF37" s="130"/>
      <c r="HIG37" s="130"/>
      <c r="HIH37" s="130"/>
      <c r="HII37" s="130"/>
      <c r="HIJ37" s="130"/>
      <c r="HIK37" s="130"/>
      <c r="HIL37" s="130"/>
      <c r="HIM37" s="130"/>
      <c r="HIN37" s="130"/>
      <c r="HIO37" s="130"/>
      <c r="HIP37" s="130"/>
      <c r="HIQ37" s="130"/>
      <c r="HIR37" s="130"/>
      <c r="HIS37" s="130"/>
      <c r="HIT37" s="130"/>
      <c r="HIU37" s="130"/>
      <c r="HIV37" s="130"/>
      <c r="HIW37" s="130"/>
      <c r="HIX37" s="130"/>
      <c r="HIY37" s="130"/>
      <c r="HIZ37" s="130"/>
      <c r="HJA37" s="130"/>
      <c r="HJB37" s="130"/>
      <c r="HJC37" s="130"/>
      <c r="HJD37" s="130"/>
      <c r="HJE37" s="130"/>
      <c r="HJF37" s="130"/>
      <c r="HJG37" s="130"/>
      <c r="HJH37" s="130"/>
      <c r="HJI37" s="130"/>
      <c r="HJJ37" s="130"/>
      <c r="HJK37" s="130"/>
      <c r="HJL37" s="130"/>
      <c r="HJM37" s="130"/>
      <c r="HJN37" s="130"/>
      <c r="HJO37" s="130"/>
      <c r="HJP37" s="130"/>
      <c r="HJQ37" s="130"/>
      <c r="HJR37" s="130"/>
      <c r="HJS37" s="130"/>
      <c r="HJT37" s="130"/>
      <c r="HJU37" s="130"/>
      <c r="HJV37" s="130"/>
      <c r="HJW37" s="130"/>
      <c r="HJX37" s="130"/>
      <c r="HJY37" s="130"/>
      <c r="HJZ37" s="130"/>
      <c r="HKA37" s="130"/>
      <c r="HKB37" s="130"/>
      <c r="HKC37" s="130"/>
      <c r="HKD37" s="130"/>
      <c r="HKE37" s="130"/>
      <c r="HKF37" s="130"/>
      <c r="HKG37" s="130"/>
      <c r="HKH37" s="130"/>
      <c r="HKI37" s="130"/>
      <c r="HKJ37" s="130"/>
      <c r="HKK37" s="130"/>
      <c r="HKL37" s="130"/>
      <c r="HKM37" s="130"/>
      <c r="HKN37" s="130"/>
      <c r="HKO37" s="130"/>
      <c r="HKP37" s="130"/>
      <c r="HKQ37" s="130"/>
      <c r="HKR37" s="130"/>
      <c r="HKS37" s="130"/>
      <c r="HKT37" s="130"/>
      <c r="HKU37" s="130"/>
      <c r="HKV37" s="130"/>
      <c r="HKW37" s="130"/>
      <c r="HKX37" s="130"/>
      <c r="HKY37" s="130"/>
      <c r="HKZ37" s="130"/>
      <c r="HLA37" s="130"/>
      <c r="HLB37" s="130"/>
      <c r="HLC37" s="130"/>
      <c r="HLD37" s="130"/>
      <c r="HLE37" s="130"/>
      <c r="HLF37" s="130"/>
      <c r="HLG37" s="130"/>
      <c r="HLH37" s="130"/>
      <c r="HLI37" s="130"/>
      <c r="HLJ37" s="130"/>
      <c r="HLK37" s="130"/>
      <c r="HLL37" s="130"/>
      <c r="HLM37" s="130"/>
      <c r="HLN37" s="130"/>
      <c r="HLO37" s="130"/>
      <c r="HLP37" s="130"/>
      <c r="HLQ37" s="130"/>
      <c r="HLR37" s="130"/>
      <c r="HLS37" s="130"/>
      <c r="HLT37" s="130"/>
      <c r="HLU37" s="130"/>
      <c r="HLV37" s="130"/>
      <c r="HLW37" s="130"/>
      <c r="HLX37" s="130"/>
      <c r="HLY37" s="130"/>
      <c r="HLZ37" s="130"/>
      <c r="HMA37" s="130"/>
      <c r="HMB37" s="130"/>
      <c r="HMC37" s="130"/>
      <c r="HMD37" s="130"/>
      <c r="HME37" s="130"/>
      <c r="HMF37" s="130"/>
      <c r="HMG37" s="130"/>
      <c r="HMH37" s="130"/>
      <c r="HMI37" s="130"/>
      <c r="HMJ37" s="130"/>
      <c r="HMK37" s="130"/>
      <c r="HML37" s="130"/>
      <c r="HMM37" s="130"/>
      <c r="HMN37" s="130"/>
      <c r="HMO37" s="130"/>
      <c r="HMP37" s="130"/>
      <c r="HMQ37" s="130"/>
      <c r="HMR37" s="130"/>
      <c r="HMS37" s="130"/>
      <c r="HMT37" s="130"/>
      <c r="HMU37" s="130"/>
      <c r="HMV37" s="130"/>
      <c r="HMW37" s="130"/>
      <c r="HMX37" s="130"/>
      <c r="HMY37" s="130"/>
      <c r="HMZ37" s="130"/>
      <c r="HNA37" s="130"/>
      <c r="HNB37" s="130"/>
      <c r="HNC37" s="130"/>
      <c r="HND37" s="130"/>
      <c r="HNE37" s="130"/>
      <c r="HNF37" s="130"/>
      <c r="HNG37" s="130"/>
      <c r="HNH37" s="130"/>
      <c r="HNI37" s="130"/>
      <c r="HNJ37" s="130"/>
      <c r="HNK37" s="130"/>
      <c r="HNL37" s="130"/>
      <c r="HNM37" s="130"/>
      <c r="HNN37" s="130"/>
      <c r="HNO37" s="130"/>
      <c r="HNP37" s="130"/>
      <c r="HNQ37" s="130"/>
      <c r="HNR37" s="130"/>
      <c r="HNS37" s="130"/>
      <c r="HNT37" s="130"/>
      <c r="HNU37" s="130"/>
      <c r="HNV37" s="130"/>
      <c r="HNW37" s="130"/>
      <c r="HNX37" s="130"/>
      <c r="HNY37" s="130"/>
      <c r="HNZ37" s="130"/>
      <c r="HOA37" s="130"/>
      <c r="HOB37" s="130"/>
      <c r="HOC37" s="130"/>
      <c r="HOD37" s="130"/>
      <c r="HOE37" s="130"/>
      <c r="HOF37" s="130"/>
      <c r="HOG37" s="130"/>
      <c r="HOH37" s="130"/>
      <c r="HOI37" s="130"/>
      <c r="HOJ37" s="130"/>
      <c r="HOK37" s="130"/>
      <c r="HOL37" s="130"/>
      <c r="HOM37" s="130"/>
      <c r="HON37" s="130"/>
      <c r="HOO37" s="130"/>
      <c r="HOP37" s="130"/>
      <c r="HOQ37" s="130"/>
      <c r="HOR37" s="130"/>
      <c r="HOS37" s="130"/>
      <c r="HOT37" s="130"/>
      <c r="HOU37" s="130"/>
      <c r="HOV37" s="130"/>
      <c r="HOW37" s="130"/>
      <c r="HOX37" s="130"/>
      <c r="HOY37" s="130"/>
      <c r="HOZ37" s="130"/>
      <c r="HPA37" s="130"/>
      <c r="HPB37" s="130"/>
      <c r="HPC37" s="130"/>
      <c r="HPD37" s="130"/>
      <c r="HPE37" s="130"/>
      <c r="HPF37" s="130"/>
      <c r="HPG37" s="130"/>
      <c r="HPH37" s="130"/>
      <c r="HPI37" s="130"/>
      <c r="HPJ37" s="130"/>
      <c r="HPK37" s="130"/>
      <c r="HPL37" s="130"/>
      <c r="HPM37" s="130"/>
      <c r="HPN37" s="130"/>
      <c r="HPO37" s="130"/>
      <c r="HPP37" s="130"/>
      <c r="HPQ37" s="130"/>
      <c r="HPR37" s="130"/>
      <c r="HPS37" s="130"/>
      <c r="HPT37" s="130"/>
      <c r="HPU37" s="130"/>
      <c r="HPV37" s="130"/>
      <c r="HPW37" s="130"/>
      <c r="HPX37" s="130"/>
      <c r="HPY37" s="130"/>
      <c r="HPZ37" s="130"/>
      <c r="HQA37" s="130"/>
      <c r="HQB37" s="130"/>
      <c r="HQC37" s="130"/>
      <c r="HQD37" s="130"/>
      <c r="HQE37" s="130"/>
      <c r="HQF37" s="130"/>
      <c r="HQG37" s="130"/>
      <c r="HQH37" s="130"/>
      <c r="HQI37" s="130"/>
      <c r="HQJ37" s="130"/>
      <c r="HQK37" s="130"/>
      <c r="HQL37" s="130"/>
      <c r="HQM37" s="130"/>
      <c r="HQN37" s="130"/>
      <c r="HQO37" s="130"/>
      <c r="HQP37" s="130"/>
      <c r="HQQ37" s="130"/>
      <c r="HQR37" s="130"/>
      <c r="HQS37" s="130"/>
      <c r="HQT37" s="130"/>
      <c r="HQU37" s="130"/>
      <c r="HQV37" s="130"/>
      <c r="HQW37" s="130"/>
      <c r="HQX37" s="130"/>
      <c r="HQY37" s="130"/>
      <c r="HQZ37" s="130"/>
      <c r="HRA37" s="130"/>
      <c r="HRB37" s="130"/>
      <c r="HRC37" s="130"/>
      <c r="HRD37" s="130"/>
      <c r="HRE37" s="130"/>
      <c r="HRF37" s="130"/>
      <c r="HRG37" s="130"/>
      <c r="HRH37" s="130"/>
      <c r="HRI37" s="130"/>
      <c r="HRJ37" s="130"/>
      <c r="HRK37" s="130"/>
      <c r="HRL37" s="130"/>
      <c r="HRM37" s="130"/>
      <c r="HRN37" s="130"/>
      <c r="HRO37" s="130"/>
      <c r="HRP37" s="130"/>
      <c r="HRQ37" s="130"/>
      <c r="HRR37" s="130"/>
      <c r="HRS37" s="130"/>
      <c r="HRT37" s="130"/>
      <c r="HRU37" s="130"/>
      <c r="HRV37" s="130"/>
      <c r="HRW37" s="130"/>
      <c r="HRX37" s="130"/>
      <c r="HRY37" s="130"/>
      <c r="HRZ37" s="130"/>
      <c r="HSA37" s="130"/>
      <c r="HSB37" s="130"/>
      <c r="HSC37" s="130"/>
      <c r="HSD37" s="130"/>
      <c r="HSE37" s="130"/>
      <c r="HSF37" s="130"/>
      <c r="HSG37" s="130"/>
      <c r="HSH37" s="130"/>
      <c r="HSI37" s="130"/>
      <c r="HSJ37" s="130"/>
      <c r="HSK37" s="130"/>
      <c r="HSL37" s="130"/>
      <c r="HSM37" s="130"/>
      <c r="HSN37" s="130"/>
      <c r="HSO37" s="130"/>
      <c r="HSP37" s="130"/>
      <c r="HSQ37" s="130"/>
      <c r="HSR37" s="130"/>
      <c r="HSS37" s="130"/>
      <c r="HST37" s="130"/>
      <c r="HSU37" s="130"/>
      <c r="HSV37" s="130"/>
      <c r="HSW37" s="130"/>
      <c r="HSX37" s="130"/>
      <c r="HSY37" s="130"/>
      <c r="HSZ37" s="130"/>
      <c r="HTA37" s="130"/>
      <c r="HTB37" s="130"/>
      <c r="HTC37" s="130"/>
      <c r="HTD37" s="130"/>
      <c r="HTE37" s="130"/>
      <c r="HTF37" s="130"/>
      <c r="HTG37" s="130"/>
      <c r="HTH37" s="130"/>
      <c r="HTI37" s="130"/>
      <c r="HTJ37" s="130"/>
      <c r="HTK37" s="130"/>
      <c r="HTL37" s="130"/>
      <c r="HTM37" s="130"/>
      <c r="HTN37" s="130"/>
      <c r="HTO37" s="130"/>
      <c r="HTP37" s="130"/>
      <c r="HTQ37" s="130"/>
      <c r="HTR37" s="130"/>
      <c r="HTS37" s="130"/>
      <c r="HTT37" s="130"/>
      <c r="HTU37" s="130"/>
      <c r="HTV37" s="130"/>
      <c r="HTW37" s="130"/>
      <c r="HTX37" s="130"/>
      <c r="HTY37" s="130"/>
      <c r="HTZ37" s="130"/>
      <c r="HUA37" s="130"/>
      <c r="HUB37" s="130"/>
      <c r="HUC37" s="130"/>
      <c r="HUD37" s="130"/>
      <c r="HUE37" s="130"/>
      <c r="HUF37" s="130"/>
      <c r="HUG37" s="130"/>
      <c r="HUH37" s="130"/>
      <c r="HUI37" s="130"/>
      <c r="HUJ37" s="130"/>
      <c r="HUK37" s="130"/>
      <c r="HUL37" s="130"/>
      <c r="HUM37" s="130"/>
      <c r="HUN37" s="130"/>
      <c r="HUO37" s="130"/>
      <c r="HUP37" s="130"/>
      <c r="HUQ37" s="130"/>
      <c r="HUR37" s="130"/>
      <c r="HUS37" s="130"/>
      <c r="HUT37" s="130"/>
      <c r="HUU37" s="130"/>
      <c r="HUV37" s="130"/>
      <c r="HUW37" s="130"/>
      <c r="HUX37" s="130"/>
      <c r="HUY37" s="130"/>
      <c r="HUZ37" s="130"/>
      <c r="HVA37" s="130"/>
      <c r="HVB37" s="130"/>
      <c r="HVC37" s="130"/>
      <c r="HVD37" s="130"/>
      <c r="HVE37" s="130"/>
      <c r="HVF37" s="130"/>
      <c r="HVG37" s="130"/>
      <c r="HVH37" s="130"/>
      <c r="HVI37" s="130"/>
      <c r="HVJ37" s="130"/>
      <c r="HVK37" s="130"/>
      <c r="HVL37" s="130"/>
      <c r="HVM37" s="130"/>
      <c r="HVN37" s="130"/>
      <c r="HVO37" s="130"/>
      <c r="HVP37" s="130"/>
      <c r="HVQ37" s="130"/>
      <c r="HVR37" s="130"/>
      <c r="HVS37" s="130"/>
      <c r="HVT37" s="130"/>
      <c r="HVU37" s="130"/>
      <c r="HVV37" s="130"/>
      <c r="HVW37" s="130"/>
      <c r="HVX37" s="130"/>
      <c r="HVY37" s="130"/>
      <c r="HVZ37" s="130"/>
      <c r="HWA37" s="130"/>
      <c r="HWB37" s="130"/>
      <c r="HWC37" s="130"/>
      <c r="HWD37" s="130"/>
      <c r="HWE37" s="130"/>
      <c r="HWF37" s="130"/>
      <c r="HWG37" s="130"/>
      <c r="HWH37" s="130"/>
      <c r="HWI37" s="130"/>
      <c r="HWJ37" s="130"/>
      <c r="HWK37" s="130"/>
      <c r="HWL37" s="130"/>
      <c r="HWM37" s="130"/>
      <c r="HWN37" s="130"/>
      <c r="HWO37" s="130"/>
      <c r="HWP37" s="130"/>
      <c r="HWQ37" s="130"/>
      <c r="HWR37" s="130"/>
      <c r="HWS37" s="130"/>
      <c r="HWT37" s="130"/>
      <c r="HWU37" s="130"/>
      <c r="HWV37" s="130"/>
      <c r="HWW37" s="130"/>
      <c r="HWX37" s="130"/>
      <c r="HWY37" s="130"/>
      <c r="HWZ37" s="130"/>
      <c r="HXA37" s="130"/>
      <c r="HXB37" s="130"/>
      <c r="HXC37" s="130"/>
      <c r="HXD37" s="130"/>
      <c r="HXE37" s="130"/>
      <c r="HXF37" s="130"/>
      <c r="HXG37" s="130"/>
      <c r="HXH37" s="130"/>
      <c r="HXI37" s="130"/>
      <c r="HXJ37" s="130"/>
      <c r="HXK37" s="130"/>
      <c r="HXL37" s="130"/>
      <c r="HXM37" s="130"/>
      <c r="HXN37" s="130"/>
      <c r="HXO37" s="130"/>
      <c r="HXP37" s="130"/>
      <c r="HXQ37" s="130"/>
      <c r="HXR37" s="130"/>
      <c r="HXS37" s="130"/>
      <c r="HXT37" s="130"/>
      <c r="HXU37" s="130"/>
      <c r="HXV37" s="130"/>
      <c r="HXW37" s="130"/>
      <c r="HXX37" s="130"/>
      <c r="HXY37" s="130"/>
      <c r="HXZ37" s="130"/>
      <c r="HYA37" s="130"/>
      <c r="HYB37" s="130"/>
      <c r="HYC37" s="130"/>
      <c r="HYD37" s="130"/>
      <c r="HYE37" s="130"/>
      <c r="HYF37" s="130"/>
      <c r="HYG37" s="130"/>
      <c r="HYH37" s="130"/>
      <c r="HYI37" s="130"/>
      <c r="HYJ37" s="130"/>
      <c r="HYK37" s="130"/>
      <c r="HYL37" s="130"/>
      <c r="HYM37" s="130"/>
      <c r="HYN37" s="130"/>
      <c r="HYO37" s="130"/>
      <c r="HYP37" s="130"/>
      <c r="HYQ37" s="130"/>
      <c r="HYR37" s="130"/>
      <c r="HYS37" s="130"/>
      <c r="HYT37" s="130"/>
      <c r="HYU37" s="130"/>
      <c r="HYV37" s="130"/>
      <c r="HYW37" s="130"/>
      <c r="HYX37" s="130"/>
      <c r="HYY37" s="130"/>
      <c r="HYZ37" s="130"/>
      <c r="HZA37" s="130"/>
      <c r="HZB37" s="130"/>
      <c r="HZC37" s="130"/>
      <c r="HZD37" s="130"/>
      <c r="HZE37" s="130"/>
      <c r="HZF37" s="130"/>
      <c r="HZG37" s="130"/>
      <c r="HZH37" s="130"/>
      <c r="HZI37" s="130"/>
      <c r="HZJ37" s="130"/>
      <c r="HZK37" s="130"/>
      <c r="HZL37" s="130"/>
      <c r="HZM37" s="130"/>
      <c r="HZN37" s="130"/>
      <c r="HZO37" s="130"/>
      <c r="HZP37" s="130"/>
      <c r="HZQ37" s="130"/>
      <c r="HZR37" s="130"/>
      <c r="HZS37" s="130"/>
      <c r="HZT37" s="130"/>
      <c r="HZU37" s="130"/>
      <c r="HZV37" s="130"/>
      <c r="HZW37" s="130"/>
      <c r="HZX37" s="130"/>
      <c r="HZY37" s="130"/>
      <c r="HZZ37" s="130"/>
      <c r="IAA37" s="130"/>
      <c r="IAB37" s="130"/>
      <c r="IAC37" s="130"/>
      <c r="IAD37" s="130"/>
      <c r="IAE37" s="130"/>
      <c r="IAF37" s="130"/>
      <c r="IAG37" s="130"/>
      <c r="IAH37" s="130"/>
      <c r="IAI37" s="130"/>
      <c r="IAJ37" s="130"/>
      <c r="IAK37" s="130"/>
      <c r="IAL37" s="130"/>
      <c r="IAM37" s="130"/>
      <c r="IAN37" s="130"/>
      <c r="IAO37" s="130"/>
      <c r="IAP37" s="130"/>
      <c r="IAQ37" s="130"/>
      <c r="IAR37" s="130"/>
      <c r="IAS37" s="130"/>
      <c r="IAT37" s="130"/>
      <c r="IAU37" s="130"/>
      <c r="IAV37" s="130"/>
      <c r="IAW37" s="130"/>
      <c r="IAX37" s="130"/>
      <c r="IAY37" s="130"/>
      <c r="IAZ37" s="130"/>
      <c r="IBA37" s="130"/>
      <c r="IBB37" s="130"/>
      <c r="IBC37" s="130"/>
      <c r="IBD37" s="130"/>
      <c r="IBE37" s="130"/>
      <c r="IBF37" s="130"/>
      <c r="IBG37" s="130"/>
      <c r="IBH37" s="130"/>
      <c r="IBI37" s="130"/>
      <c r="IBJ37" s="130"/>
      <c r="IBK37" s="130"/>
      <c r="IBL37" s="130"/>
      <c r="IBM37" s="130"/>
      <c r="IBN37" s="130"/>
      <c r="IBO37" s="130"/>
      <c r="IBP37" s="130"/>
      <c r="IBQ37" s="130"/>
      <c r="IBR37" s="130"/>
      <c r="IBS37" s="130"/>
      <c r="IBT37" s="130"/>
      <c r="IBU37" s="130"/>
      <c r="IBV37" s="130"/>
      <c r="IBW37" s="130"/>
      <c r="IBX37" s="130"/>
      <c r="IBY37" s="130"/>
      <c r="IBZ37" s="130"/>
      <c r="ICA37" s="130"/>
      <c r="ICB37" s="130"/>
      <c r="ICC37" s="130"/>
      <c r="ICD37" s="130"/>
      <c r="ICE37" s="130"/>
      <c r="ICF37" s="130"/>
      <c r="ICG37" s="130"/>
      <c r="ICH37" s="130"/>
      <c r="ICI37" s="130"/>
      <c r="ICJ37" s="130"/>
      <c r="ICK37" s="130"/>
      <c r="ICL37" s="130"/>
      <c r="ICM37" s="130"/>
      <c r="ICN37" s="130"/>
      <c r="ICO37" s="130"/>
      <c r="ICP37" s="130"/>
      <c r="ICQ37" s="130"/>
      <c r="ICR37" s="130"/>
      <c r="ICS37" s="130"/>
      <c r="ICT37" s="130"/>
      <c r="ICU37" s="130"/>
      <c r="ICV37" s="130"/>
      <c r="ICW37" s="130"/>
      <c r="ICX37" s="130"/>
      <c r="ICY37" s="130"/>
      <c r="ICZ37" s="130"/>
      <c r="IDA37" s="130"/>
      <c r="IDB37" s="130"/>
      <c r="IDC37" s="130"/>
      <c r="IDD37" s="130"/>
      <c r="IDE37" s="130"/>
      <c r="IDF37" s="130"/>
      <c r="IDG37" s="130"/>
      <c r="IDH37" s="130"/>
      <c r="IDI37" s="130"/>
      <c r="IDJ37" s="130"/>
      <c r="IDK37" s="130"/>
      <c r="IDL37" s="130"/>
      <c r="IDM37" s="130"/>
      <c r="IDN37" s="130"/>
      <c r="IDO37" s="130"/>
      <c r="IDP37" s="130"/>
      <c r="IDQ37" s="130"/>
      <c r="IDR37" s="130"/>
      <c r="IDS37" s="130"/>
      <c r="IDT37" s="130"/>
      <c r="IDU37" s="130"/>
      <c r="IDV37" s="130"/>
      <c r="IDW37" s="130"/>
      <c r="IDX37" s="130"/>
      <c r="IDY37" s="130"/>
      <c r="IDZ37" s="130"/>
      <c r="IEA37" s="130"/>
      <c r="IEB37" s="130"/>
      <c r="IEC37" s="130"/>
      <c r="IED37" s="130"/>
      <c r="IEE37" s="130"/>
      <c r="IEF37" s="130"/>
      <c r="IEG37" s="130"/>
      <c r="IEH37" s="130"/>
      <c r="IEI37" s="130"/>
      <c r="IEJ37" s="130"/>
      <c r="IEK37" s="130"/>
      <c r="IEL37" s="130"/>
      <c r="IEM37" s="130"/>
      <c r="IEN37" s="130"/>
      <c r="IEO37" s="130"/>
      <c r="IEP37" s="130"/>
      <c r="IEQ37" s="130"/>
      <c r="IER37" s="130"/>
      <c r="IES37" s="130"/>
      <c r="IET37" s="130"/>
      <c r="IEU37" s="130"/>
      <c r="IEV37" s="130"/>
      <c r="IEW37" s="130"/>
      <c r="IEX37" s="130"/>
      <c r="IEY37" s="130"/>
      <c r="IEZ37" s="130"/>
      <c r="IFA37" s="130"/>
      <c r="IFB37" s="130"/>
      <c r="IFC37" s="130"/>
      <c r="IFD37" s="130"/>
      <c r="IFE37" s="130"/>
      <c r="IFF37" s="130"/>
      <c r="IFG37" s="130"/>
      <c r="IFH37" s="130"/>
      <c r="IFI37" s="130"/>
      <c r="IFJ37" s="130"/>
      <c r="IFK37" s="130"/>
      <c r="IFL37" s="130"/>
      <c r="IFM37" s="130"/>
      <c r="IFN37" s="130"/>
      <c r="IFO37" s="130"/>
      <c r="IFP37" s="130"/>
      <c r="IFQ37" s="130"/>
      <c r="IFR37" s="130"/>
      <c r="IFS37" s="130"/>
      <c r="IFT37" s="130"/>
      <c r="IFU37" s="130"/>
      <c r="IFV37" s="130"/>
      <c r="IFW37" s="130"/>
      <c r="IFX37" s="130"/>
      <c r="IFY37" s="130"/>
      <c r="IFZ37" s="130"/>
      <c r="IGA37" s="130"/>
      <c r="IGB37" s="130"/>
      <c r="IGC37" s="130"/>
      <c r="IGD37" s="130"/>
      <c r="IGE37" s="130"/>
      <c r="IGF37" s="130"/>
      <c r="IGG37" s="130"/>
      <c r="IGH37" s="130"/>
      <c r="IGI37" s="130"/>
      <c r="IGJ37" s="130"/>
      <c r="IGK37" s="130"/>
      <c r="IGL37" s="130"/>
      <c r="IGM37" s="130"/>
      <c r="IGN37" s="130"/>
      <c r="IGO37" s="130"/>
      <c r="IGP37" s="130"/>
      <c r="IGQ37" s="130"/>
      <c r="IGR37" s="130"/>
      <c r="IGS37" s="130"/>
      <c r="IGT37" s="130"/>
      <c r="IGU37" s="130"/>
      <c r="IGV37" s="130"/>
      <c r="IGW37" s="130"/>
      <c r="IGX37" s="130"/>
      <c r="IGY37" s="130"/>
      <c r="IGZ37" s="130"/>
      <c r="IHA37" s="130"/>
      <c r="IHB37" s="130"/>
      <c r="IHC37" s="130"/>
      <c r="IHD37" s="130"/>
      <c r="IHE37" s="130"/>
      <c r="IHF37" s="130"/>
      <c r="IHG37" s="130"/>
      <c r="IHH37" s="130"/>
      <c r="IHI37" s="130"/>
      <c r="IHJ37" s="130"/>
      <c r="IHK37" s="130"/>
      <c r="IHL37" s="130"/>
      <c r="IHM37" s="130"/>
      <c r="IHN37" s="130"/>
      <c r="IHO37" s="130"/>
      <c r="IHP37" s="130"/>
      <c r="IHQ37" s="130"/>
      <c r="IHR37" s="130"/>
      <c r="IHS37" s="130"/>
      <c r="IHT37" s="130"/>
      <c r="IHU37" s="130"/>
      <c r="IHV37" s="130"/>
      <c r="IHW37" s="130"/>
      <c r="IHX37" s="130"/>
      <c r="IHY37" s="130"/>
      <c r="IHZ37" s="130"/>
      <c r="IIA37" s="130"/>
      <c r="IIB37" s="130"/>
      <c r="IIC37" s="130"/>
      <c r="IID37" s="130"/>
      <c r="IIE37" s="130"/>
      <c r="IIF37" s="130"/>
      <c r="IIG37" s="130"/>
      <c r="IIH37" s="130"/>
      <c r="III37" s="130"/>
      <c r="IIJ37" s="130"/>
      <c r="IIK37" s="130"/>
      <c r="IIL37" s="130"/>
      <c r="IIM37" s="130"/>
      <c r="IIN37" s="130"/>
      <c r="IIO37" s="130"/>
      <c r="IIP37" s="130"/>
      <c r="IIQ37" s="130"/>
      <c r="IIR37" s="130"/>
      <c r="IIS37" s="130"/>
      <c r="IIT37" s="130"/>
      <c r="IIU37" s="130"/>
      <c r="IIV37" s="130"/>
      <c r="IIW37" s="130"/>
      <c r="IIX37" s="130"/>
      <c r="IIY37" s="130"/>
      <c r="IIZ37" s="130"/>
      <c r="IJA37" s="130"/>
      <c r="IJB37" s="130"/>
      <c r="IJC37" s="130"/>
      <c r="IJD37" s="130"/>
      <c r="IJE37" s="130"/>
      <c r="IJF37" s="130"/>
      <c r="IJG37" s="130"/>
      <c r="IJH37" s="130"/>
      <c r="IJI37" s="130"/>
      <c r="IJJ37" s="130"/>
      <c r="IJK37" s="130"/>
      <c r="IJL37" s="130"/>
      <c r="IJM37" s="130"/>
      <c r="IJN37" s="130"/>
      <c r="IJO37" s="130"/>
      <c r="IJP37" s="130"/>
      <c r="IJQ37" s="130"/>
      <c r="IJR37" s="130"/>
      <c r="IJS37" s="130"/>
      <c r="IJT37" s="130"/>
      <c r="IJU37" s="130"/>
      <c r="IJV37" s="130"/>
      <c r="IJW37" s="130"/>
      <c r="IJX37" s="130"/>
      <c r="IJY37" s="130"/>
      <c r="IJZ37" s="130"/>
      <c r="IKA37" s="130"/>
      <c r="IKB37" s="130"/>
      <c r="IKC37" s="130"/>
      <c r="IKD37" s="130"/>
      <c r="IKE37" s="130"/>
      <c r="IKF37" s="130"/>
      <c r="IKG37" s="130"/>
      <c r="IKH37" s="130"/>
      <c r="IKI37" s="130"/>
      <c r="IKJ37" s="130"/>
      <c r="IKK37" s="130"/>
      <c r="IKL37" s="130"/>
      <c r="IKM37" s="130"/>
      <c r="IKN37" s="130"/>
      <c r="IKO37" s="130"/>
      <c r="IKP37" s="130"/>
      <c r="IKQ37" s="130"/>
      <c r="IKR37" s="130"/>
      <c r="IKS37" s="130"/>
      <c r="IKT37" s="130"/>
      <c r="IKU37" s="130"/>
      <c r="IKV37" s="130"/>
      <c r="IKW37" s="130"/>
      <c r="IKX37" s="130"/>
      <c r="IKY37" s="130"/>
      <c r="IKZ37" s="130"/>
      <c r="ILA37" s="130"/>
      <c r="ILB37" s="130"/>
      <c r="ILC37" s="130"/>
      <c r="ILD37" s="130"/>
      <c r="ILE37" s="130"/>
      <c r="ILF37" s="130"/>
      <c r="ILG37" s="130"/>
      <c r="ILH37" s="130"/>
      <c r="ILI37" s="130"/>
      <c r="ILJ37" s="130"/>
      <c r="ILK37" s="130"/>
      <c r="ILL37" s="130"/>
      <c r="ILM37" s="130"/>
      <c r="ILN37" s="130"/>
      <c r="ILO37" s="130"/>
      <c r="ILP37" s="130"/>
      <c r="ILQ37" s="130"/>
      <c r="ILR37" s="130"/>
      <c r="ILS37" s="130"/>
      <c r="ILT37" s="130"/>
      <c r="ILU37" s="130"/>
      <c r="ILV37" s="130"/>
      <c r="ILW37" s="130"/>
      <c r="ILX37" s="130"/>
      <c r="ILY37" s="130"/>
      <c r="ILZ37" s="130"/>
      <c r="IMA37" s="130"/>
      <c r="IMB37" s="130"/>
      <c r="IMC37" s="130"/>
      <c r="IMD37" s="130"/>
      <c r="IME37" s="130"/>
      <c r="IMF37" s="130"/>
      <c r="IMG37" s="130"/>
      <c r="IMH37" s="130"/>
      <c r="IMI37" s="130"/>
      <c r="IMJ37" s="130"/>
      <c r="IMK37" s="130"/>
      <c r="IML37" s="130"/>
      <c r="IMM37" s="130"/>
      <c r="IMN37" s="130"/>
      <c r="IMO37" s="130"/>
      <c r="IMP37" s="130"/>
      <c r="IMQ37" s="130"/>
      <c r="IMR37" s="130"/>
      <c r="IMS37" s="130"/>
      <c r="IMT37" s="130"/>
      <c r="IMU37" s="130"/>
      <c r="IMV37" s="130"/>
      <c r="IMW37" s="130"/>
      <c r="IMX37" s="130"/>
      <c r="IMY37" s="130"/>
      <c r="IMZ37" s="130"/>
      <c r="INA37" s="130"/>
      <c r="INB37" s="130"/>
      <c r="INC37" s="130"/>
      <c r="IND37" s="130"/>
      <c r="INE37" s="130"/>
      <c r="INF37" s="130"/>
      <c r="ING37" s="130"/>
      <c r="INH37" s="130"/>
      <c r="INI37" s="130"/>
      <c r="INJ37" s="130"/>
      <c r="INK37" s="130"/>
      <c r="INL37" s="130"/>
      <c r="INM37" s="130"/>
      <c r="INN37" s="130"/>
      <c r="INO37" s="130"/>
      <c r="INP37" s="130"/>
      <c r="INQ37" s="130"/>
      <c r="INR37" s="130"/>
      <c r="INS37" s="130"/>
      <c r="INT37" s="130"/>
      <c r="INU37" s="130"/>
      <c r="INV37" s="130"/>
      <c r="INW37" s="130"/>
      <c r="INX37" s="130"/>
      <c r="INY37" s="130"/>
      <c r="INZ37" s="130"/>
      <c r="IOA37" s="130"/>
      <c r="IOB37" s="130"/>
      <c r="IOC37" s="130"/>
      <c r="IOD37" s="130"/>
      <c r="IOE37" s="130"/>
      <c r="IOF37" s="130"/>
      <c r="IOG37" s="130"/>
      <c r="IOH37" s="130"/>
      <c r="IOI37" s="130"/>
      <c r="IOJ37" s="130"/>
      <c r="IOK37" s="130"/>
      <c r="IOL37" s="130"/>
      <c r="IOM37" s="130"/>
      <c r="ION37" s="130"/>
      <c r="IOO37" s="130"/>
      <c r="IOP37" s="130"/>
      <c r="IOQ37" s="130"/>
      <c r="IOR37" s="130"/>
      <c r="IOS37" s="130"/>
      <c r="IOT37" s="130"/>
      <c r="IOU37" s="130"/>
      <c r="IOV37" s="130"/>
      <c r="IOW37" s="130"/>
      <c r="IOX37" s="130"/>
      <c r="IOY37" s="130"/>
      <c r="IOZ37" s="130"/>
      <c r="IPA37" s="130"/>
      <c r="IPB37" s="130"/>
      <c r="IPC37" s="130"/>
      <c r="IPD37" s="130"/>
      <c r="IPE37" s="130"/>
      <c r="IPF37" s="130"/>
      <c r="IPG37" s="130"/>
      <c r="IPH37" s="130"/>
      <c r="IPI37" s="130"/>
      <c r="IPJ37" s="130"/>
      <c r="IPK37" s="130"/>
      <c r="IPL37" s="130"/>
      <c r="IPM37" s="130"/>
      <c r="IPN37" s="130"/>
      <c r="IPO37" s="130"/>
      <c r="IPP37" s="130"/>
      <c r="IPQ37" s="130"/>
      <c r="IPR37" s="130"/>
      <c r="IPS37" s="130"/>
      <c r="IPT37" s="130"/>
      <c r="IPU37" s="130"/>
      <c r="IPV37" s="130"/>
      <c r="IPW37" s="130"/>
      <c r="IPX37" s="130"/>
      <c r="IPY37" s="130"/>
      <c r="IPZ37" s="130"/>
      <c r="IQA37" s="130"/>
      <c r="IQB37" s="130"/>
      <c r="IQC37" s="130"/>
      <c r="IQD37" s="130"/>
      <c r="IQE37" s="130"/>
      <c r="IQF37" s="130"/>
      <c r="IQG37" s="130"/>
      <c r="IQH37" s="130"/>
      <c r="IQI37" s="130"/>
      <c r="IQJ37" s="130"/>
      <c r="IQK37" s="130"/>
      <c r="IQL37" s="130"/>
      <c r="IQM37" s="130"/>
      <c r="IQN37" s="130"/>
      <c r="IQO37" s="130"/>
      <c r="IQP37" s="130"/>
      <c r="IQQ37" s="130"/>
      <c r="IQR37" s="130"/>
      <c r="IQS37" s="130"/>
      <c r="IQT37" s="130"/>
      <c r="IQU37" s="130"/>
      <c r="IQV37" s="130"/>
      <c r="IQW37" s="130"/>
      <c r="IQX37" s="130"/>
      <c r="IQY37" s="130"/>
      <c r="IQZ37" s="130"/>
      <c r="IRA37" s="130"/>
      <c r="IRB37" s="130"/>
      <c r="IRC37" s="130"/>
      <c r="IRD37" s="130"/>
      <c r="IRE37" s="130"/>
      <c r="IRF37" s="130"/>
      <c r="IRG37" s="130"/>
      <c r="IRH37" s="130"/>
      <c r="IRI37" s="130"/>
      <c r="IRJ37" s="130"/>
      <c r="IRK37" s="130"/>
      <c r="IRL37" s="130"/>
      <c r="IRM37" s="130"/>
      <c r="IRN37" s="130"/>
      <c r="IRO37" s="130"/>
      <c r="IRP37" s="130"/>
      <c r="IRQ37" s="130"/>
      <c r="IRR37" s="130"/>
      <c r="IRS37" s="130"/>
      <c r="IRT37" s="130"/>
      <c r="IRU37" s="130"/>
      <c r="IRV37" s="130"/>
      <c r="IRW37" s="130"/>
      <c r="IRX37" s="130"/>
      <c r="IRY37" s="130"/>
      <c r="IRZ37" s="130"/>
      <c r="ISA37" s="130"/>
      <c r="ISB37" s="130"/>
      <c r="ISC37" s="130"/>
      <c r="ISD37" s="130"/>
      <c r="ISE37" s="130"/>
      <c r="ISF37" s="130"/>
      <c r="ISG37" s="130"/>
      <c r="ISH37" s="130"/>
      <c r="ISI37" s="130"/>
      <c r="ISJ37" s="130"/>
      <c r="ISK37" s="130"/>
      <c r="ISL37" s="130"/>
      <c r="ISM37" s="130"/>
      <c r="ISN37" s="130"/>
      <c r="ISO37" s="130"/>
      <c r="ISP37" s="130"/>
      <c r="ISQ37" s="130"/>
      <c r="ISR37" s="130"/>
      <c r="ISS37" s="130"/>
      <c r="IST37" s="130"/>
      <c r="ISU37" s="130"/>
      <c r="ISV37" s="130"/>
      <c r="ISW37" s="130"/>
      <c r="ISX37" s="130"/>
      <c r="ISY37" s="130"/>
      <c r="ISZ37" s="130"/>
      <c r="ITA37" s="130"/>
      <c r="ITB37" s="130"/>
      <c r="ITC37" s="130"/>
      <c r="ITD37" s="130"/>
      <c r="ITE37" s="130"/>
      <c r="ITF37" s="130"/>
      <c r="ITG37" s="130"/>
      <c r="ITH37" s="130"/>
      <c r="ITI37" s="130"/>
      <c r="ITJ37" s="130"/>
      <c r="ITK37" s="130"/>
      <c r="ITL37" s="130"/>
      <c r="ITM37" s="130"/>
      <c r="ITN37" s="130"/>
      <c r="ITO37" s="130"/>
      <c r="ITP37" s="130"/>
      <c r="ITQ37" s="130"/>
      <c r="ITR37" s="130"/>
      <c r="ITS37" s="130"/>
      <c r="ITT37" s="130"/>
      <c r="ITU37" s="130"/>
      <c r="ITV37" s="130"/>
      <c r="ITW37" s="130"/>
      <c r="ITX37" s="130"/>
      <c r="ITY37" s="130"/>
      <c r="ITZ37" s="130"/>
      <c r="IUA37" s="130"/>
      <c r="IUB37" s="130"/>
      <c r="IUC37" s="130"/>
      <c r="IUD37" s="130"/>
      <c r="IUE37" s="130"/>
      <c r="IUF37" s="130"/>
      <c r="IUG37" s="130"/>
      <c r="IUH37" s="130"/>
      <c r="IUI37" s="130"/>
      <c r="IUJ37" s="130"/>
      <c r="IUK37" s="130"/>
      <c r="IUL37" s="130"/>
      <c r="IUM37" s="130"/>
      <c r="IUN37" s="130"/>
      <c r="IUO37" s="130"/>
      <c r="IUP37" s="130"/>
      <c r="IUQ37" s="130"/>
      <c r="IUR37" s="130"/>
      <c r="IUS37" s="130"/>
      <c r="IUT37" s="130"/>
      <c r="IUU37" s="130"/>
      <c r="IUV37" s="130"/>
      <c r="IUW37" s="130"/>
      <c r="IUX37" s="130"/>
      <c r="IUY37" s="130"/>
      <c r="IUZ37" s="130"/>
      <c r="IVA37" s="130"/>
      <c r="IVB37" s="130"/>
      <c r="IVC37" s="130"/>
      <c r="IVD37" s="130"/>
      <c r="IVE37" s="130"/>
      <c r="IVF37" s="130"/>
      <c r="IVG37" s="130"/>
      <c r="IVH37" s="130"/>
      <c r="IVI37" s="130"/>
      <c r="IVJ37" s="130"/>
      <c r="IVK37" s="130"/>
      <c r="IVL37" s="130"/>
      <c r="IVM37" s="130"/>
      <c r="IVN37" s="130"/>
      <c r="IVO37" s="130"/>
      <c r="IVP37" s="130"/>
      <c r="IVQ37" s="130"/>
      <c r="IVR37" s="130"/>
      <c r="IVS37" s="130"/>
      <c r="IVT37" s="130"/>
      <c r="IVU37" s="130"/>
      <c r="IVV37" s="130"/>
      <c r="IVW37" s="130"/>
      <c r="IVX37" s="130"/>
      <c r="IVY37" s="130"/>
      <c r="IVZ37" s="130"/>
      <c r="IWA37" s="130"/>
      <c r="IWB37" s="130"/>
      <c r="IWC37" s="130"/>
      <c r="IWD37" s="130"/>
      <c r="IWE37" s="130"/>
      <c r="IWF37" s="130"/>
      <c r="IWG37" s="130"/>
      <c r="IWH37" s="130"/>
      <c r="IWI37" s="130"/>
      <c r="IWJ37" s="130"/>
      <c r="IWK37" s="130"/>
      <c r="IWL37" s="130"/>
      <c r="IWM37" s="130"/>
      <c r="IWN37" s="130"/>
      <c r="IWO37" s="130"/>
      <c r="IWP37" s="130"/>
      <c r="IWQ37" s="130"/>
      <c r="IWR37" s="130"/>
      <c r="IWS37" s="130"/>
      <c r="IWT37" s="130"/>
      <c r="IWU37" s="130"/>
      <c r="IWV37" s="130"/>
      <c r="IWW37" s="130"/>
      <c r="IWX37" s="130"/>
      <c r="IWY37" s="130"/>
      <c r="IWZ37" s="130"/>
      <c r="IXA37" s="130"/>
      <c r="IXB37" s="130"/>
      <c r="IXC37" s="130"/>
      <c r="IXD37" s="130"/>
      <c r="IXE37" s="130"/>
      <c r="IXF37" s="130"/>
      <c r="IXG37" s="130"/>
      <c r="IXH37" s="130"/>
      <c r="IXI37" s="130"/>
      <c r="IXJ37" s="130"/>
      <c r="IXK37" s="130"/>
      <c r="IXL37" s="130"/>
      <c r="IXM37" s="130"/>
      <c r="IXN37" s="130"/>
      <c r="IXO37" s="130"/>
      <c r="IXP37" s="130"/>
      <c r="IXQ37" s="130"/>
      <c r="IXR37" s="130"/>
      <c r="IXS37" s="130"/>
      <c r="IXT37" s="130"/>
      <c r="IXU37" s="130"/>
      <c r="IXV37" s="130"/>
      <c r="IXW37" s="130"/>
      <c r="IXX37" s="130"/>
      <c r="IXY37" s="130"/>
      <c r="IXZ37" s="130"/>
      <c r="IYA37" s="130"/>
      <c r="IYB37" s="130"/>
      <c r="IYC37" s="130"/>
      <c r="IYD37" s="130"/>
      <c r="IYE37" s="130"/>
      <c r="IYF37" s="130"/>
      <c r="IYG37" s="130"/>
      <c r="IYH37" s="130"/>
      <c r="IYI37" s="130"/>
      <c r="IYJ37" s="130"/>
      <c r="IYK37" s="130"/>
      <c r="IYL37" s="130"/>
      <c r="IYM37" s="130"/>
      <c r="IYN37" s="130"/>
      <c r="IYO37" s="130"/>
      <c r="IYP37" s="130"/>
      <c r="IYQ37" s="130"/>
      <c r="IYR37" s="130"/>
      <c r="IYS37" s="130"/>
      <c r="IYT37" s="130"/>
      <c r="IYU37" s="130"/>
      <c r="IYV37" s="130"/>
      <c r="IYW37" s="130"/>
      <c r="IYX37" s="130"/>
      <c r="IYY37" s="130"/>
      <c r="IYZ37" s="130"/>
      <c r="IZA37" s="130"/>
      <c r="IZB37" s="130"/>
      <c r="IZC37" s="130"/>
      <c r="IZD37" s="130"/>
      <c r="IZE37" s="130"/>
      <c r="IZF37" s="130"/>
      <c r="IZG37" s="130"/>
      <c r="IZH37" s="130"/>
      <c r="IZI37" s="130"/>
      <c r="IZJ37" s="130"/>
      <c r="IZK37" s="130"/>
      <c r="IZL37" s="130"/>
      <c r="IZM37" s="130"/>
      <c r="IZN37" s="130"/>
      <c r="IZO37" s="130"/>
      <c r="IZP37" s="130"/>
      <c r="IZQ37" s="130"/>
      <c r="IZR37" s="130"/>
      <c r="IZS37" s="130"/>
      <c r="IZT37" s="130"/>
      <c r="IZU37" s="130"/>
      <c r="IZV37" s="130"/>
      <c r="IZW37" s="130"/>
      <c r="IZX37" s="130"/>
      <c r="IZY37" s="130"/>
      <c r="IZZ37" s="130"/>
      <c r="JAA37" s="130"/>
      <c r="JAB37" s="130"/>
      <c r="JAC37" s="130"/>
      <c r="JAD37" s="130"/>
      <c r="JAE37" s="130"/>
      <c r="JAF37" s="130"/>
      <c r="JAG37" s="130"/>
      <c r="JAH37" s="130"/>
      <c r="JAI37" s="130"/>
      <c r="JAJ37" s="130"/>
      <c r="JAK37" s="130"/>
      <c r="JAL37" s="130"/>
      <c r="JAM37" s="130"/>
      <c r="JAN37" s="130"/>
      <c r="JAO37" s="130"/>
      <c r="JAP37" s="130"/>
      <c r="JAQ37" s="130"/>
      <c r="JAR37" s="130"/>
      <c r="JAS37" s="130"/>
      <c r="JAT37" s="130"/>
      <c r="JAU37" s="130"/>
      <c r="JAV37" s="130"/>
      <c r="JAW37" s="130"/>
      <c r="JAX37" s="130"/>
      <c r="JAY37" s="130"/>
      <c r="JAZ37" s="130"/>
      <c r="JBA37" s="130"/>
      <c r="JBB37" s="130"/>
      <c r="JBC37" s="130"/>
      <c r="JBD37" s="130"/>
      <c r="JBE37" s="130"/>
      <c r="JBF37" s="130"/>
      <c r="JBG37" s="130"/>
      <c r="JBH37" s="130"/>
      <c r="JBI37" s="130"/>
      <c r="JBJ37" s="130"/>
      <c r="JBK37" s="130"/>
      <c r="JBL37" s="130"/>
      <c r="JBM37" s="130"/>
      <c r="JBN37" s="130"/>
      <c r="JBO37" s="130"/>
      <c r="JBP37" s="130"/>
      <c r="JBQ37" s="130"/>
      <c r="JBR37" s="130"/>
      <c r="JBS37" s="130"/>
      <c r="JBT37" s="130"/>
      <c r="JBU37" s="130"/>
      <c r="JBV37" s="130"/>
      <c r="JBW37" s="130"/>
      <c r="JBX37" s="130"/>
      <c r="JBY37" s="130"/>
      <c r="JBZ37" s="130"/>
      <c r="JCA37" s="130"/>
      <c r="JCB37" s="130"/>
      <c r="JCC37" s="130"/>
      <c r="JCD37" s="130"/>
      <c r="JCE37" s="130"/>
      <c r="JCF37" s="130"/>
      <c r="JCG37" s="130"/>
      <c r="JCH37" s="130"/>
      <c r="JCI37" s="130"/>
      <c r="JCJ37" s="130"/>
      <c r="JCK37" s="130"/>
      <c r="JCL37" s="130"/>
      <c r="JCM37" s="130"/>
      <c r="JCN37" s="130"/>
      <c r="JCO37" s="130"/>
      <c r="JCP37" s="130"/>
      <c r="JCQ37" s="130"/>
      <c r="JCR37" s="130"/>
      <c r="JCS37" s="130"/>
      <c r="JCT37" s="130"/>
      <c r="JCU37" s="130"/>
      <c r="JCV37" s="130"/>
      <c r="JCW37" s="130"/>
      <c r="JCX37" s="130"/>
      <c r="JCY37" s="130"/>
      <c r="JCZ37" s="130"/>
      <c r="JDA37" s="130"/>
      <c r="JDB37" s="130"/>
      <c r="JDC37" s="130"/>
      <c r="JDD37" s="130"/>
      <c r="JDE37" s="130"/>
      <c r="JDF37" s="130"/>
      <c r="JDG37" s="130"/>
      <c r="JDH37" s="130"/>
      <c r="JDI37" s="130"/>
      <c r="JDJ37" s="130"/>
      <c r="JDK37" s="130"/>
      <c r="JDL37" s="130"/>
      <c r="JDM37" s="130"/>
      <c r="JDN37" s="130"/>
      <c r="JDO37" s="130"/>
      <c r="JDP37" s="130"/>
      <c r="JDQ37" s="130"/>
      <c r="JDR37" s="130"/>
      <c r="JDS37" s="130"/>
      <c r="JDT37" s="130"/>
      <c r="JDU37" s="130"/>
      <c r="JDV37" s="130"/>
      <c r="JDW37" s="130"/>
      <c r="JDX37" s="130"/>
      <c r="JDY37" s="130"/>
      <c r="JDZ37" s="130"/>
      <c r="JEA37" s="130"/>
      <c r="JEB37" s="130"/>
      <c r="JEC37" s="130"/>
      <c r="JED37" s="130"/>
      <c r="JEE37" s="130"/>
      <c r="JEF37" s="130"/>
      <c r="JEG37" s="130"/>
      <c r="JEH37" s="130"/>
      <c r="JEI37" s="130"/>
      <c r="JEJ37" s="130"/>
      <c r="JEK37" s="130"/>
      <c r="JEL37" s="130"/>
      <c r="JEM37" s="130"/>
      <c r="JEN37" s="130"/>
      <c r="JEO37" s="130"/>
      <c r="JEP37" s="130"/>
      <c r="JEQ37" s="130"/>
      <c r="JER37" s="130"/>
      <c r="JES37" s="130"/>
      <c r="JET37" s="130"/>
      <c r="JEU37" s="130"/>
      <c r="JEV37" s="130"/>
      <c r="JEW37" s="130"/>
      <c r="JEX37" s="130"/>
      <c r="JEY37" s="130"/>
      <c r="JEZ37" s="130"/>
      <c r="JFA37" s="130"/>
      <c r="JFB37" s="130"/>
      <c r="JFC37" s="130"/>
      <c r="JFD37" s="130"/>
      <c r="JFE37" s="130"/>
      <c r="JFF37" s="130"/>
      <c r="JFG37" s="130"/>
      <c r="JFH37" s="130"/>
      <c r="JFI37" s="130"/>
      <c r="JFJ37" s="130"/>
      <c r="JFK37" s="130"/>
      <c r="JFL37" s="130"/>
      <c r="JFM37" s="130"/>
      <c r="JFN37" s="130"/>
      <c r="JFO37" s="130"/>
      <c r="JFP37" s="130"/>
      <c r="JFQ37" s="130"/>
      <c r="JFR37" s="130"/>
      <c r="JFS37" s="130"/>
      <c r="JFT37" s="130"/>
      <c r="JFU37" s="130"/>
      <c r="JFV37" s="130"/>
      <c r="JFW37" s="130"/>
      <c r="JFX37" s="130"/>
      <c r="JFY37" s="130"/>
      <c r="JFZ37" s="130"/>
      <c r="JGA37" s="130"/>
      <c r="JGB37" s="130"/>
      <c r="JGC37" s="130"/>
      <c r="JGD37" s="130"/>
      <c r="JGE37" s="130"/>
      <c r="JGF37" s="130"/>
      <c r="JGG37" s="130"/>
      <c r="JGH37" s="130"/>
      <c r="JGI37" s="130"/>
      <c r="JGJ37" s="130"/>
      <c r="JGK37" s="130"/>
      <c r="JGL37" s="130"/>
      <c r="JGM37" s="130"/>
      <c r="JGN37" s="130"/>
      <c r="JGO37" s="130"/>
      <c r="JGP37" s="130"/>
      <c r="JGQ37" s="130"/>
      <c r="JGR37" s="130"/>
      <c r="JGS37" s="130"/>
      <c r="JGT37" s="130"/>
      <c r="JGU37" s="130"/>
      <c r="JGV37" s="130"/>
      <c r="JGW37" s="130"/>
      <c r="JGX37" s="130"/>
      <c r="JGY37" s="130"/>
      <c r="JGZ37" s="130"/>
      <c r="JHA37" s="130"/>
      <c r="JHB37" s="130"/>
      <c r="JHC37" s="130"/>
      <c r="JHD37" s="130"/>
      <c r="JHE37" s="130"/>
      <c r="JHF37" s="130"/>
      <c r="JHG37" s="130"/>
      <c r="JHH37" s="130"/>
      <c r="JHI37" s="130"/>
      <c r="JHJ37" s="130"/>
      <c r="JHK37" s="130"/>
      <c r="JHL37" s="130"/>
      <c r="JHM37" s="130"/>
      <c r="JHN37" s="130"/>
      <c r="JHO37" s="130"/>
      <c r="JHP37" s="130"/>
      <c r="JHQ37" s="130"/>
      <c r="JHR37" s="130"/>
      <c r="JHS37" s="130"/>
      <c r="JHT37" s="130"/>
      <c r="JHU37" s="130"/>
      <c r="JHV37" s="130"/>
      <c r="JHW37" s="130"/>
      <c r="JHX37" s="130"/>
      <c r="JHY37" s="130"/>
      <c r="JHZ37" s="130"/>
      <c r="JIA37" s="130"/>
      <c r="JIB37" s="130"/>
      <c r="JIC37" s="130"/>
      <c r="JID37" s="130"/>
      <c r="JIE37" s="130"/>
      <c r="JIF37" s="130"/>
      <c r="JIG37" s="130"/>
      <c r="JIH37" s="130"/>
      <c r="JII37" s="130"/>
      <c r="JIJ37" s="130"/>
      <c r="JIK37" s="130"/>
      <c r="JIL37" s="130"/>
      <c r="JIM37" s="130"/>
      <c r="JIN37" s="130"/>
      <c r="JIO37" s="130"/>
      <c r="JIP37" s="130"/>
      <c r="JIQ37" s="130"/>
      <c r="JIR37" s="130"/>
      <c r="JIS37" s="130"/>
      <c r="JIT37" s="130"/>
      <c r="JIU37" s="130"/>
      <c r="JIV37" s="130"/>
      <c r="JIW37" s="130"/>
      <c r="JIX37" s="130"/>
      <c r="JIY37" s="130"/>
      <c r="JIZ37" s="130"/>
      <c r="JJA37" s="130"/>
      <c r="JJB37" s="130"/>
      <c r="JJC37" s="130"/>
      <c r="JJD37" s="130"/>
      <c r="JJE37" s="130"/>
      <c r="JJF37" s="130"/>
      <c r="JJG37" s="130"/>
      <c r="JJH37" s="130"/>
      <c r="JJI37" s="130"/>
      <c r="JJJ37" s="130"/>
      <c r="JJK37" s="130"/>
      <c r="JJL37" s="130"/>
      <c r="JJM37" s="130"/>
      <c r="JJN37" s="130"/>
      <c r="JJO37" s="130"/>
      <c r="JJP37" s="130"/>
      <c r="JJQ37" s="130"/>
      <c r="JJR37" s="130"/>
      <c r="JJS37" s="130"/>
      <c r="JJT37" s="130"/>
      <c r="JJU37" s="130"/>
      <c r="JJV37" s="130"/>
      <c r="JJW37" s="130"/>
      <c r="JJX37" s="130"/>
      <c r="JJY37" s="130"/>
      <c r="JJZ37" s="130"/>
      <c r="JKA37" s="130"/>
      <c r="JKB37" s="130"/>
      <c r="JKC37" s="130"/>
      <c r="JKD37" s="130"/>
      <c r="JKE37" s="130"/>
      <c r="JKF37" s="130"/>
      <c r="JKG37" s="130"/>
      <c r="JKH37" s="130"/>
      <c r="JKI37" s="130"/>
      <c r="JKJ37" s="130"/>
      <c r="JKK37" s="130"/>
      <c r="JKL37" s="130"/>
      <c r="JKM37" s="130"/>
      <c r="JKN37" s="130"/>
      <c r="JKO37" s="130"/>
      <c r="JKP37" s="130"/>
      <c r="JKQ37" s="130"/>
      <c r="JKR37" s="130"/>
      <c r="JKS37" s="130"/>
      <c r="JKT37" s="130"/>
      <c r="JKU37" s="130"/>
      <c r="JKV37" s="130"/>
      <c r="JKW37" s="130"/>
      <c r="JKX37" s="130"/>
      <c r="JKY37" s="130"/>
      <c r="JKZ37" s="130"/>
      <c r="JLA37" s="130"/>
      <c r="JLB37" s="130"/>
      <c r="JLC37" s="130"/>
      <c r="JLD37" s="130"/>
      <c r="JLE37" s="130"/>
      <c r="JLF37" s="130"/>
      <c r="JLG37" s="130"/>
      <c r="JLH37" s="130"/>
      <c r="JLI37" s="130"/>
      <c r="JLJ37" s="130"/>
      <c r="JLK37" s="130"/>
      <c r="JLL37" s="130"/>
      <c r="JLM37" s="130"/>
      <c r="JLN37" s="130"/>
      <c r="JLO37" s="130"/>
      <c r="JLP37" s="130"/>
      <c r="JLQ37" s="130"/>
      <c r="JLR37" s="130"/>
      <c r="JLS37" s="130"/>
      <c r="JLT37" s="130"/>
      <c r="JLU37" s="130"/>
      <c r="JLV37" s="130"/>
      <c r="JLW37" s="130"/>
      <c r="JLX37" s="130"/>
      <c r="JLY37" s="130"/>
      <c r="JLZ37" s="130"/>
      <c r="JMA37" s="130"/>
      <c r="JMB37" s="130"/>
      <c r="JMC37" s="130"/>
      <c r="JMD37" s="130"/>
      <c r="JME37" s="130"/>
      <c r="JMF37" s="130"/>
      <c r="JMG37" s="130"/>
      <c r="JMH37" s="130"/>
      <c r="JMI37" s="130"/>
      <c r="JMJ37" s="130"/>
      <c r="JMK37" s="130"/>
      <c r="JML37" s="130"/>
      <c r="JMM37" s="130"/>
      <c r="JMN37" s="130"/>
      <c r="JMO37" s="130"/>
      <c r="JMP37" s="130"/>
      <c r="JMQ37" s="130"/>
      <c r="JMR37" s="130"/>
      <c r="JMS37" s="130"/>
      <c r="JMT37" s="130"/>
      <c r="JMU37" s="130"/>
      <c r="JMV37" s="130"/>
      <c r="JMW37" s="130"/>
      <c r="JMX37" s="130"/>
      <c r="JMY37" s="130"/>
      <c r="JMZ37" s="130"/>
      <c r="JNA37" s="130"/>
      <c r="JNB37" s="130"/>
      <c r="JNC37" s="130"/>
      <c r="JND37" s="130"/>
      <c r="JNE37" s="130"/>
      <c r="JNF37" s="130"/>
      <c r="JNG37" s="130"/>
      <c r="JNH37" s="130"/>
      <c r="JNI37" s="130"/>
      <c r="JNJ37" s="130"/>
      <c r="JNK37" s="130"/>
      <c r="JNL37" s="130"/>
      <c r="JNM37" s="130"/>
      <c r="JNN37" s="130"/>
      <c r="JNO37" s="130"/>
      <c r="JNP37" s="130"/>
      <c r="JNQ37" s="130"/>
      <c r="JNR37" s="130"/>
      <c r="JNS37" s="130"/>
      <c r="JNT37" s="130"/>
      <c r="JNU37" s="130"/>
      <c r="JNV37" s="130"/>
      <c r="JNW37" s="130"/>
      <c r="JNX37" s="130"/>
      <c r="JNY37" s="130"/>
      <c r="JNZ37" s="130"/>
      <c r="JOA37" s="130"/>
      <c r="JOB37" s="130"/>
      <c r="JOC37" s="130"/>
      <c r="JOD37" s="130"/>
      <c r="JOE37" s="130"/>
      <c r="JOF37" s="130"/>
      <c r="JOG37" s="130"/>
      <c r="JOH37" s="130"/>
      <c r="JOI37" s="130"/>
      <c r="JOJ37" s="130"/>
      <c r="JOK37" s="130"/>
      <c r="JOL37" s="130"/>
      <c r="JOM37" s="130"/>
      <c r="JON37" s="130"/>
      <c r="JOO37" s="130"/>
      <c r="JOP37" s="130"/>
      <c r="JOQ37" s="130"/>
      <c r="JOR37" s="130"/>
      <c r="JOS37" s="130"/>
      <c r="JOT37" s="130"/>
      <c r="JOU37" s="130"/>
      <c r="JOV37" s="130"/>
      <c r="JOW37" s="130"/>
      <c r="JOX37" s="130"/>
      <c r="JOY37" s="130"/>
      <c r="JOZ37" s="130"/>
      <c r="JPA37" s="130"/>
      <c r="JPB37" s="130"/>
      <c r="JPC37" s="130"/>
      <c r="JPD37" s="130"/>
      <c r="JPE37" s="130"/>
      <c r="JPF37" s="130"/>
      <c r="JPG37" s="130"/>
      <c r="JPH37" s="130"/>
      <c r="JPI37" s="130"/>
      <c r="JPJ37" s="130"/>
      <c r="JPK37" s="130"/>
      <c r="JPL37" s="130"/>
      <c r="JPM37" s="130"/>
      <c r="JPN37" s="130"/>
      <c r="JPO37" s="130"/>
      <c r="JPP37" s="130"/>
      <c r="JPQ37" s="130"/>
      <c r="JPR37" s="130"/>
      <c r="JPS37" s="130"/>
      <c r="JPT37" s="130"/>
      <c r="JPU37" s="130"/>
      <c r="JPV37" s="130"/>
      <c r="JPW37" s="130"/>
      <c r="JPX37" s="130"/>
      <c r="JPY37" s="130"/>
      <c r="JPZ37" s="130"/>
      <c r="JQA37" s="130"/>
      <c r="JQB37" s="130"/>
      <c r="JQC37" s="130"/>
      <c r="JQD37" s="130"/>
      <c r="JQE37" s="130"/>
      <c r="JQF37" s="130"/>
      <c r="JQG37" s="130"/>
      <c r="JQH37" s="130"/>
      <c r="JQI37" s="130"/>
      <c r="JQJ37" s="130"/>
      <c r="JQK37" s="130"/>
      <c r="JQL37" s="130"/>
      <c r="JQM37" s="130"/>
      <c r="JQN37" s="130"/>
      <c r="JQO37" s="130"/>
      <c r="JQP37" s="130"/>
      <c r="JQQ37" s="130"/>
      <c r="JQR37" s="130"/>
      <c r="JQS37" s="130"/>
      <c r="JQT37" s="130"/>
      <c r="JQU37" s="130"/>
      <c r="JQV37" s="130"/>
      <c r="JQW37" s="130"/>
      <c r="JQX37" s="130"/>
      <c r="JQY37" s="130"/>
      <c r="JQZ37" s="130"/>
      <c r="JRA37" s="130"/>
      <c r="JRB37" s="130"/>
      <c r="JRC37" s="130"/>
      <c r="JRD37" s="130"/>
      <c r="JRE37" s="130"/>
      <c r="JRF37" s="130"/>
      <c r="JRG37" s="130"/>
      <c r="JRH37" s="130"/>
      <c r="JRI37" s="130"/>
      <c r="JRJ37" s="130"/>
      <c r="JRK37" s="130"/>
      <c r="JRL37" s="130"/>
      <c r="JRM37" s="130"/>
      <c r="JRN37" s="130"/>
      <c r="JRO37" s="130"/>
      <c r="JRP37" s="130"/>
      <c r="JRQ37" s="130"/>
      <c r="JRR37" s="130"/>
      <c r="JRS37" s="130"/>
      <c r="JRT37" s="130"/>
      <c r="JRU37" s="130"/>
      <c r="JRV37" s="130"/>
      <c r="JRW37" s="130"/>
      <c r="JRX37" s="130"/>
      <c r="JRY37" s="130"/>
      <c r="JRZ37" s="130"/>
      <c r="JSA37" s="130"/>
      <c r="JSB37" s="130"/>
      <c r="JSC37" s="130"/>
      <c r="JSD37" s="130"/>
      <c r="JSE37" s="130"/>
      <c r="JSF37" s="130"/>
      <c r="JSG37" s="130"/>
      <c r="JSH37" s="130"/>
      <c r="JSI37" s="130"/>
      <c r="JSJ37" s="130"/>
      <c r="JSK37" s="130"/>
      <c r="JSL37" s="130"/>
      <c r="JSM37" s="130"/>
      <c r="JSN37" s="130"/>
      <c r="JSO37" s="130"/>
      <c r="JSP37" s="130"/>
      <c r="JSQ37" s="130"/>
      <c r="JSR37" s="130"/>
      <c r="JSS37" s="130"/>
      <c r="JST37" s="130"/>
      <c r="JSU37" s="130"/>
      <c r="JSV37" s="130"/>
      <c r="JSW37" s="130"/>
      <c r="JSX37" s="130"/>
      <c r="JSY37" s="130"/>
      <c r="JSZ37" s="130"/>
      <c r="JTA37" s="130"/>
      <c r="JTB37" s="130"/>
      <c r="JTC37" s="130"/>
      <c r="JTD37" s="130"/>
      <c r="JTE37" s="130"/>
      <c r="JTF37" s="130"/>
      <c r="JTG37" s="130"/>
      <c r="JTH37" s="130"/>
      <c r="JTI37" s="130"/>
      <c r="JTJ37" s="130"/>
      <c r="JTK37" s="130"/>
      <c r="JTL37" s="130"/>
      <c r="JTM37" s="130"/>
      <c r="JTN37" s="130"/>
      <c r="JTO37" s="130"/>
      <c r="JTP37" s="130"/>
      <c r="JTQ37" s="130"/>
      <c r="JTR37" s="130"/>
      <c r="JTS37" s="130"/>
      <c r="JTT37" s="130"/>
      <c r="JTU37" s="130"/>
      <c r="JTV37" s="130"/>
      <c r="JTW37" s="130"/>
      <c r="JTX37" s="130"/>
      <c r="JTY37" s="130"/>
      <c r="JTZ37" s="130"/>
      <c r="JUA37" s="130"/>
      <c r="JUB37" s="130"/>
      <c r="JUC37" s="130"/>
      <c r="JUD37" s="130"/>
      <c r="JUE37" s="130"/>
      <c r="JUF37" s="130"/>
      <c r="JUG37" s="130"/>
      <c r="JUH37" s="130"/>
      <c r="JUI37" s="130"/>
      <c r="JUJ37" s="130"/>
      <c r="JUK37" s="130"/>
      <c r="JUL37" s="130"/>
      <c r="JUM37" s="130"/>
      <c r="JUN37" s="130"/>
      <c r="JUO37" s="130"/>
      <c r="JUP37" s="130"/>
      <c r="JUQ37" s="130"/>
      <c r="JUR37" s="130"/>
      <c r="JUS37" s="130"/>
      <c r="JUT37" s="130"/>
      <c r="JUU37" s="130"/>
      <c r="JUV37" s="130"/>
      <c r="JUW37" s="130"/>
      <c r="JUX37" s="130"/>
      <c r="JUY37" s="130"/>
      <c r="JUZ37" s="130"/>
      <c r="JVA37" s="130"/>
      <c r="JVB37" s="130"/>
      <c r="JVC37" s="130"/>
      <c r="JVD37" s="130"/>
      <c r="JVE37" s="130"/>
      <c r="JVF37" s="130"/>
      <c r="JVG37" s="130"/>
      <c r="JVH37" s="130"/>
      <c r="JVI37" s="130"/>
      <c r="JVJ37" s="130"/>
      <c r="JVK37" s="130"/>
      <c r="JVL37" s="130"/>
      <c r="JVM37" s="130"/>
      <c r="JVN37" s="130"/>
      <c r="JVO37" s="130"/>
      <c r="JVP37" s="130"/>
      <c r="JVQ37" s="130"/>
      <c r="JVR37" s="130"/>
      <c r="JVS37" s="130"/>
      <c r="JVT37" s="130"/>
      <c r="JVU37" s="130"/>
      <c r="JVV37" s="130"/>
      <c r="JVW37" s="130"/>
      <c r="JVX37" s="130"/>
      <c r="JVY37" s="130"/>
      <c r="JVZ37" s="130"/>
      <c r="JWA37" s="130"/>
      <c r="JWB37" s="130"/>
      <c r="JWC37" s="130"/>
      <c r="JWD37" s="130"/>
      <c r="JWE37" s="130"/>
      <c r="JWF37" s="130"/>
      <c r="JWG37" s="130"/>
      <c r="JWH37" s="130"/>
      <c r="JWI37" s="130"/>
      <c r="JWJ37" s="130"/>
      <c r="JWK37" s="130"/>
      <c r="JWL37" s="130"/>
      <c r="JWM37" s="130"/>
      <c r="JWN37" s="130"/>
      <c r="JWO37" s="130"/>
      <c r="JWP37" s="130"/>
      <c r="JWQ37" s="130"/>
      <c r="JWR37" s="130"/>
      <c r="JWS37" s="130"/>
      <c r="JWT37" s="130"/>
      <c r="JWU37" s="130"/>
      <c r="JWV37" s="130"/>
      <c r="JWW37" s="130"/>
      <c r="JWX37" s="130"/>
      <c r="JWY37" s="130"/>
      <c r="JWZ37" s="130"/>
      <c r="JXA37" s="130"/>
      <c r="JXB37" s="130"/>
      <c r="JXC37" s="130"/>
      <c r="JXD37" s="130"/>
      <c r="JXE37" s="130"/>
      <c r="JXF37" s="130"/>
      <c r="JXG37" s="130"/>
      <c r="JXH37" s="130"/>
      <c r="JXI37" s="130"/>
      <c r="JXJ37" s="130"/>
      <c r="JXK37" s="130"/>
      <c r="JXL37" s="130"/>
      <c r="JXM37" s="130"/>
      <c r="JXN37" s="130"/>
      <c r="JXO37" s="130"/>
      <c r="JXP37" s="130"/>
      <c r="JXQ37" s="130"/>
      <c r="JXR37" s="130"/>
      <c r="JXS37" s="130"/>
      <c r="JXT37" s="130"/>
      <c r="JXU37" s="130"/>
      <c r="JXV37" s="130"/>
      <c r="JXW37" s="130"/>
      <c r="JXX37" s="130"/>
      <c r="JXY37" s="130"/>
      <c r="JXZ37" s="130"/>
      <c r="JYA37" s="130"/>
      <c r="JYB37" s="130"/>
      <c r="JYC37" s="130"/>
      <c r="JYD37" s="130"/>
      <c r="JYE37" s="130"/>
      <c r="JYF37" s="130"/>
      <c r="JYG37" s="130"/>
      <c r="JYH37" s="130"/>
      <c r="JYI37" s="130"/>
      <c r="JYJ37" s="130"/>
      <c r="JYK37" s="130"/>
      <c r="JYL37" s="130"/>
      <c r="JYM37" s="130"/>
      <c r="JYN37" s="130"/>
      <c r="JYO37" s="130"/>
      <c r="JYP37" s="130"/>
      <c r="JYQ37" s="130"/>
      <c r="JYR37" s="130"/>
      <c r="JYS37" s="130"/>
      <c r="JYT37" s="130"/>
      <c r="JYU37" s="130"/>
      <c r="JYV37" s="130"/>
      <c r="JYW37" s="130"/>
      <c r="JYX37" s="130"/>
      <c r="JYY37" s="130"/>
      <c r="JYZ37" s="130"/>
      <c r="JZA37" s="130"/>
      <c r="JZB37" s="130"/>
      <c r="JZC37" s="130"/>
      <c r="JZD37" s="130"/>
      <c r="JZE37" s="130"/>
      <c r="JZF37" s="130"/>
      <c r="JZG37" s="130"/>
      <c r="JZH37" s="130"/>
      <c r="JZI37" s="130"/>
      <c r="JZJ37" s="130"/>
      <c r="JZK37" s="130"/>
      <c r="JZL37" s="130"/>
      <c r="JZM37" s="130"/>
      <c r="JZN37" s="130"/>
      <c r="JZO37" s="130"/>
      <c r="JZP37" s="130"/>
      <c r="JZQ37" s="130"/>
      <c r="JZR37" s="130"/>
      <c r="JZS37" s="130"/>
      <c r="JZT37" s="130"/>
      <c r="JZU37" s="130"/>
      <c r="JZV37" s="130"/>
      <c r="JZW37" s="130"/>
      <c r="JZX37" s="130"/>
      <c r="JZY37" s="130"/>
      <c r="JZZ37" s="130"/>
      <c r="KAA37" s="130"/>
      <c r="KAB37" s="130"/>
      <c r="KAC37" s="130"/>
      <c r="KAD37" s="130"/>
      <c r="KAE37" s="130"/>
      <c r="KAF37" s="130"/>
      <c r="KAG37" s="130"/>
      <c r="KAH37" s="130"/>
      <c r="KAI37" s="130"/>
      <c r="KAJ37" s="130"/>
      <c r="KAK37" s="130"/>
      <c r="KAL37" s="130"/>
      <c r="KAM37" s="130"/>
      <c r="KAN37" s="130"/>
      <c r="KAO37" s="130"/>
      <c r="KAP37" s="130"/>
      <c r="KAQ37" s="130"/>
      <c r="KAR37" s="130"/>
      <c r="KAS37" s="130"/>
      <c r="KAT37" s="130"/>
      <c r="KAU37" s="130"/>
      <c r="KAV37" s="130"/>
      <c r="KAW37" s="130"/>
      <c r="KAX37" s="130"/>
      <c r="KAY37" s="130"/>
      <c r="KAZ37" s="130"/>
      <c r="KBA37" s="130"/>
      <c r="KBB37" s="130"/>
      <c r="KBC37" s="130"/>
      <c r="KBD37" s="130"/>
      <c r="KBE37" s="130"/>
      <c r="KBF37" s="130"/>
      <c r="KBG37" s="130"/>
      <c r="KBH37" s="130"/>
      <c r="KBI37" s="130"/>
      <c r="KBJ37" s="130"/>
      <c r="KBK37" s="130"/>
      <c r="KBL37" s="130"/>
      <c r="KBM37" s="130"/>
      <c r="KBN37" s="130"/>
      <c r="KBO37" s="130"/>
      <c r="KBP37" s="130"/>
      <c r="KBQ37" s="130"/>
      <c r="KBR37" s="130"/>
      <c r="KBS37" s="130"/>
      <c r="KBT37" s="130"/>
      <c r="KBU37" s="130"/>
      <c r="KBV37" s="130"/>
      <c r="KBW37" s="130"/>
      <c r="KBX37" s="130"/>
      <c r="KBY37" s="130"/>
      <c r="KBZ37" s="130"/>
      <c r="KCA37" s="130"/>
      <c r="KCB37" s="130"/>
      <c r="KCC37" s="130"/>
      <c r="KCD37" s="130"/>
      <c r="KCE37" s="130"/>
      <c r="KCF37" s="130"/>
      <c r="KCG37" s="130"/>
      <c r="KCH37" s="130"/>
      <c r="KCI37" s="130"/>
      <c r="KCJ37" s="130"/>
      <c r="KCK37" s="130"/>
      <c r="KCL37" s="130"/>
      <c r="KCM37" s="130"/>
      <c r="KCN37" s="130"/>
      <c r="KCO37" s="130"/>
      <c r="KCP37" s="130"/>
      <c r="KCQ37" s="130"/>
      <c r="KCR37" s="130"/>
      <c r="KCS37" s="130"/>
      <c r="KCT37" s="130"/>
      <c r="KCU37" s="130"/>
      <c r="KCV37" s="130"/>
      <c r="KCW37" s="130"/>
      <c r="KCX37" s="130"/>
      <c r="KCY37" s="130"/>
      <c r="KCZ37" s="130"/>
      <c r="KDA37" s="130"/>
      <c r="KDB37" s="130"/>
      <c r="KDC37" s="130"/>
      <c r="KDD37" s="130"/>
      <c r="KDE37" s="130"/>
      <c r="KDF37" s="130"/>
      <c r="KDG37" s="130"/>
      <c r="KDH37" s="130"/>
      <c r="KDI37" s="130"/>
      <c r="KDJ37" s="130"/>
      <c r="KDK37" s="130"/>
      <c r="KDL37" s="130"/>
      <c r="KDM37" s="130"/>
      <c r="KDN37" s="130"/>
      <c r="KDO37" s="130"/>
      <c r="KDP37" s="130"/>
      <c r="KDQ37" s="130"/>
      <c r="KDR37" s="130"/>
      <c r="KDS37" s="130"/>
      <c r="KDT37" s="130"/>
      <c r="KDU37" s="130"/>
      <c r="KDV37" s="130"/>
      <c r="KDW37" s="130"/>
      <c r="KDX37" s="130"/>
      <c r="KDY37" s="130"/>
      <c r="KDZ37" s="130"/>
      <c r="KEA37" s="130"/>
      <c r="KEB37" s="130"/>
      <c r="KEC37" s="130"/>
      <c r="KED37" s="130"/>
      <c r="KEE37" s="130"/>
      <c r="KEF37" s="130"/>
      <c r="KEG37" s="130"/>
      <c r="KEH37" s="130"/>
      <c r="KEI37" s="130"/>
      <c r="KEJ37" s="130"/>
      <c r="KEK37" s="130"/>
      <c r="KEL37" s="130"/>
      <c r="KEM37" s="130"/>
      <c r="KEN37" s="130"/>
      <c r="KEO37" s="130"/>
      <c r="KEP37" s="130"/>
      <c r="KEQ37" s="130"/>
      <c r="KER37" s="130"/>
      <c r="KES37" s="130"/>
      <c r="KET37" s="130"/>
      <c r="KEU37" s="130"/>
      <c r="KEV37" s="130"/>
      <c r="KEW37" s="130"/>
      <c r="KEX37" s="130"/>
      <c r="KEY37" s="130"/>
      <c r="KEZ37" s="130"/>
      <c r="KFA37" s="130"/>
      <c r="KFB37" s="130"/>
      <c r="KFC37" s="130"/>
      <c r="KFD37" s="130"/>
      <c r="KFE37" s="130"/>
      <c r="KFF37" s="130"/>
      <c r="KFG37" s="130"/>
      <c r="KFH37" s="130"/>
      <c r="KFI37" s="130"/>
      <c r="KFJ37" s="130"/>
      <c r="KFK37" s="130"/>
      <c r="KFL37" s="130"/>
      <c r="KFM37" s="130"/>
      <c r="KFN37" s="130"/>
      <c r="KFO37" s="130"/>
      <c r="KFP37" s="130"/>
      <c r="KFQ37" s="130"/>
      <c r="KFR37" s="130"/>
      <c r="KFS37" s="130"/>
      <c r="KFT37" s="130"/>
      <c r="KFU37" s="130"/>
      <c r="KFV37" s="130"/>
      <c r="KFW37" s="130"/>
      <c r="KFX37" s="130"/>
      <c r="KFY37" s="130"/>
      <c r="KFZ37" s="130"/>
      <c r="KGA37" s="130"/>
      <c r="KGB37" s="130"/>
      <c r="KGC37" s="130"/>
      <c r="KGD37" s="130"/>
      <c r="KGE37" s="130"/>
      <c r="KGF37" s="130"/>
      <c r="KGG37" s="130"/>
      <c r="KGH37" s="130"/>
      <c r="KGI37" s="130"/>
      <c r="KGJ37" s="130"/>
      <c r="KGK37" s="130"/>
      <c r="KGL37" s="130"/>
      <c r="KGM37" s="130"/>
      <c r="KGN37" s="130"/>
      <c r="KGO37" s="130"/>
      <c r="KGP37" s="130"/>
      <c r="KGQ37" s="130"/>
      <c r="KGR37" s="130"/>
      <c r="KGS37" s="130"/>
      <c r="KGT37" s="130"/>
      <c r="KGU37" s="130"/>
      <c r="KGV37" s="130"/>
      <c r="KGW37" s="130"/>
      <c r="KGX37" s="130"/>
      <c r="KGY37" s="130"/>
      <c r="KGZ37" s="130"/>
      <c r="KHA37" s="130"/>
      <c r="KHB37" s="130"/>
      <c r="KHC37" s="130"/>
      <c r="KHD37" s="130"/>
      <c r="KHE37" s="130"/>
      <c r="KHF37" s="130"/>
      <c r="KHG37" s="130"/>
      <c r="KHH37" s="130"/>
      <c r="KHI37" s="130"/>
      <c r="KHJ37" s="130"/>
      <c r="KHK37" s="130"/>
      <c r="KHL37" s="130"/>
      <c r="KHM37" s="130"/>
      <c r="KHN37" s="130"/>
      <c r="KHO37" s="130"/>
      <c r="KHP37" s="130"/>
      <c r="KHQ37" s="130"/>
      <c r="KHR37" s="130"/>
      <c r="KHS37" s="130"/>
      <c r="KHT37" s="130"/>
      <c r="KHU37" s="130"/>
      <c r="KHV37" s="130"/>
      <c r="KHW37" s="130"/>
      <c r="KHX37" s="130"/>
      <c r="KHY37" s="130"/>
      <c r="KHZ37" s="130"/>
      <c r="KIA37" s="130"/>
      <c r="KIB37" s="130"/>
      <c r="KIC37" s="130"/>
      <c r="KID37" s="130"/>
      <c r="KIE37" s="130"/>
      <c r="KIF37" s="130"/>
      <c r="KIG37" s="130"/>
      <c r="KIH37" s="130"/>
      <c r="KII37" s="130"/>
      <c r="KIJ37" s="130"/>
      <c r="KIK37" s="130"/>
      <c r="KIL37" s="130"/>
      <c r="KIM37" s="130"/>
      <c r="KIN37" s="130"/>
      <c r="KIO37" s="130"/>
      <c r="KIP37" s="130"/>
      <c r="KIQ37" s="130"/>
      <c r="KIR37" s="130"/>
      <c r="KIS37" s="130"/>
      <c r="KIT37" s="130"/>
      <c r="KIU37" s="130"/>
      <c r="KIV37" s="130"/>
      <c r="KIW37" s="130"/>
      <c r="KIX37" s="130"/>
      <c r="KIY37" s="130"/>
      <c r="KIZ37" s="130"/>
      <c r="KJA37" s="130"/>
      <c r="KJB37" s="130"/>
      <c r="KJC37" s="130"/>
      <c r="KJD37" s="130"/>
      <c r="KJE37" s="130"/>
      <c r="KJF37" s="130"/>
      <c r="KJG37" s="130"/>
      <c r="KJH37" s="130"/>
      <c r="KJI37" s="130"/>
      <c r="KJJ37" s="130"/>
      <c r="KJK37" s="130"/>
      <c r="KJL37" s="130"/>
      <c r="KJM37" s="130"/>
      <c r="KJN37" s="130"/>
      <c r="KJO37" s="130"/>
      <c r="KJP37" s="130"/>
      <c r="KJQ37" s="130"/>
      <c r="KJR37" s="130"/>
      <c r="KJS37" s="130"/>
      <c r="KJT37" s="130"/>
      <c r="KJU37" s="130"/>
      <c r="KJV37" s="130"/>
      <c r="KJW37" s="130"/>
      <c r="KJX37" s="130"/>
      <c r="KJY37" s="130"/>
      <c r="KJZ37" s="130"/>
      <c r="KKA37" s="130"/>
      <c r="KKB37" s="130"/>
      <c r="KKC37" s="130"/>
      <c r="KKD37" s="130"/>
      <c r="KKE37" s="130"/>
      <c r="KKF37" s="130"/>
      <c r="KKG37" s="130"/>
      <c r="KKH37" s="130"/>
      <c r="KKI37" s="130"/>
      <c r="KKJ37" s="130"/>
      <c r="KKK37" s="130"/>
      <c r="KKL37" s="130"/>
      <c r="KKM37" s="130"/>
      <c r="KKN37" s="130"/>
      <c r="KKO37" s="130"/>
      <c r="KKP37" s="130"/>
      <c r="KKQ37" s="130"/>
      <c r="KKR37" s="130"/>
      <c r="KKS37" s="130"/>
      <c r="KKT37" s="130"/>
      <c r="KKU37" s="130"/>
      <c r="KKV37" s="130"/>
      <c r="KKW37" s="130"/>
      <c r="KKX37" s="130"/>
      <c r="KKY37" s="130"/>
      <c r="KKZ37" s="130"/>
      <c r="KLA37" s="130"/>
      <c r="KLB37" s="130"/>
      <c r="KLC37" s="130"/>
      <c r="KLD37" s="130"/>
      <c r="KLE37" s="130"/>
      <c r="KLF37" s="130"/>
      <c r="KLG37" s="130"/>
      <c r="KLH37" s="130"/>
      <c r="KLI37" s="130"/>
      <c r="KLJ37" s="130"/>
      <c r="KLK37" s="130"/>
      <c r="KLL37" s="130"/>
      <c r="KLM37" s="130"/>
      <c r="KLN37" s="130"/>
      <c r="KLO37" s="130"/>
      <c r="KLP37" s="130"/>
      <c r="KLQ37" s="130"/>
      <c r="KLR37" s="130"/>
      <c r="KLS37" s="130"/>
      <c r="KLT37" s="130"/>
      <c r="KLU37" s="130"/>
      <c r="KLV37" s="130"/>
      <c r="KLW37" s="130"/>
      <c r="KLX37" s="130"/>
      <c r="KLY37" s="130"/>
      <c r="KLZ37" s="130"/>
      <c r="KMA37" s="130"/>
      <c r="KMB37" s="130"/>
      <c r="KMC37" s="130"/>
      <c r="KMD37" s="130"/>
      <c r="KME37" s="130"/>
      <c r="KMF37" s="130"/>
      <c r="KMG37" s="130"/>
      <c r="KMH37" s="130"/>
      <c r="KMI37" s="130"/>
      <c r="KMJ37" s="130"/>
      <c r="KMK37" s="130"/>
      <c r="KML37" s="130"/>
      <c r="KMM37" s="130"/>
      <c r="KMN37" s="130"/>
      <c r="KMO37" s="130"/>
      <c r="KMP37" s="130"/>
      <c r="KMQ37" s="130"/>
      <c r="KMR37" s="130"/>
      <c r="KMS37" s="130"/>
      <c r="KMT37" s="130"/>
      <c r="KMU37" s="130"/>
      <c r="KMV37" s="130"/>
      <c r="KMW37" s="130"/>
      <c r="KMX37" s="130"/>
      <c r="KMY37" s="130"/>
      <c r="KMZ37" s="130"/>
      <c r="KNA37" s="130"/>
      <c r="KNB37" s="130"/>
      <c r="KNC37" s="130"/>
      <c r="KND37" s="130"/>
      <c r="KNE37" s="130"/>
      <c r="KNF37" s="130"/>
      <c r="KNG37" s="130"/>
      <c r="KNH37" s="130"/>
      <c r="KNI37" s="130"/>
      <c r="KNJ37" s="130"/>
      <c r="KNK37" s="130"/>
      <c r="KNL37" s="130"/>
      <c r="KNM37" s="130"/>
      <c r="KNN37" s="130"/>
      <c r="KNO37" s="130"/>
      <c r="KNP37" s="130"/>
      <c r="KNQ37" s="130"/>
      <c r="KNR37" s="130"/>
      <c r="KNS37" s="130"/>
      <c r="KNT37" s="130"/>
      <c r="KNU37" s="130"/>
      <c r="KNV37" s="130"/>
      <c r="KNW37" s="130"/>
      <c r="KNX37" s="130"/>
      <c r="KNY37" s="130"/>
      <c r="KNZ37" s="130"/>
      <c r="KOA37" s="130"/>
      <c r="KOB37" s="130"/>
      <c r="KOC37" s="130"/>
      <c r="KOD37" s="130"/>
      <c r="KOE37" s="130"/>
      <c r="KOF37" s="130"/>
      <c r="KOG37" s="130"/>
      <c r="KOH37" s="130"/>
      <c r="KOI37" s="130"/>
      <c r="KOJ37" s="130"/>
      <c r="KOK37" s="130"/>
      <c r="KOL37" s="130"/>
      <c r="KOM37" s="130"/>
      <c r="KON37" s="130"/>
      <c r="KOO37" s="130"/>
      <c r="KOP37" s="130"/>
      <c r="KOQ37" s="130"/>
      <c r="KOR37" s="130"/>
      <c r="KOS37" s="130"/>
      <c r="KOT37" s="130"/>
      <c r="KOU37" s="130"/>
      <c r="KOV37" s="130"/>
      <c r="KOW37" s="130"/>
      <c r="KOX37" s="130"/>
      <c r="KOY37" s="130"/>
      <c r="KOZ37" s="130"/>
      <c r="KPA37" s="130"/>
      <c r="KPB37" s="130"/>
      <c r="KPC37" s="130"/>
      <c r="KPD37" s="130"/>
      <c r="KPE37" s="130"/>
      <c r="KPF37" s="130"/>
      <c r="KPG37" s="130"/>
      <c r="KPH37" s="130"/>
      <c r="KPI37" s="130"/>
      <c r="KPJ37" s="130"/>
      <c r="KPK37" s="130"/>
      <c r="KPL37" s="130"/>
      <c r="KPM37" s="130"/>
      <c r="KPN37" s="130"/>
      <c r="KPO37" s="130"/>
      <c r="KPP37" s="130"/>
      <c r="KPQ37" s="130"/>
      <c r="KPR37" s="130"/>
      <c r="KPS37" s="130"/>
      <c r="KPT37" s="130"/>
      <c r="KPU37" s="130"/>
      <c r="KPV37" s="130"/>
      <c r="KPW37" s="130"/>
      <c r="KPX37" s="130"/>
      <c r="KPY37" s="130"/>
      <c r="KPZ37" s="130"/>
      <c r="KQA37" s="130"/>
      <c r="KQB37" s="130"/>
      <c r="KQC37" s="130"/>
      <c r="KQD37" s="130"/>
      <c r="KQE37" s="130"/>
      <c r="KQF37" s="130"/>
      <c r="KQG37" s="130"/>
      <c r="KQH37" s="130"/>
      <c r="KQI37" s="130"/>
      <c r="KQJ37" s="130"/>
      <c r="KQK37" s="130"/>
      <c r="KQL37" s="130"/>
      <c r="KQM37" s="130"/>
      <c r="KQN37" s="130"/>
      <c r="KQO37" s="130"/>
      <c r="KQP37" s="130"/>
      <c r="KQQ37" s="130"/>
      <c r="KQR37" s="130"/>
      <c r="KQS37" s="130"/>
      <c r="KQT37" s="130"/>
      <c r="KQU37" s="130"/>
      <c r="KQV37" s="130"/>
      <c r="KQW37" s="130"/>
      <c r="KQX37" s="130"/>
      <c r="KQY37" s="130"/>
      <c r="KQZ37" s="130"/>
      <c r="KRA37" s="130"/>
      <c r="KRB37" s="130"/>
      <c r="KRC37" s="130"/>
      <c r="KRD37" s="130"/>
      <c r="KRE37" s="130"/>
      <c r="KRF37" s="130"/>
      <c r="KRG37" s="130"/>
      <c r="KRH37" s="130"/>
      <c r="KRI37" s="130"/>
      <c r="KRJ37" s="130"/>
      <c r="KRK37" s="130"/>
      <c r="KRL37" s="130"/>
      <c r="KRM37" s="130"/>
      <c r="KRN37" s="130"/>
      <c r="KRO37" s="130"/>
      <c r="KRP37" s="130"/>
      <c r="KRQ37" s="130"/>
      <c r="KRR37" s="130"/>
      <c r="KRS37" s="130"/>
      <c r="KRT37" s="130"/>
      <c r="KRU37" s="130"/>
      <c r="KRV37" s="130"/>
      <c r="KRW37" s="130"/>
      <c r="KRX37" s="130"/>
      <c r="KRY37" s="130"/>
      <c r="KRZ37" s="130"/>
      <c r="KSA37" s="130"/>
      <c r="KSB37" s="130"/>
      <c r="KSC37" s="130"/>
      <c r="KSD37" s="130"/>
      <c r="KSE37" s="130"/>
      <c r="KSF37" s="130"/>
      <c r="KSG37" s="130"/>
      <c r="KSH37" s="130"/>
      <c r="KSI37" s="130"/>
      <c r="KSJ37" s="130"/>
      <c r="KSK37" s="130"/>
      <c r="KSL37" s="130"/>
      <c r="KSM37" s="130"/>
      <c r="KSN37" s="130"/>
      <c r="KSO37" s="130"/>
      <c r="KSP37" s="130"/>
      <c r="KSQ37" s="130"/>
      <c r="KSR37" s="130"/>
      <c r="KSS37" s="130"/>
      <c r="KST37" s="130"/>
      <c r="KSU37" s="130"/>
      <c r="KSV37" s="130"/>
      <c r="KSW37" s="130"/>
      <c r="KSX37" s="130"/>
      <c r="KSY37" s="130"/>
      <c r="KSZ37" s="130"/>
      <c r="KTA37" s="130"/>
      <c r="KTB37" s="130"/>
      <c r="KTC37" s="130"/>
      <c r="KTD37" s="130"/>
      <c r="KTE37" s="130"/>
      <c r="KTF37" s="130"/>
      <c r="KTG37" s="130"/>
      <c r="KTH37" s="130"/>
      <c r="KTI37" s="130"/>
      <c r="KTJ37" s="130"/>
      <c r="KTK37" s="130"/>
      <c r="KTL37" s="130"/>
      <c r="KTM37" s="130"/>
      <c r="KTN37" s="130"/>
      <c r="KTO37" s="130"/>
      <c r="KTP37" s="130"/>
      <c r="KTQ37" s="130"/>
      <c r="KTR37" s="130"/>
      <c r="KTS37" s="130"/>
      <c r="KTT37" s="130"/>
      <c r="KTU37" s="130"/>
      <c r="KTV37" s="130"/>
      <c r="KTW37" s="130"/>
      <c r="KTX37" s="130"/>
      <c r="KTY37" s="130"/>
      <c r="KTZ37" s="130"/>
      <c r="KUA37" s="130"/>
      <c r="KUB37" s="130"/>
      <c r="KUC37" s="130"/>
      <c r="KUD37" s="130"/>
      <c r="KUE37" s="130"/>
      <c r="KUF37" s="130"/>
      <c r="KUG37" s="130"/>
      <c r="KUH37" s="130"/>
      <c r="KUI37" s="130"/>
      <c r="KUJ37" s="130"/>
      <c r="KUK37" s="130"/>
      <c r="KUL37" s="130"/>
      <c r="KUM37" s="130"/>
      <c r="KUN37" s="130"/>
      <c r="KUO37" s="130"/>
      <c r="KUP37" s="130"/>
      <c r="KUQ37" s="130"/>
      <c r="KUR37" s="130"/>
      <c r="KUS37" s="130"/>
      <c r="KUT37" s="130"/>
      <c r="KUU37" s="130"/>
      <c r="KUV37" s="130"/>
      <c r="KUW37" s="130"/>
      <c r="KUX37" s="130"/>
      <c r="KUY37" s="130"/>
      <c r="KUZ37" s="130"/>
      <c r="KVA37" s="130"/>
      <c r="KVB37" s="130"/>
      <c r="KVC37" s="130"/>
      <c r="KVD37" s="130"/>
      <c r="KVE37" s="130"/>
      <c r="KVF37" s="130"/>
      <c r="KVG37" s="130"/>
      <c r="KVH37" s="130"/>
      <c r="KVI37" s="130"/>
      <c r="KVJ37" s="130"/>
      <c r="KVK37" s="130"/>
      <c r="KVL37" s="130"/>
      <c r="KVM37" s="130"/>
      <c r="KVN37" s="130"/>
      <c r="KVO37" s="130"/>
      <c r="KVP37" s="130"/>
      <c r="KVQ37" s="130"/>
      <c r="KVR37" s="130"/>
      <c r="KVS37" s="130"/>
      <c r="KVT37" s="130"/>
      <c r="KVU37" s="130"/>
      <c r="KVV37" s="130"/>
      <c r="KVW37" s="130"/>
      <c r="KVX37" s="130"/>
      <c r="KVY37" s="130"/>
      <c r="KVZ37" s="130"/>
      <c r="KWA37" s="130"/>
      <c r="KWB37" s="130"/>
      <c r="KWC37" s="130"/>
      <c r="KWD37" s="130"/>
      <c r="KWE37" s="130"/>
      <c r="KWF37" s="130"/>
      <c r="KWG37" s="130"/>
      <c r="KWH37" s="130"/>
      <c r="KWI37" s="130"/>
      <c r="KWJ37" s="130"/>
      <c r="KWK37" s="130"/>
      <c r="KWL37" s="130"/>
      <c r="KWM37" s="130"/>
      <c r="KWN37" s="130"/>
      <c r="KWO37" s="130"/>
      <c r="KWP37" s="130"/>
      <c r="KWQ37" s="130"/>
      <c r="KWR37" s="130"/>
      <c r="KWS37" s="130"/>
      <c r="KWT37" s="130"/>
      <c r="KWU37" s="130"/>
      <c r="KWV37" s="130"/>
      <c r="KWW37" s="130"/>
      <c r="KWX37" s="130"/>
      <c r="KWY37" s="130"/>
      <c r="KWZ37" s="130"/>
      <c r="KXA37" s="130"/>
      <c r="KXB37" s="130"/>
      <c r="KXC37" s="130"/>
      <c r="KXD37" s="130"/>
      <c r="KXE37" s="130"/>
      <c r="KXF37" s="130"/>
      <c r="KXG37" s="130"/>
      <c r="KXH37" s="130"/>
      <c r="KXI37" s="130"/>
      <c r="KXJ37" s="130"/>
      <c r="KXK37" s="130"/>
      <c r="KXL37" s="130"/>
      <c r="KXM37" s="130"/>
      <c r="KXN37" s="130"/>
      <c r="KXO37" s="130"/>
      <c r="KXP37" s="130"/>
      <c r="KXQ37" s="130"/>
      <c r="KXR37" s="130"/>
      <c r="KXS37" s="130"/>
      <c r="KXT37" s="130"/>
      <c r="KXU37" s="130"/>
      <c r="KXV37" s="130"/>
      <c r="KXW37" s="130"/>
      <c r="KXX37" s="130"/>
      <c r="KXY37" s="130"/>
      <c r="KXZ37" s="130"/>
      <c r="KYA37" s="130"/>
      <c r="KYB37" s="130"/>
      <c r="KYC37" s="130"/>
      <c r="KYD37" s="130"/>
      <c r="KYE37" s="130"/>
      <c r="KYF37" s="130"/>
      <c r="KYG37" s="130"/>
      <c r="KYH37" s="130"/>
      <c r="KYI37" s="130"/>
      <c r="KYJ37" s="130"/>
      <c r="KYK37" s="130"/>
      <c r="KYL37" s="130"/>
      <c r="KYM37" s="130"/>
      <c r="KYN37" s="130"/>
      <c r="KYO37" s="130"/>
      <c r="KYP37" s="130"/>
      <c r="KYQ37" s="130"/>
      <c r="KYR37" s="130"/>
      <c r="KYS37" s="130"/>
      <c r="KYT37" s="130"/>
      <c r="KYU37" s="130"/>
      <c r="KYV37" s="130"/>
      <c r="KYW37" s="130"/>
      <c r="KYX37" s="130"/>
      <c r="KYY37" s="130"/>
      <c r="KYZ37" s="130"/>
      <c r="KZA37" s="130"/>
      <c r="KZB37" s="130"/>
      <c r="KZC37" s="130"/>
      <c r="KZD37" s="130"/>
      <c r="KZE37" s="130"/>
      <c r="KZF37" s="130"/>
      <c r="KZG37" s="130"/>
      <c r="KZH37" s="130"/>
      <c r="KZI37" s="130"/>
      <c r="KZJ37" s="130"/>
      <c r="KZK37" s="130"/>
      <c r="KZL37" s="130"/>
      <c r="KZM37" s="130"/>
      <c r="KZN37" s="130"/>
      <c r="KZO37" s="130"/>
      <c r="KZP37" s="130"/>
      <c r="KZQ37" s="130"/>
      <c r="KZR37" s="130"/>
      <c r="KZS37" s="130"/>
      <c r="KZT37" s="130"/>
      <c r="KZU37" s="130"/>
      <c r="KZV37" s="130"/>
      <c r="KZW37" s="130"/>
      <c r="KZX37" s="130"/>
      <c r="KZY37" s="130"/>
      <c r="KZZ37" s="130"/>
      <c r="LAA37" s="130"/>
      <c r="LAB37" s="130"/>
      <c r="LAC37" s="130"/>
      <c r="LAD37" s="130"/>
      <c r="LAE37" s="130"/>
      <c r="LAF37" s="130"/>
      <c r="LAG37" s="130"/>
      <c r="LAH37" s="130"/>
      <c r="LAI37" s="130"/>
      <c r="LAJ37" s="130"/>
      <c r="LAK37" s="130"/>
      <c r="LAL37" s="130"/>
      <c r="LAM37" s="130"/>
      <c r="LAN37" s="130"/>
      <c r="LAO37" s="130"/>
      <c r="LAP37" s="130"/>
      <c r="LAQ37" s="130"/>
      <c r="LAR37" s="130"/>
      <c r="LAS37" s="130"/>
      <c r="LAT37" s="130"/>
      <c r="LAU37" s="130"/>
      <c r="LAV37" s="130"/>
      <c r="LAW37" s="130"/>
      <c r="LAX37" s="130"/>
      <c r="LAY37" s="130"/>
      <c r="LAZ37" s="130"/>
      <c r="LBA37" s="130"/>
      <c r="LBB37" s="130"/>
      <c r="LBC37" s="130"/>
      <c r="LBD37" s="130"/>
      <c r="LBE37" s="130"/>
      <c r="LBF37" s="130"/>
      <c r="LBG37" s="130"/>
      <c r="LBH37" s="130"/>
      <c r="LBI37" s="130"/>
      <c r="LBJ37" s="130"/>
      <c r="LBK37" s="130"/>
      <c r="LBL37" s="130"/>
      <c r="LBM37" s="130"/>
      <c r="LBN37" s="130"/>
      <c r="LBO37" s="130"/>
      <c r="LBP37" s="130"/>
      <c r="LBQ37" s="130"/>
      <c r="LBR37" s="130"/>
      <c r="LBS37" s="130"/>
      <c r="LBT37" s="130"/>
      <c r="LBU37" s="130"/>
      <c r="LBV37" s="130"/>
      <c r="LBW37" s="130"/>
      <c r="LBX37" s="130"/>
      <c r="LBY37" s="130"/>
      <c r="LBZ37" s="130"/>
      <c r="LCA37" s="130"/>
      <c r="LCB37" s="130"/>
      <c r="LCC37" s="130"/>
      <c r="LCD37" s="130"/>
      <c r="LCE37" s="130"/>
      <c r="LCF37" s="130"/>
      <c r="LCG37" s="130"/>
      <c r="LCH37" s="130"/>
      <c r="LCI37" s="130"/>
      <c r="LCJ37" s="130"/>
      <c r="LCK37" s="130"/>
      <c r="LCL37" s="130"/>
      <c r="LCM37" s="130"/>
      <c r="LCN37" s="130"/>
      <c r="LCO37" s="130"/>
      <c r="LCP37" s="130"/>
      <c r="LCQ37" s="130"/>
      <c r="LCR37" s="130"/>
      <c r="LCS37" s="130"/>
      <c r="LCT37" s="130"/>
      <c r="LCU37" s="130"/>
      <c r="LCV37" s="130"/>
      <c r="LCW37" s="130"/>
      <c r="LCX37" s="130"/>
      <c r="LCY37" s="130"/>
      <c r="LCZ37" s="130"/>
      <c r="LDA37" s="130"/>
      <c r="LDB37" s="130"/>
      <c r="LDC37" s="130"/>
      <c r="LDD37" s="130"/>
      <c r="LDE37" s="130"/>
      <c r="LDF37" s="130"/>
      <c r="LDG37" s="130"/>
      <c r="LDH37" s="130"/>
      <c r="LDI37" s="130"/>
      <c r="LDJ37" s="130"/>
      <c r="LDK37" s="130"/>
      <c r="LDL37" s="130"/>
      <c r="LDM37" s="130"/>
      <c r="LDN37" s="130"/>
      <c r="LDO37" s="130"/>
      <c r="LDP37" s="130"/>
      <c r="LDQ37" s="130"/>
      <c r="LDR37" s="130"/>
      <c r="LDS37" s="130"/>
      <c r="LDT37" s="130"/>
      <c r="LDU37" s="130"/>
      <c r="LDV37" s="130"/>
      <c r="LDW37" s="130"/>
      <c r="LDX37" s="130"/>
      <c r="LDY37" s="130"/>
      <c r="LDZ37" s="130"/>
      <c r="LEA37" s="130"/>
      <c r="LEB37" s="130"/>
      <c r="LEC37" s="130"/>
      <c r="LED37" s="130"/>
      <c r="LEE37" s="130"/>
      <c r="LEF37" s="130"/>
      <c r="LEG37" s="130"/>
      <c r="LEH37" s="130"/>
      <c r="LEI37" s="130"/>
      <c r="LEJ37" s="130"/>
      <c r="LEK37" s="130"/>
      <c r="LEL37" s="130"/>
      <c r="LEM37" s="130"/>
      <c r="LEN37" s="130"/>
      <c r="LEO37" s="130"/>
      <c r="LEP37" s="130"/>
      <c r="LEQ37" s="130"/>
      <c r="LER37" s="130"/>
      <c r="LES37" s="130"/>
      <c r="LET37" s="130"/>
      <c r="LEU37" s="130"/>
      <c r="LEV37" s="130"/>
      <c r="LEW37" s="130"/>
      <c r="LEX37" s="130"/>
      <c r="LEY37" s="130"/>
      <c r="LEZ37" s="130"/>
      <c r="LFA37" s="130"/>
      <c r="LFB37" s="130"/>
      <c r="LFC37" s="130"/>
      <c r="LFD37" s="130"/>
      <c r="LFE37" s="130"/>
      <c r="LFF37" s="130"/>
      <c r="LFG37" s="130"/>
      <c r="LFH37" s="130"/>
      <c r="LFI37" s="130"/>
      <c r="LFJ37" s="130"/>
      <c r="LFK37" s="130"/>
      <c r="LFL37" s="130"/>
      <c r="LFM37" s="130"/>
      <c r="LFN37" s="130"/>
      <c r="LFO37" s="130"/>
      <c r="LFP37" s="130"/>
      <c r="LFQ37" s="130"/>
      <c r="LFR37" s="130"/>
      <c r="LFS37" s="130"/>
      <c r="LFT37" s="130"/>
      <c r="LFU37" s="130"/>
      <c r="LFV37" s="130"/>
      <c r="LFW37" s="130"/>
      <c r="LFX37" s="130"/>
      <c r="LFY37" s="130"/>
      <c r="LFZ37" s="130"/>
      <c r="LGA37" s="130"/>
      <c r="LGB37" s="130"/>
      <c r="LGC37" s="130"/>
      <c r="LGD37" s="130"/>
      <c r="LGE37" s="130"/>
      <c r="LGF37" s="130"/>
      <c r="LGG37" s="130"/>
      <c r="LGH37" s="130"/>
      <c r="LGI37" s="130"/>
      <c r="LGJ37" s="130"/>
      <c r="LGK37" s="130"/>
      <c r="LGL37" s="130"/>
      <c r="LGM37" s="130"/>
      <c r="LGN37" s="130"/>
      <c r="LGO37" s="130"/>
      <c r="LGP37" s="130"/>
      <c r="LGQ37" s="130"/>
      <c r="LGR37" s="130"/>
      <c r="LGS37" s="130"/>
      <c r="LGT37" s="130"/>
      <c r="LGU37" s="130"/>
      <c r="LGV37" s="130"/>
      <c r="LGW37" s="130"/>
      <c r="LGX37" s="130"/>
      <c r="LGY37" s="130"/>
      <c r="LGZ37" s="130"/>
      <c r="LHA37" s="130"/>
      <c r="LHB37" s="130"/>
      <c r="LHC37" s="130"/>
      <c r="LHD37" s="130"/>
      <c r="LHE37" s="130"/>
      <c r="LHF37" s="130"/>
      <c r="LHG37" s="130"/>
      <c r="LHH37" s="130"/>
      <c r="LHI37" s="130"/>
      <c r="LHJ37" s="130"/>
      <c r="LHK37" s="130"/>
      <c r="LHL37" s="130"/>
      <c r="LHM37" s="130"/>
      <c r="LHN37" s="130"/>
      <c r="LHO37" s="130"/>
      <c r="LHP37" s="130"/>
      <c r="LHQ37" s="130"/>
      <c r="LHR37" s="130"/>
      <c r="LHS37" s="130"/>
      <c r="LHT37" s="130"/>
      <c r="LHU37" s="130"/>
      <c r="LHV37" s="130"/>
      <c r="LHW37" s="130"/>
      <c r="LHX37" s="130"/>
      <c r="LHY37" s="130"/>
      <c r="LHZ37" s="130"/>
      <c r="LIA37" s="130"/>
      <c r="LIB37" s="130"/>
      <c r="LIC37" s="130"/>
      <c r="LID37" s="130"/>
      <c r="LIE37" s="130"/>
      <c r="LIF37" s="130"/>
      <c r="LIG37" s="130"/>
      <c r="LIH37" s="130"/>
      <c r="LII37" s="130"/>
      <c r="LIJ37" s="130"/>
      <c r="LIK37" s="130"/>
      <c r="LIL37" s="130"/>
      <c r="LIM37" s="130"/>
      <c r="LIN37" s="130"/>
      <c r="LIO37" s="130"/>
      <c r="LIP37" s="130"/>
      <c r="LIQ37" s="130"/>
      <c r="LIR37" s="130"/>
      <c r="LIS37" s="130"/>
      <c r="LIT37" s="130"/>
      <c r="LIU37" s="130"/>
      <c r="LIV37" s="130"/>
      <c r="LIW37" s="130"/>
      <c r="LIX37" s="130"/>
      <c r="LIY37" s="130"/>
      <c r="LIZ37" s="130"/>
      <c r="LJA37" s="130"/>
      <c r="LJB37" s="130"/>
      <c r="LJC37" s="130"/>
      <c r="LJD37" s="130"/>
      <c r="LJE37" s="130"/>
      <c r="LJF37" s="130"/>
      <c r="LJG37" s="130"/>
      <c r="LJH37" s="130"/>
      <c r="LJI37" s="130"/>
      <c r="LJJ37" s="130"/>
      <c r="LJK37" s="130"/>
      <c r="LJL37" s="130"/>
      <c r="LJM37" s="130"/>
      <c r="LJN37" s="130"/>
      <c r="LJO37" s="130"/>
      <c r="LJP37" s="130"/>
      <c r="LJQ37" s="130"/>
      <c r="LJR37" s="130"/>
      <c r="LJS37" s="130"/>
      <c r="LJT37" s="130"/>
      <c r="LJU37" s="130"/>
      <c r="LJV37" s="130"/>
      <c r="LJW37" s="130"/>
      <c r="LJX37" s="130"/>
      <c r="LJY37" s="130"/>
      <c r="LJZ37" s="130"/>
      <c r="LKA37" s="130"/>
      <c r="LKB37" s="130"/>
      <c r="LKC37" s="130"/>
      <c r="LKD37" s="130"/>
      <c r="LKE37" s="130"/>
      <c r="LKF37" s="130"/>
      <c r="LKG37" s="130"/>
      <c r="LKH37" s="130"/>
      <c r="LKI37" s="130"/>
      <c r="LKJ37" s="130"/>
      <c r="LKK37" s="130"/>
      <c r="LKL37" s="130"/>
      <c r="LKM37" s="130"/>
      <c r="LKN37" s="130"/>
      <c r="LKO37" s="130"/>
      <c r="LKP37" s="130"/>
      <c r="LKQ37" s="130"/>
      <c r="LKR37" s="130"/>
      <c r="LKS37" s="130"/>
      <c r="LKT37" s="130"/>
      <c r="LKU37" s="130"/>
      <c r="LKV37" s="130"/>
      <c r="LKW37" s="130"/>
      <c r="LKX37" s="130"/>
      <c r="LKY37" s="130"/>
      <c r="LKZ37" s="130"/>
      <c r="LLA37" s="130"/>
      <c r="LLB37" s="130"/>
      <c r="LLC37" s="130"/>
      <c r="LLD37" s="130"/>
      <c r="LLE37" s="130"/>
      <c r="LLF37" s="130"/>
      <c r="LLG37" s="130"/>
      <c r="LLH37" s="130"/>
      <c r="LLI37" s="130"/>
      <c r="LLJ37" s="130"/>
      <c r="LLK37" s="130"/>
      <c r="LLL37" s="130"/>
      <c r="LLM37" s="130"/>
      <c r="LLN37" s="130"/>
      <c r="LLO37" s="130"/>
      <c r="LLP37" s="130"/>
      <c r="LLQ37" s="130"/>
      <c r="LLR37" s="130"/>
      <c r="LLS37" s="130"/>
      <c r="LLT37" s="130"/>
      <c r="LLU37" s="130"/>
      <c r="LLV37" s="130"/>
      <c r="LLW37" s="130"/>
      <c r="LLX37" s="130"/>
      <c r="LLY37" s="130"/>
      <c r="LLZ37" s="130"/>
      <c r="LMA37" s="130"/>
      <c r="LMB37" s="130"/>
      <c r="LMC37" s="130"/>
      <c r="LMD37" s="130"/>
      <c r="LME37" s="130"/>
      <c r="LMF37" s="130"/>
      <c r="LMG37" s="130"/>
      <c r="LMH37" s="130"/>
      <c r="LMI37" s="130"/>
      <c r="LMJ37" s="130"/>
      <c r="LMK37" s="130"/>
      <c r="LML37" s="130"/>
      <c r="LMM37" s="130"/>
      <c r="LMN37" s="130"/>
      <c r="LMO37" s="130"/>
      <c r="LMP37" s="130"/>
      <c r="LMQ37" s="130"/>
      <c r="LMR37" s="130"/>
      <c r="LMS37" s="130"/>
      <c r="LMT37" s="130"/>
      <c r="LMU37" s="130"/>
      <c r="LMV37" s="130"/>
      <c r="LMW37" s="130"/>
      <c r="LMX37" s="130"/>
      <c r="LMY37" s="130"/>
      <c r="LMZ37" s="130"/>
      <c r="LNA37" s="130"/>
      <c r="LNB37" s="130"/>
      <c r="LNC37" s="130"/>
      <c r="LND37" s="130"/>
      <c r="LNE37" s="130"/>
      <c r="LNF37" s="130"/>
      <c r="LNG37" s="130"/>
      <c r="LNH37" s="130"/>
      <c r="LNI37" s="130"/>
      <c r="LNJ37" s="130"/>
      <c r="LNK37" s="130"/>
      <c r="LNL37" s="130"/>
      <c r="LNM37" s="130"/>
      <c r="LNN37" s="130"/>
      <c r="LNO37" s="130"/>
      <c r="LNP37" s="130"/>
      <c r="LNQ37" s="130"/>
      <c r="LNR37" s="130"/>
      <c r="LNS37" s="130"/>
      <c r="LNT37" s="130"/>
      <c r="LNU37" s="130"/>
      <c r="LNV37" s="130"/>
      <c r="LNW37" s="130"/>
      <c r="LNX37" s="130"/>
      <c r="LNY37" s="130"/>
      <c r="LNZ37" s="130"/>
      <c r="LOA37" s="130"/>
      <c r="LOB37" s="130"/>
      <c r="LOC37" s="130"/>
      <c r="LOD37" s="130"/>
      <c r="LOE37" s="130"/>
      <c r="LOF37" s="130"/>
      <c r="LOG37" s="130"/>
      <c r="LOH37" s="130"/>
      <c r="LOI37" s="130"/>
      <c r="LOJ37" s="130"/>
      <c r="LOK37" s="130"/>
      <c r="LOL37" s="130"/>
      <c r="LOM37" s="130"/>
      <c r="LON37" s="130"/>
      <c r="LOO37" s="130"/>
      <c r="LOP37" s="130"/>
      <c r="LOQ37" s="130"/>
      <c r="LOR37" s="130"/>
      <c r="LOS37" s="130"/>
      <c r="LOT37" s="130"/>
      <c r="LOU37" s="130"/>
      <c r="LOV37" s="130"/>
      <c r="LOW37" s="130"/>
      <c r="LOX37" s="130"/>
      <c r="LOY37" s="130"/>
      <c r="LOZ37" s="130"/>
      <c r="LPA37" s="130"/>
      <c r="LPB37" s="130"/>
      <c r="LPC37" s="130"/>
      <c r="LPD37" s="130"/>
      <c r="LPE37" s="130"/>
      <c r="LPF37" s="130"/>
      <c r="LPG37" s="130"/>
      <c r="LPH37" s="130"/>
      <c r="LPI37" s="130"/>
      <c r="LPJ37" s="130"/>
      <c r="LPK37" s="130"/>
      <c r="LPL37" s="130"/>
      <c r="LPM37" s="130"/>
      <c r="LPN37" s="130"/>
      <c r="LPO37" s="130"/>
      <c r="LPP37" s="130"/>
      <c r="LPQ37" s="130"/>
      <c r="LPR37" s="130"/>
      <c r="LPS37" s="130"/>
      <c r="LPT37" s="130"/>
      <c r="LPU37" s="130"/>
      <c r="LPV37" s="130"/>
      <c r="LPW37" s="130"/>
      <c r="LPX37" s="130"/>
      <c r="LPY37" s="130"/>
      <c r="LPZ37" s="130"/>
      <c r="LQA37" s="130"/>
      <c r="LQB37" s="130"/>
      <c r="LQC37" s="130"/>
      <c r="LQD37" s="130"/>
      <c r="LQE37" s="130"/>
      <c r="LQF37" s="130"/>
      <c r="LQG37" s="130"/>
      <c r="LQH37" s="130"/>
      <c r="LQI37" s="130"/>
      <c r="LQJ37" s="130"/>
      <c r="LQK37" s="130"/>
      <c r="LQL37" s="130"/>
      <c r="LQM37" s="130"/>
      <c r="LQN37" s="130"/>
      <c r="LQO37" s="130"/>
      <c r="LQP37" s="130"/>
      <c r="LQQ37" s="130"/>
      <c r="LQR37" s="130"/>
      <c r="LQS37" s="130"/>
      <c r="LQT37" s="130"/>
      <c r="LQU37" s="130"/>
      <c r="LQV37" s="130"/>
      <c r="LQW37" s="130"/>
      <c r="LQX37" s="130"/>
      <c r="LQY37" s="130"/>
      <c r="LQZ37" s="130"/>
      <c r="LRA37" s="130"/>
      <c r="LRB37" s="130"/>
      <c r="LRC37" s="130"/>
      <c r="LRD37" s="130"/>
      <c r="LRE37" s="130"/>
      <c r="LRF37" s="130"/>
      <c r="LRG37" s="130"/>
      <c r="LRH37" s="130"/>
      <c r="LRI37" s="130"/>
      <c r="LRJ37" s="130"/>
      <c r="LRK37" s="130"/>
      <c r="LRL37" s="130"/>
      <c r="LRM37" s="130"/>
      <c r="LRN37" s="130"/>
      <c r="LRO37" s="130"/>
      <c r="LRP37" s="130"/>
      <c r="LRQ37" s="130"/>
      <c r="LRR37" s="130"/>
      <c r="LRS37" s="130"/>
      <c r="LRT37" s="130"/>
      <c r="LRU37" s="130"/>
      <c r="LRV37" s="130"/>
      <c r="LRW37" s="130"/>
      <c r="LRX37" s="130"/>
      <c r="LRY37" s="130"/>
      <c r="LRZ37" s="130"/>
      <c r="LSA37" s="130"/>
      <c r="LSB37" s="130"/>
      <c r="LSC37" s="130"/>
      <c r="LSD37" s="130"/>
      <c r="LSE37" s="130"/>
      <c r="LSF37" s="130"/>
      <c r="LSG37" s="130"/>
      <c r="LSH37" s="130"/>
      <c r="LSI37" s="130"/>
      <c r="LSJ37" s="130"/>
      <c r="LSK37" s="130"/>
      <c r="LSL37" s="130"/>
      <c r="LSM37" s="130"/>
      <c r="LSN37" s="130"/>
      <c r="LSO37" s="130"/>
      <c r="LSP37" s="130"/>
      <c r="LSQ37" s="130"/>
      <c r="LSR37" s="130"/>
      <c r="LSS37" s="130"/>
      <c r="LST37" s="130"/>
      <c r="LSU37" s="130"/>
      <c r="LSV37" s="130"/>
      <c r="LSW37" s="130"/>
      <c r="LSX37" s="130"/>
      <c r="LSY37" s="130"/>
      <c r="LSZ37" s="130"/>
      <c r="LTA37" s="130"/>
      <c r="LTB37" s="130"/>
      <c r="LTC37" s="130"/>
      <c r="LTD37" s="130"/>
      <c r="LTE37" s="130"/>
      <c r="LTF37" s="130"/>
      <c r="LTG37" s="130"/>
      <c r="LTH37" s="130"/>
      <c r="LTI37" s="130"/>
      <c r="LTJ37" s="130"/>
      <c r="LTK37" s="130"/>
      <c r="LTL37" s="130"/>
      <c r="LTM37" s="130"/>
      <c r="LTN37" s="130"/>
      <c r="LTO37" s="130"/>
      <c r="LTP37" s="130"/>
      <c r="LTQ37" s="130"/>
      <c r="LTR37" s="130"/>
      <c r="LTS37" s="130"/>
      <c r="LTT37" s="130"/>
      <c r="LTU37" s="130"/>
      <c r="LTV37" s="130"/>
      <c r="LTW37" s="130"/>
      <c r="LTX37" s="130"/>
      <c r="LTY37" s="130"/>
      <c r="LTZ37" s="130"/>
      <c r="LUA37" s="130"/>
      <c r="LUB37" s="130"/>
      <c r="LUC37" s="130"/>
      <c r="LUD37" s="130"/>
      <c r="LUE37" s="130"/>
      <c r="LUF37" s="130"/>
      <c r="LUG37" s="130"/>
      <c r="LUH37" s="130"/>
      <c r="LUI37" s="130"/>
      <c r="LUJ37" s="130"/>
      <c r="LUK37" s="130"/>
      <c r="LUL37" s="130"/>
      <c r="LUM37" s="130"/>
      <c r="LUN37" s="130"/>
      <c r="LUO37" s="130"/>
      <c r="LUP37" s="130"/>
      <c r="LUQ37" s="130"/>
      <c r="LUR37" s="130"/>
      <c r="LUS37" s="130"/>
      <c r="LUT37" s="130"/>
      <c r="LUU37" s="130"/>
      <c r="LUV37" s="130"/>
      <c r="LUW37" s="130"/>
      <c r="LUX37" s="130"/>
      <c r="LUY37" s="130"/>
      <c r="LUZ37" s="130"/>
      <c r="LVA37" s="130"/>
      <c r="LVB37" s="130"/>
      <c r="LVC37" s="130"/>
      <c r="LVD37" s="130"/>
      <c r="LVE37" s="130"/>
      <c r="LVF37" s="130"/>
      <c r="LVG37" s="130"/>
      <c r="LVH37" s="130"/>
      <c r="LVI37" s="130"/>
      <c r="LVJ37" s="130"/>
      <c r="LVK37" s="130"/>
      <c r="LVL37" s="130"/>
      <c r="LVM37" s="130"/>
      <c r="LVN37" s="130"/>
      <c r="LVO37" s="130"/>
      <c r="LVP37" s="130"/>
      <c r="LVQ37" s="130"/>
      <c r="LVR37" s="130"/>
      <c r="LVS37" s="130"/>
      <c r="LVT37" s="130"/>
      <c r="LVU37" s="130"/>
      <c r="LVV37" s="130"/>
      <c r="LVW37" s="130"/>
      <c r="LVX37" s="130"/>
      <c r="LVY37" s="130"/>
      <c r="LVZ37" s="130"/>
      <c r="LWA37" s="130"/>
      <c r="LWB37" s="130"/>
      <c r="LWC37" s="130"/>
      <c r="LWD37" s="130"/>
      <c r="LWE37" s="130"/>
      <c r="LWF37" s="130"/>
      <c r="LWG37" s="130"/>
      <c r="LWH37" s="130"/>
      <c r="LWI37" s="130"/>
      <c r="LWJ37" s="130"/>
      <c r="LWK37" s="130"/>
      <c r="LWL37" s="130"/>
      <c r="LWM37" s="130"/>
      <c r="LWN37" s="130"/>
      <c r="LWO37" s="130"/>
      <c r="LWP37" s="130"/>
      <c r="LWQ37" s="130"/>
      <c r="LWR37" s="130"/>
      <c r="LWS37" s="130"/>
      <c r="LWT37" s="130"/>
      <c r="LWU37" s="130"/>
      <c r="LWV37" s="130"/>
      <c r="LWW37" s="130"/>
      <c r="LWX37" s="130"/>
      <c r="LWY37" s="130"/>
      <c r="LWZ37" s="130"/>
      <c r="LXA37" s="130"/>
      <c r="LXB37" s="130"/>
      <c r="LXC37" s="130"/>
      <c r="LXD37" s="130"/>
      <c r="LXE37" s="130"/>
      <c r="LXF37" s="130"/>
      <c r="LXG37" s="130"/>
      <c r="LXH37" s="130"/>
      <c r="LXI37" s="130"/>
      <c r="LXJ37" s="130"/>
      <c r="LXK37" s="130"/>
      <c r="LXL37" s="130"/>
      <c r="LXM37" s="130"/>
      <c r="LXN37" s="130"/>
      <c r="LXO37" s="130"/>
      <c r="LXP37" s="130"/>
      <c r="LXQ37" s="130"/>
      <c r="LXR37" s="130"/>
      <c r="LXS37" s="130"/>
      <c r="LXT37" s="130"/>
      <c r="LXU37" s="130"/>
      <c r="LXV37" s="130"/>
      <c r="LXW37" s="130"/>
      <c r="LXX37" s="130"/>
      <c r="LXY37" s="130"/>
      <c r="LXZ37" s="130"/>
      <c r="LYA37" s="130"/>
      <c r="LYB37" s="130"/>
      <c r="LYC37" s="130"/>
      <c r="LYD37" s="130"/>
      <c r="LYE37" s="130"/>
      <c r="LYF37" s="130"/>
      <c r="LYG37" s="130"/>
      <c r="LYH37" s="130"/>
      <c r="LYI37" s="130"/>
      <c r="LYJ37" s="130"/>
      <c r="LYK37" s="130"/>
      <c r="LYL37" s="130"/>
      <c r="LYM37" s="130"/>
      <c r="LYN37" s="130"/>
      <c r="LYO37" s="130"/>
      <c r="LYP37" s="130"/>
      <c r="LYQ37" s="130"/>
      <c r="LYR37" s="130"/>
      <c r="LYS37" s="130"/>
      <c r="LYT37" s="130"/>
      <c r="LYU37" s="130"/>
      <c r="LYV37" s="130"/>
      <c r="LYW37" s="130"/>
      <c r="LYX37" s="130"/>
      <c r="LYY37" s="130"/>
      <c r="LYZ37" s="130"/>
      <c r="LZA37" s="130"/>
      <c r="LZB37" s="130"/>
      <c r="LZC37" s="130"/>
      <c r="LZD37" s="130"/>
      <c r="LZE37" s="130"/>
      <c r="LZF37" s="130"/>
      <c r="LZG37" s="130"/>
      <c r="LZH37" s="130"/>
      <c r="LZI37" s="130"/>
      <c r="LZJ37" s="130"/>
      <c r="LZK37" s="130"/>
      <c r="LZL37" s="130"/>
      <c r="LZM37" s="130"/>
      <c r="LZN37" s="130"/>
      <c r="LZO37" s="130"/>
      <c r="LZP37" s="130"/>
      <c r="LZQ37" s="130"/>
      <c r="LZR37" s="130"/>
      <c r="LZS37" s="130"/>
      <c r="LZT37" s="130"/>
      <c r="LZU37" s="130"/>
      <c r="LZV37" s="130"/>
      <c r="LZW37" s="130"/>
      <c r="LZX37" s="130"/>
      <c r="LZY37" s="130"/>
      <c r="LZZ37" s="130"/>
      <c r="MAA37" s="130"/>
      <c r="MAB37" s="130"/>
      <c r="MAC37" s="130"/>
      <c r="MAD37" s="130"/>
      <c r="MAE37" s="130"/>
      <c r="MAF37" s="130"/>
      <c r="MAG37" s="130"/>
      <c r="MAH37" s="130"/>
      <c r="MAI37" s="130"/>
      <c r="MAJ37" s="130"/>
      <c r="MAK37" s="130"/>
      <c r="MAL37" s="130"/>
      <c r="MAM37" s="130"/>
      <c r="MAN37" s="130"/>
      <c r="MAO37" s="130"/>
      <c r="MAP37" s="130"/>
      <c r="MAQ37" s="130"/>
      <c r="MAR37" s="130"/>
      <c r="MAS37" s="130"/>
      <c r="MAT37" s="130"/>
      <c r="MAU37" s="130"/>
      <c r="MAV37" s="130"/>
      <c r="MAW37" s="130"/>
      <c r="MAX37" s="130"/>
      <c r="MAY37" s="130"/>
      <c r="MAZ37" s="130"/>
      <c r="MBA37" s="130"/>
      <c r="MBB37" s="130"/>
      <c r="MBC37" s="130"/>
      <c r="MBD37" s="130"/>
      <c r="MBE37" s="130"/>
      <c r="MBF37" s="130"/>
      <c r="MBG37" s="130"/>
      <c r="MBH37" s="130"/>
      <c r="MBI37" s="130"/>
      <c r="MBJ37" s="130"/>
      <c r="MBK37" s="130"/>
      <c r="MBL37" s="130"/>
      <c r="MBM37" s="130"/>
      <c r="MBN37" s="130"/>
      <c r="MBO37" s="130"/>
      <c r="MBP37" s="130"/>
      <c r="MBQ37" s="130"/>
      <c r="MBR37" s="130"/>
      <c r="MBS37" s="130"/>
      <c r="MBT37" s="130"/>
      <c r="MBU37" s="130"/>
      <c r="MBV37" s="130"/>
      <c r="MBW37" s="130"/>
      <c r="MBX37" s="130"/>
      <c r="MBY37" s="130"/>
      <c r="MBZ37" s="130"/>
      <c r="MCA37" s="130"/>
      <c r="MCB37" s="130"/>
      <c r="MCC37" s="130"/>
      <c r="MCD37" s="130"/>
      <c r="MCE37" s="130"/>
      <c r="MCF37" s="130"/>
      <c r="MCG37" s="130"/>
      <c r="MCH37" s="130"/>
      <c r="MCI37" s="130"/>
      <c r="MCJ37" s="130"/>
      <c r="MCK37" s="130"/>
      <c r="MCL37" s="130"/>
      <c r="MCM37" s="130"/>
      <c r="MCN37" s="130"/>
      <c r="MCO37" s="130"/>
      <c r="MCP37" s="130"/>
      <c r="MCQ37" s="130"/>
      <c r="MCR37" s="130"/>
      <c r="MCS37" s="130"/>
      <c r="MCT37" s="130"/>
      <c r="MCU37" s="130"/>
      <c r="MCV37" s="130"/>
      <c r="MCW37" s="130"/>
      <c r="MCX37" s="130"/>
      <c r="MCY37" s="130"/>
      <c r="MCZ37" s="130"/>
      <c r="MDA37" s="130"/>
      <c r="MDB37" s="130"/>
      <c r="MDC37" s="130"/>
      <c r="MDD37" s="130"/>
      <c r="MDE37" s="130"/>
      <c r="MDF37" s="130"/>
      <c r="MDG37" s="130"/>
      <c r="MDH37" s="130"/>
      <c r="MDI37" s="130"/>
      <c r="MDJ37" s="130"/>
      <c r="MDK37" s="130"/>
      <c r="MDL37" s="130"/>
      <c r="MDM37" s="130"/>
      <c r="MDN37" s="130"/>
      <c r="MDO37" s="130"/>
      <c r="MDP37" s="130"/>
      <c r="MDQ37" s="130"/>
      <c r="MDR37" s="130"/>
      <c r="MDS37" s="130"/>
      <c r="MDT37" s="130"/>
      <c r="MDU37" s="130"/>
      <c r="MDV37" s="130"/>
      <c r="MDW37" s="130"/>
      <c r="MDX37" s="130"/>
      <c r="MDY37" s="130"/>
      <c r="MDZ37" s="130"/>
      <c r="MEA37" s="130"/>
      <c r="MEB37" s="130"/>
      <c r="MEC37" s="130"/>
      <c r="MED37" s="130"/>
      <c r="MEE37" s="130"/>
      <c r="MEF37" s="130"/>
      <c r="MEG37" s="130"/>
      <c r="MEH37" s="130"/>
      <c r="MEI37" s="130"/>
      <c r="MEJ37" s="130"/>
      <c r="MEK37" s="130"/>
      <c r="MEL37" s="130"/>
      <c r="MEM37" s="130"/>
      <c r="MEN37" s="130"/>
      <c r="MEO37" s="130"/>
      <c r="MEP37" s="130"/>
      <c r="MEQ37" s="130"/>
      <c r="MER37" s="130"/>
      <c r="MES37" s="130"/>
      <c r="MET37" s="130"/>
      <c r="MEU37" s="130"/>
      <c r="MEV37" s="130"/>
      <c r="MEW37" s="130"/>
      <c r="MEX37" s="130"/>
      <c r="MEY37" s="130"/>
      <c r="MEZ37" s="130"/>
      <c r="MFA37" s="130"/>
      <c r="MFB37" s="130"/>
      <c r="MFC37" s="130"/>
      <c r="MFD37" s="130"/>
      <c r="MFE37" s="130"/>
      <c r="MFF37" s="130"/>
      <c r="MFG37" s="130"/>
      <c r="MFH37" s="130"/>
      <c r="MFI37" s="130"/>
      <c r="MFJ37" s="130"/>
      <c r="MFK37" s="130"/>
      <c r="MFL37" s="130"/>
      <c r="MFM37" s="130"/>
      <c r="MFN37" s="130"/>
      <c r="MFO37" s="130"/>
      <c r="MFP37" s="130"/>
      <c r="MFQ37" s="130"/>
      <c r="MFR37" s="130"/>
      <c r="MFS37" s="130"/>
      <c r="MFT37" s="130"/>
      <c r="MFU37" s="130"/>
      <c r="MFV37" s="130"/>
      <c r="MFW37" s="130"/>
      <c r="MFX37" s="130"/>
      <c r="MFY37" s="130"/>
      <c r="MFZ37" s="130"/>
      <c r="MGA37" s="130"/>
      <c r="MGB37" s="130"/>
      <c r="MGC37" s="130"/>
      <c r="MGD37" s="130"/>
      <c r="MGE37" s="130"/>
      <c r="MGF37" s="130"/>
      <c r="MGG37" s="130"/>
      <c r="MGH37" s="130"/>
      <c r="MGI37" s="130"/>
      <c r="MGJ37" s="130"/>
      <c r="MGK37" s="130"/>
      <c r="MGL37" s="130"/>
      <c r="MGM37" s="130"/>
      <c r="MGN37" s="130"/>
      <c r="MGO37" s="130"/>
      <c r="MGP37" s="130"/>
      <c r="MGQ37" s="130"/>
      <c r="MGR37" s="130"/>
      <c r="MGS37" s="130"/>
      <c r="MGT37" s="130"/>
      <c r="MGU37" s="130"/>
      <c r="MGV37" s="130"/>
      <c r="MGW37" s="130"/>
      <c r="MGX37" s="130"/>
      <c r="MGY37" s="130"/>
      <c r="MGZ37" s="130"/>
      <c r="MHA37" s="130"/>
      <c r="MHB37" s="130"/>
      <c r="MHC37" s="130"/>
      <c r="MHD37" s="130"/>
      <c r="MHE37" s="130"/>
      <c r="MHF37" s="130"/>
      <c r="MHG37" s="130"/>
      <c r="MHH37" s="130"/>
      <c r="MHI37" s="130"/>
      <c r="MHJ37" s="130"/>
      <c r="MHK37" s="130"/>
      <c r="MHL37" s="130"/>
      <c r="MHM37" s="130"/>
      <c r="MHN37" s="130"/>
      <c r="MHO37" s="130"/>
      <c r="MHP37" s="130"/>
      <c r="MHQ37" s="130"/>
      <c r="MHR37" s="130"/>
      <c r="MHS37" s="130"/>
      <c r="MHT37" s="130"/>
      <c r="MHU37" s="130"/>
      <c r="MHV37" s="130"/>
      <c r="MHW37" s="130"/>
      <c r="MHX37" s="130"/>
      <c r="MHY37" s="130"/>
      <c r="MHZ37" s="130"/>
      <c r="MIA37" s="130"/>
      <c r="MIB37" s="130"/>
      <c r="MIC37" s="130"/>
      <c r="MID37" s="130"/>
      <c r="MIE37" s="130"/>
      <c r="MIF37" s="130"/>
      <c r="MIG37" s="130"/>
      <c r="MIH37" s="130"/>
      <c r="MII37" s="130"/>
      <c r="MIJ37" s="130"/>
      <c r="MIK37" s="130"/>
      <c r="MIL37" s="130"/>
      <c r="MIM37" s="130"/>
      <c r="MIN37" s="130"/>
      <c r="MIO37" s="130"/>
      <c r="MIP37" s="130"/>
      <c r="MIQ37" s="130"/>
      <c r="MIR37" s="130"/>
      <c r="MIS37" s="130"/>
      <c r="MIT37" s="130"/>
      <c r="MIU37" s="130"/>
      <c r="MIV37" s="130"/>
      <c r="MIW37" s="130"/>
      <c r="MIX37" s="130"/>
      <c r="MIY37" s="130"/>
      <c r="MIZ37" s="130"/>
      <c r="MJA37" s="130"/>
      <c r="MJB37" s="130"/>
      <c r="MJC37" s="130"/>
      <c r="MJD37" s="130"/>
      <c r="MJE37" s="130"/>
      <c r="MJF37" s="130"/>
      <c r="MJG37" s="130"/>
      <c r="MJH37" s="130"/>
      <c r="MJI37" s="130"/>
      <c r="MJJ37" s="130"/>
      <c r="MJK37" s="130"/>
      <c r="MJL37" s="130"/>
      <c r="MJM37" s="130"/>
      <c r="MJN37" s="130"/>
      <c r="MJO37" s="130"/>
      <c r="MJP37" s="130"/>
      <c r="MJQ37" s="130"/>
      <c r="MJR37" s="130"/>
      <c r="MJS37" s="130"/>
      <c r="MJT37" s="130"/>
      <c r="MJU37" s="130"/>
      <c r="MJV37" s="130"/>
      <c r="MJW37" s="130"/>
      <c r="MJX37" s="130"/>
      <c r="MJY37" s="130"/>
      <c r="MJZ37" s="130"/>
      <c r="MKA37" s="130"/>
      <c r="MKB37" s="130"/>
      <c r="MKC37" s="130"/>
      <c r="MKD37" s="130"/>
      <c r="MKE37" s="130"/>
      <c r="MKF37" s="130"/>
      <c r="MKG37" s="130"/>
      <c r="MKH37" s="130"/>
      <c r="MKI37" s="130"/>
      <c r="MKJ37" s="130"/>
      <c r="MKK37" s="130"/>
      <c r="MKL37" s="130"/>
      <c r="MKM37" s="130"/>
      <c r="MKN37" s="130"/>
      <c r="MKO37" s="130"/>
      <c r="MKP37" s="130"/>
      <c r="MKQ37" s="130"/>
      <c r="MKR37" s="130"/>
      <c r="MKS37" s="130"/>
      <c r="MKT37" s="130"/>
      <c r="MKU37" s="130"/>
      <c r="MKV37" s="130"/>
      <c r="MKW37" s="130"/>
      <c r="MKX37" s="130"/>
      <c r="MKY37" s="130"/>
      <c r="MKZ37" s="130"/>
      <c r="MLA37" s="130"/>
      <c r="MLB37" s="130"/>
      <c r="MLC37" s="130"/>
      <c r="MLD37" s="130"/>
      <c r="MLE37" s="130"/>
      <c r="MLF37" s="130"/>
      <c r="MLG37" s="130"/>
      <c r="MLH37" s="130"/>
      <c r="MLI37" s="130"/>
      <c r="MLJ37" s="130"/>
      <c r="MLK37" s="130"/>
      <c r="MLL37" s="130"/>
      <c r="MLM37" s="130"/>
      <c r="MLN37" s="130"/>
      <c r="MLO37" s="130"/>
      <c r="MLP37" s="130"/>
      <c r="MLQ37" s="130"/>
      <c r="MLR37" s="130"/>
      <c r="MLS37" s="130"/>
      <c r="MLT37" s="130"/>
      <c r="MLU37" s="130"/>
      <c r="MLV37" s="130"/>
      <c r="MLW37" s="130"/>
      <c r="MLX37" s="130"/>
      <c r="MLY37" s="130"/>
      <c r="MLZ37" s="130"/>
      <c r="MMA37" s="130"/>
      <c r="MMB37" s="130"/>
      <c r="MMC37" s="130"/>
      <c r="MMD37" s="130"/>
      <c r="MME37" s="130"/>
      <c r="MMF37" s="130"/>
      <c r="MMG37" s="130"/>
      <c r="MMH37" s="130"/>
      <c r="MMI37" s="130"/>
      <c r="MMJ37" s="130"/>
      <c r="MMK37" s="130"/>
      <c r="MML37" s="130"/>
      <c r="MMM37" s="130"/>
      <c r="MMN37" s="130"/>
      <c r="MMO37" s="130"/>
      <c r="MMP37" s="130"/>
      <c r="MMQ37" s="130"/>
      <c r="MMR37" s="130"/>
      <c r="MMS37" s="130"/>
      <c r="MMT37" s="130"/>
      <c r="MMU37" s="130"/>
      <c r="MMV37" s="130"/>
      <c r="MMW37" s="130"/>
      <c r="MMX37" s="130"/>
      <c r="MMY37" s="130"/>
      <c r="MMZ37" s="130"/>
      <c r="MNA37" s="130"/>
      <c r="MNB37" s="130"/>
      <c r="MNC37" s="130"/>
      <c r="MND37" s="130"/>
      <c r="MNE37" s="130"/>
      <c r="MNF37" s="130"/>
      <c r="MNG37" s="130"/>
      <c r="MNH37" s="130"/>
      <c r="MNI37" s="130"/>
      <c r="MNJ37" s="130"/>
      <c r="MNK37" s="130"/>
      <c r="MNL37" s="130"/>
      <c r="MNM37" s="130"/>
      <c r="MNN37" s="130"/>
      <c r="MNO37" s="130"/>
      <c r="MNP37" s="130"/>
      <c r="MNQ37" s="130"/>
      <c r="MNR37" s="130"/>
      <c r="MNS37" s="130"/>
      <c r="MNT37" s="130"/>
      <c r="MNU37" s="130"/>
      <c r="MNV37" s="130"/>
      <c r="MNW37" s="130"/>
      <c r="MNX37" s="130"/>
      <c r="MNY37" s="130"/>
      <c r="MNZ37" s="130"/>
      <c r="MOA37" s="130"/>
      <c r="MOB37" s="130"/>
      <c r="MOC37" s="130"/>
      <c r="MOD37" s="130"/>
      <c r="MOE37" s="130"/>
      <c r="MOF37" s="130"/>
      <c r="MOG37" s="130"/>
      <c r="MOH37" s="130"/>
      <c r="MOI37" s="130"/>
      <c r="MOJ37" s="130"/>
      <c r="MOK37" s="130"/>
      <c r="MOL37" s="130"/>
      <c r="MOM37" s="130"/>
      <c r="MON37" s="130"/>
      <c r="MOO37" s="130"/>
      <c r="MOP37" s="130"/>
      <c r="MOQ37" s="130"/>
      <c r="MOR37" s="130"/>
      <c r="MOS37" s="130"/>
      <c r="MOT37" s="130"/>
      <c r="MOU37" s="130"/>
      <c r="MOV37" s="130"/>
      <c r="MOW37" s="130"/>
      <c r="MOX37" s="130"/>
      <c r="MOY37" s="130"/>
      <c r="MOZ37" s="130"/>
      <c r="MPA37" s="130"/>
      <c r="MPB37" s="130"/>
      <c r="MPC37" s="130"/>
      <c r="MPD37" s="130"/>
      <c r="MPE37" s="130"/>
      <c r="MPF37" s="130"/>
      <c r="MPG37" s="130"/>
      <c r="MPH37" s="130"/>
      <c r="MPI37" s="130"/>
      <c r="MPJ37" s="130"/>
      <c r="MPK37" s="130"/>
      <c r="MPL37" s="130"/>
      <c r="MPM37" s="130"/>
      <c r="MPN37" s="130"/>
      <c r="MPO37" s="130"/>
      <c r="MPP37" s="130"/>
      <c r="MPQ37" s="130"/>
      <c r="MPR37" s="130"/>
      <c r="MPS37" s="130"/>
      <c r="MPT37" s="130"/>
      <c r="MPU37" s="130"/>
      <c r="MPV37" s="130"/>
      <c r="MPW37" s="130"/>
      <c r="MPX37" s="130"/>
      <c r="MPY37" s="130"/>
      <c r="MPZ37" s="130"/>
      <c r="MQA37" s="130"/>
      <c r="MQB37" s="130"/>
      <c r="MQC37" s="130"/>
      <c r="MQD37" s="130"/>
      <c r="MQE37" s="130"/>
      <c r="MQF37" s="130"/>
      <c r="MQG37" s="130"/>
      <c r="MQH37" s="130"/>
      <c r="MQI37" s="130"/>
      <c r="MQJ37" s="130"/>
      <c r="MQK37" s="130"/>
      <c r="MQL37" s="130"/>
      <c r="MQM37" s="130"/>
      <c r="MQN37" s="130"/>
      <c r="MQO37" s="130"/>
      <c r="MQP37" s="130"/>
      <c r="MQQ37" s="130"/>
      <c r="MQR37" s="130"/>
      <c r="MQS37" s="130"/>
      <c r="MQT37" s="130"/>
      <c r="MQU37" s="130"/>
      <c r="MQV37" s="130"/>
      <c r="MQW37" s="130"/>
      <c r="MQX37" s="130"/>
      <c r="MQY37" s="130"/>
      <c r="MQZ37" s="130"/>
      <c r="MRA37" s="130"/>
      <c r="MRB37" s="130"/>
      <c r="MRC37" s="130"/>
      <c r="MRD37" s="130"/>
      <c r="MRE37" s="130"/>
      <c r="MRF37" s="130"/>
      <c r="MRG37" s="130"/>
      <c r="MRH37" s="130"/>
      <c r="MRI37" s="130"/>
      <c r="MRJ37" s="130"/>
      <c r="MRK37" s="130"/>
      <c r="MRL37" s="130"/>
      <c r="MRM37" s="130"/>
      <c r="MRN37" s="130"/>
      <c r="MRO37" s="130"/>
      <c r="MRP37" s="130"/>
      <c r="MRQ37" s="130"/>
      <c r="MRR37" s="130"/>
      <c r="MRS37" s="130"/>
      <c r="MRT37" s="130"/>
      <c r="MRU37" s="130"/>
      <c r="MRV37" s="130"/>
      <c r="MRW37" s="130"/>
      <c r="MRX37" s="130"/>
      <c r="MRY37" s="130"/>
      <c r="MRZ37" s="130"/>
      <c r="MSA37" s="130"/>
      <c r="MSB37" s="130"/>
      <c r="MSC37" s="130"/>
      <c r="MSD37" s="130"/>
      <c r="MSE37" s="130"/>
      <c r="MSF37" s="130"/>
      <c r="MSG37" s="130"/>
      <c r="MSH37" s="130"/>
      <c r="MSI37" s="130"/>
      <c r="MSJ37" s="130"/>
      <c r="MSK37" s="130"/>
      <c r="MSL37" s="130"/>
      <c r="MSM37" s="130"/>
      <c r="MSN37" s="130"/>
      <c r="MSO37" s="130"/>
      <c r="MSP37" s="130"/>
      <c r="MSQ37" s="130"/>
      <c r="MSR37" s="130"/>
      <c r="MSS37" s="130"/>
      <c r="MST37" s="130"/>
      <c r="MSU37" s="130"/>
      <c r="MSV37" s="130"/>
      <c r="MSW37" s="130"/>
      <c r="MSX37" s="130"/>
      <c r="MSY37" s="130"/>
      <c r="MSZ37" s="130"/>
      <c r="MTA37" s="130"/>
      <c r="MTB37" s="130"/>
      <c r="MTC37" s="130"/>
      <c r="MTD37" s="130"/>
      <c r="MTE37" s="130"/>
      <c r="MTF37" s="130"/>
      <c r="MTG37" s="130"/>
      <c r="MTH37" s="130"/>
      <c r="MTI37" s="130"/>
      <c r="MTJ37" s="130"/>
      <c r="MTK37" s="130"/>
      <c r="MTL37" s="130"/>
      <c r="MTM37" s="130"/>
      <c r="MTN37" s="130"/>
      <c r="MTO37" s="130"/>
      <c r="MTP37" s="130"/>
      <c r="MTQ37" s="130"/>
      <c r="MTR37" s="130"/>
      <c r="MTS37" s="130"/>
      <c r="MTT37" s="130"/>
      <c r="MTU37" s="130"/>
      <c r="MTV37" s="130"/>
      <c r="MTW37" s="130"/>
      <c r="MTX37" s="130"/>
      <c r="MTY37" s="130"/>
      <c r="MTZ37" s="130"/>
      <c r="MUA37" s="130"/>
      <c r="MUB37" s="130"/>
      <c r="MUC37" s="130"/>
      <c r="MUD37" s="130"/>
      <c r="MUE37" s="130"/>
      <c r="MUF37" s="130"/>
      <c r="MUG37" s="130"/>
      <c r="MUH37" s="130"/>
      <c r="MUI37" s="130"/>
      <c r="MUJ37" s="130"/>
      <c r="MUK37" s="130"/>
      <c r="MUL37" s="130"/>
      <c r="MUM37" s="130"/>
      <c r="MUN37" s="130"/>
      <c r="MUO37" s="130"/>
      <c r="MUP37" s="130"/>
      <c r="MUQ37" s="130"/>
      <c r="MUR37" s="130"/>
      <c r="MUS37" s="130"/>
      <c r="MUT37" s="130"/>
      <c r="MUU37" s="130"/>
      <c r="MUV37" s="130"/>
      <c r="MUW37" s="130"/>
      <c r="MUX37" s="130"/>
      <c r="MUY37" s="130"/>
      <c r="MUZ37" s="130"/>
      <c r="MVA37" s="130"/>
      <c r="MVB37" s="130"/>
      <c r="MVC37" s="130"/>
      <c r="MVD37" s="130"/>
      <c r="MVE37" s="130"/>
      <c r="MVF37" s="130"/>
      <c r="MVG37" s="130"/>
      <c r="MVH37" s="130"/>
      <c r="MVI37" s="130"/>
      <c r="MVJ37" s="130"/>
      <c r="MVK37" s="130"/>
      <c r="MVL37" s="130"/>
      <c r="MVM37" s="130"/>
      <c r="MVN37" s="130"/>
      <c r="MVO37" s="130"/>
      <c r="MVP37" s="130"/>
      <c r="MVQ37" s="130"/>
      <c r="MVR37" s="130"/>
      <c r="MVS37" s="130"/>
      <c r="MVT37" s="130"/>
      <c r="MVU37" s="130"/>
      <c r="MVV37" s="130"/>
      <c r="MVW37" s="130"/>
      <c r="MVX37" s="130"/>
      <c r="MVY37" s="130"/>
      <c r="MVZ37" s="130"/>
      <c r="MWA37" s="130"/>
      <c r="MWB37" s="130"/>
      <c r="MWC37" s="130"/>
      <c r="MWD37" s="130"/>
      <c r="MWE37" s="130"/>
      <c r="MWF37" s="130"/>
      <c r="MWG37" s="130"/>
      <c r="MWH37" s="130"/>
      <c r="MWI37" s="130"/>
      <c r="MWJ37" s="130"/>
      <c r="MWK37" s="130"/>
      <c r="MWL37" s="130"/>
      <c r="MWM37" s="130"/>
      <c r="MWN37" s="130"/>
      <c r="MWO37" s="130"/>
      <c r="MWP37" s="130"/>
      <c r="MWQ37" s="130"/>
      <c r="MWR37" s="130"/>
      <c r="MWS37" s="130"/>
      <c r="MWT37" s="130"/>
      <c r="MWU37" s="130"/>
      <c r="MWV37" s="130"/>
      <c r="MWW37" s="130"/>
      <c r="MWX37" s="130"/>
      <c r="MWY37" s="130"/>
      <c r="MWZ37" s="130"/>
      <c r="MXA37" s="130"/>
      <c r="MXB37" s="130"/>
      <c r="MXC37" s="130"/>
      <c r="MXD37" s="130"/>
      <c r="MXE37" s="130"/>
      <c r="MXF37" s="130"/>
      <c r="MXG37" s="130"/>
      <c r="MXH37" s="130"/>
      <c r="MXI37" s="130"/>
      <c r="MXJ37" s="130"/>
      <c r="MXK37" s="130"/>
      <c r="MXL37" s="130"/>
      <c r="MXM37" s="130"/>
      <c r="MXN37" s="130"/>
      <c r="MXO37" s="130"/>
      <c r="MXP37" s="130"/>
      <c r="MXQ37" s="130"/>
      <c r="MXR37" s="130"/>
      <c r="MXS37" s="130"/>
      <c r="MXT37" s="130"/>
      <c r="MXU37" s="130"/>
      <c r="MXV37" s="130"/>
      <c r="MXW37" s="130"/>
      <c r="MXX37" s="130"/>
      <c r="MXY37" s="130"/>
      <c r="MXZ37" s="130"/>
      <c r="MYA37" s="130"/>
      <c r="MYB37" s="130"/>
      <c r="MYC37" s="130"/>
      <c r="MYD37" s="130"/>
      <c r="MYE37" s="130"/>
      <c r="MYF37" s="130"/>
      <c r="MYG37" s="130"/>
      <c r="MYH37" s="130"/>
      <c r="MYI37" s="130"/>
      <c r="MYJ37" s="130"/>
      <c r="MYK37" s="130"/>
      <c r="MYL37" s="130"/>
      <c r="MYM37" s="130"/>
      <c r="MYN37" s="130"/>
      <c r="MYO37" s="130"/>
      <c r="MYP37" s="130"/>
      <c r="MYQ37" s="130"/>
      <c r="MYR37" s="130"/>
      <c r="MYS37" s="130"/>
      <c r="MYT37" s="130"/>
      <c r="MYU37" s="130"/>
      <c r="MYV37" s="130"/>
      <c r="MYW37" s="130"/>
      <c r="MYX37" s="130"/>
      <c r="MYY37" s="130"/>
      <c r="MYZ37" s="130"/>
      <c r="MZA37" s="130"/>
      <c r="MZB37" s="130"/>
      <c r="MZC37" s="130"/>
      <c r="MZD37" s="130"/>
      <c r="MZE37" s="130"/>
      <c r="MZF37" s="130"/>
      <c r="MZG37" s="130"/>
      <c r="MZH37" s="130"/>
      <c r="MZI37" s="130"/>
      <c r="MZJ37" s="130"/>
      <c r="MZK37" s="130"/>
      <c r="MZL37" s="130"/>
      <c r="MZM37" s="130"/>
      <c r="MZN37" s="130"/>
      <c r="MZO37" s="130"/>
      <c r="MZP37" s="130"/>
      <c r="MZQ37" s="130"/>
      <c r="MZR37" s="130"/>
      <c r="MZS37" s="130"/>
      <c r="MZT37" s="130"/>
      <c r="MZU37" s="130"/>
      <c r="MZV37" s="130"/>
      <c r="MZW37" s="130"/>
      <c r="MZX37" s="130"/>
      <c r="MZY37" s="130"/>
      <c r="MZZ37" s="130"/>
      <c r="NAA37" s="130"/>
      <c r="NAB37" s="130"/>
      <c r="NAC37" s="130"/>
      <c r="NAD37" s="130"/>
      <c r="NAE37" s="130"/>
      <c r="NAF37" s="130"/>
      <c r="NAG37" s="130"/>
      <c r="NAH37" s="130"/>
      <c r="NAI37" s="130"/>
      <c r="NAJ37" s="130"/>
      <c r="NAK37" s="130"/>
      <c r="NAL37" s="130"/>
      <c r="NAM37" s="130"/>
      <c r="NAN37" s="130"/>
      <c r="NAO37" s="130"/>
      <c r="NAP37" s="130"/>
      <c r="NAQ37" s="130"/>
      <c r="NAR37" s="130"/>
      <c r="NAS37" s="130"/>
      <c r="NAT37" s="130"/>
      <c r="NAU37" s="130"/>
      <c r="NAV37" s="130"/>
      <c r="NAW37" s="130"/>
      <c r="NAX37" s="130"/>
      <c r="NAY37" s="130"/>
      <c r="NAZ37" s="130"/>
      <c r="NBA37" s="130"/>
      <c r="NBB37" s="130"/>
      <c r="NBC37" s="130"/>
      <c r="NBD37" s="130"/>
      <c r="NBE37" s="130"/>
      <c r="NBF37" s="130"/>
      <c r="NBG37" s="130"/>
      <c r="NBH37" s="130"/>
      <c r="NBI37" s="130"/>
      <c r="NBJ37" s="130"/>
      <c r="NBK37" s="130"/>
      <c r="NBL37" s="130"/>
      <c r="NBM37" s="130"/>
      <c r="NBN37" s="130"/>
      <c r="NBO37" s="130"/>
      <c r="NBP37" s="130"/>
      <c r="NBQ37" s="130"/>
      <c r="NBR37" s="130"/>
      <c r="NBS37" s="130"/>
      <c r="NBT37" s="130"/>
      <c r="NBU37" s="130"/>
      <c r="NBV37" s="130"/>
      <c r="NBW37" s="130"/>
      <c r="NBX37" s="130"/>
      <c r="NBY37" s="130"/>
      <c r="NBZ37" s="130"/>
      <c r="NCA37" s="130"/>
      <c r="NCB37" s="130"/>
      <c r="NCC37" s="130"/>
      <c r="NCD37" s="130"/>
      <c r="NCE37" s="130"/>
      <c r="NCF37" s="130"/>
      <c r="NCG37" s="130"/>
      <c r="NCH37" s="130"/>
      <c r="NCI37" s="130"/>
      <c r="NCJ37" s="130"/>
      <c r="NCK37" s="130"/>
      <c r="NCL37" s="130"/>
      <c r="NCM37" s="130"/>
      <c r="NCN37" s="130"/>
      <c r="NCO37" s="130"/>
      <c r="NCP37" s="130"/>
      <c r="NCQ37" s="130"/>
      <c r="NCR37" s="130"/>
      <c r="NCS37" s="130"/>
      <c r="NCT37" s="130"/>
      <c r="NCU37" s="130"/>
      <c r="NCV37" s="130"/>
      <c r="NCW37" s="130"/>
      <c r="NCX37" s="130"/>
      <c r="NCY37" s="130"/>
      <c r="NCZ37" s="130"/>
      <c r="NDA37" s="130"/>
      <c r="NDB37" s="130"/>
      <c r="NDC37" s="130"/>
      <c r="NDD37" s="130"/>
      <c r="NDE37" s="130"/>
      <c r="NDF37" s="130"/>
      <c r="NDG37" s="130"/>
      <c r="NDH37" s="130"/>
      <c r="NDI37" s="130"/>
      <c r="NDJ37" s="130"/>
      <c r="NDK37" s="130"/>
      <c r="NDL37" s="130"/>
      <c r="NDM37" s="130"/>
      <c r="NDN37" s="130"/>
      <c r="NDO37" s="130"/>
      <c r="NDP37" s="130"/>
      <c r="NDQ37" s="130"/>
      <c r="NDR37" s="130"/>
      <c r="NDS37" s="130"/>
      <c r="NDT37" s="130"/>
      <c r="NDU37" s="130"/>
      <c r="NDV37" s="130"/>
      <c r="NDW37" s="130"/>
      <c r="NDX37" s="130"/>
      <c r="NDY37" s="130"/>
      <c r="NDZ37" s="130"/>
      <c r="NEA37" s="130"/>
      <c r="NEB37" s="130"/>
      <c r="NEC37" s="130"/>
      <c r="NED37" s="130"/>
      <c r="NEE37" s="130"/>
      <c r="NEF37" s="130"/>
      <c r="NEG37" s="130"/>
      <c r="NEH37" s="130"/>
      <c r="NEI37" s="130"/>
      <c r="NEJ37" s="130"/>
      <c r="NEK37" s="130"/>
      <c r="NEL37" s="130"/>
      <c r="NEM37" s="130"/>
      <c r="NEN37" s="130"/>
      <c r="NEO37" s="130"/>
      <c r="NEP37" s="130"/>
      <c r="NEQ37" s="130"/>
      <c r="NER37" s="130"/>
      <c r="NES37" s="130"/>
      <c r="NET37" s="130"/>
      <c r="NEU37" s="130"/>
      <c r="NEV37" s="130"/>
      <c r="NEW37" s="130"/>
      <c r="NEX37" s="130"/>
      <c r="NEY37" s="130"/>
      <c r="NEZ37" s="130"/>
      <c r="NFA37" s="130"/>
      <c r="NFB37" s="130"/>
      <c r="NFC37" s="130"/>
      <c r="NFD37" s="130"/>
      <c r="NFE37" s="130"/>
      <c r="NFF37" s="130"/>
      <c r="NFG37" s="130"/>
      <c r="NFH37" s="130"/>
      <c r="NFI37" s="130"/>
      <c r="NFJ37" s="130"/>
      <c r="NFK37" s="130"/>
      <c r="NFL37" s="130"/>
      <c r="NFM37" s="130"/>
      <c r="NFN37" s="130"/>
      <c r="NFO37" s="130"/>
      <c r="NFP37" s="130"/>
      <c r="NFQ37" s="130"/>
      <c r="NFR37" s="130"/>
      <c r="NFS37" s="130"/>
      <c r="NFT37" s="130"/>
      <c r="NFU37" s="130"/>
      <c r="NFV37" s="130"/>
      <c r="NFW37" s="130"/>
      <c r="NFX37" s="130"/>
      <c r="NFY37" s="130"/>
      <c r="NFZ37" s="130"/>
      <c r="NGA37" s="130"/>
      <c r="NGB37" s="130"/>
      <c r="NGC37" s="130"/>
      <c r="NGD37" s="130"/>
      <c r="NGE37" s="130"/>
      <c r="NGF37" s="130"/>
      <c r="NGG37" s="130"/>
      <c r="NGH37" s="130"/>
      <c r="NGI37" s="130"/>
      <c r="NGJ37" s="130"/>
      <c r="NGK37" s="130"/>
      <c r="NGL37" s="130"/>
      <c r="NGM37" s="130"/>
      <c r="NGN37" s="130"/>
      <c r="NGO37" s="130"/>
      <c r="NGP37" s="130"/>
      <c r="NGQ37" s="130"/>
      <c r="NGR37" s="130"/>
      <c r="NGS37" s="130"/>
      <c r="NGT37" s="130"/>
      <c r="NGU37" s="130"/>
      <c r="NGV37" s="130"/>
      <c r="NGW37" s="130"/>
      <c r="NGX37" s="130"/>
      <c r="NGY37" s="130"/>
      <c r="NGZ37" s="130"/>
      <c r="NHA37" s="130"/>
      <c r="NHB37" s="130"/>
      <c r="NHC37" s="130"/>
      <c r="NHD37" s="130"/>
      <c r="NHE37" s="130"/>
      <c r="NHF37" s="130"/>
      <c r="NHG37" s="130"/>
      <c r="NHH37" s="130"/>
      <c r="NHI37" s="130"/>
      <c r="NHJ37" s="130"/>
      <c r="NHK37" s="130"/>
      <c r="NHL37" s="130"/>
      <c r="NHM37" s="130"/>
      <c r="NHN37" s="130"/>
      <c r="NHO37" s="130"/>
      <c r="NHP37" s="130"/>
      <c r="NHQ37" s="130"/>
      <c r="NHR37" s="130"/>
      <c r="NHS37" s="130"/>
      <c r="NHT37" s="130"/>
      <c r="NHU37" s="130"/>
      <c r="NHV37" s="130"/>
      <c r="NHW37" s="130"/>
      <c r="NHX37" s="130"/>
      <c r="NHY37" s="130"/>
      <c r="NHZ37" s="130"/>
      <c r="NIA37" s="130"/>
      <c r="NIB37" s="130"/>
      <c r="NIC37" s="130"/>
      <c r="NID37" s="130"/>
      <c r="NIE37" s="130"/>
      <c r="NIF37" s="130"/>
      <c r="NIG37" s="130"/>
      <c r="NIH37" s="130"/>
      <c r="NII37" s="130"/>
      <c r="NIJ37" s="130"/>
      <c r="NIK37" s="130"/>
      <c r="NIL37" s="130"/>
      <c r="NIM37" s="130"/>
      <c r="NIN37" s="130"/>
      <c r="NIO37" s="130"/>
      <c r="NIP37" s="130"/>
      <c r="NIQ37" s="130"/>
      <c r="NIR37" s="130"/>
      <c r="NIS37" s="130"/>
      <c r="NIT37" s="130"/>
      <c r="NIU37" s="130"/>
      <c r="NIV37" s="130"/>
      <c r="NIW37" s="130"/>
      <c r="NIX37" s="130"/>
      <c r="NIY37" s="130"/>
      <c r="NIZ37" s="130"/>
      <c r="NJA37" s="130"/>
      <c r="NJB37" s="130"/>
      <c r="NJC37" s="130"/>
      <c r="NJD37" s="130"/>
      <c r="NJE37" s="130"/>
      <c r="NJF37" s="130"/>
      <c r="NJG37" s="130"/>
      <c r="NJH37" s="130"/>
      <c r="NJI37" s="130"/>
      <c r="NJJ37" s="130"/>
      <c r="NJK37" s="130"/>
      <c r="NJL37" s="130"/>
      <c r="NJM37" s="130"/>
      <c r="NJN37" s="130"/>
      <c r="NJO37" s="130"/>
      <c r="NJP37" s="130"/>
      <c r="NJQ37" s="130"/>
      <c r="NJR37" s="130"/>
      <c r="NJS37" s="130"/>
      <c r="NJT37" s="130"/>
      <c r="NJU37" s="130"/>
      <c r="NJV37" s="130"/>
      <c r="NJW37" s="130"/>
      <c r="NJX37" s="130"/>
      <c r="NJY37" s="130"/>
      <c r="NJZ37" s="130"/>
      <c r="NKA37" s="130"/>
      <c r="NKB37" s="130"/>
      <c r="NKC37" s="130"/>
      <c r="NKD37" s="130"/>
      <c r="NKE37" s="130"/>
      <c r="NKF37" s="130"/>
      <c r="NKG37" s="130"/>
      <c r="NKH37" s="130"/>
      <c r="NKI37" s="130"/>
      <c r="NKJ37" s="130"/>
      <c r="NKK37" s="130"/>
      <c r="NKL37" s="130"/>
      <c r="NKM37" s="130"/>
      <c r="NKN37" s="130"/>
      <c r="NKO37" s="130"/>
      <c r="NKP37" s="130"/>
      <c r="NKQ37" s="130"/>
      <c r="NKR37" s="130"/>
      <c r="NKS37" s="130"/>
      <c r="NKT37" s="130"/>
      <c r="NKU37" s="130"/>
      <c r="NKV37" s="130"/>
      <c r="NKW37" s="130"/>
      <c r="NKX37" s="130"/>
      <c r="NKY37" s="130"/>
      <c r="NKZ37" s="130"/>
      <c r="NLA37" s="130"/>
      <c r="NLB37" s="130"/>
      <c r="NLC37" s="130"/>
      <c r="NLD37" s="130"/>
      <c r="NLE37" s="130"/>
      <c r="NLF37" s="130"/>
      <c r="NLG37" s="130"/>
      <c r="NLH37" s="130"/>
      <c r="NLI37" s="130"/>
      <c r="NLJ37" s="130"/>
      <c r="NLK37" s="130"/>
      <c r="NLL37" s="130"/>
      <c r="NLM37" s="130"/>
      <c r="NLN37" s="130"/>
      <c r="NLO37" s="130"/>
      <c r="NLP37" s="130"/>
      <c r="NLQ37" s="130"/>
      <c r="NLR37" s="130"/>
      <c r="NLS37" s="130"/>
      <c r="NLT37" s="130"/>
      <c r="NLU37" s="130"/>
      <c r="NLV37" s="130"/>
      <c r="NLW37" s="130"/>
      <c r="NLX37" s="130"/>
      <c r="NLY37" s="130"/>
      <c r="NLZ37" s="130"/>
      <c r="NMA37" s="130"/>
      <c r="NMB37" s="130"/>
      <c r="NMC37" s="130"/>
      <c r="NMD37" s="130"/>
      <c r="NME37" s="130"/>
      <c r="NMF37" s="130"/>
      <c r="NMG37" s="130"/>
      <c r="NMH37" s="130"/>
      <c r="NMI37" s="130"/>
      <c r="NMJ37" s="130"/>
      <c r="NMK37" s="130"/>
      <c r="NML37" s="130"/>
      <c r="NMM37" s="130"/>
      <c r="NMN37" s="130"/>
      <c r="NMO37" s="130"/>
      <c r="NMP37" s="130"/>
      <c r="NMQ37" s="130"/>
      <c r="NMR37" s="130"/>
      <c r="NMS37" s="130"/>
      <c r="NMT37" s="130"/>
      <c r="NMU37" s="130"/>
      <c r="NMV37" s="130"/>
      <c r="NMW37" s="130"/>
      <c r="NMX37" s="130"/>
      <c r="NMY37" s="130"/>
      <c r="NMZ37" s="130"/>
      <c r="NNA37" s="130"/>
      <c r="NNB37" s="130"/>
      <c r="NNC37" s="130"/>
      <c r="NND37" s="130"/>
      <c r="NNE37" s="130"/>
      <c r="NNF37" s="130"/>
      <c r="NNG37" s="130"/>
      <c r="NNH37" s="130"/>
      <c r="NNI37" s="130"/>
      <c r="NNJ37" s="130"/>
      <c r="NNK37" s="130"/>
      <c r="NNL37" s="130"/>
      <c r="NNM37" s="130"/>
      <c r="NNN37" s="130"/>
      <c r="NNO37" s="130"/>
      <c r="NNP37" s="130"/>
      <c r="NNQ37" s="130"/>
      <c r="NNR37" s="130"/>
      <c r="NNS37" s="130"/>
      <c r="NNT37" s="130"/>
      <c r="NNU37" s="130"/>
      <c r="NNV37" s="130"/>
      <c r="NNW37" s="130"/>
      <c r="NNX37" s="130"/>
      <c r="NNY37" s="130"/>
      <c r="NNZ37" s="130"/>
      <c r="NOA37" s="130"/>
      <c r="NOB37" s="130"/>
      <c r="NOC37" s="130"/>
      <c r="NOD37" s="130"/>
      <c r="NOE37" s="130"/>
      <c r="NOF37" s="130"/>
      <c r="NOG37" s="130"/>
      <c r="NOH37" s="130"/>
      <c r="NOI37" s="130"/>
      <c r="NOJ37" s="130"/>
      <c r="NOK37" s="130"/>
      <c r="NOL37" s="130"/>
      <c r="NOM37" s="130"/>
      <c r="NON37" s="130"/>
      <c r="NOO37" s="130"/>
      <c r="NOP37" s="130"/>
      <c r="NOQ37" s="130"/>
      <c r="NOR37" s="130"/>
      <c r="NOS37" s="130"/>
      <c r="NOT37" s="130"/>
      <c r="NOU37" s="130"/>
      <c r="NOV37" s="130"/>
      <c r="NOW37" s="130"/>
      <c r="NOX37" s="130"/>
      <c r="NOY37" s="130"/>
      <c r="NOZ37" s="130"/>
      <c r="NPA37" s="130"/>
      <c r="NPB37" s="130"/>
      <c r="NPC37" s="130"/>
      <c r="NPD37" s="130"/>
      <c r="NPE37" s="130"/>
      <c r="NPF37" s="130"/>
      <c r="NPG37" s="130"/>
      <c r="NPH37" s="130"/>
      <c r="NPI37" s="130"/>
      <c r="NPJ37" s="130"/>
      <c r="NPK37" s="130"/>
      <c r="NPL37" s="130"/>
      <c r="NPM37" s="130"/>
      <c r="NPN37" s="130"/>
      <c r="NPO37" s="130"/>
      <c r="NPP37" s="130"/>
      <c r="NPQ37" s="130"/>
      <c r="NPR37" s="130"/>
      <c r="NPS37" s="130"/>
      <c r="NPT37" s="130"/>
      <c r="NPU37" s="130"/>
      <c r="NPV37" s="130"/>
      <c r="NPW37" s="130"/>
      <c r="NPX37" s="130"/>
      <c r="NPY37" s="130"/>
      <c r="NPZ37" s="130"/>
      <c r="NQA37" s="130"/>
      <c r="NQB37" s="130"/>
      <c r="NQC37" s="130"/>
      <c r="NQD37" s="130"/>
      <c r="NQE37" s="130"/>
      <c r="NQF37" s="130"/>
      <c r="NQG37" s="130"/>
      <c r="NQH37" s="130"/>
      <c r="NQI37" s="130"/>
      <c r="NQJ37" s="130"/>
      <c r="NQK37" s="130"/>
      <c r="NQL37" s="130"/>
      <c r="NQM37" s="130"/>
      <c r="NQN37" s="130"/>
      <c r="NQO37" s="130"/>
      <c r="NQP37" s="130"/>
      <c r="NQQ37" s="130"/>
      <c r="NQR37" s="130"/>
      <c r="NQS37" s="130"/>
      <c r="NQT37" s="130"/>
      <c r="NQU37" s="130"/>
      <c r="NQV37" s="130"/>
      <c r="NQW37" s="130"/>
      <c r="NQX37" s="130"/>
      <c r="NQY37" s="130"/>
      <c r="NQZ37" s="130"/>
      <c r="NRA37" s="130"/>
      <c r="NRB37" s="130"/>
      <c r="NRC37" s="130"/>
      <c r="NRD37" s="130"/>
      <c r="NRE37" s="130"/>
      <c r="NRF37" s="130"/>
      <c r="NRG37" s="130"/>
      <c r="NRH37" s="130"/>
      <c r="NRI37" s="130"/>
      <c r="NRJ37" s="130"/>
      <c r="NRK37" s="130"/>
      <c r="NRL37" s="130"/>
      <c r="NRM37" s="130"/>
      <c r="NRN37" s="130"/>
      <c r="NRO37" s="130"/>
      <c r="NRP37" s="130"/>
      <c r="NRQ37" s="130"/>
      <c r="NRR37" s="130"/>
      <c r="NRS37" s="130"/>
      <c r="NRT37" s="130"/>
      <c r="NRU37" s="130"/>
      <c r="NRV37" s="130"/>
      <c r="NRW37" s="130"/>
      <c r="NRX37" s="130"/>
      <c r="NRY37" s="130"/>
      <c r="NRZ37" s="130"/>
      <c r="NSA37" s="130"/>
      <c r="NSB37" s="130"/>
      <c r="NSC37" s="130"/>
      <c r="NSD37" s="130"/>
      <c r="NSE37" s="130"/>
      <c r="NSF37" s="130"/>
      <c r="NSG37" s="130"/>
      <c r="NSH37" s="130"/>
      <c r="NSI37" s="130"/>
      <c r="NSJ37" s="130"/>
      <c r="NSK37" s="130"/>
      <c r="NSL37" s="130"/>
      <c r="NSM37" s="130"/>
      <c r="NSN37" s="130"/>
      <c r="NSO37" s="130"/>
      <c r="NSP37" s="130"/>
      <c r="NSQ37" s="130"/>
      <c r="NSR37" s="130"/>
      <c r="NSS37" s="130"/>
      <c r="NST37" s="130"/>
      <c r="NSU37" s="130"/>
      <c r="NSV37" s="130"/>
      <c r="NSW37" s="130"/>
      <c r="NSX37" s="130"/>
      <c r="NSY37" s="130"/>
      <c r="NSZ37" s="130"/>
      <c r="NTA37" s="130"/>
      <c r="NTB37" s="130"/>
      <c r="NTC37" s="130"/>
      <c r="NTD37" s="130"/>
      <c r="NTE37" s="130"/>
      <c r="NTF37" s="130"/>
      <c r="NTG37" s="130"/>
      <c r="NTH37" s="130"/>
      <c r="NTI37" s="130"/>
      <c r="NTJ37" s="130"/>
      <c r="NTK37" s="130"/>
      <c r="NTL37" s="130"/>
      <c r="NTM37" s="130"/>
      <c r="NTN37" s="130"/>
      <c r="NTO37" s="130"/>
      <c r="NTP37" s="130"/>
      <c r="NTQ37" s="130"/>
      <c r="NTR37" s="130"/>
      <c r="NTS37" s="130"/>
      <c r="NTT37" s="130"/>
      <c r="NTU37" s="130"/>
      <c r="NTV37" s="130"/>
      <c r="NTW37" s="130"/>
      <c r="NTX37" s="130"/>
      <c r="NTY37" s="130"/>
      <c r="NTZ37" s="130"/>
      <c r="NUA37" s="130"/>
      <c r="NUB37" s="130"/>
      <c r="NUC37" s="130"/>
      <c r="NUD37" s="130"/>
      <c r="NUE37" s="130"/>
      <c r="NUF37" s="130"/>
      <c r="NUG37" s="130"/>
      <c r="NUH37" s="130"/>
      <c r="NUI37" s="130"/>
      <c r="NUJ37" s="130"/>
      <c r="NUK37" s="130"/>
      <c r="NUL37" s="130"/>
      <c r="NUM37" s="130"/>
      <c r="NUN37" s="130"/>
      <c r="NUO37" s="130"/>
      <c r="NUP37" s="130"/>
      <c r="NUQ37" s="130"/>
      <c r="NUR37" s="130"/>
      <c r="NUS37" s="130"/>
      <c r="NUT37" s="130"/>
      <c r="NUU37" s="130"/>
      <c r="NUV37" s="130"/>
      <c r="NUW37" s="130"/>
      <c r="NUX37" s="130"/>
      <c r="NUY37" s="130"/>
      <c r="NUZ37" s="130"/>
      <c r="NVA37" s="130"/>
      <c r="NVB37" s="130"/>
      <c r="NVC37" s="130"/>
      <c r="NVD37" s="130"/>
      <c r="NVE37" s="130"/>
      <c r="NVF37" s="130"/>
      <c r="NVG37" s="130"/>
      <c r="NVH37" s="130"/>
      <c r="NVI37" s="130"/>
      <c r="NVJ37" s="130"/>
      <c r="NVK37" s="130"/>
      <c r="NVL37" s="130"/>
      <c r="NVM37" s="130"/>
      <c r="NVN37" s="130"/>
      <c r="NVO37" s="130"/>
      <c r="NVP37" s="130"/>
      <c r="NVQ37" s="130"/>
      <c r="NVR37" s="130"/>
      <c r="NVS37" s="130"/>
      <c r="NVT37" s="130"/>
      <c r="NVU37" s="130"/>
      <c r="NVV37" s="130"/>
      <c r="NVW37" s="130"/>
      <c r="NVX37" s="130"/>
      <c r="NVY37" s="130"/>
      <c r="NVZ37" s="130"/>
      <c r="NWA37" s="130"/>
      <c r="NWB37" s="130"/>
      <c r="NWC37" s="130"/>
      <c r="NWD37" s="130"/>
      <c r="NWE37" s="130"/>
      <c r="NWF37" s="130"/>
      <c r="NWG37" s="130"/>
      <c r="NWH37" s="130"/>
      <c r="NWI37" s="130"/>
      <c r="NWJ37" s="130"/>
      <c r="NWK37" s="130"/>
      <c r="NWL37" s="130"/>
      <c r="NWM37" s="130"/>
      <c r="NWN37" s="130"/>
      <c r="NWO37" s="130"/>
      <c r="NWP37" s="130"/>
      <c r="NWQ37" s="130"/>
      <c r="NWR37" s="130"/>
      <c r="NWS37" s="130"/>
      <c r="NWT37" s="130"/>
      <c r="NWU37" s="130"/>
      <c r="NWV37" s="130"/>
      <c r="NWW37" s="130"/>
      <c r="NWX37" s="130"/>
      <c r="NWY37" s="130"/>
      <c r="NWZ37" s="130"/>
      <c r="NXA37" s="130"/>
      <c r="NXB37" s="130"/>
      <c r="NXC37" s="130"/>
      <c r="NXD37" s="130"/>
      <c r="NXE37" s="130"/>
      <c r="NXF37" s="130"/>
      <c r="NXG37" s="130"/>
      <c r="NXH37" s="130"/>
      <c r="NXI37" s="130"/>
      <c r="NXJ37" s="130"/>
      <c r="NXK37" s="130"/>
      <c r="NXL37" s="130"/>
      <c r="NXM37" s="130"/>
      <c r="NXN37" s="130"/>
      <c r="NXO37" s="130"/>
      <c r="NXP37" s="130"/>
      <c r="NXQ37" s="130"/>
      <c r="NXR37" s="130"/>
      <c r="NXS37" s="130"/>
      <c r="NXT37" s="130"/>
      <c r="NXU37" s="130"/>
      <c r="NXV37" s="130"/>
      <c r="NXW37" s="130"/>
      <c r="NXX37" s="130"/>
      <c r="NXY37" s="130"/>
      <c r="NXZ37" s="130"/>
      <c r="NYA37" s="130"/>
      <c r="NYB37" s="130"/>
      <c r="NYC37" s="130"/>
      <c r="NYD37" s="130"/>
      <c r="NYE37" s="130"/>
      <c r="NYF37" s="130"/>
      <c r="NYG37" s="130"/>
      <c r="NYH37" s="130"/>
      <c r="NYI37" s="130"/>
      <c r="NYJ37" s="130"/>
      <c r="NYK37" s="130"/>
      <c r="NYL37" s="130"/>
      <c r="NYM37" s="130"/>
      <c r="NYN37" s="130"/>
      <c r="NYO37" s="130"/>
      <c r="NYP37" s="130"/>
      <c r="NYQ37" s="130"/>
      <c r="NYR37" s="130"/>
      <c r="NYS37" s="130"/>
      <c r="NYT37" s="130"/>
      <c r="NYU37" s="130"/>
      <c r="NYV37" s="130"/>
      <c r="NYW37" s="130"/>
      <c r="NYX37" s="130"/>
      <c r="NYY37" s="130"/>
      <c r="NYZ37" s="130"/>
      <c r="NZA37" s="130"/>
      <c r="NZB37" s="130"/>
      <c r="NZC37" s="130"/>
      <c r="NZD37" s="130"/>
      <c r="NZE37" s="130"/>
      <c r="NZF37" s="130"/>
      <c r="NZG37" s="130"/>
      <c r="NZH37" s="130"/>
      <c r="NZI37" s="130"/>
      <c r="NZJ37" s="130"/>
      <c r="NZK37" s="130"/>
      <c r="NZL37" s="130"/>
      <c r="NZM37" s="130"/>
      <c r="NZN37" s="130"/>
      <c r="NZO37" s="130"/>
      <c r="NZP37" s="130"/>
      <c r="NZQ37" s="130"/>
      <c r="NZR37" s="130"/>
      <c r="NZS37" s="130"/>
      <c r="NZT37" s="130"/>
      <c r="NZU37" s="130"/>
      <c r="NZV37" s="130"/>
      <c r="NZW37" s="130"/>
      <c r="NZX37" s="130"/>
      <c r="NZY37" s="130"/>
      <c r="NZZ37" s="130"/>
      <c r="OAA37" s="130"/>
      <c r="OAB37" s="130"/>
      <c r="OAC37" s="130"/>
      <c r="OAD37" s="130"/>
      <c r="OAE37" s="130"/>
      <c r="OAF37" s="130"/>
      <c r="OAG37" s="130"/>
      <c r="OAH37" s="130"/>
      <c r="OAI37" s="130"/>
      <c r="OAJ37" s="130"/>
      <c r="OAK37" s="130"/>
      <c r="OAL37" s="130"/>
      <c r="OAM37" s="130"/>
      <c r="OAN37" s="130"/>
      <c r="OAO37" s="130"/>
      <c r="OAP37" s="130"/>
      <c r="OAQ37" s="130"/>
      <c r="OAR37" s="130"/>
      <c r="OAS37" s="130"/>
      <c r="OAT37" s="130"/>
      <c r="OAU37" s="130"/>
      <c r="OAV37" s="130"/>
      <c r="OAW37" s="130"/>
      <c r="OAX37" s="130"/>
      <c r="OAY37" s="130"/>
      <c r="OAZ37" s="130"/>
      <c r="OBA37" s="130"/>
      <c r="OBB37" s="130"/>
      <c r="OBC37" s="130"/>
      <c r="OBD37" s="130"/>
      <c r="OBE37" s="130"/>
      <c r="OBF37" s="130"/>
      <c r="OBG37" s="130"/>
      <c r="OBH37" s="130"/>
      <c r="OBI37" s="130"/>
      <c r="OBJ37" s="130"/>
      <c r="OBK37" s="130"/>
      <c r="OBL37" s="130"/>
      <c r="OBM37" s="130"/>
      <c r="OBN37" s="130"/>
      <c r="OBO37" s="130"/>
      <c r="OBP37" s="130"/>
      <c r="OBQ37" s="130"/>
      <c r="OBR37" s="130"/>
      <c r="OBS37" s="130"/>
      <c r="OBT37" s="130"/>
      <c r="OBU37" s="130"/>
      <c r="OBV37" s="130"/>
      <c r="OBW37" s="130"/>
      <c r="OBX37" s="130"/>
      <c r="OBY37" s="130"/>
      <c r="OBZ37" s="130"/>
      <c r="OCA37" s="130"/>
      <c r="OCB37" s="130"/>
      <c r="OCC37" s="130"/>
      <c r="OCD37" s="130"/>
      <c r="OCE37" s="130"/>
      <c r="OCF37" s="130"/>
      <c r="OCG37" s="130"/>
      <c r="OCH37" s="130"/>
      <c r="OCI37" s="130"/>
      <c r="OCJ37" s="130"/>
      <c r="OCK37" s="130"/>
      <c r="OCL37" s="130"/>
      <c r="OCM37" s="130"/>
      <c r="OCN37" s="130"/>
      <c r="OCO37" s="130"/>
      <c r="OCP37" s="130"/>
      <c r="OCQ37" s="130"/>
      <c r="OCR37" s="130"/>
      <c r="OCS37" s="130"/>
      <c r="OCT37" s="130"/>
      <c r="OCU37" s="130"/>
      <c r="OCV37" s="130"/>
      <c r="OCW37" s="130"/>
      <c r="OCX37" s="130"/>
      <c r="OCY37" s="130"/>
      <c r="OCZ37" s="130"/>
      <c r="ODA37" s="130"/>
      <c r="ODB37" s="130"/>
      <c r="ODC37" s="130"/>
      <c r="ODD37" s="130"/>
      <c r="ODE37" s="130"/>
      <c r="ODF37" s="130"/>
      <c r="ODG37" s="130"/>
      <c r="ODH37" s="130"/>
      <c r="ODI37" s="130"/>
      <c r="ODJ37" s="130"/>
      <c r="ODK37" s="130"/>
      <c r="ODL37" s="130"/>
      <c r="ODM37" s="130"/>
      <c r="ODN37" s="130"/>
      <c r="ODO37" s="130"/>
      <c r="ODP37" s="130"/>
      <c r="ODQ37" s="130"/>
      <c r="ODR37" s="130"/>
      <c r="ODS37" s="130"/>
      <c r="ODT37" s="130"/>
      <c r="ODU37" s="130"/>
      <c r="ODV37" s="130"/>
      <c r="ODW37" s="130"/>
      <c r="ODX37" s="130"/>
      <c r="ODY37" s="130"/>
      <c r="ODZ37" s="130"/>
      <c r="OEA37" s="130"/>
      <c r="OEB37" s="130"/>
      <c r="OEC37" s="130"/>
      <c r="OED37" s="130"/>
      <c r="OEE37" s="130"/>
      <c r="OEF37" s="130"/>
      <c r="OEG37" s="130"/>
      <c r="OEH37" s="130"/>
      <c r="OEI37" s="130"/>
      <c r="OEJ37" s="130"/>
      <c r="OEK37" s="130"/>
      <c r="OEL37" s="130"/>
      <c r="OEM37" s="130"/>
      <c r="OEN37" s="130"/>
      <c r="OEO37" s="130"/>
      <c r="OEP37" s="130"/>
      <c r="OEQ37" s="130"/>
      <c r="OER37" s="130"/>
      <c r="OES37" s="130"/>
      <c r="OET37" s="130"/>
      <c r="OEU37" s="130"/>
      <c r="OEV37" s="130"/>
      <c r="OEW37" s="130"/>
      <c r="OEX37" s="130"/>
      <c r="OEY37" s="130"/>
      <c r="OEZ37" s="130"/>
      <c r="OFA37" s="130"/>
      <c r="OFB37" s="130"/>
      <c r="OFC37" s="130"/>
      <c r="OFD37" s="130"/>
      <c r="OFE37" s="130"/>
      <c r="OFF37" s="130"/>
      <c r="OFG37" s="130"/>
      <c r="OFH37" s="130"/>
      <c r="OFI37" s="130"/>
      <c r="OFJ37" s="130"/>
      <c r="OFK37" s="130"/>
      <c r="OFL37" s="130"/>
      <c r="OFM37" s="130"/>
      <c r="OFN37" s="130"/>
      <c r="OFO37" s="130"/>
      <c r="OFP37" s="130"/>
      <c r="OFQ37" s="130"/>
      <c r="OFR37" s="130"/>
      <c r="OFS37" s="130"/>
      <c r="OFT37" s="130"/>
      <c r="OFU37" s="130"/>
      <c r="OFV37" s="130"/>
      <c r="OFW37" s="130"/>
      <c r="OFX37" s="130"/>
      <c r="OFY37" s="130"/>
      <c r="OFZ37" s="130"/>
      <c r="OGA37" s="130"/>
      <c r="OGB37" s="130"/>
      <c r="OGC37" s="130"/>
      <c r="OGD37" s="130"/>
      <c r="OGE37" s="130"/>
      <c r="OGF37" s="130"/>
      <c r="OGG37" s="130"/>
      <c r="OGH37" s="130"/>
      <c r="OGI37" s="130"/>
      <c r="OGJ37" s="130"/>
      <c r="OGK37" s="130"/>
      <c r="OGL37" s="130"/>
      <c r="OGM37" s="130"/>
      <c r="OGN37" s="130"/>
      <c r="OGO37" s="130"/>
      <c r="OGP37" s="130"/>
      <c r="OGQ37" s="130"/>
      <c r="OGR37" s="130"/>
      <c r="OGS37" s="130"/>
      <c r="OGT37" s="130"/>
      <c r="OGU37" s="130"/>
      <c r="OGV37" s="130"/>
      <c r="OGW37" s="130"/>
      <c r="OGX37" s="130"/>
      <c r="OGY37" s="130"/>
      <c r="OGZ37" s="130"/>
      <c r="OHA37" s="130"/>
      <c r="OHB37" s="130"/>
      <c r="OHC37" s="130"/>
      <c r="OHD37" s="130"/>
      <c r="OHE37" s="130"/>
      <c r="OHF37" s="130"/>
      <c r="OHG37" s="130"/>
      <c r="OHH37" s="130"/>
      <c r="OHI37" s="130"/>
      <c r="OHJ37" s="130"/>
      <c r="OHK37" s="130"/>
      <c r="OHL37" s="130"/>
      <c r="OHM37" s="130"/>
      <c r="OHN37" s="130"/>
      <c r="OHO37" s="130"/>
      <c r="OHP37" s="130"/>
      <c r="OHQ37" s="130"/>
      <c r="OHR37" s="130"/>
      <c r="OHS37" s="130"/>
      <c r="OHT37" s="130"/>
      <c r="OHU37" s="130"/>
      <c r="OHV37" s="130"/>
      <c r="OHW37" s="130"/>
      <c r="OHX37" s="130"/>
      <c r="OHY37" s="130"/>
      <c r="OHZ37" s="130"/>
      <c r="OIA37" s="130"/>
      <c r="OIB37" s="130"/>
      <c r="OIC37" s="130"/>
      <c r="OID37" s="130"/>
      <c r="OIE37" s="130"/>
      <c r="OIF37" s="130"/>
      <c r="OIG37" s="130"/>
      <c r="OIH37" s="130"/>
      <c r="OII37" s="130"/>
      <c r="OIJ37" s="130"/>
      <c r="OIK37" s="130"/>
      <c r="OIL37" s="130"/>
      <c r="OIM37" s="130"/>
      <c r="OIN37" s="130"/>
      <c r="OIO37" s="130"/>
      <c r="OIP37" s="130"/>
      <c r="OIQ37" s="130"/>
      <c r="OIR37" s="130"/>
      <c r="OIS37" s="130"/>
      <c r="OIT37" s="130"/>
      <c r="OIU37" s="130"/>
      <c r="OIV37" s="130"/>
      <c r="OIW37" s="130"/>
      <c r="OIX37" s="130"/>
      <c r="OIY37" s="130"/>
      <c r="OIZ37" s="130"/>
      <c r="OJA37" s="130"/>
      <c r="OJB37" s="130"/>
      <c r="OJC37" s="130"/>
      <c r="OJD37" s="130"/>
      <c r="OJE37" s="130"/>
      <c r="OJF37" s="130"/>
      <c r="OJG37" s="130"/>
      <c r="OJH37" s="130"/>
      <c r="OJI37" s="130"/>
      <c r="OJJ37" s="130"/>
      <c r="OJK37" s="130"/>
      <c r="OJL37" s="130"/>
      <c r="OJM37" s="130"/>
      <c r="OJN37" s="130"/>
      <c r="OJO37" s="130"/>
      <c r="OJP37" s="130"/>
      <c r="OJQ37" s="130"/>
      <c r="OJR37" s="130"/>
      <c r="OJS37" s="130"/>
      <c r="OJT37" s="130"/>
      <c r="OJU37" s="130"/>
      <c r="OJV37" s="130"/>
      <c r="OJW37" s="130"/>
      <c r="OJX37" s="130"/>
      <c r="OJY37" s="130"/>
      <c r="OJZ37" s="130"/>
      <c r="OKA37" s="130"/>
      <c r="OKB37" s="130"/>
      <c r="OKC37" s="130"/>
      <c r="OKD37" s="130"/>
      <c r="OKE37" s="130"/>
      <c r="OKF37" s="130"/>
      <c r="OKG37" s="130"/>
      <c r="OKH37" s="130"/>
      <c r="OKI37" s="130"/>
      <c r="OKJ37" s="130"/>
      <c r="OKK37" s="130"/>
      <c r="OKL37" s="130"/>
      <c r="OKM37" s="130"/>
      <c r="OKN37" s="130"/>
      <c r="OKO37" s="130"/>
      <c r="OKP37" s="130"/>
      <c r="OKQ37" s="130"/>
      <c r="OKR37" s="130"/>
      <c r="OKS37" s="130"/>
      <c r="OKT37" s="130"/>
      <c r="OKU37" s="130"/>
      <c r="OKV37" s="130"/>
      <c r="OKW37" s="130"/>
      <c r="OKX37" s="130"/>
      <c r="OKY37" s="130"/>
      <c r="OKZ37" s="130"/>
      <c r="OLA37" s="130"/>
      <c r="OLB37" s="130"/>
      <c r="OLC37" s="130"/>
      <c r="OLD37" s="130"/>
      <c r="OLE37" s="130"/>
      <c r="OLF37" s="130"/>
      <c r="OLG37" s="130"/>
      <c r="OLH37" s="130"/>
      <c r="OLI37" s="130"/>
      <c r="OLJ37" s="130"/>
      <c r="OLK37" s="130"/>
      <c r="OLL37" s="130"/>
      <c r="OLM37" s="130"/>
      <c r="OLN37" s="130"/>
      <c r="OLO37" s="130"/>
      <c r="OLP37" s="130"/>
      <c r="OLQ37" s="130"/>
      <c r="OLR37" s="130"/>
      <c r="OLS37" s="130"/>
      <c r="OLT37" s="130"/>
      <c r="OLU37" s="130"/>
      <c r="OLV37" s="130"/>
      <c r="OLW37" s="130"/>
      <c r="OLX37" s="130"/>
      <c r="OLY37" s="130"/>
      <c r="OLZ37" s="130"/>
      <c r="OMA37" s="130"/>
      <c r="OMB37" s="130"/>
      <c r="OMC37" s="130"/>
      <c r="OMD37" s="130"/>
      <c r="OME37" s="130"/>
      <c r="OMF37" s="130"/>
      <c r="OMG37" s="130"/>
      <c r="OMH37" s="130"/>
      <c r="OMI37" s="130"/>
      <c r="OMJ37" s="130"/>
      <c r="OMK37" s="130"/>
      <c r="OML37" s="130"/>
      <c r="OMM37" s="130"/>
      <c r="OMN37" s="130"/>
      <c r="OMO37" s="130"/>
      <c r="OMP37" s="130"/>
      <c r="OMQ37" s="130"/>
      <c r="OMR37" s="130"/>
      <c r="OMS37" s="130"/>
      <c r="OMT37" s="130"/>
      <c r="OMU37" s="130"/>
      <c r="OMV37" s="130"/>
      <c r="OMW37" s="130"/>
      <c r="OMX37" s="130"/>
      <c r="OMY37" s="130"/>
      <c r="OMZ37" s="130"/>
      <c r="ONA37" s="130"/>
      <c r="ONB37" s="130"/>
      <c r="ONC37" s="130"/>
      <c r="OND37" s="130"/>
      <c r="ONE37" s="130"/>
      <c r="ONF37" s="130"/>
      <c r="ONG37" s="130"/>
      <c r="ONH37" s="130"/>
      <c r="ONI37" s="130"/>
      <c r="ONJ37" s="130"/>
      <c r="ONK37" s="130"/>
      <c r="ONL37" s="130"/>
      <c r="ONM37" s="130"/>
      <c r="ONN37" s="130"/>
      <c r="ONO37" s="130"/>
      <c r="ONP37" s="130"/>
      <c r="ONQ37" s="130"/>
      <c r="ONR37" s="130"/>
      <c r="ONS37" s="130"/>
      <c r="ONT37" s="130"/>
      <c r="ONU37" s="130"/>
      <c r="ONV37" s="130"/>
      <c r="ONW37" s="130"/>
      <c r="ONX37" s="130"/>
      <c r="ONY37" s="130"/>
      <c r="ONZ37" s="130"/>
      <c r="OOA37" s="130"/>
      <c r="OOB37" s="130"/>
      <c r="OOC37" s="130"/>
      <c r="OOD37" s="130"/>
      <c r="OOE37" s="130"/>
      <c r="OOF37" s="130"/>
      <c r="OOG37" s="130"/>
      <c r="OOH37" s="130"/>
      <c r="OOI37" s="130"/>
      <c r="OOJ37" s="130"/>
      <c r="OOK37" s="130"/>
      <c r="OOL37" s="130"/>
      <c r="OOM37" s="130"/>
      <c r="OON37" s="130"/>
      <c r="OOO37" s="130"/>
      <c r="OOP37" s="130"/>
      <c r="OOQ37" s="130"/>
      <c r="OOR37" s="130"/>
      <c r="OOS37" s="130"/>
      <c r="OOT37" s="130"/>
      <c r="OOU37" s="130"/>
      <c r="OOV37" s="130"/>
      <c r="OOW37" s="130"/>
      <c r="OOX37" s="130"/>
      <c r="OOY37" s="130"/>
      <c r="OOZ37" s="130"/>
      <c r="OPA37" s="130"/>
      <c r="OPB37" s="130"/>
      <c r="OPC37" s="130"/>
      <c r="OPD37" s="130"/>
      <c r="OPE37" s="130"/>
      <c r="OPF37" s="130"/>
      <c r="OPG37" s="130"/>
      <c r="OPH37" s="130"/>
      <c r="OPI37" s="130"/>
      <c r="OPJ37" s="130"/>
      <c r="OPK37" s="130"/>
      <c r="OPL37" s="130"/>
      <c r="OPM37" s="130"/>
      <c r="OPN37" s="130"/>
      <c r="OPO37" s="130"/>
      <c r="OPP37" s="130"/>
      <c r="OPQ37" s="130"/>
      <c r="OPR37" s="130"/>
      <c r="OPS37" s="130"/>
      <c r="OPT37" s="130"/>
      <c r="OPU37" s="130"/>
      <c r="OPV37" s="130"/>
      <c r="OPW37" s="130"/>
      <c r="OPX37" s="130"/>
      <c r="OPY37" s="130"/>
      <c r="OPZ37" s="130"/>
      <c r="OQA37" s="130"/>
      <c r="OQB37" s="130"/>
      <c r="OQC37" s="130"/>
      <c r="OQD37" s="130"/>
      <c r="OQE37" s="130"/>
      <c r="OQF37" s="130"/>
      <c r="OQG37" s="130"/>
      <c r="OQH37" s="130"/>
      <c r="OQI37" s="130"/>
      <c r="OQJ37" s="130"/>
      <c r="OQK37" s="130"/>
      <c r="OQL37" s="130"/>
      <c r="OQM37" s="130"/>
      <c r="OQN37" s="130"/>
      <c r="OQO37" s="130"/>
      <c r="OQP37" s="130"/>
      <c r="OQQ37" s="130"/>
      <c r="OQR37" s="130"/>
      <c r="OQS37" s="130"/>
      <c r="OQT37" s="130"/>
      <c r="OQU37" s="130"/>
      <c r="OQV37" s="130"/>
      <c r="OQW37" s="130"/>
      <c r="OQX37" s="130"/>
      <c r="OQY37" s="130"/>
      <c r="OQZ37" s="130"/>
      <c r="ORA37" s="130"/>
      <c r="ORB37" s="130"/>
      <c r="ORC37" s="130"/>
      <c r="ORD37" s="130"/>
      <c r="ORE37" s="130"/>
      <c r="ORF37" s="130"/>
      <c r="ORG37" s="130"/>
      <c r="ORH37" s="130"/>
      <c r="ORI37" s="130"/>
      <c r="ORJ37" s="130"/>
      <c r="ORK37" s="130"/>
      <c r="ORL37" s="130"/>
      <c r="ORM37" s="130"/>
      <c r="ORN37" s="130"/>
      <c r="ORO37" s="130"/>
      <c r="ORP37" s="130"/>
      <c r="ORQ37" s="130"/>
      <c r="ORR37" s="130"/>
      <c r="ORS37" s="130"/>
      <c r="ORT37" s="130"/>
      <c r="ORU37" s="130"/>
      <c r="ORV37" s="130"/>
      <c r="ORW37" s="130"/>
      <c r="ORX37" s="130"/>
      <c r="ORY37" s="130"/>
      <c r="ORZ37" s="130"/>
      <c r="OSA37" s="130"/>
      <c r="OSB37" s="130"/>
      <c r="OSC37" s="130"/>
      <c r="OSD37" s="130"/>
      <c r="OSE37" s="130"/>
      <c r="OSF37" s="130"/>
      <c r="OSG37" s="130"/>
      <c r="OSH37" s="130"/>
      <c r="OSI37" s="130"/>
      <c r="OSJ37" s="130"/>
      <c r="OSK37" s="130"/>
      <c r="OSL37" s="130"/>
      <c r="OSM37" s="130"/>
      <c r="OSN37" s="130"/>
      <c r="OSO37" s="130"/>
      <c r="OSP37" s="130"/>
      <c r="OSQ37" s="130"/>
      <c r="OSR37" s="130"/>
      <c r="OSS37" s="130"/>
      <c r="OST37" s="130"/>
      <c r="OSU37" s="130"/>
      <c r="OSV37" s="130"/>
      <c r="OSW37" s="130"/>
      <c r="OSX37" s="130"/>
      <c r="OSY37" s="130"/>
      <c r="OSZ37" s="130"/>
      <c r="OTA37" s="130"/>
      <c r="OTB37" s="130"/>
      <c r="OTC37" s="130"/>
      <c r="OTD37" s="130"/>
      <c r="OTE37" s="130"/>
      <c r="OTF37" s="130"/>
      <c r="OTG37" s="130"/>
      <c r="OTH37" s="130"/>
      <c r="OTI37" s="130"/>
      <c r="OTJ37" s="130"/>
      <c r="OTK37" s="130"/>
      <c r="OTL37" s="130"/>
      <c r="OTM37" s="130"/>
      <c r="OTN37" s="130"/>
      <c r="OTO37" s="130"/>
      <c r="OTP37" s="130"/>
      <c r="OTQ37" s="130"/>
      <c r="OTR37" s="130"/>
      <c r="OTS37" s="130"/>
      <c r="OTT37" s="130"/>
      <c r="OTU37" s="130"/>
      <c r="OTV37" s="130"/>
      <c r="OTW37" s="130"/>
      <c r="OTX37" s="130"/>
      <c r="OTY37" s="130"/>
      <c r="OTZ37" s="130"/>
      <c r="OUA37" s="130"/>
      <c r="OUB37" s="130"/>
      <c r="OUC37" s="130"/>
      <c r="OUD37" s="130"/>
      <c r="OUE37" s="130"/>
      <c r="OUF37" s="130"/>
      <c r="OUG37" s="130"/>
      <c r="OUH37" s="130"/>
      <c r="OUI37" s="130"/>
      <c r="OUJ37" s="130"/>
      <c r="OUK37" s="130"/>
      <c r="OUL37" s="130"/>
      <c r="OUM37" s="130"/>
      <c r="OUN37" s="130"/>
      <c r="OUO37" s="130"/>
      <c r="OUP37" s="130"/>
      <c r="OUQ37" s="130"/>
      <c r="OUR37" s="130"/>
      <c r="OUS37" s="130"/>
      <c r="OUT37" s="130"/>
      <c r="OUU37" s="130"/>
      <c r="OUV37" s="130"/>
      <c r="OUW37" s="130"/>
      <c r="OUX37" s="130"/>
      <c r="OUY37" s="130"/>
      <c r="OUZ37" s="130"/>
      <c r="OVA37" s="130"/>
      <c r="OVB37" s="130"/>
      <c r="OVC37" s="130"/>
      <c r="OVD37" s="130"/>
      <c r="OVE37" s="130"/>
      <c r="OVF37" s="130"/>
      <c r="OVG37" s="130"/>
      <c r="OVH37" s="130"/>
      <c r="OVI37" s="130"/>
      <c r="OVJ37" s="130"/>
      <c r="OVK37" s="130"/>
      <c r="OVL37" s="130"/>
      <c r="OVM37" s="130"/>
      <c r="OVN37" s="130"/>
      <c r="OVO37" s="130"/>
      <c r="OVP37" s="130"/>
      <c r="OVQ37" s="130"/>
      <c r="OVR37" s="130"/>
      <c r="OVS37" s="130"/>
      <c r="OVT37" s="130"/>
      <c r="OVU37" s="130"/>
      <c r="OVV37" s="130"/>
      <c r="OVW37" s="130"/>
      <c r="OVX37" s="130"/>
      <c r="OVY37" s="130"/>
      <c r="OVZ37" s="130"/>
      <c r="OWA37" s="130"/>
      <c r="OWB37" s="130"/>
      <c r="OWC37" s="130"/>
      <c r="OWD37" s="130"/>
      <c r="OWE37" s="130"/>
      <c r="OWF37" s="130"/>
      <c r="OWG37" s="130"/>
      <c r="OWH37" s="130"/>
      <c r="OWI37" s="130"/>
      <c r="OWJ37" s="130"/>
      <c r="OWK37" s="130"/>
      <c r="OWL37" s="130"/>
      <c r="OWM37" s="130"/>
      <c r="OWN37" s="130"/>
      <c r="OWO37" s="130"/>
      <c r="OWP37" s="130"/>
      <c r="OWQ37" s="130"/>
      <c r="OWR37" s="130"/>
      <c r="OWS37" s="130"/>
      <c r="OWT37" s="130"/>
      <c r="OWU37" s="130"/>
      <c r="OWV37" s="130"/>
      <c r="OWW37" s="130"/>
      <c r="OWX37" s="130"/>
      <c r="OWY37" s="130"/>
      <c r="OWZ37" s="130"/>
      <c r="OXA37" s="130"/>
      <c r="OXB37" s="130"/>
      <c r="OXC37" s="130"/>
      <c r="OXD37" s="130"/>
      <c r="OXE37" s="130"/>
      <c r="OXF37" s="130"/>
      <c r="OXG37" s="130"/>
      <c r="OXH37" s="130"/>
      <c r="OXI37" s="130"/>
      <c r="OXJ37" s="130"/>
      <c r="OXK37" s="130"/>
      <c r="OXL37" s="130"/>
      <c r="OXM37" s="130"/>
      <c r="OXN37" s="130"/>
      <c r="OXO37" s="130"/>
      <c r="OXP37" s="130"/>
      <c r="OXQ37" s="130"/>
      <c r="OXR37" s="130"/>
      <c r="OXS37" s="130"/>
      <c r="OXT37" s="130"/>
      <c r="OXU37" s="130"/>
      <c r="OXV37" s="130"/>
      <c r="OXW37" s="130"/>
      <c r="OXX37" s="130"/>
      <c r="OXY37" s="130"/>
      <c r="OXZ37" s="130"/>
      <c r="OYA37" s="130"/>
      <c r="OYB37" s="130"/>
      <c r="OYC37" s="130"/>
      <c r="OYD37" s="130"/>
      <c r="OYE37" s="130"/>
      <c r="OYF37" s="130"/>
      <c r="OYG37" s="130"/>
      <c r="OYH37" s="130"/>
      <c r="OYI37" s="130"/>
      <c r="OYJ37" s="130"/>
      <c r="OYK37" s="130"/>
      <c r="OYL37" s="130"/>
      <c r="OYM37" s="130"/>
      <c r="OYN37" s="130"/>
      <c r="OYO37" s="130"/>
      <c r="OYP37" s="130"/>
      <c r="OYQ37" s="130"/>
      <c r="OYR37" s="130"/>
      <c r="OYS37" s="130"/>
      <c r="OYT37" s="130"/>
      <c r="OYU37" s="130"/>
      <c r="OYV37" s="130"/>
      <c r="OYW37" s="130"/>
      <c r="OYX37" s="130"/>
      <c r="OYY37" s="130"/>
      <c r="OYZ37" s="130"/>
      <c r="OZA37" s="130"/>
      <c r="OZB37" s="130"/>
      <c r="OZC37" s="130"/>
      <c r="OZD37" s="130"/>
      <c r="OZE37" s="130"/>
      <c r="OZF37" s="130"/>
      <c r="OZG37" s="130"/>
      <c r="OZH37" s="130"/>
      <c r="OZI37" s="130"/>
      <c r="OZJ37" s="130"/>
      <c r="OZK37" s="130"/>
      <c r="OZL37" s="130"/>
      <c r="OZM37" s="130"/>
      <c r="OZN37" s="130"/>
      <c r="OZO37" s="130"/>
      <c r="OZP37" s="130"/>
      <c r="OZQ37" s="130"/>
      <c r="OZR37" s="130"/>
      <c r="OZS37" s="130"/>
      <c r="OZT37" s="130"/>
      <c r="OZU37" s="130"/>
      <c r="OZV37" s="130"/>
      <c r="OZW37" s="130"/>
      <c r="OZX37" s="130"/>
      <c r="OZY37" s="130"/>
      <c r="OZZ37" s="130"/>
      <c r="PAA37" s="130"/>
      <c r="PAB37" s="130"/>
      <c r="PAC37" s="130"/>
      <c r="PAD37" s="130"/>
      <c r="PAE37" s="130"/>
      <c r="PAF37" s="130"/>
      <c r="PAG37" s="130"/>
      <c r="PAH37" s="130"/>
      <c r="PAI37" s="130"/>
      <c r="PAJ37" s="130"/>
      <c r="PAK37" s="130"/>
      <c r="PAL37" s="130"/>
      <c r="PAM37" s="130"/>
      <c r="PAN37" s="130"/>
      <c r="PAO37" s="130"/>
      <c r="PAP37" s="130"/>
      <c r="PAQ37" s="130"/>
      <c r="PAR37" s="130"/>
      <c r="PAS37" s="130"/>
      <c r="PAT37" s="130"/>
      <c r="PAU37" s="130"/>
      <c r="PAV37" s="130"/>
      <c r="PAW37" s="130"/>
      <c r="PAX37" s="130"/>
      <c r="PAY37" s="130"/>
      <c r="PAZ37" s="130"/>
      <c r="PBA37" s="130"/>
      <c r="PBB37" s="130"/>
      <c r="PBC37" s="130"/>
      <c r="PBD37" s="130"/>
      <c r="PBE37" s="130"/>
      <c r="PBF37" s="130"/>
      <c r="PBG37" s="130"/>
      <c r="PBH37" s="130"/>
      <c r="PBI37" s="130"/>
      <c r="PBJ37" s="130"/>
      <c r="PBK37" s="130"/>
      <c r="PBL37" s="130"/>
      <c r="PBM37" s="130"/>
      <c r="PBN37" s="130"/>
      <c r="PBO37" s="130"/>
      <c r="PBP37" s="130"/>
      <c r="PBQ37" s="130"/>
      <c r="PBR37" s="130"/>
      <c r="PBS37" s="130"/>
      <c r="PBT37" s="130"/>
      <c r="PBU37" s="130"/>
      <c r="PBV37" s="130"/>
      <c r="PBW37" s="130"/>
      <c r="PBX37" s="130"/>
      <c r="PBY37" s="130"/>
      <c r="PBZ37" s="130"/>
      <c r="PCA37" s="130"/>
      <c r="PCB37" s="130"/>
      <c r="PCC37" s="130"/>
      <c r="PCD37" s="130"/>
      <c r="PCE37" s="130"/>
      <c r="PCF37" s="130"/>
      <c r="PCG37" s="130"/>
      <c r="PCH37" s="130"/>
      <c r="PCI37" s="130"/>
      <c r="PCJ37" s="130"/>
      <c r="PCK37" s="130"/>
      <c r="PCL37" s="130"/>
      <c r="PCM37" s="130"/>
      <c r="PCN37" s="130"/>
      <c r="PCO37" s="130"/>
      <c r="PCP37" s="130"/>
      <c r="PCQ37" s="130"/>
      <c r="PCR37" s="130"/>
      <c r="PCS37" s="130"/>
      <c r="PCT37" s="130"/>
      <c r="PCU37" s="130"/>
      <c r="PCV37" s="130"/>
      <c r="PCW37" s="130"/>
      <c r="PCX37" s="130"/>
      <c r="PCY37" s="130"/>
      <c r="PCZ37" s="130"/>
      <c r="PDA37" s="130"/>
      <c r="PDB37" s="130"/>
      <c r="PDC37" s="130"/>
      <c r="PDD37" s="130"/>
      <c r="PDE37" s="130"/>
      <c r="PDF37" s="130"/>
      <c r="PDG37" s="130"/>
      <c r="PDH37" s="130"/>
      <c r="PDI37" s="130"/>
      <c r="PDJ37" s="130"/>
      <c r="PDK37" s="130"/>
      <c r="PDL37" s="130"/>
      <c r="PDM37" s="130"/>
      <c r="PDN37" s="130"/>
      <c r="PDO37" s="130"/>
      <c r="PDP37" s="130"/>
      <c r="PDQ37" s="130"/>
      <c r="PDR37" s="130"/>
      <c r="PDS37" s="130"/>
      <c r="PDT37" s="130"/>
      <c r="PDU37" s="130"/>
      <c r="PDV37" s="130"/>
      <c r="PDW37" s="130"/>
      <c r="PDX37" s="130"/>
      <c r="PDY37" s="130"/>
      <c r="PDZ37" s="130"/>
      <c r="PEA37" s="130"/>
      <c r="PEB37" s="130"/>
      <c r="PEC37" s="130"/>
      <c r="PED37" s="130"/>
      <c r="PEE37" s="130"/>
      <c r="PEF37" s="130"/>
      <c r="PEG37" s="130"/>
      <c r="PEH37" s="130"/>
      <c r="PEI37" s="130"/>
      <c r="PEJ37" s="130"/>
      <c r="PEK37" s="130"/>
      <c r="PEL37" s="130"/>
      <c r="PEM37" s="130"/>
      <c r="PEN37" s="130"/>
      <c r="PEO37" s="130"/>
      <c r="PEP37" s="130"/>
      <c r="PEQ37" s="130"/>
      <c r="PER37" s="130"/>
      <c r="PES37" s="130"/>
      <c r="PET37" s="130"/>
      <c r="PEU37" s="130"/>
      <c r="PEV37" s="130"/>
      <c r="PEW37" s="130"/>
      <c r="PEX37" s="130"/>
      <c r="PEY37" s="130"/>
      <c r="PEZ37" s="130"/>
      <c r="PFA37" s="130"/>
      <c r="PFB37" s="130"/>
      <c r="PFC37" s="130"/>
      <c r="PFD37" s="130"/>
      <c r="PFE37" s="130"/>
      <c r="PFF37" s="130"/>
      <c r="PFG37" s="130"/>
      <c r="PFH37" s="130"/>
      <c r="PFI37" s="130"/>
      <c r="PFJ37" s="130"/>
      <c r="PFK37" s="130"/>
      <c r="PFL37" s="130"/>
      <c r="PFM37" s="130"/>
      <c r="PFN37" s="130"/>
      <c r="PFO37" s="130"/>
      <c r="PFP37" s="130"/>
      <c r="PFQ37" s="130"/>
      <c r="PFR37" s="130"/>
      <c r="PFS37" s="130"/>
      <c r="PFT37" s="130"/>
      <c r="PFU37" s="130"/>
      <c r="PFV37" s="130"/>
      <c r="PFW37" s="130"/>
      <c r="PFX37" s="130"/>
      <c r="PFY37" s="130"/>
      <c r="PFZ37" s="130"/>
      <c r="PGA37" s="130"/>
      <c r="PGB37" s="130"/>
      <c r="PGC37" s="130"/>
      <c r="PGD37" s="130"/>
      <c r="PGE37" s="130"/>
      <c r="PGF37" s="130"/>
      <c r="PGG37" s="130"/>
      <c r="PGH37" s="130"/>
      <c r="PGI37" s="130"/>
      <c r="PGJ37" s="130"/>
      <c r="PGK37" s="130"/>
      <c r="PGL37" s="130"/>
      <c r="PGM37" s="130"/>
      <c r="PGN37" s="130"/>
      <c r="PGO37" s="130"/>
      <c r="PGP37" s="130"/>
      <c r="PGQ37" s="130"/>
      <c r="PGR37" s="130"/>
      <c r="PGS37" s="130"/>
      <c r="PGT37" s="130"/>
      <c r="PGU37" s="130"/>
      <c r="PGV37" s="130"/>
      <c r="PGW37" s="130"/>
      <c r="PGX37" s="130"/>
      <c r="PGY37" s="130"/>
      <c r="PGZ37" s="130"/>
      <c r="PHA37" s="130"/>
      <c r="PHB37" s="130"/>
      <c r="PHC37" s="130"/>
      <c r="PHD37" s="130"/>
      <c r="PHE37" s="130"/>
      <c r="PHF37" s="130"/>
      <c r="PHG37" s="130"/>
      <c r="PHH37" s="130"/>
      <c r="PHI37" s="130"/>
      <c r="PHJ37" s="130"/>
      <c r="PHK37" s="130"/>
      <c r="PHL37" s="130"/>
      <c r="PHM37" s="130"/>
      <c r="PHN37" s="130"/>
      <c r="PHO37" s="130"/>
      <c r="PHP37" s="130"/>
      <c r="PHQ37" s="130"/>
      <c r="PHR37" s="130"/>
      <c r="PHS37" s="130"/>
      <c r="PHT37" s="130"/>
      <c r="PHU37" s="130"/>
      <c r="PHV37" s="130"/>
      <c r="PHW37" s="130"/>
      <c r="PHX37" s="130"/>
      <c r="PHY37" s="130"/>
      <c r="PHZ37" s="130"/>
      <c r="PIA37" s="130"/>
      <c r="PIB37" s="130"/>
      <c r="PIC37" s="130"/>
      <c r="PID37" s="130"/>
      <c r="PIE37" s="130"/>
      <c r="PIF37" s="130"/>
      <c r="PIG37" s="130"/>
      <c r="PIH37" s="130"/>
      <c r="PII37" s="130"/>
      <c r="PIJ37" s="130"/>
      <c r="PIK37" s="130"/>
      <c r="PIL37" s="130"/>
      <c r="PIM37" s="130"/>
      <c r="PIN37" s="130"/>
      <c r="PIO37" s="130"/>
      <c r="PIP37" s="130"/>
      <c r="PIQ37" s="130"/>
      <c r="PIR37" s="130"/>
      <c r="PIS37" s="130"/>
      <c r="PIT37" s="130"/>
      <c r="PIU37" s="130"/>
      <c r="PIV37" s="130"/>
      <c r="PIW37" s="130"/>
      <c r="PIX37" s="130"/>
      <c r="PIY37" s="130"/>
      <c r="PIZ37" s="130"/>
      <c r="PJA37" s="130"/>
      <c r="PJB37" s="130"/>
      <c r="PJC37" s="130"/>
      <c r="PJD37" s="130"/>
      <c r="PJE37" s="130"/>
      <c r="PJF37" s="130"/>
      <c r="PJG37" s="130"/>
      <c r="PJH37" s="130"/>
      <c r="PJI37" s="130"/>
      <c r="PJJ37" s="130"/>
      <c r="PJK37" s="130"/>
      <c r="PJL37" s="130"/>
      <c r="PJM37" s="130"/>
      <c r="PJN37" s="130"/>
      <c r="PJO37" s="130"/>
      <c r="PJP37" s="130"/>
      <c r="PJQ37" s="130"/>
      <c r="PJR37" s="130"/>
      <c r="PJS37" s="130"/>
      <c r="PJT37" s="130"/>
      <c r="PJU37" s="130"/>
      <c r="PJV37" s="130"/>
      <c r="PJW37" s="130"/>
      <c r="PJX37" s="130"/>
      <c r="PJY37" s="130"/>
      <c r="PJZ37" s="130"/>
      <c r="PKA37" s="130"/>
      <c r="PKB37" s="130"/>
      <c r="PKC37" s="130"/>
      <c r="PKD37" s="130"/>
      <c r="PKE37" s="130"/>
      <c r="PKF37" s="130"/>
      <c r="PKG37" s="130"/>
      <c r="PKH37" s="130"/>
      <c r="PKI37" s="130"/>
      <c r="PKJ37" s="130"/>
      <c r="PKK37" s="130"/>
      <c r="PKL37" s="130"/>
      <c r="PKM37" s="130"/>
      <c r="PKN37" s="130"/>
      <c r="PKO37" s="130"/>
      <c r="PKP37" s="130"/>
      <c r="PKQ37" s="130"/>
      <c r="PKR37" s="130"/>
      <c r="PKS37" s="130"/>
      <c r="PKT37" s="130"/>
      <c r="PKU37" s="130"/>
      <c r="PKV37" s="130"/>
      <c r="PKW37" s="130"/>
      <c r="PKX37" s="130"/>
      <c r="PKY37" s="130"/>
      <c r="PKZ37" s="130"/>
      <c r="PLA37" s="130"/>
      <c r="PLB37" s="130"/>
      <c r="PLC37" s="130"/>
      <c r="PLD37" s="130"/>
      <c r="PLE37" s="130"/>
      <c r="PLF37" s="130"/>
      <c r="PLG37" s="130"/>
      <c r="PLH37" s="130"/>
      <c r="PLI37" s="130"/>
      <c r="PLJ37" s="130"/>
      <c r="PLK37" s="130"/>
      <c r="PLL37" s="130"/>
      <c r="PLM37" s="130"/>
      <c r="PLN37" s="130"/>
      <c r="PLO37" s="130"/>
      <c r="PLP37" s="130"/>
      <c r="PLQ37" s="130"/>
      <c r="PLR37" s="130"/>
      <c r="PLS37" s="130"/>
      <c r="PLT37" s="130"/>
      <c r="PLU37" s="130"/>
      <c r="PLV37" s="130"/>
      <c r="PLW37" s="130"/>
      <c r="PLX37" s="130"/>
      <c r="PLY37" s="130"/>
      <c r="PLZ37" s="130"/>
      <c r="PMA37" s="130"/>
      <c r="PMB37" s="130"/>
      <c r="PMC37" s="130"/>
      <c r="PMD37" s="130"/>
      <c r="PME37" s="130"/>
      <c r="PMF37" s="130"/>
      <c r="PMG37" s="130"/>
      <c r="PMH37" s="130"/>
      <c r="PMI37" s="130"/>
      <c r="PMJ37" s="130"/>
      <c r="PMK37" s="130"/>
      <c r="PML37" s="130"/>
      <c r="PMM37" s="130"/>
      <c r="PMN37" s="130"/>
      <c r="PMO37" s="130"/>
      <c r="PMP37" s="130"/>
      <c r="PMQ37" s="130"/>
      <c r="PMR37" s="130"/>
      <c r="PMS37" s="130"/>
      <c r="PMT37" s="130"/>
      <c r="PMU37" s="130"/>
      <c r="PMV37" s="130"/>
      <c r="PMW37" s="130"/>
      <c r="PMX37" s="130"/>
      <c r="PMY37" s="130"/>
      <c r="PMZ37" s="130"/>
      <c r="PNA37" s="130"/>
      <c r="PNB37" s="130"/>
      <c r="PNC37" s="130"/>
      <c r="PND37" s="130"/>
      <c r="PNE37" s="130"/>
      <c r="PNF37" s="130"/>
      <c r="PNG37" s="130"/>
      <c r="PNH37" s="130"/>
      <c r="PNI37" s="130"/>
      <c r="PNJ37" s="130"/>
      <c r="PNK37" s="130"/>
      <c r="PNL37" s="130"/>
      <c r="PNM37" s="130"/>
      <c r="PNN37" s="130"/>
      <c r="PNO37" s="130"/>
      <c r="PNP37" s="130"/>
      <c r="PNQ37" s="130"/>
      <c r="PNR37" s="130"/>
      <c r="PNS37" s="130"/>
      <c r="PNT37" s="130"/>
      <c r="PNU37" s="130"/>
      <c r="PNV37" s="130"/>
      <c r="PNW37" s="130"/>
      <c r="PNX37" s="130"/>
      <c r="PNY37" s="130"/>
      <c r="PNZ37" s="130"/>
      <c r="POA37" s="130"/>
      <c r="POB37" s="130"/>
      <c r="POC37" s="130"/>
      <c r="POD37" s="130"/>
      <c r="POE37" s="130"/>
      <c r="POF37" s="130"/>
      <c r="POG37" s="130"/>
      <c r="POH37" s="130"/>
      <c r="POI37" s="130"/>
      <c r="POJ37" s="130"/>
      <c r="POK37" s="130"/>
      <c r="POL37" s="130"/>
      <c r="POM37" s="130"/>
      <c r="PON37" s="130"/>
      <c r="POO37" s="130"/>
      <c r="POP37" s="130"/>
      <c r="POQ37" s="130"/>
      <c r="POR37" s="130"/>
      <c r="POS37" s="130"/>
      <c r="POT37" s="130"/>
      <c r="POU37" s="130"/>
      <c r="POV37" s="130"/>
      <c r="POW37" s="130"/>
      <c r="POX37" s="130"/>
      <c r="POY37" s="130"/>
      <c r="POZ37" s="130"/>
      <c r="PPA37" s="130"/>
      <c r="PPB37" s="130"/>
      <c r="PPC37" s="130"/>
      <c r="PPD37" s="130"/>
      <c r="PPE37" s="130"/>
      <c r="PPF37" s="130"/>
      <c r="PPG37" s="130"/>
      <c r="PPH37" s="130"/>
      <c r="PPI37" s="130"/>
      <c r="PPJ37" s="130"/>
      <c r="PPK37" s="130"/>
      <c r="PPL37" s="130"/>
      <c r="PPM37" s="130"/>
      <c r="PPN37" s="130"/>
      <c r="PPO37" s="130"/>
      <c r="PPP37" s="130"/>
      <c r="PPQ37" s="130"/>
      <c r="PPR37" s="130"/>
      <c r="PPS37" s="130"/>
      <c r="PPT37" s="130"/>
      <c r="PPU37" s="130"/>
      <c r="PPV37" s="130"/>
      <c r="PPW37" s="130"/>
      <c r="PPX37" s="130"/>
      <c r="PPY37" s="130"/>
      <c r="PPZ37" s="130"/>
      <c r="PQA37" s="130"/>
      <c r="PQB37" s="130"/>
      <c r="PQC37" s="130"/>
      <c r="PQD37" s="130"/>
      <c r="PQE37" s="130"/>
      <c r="PQF37" s="130"/>
      <c r="PQG37" s="130"/>
      <c r="PQH37" s="130"/>
      <c r="PQI37" s="130"/>
      <c r="PQJ37" s="130"/>
      <c r="PQK37" s="130"/>
      <c r="PQL37" s="130"/>
      <c r="PQM37" s="130"/>
      <c r="PQN37" s="130"/>
      <c r="PQO37" s="130"/>
      <c r="PQP37" s="130"/>
      <c r="PQQ37" s="130"/>
      <c r="PQR37" s="130"/>
      <c r="PQS37" s="130"/>
      <c r="PQT37" s="130"/>
      <c r="PQU37" s="130"/>
      <c r="PQV37" s="130"/>
      <c r="PQW37" s="130"/>
      <c r="PQX37" s="130"/>
      <c r="PQY37" s="130"/>
      <c r="PQZ37" s="130"/>
      <c r="PRA37" s="130"/>
      <c r="PRB37" s="130"/>
      <c r="PRC37" s="130"/>
      <c r="PRD37" s="130"/>
      <c r="PRE37" s="130"/>
      <c r="PRF37" s="130"/>
      <c r="PRG37" s="130"/>
      <c r="PRH37" s="130"/>
      <c r="PRI37" s="130"/>
      <c r="PRJ37" s="130"/>
      <c r="PRK37" s="130"/>
      <c r="PRL37" s="130"/>
      <c r="PRM37" s="130"/>
      <c r="PRN37" s="130"/>
      <c r="PRO37" s="130"/>
      <c r="PRP37" s="130"/>
      <c r="PRQ37" s="130"/>
      <c r="PRR37" s="130"/>
      <c r="PRS37" s="130"/>
      <c r="PRT37" s="130"/>
      <c r="PRU37" s="130"/>
      <c r="PRV37" s="130"/>
      <c r="PRW37" s="130"/>
      <c r="PRX37" s="130"/>
      <c r="PRY37" s="130"/>
      <c r="PRZ37" s="130"/>
      <c r="PSA37" s="130"/>
      <c r="PSB37" s="130"/>
      <c r="PSC37" s="130"/>
      <c r="PSD37" s="130"/>
      <c r="PSE37" s="130"/>
      <c r="PSF37" s="130"/>
      <c r="PSG37" s="130"/>
      <c r="PSH37" s="130"/>
      <c r="PSI37" s="130"/>
      <c r="PSJ37" s="130"/>
      <c r="PSK37" s="130"/>
      <c r="PSL37" s="130"/>
      <c r="PSM37" s="130"/>
      <c r="PSN37" s="130"/>
      <c r="PSO37" s="130"/>
      <c r="PSP37" s="130"/>
      <c r="PSQ37" s="130"/>
      <c r="PSR37" s="130"/>
      <c r="PSS37" s="130"/>
      <c r="PST37" s="130"/>
      <c r="PSU37" s="130"/>
      <c r="PSV37" s="130"/>
      <c r="PSW37" s="130"/>
      <c r="PSX37" s="130"/>
      <c r="PSY37" s="130"/>
      <c r="PSZ37" s="130"/>
      <c r="PTA37" s="130"/>
      <c r="PTB37" s="130"/>
      <c r="PTC37" s="130"/>
      <c r="PTD37" s="130"/>
      <c r="PTE37" s="130"/>
      <c r="PTF37" s="130"/>
      <c r="PTG37" s="130"/>
      <c r="PTH37" s="130"/>
      <c r="PTI37" s="130"/>
      <c r="PTJ37" s="130"/>
      <c r="PTK37" s="130"/>
      <c r="PTL37" s="130"/>
      <c r="PTM37" s="130"/>
      <c r="PTN37" s="130"/>
      <c r="PTO37" s="130"/>
      <c r="PTP37" s="130"/>
      <c r="PTQ37" s="130"/>
      <c r="PTR37" s="130"/>
      <c r="PTS37" s="130"/>
      <c r="PTT37" s="130"/>
      <c r="PTU37" s="130"/>
      <c r="PTV37" s="130"/>
      <c r="PTW37" s="130"/>
      <c r="PTX37" s="130"/>
      <c r="PTY37" s="130"/>
      <c r="PTZ37" s="130"/>
      <c r="PUA37" s="130"/>
      <c r="PUB37" s="130"/>
      <c r="PUC37" s="130"/>
      <c r="PUD37" s="130"/>
      <c r="PUE37" s="130"/>
      <c r="PUF37" s="130"/>
      <c r="PUG37" s="130"/>
      <c r="PUH37" s="130"/>
      <c r="PUI37" s="130"/>
      <c r="PUJ37" s="130"/>
      <c r="PUK37" s="130"/>
      <c r="PUL37" s="130"/>
      <c r="PUM37" s="130"/>
      <c r="PUN37" s="130"/>
      <c r="PUO37" s="130"/>
      <c r="PUP37" s="130"/>
      <c r="PUQ37" s="130"/>
      <c r="PUR37" s="130"/>
      <c r="PUS37" s="130"/>
      <c r="PUT37" s="130"/>
      <c r="PUU37" s="130"/>
      <c r="PUV37" s="130"/>
      <c r="PUW37" s="130"/>
      <c r="PUX37" s="130"/>
      <c r="PUY37" s="130"/>
      <c r="PUZ37" s="130"/>
      <c r="PVA37" s="130"/>
      <c r="PVB37" s="130"/>
      <c r="PVC37" s="130"/>
      <c r="PVD37" s="130"/>
      <c r="PVE37" s="130"/>
      <c r="PVF37" s="130"/>
      <c r="PVG37" s="130"/>
      <c r="PVH37" s="130"/>
      <c r="PVI37" s="130"/>
      <c r="PVJ37" s="130"/>
      <c r="PVK37" s="130"/>
      <c r="PVL37" s="130"/>
      <c r="PVM37" s="130"/>
      <c r="PVN37" s="130"/>
      <c r="PVO37" s="130"/>
      <c r="PVP37" s="130"/>
      <c r="PVQ37" s="130"/>
      <c r="PVR37" s="130"/>
      <c r="PVS37" s="130"/>
      <c r="PVT37" s="130"/>
      <c r="PVU37" s="130"/>
      <c r="PVV37" s="130"/>
      <c r="PVW37" s="130"/>
      <c r="PVX37" s="130"/>
      <c r="PVY37" s="130"/>
      <c r="PVZ37" s="130"/>
      <c r="PWA37" s="130"/>
      <c r="PWB37" s="130"/>
      <c r="PWC37" s="130"/>
      <c r="PWD37" s="130"/>
      <c r="PWE37" s="130"/>
      <c r="PWF37" s="130"/>
      <c r="PWG37" s="130"/>
      <c r="PWH37" s="130"/>
      <c r="PWI37" s="130"/>
      <c r="PWJ37" s="130"/>
      <c r="PWK37" s="130"/>
      <c r="PWL37" s="130"/>
      <c r="PWM37" s="130"/>
      <c r="PWN37" s="130"/>
      <c r="PWO37" s="130"/>
      <c r="PWP37" s="130"/>
      <c r="PWQ37" s="130"/>
      <c r="PWR37" s="130"/>
      <c r="PWS37" s="130"/>
      <c r="PWT37" s="130"/>
      <c r="PWU37" s="130"/>
      <c r="PWV37" s="130"/>
      <c r="PWW37" s="130"/>
      <c r="PWX37" s="130"/>
      <c r="PWY37" s="130"/>
      <c r="PWZ37" s="130"/>
      <c r="PXA37" s="130"/>
      <c r="PXB37" s="130"/>
      <c r="PXC37" s="130"/>
      <c r="PXD37" s="130"/>
      <c r="PXE37" s="130"/>
      <c r="PXF37" s="130"/>
      <c r="PXG37" s="130"/>
      <c r="PXH37" s="130"/>
      <c r="PXI37" s="130"/>
      <c r="PXJ37" s="130"/>
      <c r="PXK37" s="130"/>
      <c r="PXL37" s="130"/>
      <c r="PXM37" s="130"/>
      <c r="PXN37" s="130"/>
      <c r="PXO37" s="130"/>
      <c r="PXP37" s="130"/>
      <c r="PXQ37" s="130"/>
      <c r="PXR37" s="130"/>
      <c r="PXS37" s="130"/>
      <c r="PXT37" s="130"/>
      <c r="PXU37" s="130"/>
      <c r="PXV37" s="130"/>
      <c r="PXW37" s="130"/>
      <c r="PXX37" s="130"/>
      <c r="PXY37" s="130"/>
      <c r="PXZ37" s="130"/>
      <c r="PYA37" s="130"/>
      <c r="PYB37" s="130"/>
      <c r="PYC37" s="130"/>
      <c r="PYD37" s="130"/>
      <c r="PYE37" s="130"/>
      <c r="PYF37" s="130"/>
      <c r="PYG37" s="130"/>
      <c r="PYH37" s="130"/>
      <c r="PYI37" s="130"/>
      <c r="PYJ37" s="130"/>
      <c r="PYK37" s="130"/>
      <c r="PYL37" s="130"/>
      <c r="PYM37" s="130"/>
      <c r="PYN37" s="130"/>
      <c r="PYO37" s="130"/>
      <c r="PYP37" s="130"/>
      <c r="PYQ37" s="130"/>
      <c r="PYR37" s="130"/>
      <c r="PYS37" s="130"/>
      <c r="PYT37" s="130"/>
      <c r="PYU37" s="130"/>
      <c r="PYV37" s="130"/>
      <c r="PYW37" s="130"/>
      <c r="PYX37" s="130"/>
      <c r="PYY37" s="130"/>
      <c r="PYZ37" s="130"/>
      <c r="PZA37" s="130"/>
      <c r="PZB37" s="130"/>
      <c r="PZC37" s="130"/>
      <c r="PZD37" s="130"/>
      <c r="PZE37" s="130"/>
      <c r="PZF37" s="130"/>
      <c r="PZG37" s="130"/>
      <c r="PZH37" s="130"/>
      <c r="PZI37" s="130"/>
      <c r="PZJ37" s="130"/>
      <c r="PZK37" s="130"/>
      <c r="PZL37" s="130"/>
      <c r="PZM37" s="130"/>
      <c r="PZN37" s="130"/>
      <c r="PZO37" s="130"/>
      <c r="PZP37" s="130"/>
      <c r="PZQ37" s="130"/>
      <c r="PZR37" s="130"/>
      <c r="PZS37" s="130"/>
      <c r="PZT37" s="130"/>
      <c r="PZU37" s="130"/>
      <c r="PZV37" s="130"/>
      <c r="PZW37" s="130"/>
      <c r="PZX37" s="130"/>
      <c r="PZY37" s="130"/>
      <c r="PZZ37" s="130"/>
      <c r="QAA37" s="130"/>
      <c r="QAB37" s="130"/>
      <c r="QAC37" s="130"/>
      <c r="QAD37" s="130"/>
      <c r="QAE37" s="130"/>
      <c r="QAF37" s="130"/>
      <c r="QAG37" s="130"/>
      <c r="QAH37" s="130"/>
      <c r="QAI37" s="130"/>
      <c r="QAJ37" s="130"/>
      <c r="QAK37" s="130"/>
      <c r="QAL37" s="130"/>
      <c r="QAM37" s="130"/>
      <c r="QAN37" s="130"/>
      <c r="QAO37" s="130"/>
      <c r="QAP37" s="130"/>
      <c r="QAQ37" s="130"/>
      <c r="QAR37" s="130"/>
      <c r="QAS37" s="130"/>
      <c r="QAT37" s="130"/>
      <c r="QAU37" s="130"/>
      <c r="QAV37" s="130"/>
      <c r="QAW37" s="130"/>
      <c r="QAX37" s="130"/>
      <c r="QAY37" s="130"/>
      <c r="QAZ37" s="130"/>
      <c r="QBA37" s="130"/>
      <c r="QBB37" s="130"/>
      <c r="QBC37" s="130"/>
      <c r="QBD37" s="130"/>
      <c r="QBE37" s="130"/>
      <c r="QBF37" s="130"/>
      <c r="QBG37" s="130"/>
      <c r="QBH37" s="130"/>
      <c r="QBI37" s="130"/>
      <c r="QBJ37" s="130"/>
      <c r="QBK37" s="130"/>
      <c r="QBL37" s="130"/>
      <c r="QBM37" s="130"/>
      <c r="QBN37" s="130"/>
      <c r="QBO37" s="130"/>
      <c r="QBP37" s="130"/>
      <c r="QBQ37" s="130"/>
      <c r="QBR37" s="130"/>
      <c r="QBS37" s="130"/>
      <c r="QBT37" s="130"/>
      <c r="QBU37" s="130"/>
      <c r="QBV37" s="130"/>
      <c r="QBW37" s="130"/>
      <c r="QBX37" s="130"/>
      <c r="QBY37" s="130"/>
      <c r="QBZ37" s="130"/>
      <c r="QCA37" s="130"/>
      <c r="QCB37" s="130"/>
      <c r="QCC37" s="130"/>
      <c r="QCD37" s="130"/>
      <c r="QCE37" s="130"/>
      <c r="QCF37" s="130"/>
      <c r="QCG37" s="130"/>
      <c r="QCH37" s="130"/>
      <c r="QCI37" s="130"/>
      <c r="QCJ37" s="130"/>
      <c r="QCK37" s="130"/>
      <c r="QCL37" s="130"/>
      <c r="QCM37" s="130"/>
      <c r="QCN37" s="130"/>
      <c r="QCO37" s="130"/>
      <c r="QCP37" s="130"/>
      <c r="QCQ37" s="130"/>
      <c r="QCR37" s="130"/>
      <c r="QCS37" s="130"/>
      <c r="QCT37" s="130"/>
      <c r="QCU37" s="130"/>
      <c r="QCV37" s="130"/>
      <c r="QCW37" s="130"/>
      <c r="QCX37" s="130"/>
      <c r="QCY37" s="130"/>
      <c r="QCZ37" s="130"/>
      <c r="QDA37" s="130"/>
      <c r="QDB37" s="130"/>
      <c r="QDC37" s="130"/>
      <c r="QDD37" s="130"/>
      <c r="QDE37" s="130"/>
      <c r="QDF37" s="130"/>
      <c r="QDG37" s="130"/>
      <c r="QDH37" s="130"/>
      <c r="QDI37" s="130"/>
      <c r="QDJ37" s="130"/>
      <c r="QDK37" s="130"/>
      <c r="QDL37" s="130"/>
      <c r="QDM37" s="130"/>
      <c r="QDN37" s="130"/>
      <c r="QDO37" s="130"/>
      <c r="QDP37" s="130"/>
      <c r="QDQ37" s="130"/>
      <c r="QDR37" s="130"/>
      <c r="QDS37" s="130"/>
      <c r="QDT37" s="130"/>
      <c r="QDU37" s="130"/>
      <c r="QDV37" s="130"/>
      <c r="QDW37" s="130"/>
      <c r="QDX37" s="130"/>
      <c r="QDY37" s="130"/>
      <c r="QDZ37" s="130"/>
      <c r="QEA37" s="130"/>
      <c r="QEB37" s="130"/>
      <c r="QEC37" s="130"/>
      <c r="QED37" s="130"/>
      <c r="QEE37" s="130"/>
      <c r="QEF37" s="130"/>
      <c r="QEG37" s="130"/>
      <c r="QEH37" s="130"/>
      <c r="QEI37" s="130"/>
      <c r="QEJ37" s="130"/>
      <c r="QEK37" s="130"/>
      <c r="QEL37" s="130"/>
      <c r="QEM37" s="130"/>
      <c r="QEN37" s="130"/>
      <c r="QEO37" s="130"/>
      <c r="QEP37" s="130"/>
      <c r="QEQ37" s="130"/>
      <c r="QER37" s="130"/>
      <c r="QES37" s="130"/>
      <c r="QET37" s="130"/>
      <c r="QEU37" s="130"/>
      <c r="QEV37" s="130"/>
      <c r="QEW37" s="130"/>
      <c r="QEX37" s="130"/>
      <c r="QEY37" s="130"/>
      <c r="QEZ37" s="130"/>
      <c r="QFA37" s="130"/>
      <c r="QFB37" s="130"/>
      <c r="QFC37" s="130"/>
      <c r="QFD37" s="130"/>
      <c r="QFE37" s="130"/>
      <c r="QFF37" s="130"/>
      <c r="QFG37" s="130"/>
      <c r="QFH37" s="130"/>
      <c r="QFI37" s="130"/>
      <c r="QFJ37" s="130"/>
      <c r="QFK37" s="130"/>
      <c r="QFL37" s="130"/>
      <c r="QFM37" s="130"/>
      <c r="QFN37" s="130"/>
      <c r="QFO37" s="130"/>
      <c r="QFP37" s="130"/>
      <c r="QFQ37" s="130"/>
      <c r="QFR37" s="130"/>
      <c r="QFS37" s="130"/>
      <c r="QFT37" s="130"/>
      <c r="QFU37" s="130"/>
      <c r="QFV37" s="130"/>
      <c r="QFW37" s="130"/>
      <c r="QFX37" s="130"/>
      <c r="QFY37" s="130"/>
      <c r="QFZ37" s="130"/>
      <c r="QGA37" s="130"/>
      <c r="QGB37" s="130"/>
      <c r="QGC37" s="130"/>
      <c r="QGD37" s="130"/>
      <c r="QGE37" s="130"/>
      <c r="QGF37" s="130"/>
      <c r="QGG37" s="130"/>
      <c r="QGH37" s="130"/>
      <c r="QGI37" s="130"/>
      <c r="QGJ37" s="130"/>
      <c r="QGK37" s="130"/>
      <c r="QGL37" s="130"/>
      <c r="QGM37" s="130"/>
      <c r="QGN37" s="130"/>
      <c r="QGO37" s="130"/>
      <c r="QGP37" s="130"/>
      <c r="QGQ37" s="130"/>
      <c r="QGR37" s="130"/>
      <c r="QGS37" s="130"/>
      <c r="QGT37" s="130"/>
      <c r="QGU37" s="130"/>
      <c r="QGV37" s="130"/>
      <c r="QGW37" s="130"/>
      <c r="QGX37" s="130"/>
      <c r="QGY37" s="130"/>
      <c r="QGZ37" s="130"/>
      <c r="QHA37" s="130"/>
      <c r="QHB37" s="130"/>
      <c r="QHC37" s="130"/>
      <c r="QHD37" s="130"/>
      <c r="QHE37" s="130"/>
      <c r="QHF37" s="130"/>
      <c r="QHG37" s="130"/>
      <c r="QHH37" s="130"/>
      <c r="QHI37" s="130"/>
      <c r="QHJ37" s="130"/>
      <c r="QHK37" s="130"/>
      <c r="QHL37" s="130"/>
      <c r="QHM37" s="130"/>
      <c r="QHN37" s="130"/>
      <c r="QHO37" s="130"/>
      <c r="QHP37" s="130"/>
      <c r="QHQ37" s="130"/>
      <c r="QHR37" s="130"/>
      <c r="QHS37" s="130"/>
      <c r="QHT37" s="130"/>
      <c r="QHU37" s="130"/>
      <c r="QHV37" s="130"/>
      <c r="QHW37" s="130"/>
      <c r="QHX37" s="130"/>
      <c r="QHY37" s="130"/>
      <c r="QHZ37" s="130"/>
      <c r="QIA37" s="130"/>
      <c r="QIB37" s="130"/>
      <c r="QIC37" s="130"/>
      <c r="QID37" s="130"/>
      <c r="QIE37" s="130"/>
      <c r="QIF37" s="130"/>
      <c r="QIG37" s="130"/>
      <c r="QIH37" s="130"/>
      <c r="QII37" s="130"/>
      <c r="QIJ37" s="130"/>
      <c r="QIK37" s="130"/>
      <c r="QIL37" s="130"/>
      <c r="QIM37" s="130"/>
      <c r="QIN37" s="130"/>
      <c r="QIO37" s="130"/>
      <c r="QIP37" s="130"/>
      <c r="QIQ37" s="130"/>
      <c r="QIR37" s="130"/>
      <c r="QIS37" s="130"/>
      <c r="QIT37" s="130"/>
      <c r="QIU37" s="130"/>
      <c r="QIV37" s="130"/>
      <c r="QIW37" s="130"/>
      <c r="QIX37" s="130"/>
      <c r="QIY37" s="130"/>
      <c r="QIZ37" s="130"/>
      <c r="QJA37" s="130"/>
      <c r="QJB37" s="130"/>
      <c r="QJC37" s="130"/>
      <c r="QJD37" s="130"/>
      <c r="QJE37" s="130"/>
      <c r="QJF37" s="130"/>
      <c r="QJG37" s="130"/>
      <c r="QJH37" s="130"/>
      <c r="QJI37" s="130"/>
      <c r="QJJ37" s="130"/>
      <c r="QJK37" s="130"/>
      <c r="QJL37" s="130"/>
      <c r="QJM37" s="130"/>
      <c r="QJN37" s="130"/>
      <c r="QJO37" s="130"/>
      <c r="QJP37" s="130"/>
      <c r="QJQ37" s="130"/>
      <c r="QJR37" s="130"/>
      <c r="QJS37" s="130"/>
      <c r="QJT37" s="130"/>
      <c r="QJU37" s="130"/>
      <c r="QJV37" s="130"/>
      <c r="QJW37" s="130"/>
      <c r="QJX37" s="130"/>
      <c r="QJY37" s="130"/>
      <c r="QJZ37" s="130"/>
      <c r="QKA37" s="130"/>
      <c r="QKB37" s="130"/>
      <c r="QKC37" s="130"/>
      <c r="QKD37" s="130"/>
      <c r="QKE37" s="130"/>
      <c r="QKF37" s="130"/>
      <c r="QKG37" s="130"/>
      <c r="QKH37" s="130"/>
      <c r="QKI37" s="130"/>
      <c r="QKJ37" s="130"/>
      <c r="QKK37" s="130"/>
      <c r="QKL37" s="130"/>
      <c r="QKM37" s="130"/>
      <c r="QKN37" s="130"/>
      <c r="QKO37" s="130"/>
      <c r="QKP37" s="130"/>
      <c r="QKQ37" s="130"/>
      <c r="QKR37" s="130"/>
      <c r="QKS37" s="130"/>
      <c r="QKT37" s="130"/>
      <c r="QKU37" s="130"/>
      <c r="QKV37" s="130"/>
      <c r="QKW37" s="130"/>
      <c r="QKX37" s="130"/>
      <c r="QKY37" s="130"/>
      <c r="QKZ37" s="130"/>
      <c r="QLA37" s="130"/>
      <c r="QLB37" s="130"/>
      <c r="QLC37" s="130"/>
      <c r="QLD37" s="130"/>
      <c r="QLE37" s="130"/>
      <c r="QLF37" s="130"/>
      <c r="QLG37" s="130"/>
      <c r="QLH37" s="130"/>
      <c r="QLI37" s="130"/>
      <c r="QLJ37" s="130"/>
      <c r="QLK37" s="130"/>
      <c r="QLL37" s="130"/>
      <c r="QLM37" s="130"/>
      <c r="QLN37" s="130"/>
      <c r="QLO37" s="130"/>
      <c r="QLP37" s="130"/>
      <c r="QLQ37" s="130"/>
      <c r="QLR37" s="130"/>
      <c r="QLS37" s="130"/>
      <c r="QLT37" s="130"/>
      <c r="QLU37" s="130"/>
      <c r="QLV37" s="130"/>
      <c r="QLW37" s="130"/>
      <c r="QLX37" s="130"/>
      <c r="QLY37" s="130"/>
      <c r="QLZ37" s="130"/>
      <c r="QMA37" s="130"/>
      <c r="QMB37" s="130"/>
      <c r="QMC37" s="130"/>
      <c r="QMD37" s="130"/>
      <c r="QME37" s="130"/>
      <c r="QMF37" s="130"/>
      <c r="QMG37" s="130"/>
      <c r="QMH37" s="130"/>
      <c r="QMI37" s="130"/>
      <c r="QMJ37" s="130"/>
      <c r="QMK37" s="130"/>
      <c r="QML37" s="130"/>
      <c r="QMM37" s="130"/>
      <c r="QMN37" s="130"/>
      <c r="QMO37" s="130"/>
      <c r="QMP37" s="130"/>
      <c r="QMQ37" s="130"/>
      <c r="QMR37" s="130"/>
      <c r="QMS37" s="130"/>
      <c r="QMT37" s="130"/>
      <c r="QMU37" s="130"/>
      <c r="QMV37" s="130"/>
      <c r="QMW37" s="130"/>
      <c r="QMX37" s="130"/>
      <c r="QMY37" s="130"/>
      <c r="QMZ37" s="130"/>
      <c r="QNA37" s="130"/>
      <c r="QNB37" s="130"/>
      <c r="QNC37" s="130"/>
      <c r="QND37" s="130"/>
      <c r="QNE37" s="130"/>
      <c r="QNF37" s="130"/>
      <c r="QNG37" s="130"/>
      <c r="QNH37" s="130"/>
      <c r="QNI37" s="130"/>
      <c r="QNJ37" s="130"/>
      <c r="QNK37" s="130"/>
      <c r="QNL37" s="130"/>
      <c r="QNM37" s="130"/>
      <c r="QNN37" s="130"/>
      <c r="QNO37" s="130"/>
      <c r="QNP37" s="130"/>
      <c r="QNQ37" s="130"/>
      <c r="QNR37" s="130"/>
      <c r="QNS37" s="130"/>
      <c r="QNT37" s="130"/>
      <c r="QNU37" s="130"/>
      <c r="QNV37" s="130"/>
      <c r="QNW37" s="130"/>
      <c r="QNX37" s="130"/>
      <c r="QNY37" s="130"/>
      <c r="QNZ37" s="130"/>
      <c r="QOA37" s="130"/>
      <c r="QOB37" s="130"/>
      <c r="QOC37" s="130"/>
      <c r="QOD37" s="130"/>
      <c r="QOE37" s="130"/>
      <c r="QOF37" s="130"/>
      <c r="QOG37" s="130"/>
      <c r="QOH37" s="130"/>
      <c r="QOI37" s="130"/>
      <c r="QOJ37" s="130"/>
      <c r="QOK37" s="130"/>
      <c r="QOL37" s="130"/>
      <c r="QOM37" s="130"/>
      <c r="QON37" s="130"/>
      <c r="QOO37" s="130"/>
      <c r="QOP37" s="130"/>
      <c r="QOQ37" s="130"/>
      <c r="QOR37" s="130"/>
      <c r="QOS37" s="130"/>
      <c r="QOT37" s="130"/>
      <c r="QOU37" s="130"/>
      <c r="QOV37" s="130"/>
      <c r="QOW37" s="130"/>
      <c r="QOX37" s="130"/>
      <c r="QOY37" s="130"/>
      <c r="QOZ37" s="130"/>
      <c r="QPA37" s="130"/>
      <c r="QPB37" s="130"/>
      <c r="QPC37" s="130"/>
      <c r="QPD37" s="130"/>
      <c r="QPE37" s="130"/>
      <c r="QPF37" s="130"/>
      <c r="QPG37" s="130"/>
      <c r="QPH37" s="130"/>
      <c r="QPI37" s="130"/>
      <c r="QPJ37" s="130"/>
      <c r="QPK37" s="130"/>
      <c r="QPL37" s="130"/>
      <c r="QPM37" s="130"/>
      <c r="QPN37" s="130"/>
      <c r="QPO37" s="130"/>
      <c r="QPP37" s="130"/>
      <c r="QPQ37" s="130"/>
      <c r="QPR37" s="130"/>
      <c r="QPS37" s="130"/>
      <c r="QPT37" s="130"/>
      <c r="QPU37" s="130"/>
      <c r="QPV37" s="130"/>
      <c r="QPW37" s="130"/>
      <c r="QPX37" s="130"/>
      <c r="QPY37" s="130"/>
      <c r="QPZ37" s="130"/>
      <c r="QQA37" s="130"/>
      <c r="QQB37" s="130"/>
      <c r="QQC37" s="130"/>
      <c r="QQD37" s="130"/>
      <c r="QQE37" s="130"/>
      <c r="QQF37" s="130"/>
      <c r="QQG37" s="130"/>
      <c r="QQH37" s="130"/>
      <c r="QQI37" s="130"/>
      <c r="QQJ37" s="130"/>
      <c r="QQK37" s="130"/>
      <c r="QQL37" s="130"/>
      <c r="QQM37" s="130"/>
      <c r="QQN37" s="130"/>
      <c r="QQO37" s="130"/>
      <c r="QQP37" s="130"/>
      <c r="QQQ37" s="130"/>
      <c r="QQR37" s="130"/>
      <c r="QQS37" s="130"/>
      <c r="QQT37" s="130"/>
      <c r="QQU37" s="130"/>
      <c r="QQV37" s="130"/>
      <c r="QQW37" s="130"/>
      <c r="QQX37" s="130"/>
      <c r="QQY37" s="130"/>
      <c r="QQZ37" s="130"/>
      <c r="QRA37" s="130"/>
      <c r="QRB37" s="130"/>
      <c r="QRC37" s="130"/>
      <c r="QRD37" s="130"/>
      <c r="QRE37" s="130"/>
      <c r="QRF37" s="130"/>
      <c r="QRG37" s="130"/>
      <c r="QRH37" s="130"/>
      <c r="QRI37" s="130"/>
      <c r="QRJ37" s="130"/>
      <c r="QRK37" s="130"/>
      <c r="QRL37" s="130"/>
      <c r="QRM37" s="130"/>
      <c r="QRN37" s="130"/>
      <c r="QRO37" s="130"/>
      <c r="QRP37" s="130"/>
      <c r="QRQ37" s="130"/>
      <c r="QRR37" s="130"/>
      <c r="QRS37" s="130"/>
      <c r="QRT37" s="130"/>
      <c r="QRU37" s="130"/>
      <c r="QRV37" s="130"/>
      <c r="QRW37" s="130"/>
      <c r="QRX37" s="130"/>
      <c r="QRY37" s="130"/>
      <c r="QRZ37" s="130"/>
      <c r="QSA37" s="130"/>
      <c r="QSB37" s="130"/>
      <c r="QSC37" s="130"/>
      <c r="QSD37" s="130"/>
      <c r="QSE37" s="130"/>
      <c r="QSF37" s="130"/>
      <c r="QSG37" s="130"/>
      <c r="QSH37" s="130"/>
      <c r="QSI37" s="130"/>
      <c r="QSJ37" s="130"/>
      <c r="QSK37" s="130"/>
      <c r="QSL37" s="130"/>
      <c r="QSM37" s="130"/>
      <c r="QSN37" s="130"/>
      <c r="QSO37" s="130"/>
      <c r="QSP37" s="130"/>
      <c r="QSQ37" s="130"/>
      <c r="QSR37" s="130"/>
      <c r="QSS37" s="130"/>
      <c r="QST37" s="130"/>
      <c r="QSU37" s="130"/>
      <c r="QSV37" s="130"/>
      <c r="QSW37" s="130"/>
      <c r="QSX37" s="130"/>
      <c r="QSY37" s="130"/>
      <c r="QSZ37" s="130"/>
      <c r="QTA37" s="130"/>
      <c r="QTB37" s="130"/>
      <c r="QTC37" s="130"/>
      <c r="QTD37" s="130"/>
      <c r="QTE37" s="130"/>
      <c r="QTF37" s="130"/>
      <c r="QTG37" s="130"/>
      <c r="QTH37" s="130"/>
      <c r="QTI37" s="130"/>
      <c r="QTJ37" s="130"/>
      <c r="QTK37" s="130"/>
      <c r="QTL37" s="130"/>
      <c r="QTM37" s="130"/>
      <c r="QTN37" s="130"/>
      <c r="QTO37" s="130"/>
      <c r="QTP37" s="130"/>
      <c r="QTQ37" s="130"/>
      <c r="QTR37" s="130"/>
      <c r="QTS37" s="130"/>
      <c r="QTT37" s="130"/>
      <c r="QTU37" s="130"/>
      <c r="QTV37" s="130"/>
      <c r="QTW37" s="130"/>
      <c r="QTX37" s="130"/>
      <c r="QTY37" s="130"/>
      <c r="QTZ37" s="130"/>
      <c r="QUA37" s="130"/>
      <c r="QUB37" s="130"/>
      <c r="QUC37" s="130"/>
      <c r="QUD37" s="130"/>
      <c r="QUE37" s="130"/>
      <c r="QUF37" s="130"/>
      <c r="QUG37" s="130"/>
      <c r="QUH37" s="130"/>
      <c r="QUI37" s="130"/>
      <c r="QUJ37" s="130"/>
      <c r="QUK37" s="130"/>
      <c r="QUL37" s="130"/>
      <c r="QUM37" s="130"/>
      <c r="QUN37" s="130"/>
      <c r="QUO37" s="130"/>
      <c r="QUP37" s="130"/>
      <c r="QUQ37" s="130"/>
      <c r="QUR37" s="130"/>
      <c r="QUS37" s="130"/>
      <c r="QUT37" s="130"/>
      <c r="QUU37" s="130"/>
      <c r="QUV37" s="130"/>
      <c r="QUW37" s="130"/>
      <c r="QUX37" s="130"/>
      <c r="QUY37" s="130"/>
      <c r="QUZ37" s="130"/>
      <c r="QVA37" s="130"/>
      <c r="QVB37" s="130"/>
      <c r="QVC37" s="130"/>
      <c r="QVD37" s="130"/>
      <c r="QVE37" s="130"/>
      <c r="QVF37" s="130"/>
      <c r="QVG37" s="130"/>
      <c r="QVH37" s="130"/>
      <c r="QVI37" s="130"/>
      <c r="QVJ37" s="130"/>
      <c r="QVK37" s="130"/>
      <c r="QVL37" s="130"/>
      <c r="QVM37" s="130"/>
      <c r="QVN37" s="130"/>
      <c r="QVO37" s="130"/>
      <c r="QVP37" s="130"/>
      <c r="QVQ37" s="130"/>
      <c r="QVR37" s="130"/>
      <c r="QVS37" s="130"/>
      <c r="QVT37" s="130"/>
      <c r="QVU37" s="130"/>
      <c r="QVV37" s="130"/>
      <c r="QVW37" s="130"/>
      <c r="QVX37" s="130"/>
      <c r="QVY37" s="130"/>
      <c r="QVZ37" s="130"/>
      <c r="QWA37" s="130"/>
      <c r="QWB37" s="130"/>
      <c r="QWC37" s="130"/>
      <c r="QWD37" s="130"/>
      <c r="QWE37" s="130"/>
      <c r="QWF37" s="130"/>
      <c r="QWG37" s="130"/>
      <c r="QWH37" s="130"/>
      <c r="QWI37" s="130"/>
      <c r="QWJ37" s="130"/>
      <c r="QWK37" s="130"/>
      <c r="QWL37" s="130"/>
      <c r="QWM37" s="130"/>
      <c r="QWN37" s="130"/>
      <c r="QWO37" s="130"/>
      <c r="QWP37" s="130"/>
      <c r="QWQ37" s="130"/>
      <c r="QWR37" s="130"/>
      <c r="QWS37" s="130"/>
      <c r="QWT37" s="130"/>
      <c r="QWU37" s="130"/>
      <c r="QWV37" s="130"/>
      <c r="QWW37" s="130"/>
      <c r="QWX37" s="130"/>
      <c r="QWY37" s="130"/>
      <c r="QWZ37" s="130"/>
      <c r="QXA37" s="130"/>
      <c r="QXB37" s="130"/>
      <c r="QXC37" s="130"/>
      <c r="QXD37" s="130"/>
      <c r="QXE37" s="130"/>
      <c r="QXF37" s="130"/>
      <c r="QXG37" s="130"/>
      <c r="QXH37" s="130"/>
      <c r="QXI37" s="130"/>
      <c r="QXJ37" s="130"/>
      <c r="QXK37" s="130"/>
      <c r="QXL37" s="130"/>
      <c r="QXM37" s="130"/>
      <c r="QXN37" s="130"/>
      <c r="QXO37" s="130"/>
      <c r="QXP37" s="130"/>
      <c r="QXQ37" s="130"/>
      <c r="QXR37" s="130"/>
      <c r="QXS37" s="130"/>
      <c r="QXT37" s="130"/>
      <c r="QXU37" s="130"/>
      <c r="QXV37" s="130"/>
      <c r="QXW37" s="130"/>
      <c r="QXX37" s="130"/>
      <c r="QXY37" s="130"/>
      <c r="QXZ37" s="130"/>
      <c r="QYA37" s="130"/>
      <c r="QYB37" s="130"/>
      <c r="QYC37" s="130"/>
      <c r="QYD37" s="130"/>
      <c r="QYE37" s="130"/>
      <c r="QYF37" s="130"/>
      <c r="QYG37" s="130"/>
      <c r="QYH37" s="130"/>
      <c r="QYI37" s="130"/>
      <c r="QYJ37" s="130"/>
      <c r="QYK37" s="130"/>
      <c r="QYL37" s="130"/>
      <c r="QYM37" s="130"/>
      <c r="QYN37" s="130"/>
      <c r="QYO37" s="130"/>
      <c r="QYP37" s="130"/>
      <c r="QYQ37" s="130"/>
      <c r="QYR37" s="130"/>
      <c r="QYS37" s="130"/>
      <c r="QYT37" s="130"/>
      <c r="QYU37" s="130"/>
      <c r="QYV37" s="130"/>
      <c r="QYW37" s="130"/>
      <c r="QYX37" s="130"/>
      <c r="QYY37" s="130"/>
      <c r="QYZ37" s="130"/>
      <c r="QZA37" s="130"/>
      <c r="QZB37" s="130"/>
      <c r="QZC37" s="130"/>
      <c r="QZD37" s="130"/>
      <c r="QZE37" s="130"/>
      <c r="QZF37" s="130"/>
      <c r="QZG37" s="130"/>
      <c r="QZH37" s="130"/>
      <c r="QZI37" s="130"/>
      <c r="QZJ37" s="130"/>
      <c r="QZK37" s="130"/>
      <c r="QZL37" s="130"/>
      <c r="QZM37" s="130"/>
      <c r="QZN37" s="130"/>
      <c r="QZO37" s="130"/>
      <c r="QZP37" s="130"/>
      <c r="QZQ37" s="130"/>
      <c r="QZR37" s="130"/>
      <c r="QZS37" s="130"/>
      <c r="QZT37" s="130"/>
      <c r="QZU37" s="130"/>
      <c r="QZV37" s="130"/>
      <c r="QZW37" s="130"/>
      <c r="QZX37" s="130"/>
      <c r="QZY37" s="130"/>
      <c r="QZZ37" s="130"/>
      <c r="RAA37" s="130"/>
      <c r="RAB37" s="130"/>
      <c r="RAC37" s="130"/>
      <c r="RAD37" s="130"/>
      <c r="RAE37" s="130"/>
      <c r="RAF37" s="130"/>
      <c r="RAG37" s="130"/>
      <c r="RAH37" s="130"/>
      <c r="RAI37" s="130"/>
      <c r="RAJ37" s="130"/>
      <c r="RAK37" s="130"/>
      <c r="RAL37" s="130"/>
      <c r="RAM37" s="130"/>
      <c r="RAN37" s="130"/>
      <c r="RAO37" s="130"/>
      <c r="RAP37" s="130"/>
      <c r="RAQ37" s="130"/>
      <c r="RAR37" s="130"/>
      <c r="RAS37" s="130"/>
      <c r="RAT37" s="130"/>
      <c r="RAU37" s="130"/>
      <c r="RAV37" s="130"/>
      <c r="RAW37" s="130"/>
      <c r="RAX37" s="130"/>
      <c r="RAY37" s="130"/>
      <c r="RAZ37" s="130"/>
      <c r="RBA37" s="130"/>
      <c r="RBB37" s="130"/>
      <c r="RBC37" s="130"/>
      <c r="RBD37" s="130"/>
      <c r="RBE37" s="130"/>
      <c r="RBF37" s="130"/>
      <c r="RBG37" s="130"/>
      <c r="RBH37" s="130"/>
      <c r="RBI37" s="130"/>
      <c r="RBJ37" s="130"/>
      <c r="RBK37" s="130"/>
      <c r="RBL37" s="130"/>
      <c r="RBM37" s="130"/>
      <c r="RBN37" s="130"/>
      <c r="RBO37" s="130"/>
      <c r="RBP37" s="130"/>
      <c r="RBQ37" s="130"/>
      <c r="RBR37" s="130"/>
      <c r="RBS37" s="130"/>
      <c r="RBT37" s="130"/>
      <c r="RBU37" s="130"/>
      <c r="RBV37" s="130"/>
      <c r="RBW37" s="130"/>
      <c r="RBX37" s="130"/>
      <c r="RBY37" s="130"/>
      <c r="RBZ37" s="130"/>
      <c r="RCA37" s="130"/>
      <c r="RCB37" s="130"/>
      <c r="RCC37" s="130"/>
      <c r="RCD37" s="130"/>
      <c r="RCE37" s="130"/>
      <c r="RCF37" s="130"/>
      <c r="RCG37" s="130"/>
      <c r="RCH37" s="130"/>
      <c r="RCI37" s="130"/>
      <c r="RCJ37" s="130"/>
      <c r="RCK37" s="130"/>
      <c r="RCL37" s="130"/>
      <c r="RCM37" s="130"/>
      <c r="RCN37" s="130"/>
      <c r="RCO37" s="130"/>
      <c r="RCP37" s="130"/>
      <c r="RCQ37" s="130"/>
      <c r="RCR37" s="130"/>
      <c r="RCS37" s="130"/>
      <c r="RCT37" s="130"/>
      <c r="RCU37" s="130"/>
      <c r="RCV37" s="130"/>
      <c r="RCW37" s="130"/>
      <c r="RCX37" s="130"/>
      <c r="RCY37" s="130"/>
      <c r="RCZ37" s="130"/>
      <c r="RDA37" s="130"/>
      <c r="RDB37" s="130"/>
      <c r="RDC37" s="130"/>
      <c r="RDD37" s="130"/>
      <c r="RDE37" s="130"/>
      <c r="RDF37" s="130"/>
      <c r="RDG37" s="130"/>
      <c r="RDH37" s="130"/>
      <c r="RDI37" s="130"/>
      <c r="RDJ37" s="130"/>
      <c r="RDK37" s="130"/>
      <c r="RDL37" s="130"/>
      <c r="RDM37" s="130"/>
      <c r="RDN37" s="130"/>
      <c r="RDO37" s="130"/>
      <c r="RDP37" s="130"/>
      <c r="RDQ37" s="130"/>
      <c r="RDR37" s="130"/>
      <c r="RDS37" s="130"/>
      <c r="RDT37" s="130"/>
      <c r="RDU37" s="130"/>
      <c r="RDV37" s="130"/>
      <c r="RDW37" s="130"/>
      <c r="RDX37" s="130"/>
      <c r="RDY37" s="130"/>
      <c r="RDZ37" s="130"/>
      <c r="REA37" s="130"/>
      <c r="REB37" s="130"/>
      <c r="REC37" s="130"/>
      <c r="RED37" s="130"/>
      <c r="REE37" s="130"/>
      <c r="REF37" s="130"/>
      <c r="REG37" s="130"/>
      <c r="REH37" s="130"/>
      <c r="REI37" s="130"/>
      <c r="REJ37" s="130"/>
      <c r="REK37" s="130"/>
      <c r="REL37" s="130"/>
      <c r="REM37" s="130"/>
      <c r="REN37" s="130"/>
      <c r="REO37" s="130"/>
      <c r="REP37" s="130"/>
      <c r="REQ37" s="130"/>
      <c r="RER37" s="130"/>
      <c r="RES37" s="130"/>
      <c r="RET37" s="130"/>
      <c r="REU37" s="130"/>
      <c r="REV37" s="130"/>
      <c r="REW37" s="130"/>
      <c r="REX37" s="130"/>
      <c r="REY37" s="130"/>
      <c r="REZ37" s="130"/>
      <c r="RFA37" s="130"/>
      <c r="RFB37" s="130"/>
      <c r="RFC37" s="130"/>
      <c r="RFD37" s="130"/>
      <c r="RFE37" s="130"/>
      <c r="RFF37" s="130"/>
      <c r="RFG37" s="130"/>
      <c r="RFH37" s="130"/>
      <c r="RFI37" s="130"/>
      <c r="RFJ37" s="130"/>
      <c r="RFK37" s="130"/>
      <c r="RFL37" s="130"/>
      <c r="RFM37" s="130"/>
      <c r="RFN37" s="130"/>
      <c r="RFO37" s="130"/>
      <c r="RFP37" s="130"/>
      <c r="RFQ37" s="130"/>
      <c r="RFR37" s="130"/>
      <c r="RFS37" s="130"/>
      <c r="RFT37" s="130"/>
      <c r="RFU37" s="130"/>
      <c r="RFV37" s="130"/>
      <c r="RFW37" s="130"/>
      <c r="RFX37" s="130"/>
      <c r="RFY37" s="130"/>
      <c r="RFZ37" s="130"/>
      <c r="RGA37" s="130"/>
      <c r="RGB37" s="130"/>
      <c r="RGC37" s="130"/>
      <c r="RGD37" s="130"/>
      <c r="RGE37" s="130"/>
      <c r="RGF37" s="130"/>
      <c r="RGG37" s="130"/>
      <c r="RGH37" s="130"/>
      <c r="RGI37" s="130"/>
      <c r="RGJ37" s="130"/>
      <c r="RGK37" s="130"/>
      <c r="RGL37" s="130"/>
      <c r="RGM37" s="130"/>
      <c r="RGN37" s="130"/>
      <c r="RGO37" s="130"/>
      <c r="RGP37" s="130"/>
      <c r="RGQ37" s="130"/>
      <c r="RGR37" s="130"/>
      <c r="RGS37" s="130"/>
      <c r="RGT37" s="130"/>
      <c r="RGU37" s="130"/>
      <c r="RGV37" s="130"/>
      <c r="RGW37" s="130"/>
      <c r="RGX37" s="130"/>
      <c r="RGY37" s="130"/>
      <c r="RGZ37" s="130"/>
      <c r="RHA37" s="130"/>
      <c r="RHB37" s="130"/>
      <c r="RHC37" s="130"/>
      <c r="RHD37" s="130"/>
      <c r="RHE37" s="130"/>
      <c r="RHF37" s="130"/>
      <c r="RHG37" s="130"/>
      <c r="RHH37" s="130"/>
      <c r="RHI37" s="130"/>
      <c r="RHJ37" s="130"/>
      <c r="RHK37" s="130"/>
      <c r="RHL37" s="130"/>
      <c r="RHM37" s="130"/>
      <c r="RHN37" s="130"/>
      <c r="RHO37" s="130"/>
      <c r="RHP37" s="130"/>
      <c r="RHQ37" s="130"/>
      <c r="RHR37" s="130"/>
      <c r="RHS37" s="130"/>
      <c r="RHT37" s="130"/>
      <c r="RHU37" s="130"/>
      <c r="RHV37" s="130"/>
      <c r="RHW37" s="130"/>
      <c r="RHX37" s="130"/>
      <c r="RHY37" s="130"/>
      <c r="RHZ37" s="130"/>
      <c r="RIA37" s="130"/>
      <c r="RIB37" s="130"/>
      <c r="RIC37" s="130"/>
      <c r="RID37" s="130"/>
      <c r="RIE37" s="130"/>
      <c r="RIF37" s="130"/>
      <c r="RIG37" s="130"/>
      <c r="RIH37" s="130"/>
      <c r="RII37" s="130"/>
      <c r="RIJ37" s="130"/>
      <c r="RIK37" s="130"/>
      <c r="RIL37" s="130"/>
      <c r="RIM37" s="130"/>
      <c r="RIN37" s="130"/>
      <c r="RIO37" s="130"/>
      <c r="RIP37" s="130"/>
      <c r="RIQ37" s="130"/>
      <c r="RIR37" s="130"/>
      <c r="RIS37" s="130"/>
      <c r="RIT37" s="130"/>
      <c r="RIU37" s="130"/>
      <c r="RIV37" s="130"/>
      <c r="RIW37" s="130"/>
      <c r="RIX37" s="130"/>
      <c r="RIY37" s="130"/>
      <c r="RIZ37" s="130"/>
      <c r="RJA37" s="130"/>
      <c r="RJB37" s="130"/>
      <c r="RJC37" s="130"/>
      <c r="RJD37" s="130"/>
      <c r="RJE37" s="130"/>
      <c r="RJF37" s="130"/>
      <c r="RJG37" s="130"/>
      <c r="RJH37" s="130"/>
      <c r="RJI37" s="130"/>
      <c r="RJJ37" s="130"/>
      <c r="RJK37" s="130"/>
      <c r="RJL37" s="130"/>
      <c r="RJM37" s="130"/>
      <c r="RJN37" s="130"/>
      <c r="RJO37" s="130"/>
      <c r="RJP37" s="130"/>
      <c r="RJQ37" s="130"/>
      <c r="RJR37" s="130"/>
      <c r="RJS37" s="130"/>
      <c r="RJT37" s="130"/>
      <c r="RJU37" s="130"/>
      <c r="RJV37" s="130"/>
      <c r="RJW37" s="130"/>
      <c r="RJX37" s="130"/>
      <c r="RJY37" s="130"/>
      <c r="RJZ37" s="130"/>
      <c r="RKA37" s="130"/>
      <c r="RKB37" s="130"/>
      <c r="RKC37" s="130"/>
      <c r="RKD37" s="130"/>
      <c r="RKE37" s="130"/>
      <c r="RKF37" s="130"/>
      <c r="RKG37" s="130"/>
      <c r="RKH37" s="130"/>
      <c r="RKI37" s="130"/>
      <c r="RKJ37" s="130"/>
      <c r="RKK37" s="130"/>
      <c r="RKL37" s="130"/>
      <c r="RKM37" s="130"/>
      <c r="RKN37" s="130"/>
      <c r="RKO37" s="130"/>
      <c r="RKP37" s="130"/>
      <c r="RKQ37" s="130"/>
      <c r="RKR37" s="130"/>
      <c r="RKS37" s="130"/>
      <c r="RKT37" s="130"/>
      <c r="RKU37" s="130"/>
      <c r="RKV37" s="130"/>
      <c r="RKW37" s="130"/>
      <c r="RKX37" s="130"/>
      <c r="RKY37" s="130"/>
      <c r="RKZ37" s="130"/>
      <c r="RLA37" s="130"/>
      <c r="RLB37" s="130"/>
      <c r="RLC37" s="130"/>
      <c r="RLD37" s="130"/>
      <c r="RLE37" s="130"/>
      <c r="RLF37" s="130"/>
      <c r="RLG37" s="130"/>
      <c r="RLH37" s="130"/>
      <c r="RLI37" s="130"/>
      <c r="RLJ37" s="130"/>
      <c r="RLK37" s="130"/>
      <c r="RLL37" s="130"/>
      <c r="RLM37" s="130"/>
      <c r="RLN37" s="130"/>
      <c r="RLO37" s="130"/>
      <c r="RLP37" s="130"/>
      <c r="RLQ37" s="130"/>
      <c r="RLR37" s="130"/>
      <c r="RLS37" s="130"/>
      <c r="RLT37" s="130"/>
      <c r="RLU37" s="130"/>
      <c r="RLV37" s="130"/>
      <c r="RLW37" s="130"/>
      <c r="RLX37" s="130"/>
      <c r="RLY37" s="130"/>
      <c r="RLZ37" s="130"/>
      <c r="RMA37" s="130"/>
      <c r="RMB37" s="130"/>
      <c r="RMC37" s="130"/>
      <c r="RMD37" s="130"/>
      <c r="RME37" s="130"/>
      <c r="RMF37" s="130"/>
      <c r="RMG37" s="130"/>
      <c r="RMH37" s="130"/>
      <c r="RMI37" s="130"/>
      <c r="RMJ37" s="130"/>
      <c r="RMK37" s="130"/>
      <c r="RML37" s="130"/>
      <c r="RMM37" s="130"/>
      <c r="RMN37" s="130"/>
      <c r="RMO37" s="130"/>
      <c r="RMP37" s="130"/>
      <c r="RMQ37" s="130"/>
      <c r="RMR37" s="130"/>
      <c r="RMS37" s="130"/>
      <c r="RMT37" s="130"/>
      <c r="RMU37" s="130"/>
      <c r="RMV37" s="130"/>
      <c r="RMW37" s="130"/>
      <c r="RMX37" s="130"/>
      <c r="RMY37" s="130"/>
      <c r="RMZ37" s="130"/>
      <c r="RNA37" s="130"/>
      <c r="RNB37" s="130"/>
      <c r="RNC37" s="130"/>
      <c r="RND37" s="130"/>
      <c r="RNE37" s="130"/>
      <c r="RNF37" s="130"/>
      <c r="RNG37" s="130"/>
      <c r="RNH37" s="130"/>
      <c r="RNI37" s="130"/>
      <c r="RNJ37" s="130"/>
      <c r="RNK37" s="130"/>
      <c r="RNL37" s="130"/>
      <c r="RNM37" s="130"/>
      <c r="RNN37" s="130"/>
      <c r="RNO37" s="130"/>
      <c r="RNP37" s="130"/>
      <c r="RNQ37" s="130"/>
      <c r="RNR37" s="130"/>
      <c r="RNS37" s="130"/>
      <c r="RNT37" s="130"/>
      <c r="RNU37" s="130"/>
      <c r="RNV37" s="130"/>
      <c r="RNW37" s="130"/>
      <c r="RNX37" s="130"/>
      <c r="RNY37" s="130"/>
      <c r="RNZ37" s="130"/>
      <c r="ROA37" s="130"/>
      <c r="ROB37" s="130"/>
      <c r="ROC37" s="130"/>
      <c r="ROD37" s="130"/>
      <c r="ROE37" s="130"/>
      <c r="ROF37" s="130"/>
      <c r="ROG37" s="130"/>
      <c r="ROH37" s="130"/>
      <c r="ROI37" s="130"/>
      <c r="ROJ37" s="130"/>
      <c r="ROK37" s="130"/>
      <c r="ROL37" s="130"/>
      <c r="ROM37" s="130"/>
      <c r="RON37" s="130"/>
      <c r="ROO37" s="130"/>
      <c r="ROP37" s="130"/>
      <c r="ROQ37" s="130"/>
      <c r="ROR37" s="130"/>
      <c r="ROS37" s="130"/>
      <c r="ROT37" s="130"/>
      <c r="ROU37" s="130"/>
      <c r="ROV37" s="130"/>
      <c r="ROW37" s="130"/>
      <c r="ROX37" s="130"/>
      <c r="ROY37" s="130"/>
      <c r="ROZ37" s="130"/>
      <c r="RPA37" s="130"/>
      <c r="RPB37" s="130"/>
      <c r="RPC37" s="130"/>
      <c r="RPD37" s="130"/>
      <c r="RPE37" s="130"/>
      <c r="RPF37" s="130"/>
      <c r="RPG37" s="130"/>
      <c r="RPH37" s="130"/>
      <c r="RPI37" s="130"/>
      <c r="RPJ37" s="130"/>
      <c r="RPK37" s="130"/>
      <c r="RPL37" s="130"/>
      <c r="RPM37" s="130"/>
      <c r="RPN37" s="130"/>
      <c r="RPO37" s="130"/>
      <c r="RPP37" s="130"/>
      <c r="RPQ37" s="130"/>
      <c r="RPR37" s="130"/>
      <c r="RPS37" s="130"/>
      <c r="RPT37" s="130"/>
      <c r="RPU37" s="130"/>
      <c r="RPV37" s="130"/>
      <c r="RPW37" s="130"/>
      <c r="RPX37" s="130"/>
      <c r="RPY37" s="130"/>
      <c r="RPZ37" s="130"/>
      <c r="RQA37" s="130"/>
      <c r="RQB37" s="130"/>
      <c r="RQC37" s="130"/>
      <c r="RQD37" s="130"/>
      <c r="RQE37" s="130"/>
      <c r="RQF37" s="130"/>
      <c r="RQG37" s="130"/>
      <c r="RQH37" s="130"/>
      <c r="RQI37" s="130"/>
      <c r="RQJ37" s="130"/>
      <c r="RQK37" s="130"/>
      <c r="RQL37" s="130"/>
      <c r="RQM37" s="130"/>
      <c r="RQN37" s="130"/>
      <c r="RQO37" s="130"/>
      <c r="RQP37" s="130"/>
      <c r="RQQ37" s="130"/>
      <c r="RQR37" s="130"/>
      <c r="RQS37" s="130"/>
      <c r="RQT37" s="130"/>
      <c r="RQU37" s="130"/>
      <c r="RQV37" s="130"/>
      <c r="RQW37" s="130"/>
      <c r="RQX37" s="130"/>
      <c r="RQY37" s="130"/>
      <c r="RQZ37" s="130"/>
      <c r="RRA37" s="130"/>
      <c r="RRB37" s="130"/>
      <c r="RRC37" s="130"/>
      <c r="RRD37" s="130"/>
      <c r="RRE37" s="130"/>
      <c r="RRF37" s="130"/>
      <c r="RRG37" s="130"/>
      <c r="RRH37" s="130"/>
      <c r="RRI37" s="130"/>
      <c r="RRJ37" s="130"/>
      <c r="RRK37" s="130"/>
      <c r="RRL37" s="130"/>
      <c r="RRM37" s="130"/>
      <c r="RRN37" s="130"/>
      <c r="RRO37" s="130"/>
      <c r="RRP37" s="130"/>
      <c r="RRQ37" s="130"/>
      <c r="RRR37" s="130"/>
      <c r="RRS37" s="130"/>
      <c r="RRT37" s="130"/>
      <c r="RRU37" s="130"/>
      <c r="RRV37" s="130"/>
      <c r="RRW37" s="130"/>
      <c r="RRX37" s="130"/>
      <c r="RRY37" s="130"/>
      <c r="RRZ37" s="130"/>
      <c r="RSA37" s="130"/>
      <c r="RSB37" s="130"/>
      <c r="RSC37" s="130"/>
      <c r="RSD37" s="130"/>
      <c r="RSE37" s="130"/>
      <c r="RSF37" s="130"/>
      <c r="RSG37" s="130"/>
      <c r="RSH37" s="130"/>
      <c r="RSI37" s="130"/>
      <c r="RSJ37" s="130"/>
      <c r="RSK37" s="130"/>
      <c r="RSL37" s="130"/>
      <c r="RSM37" s="130"/>
      <c r="RSN37" s="130"/>
      <c r="RSO37" s="130"/>
      <c r="RSP37" s="130"/>
      <c r="RSQ37" s="130"/>
      <c r="RSR37" s="130"/>
      <c r="RSS37" s="130"/>
      <c r="RST37" s="130"/>
      <c r="RSU37" s="130"/>
      <c r="RSV37" s="130"/>
      <c r="RSW37" s="130"/>
      <c r="RSX37" s="130"/>
      <c r="RSY37" s="130"/>
      <c r="RSZ37" s="130"/>
      <c r="RTA37" s="130"/>
      <c r="RTB37" s="130"/>
      <c r="RTC37" s="130"/>
      <c r="RTD37" s="130"/>
      <c r="RTE37" s="130"/>
      <c r="RTF37" s="130"/>
      <c r="RTG37" s="130"/>
      <c r="RTH37" s="130"/>
      <c r="RTI37" s="130"/>
      <c r="RTJ37" s="130"/>
      <c r="RTK37" s="130"/>
      <c r="RTL37" s="130"/>
      <c r="RTM37" s="130"/>
      <c r="RTN37" s="130"/>
      <c r="RTO37" s="130"/>
      <c r="RTP37" s="130"/>
      <c r="RTQ37" s="130"/>
      <c r="RTR37" s="130"/>
      <c r="RTS37" s="130"/>
      <c r="RTT37" s="130"/>
      <c r="RTU37" s="130"/>
      <c r="RTV37" s="130"/>
      <c r="RTW37" s="130"/>
      <c r="RTX37" s="130"/>
      <c r="RTY37" s="130"/>
      <c r="RTZ37" s="130"/>
      <c r="RUA37" s="130"/>
      <c r="RUB37" s="130"/>
      <c r="RUC37" s="130"/>
      <c r="RUD37" s="130"/>
      <c r="RUE37" s="130"/>
      <c r="RUF37" s="130"/>
      <c r="RUG37" s="130"/>
      <c r="RUH37" s="130"/>
      <c r="RUI37" s="130"/>
      <c r="RUJ37" s="130"/>
      <c r="RUK37" s="130"/>
      <c r="RUL37" s="130"/>
      <c r="RUM37" s="130"/>
      <c r="RUN37" s="130"/>
      <c r="RUO37" s="130"/>
      <c r="RUP37" s="130"/>
      <c r="RUQ37" s="130"/>
      <c r="RUR37" s="130"/>
      <c r="RUS37" s="130"/>
      <c r="RUT37" s="130"/>
      <c r="RUU37" s="130"/>
      <c r="RUV37" s="130"/>
      <c r="RUW37" s="130"/>
      <c r="RUX37" s="130"/>
      <c r="RUY37" s="130"/>
      <c r="RUZ37" s="130"/>
      <c r="RVA37" s="130"/>
      <c r="RVB37" s="130"/>
      <c r="RVC37" s="130"/>
      <c r="RVD37" s="130"/>
      <c r="RVE37" s="130"/>
      <c r="RVF37" s="130"/>
      <c r="RVG37" s="130"/>
      <c r="RVH37" s="130"/>
      <c r="RVI37" s="130"/>
      <c r="RVJ37" s="130"/>
      <c r="RVK37" s="130"/>
      <c r="RVL37" s="130"/>
      <c r="RVM37" s="130"/>
      <c r="RVN37" s="130"/>
      <c r="RVO37" s="130"/>
      <c r="RVP37" s="130"/>
      <c r="RVQ37" s="130"/>
      <c r="RVR37" s="130"/>
      <c r="RVS37" s="130"/>
      <c r="RVT37" s="130"/>
      <c r="RVU37" s="130"/>
      <c r="RVV37" s="130"/>
      <c r="RVW37" s="130"/>
      <c r="RVX37" s="130"/>
      <c r="RVY37" s="130"/>
      <c r="RVZ37" s="130"/>
      <c r="RWA37" s="130"/>
      <c r="RWB37" s="130"/>
      <c r="RWC37" s="130"/>
      <c r="RWD37" s="130"/>
      <c r="RWE37" s="130"/>
      <c r="RWF37" s="130"/>
      <c r="RWG37" s="130"/>
      <c r="RWH37" s="130"/>
      <c r="RWI37" s="130"/>
      <c r="RWJ37" s="130"/>
      <c r="RWK37" s="130"/>
      <c r="RWL37" s="130"/>
      <c r="RWM37" s="130"/>
      <c r="RWN37" s="130"/>
      <c r="RWO37" s="130"/>
      <c r="RWP37" s="130"/>
      <c r="RWQ37" s="130"/>
      <c r="RWR37" s="130"/>
      <c r="RWS37" s="130"/>
      <c r="RWT37" s="130"/>
      <c r="RWU37" s="130"/>
      <c r="RWV37" s="130"/>
      <c r="RWW37" s="130"/>
      <c r="RWX37" s="130"/>
      <c r="RWY37" s="130"/>
      <c r="RWZ37" s="130"/>
      <c r="RXA37" s="130"/>
      <c r="RXB37" s="130"/>
      <c r="RXC37" s="130"/>
      <c r="RXD37" s="130"/>
      <c r="RXE37" s="130"/>
      <c r="RXF37" s="130"/>
      <c r="RXG37" s="130"/>
      <c r="RXH37" s="130"/>
      <c r="RXI37" s="130"/>
      <c r="RXJ37" s="130"/>
      <c r="RXK37" s="130"/>
      <c r="RXL37" s="130"/>
      <c r="RXM37" s="130"/>
      <c r="RXN37" s="130"/>
      <c r="RXO37" s="130"/>
      <c r="RXP37" s="130"/>
      <c r="RXQ37" s="130"/>
      <c r="RXR37" s="130"/>
      <c r="RXS37" s="130"/>
      <c r="RXT37" s="130"/>
      <c r="RXU37" s="130"/>
      <c r="RXV37" s="130"/>
      <c r="RXW37" s="130"/>
      <c r="RXX37" s="130"/>
      <c r="RXY37" s="130"/>
      <c r="RXZ37" s="130"/>
      <c r="RYA37" s="130"/>
      <c r="RYB37" s="130"/>
      <c r="RYC37" s="130"/>
      <c r="RYD37" s="130"/>
      <c r="RYE37" s="130"/>
      <c r="RYF37" s="130"/>
      <c r="RYG37" s="130"/>
      <c r="RYH37" s="130"/>
      <c r="RYI37" s="130"/>
      <c r="RYJ37" s="130"/>
      <c r="RYK37" s="130"/>
      <c r="RYL37" s="130"/>
      <c r="RYM37" s="130"/>
      <c r="RYN37" s="130"/>
      <c r="RYO37" s="130"/>
      <c r="RYP37" s="130"/>
      <c r="RYQ37" s="130"/>
      <c r="RYR37" s="130"/>
      <c r="RYS37" s="130"/>
      <c r="RYT37" s="130"/>
      <c r="RYU37" s="130"/>
      <c r="RYV37" s="130"/>
      <c r="RYW37" s="130"/>
      <c r="RYX37" s="130"/>
      <c r="RYY37" s="130"/>
      <c r="RYZ37" s="130"/>
      <c r="RZA37" s="130"/>
      <c r="RZB37" s="130"/>
      <c r="RZC37" s="130"/>
      <c r="RZD37" s="130"/>
      <c r="RZE37" s="130"/>
      <c r="RZF37" s="130"/>
      <c r="RZG37" s="130"/>
      <c r="RZH37" s="130"/>
      <c r="RZI37" s="130"/>
      <c r="RZJ37" s="130"/>
      <c r="RZK37" s="130"/>
      <c r="RZL37" s="130"/>
      <c r="RZM37" s="130"/>
      <c r="RZN37" s="130"/>
      <c r="RZO37" s="130"/>
      <c r="RZP37" s="130"/>
      <c r="RZQ37" s="130"/>
      <c r="RZR37" s="130"/>
      <c r="RZS37" s="130"/>
      <c r="RZT37" s="130"/>
      <c r="RZU37" s="130"/>
      <c r="RZV37" s="130"/>
      <c r="RZW37" s="130"/>
      <c r="RZX37" s="130"/>
      <c r="RZY37" s="130"/>
      <c r="RZZ37" s="130"/>
      <c r="SAA37" s="130"/>
      <c r="SAB37" s="130"/>
      <c r="SAC37" s="130"/>
      <c r="SAD37" s="130"/>
      <c r="SAE37" s="130"/>
      <c r="SAF37" s="130"/>
      <c r="SAG37" s="130"/>
      <c r="SAH37" s="130"/>
      <c r="SAI37" s="130"/>
      <c r="SAJ37" s="130"/>
      <c r="SAK37" s="130"/>
      <c r="SAL37" s="130"/>
      <c r="SAM37" s="130"/>
      <c r="SAN37" s="130"/>
      <c r="SAO37" s="130"/>
      <c r="SAP37" s="130"/>
      <c r="SAQ37" s="130"/>
      <c r="SAR37" s="130"/>
      <c r="SAS37" s="130"/>
      <c r="SAT37" s="130"/>
      <c r="SAU37" s="130"/>
      <c r="SAV37" s="130"/>
      <c r="SAW37" s="130"/>
      <c r="SAX37" s="130"/>
      <c r="SAY37" s="130"/>
      <c r="SAZ37" s="130"/>
      <c r="SBA37" s="130"/>
      <c r="SBB37" s="130"/>
      <c r="SBC37" s="130"/>
      <c r="SBD37" s="130"/>
      <c r="SBE37" s="130"/>
      <c r="SBF37" s="130"/>
      <c r="SBG37" s="130"/>
      <c r="SBH37" s="130"/>
      <c r="SBI37" s="130"/>
      <c r="SBJ37" s="130"/>
      <c r="SBK37" s="130"/>
      <c r="SBL37" s="130"/>
      <c r="SBM37" s="130"/>
      <c r="SBN37" s="130"/>
      <c r="SBO37" s="130"/>
      <c r="SBP37" s="130"/>
      <c r="SBQ37" s="130"/>
      <c r="SBR37" s="130"/>
      <c r="SBS37" s="130"/>
      <c r="SBT37" s="130"/>
      <c r="SBU37" s="130"/>
      <c r="SBV37" s="130"/>
      <c r="SBW37" s="130"/>
      <c r="SBX37" s="130"/>
      <c r="SBY37" s="130"/>
      <c r="SBZ37" s="130"/>
      <c r="SCA37" s="130"/>
      <c r="SCB37" s="130"/>
      <c r="SCC37" s="130"/>
      <c r="SCD37" s="130"/>
      <c r="SCE37" s="130"/>
      <c r="SCF37" s="130"/>
      <c r="SCG37" s="130"/>
      <c r="SCH37" s="130"/>
      <c r="SCI37" s="130"/>
      <c r="SCJ37" s="130"/>
      <c r="SCK37" s="130"/>
      <c r="SCL37" s="130"/>
      <c r="SCM37" s="130"/>
      <c r="SCN37" s="130"/>
      <c r="SCO37" s="130"/>
      <c r="SCP37" s="130"/>
      <c r="SCQ37" s="130"/>
      <c r="SCR37" s="130"/>
      <c r="SCS37" s="130"/>
      <c r="SCT37" s="130"/>
      <c r="SCU37" s="130"/>
      <c r="SCV37" s="130"/>
      <c r="SCW37" s="130"/>
      <c r="SCX37" s="130"/>
      <c r="SCY37" s="130"/>
      <c r="SCZ37" s="130"/>
      <c r="SDA37" s="130"/>
      <c r="SDB37" s="130"/>
      <c r="SDC37" s="130"/>
      <c r="SDD37" s="130"/>
      <c r="SDE37" s="130"/>
      <c r="SDF37" s="130"/>
      <c r="SDG37" s="130"/>
      <c r="SDH37" s="130"/>
      <c r="SDI37" s="130"/>
      <c r="SDJ37" s="130"/>
      <c r="SDK37" s="130"/>
      <c r="SDL37" s="130"/>
      <c r="SDM37" s="130"/>
      <c r="SDN37" s="130"/>
      <c r="SDO37" s="130"/>
      <c r="SDP37" s="130"/>
      <c r="SDQ37" s="130"/>
      <c r="SDR37" s="130"/>
      <c r="SDS37" s="130"/>
      <c r="SDT37" s="130"/>
      <c r="SDU37" s="130"/>
      <c r="SDV37" s="130"/>
      <c r="SDW37" s="130"/>
      <c r="SDX37" s="130"/>
      <c r="SDY37" s="130"/>
      <c r="SDZ37" s="130"/>
      <c r="SEA37" s="130"/>
      <c r="SEB37" s="130"/>
      <c r="SEC37" s="130"/>
      <c r="SED37" s="130"/>
      <c r="SEE37" s="130"/>
      <c r="SEF37" s="130"/>
      <c r="SEG37" s="130"/>
      <c r="SEH37" s="130"/>
      <c r="SEI37" s="130"/>
      <c r="SEJ37" s="130"/>
      <c r="SEK37" s="130"/>
      <c r="SEL37" s="130"/>
      <c r="SEM37" s="130"/>
      <c r="SEN37" s="130"/>
      <c r="SEO37" s="130"/>
      <c r="SEP37" s="130"/>
      <c r="SEQ37" s="130"/>
      <c r="SER37" s="130"/>
      <c r="SES37" s="130"/>
      <c r="SET37" s="130"/>
      <c r="SEU37" s="130"/>
      <c r="SEV37" s="130"/>
      <c r="SEW37" s="130"/>
      <c r="SEX37" s="130"/>
      <c r="SEY37" s="130"/>
      <c r="SEZ37" s="130"/>
      <c r="SFA37" s="130"/>
      <c r="SFB37" s="130"/>
      <c r="SFC37" s="130"/>
      <c r="SFD37" s="130"/>
      <c r="SFE37" s="130"/>
      <c r="SFF37" s="130"/>
      <c r="SFG37" s="130"/>
      <c r="SFH37" s="130"/>
      <c r="SFI37" s="130"/>
      <c r="SFJ37" s="130"/>
      <c r="SFK37" s="130"/>
      <c r="SFL37" s="130"/>
      <c r="SFM37" s="130"/>
      <c r="SFN37" s="130"/>
      <c r="SFO37" s="130"/>
      <c r="SFP37" s="130"/>
      <c r="SFQ37" s="130"/>
      <c r="SFR37" s="130"/>
      <c r="SFS37" s="130"/>
      <c r="SFT37" s="130"/>
      <c r="SFU37" s="130"/>
      <c r="SFV37" s="130"/>
      <c r="SFW37" s="130"/>
      <c r="SFX37" s="130"/>
      <c r="SFY37" s="130"/>
      <c r="SFZ37" s="130"/>
      <c r="SGA37" s="130"/>
      <c r="SGB37" s="130"/>
      <c r="SGC37" s="130"/>
      <c r="SGD37" s="130"/>
      <c r="SGE37" s="130"/>
      <c r="SGF37" s="130"/>
      <c r="SGG37" s="130"/>
      <c r="SGH37" s="130"/>
      <c r="SGI37" s="130"/>
      <c r="SGJ37" s="130"/>
      <c r="SGK37" s="130"/>
      <c r="SGL37" s="130"/>
      <c r="SGM37" s="130"/>
      <c r="SGN37" s="130"/>
      <c r="SGO37" s="130"/>
      <c r="SGP37" s="130"/>
      <c r="SGQ37" s="130"/>
      <c r="SGR37" s="130"/>
      <c r="SGS37" s="130"/>
      <c r="SGT37" s="130"/>
      <c r="SGU37" s="130"/>
      <c r="SGV37" s="130"/>
      <c r="SGW37" s="130"/>
      <c r="SGX37" s="130"/>
      <c r="SGY37" s="130"/>
      <c r="SGZ37" s="130"/>
      <c r="SHA37" s="130"/>
      <c r="SHB37" s="130"/>
      <c r="SHC37" s="130"/>
      <c r="SHD37" s="130"/>
      <c r="SHE37" s="130"/>
      <c r="SHF37" s="130"/>
      <c r="SHG37" s="130"/>
      <c r="SHH37" s="130"/>
      <c r="SHI37" s="130"/>
      <c r="SHJ37" s="130"/>
      <c r="SHK37" s="130"/>
      <c r="SHL37" s="130"/>
      <c r="SHM37" s="130"/>
      <c r="SHN37" s="130"/>
      <c r="SHO37" s="130"/>
      <c r="SHP37" s="130"/>
      <c r="SHQ37" s="130"/>
      <c r="SHR37" s="130"/>
      <c r="SHS37" s="130"/>
      <c r="SHT37" s="130"/>
      <c r="SHU37" s="130"/>
      <c r="SHV37" s="130"/>
      <c r="SHW37" s="130"/>
      <c r="SHX37" s="130"/>
      <c r="SHY37" s="130"/>
      <c r="SHZ37" s="130"/>
      <c r="SIA37" s="130"/>
      <c r="SIB37" s="130"/>
      <c r="SIC37" s="130"/>
      <c r="SID37" s="130"/>
      <c r="SIE37" s="130"/>
      <c r="SIF37" s="130"/>
      <c r="SIG37" s="130"/>
      <c r="SIH37" s="130"/>
      <c r="SII37" s="130"/>
      <c r="SIJ37" s="130"/>
      <c r="SIK37" s="130"/>
      <c r="SIL37" s="130"/>
      <c r="SIM37" s="130"/>
      <c r="SIN37" s="130"/>
      <c r="SIO37" s="130"/>
      <c r="SIP37" s="130"/>
      <c r="SIQ37" s="130"/>
      <c r="SIR37" s="130"/>
      <c r="SIS37" s="130"/>
      <c r="SIT37" s="130"/>
      <c r="SIU37" s="130"/>
      <c r="SIV37" s="130"/>
      <c r="SIW37" s="130"/>
      <c r="SIX37" s="130"/>
      <c r="SIY37" s="130"/>
      <c r="SIZ37" s="130"/>
      <c r="SJA37" s="130"/>
      <c r="SJB37" s="130"/>
      <c r="SJC37" s="130"/>
      <c r="SJD37" s="130"/>
      <c r="SJE37" s="130"/>
      <c r="SJF37" s="130"/>
      <c r="SJG37" s="130"/>
      <c r="SJH37" s="130"/>
      <c r="SJI37" s="130"/>
      <c r="SJJ37" s="130"/>
      <c r="SJK37" s="130"/>
      <c r="SJL37" s="130"/>
      <c r="SJM37" s="130"/>
      <c r="SJN37" s="130"/>
      <c r="SJO37" s="130"/>
      <c r="SJP37" s="130"/>
      <c r="SJQ37" s="130"/>
      <c r="SJR37" s="130"/>
      <c r="SJS37" s="130"/>
      <c r="SJT37" s="130"/>
      <c r="SJU37" s="130"/>
      <c r="SJV37" s="130"/>
      <c r="SJW37" s="130"/>
      <c r="SJX37" s="130"/>
      <c r="SJY37" s="130"/>
      <c r="SJZ37" s="130"/>
      <c r="SKA37" s="130"/>
      <c r="SKB37" s="130"/>
      <c r="SKC37" s="130"/>
      <c r="SKD37" s="130"/>
      <c r="SKE37" s="130"/>
      <c r="SKF37" s="130"/>
      <c r="SKG37" s="130"/>
      <c r="SKH37" s="130"/>
      <c r="SKI37" s="130"/>
      <c r="SKJ37" s="130"/>
      <c r="SKK37" s="130"/>
      <c r="SKL37" s="130"/>
      <c r="SKM37" s="130"/>
      <c r="SKN37" s="130"/>
      <c r="SKO37" s="130"/>
      <c r="SKP37" s="130"/>
      <c r="SKQ37" s="130"/>
      <c r="SKR37" s="130"/>
      <c r="SKS37" s="130"/>
      <c r="SKT37" s="130"/>
      <c r="SKU37" s="130"/>
      <c r="SKV37" s="130"/>
      <c r="SKW37" s="130"/>
      <c r="SKX37" s="130"/>
      <c r="SKY37" s="130"/>
      <c r="SKZ37" s="130"/>
      <c r="SLA37" s="130"/>
      <c r="SLB37" s="130"/>
      <c r="SLC37" s="130"/>
      <c r="SLD37" s="130"/>
      <c r="SLE37" s="130"/>
      <c r="SLF37" s="130"/>
      <c r="SLG37" s="130"/>
      <c r="SLH37" s="130"/>
      <c r="SLI37" s="130"/>
      <c r="SLJ37" s="130"/>
      <c r="SLK37" s="130"/>
      <c r="SLL37" s="130"/>
      <c r="SLM37" s="130"/>
      <c r="SLN37" s="130"/>
      <c r="SLO37" s="130"/>
      <c r="SLP37" s="130"/>
      <c r="SLQ37" s="130"/>
      <c r="SLR37" s="130"/>
      <c r="SLS37" s="130"/>
      <c r="SLT37" s="130"/>
      <c r="SLU37" s="130"/>
      <c r="SLV37" s="130"/>
      <c r="SLW37" s="130"/>
      <c r="SLX37" s="130"/>
      <c r="SLY37" s="130"/>
      <c r="SLZ37" s="130"/>
      <c r="SMA37" s="130"/>
      <c r="SMB37" s="130"/>
      <c r="SMC37" s="130"/>
      <c r="SMD37" s="130"/>
      <c r="SME37" s="130"/>
      <c r="SMF37" s="130"/>
      <c r="SMG37" s="130"/>
      <c r="SMH37" s="130"/>
      <c r="SMI37" s="130"/>
      <c r="SMJ37" s="130"/>
      <c r="SMK37" s="130"/>
      <c r="SML37" s="130"/>
      <c r="SMM37" s="130"/>
      <c r="SMN37" s="130"/>
      <c r="SMO37" s="130"/>
      <c r="SMP37" s="130"/>
      <c r="SMQ37" s="130"/>
      <c r="SMR37" s="130"/>
      <c r="SMS37" s="130"/>
      <c r="SMT37" s="130"/>
      <c r="SMU37" s="130"/>
      <c r="SMV37" s="130"/>
      <c r="SMW37" s="130"/>
      <c r="SMX37" s="130"/>
      <c r="SMY37" s="130"/>
      <c r="SMZ37" s="130"/>
      <c r="SNA37" s="130"/>
      <c r="SNB37" s="130"/>
      <c r="SNC37" s="130"/>
      <c r="SND37" s="130"/>
      <c r="SNE37" s="130"/>
      <c r="SNF37" s="130"/>
      <c r="SNG37" s="130"/>
      <c r="SNH37" s="130"/>
      <c r="SNI37" s="130"/>
      <c r="SNJ37" s="130"/>
      <c r="SNK37" s="130"/>
      <c r="SNL37" s="130"/>
      <c r="SNM37" s="130"/>
      <c r="SNN37" s="130"/>
      <c r="SNO37" s="130"/>
      <c r="SNP37" s="130"/>
      <c r="SNQ37" s="130"/>
      <c r="SNR37" s="130"/>
      <c r="SNS37" s="130"/>
      <c r="SNT37" s="130"/>
      <c r="SNU37" s="130"/>
      <c r="SNV37" s="130"/>
      <c r="SNW37" s="130"/>
      <c r="SNX37" s="130"/>
      <c r="SNY37" s="130"/>
      <c r="SNZ37" s="130"/>
      <c r="SOA37" s="130"/>
      <c r="SOB37" s="130"/>
      <c r="SOC37" s="130"/>
      <c r="SOD37" s="130"/>
      <c r="SOE37" s="130"/>
      <c r="SOF37" s="130"/>
      <c r="SOG37" s="130"/>
      <c r="SOH37" s="130"/>
      <c r="SOI37" s="130"/>
      <c r="SOJ37" s="130"/>
      <c r="SOK37" s="130"/>
      <c r="SOL37" s="130"/>
      <c r="SOM37" s="130"/>
      <c r="SON37" s="130"/>
      <c r="SOO37" s="130"/>
      <c r="SOP37" s="130"/>
      <c r="SOQ37" s="130"/>
      <c r="SOR37" s="130"/>
      <c r="SOS37" s="130"/>
      <c r="SOT37" s="130"/>
      <c r="SOU37" s="130"/>
      <c r="SOV37" s="130"/>
      <c r="SOW37" s="130"/>
      <c r="SOX37" s="130"/>
      <c r="SOY37" s="130"/>
      <c r="SOZ37" s="130"/>
      <c r="SPA37" s="130"/>
      <c r="SPB37" s="130"/>
      <c r="SPC37" s="130"/>
      <c r="SPD37" s="130"/>
      <c r="SPE37" s="130"/>
      <c r="SPF37" s="130"/>
      <c r="SPG37" s="130"/>
      <c r="SPH37" s="130"/>
      <c r="SPI37" s="130"/>
      <c r="SPJ37" s="130"/>
      <c r="SPK37" s="130"/>
      <c r="SPL37" s="130"/>
      <c r="SPM37" s="130"/>
      <c r="SPN37" s="130"/>
      <c r="SPO37" s="130"/>
      <c r="SPP37" s="130"/>
      <c r="SPQ37" s="130"/>
      <c r="SPR37" s="130"/>
      <c r="SPS37" s="130"/>
      <c r="SPT37" s="130"/>
      <c r="SPU37" s="130"/>
      <c r="SPV37" s="130"/>
      <c r="SPW37" s="130"/>
      <c r="SPX37" s="130"/>
      <c r="SPY37" s="130"/>
      <c r="SPZ37" s="130"/>
      <c r="SQA37" s="130"/>
      <c r="SQB37" s="130"/>
      <c r="SQC37" s="130"/>
      <c r="SQD37" s="130"/>
      <c r="SQE37" s="130"/>
      <c r="SQF37" s="130"/>
      <c r="SQG37" s="130"/>
      <c r="SQH37" s="130"/>
      <c r="SQI37" s="130"/>
      <c r="SQJ37" s="130"/>
      <c r="SQK37" s="130"/>
      <c r="SQL37" s="130"/>
      <c r="SQM37" s="130"/>
      <c r="SQN37" s="130"/>
      <c r="SQO37" s="130"/>
      <c r="SQP37" s="130"/>
      <c r="SQQ37" s="130"/>
      <c r="SQR37" s="130"/>
      <c r="SQS37" s="130"/>
      <c r="SQT37" s="130"/>
      <c r="SQU37" s="130"/>
      <c r="SQV37" s="130"/>
      <c r="SQW37" s="130"/>
      <c r="SQX37" s="130"/>
      <c r="SQY37" s="130"/>
      <c r="SQZ37" s="130"/>
      <c r="SRA37" s="130"/>
      <c r="SRB37" s="130"/>
      <c r="SRC37" s="130"/>
      <c r="SRD37" s="130"/>
      <c r="SRE37" s="130"/>
      <c r="SRF37" s="130"/>
      <c r="SRG37" s="130"/>
      <c r="SRH37" s="130"/>
      <c r="SRI37" s="130"/>
      <c r="SRJ37" s="130"/>
      <c r="SRK37" s="130"/>
      <c r="SRL37" s="130"/>
      <c r="SRM37" s="130"/>
      <c r="SRN37" s="130"/>
      <c r="SRO37" s="130"/>
      <c r="SRP37" s="130"/>
      <c r="SRQ37" s="130"/>
      <c r="SRR37" s="130"/>
      <c r="SRS37" s="130"/>
      <c r="SRT37" s="130"/>
      <c r="SRU37" s="130"/>
      <c r="SRV37" s="130"/>
      <c r="SRW37" s="130"/>
      <c r="SRX37" s="130"/>
      <c r="SRY37" s="130"/>
      <c r="SRZ37" s="130"/>
      <c r="SSA37" s="130"/>
      <c r="SSB37" s="130"/>
      <c r="SSC37" s="130"/>
      <c r="SSD37" s="130"/>
      <c r="SSE37" s="130"/>
      <c r="SSF37" s="130"/>
      <c r="SSG37" s="130"/>
      <c r="SSH37" s="130"/>
      <c r="SSI37" s="130"/>
      <c r="SSJ37" s="130"/>
      <c r="SSK37" s="130"/>
      <c r="SSL37" s="130"/>
      <c r="SSM37" s="130"/>
      <c r="SSN37" s="130"/>
      <c r="SSO37" s="130"/>
      <c r="SSP37" s="130"/>
      <c r="SSQ37" s="130"/>
      <c r="SSR37" s="130"/>
      <c r="SSS37" s="130"/>
      <c r="SST37" s="130"/>
      <c r="SSU37" s="130"/>
      <c r="SSV37" s="130"/>
      <c r="SSW37" s="130"/>
      <c r="SSX37" s="130"/>
      <c r="SSY37" s="130"/>
      <c r="SSZ37" s="130"/>
      <c r="STA37" s="130"/>
      <c r="STB37" s="130"/>
      <c r="STC37" s="130"/>
      <c r="STD37" s="130"/>
      <c r="STE37" s="130"/>
      <c r="STF37" s="130"/>
      <c r="STG37" s="130"/>
      <c r="STH37" s="130"/>
      <c r="STI37" s="130"/>
      <c r="STJ37" s="130"/>
      <c r="STK37" s="130"/>
      <c r="STL37" s="130"/>
      <c r="STM37" s="130"/>
      <c r="STN37" s="130"/>
      <c r="STO37" s="130"/>
      <c r="STP37" s="130"/>
      <c r="STQ37" s="130"/>
      <c r="STR37" s="130"/>
      <c r="STS37" s="130"/>
      <c r="STT37" s="130"/>
      <c r="STU37" s="130"/>
      <c r="STV37" s="130"/>
      <c r="STW37" s="130"/>
      <c r="STX37" s="130"/>
      <c r="STY37" s="130"/>
      <c r="STZ37" s="130"/>
      <c r="SUA37" s="130"/>
      <c r="SUB37" s="130"/>
      <c r="SUC37" s="130"/>
      <c r="SUD37" s="130"/>
      <c r="SUE37" s="130"/>
      <c r="SUF37" s="130"/>
      <c r="SUG37" s="130"/>
      <c r="SUH37" s="130"/>
      <c r="SUI37" s="130"/>
      <c r="SUJ37" s="130"/>
      <c r="SUK37" s="130"/>
      <c r="SUL37" s="130"/>
      <c r="SUM37" s="130"/>
      <c r="SUN37" s="130"/>
      <c r="SUO37" s="130"/>
      <c r="SUP37" s="130"/>
      <c r="SUQ37" s="130"/>
      <c r="SUR37" s="130"/>
      <c r="SUS37" s="130"/>
      <c r="SUT37" s="130"/>
      <c r="SUU37" s="130"/>
      <c r="SUV37" s="130"/>
      <c r="SUW37" s="130"/>
      <c r="SUX37" s="130"/>
      <c r="SUY37" s="130"/>
      <c r="SUZ37" s="130"/>
      <c r="SVA37" s="130"/>
      <c r="SVB37" s="130"/>
      <c r="SVC37" s="130"/>
      <c r="SVD37" s="130"/>
      <c r="SVE37" s="130"/>
      <c r="SVF37" s="130"/>
      <c r="SVG37" s="130"/>
      <c r="SVH37" s="130"/>
      <c r="SVI37" s="130"/>
      <c r="SVJ37" s="130"/>
      <c r="SVK37" s="130"/>
      <c r="SVL37" s="130"/>
      <c r="SVM37" s="130"/>
      <c r="SVN37" s="130"/>
      <c r="SVO37" s="130"/>
      <c r="SVP37" s="130"/>
      <c r="SVQ37" s="130"/>
      <c r="SVR37" s="130"/>
      <c r="SVS37" s="130"/>
      <c r="SVT37" s="130"/>
      <c r="SVU37" s="130"/>
      <c r="SVV37" s="130"/>
      <c r="SVW37" s="130"/>
      <c r="SVX37" s="130"/>
      <c r="SVY37" s="130"/>
      <c r="SVZ37" s="130"/>
      <c r="SWA37" s="130"/>
      <c r="SWB37" s="130"/>
      <c r="SWC37" s="130"/>
      <c r="SWD37" s="130"/>
      <c r="SWE37" s="130"/>
      <c r="SWF37" s="130"/>
      <c r="SWG37" s="130"/>
      <c r="SWH37" s="130"/>
      <c r="SWI37" s="130"/>
      <c r="SWJ37" s="130"/>
      <c r="SWK37" s="130"/>
      <c r="SWL37" s="130"/>
      <c r="SWM37" s="130"/>
      <c r="SWN37" s="130"/>
      <c r="SWO37" s="130"/>
      <c r="SWP37" s="130"/>
      <c r="SWQ37" s="130"/>
      <c r="SWR37" s="130"/>
      <c r="SWS37" s="130"/>
      <c r="SWT37" s="130"/>
      <c r="SWU37" s="130"/>
      <c r="SWV37" s="130"/>
      <c r="SWW37" s="130"/>
      <c r="SWX37" s="130"/>
      <c r="SWY37" s="130"/>
      <c r="SWZ37" s="130"/>
      <c r="SXA37" s="130"/>
      <c r="SXB37" s="130"/>
      <c r="SXC37" s="130"/>
      <c r="SXD37" s="130"/>
      <c r="SXE37" s="130"/>
      <c r="SXF37" s="130"/>
      <c r="SXG37" s="130"/>
      <c r="SXH37" s="130"/>
      <c r="SXI37" s="130"/>
      <c r="SXJ37" s="130"/>
      <c r="SXK37" s="130"/>
      <c r="SXL37" s="130"/>
      <c r="SXM37" s="130"/>
      <c r="SXN37" s="130"/>
      <c r="SXO37" s="130"/>
      <c r="SXP37" s="130"/>
      <c r="SXQ37" s="130"/>
      <c r="SXR37" s="130"/>
      <c r="SXS37" s="130"/>
      <c r="SXT37" s="130"/>
      <c r="SXU37" s="130"/>
      <c r="SXV37" s="130"/>
      <c r="SXW37" s="130"/>
      <c r="SXX37" s="130"/>
      <c r="SXY37" s="130"/>
      <c r="SXZ37" s="130"/>
      <c r="SYA37" s="130"/>
      <c r="SYB37" s="130"/>
      <c r="SYC37" s="130"/>
      <c r="SYD37" s="130"/>
      <c r="SYE37" s="130"/>
      <c r="SYF37" s="130"/>
      <c r="SYG37" s="130"/>
      <c r="SYH37" s="130"/>
      <c r="SYI37" s="130"/>
      <c r="SYJ37" s="130"/>
      <c r="SYK37" s="130"/>
      <c r="SYL37" s="130"/>
      <c r="SYM37" s="130"/>
      <c r="SYN37" s="130"/>
      <c r="SYO37" s="130"/>
      <c r="SYP37" s="130"/>
      <c r="SYQ37" s="130"/>
      <c r="SYR37" s="130"/>
      <c r="SYS37" s="130"/>
      <c r="SYT37" s="130"/>
      <c r="SYU37" s="130"/>
      <c r="SYV37" s="130"/>
      <c r="SYW37" s="130"/>
      <c r="SYX37" s="130"/>
      <c r="SYY37" s="130"/>
      <c r="SYZ37" s="130"/>
      <c r="SZA37" s="130"/>
      <c r="SZB37" s="130"/>
      <c r="SZC37" s="130"/>
      <c r="SZD37" s="130"/>
      <c r="SZE37" s="130"/>
      <c r="SZF37" s="130"/>
      <c r="SZG37" s="130"/>
      <c r="SZH37" s="130"/>
      <c r="SZI37" s="130"/>
      <c r="SZJ37" s="130"/>
      <c r="SZK37" s="130"/>
      <c r="SZL37" s="130"/>
      <c r="SZM37" s="130"/>
      <c r="SZN37" s="130"/>
      <c r="SZO37" s="130"/>
      <c r="SZP37" s="130"/>
      <c r="SZQ37" s="130"/>
      <c r="SZR37" s="130"/>
      <c r="SZS37" s="130"/>
      <c r="SZT37" s="130"/>
      <c r="SZU37" s="130"/>
      <c r="SZV37" s="130"/>
      <c r="SZW37" s="130"/>
      <c r="SZX37" s="130"/>
      <c r="SZY37" s="130"/>
      <c r="SZZ37" s="130"/>
      <c r="TAA37" s="130"/>
      <c r="TAB37" s="130"/>
      <c r="TAC37" s="130"/>
      <c r="TAD37" s="130"/>
      <c r="TAE37" s="130"/>
      <c r="TAF37" s="130"/>
      <c r="TAG37" s="130"/>
      <c r="TAH37" s="130"/>
      <c r="TAI37" s="130"/>
      <c r="TAJ37" s="130"/>
      <c r="TAK37" s="130"/>
      <c r="TAL37" s="130"/>
      <c r="TAM37" s="130"/>
      <c r="TAN37" s="130"/>
      <c r="TAO37" s="130"/>
      <c r="TAP37" s="130"/>
      <c r="TAQ37" s="130"/>
      <c r="TAR37" s="130"/>
      <c r="TAS37" s="130"/>
      <c r="TAT37" s="130"/>
      <c r="TAU37" s="130"/>
      <c r="TAV37" s="130"/>
      <c r="TAW37" s="130"/>
      <c r="TAX37" s="130"/>
      <c r="TAY37" s="130"/>
      <c r="TAZ37" s="130"/>
      <c r="TBA37" s="130"/>
      <c r="TBB37" s="130"/>
      <c r="TBC37" s="130"/>
      <c r="TBD37" s="130"/>
      <c r="TBE37" s="130"/>
      <c r="TBF37" s="130"/>
      <c r="TBG37" s="130"/>
      <c r="TBH37" s="130"/>
      <c r="TBI37" s="130"/>
      <c r="TBJ37" s="130"/>
      <c r="TBK37" s="130"/>
      <c r="TBL37" s="130"/>
      <c r="TBM37" s="130"/>
      <c r="TBN37" s="130"/>
      <c r="TBO37" s="130"/>
      <c r="TBP37" s="130"/>
      <c r="TBQ37" s="130"/>
      <c r="TBR37" s="130"/>
      <c r="TBS37" s="130"/>
      <c r="TBT37" s="130"/>
      <c r="TBU37" s="130"/>
      <c r="TBV37" s="130"/>
      <c r="TBW37" s="130"/>
      <c r="TBX37" s="130"/>
      <c r="TBY37" s="130"/>
      <c r="TBZ37" s="130"/>
      <c r="TCA37" s="130"/>
      <c r="TCB37" s="130"/>
      <c r="TCC37" s="130"/>
      <c r="TCD37" s="130"/>
      <c r="TCE37" s="130"/>
      <c r="TCF37" s="130"/>
      <c r="TCG37" s="130"/>
      <c r="TCH37" s="130"/>
      <c r="TCI37" s="130"/>
      <c r="TCJ37" s="130"/>
      <c r="TCK37" s="130"/>
      <c r="TCL37" s="130"/>
      <c r="TCM37" s="130"/>
      <c r="TCN37" s="130"/>
      <c r="TCO37" s="130"/>
      <c r="TCP37" s="130"/>
      <c r="TCQ37" s="130"/>
      <c r="TCR37" s="130"/>
      <c r="TCS37" s="130"/>
      <c r="TCT37" s="130"/>
      <c r="TCU37" s="130"/>
      <c r="TCV37" s="130"/>
      <c r="TCW37" s="130"/>
      <c r="TCX37" s="130"/>
      <c r="TCY37" s="130"/>
      <c r="TCZ37" s="130"/>
      <c r="TDA37" s="130"/>
      <c r="TDB37" s="130"/>
      <c r="TDC37" s="130"/>
      <c r="TDD37" s="130"/>
      <c r="TDE37" s="130"/>
      <c r="TDF37" s="130"/>
      <c r="TDG37" s="130"/>
      <c r="TDH37" s="130"/>
      <c r="TDI37" s="130"/>
      <c r="TDJ37" s="130"/>
      <c r="TDK37" s="130"/>
      <c r="TDL37" s="130"/>
      <c r="TDM37" s="130"/>
      <c r="TDN37" s="130"/>
      <c r="TDO37" s="130"/>
      <c r="TDP37" s="130"/>
      <c r="TDQ37" s="130"/>
      <c r="TDR37" s="130"/>
      <c r="TDS37" s="130"/>
      <c r="TDT37" s="130"/>
      <c r="TDU37" s="130"/>
      <c r="TDV37" s="130"/>
      <c r="TDW37" s="130"/>
      <c r="TDX37" s="130"/>
      <c r="TDY37" s="130"/>
      <c r="TDZ37" s="130"/>
      <c r="TEA37" s="130"/>
      <c r="TEB37" s="130"/>
      <c r="TEC37" s="130"/>
      <c r="TED37" s="130"/>
      <c r="TEE37" s="130"/>
      <c r="TEF37" s="130"/>
      <c r="TEG37" s="130"/>
      <c r="TEH37" s="130"/>
      <c r="TEI37" s="130"/>
      <c r="TEJ37" s="130"/>
      <c r="TEK37" s="130"/>
      <c r="TEL37" s="130"/>
      <c r="TEM37" s="130"/>
      <c r="TEN37" s="130"/>
      <c r="TEO37" s="130"/>
      <c r="TEP37" s="130"/>
      <c r="TEQ37" s="130"/>
      <c r="TER37" s="130"/>
      <c r="TES37" s="130"/>
      <c r="TET37" s="130"/>
      <c r="TEU37" s="130"/>
      <c r="TEV37" s="130"/>
      <c r="TEW37" s="130"/>
      <c r="TEX37" s="130"/>
      <c r="TEY37" s="130"/>
      <c r="TEZ37" s="130"/>
      <c r="TFA37" s="130"/>
      <c r="TFB37" s="130"/>
      <c r="TFC37" s="130"/>
      <c r="TFD37" s="130"/>
      <c r="TFE37" s="130"/>
      <c r="TFF37" s="130"/>
      <c r="TFG37" s="130"/>
      <c r="TFH37" s="130"/>
      <c r="TFI37" s="130"/>
      <c r="TFJ37" s="130"/>
      <c r="TFK37" s="130"/>
      <c r="TFL37" s="130"/>
      <c r="TFM37" s="130"/>
      <c r="TFN37" s="130"/>
      <c r="TFO37" s="130"/>
      <c r="TFP37" s="130"/>
      <c r="TFQ37" s="130"/>
      <c r="TFR37" s="130"/>
      <c r="TFS37" s="130"/>
      <c r="TFT37" s="130"/>
      <c r="TFU37" s="130"/>
      <c r="TFV37" s="130"/>
      <c r="TFW37" s="130"/>
      <c r="TFX37" s="130"/>
      <c r="TFY37" s="130"/>
      <c r="TFZ37" s="130"/>
      <c r="TGA37" s="130"/>
      <c r="TGB37" s="130"/>
      <c r="TGC37" s="130"/>
      <c r="TGD37" s="130"/>
      <c r="TGE37" s="130"/>
      <c r="TGF37" s="130"/>
      <c r="TGG37" s="130"/>
      <c r="TGH37" s="130"/>
      <c r="TGI37" s="130"/>
      <c r="TGJ37" s="130"/>
      <c r="TGK37" s="130"/>
      <c r="TGL37" s="130"/>
      <c r="TGM37" s="130"/>
      <c r="TGN37" s="130"/>
      <c r="TGO37" s="130"/>
      <c r="TGP37" s="130"/>
      <c r="TGQ37" s="130"/>
      <c r="TGR37" s="130"/>
      <c r="TGS37" s="130"/>
      <c r="TGT37" s="130"/>
      <c r="TGU37" s="130"/>
      <c r="TGV37" s="130"/>
      <c r="TGW37" s="130"/>
      <c r="TGX37" s="130"/>
      <c r="TGY37" s="130"/>
      <c r="TGZ37" s="130"/>
      <c r="THA37" s="130"/>
      <c r="THB37" s="130"/>
      <c r="THC37" s="130"/>
      <c r="THD37" s="130"/>
      <c r="THE37" s="130"/>
      <c r="THF37" s="130"/>
      <c r="THG37" s="130"/>
      <c r="THH37" s="130"/>
      <c r="THI37" s="130"/>
      <c r="THJ37" s="130"/>
      <c r="THK37" s="130"/>
      <c r="THL37" s="130"/>
      <c r="THM37" s="130"/>
      <c r="THN37" s="130"/>
      <c r="THO37" s="130"/>
      <c r="THP37" s="130"/>
      <c r="THQ37" s="130"/>
      <c r="THR37" s="130"/>
      <c r="THS37" s="130"/>
      <c r="THT37" s="130"/>
      <c r="THU37" s="130"/>
      <c r="THV37" s="130"/>
      <c r="THW37" s="130"/>
      <c r="THX37" s="130"/>
      <c r="THY37" s="130"/>
      <c r="THZ37" s="130"/>
      <c r="TIA37" s="130"/>
      <c r="TIB37" s="130"/>
      <c r="TIC37" s="130"/>
      <c r="TID37" s="130"/>
      <c r="TIE37" s="130"/>
      <c r="TIF37" s="130"/>
      <c r="TIG37" s="130"/>
      <c r="TIH37" s="130"/>
      <c r="TII37" s="130"/>
      <c r="TIJ37" s="130"/>
      <c r="TIK37" s="130"/>
      <c r="TIL37" s="130"/>
      <c r="TIM37" s="130"/>
      <c r="TIN37" s="130"/>
      <c r="TIO37" s="130"/>
      <c r="TIP37" s="130"/>
      <c r="TIQ37" s="130"/>
      <c r="TIR37" s="130"/>
      <c r="TIS37" s="130"/>
      <c r="TIT37" s="130"/>
      <c r="TIU37" s="130"/>
      <c r="TIV37" s="130"/>
      <c r="TIW37" s="130"/>
      <c r="TIX37" s="130"/>
      <c r="TIY37" s="130"/>
      <c r="TIZ37" s="130"/>
      <c r="TJA37" s="130"/>
      <c r="TJB37" s="130"/>
      <c r="TJC37" s="130"/>
      <c r="TJD37" s="130"/>
      <c r="TJE37" s="130"/>
      <c r="TJF37" s="130"/>
      <c r="TJG37" s="130"/>
      <c r="TJH37" s="130"/>
      <c r="TJI37" s="130"/>
      <c r="TJJ37" s="130"/>
      <c r="TJK37" s="130"/>
      <c r="TJL37" s="130"/>
      <c r="TJM37" s="130"/>
      <c r="TJN37" s="130"/>
      <c r="TJO37" s="130"/>
      <c r="TJP37" s="130"/>
      <c r="TJQ37" s="130"/>
      <c r="TJR37" s="130"/>
      <c r="TJS37" s="130"/>
      <c r="TJT37" s="130"/>
      <c r="TJU37" s="130"/>
      <c r="TJV37" s="130"/>
      <c r="TJW37" s="130"/>
      <c r="TJX37" s="130"/>
      <c r="TJY37" s="130"/>
      <c r="TJZ37" s="130"/>
      <c r="TKA37" s="130"/>
      <c r="TKB37" s="130"/>
      <c r="TKC37" s="130"/>
      <c r="TKD37" s="130"/>
      <c r="TKE37" s="130"/>
      <c r="TKF37" s="130"/>
      <c r="TKG37" s="130"/>
      <c r="TKH37" s="130"/>
      <c r="TKI37" s="130"/>
      <c r="TKJ37" s="130"/>
      <c r="TKK37" s="130"/>
      <c r="TKL37" s="130"/>
      <c r="TKM37" s="130"/>
      <c r="TKN37" s="130"/>
      <c r="TKO37" s="130"/>
      <c r="TKP37" s="130"/>
      <c r="TKQ37" s="130"/>
      <c r="TKR37" s="130"/>
      <c r="TKS37" s="130"/>
      <c r="TKT37" s="130"/>
      <c r="TKU37" s="130"/>
      <c r="TKV37" s="130"/>
      <c r="TKW37" s="130"/>
      <c r="TKX37" s="130"/>
      <c r="TKY37" s="130"/>
      <c r="TKZ37" s="130"/>
      <c r="TLA37" s="130"/>
      <c r="TLB37" s="130"/>
      <c r="TLC37" s="130"/>
      <c r="TLD37" s="130"/>
      <c r="TLE37" s="130"/>
      <c r="TLF37" s="130"/>
      <c r="TLG37" s="130"/>
      <c r="TLH37" s="130"/>
      <c r="TLI37" s="130"/>
      <c r="TLJ37" s="130"/>
      <c r="TLK37" s="130"/>
      <c r="TLL37" s="130"/>
      <c r="TLM37" s="130"/>
      <c r="TLN37" s="130"/>
      <c r="TLO37" s="130"/>
      <c r="TLP37" s="130"/>
      <c r="TLQ37" s="130"/>
      <c r="TLR37" s="130"/>
      <c r="TLS37" s="130"/>
      <c r="TLT37" s="130"/>
      <c r="TLU37" s="130"/>
      <c r="TLV37" s="130"/>
      <c r="TLW37" s="130"/>
      <c r="TLX37" s="130"/>
      <c r="TLY37" s="130"/>
      <c r="TLZ37" s="130"/>
      <c r="TMA37" s="130"/>
      <c r="TMB37" s="130"/>
      <c r="TMC37" s="130"/>
      <c r="TMD37" s="130"/>
      <c r="TME37" s="130"/>
      <c r="TMF37" s="130"/>
      <c r="TMG37" s="130"/>
      <c r="TMH37" s="130"/>
      <c r="TMI37" s="130"/>
      <c r="TMJ37" s="130"/>
      <c r="TMK37" s="130"/>
      <c r="TML37" s="130"/>
      <c r="TMM37" s="130"/>
      <c r="TMN37" s="130"/>
      <c r="TMO37" s="130"/>
      <c r="TMP37" s="130"/>
      <c r="TMQ37" s="130"/>
      <c r="TMR37" s="130"/>
      <c r="TMS37" s="130"/>
      <c r="TMT37" s="130"/>
      <c r="TMU37" s="130"/>
      <c r="TMV37" s="130"/>
      <c r="TMW37" s="130"/>
      <c r="TMX37" s="130"/>
      <c r="TMY37" s="130"/>
      <c r="TMZ37" s="130"/>
      <c r="TNA37" s="130"/>
      <c r="TNB37" s="130"/>
      <c r="TNC37" s="130"/>
      <c r="TND37" s="130"/>
      <c r="TNE37" s="130"/>
      <c r="TNF37" s="130"/>
      <c r="TNG37" s="130"/>
      <c r="TNH37" s="130"/>
      <c r="TNI37" s="130"/>
      <c r="TNJ37" s="130"/>
      <c r="TNK37" s="130"/>
      <c r="TNL37" s="130"/>
      <c r="TNM37" s="130"/>
      <c r="TNN37" s="130"/>
      <c r="TNO37" s="130"/>
      <c r="TNP37" s="130"/>
      <c r="TNQ37" s="130"/>
      <c r="TNR37" s="130"/>
      <c r="TNS37" s="130"/>
      <c r="TNT37" s="130"/>
      <c r="TNU37" s="130"/>
      <c r="TNV37" s="130"/>
      <c r="TNW37" s="130"/>
      <c r="TNX37" s="130"/>
      <c r="TNY37" s="130"/>
      <c r="TNZ37" s="130"/>
      <c r="TOA37" s="130"/>
      <c r="TOB37" s="130"/>
      <c r="TOC37" s="130"/>
      <c r="TOD37" s="130"/>
      <c r="TOE37" s="130"/>
      <c r="TOF37" s="130"/>
      <c r="TOG37" s="130"/>
      <c r="TOH37" s="130"/>
      <c r="TOI37" s="130"/>
      <c r="TOJ37" s="130"/>
      <c r="TOK37" s="130"/>
      <c r="TOL37" s="130"/>
      <c r="TOM37" s="130"/>
      <c r="TON37" s="130"/>
      <c r="TOO37" s="130"/>
      <c r="TOP37" s="130"/>
      <c r="TOQ37" s="130"/>
      <c r="TOR37" s="130"/>
      <c r="TOS37" s="130"/>
      <c r="TOT37" s="130"/>
      <c r="TOU37" s="130"/>
      <c r="TOV37" s="130"/>
      <c r="TOW37" s="130"/>
      <c r="TOX37" s="130"/>
      <c r="TOY37" s="130"/>
      <c r="TOZ37" s="130"/>
      <c r="TPA37" s="130"/>
      <c r="TPB37" s="130"/>
      <c r="TPC37" s="130"/>
      <c r="TPD37" s="130"/>
      <c r="TPE37" s="130"/>
      <c r="TPF37" s="130"/>
      <c r="TPG37" s="130"/>
      <c r="TPH37" s="130"/>
      <c r="TPI37" s="130"/>
      <c r="TPJ37" s="130"/>
      <c r="TPK37" s="130"/>
      <c r="TPL37" s="130"/>
      <c r="TPM37" s="130"/>
      <c r="TPN37" s="130"/>
      <c r="TPO37" s="130"/>
      <c r="TPP37" s="130"/>
      <c r="TPQ37" s="130"/>
      <c r="TPR37" s="130"/>
      <c r="TPS37" s="130"/>
      <c r="TPT37" s="130"/>
      <c r="TPU37" s="130"/>
      <c r="TPV37" s="130"/>
      <c r="TPW37" s="130"/>
      <c r="TPX37" s="130"/>
      <c r="TPY37" s="130"/>
      <c r="TPZ37" s="130"/>
      <c r="TQA37" s="130"/>
      <c r="TQB37" s="130"/>
      <c r="TQC37" s="130"/>
      <c r="TQD37" s="130"/>
      <c r="TQE37" s="130"/>
      <c r="TQF37" s="130"/>
      <c r="TQG37" s="130"/>
      <c r="TQH37" s="130"/>
      <c r="TQI37" s="130"/>
      <c r="TQJ37" s="130"/>
      <c r="TQK37" s="130"/>
      <c r="TQL37" s="130"/>
      <c r="TQM37" s="130"/>
      <c r="TQN37" s="130"/>
      <c r="TQO37" s="130"/>
      <c r="TQP37" s="130"/>
      <c r="TQQ37" s="130"/>
      <c r="TQR37" s="130"/>
      <c r="TQS37" s="130"/>
      <c r="TQT37" s="130"/>
      <c r="TQU37" s="130"/>
      <c r="TQV37" s="130"/>
      <c r="TQW37" s="130"/>
      <c r="TQX37" s="130"/>
      <c r="TQY37" s="130"/>
      <c r="TQZ37" s="130"/>
      <c r="TRA37" s="130"/>
      <c r="TRB37" s="130"/>
      <c r="TRC37" s="130"/>
      <c r="TRD37" s="130"/>
      <c r="TRE37" s="130"/>
      <c r="TRF37" s="130"/>
      <c r="TRG37" s="130"/>
      <c r="TRH37" s="130"/>
      <c r="TRI37" s="130"/>
      <c r="TRJ37" s="130"/>
      <c r="TRK37" s="130"/>
      <c r="TRL37" s="130"/>
      <c r="TRM37" s="130"/>
      <c r="TRN37" s="130"/>
      <c r="TRO37" s="130"/>
      <c r="TRP37" s="130"/>
      <c r="TRQ37" s="130"/>
      <c r="TRR37" s="130"/>
      <c r="TRS37" s="130"/>
      <c r="TRT37" s="130"/>
      <c r="TRU37" s="130"/>
      <c r="TRV37" s="130"/>
      <c r="TRW37" s="130"/>
      <c r="TRX37" s="130"/>
      <c r="TRY37" s="130"/>
      <c r="TRZ37" s="130"/>
      <c r="TSA37" s="130"/>
      <c r="TSB37" s="130"/>
      <c r="TSC37" s="130"/>
      <c r="TSD37" s="130"/>
      <c r="TSE37" s="130"/>
      <c r="TSF37" s="130"/>
      <c r="TSG37" s="130"/>
      <c r="TSH37" s="130"/>
      <c r="TSI37" s="130"/>
      <c r="TSJ37" s="130"/>
      <c r="TSK37" s="130"/>
      <c r="TSL37" s="130"/>
      <c r="TSM37" s="130"/>
      <c r="TSN37" s="130"/>
      <c r="TSO37" s="130"/>
      <c r="TSP37" s="130"/>
      <c r="TSQ37" s="130"/>
      <c r="TSR37" s="130"/>
      <c r="TSS37" s="130"/>
      <c r="TST37" s="130"/>
      <c r="TSU37" s="130"/>
      <c r="TSV37" s="130"/>
      <c r="TSW37" s="130"/>
      <c r="TSX37" s="130"/>
      <c r="TSY37" s="130"/>
      <c r="TSZ37" s="130"/>
      <c r="TTA37" s="130"/>
      <c r="TTB37" s="130"/>
      <c r="TTC37" s="130"/>
      <c r="TTD37" s="130"/>
      <c r="TTE37" s="130"/>
      <c r="TTF37" s="130"/>
      <c r="TTG37" s="130"/>
      <c r="TTH37" s="130"/>
      <c r="TTI37" s="130"/>
      <c r="TTJ37" s="130"/>
      <c r="TTK37" s="130"/>
      <c r="TTL37" s="130"/>
      <c r="TTM37" s="130"/>
      <c r="TTN37" s="130"/>
      <c r="TTO37" s="130"/>
      <c r="TTP37" s="130"/>
      <c r="TTQ37" s="130"/>
      <c r="TTR37" s="130"/>
      <c r="TTS37" s="130"/>
      <c r="TTT37" s="130"/>
      <c r="TTU37" s="130"/>
      <c r="TTV37" s="130"/>
      <c r="TTW37" s="130"/>
      <c r="TTX37" s="130"/>
      <c r="TTY37" s="130"/>
      <c r="TTZ37" s="130"/>
      <c r="TUA37" s="130"/>
      <c r="TUB37" s="130"/>
      <c r="TUC37" s="130"/>
      <c r="TUD37" s="130"/>
      <c r="TUE37" s="130"/>
      <c r="TUF37" s="130"/>
      <c r="TUG37" s="130"/>
      <c r="TUH37" s="130"/>
      <c r="TUI37" s="130"/>
      <c r="TUJ37" s="130"/>
      <c r="TUK37" s="130"/>
      <c r="TUL37" s="130"/>
      <c r="TUM37" s="130"/>
      <c r="TUN37" s="130"/>
      <c r="TUO37" s="130"/>
      <c r="TUP37" s="130"/>
      <c r="TUQ37" s="130"/>
      <c r="TUR37" s="130"/>
      <c r="TUS37" s="130"/>
      <c r="TUT37" s="130"/>
      <c r="TUU37" s="130"/>
      <c r="TUV37" s="130"/>
      <c r="TUW37" s="130"/>
      <c r="TUX37" s="130"/>
      <c r="TUY37" s="130"/>
      <c r="TUZ37" s="130"/>
      <c r="TVA37" s="130"/>
      <c r="TVB37" s="130"/>
      <c r="TVC37" s="130"/>
      <c r="TVD37" s="130"/>
      <c r="TVE37" s="130"/>
      <c r="TVF37" s="130"/>
      <c r="TVG37" s="130"/>
      <c r="TVH37" s="130"/>
      <c r="TVI37" s="130"/>
      <c r="TVJ37" s="130"/>
      <c r="TVK37" s="130"/>
      <c r="TVL37" s="130"/>
      <c r="TVM37" s="130"/>
      <c r="TVN37" s="130"/>
      <c r="TVO37" s="130"/>
      <c r="TVP37" s="130"/>
      <c r="TVQ37" s="130"/>
      <c r="TVR37" s="130"/>
      <c r="TVS37" s="130"/>
      <c r="TVT37" s="130"/>
      <c r="TVU37" s="130"/>
      <c r="TVV37" s="130"/>
      <c r="TVW37" s="130"/>
      <c r="TVX37" s="130"/>
      <c r="TVY37" s="130"/>
      <c r="TVZ37" s="130"/>
      <c r="TWA37" s="130"/>
      <c r="TWB37" s="130"/>
      <c r="TWC37" s="130"/>
      <c r="TWD37" s="130"/>
      <c r="TWE37" s="130"/>
      <c r="TWF37" s="130"/>
      <c r="TWG37" s="130"/>
      <c r="TWH37" s="130"/>
      <c r="TWI37" s="130"/>
      <c r="TWJ37" s="130"/>
      <c r="TWK37" s="130"/>
      <c r="TWL37" s="130"/>
      <c r="TWM37" s="130"/>
      <c r="TWN37" s="130"/>
      <c r="TWO37" s="130"/>
      <c r="TWP37" s="130"/>
      <c r="TWQ37" s="130"/>
      <c r="TWR37" s="130"/>
      <c r="TWS37" s="130"/>
      <c r="TWT37" s="130"/>
      <c r="TWU37" s="130"/>
      <c r="TWV37" s="130"/>
      <c r="TWW37" s="130"/>
      <c r="TWX37" s="130"/>
      <c r="TWY37" s="130"/>
      <c r="TWZ37" s="130"/>
      <c r="TXA37" s="130"/>
      <c r="TXB37" s="130"/>
      <c r="TXC37" s="130"/>
      <c r="TXD37" s="130"/>
      <c r="TXE37" s="130"/>
      <c r="TXF37" s="130"/>
      <c r="TXG37" s="130"/>
      <c r="TXH37" s="130"/>
      <c r="TXI37" s="130"/>
      <c r="TXJ37" s="130"/>
      <c r="TXK37" s="130"/>
      <c r="TXL37" s="130"/>
      <c r="TXM37" s="130"/>
      <c r="TXN37" s="130"/>
      <c r="TXO37" s="130"/>
      <c r="TXP37" s="130"/>
      <c r="TXQ37" s="130"/>
      <c r="TXR37" s="130"/>
      <c r="TXS37" s="130"/>
      <c r="TXT37" s="130"/>
      <c r="TXU37" s="130"/>
      <c r="TXV37" s="130"/>
      <c r="TXW37" s="130"/>
      <c r="TXX37" s="130"/>
      <c r="TXY37" s="130"/>
      <c r="TXZ37" s="130"/>
      <c r="TYA37" s="130"/>
      <c r="TYB37" s="130"/>
      <c r="TYC37" s="130"/>
      <c r="TYD37" s="130"/>
      <c r="TYE37" s="130"/>
      <c r="TYF37" s="130"/>
      <c r="TYG37" s="130"/>
      <c r="TYH37" s="130"/>
      <c r="TYI37" s="130"/>
      <c r="TYJ37" s="130"/>
      <c r="TYK37" s="130"/>
      <c r="TYL37" s="130"/>
      <c r="TYM37" s="130"/>
      <c r="TYN37" s="130"/>
      <c r="TYO37" s="130"/>
      <c r="TYP37" s="130"/>
      <c r="TYQ37" s="130"/>
      <c r="TYR37" s="130"/>
      <c r="TYS37" s="130"/>
      <c r="TYT37" s="130"/>
      <c r="TYU37" s="130"/>
      <c r="TYV37" s="130"/>
      <c r="TYW37" s="130"/>
      <c r="TYX37" s="130"/>
      <c r="TYY37" s="130"/>
      <c r="TYZ37" s="130"/>
      <c r="TZA37" s="130"/>
      <c r="TZB37" s="130"/>
      <c r="TZC37" s="130"/>
      <c r="TZD37" s="130"/>
      <c r="TZE37" s="130"/>
      <c r="TZF37" s="130"/>
      <c r="TZG37" s="130"/>
      <c r="TZH37" s="130"/>
      <c r="TZI37" s="130"/>
      <c r="TZJ37" s="130"/>
      <c r="TZK37" s="130"/>
      <c r="TZL37" s="130"/>
      <c r="TZM37" s="130"/>
      <c r="TZN37" s="130"/>
      <c r="TZO37" s="130"/>
      <c r="TZP37" s="130"/>
      <c r="TZQ37" s="130"/>
      <c r="TZR37" s="130"/>
      <c r="TZS37" s="130"/>
      <c r="TZT37" s="130"/>
      <c r="TZU37" s="130"/>
      <c r="TZV37" s="130"/>
      <c r="TZW37" s="130"/>
      <c r="TZX37" s="130"/>
      <c r="TZY37" s="130"/>
      <c r="TZZ37" s="130"/>
      <c r="UAA37" s="130"/>
      <c r="UAB37" s="130"/>
      <c r="UAC37" s="130"/>
      <c r="UAD37" s="130"/>
      <c r="UAE37" s="130"/>
      <c r="UAF37" s="130"/>
      <c r="UAG37" s="130"/>
      <c r="UAH37" s="130"/>
      <c r="UAI37" s="130"/>
      <c r="UAJ37" s="130"/>
      <c r="UAK37" s="130"/>
      <c r="UAL37" s="130"/>
      <c r="UAM37" s="130"/>
      <c r="UAN37" s="130"/>
      <c r="UAO37" s="130"/>
      <c r="UAP37" s="130"/>
      <c r="UAQ37" s="130"/>
      <c r="UAR37" s="130"/>
      <c r="UAS37" s="130"/>
      <c r="UAT37" s="130"/>
      <c r="UAU37" s="130"/>
      <c r="UAV37" s="130"/>
      <c r="UAW37" s="130"/>
      <c r="UAX37" s="130"/>
      <c r="UAY37" s="130"/>
      <c r="UAZ37" s="130"/>
      <c r="UBA37" s="130"/>
      <c r="UBB37" s="130"/>
      <c r="UBC37" s="130"/>
      <c r="UBD37" s="130"/>
      <c r="UBE37" s="130"/>
      <c r="UBF37" s="130"/>
      <c r="UBG37" s="130"/>
      <c r="UBH37" s="130"/>
      <c r="UBI37" s="130"/>
      <c r="UBJ37" s="130"/>
      <c r="UBK37" s="130"/>
      <c r="UBL37" s="130"/>
      <c r="UBM37" s="130"/>
      <c r="UBN37" s="130"/>
      <c r="UBO37" s="130"/>
      <c r="UBP37" s="130"/>
      <c r="UBQ37" s="130"/>
      <c r="UBR37" s="130"/>
      <c r="UBS37" s="130"/>
      <c r="UBT37" s="130"/>
      <c r="UBU37" s="130"/>
      <c r="UBV37" s="130"/>
      <c r="UBW37" s="130"/>
      <c r="UBX37" s="130"/>
      <c r="UBY37" s="130"/>
      <c r="UBZ37" s="130"/>
      <c r="UCA37" s="130"/>
      <c r="UCB37" s="130"/>
      <c r="UCC37" s="130"/>
      <c r="UCD37" s="130"/>
      <c r="UCE37" s="130"/>
      <c r="UCF37" s="130"/>
      <c r="UCG37" s="130"/>
      <c r="UCH37" s="130"/>
      <c r="UCI37" s="130"/>
      <c r="UCJ37" s="130"/>
      <c r="UCK37" s="130"/>
      <c r="UCL37" s="130"/>
      <c r="UCM37" s="130"/>
      <c r="UCN37" s="130"/>
      <c r="UCO37" s="130"/>
      <c r="UCP37" s="130"/>
      <c r="UCQ37" s="130"/>
      <c r="UCR37" s="130"/>
      <c r="UCS37" s="130"/>
      <c r="UCT37" s="130"/>
      <c r="UCU37" s="130"/>
      <c r="UCV37" s="130"/>
      <c r="UCW37" s="130"/>
      <c r="UCX37" s="130"/>
      <c r="UCY37" s="130"/>
      <c r="UCZ37" s="130"/>
      <c r="UDA37" s="130"/>
      <c r="UDB37" s="130"/>
      <c r="UDC37" s="130"/>
      <c r="UDD37" s="130"/>
      <c r="UDE37" s="130"/>
      <c r="UDF37" s="130"/>
      <c r="UDG37" s="130"/>
      <c r="UDH37" s="130"/>
      <c r="UDI37" s="130"/>
      <c r="UDJ37" s="130"/>
      <c r="UDK37" s="130"/>
      <c r="UDL37" s="130"/>
      <c r="UDM37" s="130"/>
      <c r="UDN37" s="130"/>
      <c r="UDO37" s="130"/>
      <c r="UDP37" s="130"/>
      <c r="UDQ37" s="130"/>
      <c r="UDR37" s="130"/>
      <c r="UDS37" s="130"/>
      <c r="UDT37" s="130"/>
      <c r="UDU37" s="130"/>
      <c r="UDV37" s="130"/>
      <c r="UDW37" s="130"/>
      <c r="UDX37" s="130"/>
      <c r="UDY37" s="130"/>
      <c r="UDZ37" s="130"/>
      <c r="UEA37" s="130"/>
      <c r="UEB37" s="130"/>
      <c r="UEC37" s="130"/>
      <c r="UED37" s="130"/>
      <c r="UEE37" s="130"/>
      <c r="UEF37" s="130"/>
      <c r="UEG37" s="130"/>
      <c r="UEH37" s="130"/>
      <c r="UEI37" s="130"/>
      <c r="UEJ37" s="130"/>
      <c r="UEK37" s="130"/>
      <c r="UEL37" s="130"/>
      <c r="UEM37" s="130"/>
      <c r="UEN37" s="130"/>
      <c r="UEO37" s="130"/>
      <c r="UEP37" s="130"/>
      <c r="UEQ37" s="130"/>
      <c r="UER37" s="130"/>
      <c r="UES37" s="130"/>
      <c r="UET37" s="130"/>
      <c r="UEU37" s="130"/>
      <c r="UEV37" s="130"/>
      <c r="UEW37" s="130"/>
      <c r="UEX37" s="130"/>
      <c r="UEY37" s="130"/>
      <c r="UEZ37" s="130"/>
      <c r="UFA37" s="130"/>
      <c r="UFB37" s="130"/>
      <c r="UFC37" s="130"/>
      <c r="UFD37" s="130"/>
      <c r="UFE37" s="130"/>
      <c r="UFF37" s="130"/>
      <c r="UFG37" s="130"/>
      <c r="UFH37" s="130"/>
      <c r="UFI37" s="130"/>
      <c r="UFJ37" s="130"/>
      <c r="UFK37" s="130"/>
      <c r="UFL37" s="130"/>
      <c r="UFM37" s="130"/>
      <c r="UFN37" s="130"/>
      <c r="UFO37" s="130"/>
      <c r="UFP37" s="130"/>
      <c r="UFQ37" s="130"/>
      <c r="UFR37" s="130"/>
      <c r="UFS37" s="130"/>
      <c r="UFT37" s="130"/>
      <c r="UFU37" s="130"/>
      <c r="UFV37" s="130"/>
      <c r="UFW37" s="130"/>
      <c r="UFX37" s="130"/>
      <c r="UFY37" s="130"/>
      <c r="UFZ37" s="130"/>
      <c r="UGA37" s="130"/>
      <c r="UGB37" s="130"/>
      <c r="UGC37" s="130"/>
      <c r="UGD37" s="130"/>
      <c r="UGE37" s="130"/>
      <c r="UGF37" s="130"/>
      <c r="UGG37" s="130"/>
      <c r="UGH37" s="130"/>
      <c r="UGI37" s="130"/>
      <c r="UGJ37" s="130"/>
      <c r="UGK37" s="130"/>
      <c r="UGL37" s="130"/>
      <c r="UGM37" s="130"/>
      <c r="UGN37" s="130"/>
      <c r="UGO37" s="130"/>
      <c r="UGP37" s="130"/>
      <c r="UGQ37" s="130"/>
      <c r="UGR37" s="130"/>
      <c r="UGS37" s="130"/>
      <c r="UGT37" s="130"/>
      <c r="UGU37" s="130"/>
      <c r="UGV37" s="130"/>
      <c r="UGW37" s="130"/>
      <c r="UGX37" s="130"/>
      <c r="UGY37" s="130"/>
      <c r="UGZ37" s="130"/>
      <c r="UHA37" s="130"/>
      <c r="UHB37" s="130"/>
      <c r="UHC37" s="130"/>
      <c r="UHD37" s="130"/>
      <c r="UHE37" s="130"/>
      <c r="UHF37" s="130"/>
      <c r="UHG37" s="130"/>
      <c r="UHH37" s="130"/>
      <c r="UHI37" s="130"/>
      <c r="UHJ37" s="130"/>
      <c r="UHK37" s="130"/>
      <c r="UHL37" s="130"/>
      <c r="UHM37" s="130"/>
      <c r="UHN37" s="130"/>
      <c r="UHO37" s="130"/>
      <c r="UHP37" s="130"/>
      <c r="UHQ37" s="130"/>
      <c r="UHR37" s="130"/>
      <c r="UHS37" s="130"/>
      <c r="UHT37" s="130"/>
      <c r="UHU37" s="130"/>
      <c r="UHV37" s="130"/>
      <c r="UHW37" s="130"/>
      <c r="UHX37" s="130"/>
      <c r="UHY37" s="130"/>
      <c r="UHZ37" s="130"/>
      <c r="UIA37" s="130"/>
      <c r="UIB37" s="130"/>
      <c r="UIC37" s="130"/>
      <c r="UID37" s="130"/>
      <c r="UIE37" s="130"/>
      <c r="UIF37" s="130"/>
      <c r="UIG37" s="130"/>
      <c r="UIH37" s="130"/>
      <c r="UII37" s="130"/>
      <c r="UIJ37" s="130"/>
      <c r="UIK37" s="130"/>
      <c r="UIL37" s="130"/>
      <c r="UIM37" s="130"/>
      <c r="UIN37" s="130"/>
      <c r="UIO37" s="130"/>
      <c r="UIP37" s="130"/>
      <c r="UIQ37" s="130"/>
      <c r="UIR37" s="130"/>
      <c r="UIS37" s="130"/>
      <c r="UIT37" s="130"/>
      <c r="UIU37" s="130"/>
      <c r="UIV37" s="130"/>
      <c r="UIW37" s="130"/>
      <c r="UIX37" s="130"/>
      <c r="UIY37" s="130"/>
      <c r="UIZ37" s="130"/>
      <c r="UJA37" s="130"/>
      <c r="UJB37" s="130"/>
      <c r="UJC37" s="130"/>
      <c r="UJD37" s="130"/>
      <c r="UJE37" s="130"/>
      <c r="UJF37" s="130"/>
      <c r="UJG37" s="130"/>
      <c r="UJH37" s="130"/>
      <c r="UJI37" s="130"/>
      <c r="UJJ37" s="130"/>
      <c r="UJK37" s="130"/>
      <c r="UJL37" s="130"/>
      <c r="UJM37" s="130"/>
      <c r="UJN37" s="130"/>
      <c r="UJO37" s="130"/>
      <c r="UJP37" s="130"/>
      <c r="UJQ37" s="130"/>
      <c r="UJR37" s="130"/>
      <c r="UJS37" s="130"/>
      <c r="UJT37" s="130"/>
      <c r="UJU37" s="130"/>
      <c r="UJV37" s="130"/>
      <c r="UJW37" s="130"/>
      <c r="UJX37" s="130"/>
      <c r="UJY37" s="130"/>
      <c r="UJZ37" s="130"/>
      <c r="UKA37" s="130"/>
      <c r="UKB37" s="130"/>
      <c r="UKC37" s="130"/>
      <c r="UKD37" s="130"/>
      <c r="UKE37" s="130"/>
      <c r="UKF37" s="130"/>
      <c r="UKG37" s="130"/>
      <c r="UKH37" s="130"/>
      <c r="UKI37" s="130"/>
      <c r="UKJ37" s="130"/>
      <c r="UKK37" s="130"/>
      <c r="UKL37" s="130"/>
      <c r="UKM37" s="130"/>
      <c r="UKN37" s="130"/>
      <c r="UKO37" s="130"/>
      <c r="UKP37" s="130"/>
      <c r="UKQ37" s="130"/>
      <c r="UKR37" s="130"/>
      <c r="UKS37" s="130"/>
      <c r="UKT37" s="130"/>
      <c r="UKU37" s="130"/>
      <c r="UKV37" s="130"/>
      <c r="UKW37" s="130"/>
      <c r="UKX37" s="130"/>
      <c r="UKY37" s="130"/>
      <c r="UKZ37" s="130"/>
      <c r="ULA37" s="130"/>
      <c r="ULB37" s="130"/>
      <c r="ULC37" s="130"/>
      <c r="ULD37" s="130"/>
      <c r="ULE37" s="130"/>
      <c r="ULF37" s="130"/>
      <c r="ULG37" s="130"/>
      <c r="ULH37" s="130"/>
      <c r="ULI37" s="130"/>
      <c r="ULJ37" s="130"/>
      <c r="ULK37" s="130"/>
      <c r="ULL37" s="130"/>
      <c r="ULM37" s="130"/>
      <c r="ULN37" s="130"/>
      <c r="ULO37" s="130"/>
      <c r="ULP37" s="130"/>
      <c r="ULQ37" s="130"/>
      <c r="ULR37" s="130"/>
      <c r="ULS37" s="130"/>
      <c r="ULT37" s="130"/>
      <c r="ULU37" s="130"/>
      <c r="ULV37" s="130"/>
      <c r="ULW37" s="130"/>
      <c r="ULX37" s="130"/>
      <c r="ULY37" s="130"/>
      <c r="ULZ37" s="130"/>
      <c r="UMA37" s="130"/>
      <c r="UMB37" s="130"/>
      <c r="UMC37" s="130"/>
      <c r="UMD37" s="130"/>
      <c r="UME37" s="130"/>
      <c r="UMF37" s="130"/>
      <c r="UMG37" s="130"/>
      <c r="UMH37" s="130"/>
      <c r="UMI37" s="130"/>
      <c r="UMJ37" s="130"/>
      <c r="UMK37" s="130"/>
      <c r="UML37" s="130"/>
      <c r="UMM37" s="130"/>
      <c r="UMN37" s="130"/>
      <c r="UMO37" s="130"/>
      <c r="UMP37" s="130"/>
      <c r="UMQ37" s="130"/>
      <c r="UMR37" s="130"/>
      <c r="UMS37" s="130"/>
      <c r="UMT37" s="130"/>
      <c r="UMU37" s="130"/>
      <c r="UMV37" s="130"/>
      <c r="UMW37" s="130"/>
      <c r="UMX37" s="130"/>
      <c r="UMY37" s="130"/>
      <c r="UMZ37" s="130"/>
      <c r="UNA37" s="130"/>
      <c r="UNB37" s="130"/>
      <c r="UNC37" s="130"/>
      <c r="UND37" s="130"/>
      <c r="UNE37" s="130"/>
      <c r="UNF37" s="130"/>
      <c r="UNG37" s="130"/>
      <c r="UNH37" s="130"/>
      <c r="UNI37" s="130"/>
      <c r="UNJ37" s="130"/>
      <c r="UNK37" s="130"/>
      <c r="UNL37" s="130"/>
      <c r="UNM37" s="130"/>
      <c r="UNN37" s="130"/>
      <c r="UNO37" s="130"/>
      <c r="UNP37" s="130"/>
      <c r="UNQ37" s="130"/>
      <c r="UNR37" s="130"/>
      <c r="UNS37" s="130"/>
      <c r="UNT37" s="130"/>
      <c r="UNU37" s="130"/>
      <c r="UNV37" s="130"/>
      <c r="UNW37" s="130"/>
      <c r="UNX37" s="130"/>
      <c r="UNY37" s="130"/>
      <c r="UNZ37" s="130"/>
      <c r="UOA37" s="130"/>
      <c r="UOB37" s="130"/>
      <c r="UOC37" s="130"/>
      <c r="UOD37" s="130"/>
      <c r="UOE37" s="130"/>
      <c r="UOF37" s="130"/>
      <c r="UOG37" s="130"/>
      <c r="UOH37" s="130"/>
      <c r="UOI37" s="130"/>
      <c r="UOJ37" s="130"/>
      <c r="UOK37" s="130"/>
      <c r="UOL37" s="130"/>
      <c r="UOM37" s="130"/>
      <c r="UON37" s="130"/>
      <c r="UOO37" s="130"/>
      <c r="UOP37" s="130"/>
      <c r="UOQ37" s="130"/>
      <c r="UOR37" s="130"/>
      <c r="UOS37" s="130"/>
      <c r="UOT37" s="130"/>
      <c r="UOU37" s="130"/>
      <c r="UOV37" s="130"/>
      <c r="UOW37" s="130"/>
      <c r="UOX37" s="130"/>
      <c r="UOY37" s="130"/>
      <c r="UOZ37" s="130"/>
      <c r="UPA37" s="130"/>
      <c r="UPB37" s="130"/>
      <c r="UPC37" s="130"/>
      <c r="UPD37" s="130"/>
      <c r="UPE37" s="130"/>
      <c r="UPF37" s="130"/>
      <c r="UPG37" s="130"/>
      <c r="UPH37" s="130"/>
      <c r="UPI37" s="130"/>
      <c r="UPJ37" s="130"/>
      <c r="UPK37" s="130"/>
      <c r="UPL37" s="130"/>
      <c r="UPM37" s="130"/>
      <c r="UPN37" s="130"/>
      <c r="UPO37" s="130"/>
      <c r="UPP37" s="130"/>
      <c r="UPQ37" s="130"/>
      <c r="UPR37" s="130"/>
      <c r="UPS37" s="130"/>
      <c r="UPT37" s="130"/>
      <c r="UPU37" s="130"/>
      <c r="UPV37" s="130"/>
      <c r="UPW37" s="130"/>
      <c r="UPX37" s="130"/>
      <c r="UPY37" s="130"/>
      <c r="UPZ37" s="130"/>
      <c r="UQA37" s="130"/>
      <c r="UQB37" s="130"/>
      <c r="UQC37" s="130"/>
      <c r="UQD37" s="130"/>
      <c r="UQE37" s="130"/>
      <c r="UQF37" s="130"/>
      <c r="UQG37" s="130"/>
      <c r="UQH37" s="130"/>
      <c r="UQI37" s="130"/>
      <c r="UQJ37" s="130"/>
      <c r="UQK37" s="130"/>
      <c r="UQL37" s="130"/>
      <c r="UQM37" s="130"/>
      <c r="UQN37" s="130"/>
      <c r="UQO37" s="130"/>
      <c r="UQP37" s="130"/>
      <c r="UQQ37" s="130"/>
      <c r="UQR37" s="130"/>
      <c r="UQS37" s="130"/>
      <c r="UQT37" s="130"/>
      <c r="UQU37" s="130"/>
      <c r="UQV37" s="130"/>
      <c r="UQW37" s="130"/>
      <c r="UQX37" s="130"/>
      <c r="UQY37" s="130"/>
      <c r="UQZ37" s="130"/>
      <c r="URA37" s="130"/>
      <c r="URB37" s="130"/>
      <c r="URC37" s="130"/>
      <c r="URD37" s="130"/>
      <c r="URE37" s="130"/>
      <c r="URF37" s="130"/>
      <c r="URG37" s="130"/>
      <c r="URH37" s="130"/>
      <c r="URI37" s="130"/>
      <c r="URJ37" s="130"/>
      <c r="URK37" s="130"/>
      <c r="URL37" s="130"/>
      <c r="URM37" s="130"/>
      <c r="URN37" s="130"/>
      <c r="URO37" s="130"/>
      <c r="URP37" s="130"/>
      <c r="URQ37" s="130"/>
      <c r="URR37" s="130"/>
      <c r="URS37" s="130"/>
      <c r="URT37" s="130"/>
      <c r="URU37" s="130"/>
      <c r="URV37" s="130"/>
      <c r="URW37" s="130"/>
      <c r="URX37" s="130"/>
      <c r="URY37" s="130"/>
      <c r="URZ37" s="130"/>
      <c r="USA37" s="130"/>
      <c r="USB37" s="130"/>
      <c r="USC37" s="130"/>
      <c r="USD37" s="130"/>
      <c r="USE37" s="130"/>
      <c r="USF37" s="130"/>
      <c r="USG37" s="130"/>
      <c r="USH37" s="130"/>
      <c r="USI37" s="130"/>
      <c r="USJ37" s="130"/>
      <c r="USK37" s="130"/>
      <c r="USL37" s="130"/>
      <c r="USM37" s="130"/>
      <c r="USN37" s="130"/>
      <c r="USO37" s="130"/>
      <c r="USP37" s="130"/>
      <c r="USQ37" s="130"/>
      <c r="USR37" s="130"/>
      <c r="USS37" s="130"/>
      <c r="UST37" s="130"/>
      <c r="USU37" s="130"/>
      <c r="USV37" s="130"/>
      <c r="USW37" s="130"/>
      <c r="USX37" s="130"/>
      <c r="USY37" s="130"/>
      <c r="USZ37" s="130"/>
      <c r="UTA37" s="130"/>
      <c r="UTB37" s="130"/>
      <c r="UTC37" s="130"/>
      <c r="UTD37" s="130"/>
      <c r="UTE37" s="130"/>
      <c r="UTF37" s="130"/>
      <c r="UTG37" s="130"/>
      <c r="UTH37" s="130"/>
      <c r="UTI37" s="130"/>
      <c r="UTJ37" s="130"/>
      <c r="UTK37" s="130"/>
      <c r="UTL37" s="130"/>
      <c r="UTM37" s="130"/>
      <c r="UTN37" s="130"/>
      <c r="UTO37" s="130"/>
      <c r="UTP37" s="130"/>
      <c r="UTQ37" s="130"/>
      <c r="UTR37" s="130"/>
      <c r="UTS37" s="130"/>
      <c r="UTT37" s="130"/>
      <c r="UTU37" s="130"/>
      <c r="UTV37" s="130"/>
      <c r="UTW37" s="130"/>
      <c r="UTX37" s="130"/>
      <c r="UTY37" s="130"/>
      <c r="UTZ37" s="130"/>
      <c r="UUA37" s="130"/>
      <c r="UUB37" s="130"/>
      <c r="UUC37" s="130"/>
      <c r="UUD37" s="130"/>
      <c r="UUE37" s="130"/>
      <c r="UUF37" s="130"/>
      <c r="UUG37" s="130"/>
      <c r="UUH37" s="130"/>
      <c r="UUI37" s="130"/>
      <c r="UUJ37" s="130"/>
      <c r="UUK37" s="130"/>
      <c r="UUL37" s="130"/>
      <c r="UUM37" s="130"/>
      <c r="UUN37" s="130"/>
      <c r="UUO37" s="130"/>
      <c r="UUP37" s="130"/>
      <c r="UUQ37" s="130"/>
      <c r="UUR37" s="130"/>
      <c r="UUS37" s="130"/>
      <c r="UUT37" s="130"/>
      <c r="UUU37" s="130"/>
      <c r="UUV37" s="130"/>
      <c r="UUW37" s="130"/>
      <c r="UUX37" s="130"/>
      <c r="UUY37" s="130"/>
      <c r="UUZ37" s="130"/>
      <c r="UVA37" s="130"/>
      <c r="UVB37" s="130"/>
      <c r="UVC37" s="130"/>
      <c r="UVD37" s="130"/>
      <c r="UVE37" s="130"/>
      <c r="UVF37" s="130"/>
      <c r="UVG37" s="130"/>
      <c r="UVH37" s="130"/>
      <c r="UVI37" s="130"/>
      <c r="UVJ37" s="130"/>
      <c r="UVK37" s="130"/>
      <c r="UVL37" s="130"/>
      <c r="UVM37" s="130"/>
      <c r="UVN37" s="130"/>
      <c r="UVO37" s="130"/>
      <c r="UVP37" s="130"/>
      <c r="UVQ37" s="130"/>
      <c r="UVR37" s="130"/>
      <c r="UVS37" s="130"/>
      <c r="UVT37" s="130"/>
      <c r="UVU37" s="130"/>
      <c r="UVV37" s="130"/>
      <c r="UVW37" s="130"/>
      <c r="UVX37" s="130"/>
      <c r="UVY37" s="130"/>
      <c r="UVZ37" s="130"/>
      <c r="UWA37" s="130"/>
      <c r="UWB37" s="130"/>
      <c r="UWC37" s="130"/>
      <c r="UWD37" s="130"/>
      <c r="UWE37" s="130"/>
      <c r="UWF37" s="130"/>
      <c r="UWG37" s="130"/>
      <c r="UWH37" s="130"/>
      <c r="UWI37" s="130"/>
      <c r="UWJ37" s="130"/>
      <c r="UWK37" s="130"/>
      <c r="UWL37" s="130"/>
      <c r="UWM37" s="130"/>
      <c r="UWN37" s="130"/>
      <c r="UWO37" s="130"/>
      <c r="UWP37" s="130"/>
      <c r="UWQ37" s="130"/>
      <c r="UWR37" s="130"/>
      <c r="UWS37" s="130"/>
      <c r="UWT37" s="130"/>
      <c r="UWU37" s="130"/>
      <c r="UWV37" s="130"/>
      <c r="UWW37" s="130"/>
      <c r="UWX37" s="130"/>
      <c r="UWY37" s="130"/>
      <c r="UWZ37" s="130"/>
      <c r="UXA37" s="130"/>
      <c r="UXB37" s="130"/>
      <c r="UXC37" s="130"/>
      <c r="UXD37" s="130"/>
      <c r="UXE37" s="130"/>
      <c r="UXF37" s="130"/>
      <c r="UXG37" s="130"/>
      <c r="UXH37" s="130"/>
      <c r="UXI37" s="130"/>
      <c r="UXJ37" s="130"/>
      <c r="UXK37" s="130"/>
      <c r="UXL37" s="130"/>
      <c r="UXM37" s="130"/>
      <c r="UXN37" s="130"/>
      <c r="UXO37" s="130"/>
      <c r="UXP37" s="130"/>
      <c r="UXQ37" s="130"/>
      <c r="UXR37" s="130"/>
      <c r="UXS37" s="130"/>
      <c r="UXT37" s="130"/>
      <c r="UXU37" s="130"/>
      <c r="UXV37" s="130"/>
      <c r="UXW37" s="130"/>
      <c r="UXX37" s="130"/>
      <c r="UXY37" s="130"/>
      <c r="UXZ37" s="130"/>
      <c r="UYA37" s="130"/>
      <c r="UYB37" s="130"/>
      <c r="UYC37" s="130"/>
      <c r="UYD37" s="130"/>
      <c r="UYE37" s="130"/>
      <c r="UYF37" s="130"/>
      <c r="UYG37" s="130"/>
      <c r="UYH37" s="130"/>
      <c r="UYI37" s="130"/>
      <c r="UYJ37" s="130"/>
      <c r="UYK37" s="130"/>
      <c r="UYL37" s="130"/>
      <c r="UYM37" s="130"/>
      <c r="UYN37" s="130"/>
      <c r="UYO37" s="130"/>
      <c r="UYP37" s="130"/>
      <c r="UYQ37" s="130"/>
      <c r="UYR37" s="130"/>
      <c r="UYS37" s="130"/>
      <c r="UYT37" s="130"/>
      <c r="UYU37" s="130"/>
      <c r="UYV37" s="130"/>
      <c r="UYW37" s="130"/>
      <c r="UYX37" s="130"/>
      <c r="UYY37" s="130"/>
      <c r="UYZ37" s="130"/>
      <c r="UZA37" s="130"/>
      <c r="UZB37" s="130"/>
      <c r="UZC37" s="130"/>
      <c r="UZD37" s="130"/>
      <c r="UZE37" s="130"/>
      <c r="UZF37" s="130"/>
      <c r="UZG37" s="130"/>
      <c r="UZH37" s="130"/>
      <c r="UZI37" s="130"/>
      <c r="UZJ37" s="130"/>
      <c r="UZK37" s="130"/>
      <c r="UZL37" s="130"/>
      <c r="UZM37" s="130"/>
      <c r="UZN37" s="130"/>
      <c r="UZO37" s="130"/>
      <c r="UZP37" s="130"/>
      <c r="UZQ37" s="130"/>
      <c r="UZR37" s="130"/>
      <c r="UZS37" s="130"/>
      <c r="UZT37" s="130"/>
      <c r="UZU37" s="130"/>
      <c r="UZV37" s="130"/>
      <c r="UZW37" s="130"/>
      <c r="UZX37" s="130"/>
      <c r="UZY37" s="130"/>
      <c r="UZZ37" s="130"/>
      <c r="VAA37" s="130"/>
      <c r="VAB37" s="130"/>
      <c r="VAC37" s="130"/>
      <c r="VAD37" s="130"/>
      <c r="VAE37" s="130"/>
      <c r="VAF37" s="130"/>
      <c r="VAG37" s="130"/>
      <c r="VAH37" s="130"/>
      <c r="VAI37" s="130"/>
      <c r="VAJ37" s="130"/>
      <c r="VAK37" s="130"/>
      <c r="VAL37" s="130"/>
      <c r="VAM37" s="130"/>
      <c r="VAN37" s="130"/>
      <c r="VAO37" s="130"/>
      <c r="VAP37" s="130"/>
      <c r="VAQ37" s="130"/>
      <c r="VAR37" s="130"/>
      <c r="VAS37" s="130"/>
      <c r="VAT37" s="130"/>
      <c r="VAU37" s="130"/>
      <c r="VAV37" s="130"/>
      <c r="VAW37" s="130"/>
      <c r="VAX37" s="130"/>
      <c r="VAY37" s="130"/>
      <c r="VAZ37" s="130"/>
      <c r="VBA37" s="130"/>
      <c r="VBB37" s="130"/>
      <c r="VBC37" s="130"/>
      <c r="VBD37" s="130"/>
      <c r="VBE37" s="130"/>
      <c r="VBF37" s="130"/>
      <c r="VBG37" s="130"/>
      <c r="VBH37" s="130"/>
      <c r="VBI37" s="130"/>
      <c r="VBJ37" s="130"/>
      <c r="VBK37" s="130"/>
      <c r="VBL37" s="130"/>
      <c r="VBM37" s="130"/>
      <c r="VBN37" s="130"/>
      <c r="VBO37" s="130"/>
      <c r="VBP37" s="130"/>
      <c r="VBQ37" s="130"/>
      <c r="VBR37" s="130"/>
      <c r="VBS37" s="130"/>
      <c r="VBT37" s="130"/>
      <c r="VBU37" s="130"/>
      <c r="VBV37" s="130"/>
      <c r="VBW37" s="130"/>
      <c r="VBX37" s="130"/>
      <c r="VBY37" s="130"/>
      <c r="VBZ37" s="130"/>
      <c r="VCA37" s="130"/>
      <c r="VCB37" s="130"/>
      <c r="VCC37" s="130"/>
      <c r="VCD37" s="130"/>
      <c r="VCE37" s="130"/>
      <c r="VCF37" s="130"/>
      <c r="VCG37" s="130"/>
      <c r="VCH37" s="130"/>
      <c r="VCI37" s="130"/>
      <c r="VCJ37" s="130"/>
      <c r="VCK37" s="130"/>
      <c r="VCL37" s="130"/>
      <c r="VCM37" s="130"/>
      <c r="VCN37" s="130"/>
      <c r="VCO37" s="130"/>
      <c r="VCP37" s="130"/>
      <c r="VCQ37" s="130"/>
      <c r="VCR37" s="130"/>
      <c r="VCS37" s="130"/>
      <c r="VCT37" s="130"/>
      <c r="VCU37" s="130"/>
      <c r="VCV37" s="130"/>
      <c r="VCW37" s="130"/>
      <c r="VCX37" s="130"/>
      <c r="VCY37" s="130"/>
      <c r="VCZ37" s="130"/>
      <c r="VDA37" s="130"/>
      <c r="VDB37" s="130"/>
      <c r="VDC37" s="130"/>
      <c r="VDD37" s="130"/>
      <c r="VDE37" s="130"/>
      <c r="VDF37" s="130"/>
      <c r="VDG37" s="130"/>
      <c r="VDH37" s="130"/>
      <c r="VDI37" s="130"/>
      <c r="VDJ37" s="130"/>
      <c r="VDK37" s="130"/>
      <c r="VDL37" s="130"/>
      <c r="VDM37" s="130"/>
      <c r="VDN37" s="130"/>
      <c r="VDO37" s="130"/>
      <c r="VDP37" s="130"/>
      <c r="VDQ37" s="130"/>
      <c r="VDR37" s="130"/>
      <c r="VDS37" s="130"/>
      <c r="VDT37" s="130"/>
      <c r="VDU37" s="130"/>
      <c r="VDV37" s="130"/>
      <c r="VDW37" s="130"/>
      <c r="VDX37" s="130"/>
      <c r="VDY37" s="130"/>
      <c r="VDZ37" s="130"/>
      <c r="VEA37" s="130"/>
      <c r="VEB37" s="130"/>
      <c r="VEC37" s="130"/>
      <c r="VED37" s="130"/>
      <c r="VEE37" s="130"/>
      <c r="VEF37" s="130"/>
      <c r="VEG37" s="130"/>
      <c r="VEH37" s="130"/>
      <c r="VEI37" s="130"/>
      <c r="VEJ37" s="130"/>
      <c r="VEK37" s="130"/>
      <c r="VEL37" s="130"/>
      <c r="VEM37" s="130"/>
      <c r="VEN37" s="130"/>
      <c r="VEO37" s="130"/>
      <c r="VEP37" s="130"/>
      <c r="VEQ37" s="130"/>
      <c r="VER37" s="130"/>
      <c r="VES37" s="130"/>
      <c r="VET37" s="130"/>
      <c r="VEU37" s="130"/>
      <c r="VEV37" s="130"/>
      <c r="VEW37" s="130"/>
      <c r="VEX37" s="130"/>
      <c r="VEY37" s="130"/>
      <c r="VEZ37" s="130"/>
      <c r="VFA37" s="130"/>
      <c r="VFB37" s="130"/>
      <c r="VFC37" s="130"/>
      <c r="VFD37" s="130"/>
      <c r="VFE37" s="130"/>
      <c r="VFF37" s="130"/>
      <c r="VFG37" s="130"/>
      <c r="VFH37" s="130"/>
      <c r="VFI37" s="130"/>
      <c r="VFJ37" s="130"/>
      <c r="VFK37" s="130"/>
      <c r="VFL37" s="130"/>
      <c r="VFM37" s="130"/>
      <c r="VFN37" s="130"/>
      <c r="VFO37" s="130"/>
      <c r="VFP37" s="130"/>
      <c r="VFQ37" s="130"/>
      <c r="VFR37" s="130"/>
      <c r="VFS37" s="130"/>
      <c r="VFT37" s="130"/>
      <c r="VFU37" s="130"/>
      <c r="VFV37" s="130"/>
      <c r="VFW37" s="130"/>
      <c r="VFX37" s="130"/>
      <c r="VFY37" s="130"/>
      <c r="VFZ37" s="130"/>
      <c r="VGA37" s="130"/>
      <c r="VGB37" s="130"/>
      <c r="VGC37" s="130"/>
      <c r="VGD37" s="130"/>
      <c r="VGE37" s="130"/>
      <c r="VGF37" s="130"/>
      <c r="VGG37" s="130"/>
      <c r="VGH37" s="130"/>
      <c r="VGI37" s="130"/>
      <c r="VGJ37" s="130"/>
      <c r="VGK37" s="130"/>
      <c r="VGL37" s="130"/>
      <c r="VGM37" s="130"/>
      <c r="VGN37" s="130"/>
      <c r="VGO37" s="130"/>
      <c r="VGP37" s="130"/>
      <c r="VGQ37" s="130"/>
      <c r="VGR37" s="130"/>
      <c r="VGS37" s="130"/>
      <c r="VGT37" s="130"/>
      <c r="VGU37" s="130"/>
      <c r="VGV37" s="130"/>
      <c r="VGW37" s="130"/>
      <c r="VGX37" s="130"/>
      <c r="VGY37" s="130"/>
      <c r="VGZ37" s="130"/>
      <c r="VHA37" s="130"/>
      <c r="VHB37" s="130"/>
      <c r="VHC37" s="130"/>
      <c r="VHD37" s="130"/>
      <c r="VHE37" s="130"/>
      <c r="VHF37" s="130"/>
      <c r="VHG37" s="130"/>
      <c r="VHH37" s="130"/>
      <c r="VHI37" s="130"/>
      <c r="VHJ37" s="130"/>
      <c r="VHK37" s="130"/>
      <c r="VHL37" s="130"/>
      <c r="VHM37" s="130"/>
      <c r="VHN37" s="130"/>
      <c r="VHO37" s="130"/>
      <c r="VHP37" s="130"/>
      <c r="VHQ37" s="130"/>
      <c r="VHR37" s="130"/>
      <c r="VHS37" s="130"/>
      <c r="VHT37" s="130"/>
      <c r="VHU37" s="130"/>
      <c r="VHV37" s="130"/>
      <c r="VHW37" s="130"/>
      <c r="VHX37" s="130"/>
      <c r="VHY37" s="130"/>
      <c r="VHZ37" s="130"/>
      <c r="VIA37" s="130"/>
      <c r="VIB37" s="130"/>
      <c r="VIC37" s="130"/>
      <c r="VID37" s="130"/>
      <c r="VIE37" s="130"/>
      <c r="VIF37" s="130"/>
      <c r="VIG37" s="130"/>
      <c r="VIH37" s="130"/>
      <c r="VII37" s="130"/>
      <c r="VIJ37" s="130"/>
      <c r="VIK37" s="130"/>
      <c r="VIL37" s="130"/>
      <c r="VIM37" s="130"/>
      <c r="VIN37" s="130"/>
      <c r="VIO37" s="130"/>
      <c r="VIP37" s="130"/>
      <c r="VIQ37" s="130"/>
      <c r="VIR37" s="130"/>
      <c r="VIS37" s="130"/>
      <c r="VIT37" s="130"/>
      <c r="VIU37" s="130"/>
      <c r="VIV37" s="130"/>
      <c r="VIW37" s="130"/>
      <c r="VIX37" s="130"/>
      <c r="VIY37" s="130"/>
      <c r="VIZ37" s="130"/>
      <c r="VJA37" s="130"/>
      <c r="VJB37" s="130"/>
      <c r="VJC37" s="130"/>
      <c r="VJD37" s="130"/>
      <c r="VJE37" s="130"/>
      <c r="VJF37" s="130"/>
      <c r="VJG37" s="130"/>
      <c r="VJH37" s="130"/>
      <c r="VJI37" s="130"/>
      <c r="VJJ37" s="130"/>
      <c r="VJK37" s="130"/>
      <c r="VJL37" s="130"/>
      <c r="VJM37" s="130"/>
      <c r="VJN37" s="130"/>
      <c r="VJO37" s="130"/>
      <c r="VJP37" s="130"/>
      <c r="VJQ37" s="130"/>
      <c r="VJR37" s="130"/>
      <c r="VJS37" s="130"/>
      <c r="VJT37" s="130"/>
      <c r="VJU37" s="130"/>
      <c r="VJV37" s="130"/>
      <c r="VJW37" s="130"/>
      <c r="VJX37" s="130"/>
      <c r="VJY37" s="130"/>
      <c r="VJZ37" s="130"/>
      <c r="VKA37" s="130"/>
      <c r="VKB37" s="130"/>
      <c r="VKC37" s="130"/>
      <c r="VKD37" s="130"/>
      <c r="VKE37" s="130"/>
      <c r="VKF37" s="130"/>
      <c r="VKG37" s="130"/>
      <c r="VKH37" s="130"/>
      <c r="VKI37" s="130"/>
      <c r="VKJ37" s="130"/>
      <c r="VKK37" s="130"/>
      <c r="VKL37" s="130"/>
      <c r="VKM37" s="130"/>
      <c r="VKN37" s="130"/>
      <c r="VKO37" s="130"/>
      <c r="VKP37" s="130"/>
      <c r="VKQ37" s="130"/>
      <c r="VKR37" s="130"/>
      <c r="VKS37" s="130"/>
      <c r="VKT37" s="130"/>
      <c r="VKU37" s="130"/>
      <c r="VKV37" s="130"/>
      <c r="VKW37" s="130"/>
      <c r="VKX37" s="130"/>
      <c r="VKY37" s="130"/>
      <c r="VKZ37" s="130"/>
      <c r="VLA37" s="130"/>
      <c r="VLB37" s="130"/>
      <c r="VLC37" s="130"/>
      <c r="VLD37" s="130"/>
      <c r="VLE37" s="130"/>
      <c r="VLF37" s="130"/>
      <c r="VLG37" s="130"/>
      <c r="VLH37" s="130"/>
      <c r="VLI37" s="130"/>
      <c r="VLJ37" s="130"/>
      <c r="VLK37" s="130"/>
      <c r="VLL37" s="130"/>
      <c r="VLM37" s="130"/>
      <c r="VLN37" s="130"/>
      <c r="VLO37" s="130"/>
      <c r="VLP37" s="130"/>
      <c r="VLQ37" s="130"/>
      <c r="VLR37" s="130"/>
      <c r="VLS37" s="130"/>
      <c r="VLT37" s="130"/>
      <c r="VLU37" s="130"/>
      <c r="VLV37" s="130"/>
      <c r="VLW37" s="130"/>
      <c r="VLX37" s="130"/>
      <c r="VLY37" s="130"/>
      <c r="VLZ37" s="130"/>
      <c r="VMA37" s="130"/>
      <c r="VMB37" s="130"/>
      <c r="VMC37" s="130"/>
      <c r="VMD37" s="130"/>
      <c r="VME37" s="130"/>
      <c r="VMF37" s="130"/>
      <c r="VMG37" s="130"/>
      <c r="VMH37" s="130"/>
      <c r="VMI37" s="130"/>
      <c r="VMJ37" s="130"/>
      <c r="VMK37" s="130"/>
      <c r="VML37" s="130"/>
      <c r="VMM37" s="130"/>
      <c r="VMN37" s="130"/>
      <c r="VMO37" s="130"/>
      <c r="VMP37" s="130"/>
      <c r="VMQ37" s="130"/>
      <c r="VMR37" s="130"/>
      <c r="VMS37" s="130"/>
      <c r="VMT37" s="130"/>
      <c r="VMU37" s="130"/>
      <c r="VMV37" s="130"/>
      <c r="VMW37" s="130"/>
      <c r="VMX37" s="130"/>
      <c r="VMY37" s="130"/>
      <c r="VMZ37" s="130"/>
      <c r="VNA37" s="130"/>
      <c r="VNB37" s="130"/>
      <c r="VNC37" s="130"/>
      <c r="VND37" s="130"/>
      <c r="VNE37" s="130"/>
      <c r="VNF37" s="130"/>
      <c r="VNG37" s="130"/>
      <c r="VNH37" s="130"/>
      <c r="VNI37" s="130"/>
      <c r="VNJ37" s="130"/>
      <c r="VNK37" s="130"/>
      <c r="VNL37" s="130"/>
      <c r="VNM37" s="130"/>
      <c r="VNN37" s="130"/>
      <c r="VNO37" s="130"/>
      <c r="VNP37" s="130"/>
      <c r="VNQ37" s="130"/>
      <c r="VNR37" s="130"/>
      <c r="VNS37" s="130"/>
      <c r="VNT37" s="130"/>
      <c r="VNU37" s="130"/>
      <c r="VNV37" s="130"/>
      <c r="VNW37" s="130"/>
      <c r="VNX37" s="130"/>
      <c r="VNY37" s="130"/>
      <c r="VNZ37" s="130"/>
      <c r="VOA37" s="130"/>
      <c r="VOB37" s="130"/>
      <c r="VOC37" s="130"/>
      <c r="VOD37" s="130"/>
      <c r="VOE37" s="130"/>
      <c r="VOF37" s="130"/>
      <c r="VOG37" s="130"/>
      <c r="VOH37" s="130"/>
      <c r="VOI37" s="130"/>
      <c r="VOJ37" s="130"/>
      <c r="VOK37" s="130"/>
      <c r="VOL37" s="130"/>
      <c r="VOM37" s="130"/>
      <c r="VON37" s="130"/>
      <c r="VOO37" s="130"/>
      <c r="VOP37" s="130"/>
      <c r="VOQ37" s="130"/>
      <c r="VOR37" s="130"/>
      <c r="VOS37" s="130"/>
      <c r="VOT37" s="130"/>
      <c r="VOU37" s="130"/>
      <c r="VOV37" s="130"/>
      <c r="VOW37" s="130"/>
      <c r="VOX37" s="130"/>
      <c r="VOY37" s="130"/>
      <c r="VOZ37" s="130"/>
      <c r="VPA37" s="130"/>
      <c r="VPB37" s="130"/>
      <c r="VPC37" s="130"/>
      <c r="VPD37" s="130"/>
      <c r="VPE37" s="130"/>
      <c r="VPF37" s="130"/>
      <c r="VPG37" s="130"/>
      <c r="VPH37" s="130"/>
      <c r="VPI37" s="130"/>
      <c r="VPJ37" s="130"/>
      <c r="VPK37" s="130"/>
      <c r="VPL37" s="130"/>
      <c r="VPM37" s="130"/>
      <c r="VPN37" s="130"/>
      <c r="VPO37" s="130"/>
      <c r="VPP37" s="130"/>
      <c r="VPQ37" s="130"/>
      <c r="VPR37" s="130"/>
      <c r="VPS37" s="130"/>
      <c r="VPT37" s="130"/>
      <c r="VPU37" s="130"/>
      <c r="VPV37" s="130"/>
      <c r="VPW37" s="130"/>
      <c r="VPX37" s="130"/>
      <c r="VPY37" s="130"/>
      <c r="VPZ37" s="130"/>
      <c r="VQA37" s="130"/>
      <c r="VQB37" s="130"/>
      <c r="VQC37" s="130"/>
      <c r="VQD37" s="130"/>
      <c r="VQE37" s="130"/>
      <c r="VQF37" s="130"/>
      <c r="VQG37" s="130"/>
      <c r="VQH37" s="130"/>
      <c r="VQI37" s="130"/>
      <c r="VQJ37" s="130"/>
      <c r="VQK37" s="130"/>
      <c r="VQL37" s="130"/>
      <c r="VQM37" s="130"/>
      <c r="VQN37" s="130"/>
      <c r="VQO37" s="130"/>
      <c r="VQP37" s="130"/>
      <c r="VQQ37" s="130"/>
      <c r="VQR37" s="130"/>
      <c r="VQS37" s="130"/>
      <c r="VQT37" s="130"/>
      <c r="VQU37" s="130"/>
      <c r="VQV37" s="130"/>
      <c r="VQW37" s="130"/>
      <c r="VQX37" s="130"/>
      <c r="VQY37" s="130"/>
      <c r="VQZ37" s="130"/>
      <c r="VRA37" s="130"/>
      <c r="VRB37" s="130"/>
      <c r="VRC37" s="130"/>
      <c r="VRD37" s="130"/>
      <c r="VRE37" s="130"/>
      <c r="VRF37" s="130"/>
      <c r="VRG37" s="130"/>
      <c r="VRH37" s="130"/>
      <c r="VRI37" s="130"/>
      <c r="VRJ37" s="130"/>
      <c r="VRK37" s="130"/>
      <c r="VRL37" s="130"/>
      <c r="VRM37" s="130"/>
      <c r="VRN37" s="130"/>
      <c r="VRO37" s="130"/>
      <c r="VRP37" s="130"/>
      <c r="VRQ37" s="130"/>
      <c r="VRR37" s="130"/>
      <c r="VRS37" s="130"/>
      <c r="VRT37" s="130"/>
      <c r="VRU37" s="130"/>
      <c r="VRV37" s="130"/>
      <c r="VRW37" s="130"/>
      <c r="VRX37" s="130"/>
      <c r="VRY37" s="130"/>
      <c r="VRZ37" s="130"/>
      <c r="VSA37" s="130"/>
      <c r="VSB37" s="130"/>
      <c r="VSC37" s="130"/>
      <c r="VSD37" s="130"/>
      <c r="VSE37" s="130"/>
      <c r="VSF37" s="130"/>
      <c r="VSG37" s="130"/>
      <c r="VSH37" s="130"/>
      <c r="VSI37" s="130"/>
      <c r="VSJ37" s="130"/>
      <c r="VSK37" s="130"/>
      <c r="VSL37" s="130"/>
      <c r="VSM37" s="130"/>
      <c r="VSN37" s="130"/>
      <c r="VSO37" s="130"/>
      <c r="VSP37" s="130"/>
      <c r="VSQ37" s="130"/>
      <c r="VSR37" s="130"/>
      <c r="VSS37" s="130"/>
      <c r="VST37" s="130"/>
      <c r="VSU37" s="130"/>
      <c r="VSV37" s="130"/>
      <c r="VSW37" s="130"/>
      <c r="VSX37" s="130"/>
      <c r="VSY37" s="130"/>
      <c r="VSZ37" s="130"/>
      <c r="VTA37" s="130"/>
      <c r="VTB37" s="130"/>
      <c r="VTC37" s="130"/>
      <c r="VTD37" s="130"/>
      <c r="VTE37" s="130"/>
      <c r="VTF37" s="130"/>
      <c r="VTG37" s="130"/>
      <c r="VTH37" s="130"/>
      <c r="VTI37" s="130"/>
      <c r="VTJ37" s="130"/>
      <c r="VTK37" s="130"/>
      <c r="VTL37" s="130"/>
      <c r="VTM37" s="130"/>
      <c r="VTN37" s="130"/>
      <c r="VTO37" s="130"/>
      <c r="VTP37" s="130"/>
      <c r="VTQ37" s="130"/>
      <c r="VTR37" s="130"/>
      <c r="VTS37" s="130"/>
      <c r="VTT37" s="130"/>
      <c r="VTU37" s="130"/>
      <c r="VTV37" s="130"/>
      <c r="VTW37" s="130"/>
      <c r="VTX37" s="130"/>
      <c r="VTY37" s="130"/>
      <c r="VTZ37" s="130"/>
      <c r="VUA37" s="130"/>
      <c r="VUB37" s="130"/>
      <c r="VUC37" s="130"/>
      <c r="VUD37" s="130"/>
      <c r="VUE37" s="130"/>
      <c r="VUF37" s="130"/>
      <c r="VUG37" s="130"/>
      <c r="VUH37" s="130"/>
      <c r="VUI37" s="130"/>
      <c r="VUJ37" s="130"/>
      <c r="VUK37" s="130"/>
      <c r="VUL37" s="130"/>
      <c r="VUM37" s="130"/>
      <c r="VUN37" s="130"/>
      <c r="VUO37" s="130"/>
      <c r="VUP37" s="130"/>
      <c r="VUQ37" s="130"/>
      <c r="VUR37" s="130"/>
      <c r="VUS37" s="130"/>
      <c r="VUT37" s="130"/>
      <c r="VUU37" s="130"/>
      <c r="VUV37" s="130"/>
      <c r="VUW37" s="130"/>
      <c r="VUX37" s="130"/>
      <c r="VUY37" s="130"/>
      <c r="VUZ37" s="130"/>
      <c r="VVA37" s="130"/>
      <c r="VVB37" s="130"/>
      <c r="VVC37" s="130"/>
      <c r="VVD37" s="130"/>
      <c r="VVE37" s="130"/>
      <c r="VVF37" s="130"/>
      <c r="VVG37" s="130"/>
      <c r="VVH37" s="130"/>
      <c r="VVI37" s="130"/>
      <c r="VVJ37" s="130"/>
      <c r="VVK37" s="130"/>
      <c r="VVL37" s="130"/>
      <c r="VVM37" s="130"/>
      <c r="VVN37" s="130"/>
      <c r="VVO37" s="130"/>
      <c r="VVP37" s="130"/>
      <c r="VVQ37" s="130"/>
      <c r="VVR37" s="130"/>
      <c r="VVS37" s="130"/>
      <c r="VVT37" s="130"/>
      <c r="VVU37" s="130"/>
      <c r="VVV37" s="130"/>
      <c r="VVW37" s="130"/>
      <c r="VVX37" s="130"/>
      <c r="VVY37" s="130"/>
      <c r="VVZ37" s="130"/>
      <c r="VWA37" s="130"/>
      <c r="VWB37" s="130"/>
      <c r="VWC37" s="130"/>
      <c r="VWD37" s="130"/>
      <c r="VWE37" s="130"/>
      <c r="VWF37" s="130"/>
      <c r="VWG37" s="130"/>
      <c r="VWH37" s="130"/>
      <c r="VWI37" s="130"/>
      <c r="VWJ37" s="130"/>
      <c r="VWK37" s="130"/>
      <c r="VWL37" s="130"/>
      <c r="VWM37" s="130"/>
      <c r="VWN37" s="130"/>
      <c r="VWO37" s="130"/>
      <c r="VWP37" s="130"/>
      <c r="VWQ37" s="130"/>
      <c r="VWR37" s="130"/>
      <c r="VWS37" s="130"/>
      <c r="VWT37" s="130"/>
      <c r="VWU37" s="130"/>
      <c r="VWV37" s="130"/>
      <c r="VWW37" s="130"/>
      <c r="VWX37" s="130"/>
      <c r="VWY37" s="130"/>
      <c r="VWZ37" s="130"/>
      <c r="VXA37" s="130"/>
      <c r="VXB37" s="130"/>
      <c r="VXC37" s="130"/>
      <c r="VXD37" s="130"/>
      <c r="VXE37" s="130"/>
      <c r="VXF37" s="130"/>
      <c r="VXG37" s="130"/>
      <c r="VXH37" s="130"/>
      <c r="VXI37" s="130"/>
      <c r="VXJ37" s="130"/>
      <c r="VXK37" s="130"/>
      <c r="VXL37" s="130"/>
      <c r="VXM37" s="130"/>
      <c r="VXN37" s="130"/>
      <c r="VXO37" s="130"/>
      <c r="VXP37" s="130"/>
      <c r="VXQ37" s="130"/>
      <c r="VXR37" s="130"/>
      <c r="VXS37" s="130"/>
      <c r="VXT37" s="130"/>
      <c r="VXU37" s="130"/>
      <c r="VXV37" s="130"/>
      <c r="VXW37" s="130"/>
      <c r="VXX37" s="130"/>
      <c r="VXY37" s="130"/>
      <c r="VXZ37" s="130"/>
      <c r="VYA37" s="130"/>
      <c r="VYB37" s="130"/>
      <c r="VYC37" s="130"/>
      <c r="VYD37" s="130"/>
      <c r="VYE37" s="130"/>
      <c r="VYF37" s="130"/>
      <c r="VYG37" s="130"/>
      <c r="VYH37" s="130"/>
      <c r="VYI37" s="130"/>
      <c r="VYJ37" s="130"/>
      <c r="VYK37" s="130"/>
      <c r="VYL37" s="130"/>
      <c r="VYM37" s="130"/>
      <c r="VYN37" s="130"/>
      <c r="VYO37" s="130"/>
      <c r="VYP37" s="130"/>
      <c r="VYQ37" s="130"/>
      <c r="VYR37" s="130"/>
      <c r="VYS37" s="130"/>
      <c r="VYT37" s="130"/>
      <c r="VYU37" s="130"/>
      <c r="VYV37" s="130"/>
      <c r="VYW37" s="130"/>
      <c r="VYX37" s="130"/>
      <c r="VYY37" s="130"/>
      <c r="VYZ37" s="130"/>
      <c r="VZA37" s="130"/>
      <c r="VZB37" s="130"/>
      <c r="VZC37" s="130"/>
      <c r="VZD37" s="130"/>
      <c r="VZE37" s="130"/>
      <c r="VZF37" s="130"/>
      <c r="VZG37" s="130"/>
      <c r="VZH37" s="130"/>
      <c r="VZI37" s="130"/>
      <c r="VZJ37" s="130"/>
      <c r="VZK37" s="130"/>
      <c r="VZL37" s="130"/>
      <c r="VZM37" s="130"/>
      <c r="VZN37" s="130"/>
      <c r="VZO37" s="130"/>
      <c r="VZP37" s="130"/>
      <c r="VZQ37" s="130"/>
      <c r="VZR37" s="130"/>
      <c r="VZS37" s="130"/>
      <c r="VZT37" s="130"/>
      <c r="VZU37" s="130"/>
      <c r="VZV37" s="130"/>
      <c r="VZW37" s="130"/>
      <c r="VZX37" s="130"/>
      <c r="VZY37" s="130"/>
      <c r="VZZ37" s="130"/>
      <c r="WAA37" s="130"/>
      <c r="WAB37" s="130"/>
      <c r="WAC37" s="130"/>
      <c r="WAD37" s="130"/>
      <c r="WAE37" s="130"/>
      <c r="WAF37" s="130"/>
      <c r="WAG37" s="130"/>
      <c r="WAH37" s="130"/>
      <c r="WAI37" s="130"/>
      <c r="WAJ37" s="130"/>
      <c r="WAK37" s="130"/>
      <c r="WAL37" s="130"/>
      <c r="WAM37" s="130"/>
      <c r="WAN37" s="130"/>
      <c r="WAO37" s="130"/>
      <c r="WAP37" s="130"/>
      <c r="WAQ37" s="130"/>
      <c r="WAR37" s="130"/>
      <c r="WAS37" s="130"/>
      <c r="WAT37" s="130"/>
      <c r="WAU37" s="130"/>
      <c r="WAV37" s="130"/>
      <c r="WAW37" s="130"/>
      <c r="WAX37" s="130"/>
      <c r="WAY37" s="130"/>
      <c r="WAZ37" s="130"/>
      <c r="WBA37" s="130"/>
      <c r="WBB37" s="130"/>
      <c r="WBC37" s="130"/>
      <c r="WBD37" s="130"/>
      <c r="WBE37" s="130"/>
      <c r="WBF37" s="130"/>
      <c r="WBG37" s="130"/>
      <c r="WBH37" s="130"/>
      <c r="WBI37" s="130"/>
      <c r="WBJ37" s="130"/>
      <c r="WBK37" s="130"/>
      <c r="WBL37" s="130"/>
      <c r="WBM37" s="130"/>
      <c r="WBN37" s="130"/>
      <c r="WBO37" s="130"/>
      <c r="WBP37" s="130"/>
      <c r="WBQ37" s="130"/>
      <c r="WBR37" s="130"/>
      <c r="WBS37" s="130"/>
      <c r="WBT37" s="130"/>
      <c r="WBU37" s="130"/>
      <c r="WBV37" s="130"/>
      <c r="WBW37" s="130"/>
      <c r="WBX37" s="130"/>
      <c r="WBY37" s="130"/>
      <c r="WBZ37" s="130"/>
      <c r="WCA37" s="130"/>
      <c r="WCB37" s="130"/>
      <c r="WCC37" s="130"/>
      <c r="WCD37" s="130"/>
      <c r="WCE37" s="130"/>
      <c r="WCF37" s="130"/>
      <c r="WCG37" s="130"/>
      <c r="WCH37" s="130"/>
      <c r="WCI37" s="130"/>
      <c r="WCJ37" s="130"/>
      <c r="WCK37" s="130"/>
      <c r="WCL37" s="130"/>
      <c r="WCM37" s="130"/>
      <c r="WCN37" s="130"/>
      <c r="WCO37" s="130"/>
      <c r="WCP37" s="130"/>
      <c r="WCQ37" s="130"/>
      <c r="WCR37" s="130"/>
      <c r="WCS37" s="130"/>
      <c r="WCT37" s="130"/>
      <c r="WCU37" s="130"/>
      <c r="WCV37" s="130"/>
      <c r="WCW37" s="130"/>
      <c r="WCX37" s="130"/>
      <c r="WCY37" s="130"/>
      <c r="WCZ37" s="130"/>
      <c r="WDA37" s="130"/>
      <c r="WDB37" s="130"/>
      <c r="WDC37" s="130"/>
      <c r="WDD37" s="130"/>
      <c r="WDE37" s="130"/>
      <c r="WDF37" s="130"/>
      <c r="WDG37" s="130"/>
      <c r="WDH37" s="130"/>
      <c r="WDI37" s="130"/>
      <c r="WDJ37" s="130"/>
      <c r="WDK37" s="130"/>
      <c r="WDL37" s="130"/>
      <c r="WDM37" s="130"/>
      <c r="WDN37" s="130"/>
      <c r="WDO37" s="130"/>
      <c r="WDP37" s="130"/>
      <c r="WDQ37" s="130"/>
      <c r="WDR37" s="130"/>
      <c r="WDS37" s="130"/>
      <c r="WDT37" s="130"/>
      <c r="WDU37" s="130"/>
      <c r="WDV37" s="130"/>
      <c r="WDW37" s="130"/>
      <c r="WDX37" s="130"/>
      <c r="WDY37" s="130"/>
      <c r="WDZ37" s="130"/>
      <c r="WEA37" s="130"/>
      <c r="WEB37" s="130"/>
      <c r="WEC37" s="130"/>
      <c r="WED37" s="130"/>
      <c r="WEE37" s="130"/>
      <c r="WEF37" s="130"/>
      <c r="WEG37" s="130"/>
      <c r="WEH37" s="130"/>
      <c r="WEI37" s="130"/>
      <c r="WEJ37" s="130"/>
      <c r="WEK37" s="130"/>
      <c r="WEL37" s="130"/>
      <c r="WEM37" s="130"/>
      <c r="WEN37" s="130"/>
      <c r="WEO37" s="130"/>
      <c r="WEP37" s="130"/>
      <c r="WEQ37" s="130"/>
      <c r="WER37" s="130"/>
      <c r="WES37" s="130"/>
      <c r="WET37" s="130"/>
      <c r="WEU37" s="130"/>
      <c r="WEV37" s="130"/>
      <c r="WEW37" s="130"/>
      <c r="WEX37" s="130"/>
      <c r="WEY37" s="130"/>
      <c r="WEZ37" s="130"/>
      <c r="WFA37" s="130"/>
      <c r="WFB37" s="130"/>
      <c r="WFC37" s="130"/>
      <c r="WFD37" s="130"/>
      <c r="WFE37" s="130"/>
      <c r="WFF37" s="130"/>
      <c r="WFG37" s="130"/>
      <c r="WFH37" s="130"/>
      <c r="WFI37" s="130"/>
      <c r="WFJ37" s="130"/>
      <c r="WFK37" s="130"/>
      <c r="WFL37" s="130"/>
      <c r="WFM37" s="130"/>
      <c r="WFN37" s="130"/>
      <c r="WFO37" s="130"/>
      <c r="WFP37" s="130"/>
      <c r="WFQ37" s="130"/>
      <c r="WFR37" s="130"/>
      <c r="WFS37" s="130"/>
      <c r="WFT37" s="130"/>
      <c r="WFU37" s="130"/>
      <c r="WFV37" s="130"/>
      <c r="WFW37" s="130"/>
      <c r="WFX37" s="130"/>
      <c r="WFY37" s="130"/>
      <c r="WFZ37" s="130"/>
      <c r="WGA37" s="130"/>
      <c r="WGB37" s="130"/>
      <c r="WGC37" s="130"/>
      <c r="WGD37" s="130"/>
      <c r="WGE37" s="130"/>
      <c r="WGF37" s="130"/>
      <c r="WGG37" s="130"/>
      <c r="WGH37" s="130"/>
      <c r="WGI37" s="130"/>
      <c r="WGJ37" s="130"/>
      <c r="WGK37" s="130"/>
      <c r="WGL37" s="130"/>
      <c r="WGM37" s="130"/>
      <c r="WGN37" s="130"/>
      <c r="WGO37" s="130"/>
      <c r="WGP37" s="130"/>
      <c r="WGQ37" s="130"/>
      <c r="WGR37" s="130"/>
      <c r="WGS37" s="130"/>
      <c r="WGT37" s="130"/>
      <c r="WGU37" s="130"/>
      <c r="WGV37" s="130"/>
      <c r="WGW37" s="130"/>
      <c r="WGX37" s="130"/>
      <c r="WGY37" s="130"/>
      <c r="WGZ37" s="130"/>
      <c r="WHA37" s="130"/>
      <c r="WHB37" s="130"/>
      <c r="WHC37" s="130"/>
      <c r="WHD37" s="130"/>
      <c r="WHE37" s="130"/>
      <c r="WHF37" s="130"/>
      <c r="WHG37" s="130"/>
      <c r="WHH37" s="130"/>
      <c r="WHI37" s="130"/>
      <c r="WHJ37" s="130"/>
      <c r="WHK37" s="130"/>
      <c r="WHL37" s="130"/>
      <c r="WHM37" s="130"/>
      <c r="WHN37" s="130"/>
      <c r="WHO37" s="130"/>
      <c r="WHP37" s="130"/>
      <c r="WHQ37" s="130"/>
      <c r="WHR37" s="130"/>
      <c r="WHS37" s="130"/>
      <c r="WHT37" s="130"/>
      <c r="WHU37" s="130"/>
      <c r="WHV37" s="130"/>
      <c r="WHW37" s="130"/>
      <c r="WHX37" s="130"/>
      <c r="WHY37" s="130"/>
      <c r="WHZ37" s="130"/>
      <c r="WIA37" s="130"/>
      <c r="WIB37" s="130"/>
      <c r="WIC37" s="130"/>
      <c r="WID37" s="130"/>
      <c r="WIE37" s="130"/>
      <c r="WIF37" s="130"/>
      <c r="WIG37" s="130"/>
      <c r="WIH37" s="130"/>
      <c r="WII37" s="130"/>
      <c r="WIJ37" s="130"/>
      <c r="WIK37" s="130"/>
      <c r="WIL37" s="130"/>
      <c r="WIM37" s="130"/>
      <c r="WIN37" s="130"/>
      <c r="WIO37" s="130"/>
      <c r="WIP37" s="130"/>
      <c r="WIQ37" s="130"/>
      <c r="WIR37" s="130"/>
      <c r="WIS37" s="130"/>
      <c r="WIT37" s="130"/>
      <c r="WIU37" s="130"/>
      <c r="WIV37" s="130"/>
      <c r="WIW37" s="130"/>
      <c r="WIX37" s="130"/>
      <c r="WIY37" s="130"/>
      <c r="WIZ37" s="130"/>
      <c r="WJA37" s="130"/>
      <c r="WJB37" s="130"/>
      <c r="WJC37" s="130"/>
      <c r="WJD37" s="130"/>
      <c r="WJE37" s="130"/>
      <c r="WJF37" s="130"/>
      <c r="WJG37" s="130"/>
      <c r="WJH37" s="130"/>
      <c r="WJI37" s="130"/>
      <c r="WJJ37" s="130"/>
      <c r="WJK37" s="130"/>
      <c r="WJL37" s="130"/>
      <c r="WJM37" s="130"/>
      <c r="WJN37" s="130"/>
      <c r="WJO37" s="130"/>
      <c r="WJP37" s="130"/>
      <c r="WJQ37" s="130"/>
      <c r="WJR37" s="130"/>
      <c r="WJS37" s="130"/>
      <c r="WJT37" s="130"/>
      <c r="WJU37" s="130"/>
      <c r="WJV37" s="130"/>
      <c r="WJW37" s="130"/>
      <c r="WJX37" s="130"/>
      <c r="WJY37" s="130"/>
      <c r="WJZ37" s="130"/>
      <c r="WKA37" s="130"/>
      <c r="WKB37" s="130"/>
      <c r="WKC37" s="130"/>
      <c r="WKD37" s="130"/>
      <c r="WKE37" s="130"/>
      <c r="WKF37" s="130"/>
      <c r="WKG37" s="130"/>
      <c r="WKH37" s="130"/>
      <c r="WKI37" s="130"/>
      <c r="WKJ37" s="130"/>
      <c r="WKK37" s="130"/>
      <c r="WKL37" s="130"/>
      <c r="WKM37" s="130"/>
      <c r="WKN37" s="130"/>
      <c r="WKO37" s="130"/>
      <c r="WKP37" s="130"/>
      <c r="WKQ37" s="130"/>
      <c r="WKR37" s="130"/>
      <c r="WKS37" s="130"/>
      <c r="WKT37" s="130"/>
      <c r="WKU37" s="130"/>
      <c r="WKV37" s="130"/>
      <c r="WKW37" s="130"/>
      <c r="WKX37" s="130"/>
      <c r="WKY37" s="130"/>
      <c r="WKZ37" s="130"/>
      <c r="WLA37" s="130"/>
      <c r="WLB37" s="130"/>
      <c r="WLC37" s="130"/>
      <c r="WLD37" s="130"/>
      <c r="WLE37" s="130"/>
      <c r="WLF37" s="130"/>
      <c r="WLG37" s="130"/>
      <c r="WLH37" s="130"/>
      <c r="WLI37" s="130"/>
      <c r="WLJ37" s="130"/>
      <c r="WLK37" s="130"/>
      <c r="WLL37" s="130"/>
      <c r="WLM37" s="130"/>
      <c r="WLN37" s="130"/>
      <c r="WLO37" s="130"/>
      <c r="WLP37" s="130"/>
      <c r="WLQ37" s="130"/>
      <c r="WLR37" s="130"/>
      <c r="WLS37" s="130"/>
      <c r="WLT37" s="130"/>
      <c r="WLU37" s="130"/>
      <c r="WLV37" s="130"/>
      <c r="WLW37" s="130"/>
      <c r="WLX37" s="130"/>
      <c r="WLY37" s="130"/>
      <c r="WLZ37" s="130"/>
      <c r="WMA37" s="130"/>
      <c r="WMB37" s="130"/>
      <c r="WMC37" s="130"/>
      <c r="WMD37" s="130"/>
      <c r="WME37" s="130"/>
      <c r="WMF37" s="130"/>
      <c r="WMG37" s="130"/>
      <c r="WMH37" s="130"/>
      <c r="WMI37" s="130"/>
      <c r="WMJ37" s="130"/>
      <c r="WMK37" s="130"/>
      <c r="WML37" s="130"/>
      <c r="WMM37" s="130"/>
      <c r="WMN37" s="130"/>
      <c r="WMO37" s="130"/>
      <c r="WMP37" s="130"/>
      <c r="WMQ37" s="130"/>
      <c r="WMR37" s="130"/>
      <c r="WMS37" s="130"/>
      <c r="WMT37" s="130"/>
      <c r="WMU37" s="130"/>
      <c r="WMV37" s="130"/>
      <c r="WMW37" s="130"/>
      <c r="WMX37" s="130"/>
      <c r="WMY37" s="130"/>
      <c r="WMZ37" s="130"/>
      <c r="WNA37" s="130"/>
      <c r="WNB37" s="130"/>
      <c r="WNC37" s="130"/>
      <c r="WND37" s="130"/>
      <c r="WNE37" s="130"/>
      <c r="WNF37" s="130"/>
      <c r="WNG37" s="130"/>
      <c r="WNH37" s="130"/>
      <c r="WNI37" s="130"/>
      <c r="WNJ37" s="130"/>
      <c r="WNK37" s="130"/>
      <c r="WNL37" s="130"/>
      <c r="WNM37" s="130"/>
      <c r="WNN37" s="130"/>
      <c r="WNO37" s="130"/>
      <c r="WNP37" s="130"/>
      <c r="WNQ37" s="130"/>
      <c r="WNR37" s="130"/>
      <c r="WNS37" s="130"/>
      <c r="WNT37" s="130"/>
      <c r="WNU37" s="130"/>
      <c r="WNV37" s="130"/>
      <c r="WNW37" s="130"/>
      <c r="WNX37" s="130"/>
      <c r="WNY37" s="130"/>
      <c r="WNZ37" s="130"/>
      <c r="WOA37" s="130"/>
      <c r="WOB37" s="130"/>
      <c r="WOC37" s="130"/>
      <c r="WOD37" s="130"/>
      <c r="WOE37" s="130"/>
      <c r="WOF37" s="130"/>
      <c r="WOG37" s="130"/>
      <c r="WOH37" s="130"/>
      <c r="WOI37" s="130"/>
      <c r="WOJ37" s="130"/>
      <c r="WOK37" s="130"/>
      <c r="WOL37" s="130"/>
      <c r="WOM37" s="130"/>
      <c r="WON37" s="130"/>
      <c r="WOO37" s="130"/>
      <c r="WOP37" s="130"/>
      <c r="WOQ37" s="130"/>
      <c r="WOR37" s="130"/>
      <c r="WOS37" s="130"/>
      <c r="WOT37" s="130"/>
      <c r="WOU37" s="130"/>
      <c r="WOV37" s="130"/>
      <c r="WOW37" s="130"/>
      <c r="WOX37" s="130"/>
      <c r="WOY37" s="130"/>
      <c r="WOZ37" s="130"/>
      <c r="WPA37" s="130"/>
      <c r="WPB37" s="130"/>
      <c r="WPC37" s="130"/>
      <c r="WPD37" s="130"/>
      <c r="WPE37" s="130"/>
      <c r="WPF37" s="130"/>
      <c r="WPG37" s="130"/>
      <c r="WPH37" s="130"/>
      <c r="WPI37" s="130"/>
      <c r="WPJ37" s="130"/>
      <c r="WPK37" s="130"/>
      <c r="WPL37" s="130"/>
      <c r="WPM37" s="130"/>
      <c r="WPN37" s="130"/>
      <c r="WPO37" s="130"/>
      <c r="WPP37" s="130"/>
      <c r="WPQ37" s="130"/>
      <c r="WPR37" s="130"/>
      <c r="WPS37" s="130"/>
      <c r="WPT37" s="130"/>
      <c r="WPU37" s="130"/>
      <c r="WPV37" s="130"/>
      <c r="WPW37" s="130"/>
      <c r="WPX37" s="130"/>
      <c r="WPY37" s="130"/>
      <c r="WPZ37" s="130"/>
      <c r="WQA37" s="130"/>
      <c r="WQB37" s="130"/>
      <c r="WQC37" s="130"/>
      <c r="WQD37" s="130"/>
      <c r="WQE37" s="130"/>
      <c r="WQF37" s="130"/>
      <c r="WQG37" s="130"/>
      <c r="WQH37" s="130"/>
      <c r="WQI37" s="130"/>
      <c r="WQJ37" s="130"/>
      <c r="WQK37" s="130"/>
      <c r="WQL37" s="130"/>
      <c r="WQM37" s="130"/>
      <c r="WQN37" s="130"/>
      <c r="WQO37" s="130"/>
      <c r="WQP37" s="130"/>
      <c r="WQQ37" s="130"/>
      <c r="WQR37" s="130"/>
      <c r="WQS37" s="130"/>
      <c r="WQT37" s="130"/>
      <c r="WQU37" s="130"/>
      <c r="WQV37" s="130"/>
      <c r="WQW37" s="130"/>
      <c r="WQX37" s="130"/>
      <c r="WQY37" s="130"/>
      <c r="WQZ37" s="130"/>
      <c r="WRA37" s="130"/>
      <c r="WRB37" s="130"/>
      <c r="WRC37" s="130"/>
      <c r="WRD37" s="130"/>
      <c r="WRE37" s="130"/>
      <c r="WRF37" s="130"/>
      <c r="WRG37" s="130"/>
      <c r="WRH37" s="130"/>
      <c r="WRI37" s="130"/>
      <c r="WRJ37" s="130"/>
      <c r="WRK37" s="130"/>
      <c r="WRL37" s="130"/>
      <c r="WRM37" s="130"/>
      <c r="WRN37" s="130"/>
      <c r="WRO37" s="130"/>
      <c r="WRP37" s="130"/>
      <c r="WRQ37" s="130"/>
      <c r="WRR37" s="130"/>
      <c r="WRS37" s="130"/>
      <c r="WRT37" s="130"/>
      <c r="WRU37" s="130"/>
      <c r="WRV37" s="130"/>
      <c r="WRW37" s="130"/>
      <c r="WRX37" s="130"/>
      <c r="WRY37" s="130"/>
      <c r="WRZ37" s="130"/>
      <c r="WSA37" s="130"/>
      <c r="WSB37" s="130"/>
      <c r="WSC37" s="130"/>
      <c r="WSD37" s="130"/>
      <c r="WSE37" s="130"/>
      <c r="WSF37" s="130"/>
      <c r="WSG37" s="130"/>
      <c r="WSH37" s="130"/>
      <c r="WSI37" s="130"/>
      <c r="WSJ37" s="130"/>
      <c r="WSK37" s="130"/>
      <c r="WSL37" s="130"/>
      <c r="WSM37" s="130"/>
      <c r="WSN37" s="130"/>
      <c r="WSO37" s="130"/>
      <c r="WSP37" s="130"/>
      <c r="WSQ37" s="130"/>
      <c r="WSR37" s="130"/>
      <c r="WSS37" s="130"/>
      <c r="WST37" s="130"/>
      <c r="WSU37" s="130"/>
      <c r="WSV37" s="130"/>
      <c r="WSW37" s="130"/>
      <c r="WSX37" s="130"/>
      <c r="WSY37" s="130"/>
      <c r="WSZ37" s="130"/>
      <c r="WTA37" s="130"/>
      <c r="WTB37" s="130"/>
      <c r="WTC37" s="130"/>
      <c r="WTD37" s="130"/>
      <c r="WTE37" s="130"/>
      <c r="WTF37" s="130"/>
      <c r="WTG37" s="130"/>
      <c r="WTH37" s="130"/>
      <c r="WTI37" s="130"/>
      <c r="WTJ37" s="130"/>
      <c r="WTK37" s="130"/>
      <c r="WTL37" s="130"/>
      <c r="WTM37" s="130"/>
      <c r="WTN37" s="130"/>
      <c r="WTO37" s="130"/>
      <c r="WTP37" s="130"/>
      <c r="WTQ37" s="130"/>
      <c r="WTR37" s="130"/>
      <c r="WTS37" s="130"/>
      <c r="WTT37" s="130"/>
      <c r="WTU37" s="130"/>
      <c r="WTV37" s="130"/>
      <c r="WTW37" s="130"/>
      <c r="WTX37" s="130"/>
      <c r="WTY37" s="130"/>
      <c r="WTZ37" s="130"/>
      <c r="WUA37" s="130"/>
      <c r="WUB37" s="130"/>
      <c r="WUC37" s="130"/>
      <c r="WUD37" s="130"/>
      <c r="WUE37" s="130"/>
      <c r="WUF37" s="130"/>
      <c r="WUG37" s="130"/>
      <c r="WUH37" s="130"/>
      <c r="WUI37" s="130"/>
      <c r="WUJ37" s="130"/>
      <c r="WUK37" s="130"/>
      <c r="WUL37" s="130"/>
      <c r="WUM37" s="130"/>
      <c r="WUN37" s="130"/>
      <c r="WUO37" s="130"/>
      <c r="WUP37" s="130"/>
      <c r="WUQ37" s="130"/>
      <c r="WUR37" s="130"/>
      <c r="WUS37" s="130"/>
      <c r="WUT37" s="130"/>
      <c r="WUU37" s="130"/>
      <c r="WUV37" s="130"/>
      <c r="WUW37" s="130"/>
      <c r="WUX37" s="130"/>
      <c r="WUY37" s="130"/>
      <c r="WUZ37" s="130"/>
      <c r="WVA37" s="130"/>
      <c r="WVB37" s="130"/>
      <c r="WVC37" s="130"/>
      <c r="WVD37" s="130"/>
      <c r="WVE37" s="130"/>
      <c r="WVF37" s="130"/>
      <c r="WVG37" s="130"/>
      <c r="WVH37" s="130"/>
      <c r="WVI37" s="130"/>
      <c r="WVJ37" s="130"/>
      <c r="WVK37" s="130"/>
      <c r="WVL37" s="130"/>
      <c r="WVM37" s="130"/>
      <c r="WVN37" s="130"/>
      <c r="WVO37" s="130"/>
      <c r="WVP37" s="130"/>
      <c r="WVQ37" s="130"/>
      <c r="WVR37" s="130"/>
      <c r="WVS37" s="130"/>
      <c r="WVT37" s="130"/>
      <c r="WVU37" s="130"/>
      <c r="WVV37" s="130"/>
      <c r="WVW37" s="130"/>
      <c r="WVX37" s="130"/>
      <c r="WVY37" s="130"/>
      <c r="WVZ37" s="130"/>
      <c r="WWA37" s="130"/>
      <c r="WWB37" s="130"/>
      <c r="WWC37" s="130"/>
      <c r="WWD37" s="130"/>
      <c r="WWE37" s="130"/>
      <c r="WWF37" s="130"/>
      <c r="WWG37" s="130"/>
      <c r="WWH37" s="130"/>
      <c r="WWI37" s="130"/>
      <c r="WWJ37" s="130"/>
      <c r="WWK37" s="130"/>
      <c r="WWL37" s="130"/>
      <c r="WWM37" s="130"/>
      <c r="WWN37" s="130"/>
      <c r="WWO37" s="130"/>
      <c r="WWP37" s="130"/>
      <c r="WWQ37" s="130"/>
      <c r="WWR37" s="130"/>
      <c r="WWS37" s="130"/>
      <c r="WWT37" s="130"/>
      <c r="WWU37" s="130"/>
      <c r="WWV37" s="130"/>
      <c r="WWW37" s="130"/>
      <c r="WWX37" s="130"/>
      <c r="WWY37" s="130"/>
      <c r="WWZ37" s="130"/>
      <c r="WXA37" s="130"/>
      <c r="WXB37" s="130"/>
      <c r="WXC37" s="130"/>
      <c r="WXD37" s="130"/>
      <c r="WXE37" s="130"/>
      <c r="WXF37" s="130"/>
      <c r="WXG37" s="130"/>
      <c r="WXH37" s="130"/>
      <c r="WXI37" s="130"/>
      <c r="WXJ37" s="130"/>
      <c r="WXK37" s="130"/>
      <c r="WXL37" s="130"/>
      <c r="WXM37" s="130"/>
      <c r="WXN37" s="130"/>
      <c r="WXO37" s="130"/>
      <c r="WXP37" s="130"/>
      <c r="WXQ37" s="130"/>
      <c r="WXR37" s="130"/>
      <c r="WXS37" s="130"/>
      <c r="WXT37" s="130"/>
      <c r="WXU37" s="130"/>
      <c r="WXV37" s="130"/>
      <c r="WXW37" s="130"/>
      <c r="WXX37" s="130"/>
      <c r="WXY37" s="130"/>
      <c r="WXZ37" s="130"/>
      <c r="WYA37" s="130"/>
      <c r="WYB37" s="130"/>
      <c r="WYC37" s="130"/>
      <c r="WYD37" s="130"/>
      <c r="WYE37" s="130"/>
      <c r="WYF37" s="130"/>
      <c r="WYG37" s="130"/>
      <c r="WYH37" s="130"/>
      <c r="WYI37" s="130"/>
      <c r="WYJ37" s="130"/>
      <c r="WYK37" s="130"/>
      <c r="WYL37" s="130"/>
      <c r="WYM37" s="130"/>
      <c r="WYN37" s="130"/>
      <c r="WYO37" s="130"/>
      <c r="WYP37" s="130"/>
      <c r="WYQ37" s="130"/>
      <c r="WYR37" s="130"/>
      <c r="WYS37" s="130"/>
      <c r="WYT37" s="130"/>
      <c r="WYU37" s="130"/>
      <c r="WYV37" s="130"/>
      <c r="WYW37" s="130"/>
      <c r="WYX37" s="130"/>
      <c r="WYY37" s="130"/>
      <c r="WYZ37" s="130"/>
      <c r="WZA37" s="130"/>
      <c r="WZB37" s="130"/>
      <c r="WZC37" s="130"/>
      <c r="WZD37" s="130"/>
      <c r="WZE37" s="130"/>
      <c r="WZF37" s="130"/>
      <c r="WZG37" s="130"/>
      <c r="WZH37" s="130"/>
      <c r="WZI37" s="130"/>
      <c r="WZJ37" s="130"/>
      <c r="WZK37" s="130"/>
      <c r="WZL37" s="130"/>
      <c r="WZM37" s="130"/>
      <c r="WZN37" s="130"/>
      <c r="WZO37" s="130"/>
      <c r="WZP37" s="130"/>
      <c r="WZQ37" s="130"/>
      <c r="WZR37" s="130"/>
      <c r="WZS37" s="130"/>
      <c r="WZT37" s="130"/>
      <c r="WZU37" s="130"/>
      <c r="WZV37" s="130"/>
      <c r="WZW37" s="130"/>
      <c r="WZX37" s="130"/>
      <c r="WZY37" s="130"/>
      <c r="WZZ37" s="130"/>
      <c r="XAA37" s="130"/>
      <c r="XAB37" s="130"/>
      <c r="XAC37" s="130"/>
      <c r="XAD37" s="130"/>
      <c r="XAE37" s="130"/>
      <c r="XAF37" s="130"/>
      <c r="XAG37" s="130"/>
      <c r="XAH37" s="130"/>
      <c r="XAI37" s="130"/>
      <c r="XAJ37" s="130"/>
      <c r="XAK37" s="130"/>
      <c r="XAL37" s="130"/>
      <c r="XAM37" s="130"/>
      <c r="XAN37" s="130"/>
      <c r="XAO37" s="130"/>
      <c r="XAP37" s="130"/>
      <c r="XAQ37" s="130"/>
      <c r="XAR37" s="130"/>
      <c r="XAS37" s="130"/>
      <c r="XAT37" s="130"/>
      <c r="XAU37" s="130"/>
      <c r="XAV37" s="130"/>
      <c r="XAW37" s="130"/>
      <c r="XAX37" s="130"/>
      <c r="XAY37" s="130"/>
      <c r="XAZ37" s="130"/>
      <c r="XBA37" s="130"/>
      <c r="XBB37" s="130"/>
      <c r="XBC37" s="130"/>
      <c r="XBD37" s="130"/>
      <c r="XBE37" s="130"/>
      <c r="XBF37" s="130"/>
      <c r="XBG37" s="130"/>
      <c r="XBH37" s="130"/>
      <c r="XBI37" s="130"/>
      <c r="XBJ37" s="130"/>
      <c r="XBK37" s="130"/>
      <c r="XBL37" s="130"/>
      <c r="XBM37" s="130"/>
      <c r="XBN37" s="130"/>
      <c r="XBO37" s="130"/>
      <c r="XBP37" s="130"/>
      <c r="XBQ37" s="130"/>
      <c r="XBR37" s="130"/>
      <c r="XBS37" s="130"/>
      <c r="XBT37" s="130"/>
      <c r="XBU37" s="130"/>
      <c r="XBV37" s="130"/>
      <c r="XBW37" s="130"/>
      <c r="XBX37" s="130"/>
      <c r="XBY37" s="130"/>
      <c r="XBZ37" s="130"/>
      <c r="XCA37" s="130"/>
      <c r="XCB37" s="130"/>
      <c r="XCC37" s="130"/>
      <c r="XCD37" s="130"/>
      <c r="XCE37" s="130"/>
      <c r="XCF37" s="130"/>
      <c r="XCG37" s="130"/>
      <c r="XCH37" s="130"/>
      <c r="XCI37" s="130"/>
      <c r="XCJ37" s="130"/>
      <c r="XCK37" s="130"/>
      <c r="XCL37" s="130"/>
      <c r="XCM37" s="130"/>
      <c r="XCN37" s="130"/>
      <c r="XCO37" s="130"/>
      <c r="XCP37" s="130"/>
      <c r="XCQ37" s="130"/>
      <c r="XCR37" s="130"/>
      <c r="XCS37" s="130"/>
      <c r="XCT37" s="130"/>
      <c r="XCU37" s="130"/>
      <c r="XCV37" s="130"/>
      <c r="XCW37" s="130"/>
      <c r="XCX37" s="130"/>
      <c r="XCY37" s="130"/>
      <c r="XCZ37" s="130"/>
      <c r="XDA37" s="130"/>
      <c r="XDB37" s="130"/>
      <c r="XDC37" s="130"/>
      <c r="XDD37" s="130"/>
      <c r="XDE37" s="130"/>
      <c r="XDF37" s="130"/>
      <c r="XDG37" s="130"/>
      <c r="XDH37" s="130"/>
      <c r="XDI37" s="130"/>
      <c r="XDJ37" s="130"/>
      <c r="XDK37" s="130"/>
      <c r="XDL37" s="130"/>
      <c r="XDM37" s="130"/>
      <c r="XDN37" s="130"/>
      <c r="XDO37" s="130"/>
      <c r="XDP37" s="130"/>
      <c r="XDQ37" s="130"/>
      <c r="XDR37" s="130"/>
      <c r="XDS37" s="130"/>
      <c r="XDT37" s="130"/>
      <c r="XDU37" s="130"/>
      <c r="XDV37" s="130"/>
      <c r="XDW37" s="130"/>
      <c r="XDX37" s="130"/>
      <c r="XDY37" s="130"/>
      <c r="XDZ37" s="130"/>
      <c r="XEA37" s="130"/>
      <c r="XEB37" s="130"/>
      <c r="XEC37" s="130"/>
      <c r="XED37" s="130"/>
      <c r="XEE37" s="130"/>
      <c r="XEF37" s="130"/>
      <c r="XEG37" s="130"/>
      <c r="XEH37" s="130"/>
      <c r="XEI37" s="130"/>
      <c r="XEJ37" s="130"/>
      <c r="XEK37" s="130"/>
      <c r="XEL37" s="130"/>
      <c r="XEM37" s="130"/>
      <c r="XEN37" s="130"/>
      <c r="XEO37" s="130"/>
      <c r="XEP37" s="130"/>
      <c r="XEQ37" s="130"/>
      <c r="XER37" s="130"/>
      <c r="XES37" s="130"/>
      <c r="XET37" s="130"/>
      <c r="XEU37" s="130"/>
      <c r="XEV37" s="130"/>
      <c r="XEW37" s="130"/>
    </row>
    <row r="38" spans="1:16377">
      <c r="A38" s="668"/>
      <c r="B38" s="568"/>
      <c r="C38" s="181" t="s">
        <v>49</v>
      </c>
      <c r="D38" s="576">
        <v>3677</v>
      </c>
      <c r="E38" s="184"/>
      <c r="F38" s="182"/>
      <c r="G38" s="182"/>
      <c r="H38" s="182"/>
      <c r="I38" s="182"/>
      <c r="J38" s="183"/>
      <c r="K38" s="183"/>
      <c r="L38" s="183"/>
      <c r="M38" s="183"/>
      <c r="N38" s="183"/>
      <c r="O38" s="183"/>
      <c r="P38" s="183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70">
        <f>SUM(D38:P38)</f>
        <v>3677</v>
      </c>
      <c r="AD38" s="182"/>
    </row>
    <row r="39" spans="1:16377">
      <c r="A39" s="668"/>
      <c r="B39" s="568"/>
      <c r="C39" s="181" t="s">
        <v>50</v>
      </c>
      <c r="D39" s="417"/>
      <c r="E39" s="308"/>
      <c r="F39" s="187"/>
      <c r="G39" s="187"/>
      <c r="H39" s="182"/>
      <c r="I39" s="182"/>
      <c r="J39" s="183"/>
      <c r="K39" s="183"/>
      <c r="L39" s="183"/>
      <c r="M39" s="183"/>
      <c r="N39" s="183"/>
      <c r="O39" s="183"/>
      <c r="P39" s="183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70">
        <f>SUM(D39:AB39)</f>
        <v>0</v>
      </c>
      <c r="AD39" s="182"/>
    </row>
    <row r="40" spans="1:16377">
      <c r="A40" s="668"/>
      <c r="B40" s="568"/>
      <c r="C40" s="188" t="s">
        <v>51</v>
      </c>
      <c r="D40" s="417"/>
      <c r="E40" s="308"/>
      <c r="F40" s="187"/>
      <c r="G40" s="187"/>
      <c r="H40" s="182"/>
      <c r="I40" s="182"/>
      <c r="J40" s="194"/>
      <c r="K40" s="194"/>
      <c r="L40" s="194"/>
      <c r="M40" s="194"/>
      <c r="N40" s="508"/>
      <c r="O40" s="194"/>
      <c r="P40" s="183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541"/>
      <c r="AC40" s="170">
        <f>SUM(D40:AB40)</f>
        <v>0</v>
      </c>
      <c r="AD40" s="182"/>
    </row>
    <row r="41" spans="1:16377">
      <c r="A41" s="668"/>
      <c r="B41" s="568"/>
      <c r="C41" s="195" t="s">
        <v>52</v>
      </c>
      <c r="D41" s="575">
        <f>D38+D39+D40-D34-D35</f>
        <v>3677</v>
      </c>
      <c r="E41" s="20">
        <f>D41+E39+E40-E34-E35</f>
        <v>3677</v>
      </c>
      <c r="F41" s="574">
        <f t="shared" ref="F41:P41" si="24">E41+F39+F40-F34-F35</f>
        <v>3677</v>
      </c>
      <c r="G41" s="574">
        <f t="shared" si="24"/>
        <v>3677</v>
      </c>
      <c r="H41" s="574">
        <f t="shared" si="24"/>
        <v>3677</v>
      </c>
      <c r="I41" s="574">
        <f t="shared" si="24"/>
        <v>3677</v>
      </c>
      <c r="J41" s="574">
        <f t="shared" si="24"/>
        <v>3677</v>
      </c>
      <c r="K41" s="574">
        <f t="shared" si="24"/>
        <v>3677</v>
      </c>
      <c r="L41" s="574">
        <f t="shared" si="24"/>
        <v>3677</v>
      </c>
      <c r="M41" s="574">
        <f t="shared" si="24"/>
        <v>3677</v>
      </c>
      <c r="N41" s="574">
        <f t="shared" si="24"/>
        <v>3677</v>
      </c>
      <c r="O41" s="574">
        <f t="shared" si="24"/>
        <v>1597</v>
      </c>
      <c r="P41" s="19">
        <f t="shared" si="24"/>
        <v>-651</v>
      </c>
      <c r="Q41" s="574">
        <f t="shared" ref="Q41:V41" si="25">P41+Q39+Q40-Q34-Q35</f>
        <v>-1351</v>
      </c>
      <c r="R41" s="19">
        <f t="shared" si="25"/>
        <v>-2359</v>
      </c>
      <c r="S41" s="574">
        <f t="shared" si="25"/>
        <v>-2999</v>
      </c>
      <c r="T41" s="19">
        <f t="shared" si="25"/>
        <v>-4023</v>
      </c>
      <c r="U41" s="574">
        <f t="shared" si="25"/>
        <v>-5047</v>
      </c>
      <c r="V41" s="19">
        <f t="shared" si="25"/>
        <v>-6071</v>
      </c>
      <c r="W41" s="574">
        <f t="shared" ref="W41" si="26">V41+W39+W40-W34-W35</f>
        <v>-7095</v>
      </c>
      <c r="X41" s="19">
        <f t="shared" ref="X41" si="27">W41+X39+X40-X34-X35</f>
        <v>-8119</v>
      </c>
      <c r="Y41" s="574">
        <f t="shared" ref="Y41" si="28">X41+Y39+Y40-Y34-Y35</f>
        <v>-9143</v>
      </c>
      <c r="Z41" s="19">
        <f t="shared" ref="Z41" si="29">Y41+Z39+Z40-Z34-Z35</f>
        <v>-10295</v>
      </c>
      <c r="AA41" s="574">
        <f t="shared" ref="AA41" si="30">Z41+AA39+AA40-AA34-AA35</f>
        <v>-11511</v>
      </c>
      <c r="AB41" s="19">
        <f t="shared" ref="AB41" si="31">AA41+AB39+AB40-AB34-AB35</f>
        <v>-12727</v>
      </c>
      <c r="AC41" s="197"/>
      <c r="AD41" s="59">
        <f>AB41-3200</f>
        <v>-15927</v>
      </c>
    </row>
    <row r="42" spans="1:16377">
      <c r="A42" s="668" t="s">
        <v>262</v>
      </c>
      <c r="B42" s="568">
        <v>10300801</v>
      </c>
      <c r="C42" s="173" t="s">
        <v>46</v>
      </c>
      <c r="D42" s="174"/>
      <c r="E42" s="42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380</v>
      </c>
      <c r="O42" s="37">
        <v>452</v>
      </c>
      <c r="P42" s="37">
        <v>348</v>
      </c>
      <c r="Q42" s="37">
        <v>488</v>
      </c>
      <c r="R42" s="37">
        <v>484</v>
      </c>
      <c r="S42" s="139">
        <v>538</v>
      </c>
      <c r="T42" s="139">
        <v>228</v>
      </c>
      <c r="U42" s="139">
        <v>496</v>
      </c>
      <c r="V42" s="139">
        <v>258</v>
      </c>
      <c r="W42" s="139">
        <v>192</v>
      </c>
      <c r="X42" s="139">
        <v>0</v>
      </c>
      <c r="Y42" s="139">
        <v>0</v>
      </c>
      <c r="Z42" s="139">
        <v>0</v>
      </c>
      <c r="AA42" s="139">
        <v>0</v>
      </c>
      <c r="AB42" s="139">
        <v>0</v>
      </c>
      <c r="AC42" s="170">
        <f>SUM(D42:AB42)</f>
        <v>3864</v>
      </c>
      <c r="AD42" s="417"/>
      <c r="AE42" s="44"/>
      <c r="AF42" s="44">
        <f>E42+F42+G42+H42+I42+J42+K42+L42+M42+N42+O42+P42</f>
        <v>1180</v>
      </c>
      <c r="AI42" s="48">
        <f>AC34+AC42+AC43+AC50+AC51</f>
        <v>38116</v>
      </c>
    </row>
    <row r="43" spans="1:16377">
      <c r="A43" s="668"/>
      <c r="B43" s="568"/>
      <c r="C43" s="173" t="s">
        <v>47</v>
      </c>
      <c r="D43" s="174"/>
      <c r="E43" s="42">
        <v>440</v>
      </c>
      <c r="F43" s="37">
        <v>98</v>
      </c>
      <c r="G43" s="37">
        <v>292</v>
      </c>
      <c r="H43" s="37">
        <v>142</v>
      </c>
      <c r="I43" s="37">
        <v>224</v>
      </c>
      <c r="J43" s="37">
        <v>344</v>
      </c>
      <c r="K43" s="37">
        <v>126</v>
      </c>
      <c r="L43" s="37">
        <v>178</v>
      </c>
      <c r="M43" s="37">
        <v>48</v>
      </c>
      <c r="N43" s="37">
        <v>378</v>
      </c>
      <c r="O43" s="37">
        <v>834</v>
      </c>
      <c r="P43" s="37">
        <v>590</v>
      </c>
      <c r="Q43" s="37">
        <v>544</v>
      </c>
      <c r="R43" s="37">
        <v>164</v>
      </c>
      <c r="S43" s="37">
        <v>218</v>
      </c>
      <c r="T43" s="37">
        <v>234</v>
      </c>
      <c r="U43" s="37">
        <v>248</v>
      </c>
      <c r="V43" s="37">
        <v>356</v>
      </c>
      <c r="W43" s="37">
        <v>228</v>
      </c>
      <c r="X43" s="37">
        <v>182</v>
      </c>
      <c r="Y43" s="37">
        <v>230</v>
      </c>
      <c r="Z43" s="37">
        <v>230</v>
      </c>
      <c r="AA43" s="37">
        <v>254</v>
      </c>
      <c r="AB43" s="37">
        <v>410</v>
      </c>
      <c r="AC43" s="170">
        <f>SUM(D43:AB43)</f>
        <v>6992</v>
      </c>
      <c r="AD43" s="417"/>
      <c r="AE43" s="44">
        <f>K43+L43+M43+N43+O43+P43+Q43+R43+S43</f>
        <v>3080</v>
      </c>
      <c r="AF43" s="44">
        <f>E43+F43+G43+H43+I43+J43+K43+L43+M43+N43+O43+P43</f>
        <v>3694</v>
      </c>
    </row>
    <row r="44" spans="1:16377" ht="28.5" customHeight="1">
      <c r="A44" s="668"/>
      <c r="B44" s="578"/>
      <c r="C44" s="53" t="s">
        <v>48</v>
      </c>
      <c r="D44" s="37"/>
      <c r="E44" s="42"/>
      <c r="F44" s="37"/>
      <c r="G44" s="37"/>
      <c r="H44" s="37"/>
      <c r="I44" s="37"/>
      <c r="J44" s="40"/>
      <c r="K44" s="40"/>
      <c r="L44" s="40"/>
      <c r="M44" s="40"/>
      <c r="N44" s="40"/>
      <c r="O44" s="40"/>
      <c r="P44" s="40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24">
        <f>SUM(D44:P44)</f>
        <v>0</v>
      </c>
      <c r="AD44" s="591"/>
    </row>
    <row r="45" spans="1:16377" s="131" customFormat="1" ht="17.25" customHeight="1">
      <c r="A45" s="668"/>
      <c r="B45" s="578"/>
      <c r="C45" s="132" t="s">
        <v>58</v>
      </c>
      <c r="D45" s="9"/>
      <c r="E45" s="16"/>
      <c r="F45" s="9"/>
      <c r="G45" s="9"/>
      <c r="H45" s="9"/>
      <c r="I45" s="9"/>
      <c r="J45" s="21"/>
      <c r="K45" s="21"/>
      <c r="L45" s="21"/>
      <c r="M45" s="21"/>
      <c r="N45" s="21"/>
      <c r="O45" s="21"/>
      <c r="P45" s="21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24">
        <f>SUM(D45:S45)</f>
        <v>0</v>
      </c>
      <c r="AD45" s="9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  <c r="CT45" s="130"/>
      <c r="CU45" s="130"/>
      <c r="CV45" s="130"/>
      <c r="CW45" s="130"/>
      <c r="CX45" s="130"/>
      <c r="CY45" s="130"/>
      <c r="CZ45" s="130"/>
      <c r="DA45" s="130"/>
      <c r="DB45" s="130"/>
      <c r="DC45" s="130"/>
      <c r="DD45" s="130"/>
      <c r="DE45" s="130"/>
      <c r="DF45" s="130"/>
      <c r="DG45" s="130"/>
      <c r="DH45" s="130"/>
      <c r="DI45" s="130"/>
      <c r="DJ45" s="130"/>
      <c r="DK45" s="130"/>
      <c r="DL45" s="130"/>
      <c r="DM45" s="130"/>
      <c r="DN45" s="130"/>
      <c r="DO45" s="130"/>
      <c r="DP45" s="130"/>
      <c r="DQ45" s="130"/>
      <c r="DR45" s="130"/>
      <c r="DS45" s="130"/>
      <c r="DT45" s="130"/>
      <c r="DU45" s="130"/>
      <c r="DV45" s="130"/>
      <c r="DW45" s="130"/>
      <c r="DX45" s="130"/>
      <c r="DY45" s="130"/>
      <c r="DZ45" s="130"/>
      <c r="EA45" s="130"/>
      <c r="EB45" s="130"/>
      <c r="EC45" s="130"/>
      <c r="ED45" s="130"/>
      <c r="EE45" s="130"/>
      <c r="EF45" s="130"/>
      <c r="EG45" s="130"/>
      <c r="EH45" s="130"/>
      <c r="EI45" s="130"/>
      <c r="EJ45" s="130"/>
      <c r="EK45" s="130"/>
      <c r="EL45" s="130"/>
      <c r="EM45" s="130"/>
      <c r="EN45" s="130"/>
      <c r="EO45" s="130"/>
      <c r="EP45" s="130"/>
      <c r="EQ45" s="130"/>
      <c r="ER45" s="130"/>
      <c r="ES45" s="130"/>
      <c r="ET45" s="130"/>
      <c r="EU45" s="130"/>
      <c r="EV45" s="130"/>
      <c r="EW45" s="130"/>
      <c r="EX45" s="130"/>
      <c r="EY45" s="130"/>
      <c r="EZ45" s="130"/>
      <c r="FA45" s="130"/>
      <c r="FB45" s="130"/>
      <c r="FC45" s="130"/>
      <c r="FD45" s="130"/>
      <c r="FE45" s="130"/>
      <c r="FF45" s="130"/>
      <c r="FG45" s="130"/>
      <c r="FH45" s="130"/>
      <c r="FI45" s="130"/>
      <c r="FJ45" s="130"/>
      <c r="FK45" s="130"/>
      <c r="FL45" s="130"/>
      <c r="FM45" s="130"/>
      <c r="FN45" s="130"/>
      <c r="FO45" s="130"/>
      <c r="FP45" s="130"/>
      <c r="FQ45" s="130"/>
      <c r="FR45" s="130"/>
      <c r="FS45" s="130"/>
      <c r="FT45" s="130"/>
      <c r="FU45" s="130"/>
      <c r="FV45" s="130"/>
      <c r="FW45" s="130"/>
      <c r="FX45" s="130"/>
      <c r="FY45" s="130"/>
      <c r="FZ45" s="130"/>
      <c r="GA45" s="130"/>
      <c r="GB45" s="130"/>
      <c r="GC45" s="130"/>
      <c r="GD45" s="130"/>
      <c r="GE45" s="130"/>
      <c r="GF45" s="130"/>
      <c r="GG45" s="130"/>
      <c r="GH45" s="130"/>
      <c r="GI45" s="130"/>
      <c r="GJ45" s="130"/>
      <c r="GK45" s="130"/>
      <c r="GL45" s="130"/>
      <c r="GM45" s="130"/>
      <c r="GN45" s="130"/>
      <c r="GO45" s="130"/>
      <c r="GP45" s="130"/>
      <c r="GQ45" s="130"/>
      <c r="GR45" s="130"/>
      <c r="GS45" s="130"/>
      <c r="GT45" s="130"/>
      <c r="GU45" s="130"/>
      <c r="GV45" s="130"/>
      <c r="GW45" s="130"/>
      <c r="GX45" s="130"/>
      <c r="GY45" s="130"/>
      <c r="GZ45" s="130"/>
      <c r="HA45" s="130"/>
      <c r="HB45" s="130"/>
      <c r="HC45" s="130"/>
      <c r="HD45" s="130"/>
      <c r="HE45" s="130"/>
      <c r="HF45" s="130"/>
      <c r="HG45" s="130"/>
      <c r="HH45" s="130"/>
      <c r="HI45" s="130"/>
      <c r="HJ45" s="130"/>
      <c r="HK45" s="130"/>
      <c r="HL45" s="130"/>
      <c r="HM45" s="130"/>
      <c r="HN45" s="130"/>
      <c r="HO45" s="130"/>
      <c r="HP45" s="130"/>
      <c r="HQ45" s="130"/>
      <c r="HR45" s="130"/>
      <c r="HS45" s="130"/>
      <c r="HT45" s="130"/>
      <c r="HU45" s="130"/>
      <c r="HV45" s="130"/>
      <c r="HW45" s="130"/>
      <c r="HX45" s="130"/>
      <c r="HY45" s="130"/>
      <c r="HZ45" s="130"/>
      <c r="IA45" s="130"/>
      <c r="IB45" s="130"/>
      <c r="IC45" s="130"/>
      <c r="ID45" s="130"/>
      <c r="IE45" s="130"/>
      <c r="IF45" s="130"/>
      <c r="IG45" s="130"/>
      <c r="IH45" s="130"/>
      <c r="II45" s="130"/>
      <c r="IJ45" s="130"/>
      <c r="IK45" s="130"/>
      <c r="IL45" s="130"/>
      <c r="IM45" s="130"/>
      <c r="IN45" s="130"/>
      <c r="IO45" s="130"/>
      <c r="IP45" s="130"/>
      <c r="IQ45" s="130"/>
      <c r="IR45" s="130"/>
      <c r="IS45" s="130"/>
      <c r="IT45" s="130"/>
      <c r="IU45" s="130"/>
      <c r="IV45" s="130"/>
      <c r="IW45" s="130"/>
      <c r="IX45" s="130"/>
      <c r="IY45" s="130"/>
      <c r="IZ45" s="130"/>
      <c r="JA45" s="130"/>
      <c r="JB45" s="130"/>
      <c r="JC45" s="130"/>
      <c r="JD45" s="130"/>
      <c r="JE45" s="130"/>
      <c r="JF45" s="130"/>
      <c r="JG45" s="130"/>
      <c r="JH45" s="130"/>
      <c r="JI45" s="130"/>
      <c r="JJ45" s="130"/>
      <c r="JK45" s="130"/>
      <c r="JL45" s="130"/>
      <c r="JM45" s="130"/>
      <c r="JN45" s="130"/>
      <c r="JO45" s="130"/>
      <c r="JP45" s="130"/>
      <c r="JQ45" s="130"/>
      <c r="JR45" s="130"/>
      <c r="JS45" s="130"/>
      <c r="JT45" s="130"/>
      <c r="JU45" s="130"/>
      <c r="JV45" s="130"/>
      <c r="JW45" s="130"/>
      <c r="JX45" s="130"/>
      <c r="JY45" s="130"/>
      <c r="JZ45" s="130"/>
      <c r="KA45" s="130"/>
      <c r="KB45" s="130"/>
      <c r="KC45" s="130"/>
      <c r="KD45" s="130"/>
      <c r="KE45" s="130"/>
      <c r="KF45" s="130"/>
      <c r="KG45" s="130"/>
      <c r="KH45" s="130"/>
      <c r="KI45" s="130"/>
      <c r="KJ45" s="130"/>
      <c r="KK45" s="130"/>
      <c r="KL45" s="130"/>
      <c r="KM45" s="130"/>
      <c r="KN45" s="130"/>
      <c r="KO45" s="130"/>
      <c r="KP45" s="130"/>
      <c r="KQ45" s="130"/>
      <c r="KR45" s="130"/>
      <c r="KS45" s="130"/>
      <c r="KT45" s="130"/>
      <c r="KU45" s="130"/>
      <c r="KV45" s="130"/>
      <c r="KW45" s="130"/>
      <c r="KX45" s="130"/>
      <c r="KY45" s="130"/>
      <c r="KZ45" s="130"/>
      <c r="LA45" s="130"/>
      <c r="LB45" s="130"/>
      <c r="LC45" s="130"/>
      <c r="LD45" s="130"/>
      <c r="LE45" s="130"/>
      <c r="LF45" s="130"/>
      <c r="LG45" s="130"/>
      <c r="LH45" s="130"/>
      <c r="LI45" s="130"/>
      <c r="LJ45" s="130"/>
      <c r="LK45" s="130"/>
      <c r="LL45" s="130"/>
      <c r="LM45" s="130"/>
      <c r="LN45" s="130"/>
      <c r="LO45" s="130"/>
      <c r="LP45" s="130"/>
      <c r="LQ45" s="130"/>
      <c r="LR45" s="130"/>
      <c r="LS45" s="130"/>
      <c r="LT45" s="130"/>
      <c r="LU45" s="130"/>
      <c r="LV45" s="130"/>
      <c r="LW45" s="130"/>
      <c r="LX45" s="130"/>
      <c r="LY45" s="130"/>
      <c r="LZ45" s="130"/>
      <c r="MA45" s="130"/>
      <c r="MB45" s="130"/>
      <c r="MC45" s="130"/>
      <c r="MD45" s="130"/>
      <c r="ME45" s="130"/>
      <c r="MF45" s="130"/>
      <c r="MG45" s="130"/>
      <c r="MH45" s="130"/>
      <c r="MI45" s="130"/>
      <c r="MJ45" s="130"/>
      <c r="MK45" s="130"/>
      <c r="ML45" s="130"/>
      <c r="MM45" s="130"/>
      <c r="MN45" s="130"/>
      <c r="MO45" s="130"/>
      <c r="MP45" s="130"/>
      <c r="MQ45" s="130"/>
      <c r="MR45" s="130"/>
      <c r="MS45" s="130"/>
      <c r="MT45" s="130"/>
      <c r="MU45" s="130"/>
      <c r="MV45" s="130"/>
      <c r="MW45" s="130"/>
      <c r="MX45" s="130"/>
      <c r="MY45" s="130"/>
      <c r="MZ45" s="130"/>
      <c r="NA45" s="130"/>
      <c r="NB45" s="130"/>
      <c r="NC45" s="130"/>
      <c r="ND45" s="130"/>
      <c r="NE45" s="130"/>
      <c r="NF45" s="130"/>
      <c r="NG45" s="130"/>
      <c r="NH45" s="130"/>
      <c r="NI45" s="130"/>
      <c r="NJ45" s="130"/>
      <c r="NK45" s="130"/>
      <c r="NL45" s="130"/>
      <c r="NM45" s="130"/>
      <c r="NN45" s="130"/>
      <c r="NO45" s="130"/>
      <c r="NP45" s="130"/>
      <c r="NQ45" s="130"/>
      <c r="NR45" s="130"/>
      <c r="NS45" s="130"/>
      <c r="NT45" s="130"/>
      <c r="NU45" s="130"/>
      <c r="NV45" s="130"/>
      <c r="NW45" s="130"/>
      <c r="NX45" s="130"/>
      <c r="NY45" s="130"/>
      <c r="NZ45" s="130"/>
      <c r="OA45" s="130"/>
      <c r="OB45" s="130"/>
      <c r="OC45" s="130"/>
      <c r="OD45" s="130"/>
      <c r="OE45" s="130"/>
      <c r="OF45" s="130"/>
      <c r="OG45" s="130"/>
      <c r="OH45" s="130"/>
      <c r="OI45" s="130"/>
      <c r="OJ45" s="130"/>
      <c r="OK45" s="130"/>
      <c r="OL45" s="130"/>
      <c r="OM45" s="130"/>
      <c r="ON45" s="130"/>
      <c r="OO45" s="130"/>
      <c r="OP45" s="130"/>
      <c r="OQ45" s="130"/>
      <c r="OR45" s="130"/>
      <c r="OS45" s="130"/>
      <c r="OT45" s="130"/>
      <c r="OU45" s="130"/>
      <c r="OV45" s="130"/>
      <c r="OW45" s="130"/>
      <c r="OX45" s="130"/>
      <c r="OY45" s="130"/>
      <c r="OZ45" s="130"/>
      <c r="PA45" s="130"/>
      <c r="PB45" s="130"/>
      <c r="PC45" s="130"/>
      <c r="PD45" s="130"/>
      <c r="PE45" s="130"/>
      <c r="PF45" s="130"/>
      <c r="PG45" s="130"/>
      <c r="PH45" s="130"/>
      <c r="PI45" s="130"/>
      <c r="PJ45" s="130"/>
      <c r="PK45" s="130"/>
      <c r="PL45" s="130"/>
      <c r="PM45" s="130"/>
      <c r="PN45" s="130"/>
      <c r="PO45" s="130"/>
      <c r="PP45" s="130"/>
      <c r="PQ45" s="130"/>
      <c r="PR45" s="130"/>
      <c r="PS45" s="130"/>
      <c r="PT45" s="130"/>
      <c r="PU45" s="130"/>
      <c r="PV45" s="130"/>
      <c r="PW45" s="130"/>
      <c r="PX45" s="130"/>
      <c r="PY45" s="130"/>
      <c r="PZ45" s="130"/>
      <c r="QA45" s="130"/>
      <c r="QB45" s="130"/>
      <c r="QC45" s="130"/>
      <c r="QD45" s="130"/>
      <c r="QE45" s="130"/>
      <c r="QF45" s="130"/>
      <c r="QG45" s="130"/>
      <c r="QH45" s="130"/>
      <c r="QI45" s="130"/>
      <c r="QJ45" s="130"/>
      <c r="QK45" s="130"/>
      <c r="QL45" s="130"/>
      <c r="QM45" s="130"/>
      <c r="QN45" s="130"/>
      <c r="QO45" s="130"/>
      <c r="QP45" s="130"/>
      <c r="QQ45" s="130"/>
      <c r="QR45" s="130"/>
      <c r="QS45" s="130"/>
      <c r="QT45" s="130"/>
      <c r="QU45" s="130"/>
      <c r="QV45" s="130"/>
      <c r="QW45" s="130"/>
      <c r="QX45" s="130"/>
      <c r="QY45" s="130"/>
      <c r="QZ45" s="130"/>
      <c r="RA45" s="130"/>
      <c r="RB45" s="130"/>
      <c r="RC45" s="130"/>
      <c r="RD45" s="130"/>
      <c r="RE45" s="130"/>
      <c r="RF45" s="130"/>
      <c r="RG45" s="130"/>
      <c r="RH45" s="130"/>
      <c r="RI45" s="130"/>
      <c r="RJ45" s="130"/>
      <c r="RK45" s="130"/>
      <c r="RL45" s="130"/>
      <c r="RM45" s="130"/>
      <c r="RN45" s="130"/>
      <c r="RO45" s="130"/>
      <c r="RP45" s="130"/>
      <c r="RQ45" s="130"/>
      <c r="RR45" s="130"/>
      <c r="RS45" s="130"/>
      <c r="RT45" s="130"/>
      <c r="RU45" s="130"/>
      <c r="RV45" s="130"/>
      <c r="RW45" s="130"/>
      <c r="RX45" s="130"/>
      <c r="RY45" s="130"/>
      <c r="RZ45" s="130"/>
      <c r="SA45" s="130"/>
      <c r="SB45" s="130"/>
      <c r="SC45" s="130"/>
      <c r="SD45" s="130"/>
      <c r="SE45" s="130"/>
      <c r="SF45" s="130"/>
      <c r="SG45" s="130"/>
      <c r="SH45" s="130"/>
      <c r="SI45" s="130"/>
      <c r="SJ45" s="130"/>
      <c r="SK45" s="130"/>
      <c r="SL45" s="130"/>
      <c r="SM45" s="130"/>
      <c r="SN45" s="130"/>
      <c r="SO45" s="130"/>
      <c r="SP45" s="130"/>
      <c r="SQ45" s="130"/>
      <c r="SR45" s="130"/>
      <c r="SS45" s="130"/>
      <c r="ST45" s="130"/>
      <c r="SU45" s="130"/>
      <c r="SV45" s="130"/>
      <c r="SW45" s="130"/>
      <c r="SX45" s="130"/>
      <c r="SY45" s="130"/>
      <c r="SZ45" s="130"/>
      <c r="TA45" s="130"/>
      <c r="TB45" s="130"/>
      <c r="TC45" s="130"/>
      <c r="TD45" s="130"/>
      <c r="TE45" s="130"/>
      <c r="TF45" s="130"/>
      <c r="TG45" s="130"/>
      <c r="TH45" s="130"/>
      <c r="TI45" s="130"/>
      <c r="TJ45" s="130"/>
      <c r="TK45" s="130"/>
      <c r="TL45" s="130"/>
      <c r="TM45" s="130"/>
      <c r="TN45" s="130"/>
      <c r="TO45" s="130"/>
      <c r="TP45" s="130"/>
      <c r="TQ45" s="130"/>
      <c r="TR45" s="130"/>
      <c r="TS45" s="130"/>
      <c r="TT45" s="130"/>
      <c r="TU45" s="130"/>
      <c r="TV45" s="130"/>
      <c r="TW45" s="130"/>
      <c r="TX45" s="130"/>
      <c r="TY45" s="130"/>
      <c r="TZ45" s="130"/>
      <c r="UA45" s="130"/>
      <c r="UB45" s="130"/>
      <c r="UC45" s="130"/>
      <c r="UD45" s="130"/>
      <c r="UE45" s="130"/>
      <c r="UF45" s="130"/>
      <c r="UG45" s="130"/>
      <c r="UH45" s="130"/>
      <c r="UI45" s="130"/>
      <c r="UJ45" s="130"/>
      <c r="UK45" s="130"/>
      <c r="UL45" s="130"/>
      <c r="UM45" s="130"/>
      <c r="UN45" s="130"/>
      <c r="UO45" s="130"/>
      <c r="UP45" s="130"/>
      <c r="UQ45" s="130"/>
      <c r="UR45" s="130"/>
      <c r="US45" s="130"/>
      <c r="UT45" s="130"/>
      <c r="UU45" s="130"/>
      <c r="UV45" s="130"/>
      <c r="UW45" s="130"/>
      <c r="UX45" s="130"/>
      <c r="UY45" s="130"/>
      <c r="UZ45" s="130"/>
      <c r="VA45" s="130"/>
      <c r="VB45" s="130"/>
      <c r="VC45" s="130"/>
      <c r="VD45" s="130"/>
      <c r="VE45" s="130"/>
      <c r="VF45" s="130"/>
      <c r="VG45" s="130"/>
      <c r="VH45" s="130"/>
      <c r="VI45" s="130"/>
      <c r="VJ45" s="130"/>
      <c r="VK45" s="130"/>
      <c r="VL45" s="130"/>
      <c r="VM45" s="130"/>
      <c r="VN45" s="130"/>
      <c r="VO45" s="130"/>
      <c r="VP45" s="130"/>
      <c r="VQ45" s="130"/>
      <c r="VR45" s="130"/>
      <c r="VS45" s="130"/>
      <c r="VT45" s="130"/>
      <c r="VU45" s="130"/>
      <c r="VV45" s="130"/>
      <c r="VW45" s="130"/>
      <c r="VX45" s="130"/>
      <c r="VY45" s="130"/>
      <c r="VZ45" s="130"/>
      <c r="WA45" s="130"/>
      <c r="WB45" s="130"/>
      <c r="WC45" s="130"/>
      <c r="WD45" s="130"/>
      <c r="WE45" s="130"/>
      <c r="WF45" s="130"/>
      <c r="WG45" s="130"/>
      <c r="WH45" s="130"/>
      <c r="WI45" s="130"/>
      <c r="WJ45" s="130"/>
      <c r="WK45" s="130"/>
      <c r="WL45" s="130"/>
      <c r="WM45" s="130"/>
      <c r="WN45" s="130"/>
      <c r="WO45" s="130"/>
      <c r="WP45" s="130"/>
      <c r="WQ45" s="130"/>
      <c r="WR45" s="130"/>
      <c r="WS45" s="130"/>
      <c r="WT45" s="130"/>
      <c r="WU45" s="130"/>
      <c r="WV45" s="130"/>
      <c r="WW45" s="130"/>
      <c r="WX45" s="130"/>
      <c r="WY45" s="130"/>
      <c r="WZ45" s="130"/>
      <c r="XA45" s="130"/>
      <c r="XB45" s="130"/>
      <c r="XC45" s="130"/>
      <c r="XD45" s="130"/>
      <c r="XE45" s="130"/>
      <c r="XF45" s="130"/>
      <c r="XG45" s="130"/>
      <c r="XH45" s="130"/>
      <c r="XI45" s="130"/>
      <c r="XJ45" s="130"/>
      <c r="XK45" s="130"/>
      <c r="XL45" s="130"/>
      <c r="XM45" s="130"/>
      <c r="XN45" s="130"/>
      <c r="XO45" s="130"/>
      <c r="XP45" s="130"/>
      <c r="XQ45" s="130"/>
      <c r="XR45" s="130"/>
      <c r="XS45" s="130"/>
      <c r="XT45" s="130"/>
      <c r="XU45" s="130"/>
      <c r="XV45" s="130"/>
      <c r="XW45" s="130"/>
      <c r="XX45" s="130"/>
      <c r="XY45" s="130"/>
      <c r="XZ45" s="130"/>
      <c r="YA45" s="130"/>
      <c r="YB45" s="130"/>
      <c r="YC45" s="130"/>
      <c r="YD45" s="130"/>
      <c r="YE45" s="130"/>
      <c r="YF45" s="130"/>
      <c r="YG45" s="130"/>
      <c r="YH45" s="130"/>
      <c r="YI45" s="130"/>
      <c r="YJ45" s="130"/>
      <c r="YK45" s="130"/>
      <c r="YL45" s="130"/>
      <c r="YM45" s="130"/>
      <c r="YN45" s="130"/>
      <c r="YO45" s="130"/>
      <c r="YP45" s="130"/>
      <c r="YQ45" s="130"/>
      <c r="YR45" s="130"/>
      <c r="YS45" s="130"/>
      <c r="YT45" s="130"/>
      <c r="YU45" s="130"/>
      <c r="YV45" s="130"/>
      <c r="YW45" s="130"/>
      <c r="YX45" s="130"/>
      <c r="YY45" s="130"/>
      <c r="YZ45" s="130"/>
      <c r="ZA45" s="130"/>
      <c r="ZB45" s="130"/>
      <c r="ZC45" s="130"/>
      <c r="ZD45" s="130"/>
      <c r="ZE45" s="130"/>
      <c r="ZF45" s="130"/>
      <c r="ZG45" s="130"/>
      <c r="ZH45" s="130"/>
      <c r="ZI45" s="130"/>
      <c r="ZJ45" s="130"/>
      <c r="ZK45" s="130"/>
      <c r="ZL45" s="130"/>
      <c r="ZM45" s="130"/>
      <c r="ZN45" s="130"/>
      <c r="ZO45" s="130"/>
      <c r="ZP45" s="130"/>
      <c r="ZQ45" s="130"/>
      <c r="ZR45" s="130"/>
      <c r="ZS45" s="130"/>
      <c r="ZT45" s="130"/>
      <c r="ZU45" s="130"/>
      <c r="ZV45" s="130"/>
      <c r="ZW45" s="130"/>
      <c r="ZX45" s="130"/>
      <c r="ZY45" s="130"/>
      <c r="ZZ45" s="130"/>
      <c r="AAA45" s="130"/>
      <c r="AAB45" s="130"/>
      <c r="AAC45" s="130"/>
      <c r="AAD45" s="130"/>
      <c r="AAE45" s="130"/>
      <c r="AAF45" s="130"/>
      <c r="AAG45" s="130"/>
      <c r="AAH45" s="130"/>
      <c r="AAI45" s="130"/>
      <c r="AAJ45" s="130"/>
      <c r="AAK45" s="130"/>
      <c r="AAL45" s="130"/>
      <c r="AAM45" s="130"/>
      <c r="AAN45" s="130"/>
      <c r="AAO45" s="130"/>
      <c r="AAP45" s="130"/>
      <c r="AAQ45" s="130"/>
      <c r="AAR45" s="130"/>
      <c r="AAS45" s="130"/>
      <c r="AAT45" s="130"/>
      <c r="AAU45" s="130"/>
      <c r="AAV45" s="130"/>
      <c r="AAW45" s="130"/>
      <c r="AAX45" s="130"/>
      <c r="AAY45" s="130"/>
      <c r="AAZ45" s="130"/>
      <c r="ABA45" s="130"/>
      <c r="ABB45" s="130"/>
      <c r="ABC45" s="130"/>
      <c r="ABD45" s="130"/>
      <c r="ABE45" s="130"/>
      <c r="ABF45" s="130"/>
      <c r="ABG45" s="130"/>
      <c r="ABH45" s="130"/>
      <c r="ABI45" s="130"/>
      <c r="ABJ45" s="130"/>
      <c r="ABK45" s="130"/>
      <c r="ABL45" s="130"/>
      <c r="ABM45" s="130"/>
      <c r="ABN45" s="130"/>
      <c r="ABO45" s="130"/>
      <c r="ABP45" s="130"/>
      <c r="ABQ45" s="130"/>
      <c r="ABR45" s="130"/>
      <c r="ABS45" s="130"/>
      <c r="ABT45" s="130"/>
      <c r="ABU45" s="130"/>
      <c r="ABV45" s="130"/>
      <c r="ABW45" s="130"/>
      <c r="ABX45" s="130"/>
      <c r="ABY45" s="130"/>
      <c r="ABZ45" s="130"/>
      <c r="ACA45" s="130"/>
      <c r="ACB45" s="130"/>
      <c r="ACC45" s="130"/>
      <c r="ACD45" s="130"/>
      <c r="ACE45" s="130"/>
      <c r="ACF45" s="130"/>
      <c r="ACG45" s="130"/>
      <c r="ACH45" s="130"/>
      <c r="ACI45" s="130"/>
      <c r="ACJ45" s="130"/>
      <c r="ACK45" s="130"/>
      <c r="ACL45" s="130"/>
      <c r="ACM45" s="130"/>
      <c r="ACN45" s="130"/>
      <c r="ACO45" s="130"/>
      <c r="ACP45" s="130"/>
      <c r="ACQ45" s="130"/>
      <c r="ACR45" s="130"/>
      <c r="ACS45" s="130"/>
      <c r="ACT45" s="130"/>
      <c r="ACU45" s="130"/>
      <c r="ACV45" s="130"/>
      <c r="ACW45" s="130"/>
      <c r="ACX45" s="130"/>
      <c r="ACY45" s="130"/>
      <c r="ACZ45" s="130"/>
      <c r="ADA45" s="130"/>
      <c r="ADB45" s="130"/>
      <c r="ADC45" s="130"/>
      <c r="ADD45" s="130"/>
      <c r="ADE45" s="130"/>
      <c r="ADF45" s="130"/>
      <c r="ADG45" s="130"/>
      <c r="ADH45" s="130"/>
      <c r="ADI45" s="130"/>
      <c r="ADJ45" s="130"/>
      <c r="ADK45" s="130"/>
      <c r="ADL45" s="130"/>
      <c r="ADM45" s="130"/>
      <c r="ADN45" s="130"/>
      <c r="ADO45" s="130"/>
      <c r="ADP45" s="130"/>
      <c r="ADQ45" s="130"/>
      <c r="ADR45" s="130"/>
      <c r="ADS45" s="130"/>
      <c r="ADT45" s="130"/>
      <c r="ADU45" s="130"/>
      <c r="ADV45" s="130"/>
      <c r="ADW45" s="130"/>
      <c r="ADX45" s="130"/>
      <c r="ADY45" s="130"/>
      <c r="ADZ45" s="130"/>
      <c r="AEA45" s="130"/>
      <c r="AEB45" s="130"/>
      <c r="AEC45" s="130"/>
      <c r="AED45" s="130"/>
      <c r="AEE45" s="130"/>
      <c r="AEF45" s="130"/>
      <c r="AEG45" s="130"/>
      <c r="AEH45" s="130"/>
      <c r="AEI45" s="130"/>
      <c r="AEJ45" s="130"/>
      <c r="AEK45" s="130"/>
      <c r="AEL45" s="130"/>
      <c r="AEM45" s="130"/>
      <c r="AEN45" s="130"/>
      <c r="AEO45" s="130"/>
      <c r="AEP45" s="130"/>
      <c r="AEQ45" s="130"/>
      <c r="AER45" s="130"/>
      <c r="AES45" s="130"/>
      <c r="AET45" s="130"/>
      <c r="AEU45" s="130"/>
      <c r="AEV45" s="130"/>
      <c r="AEW45" s="130"/>
      <c r="AEX45" s="130"/>
      <c r="AEY45" s="130"/>
      <c r="AEZ45" s="130"/>
      <c r="AFA45" s="130"/>
      <c r="AFB45" s="130"/>
      <c r="AFC45" s="130"/>
      <c r="AFD45" s="130"/>
      <c r="AFE45" s="130"/>
      <c r="AFF45" s="130"/>
      <c r="AFG45" s="130"/>
      <c r="AFH45" s="130"/>
      <c r="AFI45" s="130"/>
      <c r="AFJ45" s="130"/>
      <c r="AFK45" s="130"/>
      <c r="AFL45" s="130"/>
      <c r="AFM45" s="130"/>
      <c r="AFN45" s="130"/>
      <c r="AFO45" s="130"/>
      <c r="AFP45" s="130"/>
      <c r="AFQ45" s="130"/>
      <c r="AFR45" s="130"/>
      <c r="AFS45" s="130"/>
      <c r="AFT45" s="130"/>
      <c r="AFU45" s="130"/>
      <c r="AFV45" s="130"/>
      <c r="AFW45" s="130"/>
      <c r="AFX45" s="130"/>
      <c r="AFY45" s="130"/>
      <c r="AFZ45" s="130"/>
      <c r="AGA45" s="130"/>
      <c r="AGB45" s="130"/>
      <c r="AGC45" s="130"/>
      <c r="AGD45" s="130"/>
      <c r="AGE45" s="130"/>
      <c r="AGF45" s="130"/>
      <c r="AGG45" s="130"/>
      <c r="AGH45" s="130"/>
      <c r="AGI45" s="130"/>
      <c r="AGJ45" s="130"/>
      <c r="AGK45" s="130"/>
      <c r="AGL45" s="130"/>
      <c r="AGM45" s="130"/>
      <c r="AGN45" s="130"/>
      <c r="AGO45" s="130"/>
      <c r="AGP45" s="130"/>
      <c r="AGQ45" s="130"/>
      <c r="AGR45" s="130"/>
      <c r="AGS45" s="130"/>
      <c r="AGT45" s="130"/>
      <c r="AGU45" s="130"/>
      <c r="AGV45" s="130"/>
      <c r="AGW45" s="130"/>
      <c r="AGX45" s="130"/>
      <c r="AGY45" s="130"/>
      <c r="AGZ45" s="130"/>
      <c r="AHA45" s="130"/>
      <c r="AHB45" s="130"/>
      <c r="AHC45" s="130"/>
      <c r="AHD45" s="130"/>
      <c r="AHE45" s="130"/>
      <c r="AHF45" s="130"/>
      <c r="AHG45" s="130"/>
      <c r="AHH45" s="130"/>
      <c r="AHI45" s="130"/>
      <c r="AHJ45" s="130"/>
      <c r="AHK45" s="130"/>
      <c r="AHL45" s="130"/>
      <c r="AHM45" s="130"/>
      <c r="AHN45" s="130"/>
      <c r="AHO45" s="130"/>
      <c r="AHP45" s="130"/>
      <c r="AHQ45" s="130"/>
      <c r="AHR45" s="130"/>
      <c r="AHS45" s="130"/>
      <c r="AHT45" s="130"/>
      <c r="AHU45" s="130"/>
      <c r="AHV45" s="130"/>
      <c r="AHW45" s="130"/>
      <c r="AHX45" s="130"/>
      <c r="AHY45" s="130"/>
      <c r="AHZ45" s="130"/>
      <c r="AIA45" s="130"/>
      <c r="AIB45" s="130"/>
      <c r="AIC45" s="130"/>
      <c r="AID45" s="130"/>
      <c r="AIE45" s="130"/>
      <c r="AIF45" s="130"/>
      <c r="AIG45" s="130"/>
      <c r="AIH45" s="130"/>
      <c r="AII45" s="130"/>
      <c r="AIJ45" s="130"/>
      <c r="AIK45" s="130"/>
      <c r="AIL45" s="130"/>
      <c r="AIM45" s="130"/>
      <c r="AIN45" s="130"/>
      <c r="AIO45" s="130"/>
      <c r="AIP45" s="130"/>
      <c r="AIQ45" s="130"/>
      <c r="AIR45" s="130"/>
      <c r="AIS45" s="130"/>
      <c r="AIT45" s="130"/>
      <c r="AIU45" s="130"/>
      <c r="AIV45" s="130"/>
      <c r="AIW45" s="130"/>
      <c r="AIX45" s="130"/>
      <c r="AIY45" s="130"/>
      <c r="AIZ45" s="130"/>
      <c r="AJA45" s="130"/>
      <c r="AJB45" s="130"/>
      <c r="AJC45" s="130"/>
      <c r="AJD45" s="130"/>
      <c r="AJE45" s="130"/>
      <c r="AJF45" s="130"/>
      <c r="AJG45" s="130"/>
      <c r="AJH45" s="130"/>
      <c r="AJI45" s="130"/>
      <c r="AJJ45" s="130"/>
      <c r="AJK45" s="130"/>
      <c r="AJL45" s="130"/>
      <c r="AJM45" s="130"/>
      <c r="AJN45" s="130"/>
      <c r="AJO45" s="130"/>
      <c r="AJP45" s="130"/>
      <c r="AJQ45" s="130"/>
      <c r="AJR45" s="130"/>
      <c r="AJS45" s="130"/>
      <c r="AJT45" s="130"/>
      <c r="AJU45" s="130"/>
      <c r="AJV45" s="130"/>
      <c r="AJW45" s="130"/>
      <c r="AJX45" s="130"/>
      <c r="AJY45" s="130"/>
      <c r="AJZ45" s="130"/>
      <c r="AKA45" s="130"/>
      <c r="AKB45" s="130"/>
      <c r="AKC45" s="130"/>
      <c r="AKD45" s="130"/>
      <c r="AKE45" s="130"/>
      <c r="AKF45" s="130"/>
      <c r="AKG45" s="130"/>
      <c r="AKH45" s="130"/>
      <c r="AKI45" s="130"/>
      <c r="AKJ45" s="130"/>
      <c r="AKK45" s="130"/>
      <c r="AKL45" s="130"/>
      <c r="AKM45" s="130"/>
      <c r="AKN45" s="130"/>
      <c r="AKO45" s="130"/>
      <c r="AKP45" s="130"/>
      <c r="AKQ45" s="130"/>
      <c r="AKR45" s="130"/>
      <c r="AKS45" s="130"/>
      <c r="AKT45" s="130"/>
      <c r="AKU45" s="130"/>
      <c r="AKV45" s="130"/>
      <c r="AKW45" s="130"/>
      <c r="AKX45" s="130"/>
      <c r="AKY45" s="130"/>
      <c r="AKZ45" s="130"/>
      <c r="ALA45" s="130"/>
      <c r="ALB45" s="130"/>
      <c r="ALC45" s="130"/>
      <c r="ALD45" s="130"/>
      <c r="ALE45" s="130"/>
      <c r="ALF45" s="130"/>
      <c r="ALG45" s="130"/>
      <c r="ALH45" s="130"/>
      <c r="ALI45" s="130"/>
      <c r="ALJ45" s="130"/>
      <c r="ALK45" s="130"/>
      <c r="ALL45" s="130"/>
      <c r="ALM45" s="130"/>
      <c r="ALN45" s="130"/>
      <c r="ALO45" s="130"/>
      <c r="ALP45" s="130"/>
      <c r="ALQ45" s="130"/>
      <c r="ALR45" s="130"/>
      <c r="ALS45" s="130"/>
      <c r="ALT45" s="130"/>
      <c r="ALU45" s="130"/>
      <c r="ALV45" s="130"/>
      <c r="ALW45" s="130"/>
      <c r="ALX45" s="130"/>
      <c r="ALY45" s="130"/>
      <c r="ALZ45" s="130"/>
      <c r="AMA45" s="130"/>
      <c r="AMB45" s="130"/>
      <c r="AMC45" s="130"/>
      <c r="AMD45" s="130"/>
      <c r="AME45" s="130"/>
      <c r="AMF45" s="130"/>
      <c r="AMG45" s="130"/>
      <c r="AMH45" s="130"/>
      <c r="AMI45" s="130"/>
      <c r="AMJ45" s="130"/>
      <c r="AMK45" s="130"/>
      <c r="AML45" s="130"/>
      <c r="AMM45" s="130"/>
      <c r="AMN45" s="130"/>
      <c r="AMO45" s="130"/>
      <c r="AMP45" s="130"/>
      <c r="AMQ45" s="130"/>
      <c r="AMR45" s="130"/>
      <c r="AMS45" s="130"/>
      <c r="AMT45" s="130"/>
      <c r="AMU45" s="130"/>
      <c r="AMV45" s="130"/>
      <c r="AMW45" s="130"/>
      <c r="AMX45" s="130"/>
      <c r="AMY45" s="130"/>
      <c r="AMZ45" s="130"/>
      <c r="ANA45" s="130"/>
      <c r="ANB45" s="130"/>
      <c r="ANC45" s="130"/>
      <c r="AND45" s="130"/>
      <c r="ANE45" s="130"/>
      <c r="ANF45" s="130"/>
      <c r="ANG45" s="130"/>
      <c r="ANH45" s="130"/>
      <c r="ANI45" s="130"/>
      <c r="ANJ45" s="130"/>
      <c r="ANK45" s="130"/>
      <c r="ANL45" s="130"/>
      <c r="ANM45" s="130"/>
      <c r="ANN45" s="130"/>
      <c r="ANO45" s="130"/>
      <c r="ANP45" s="130"/>
      <c r="ANQ45" s="130"/>
      <c r="ANR45" s="130"/>
      <c r="ANS45" s="130"/>
      <c r="ANT45" s="130"/>
      <c r="ANU45" s="130"/>
      <c r="ANV45" s="130"/>
      <c r="ANW45" s="130"/>
      <c r="ANX45" s="130"/>
      <c r="ANY45" s="130"/>
      <c r="ANZ45" s="130"/>
      <c r="AOA45" s="130"/>
      <c r="AOB45" s="130"/>
      <c r="AOC45" s="130"/>
      <c r="AOD45" s="130"/>
      <c r="AOE45" s="130"/>
      <c r="AOF45" s="130"/>
      <c r="AOG45" s="130"/>
      <c r="AOH45" s="130"/>
      <c r="AOI45" s="130"/>
      <c r="AOJ45" s="130"/>
      <c r="AOK45" s="130"/>
      <c r="AOL45" s="130"/>
      <c r="AOM45" s="130"/>
      <c r="AON45" s="130"/>
      <c r="AOO45" s="130"/>
      <c r="AOP45" s="130"/>
      <c r="AOQ45" s="130"/>
      <c r="AOR45" s="130"/>
      <c r="AOS45" s="130"/>
      <c r="AOT45" s="130"/>
      <c r="AOU45" s="130"/>
      <c r="AOV45" s="130"/>
      <c r="AOW45" s="130"/>
      <c r="AOX45" s="130"/>
      <c r="AOY45" s="130"/>
      <c r="AOZ45" s="130"/>
      <c r="APA45" s="130"/>
      <c r="APB45" s="130"/>
      <c r="APC45" s="130"/>
      <c r="APD45" s="130"/>
      <c r="APE45" s="130"/>
      <c r="APF45" s="130"/>
      <c r="APG45" s="130"/>
      <c r="APH45" s="130"/>
      <c r="API45" s="130"/>
      <c r="APJ45" s="130"/>
      <c r="APK45" s="130"/>
      <c r="APL45" s="130"/>
      <c r="APM45" s="130"/>
      <c r="APN45" s="130"/>
      <c r="APO45" s="130"/>
      <c r="APP45" s="130"/>
      <c r="APQ45" s="130"/>
      <c r="APR45" s="130"/>
      <c r="APS45" s="130"/>
      <c r="APT45" s="130"/>
      <c r="APU45" s="130"/>
      <c r="APV45" s="130"/>
      <c r="APW45" s="130"/>
      <c r="APX45" s="130"/>
      <c r="APY45" s="130"/>
      <c r="APZ45" s="130"/>
      <c r="AQA45" s="130"/>
      <c r="AQB45" s="130"/>
      <c r="AQC45" s="130"/>
      <c r="AQD45" s="130"/>
      <c r="AQE45" s="130"/>
      <c r="AQF45" s="130"/>
      <c r="AQG45" s="130"/>
      <c r="AQH45" s="130"/>
      <c r="AQI45" s="130"/>
      <c r="AQJ45" s="130"/>
      <c r="AQK45" s="130"/>
      <c r="AQL45" s="130"/>
      <c r="AQM45" s="130"/>
      <c r="AQN45" s="130"/>
      <c r="AQO45" s="130"/>
      <c r="AQP45" s="130"/>
      <c r="AQQ45" s="130"/>
      <c r="AQR45" s="130"/>
      <c r="AQS45" s="130"/>
      <c r="AQT45" s="130"/>
      <c r="AQU45" s="130"/>
      <c r="AQV45" s="130"/>
      <c r="AQW45" s="130"/>
      <c r="AQX45" s="130"/>
      <c r="AQY45" s="130"/>
      <c r="AQZ45" s="130"/>
      <c r="ARA45" s="130"/>
      <c r="ARB45" s="130"/>
      <c r="ARC45" s="130"/>
      <c r="ARD45" s="130"/>
      <c r="ARE45" s="130"/>
      <c r="ARF45" s="130"/>
      <c r="ARG45" s="130"/>
      <c r="ARH45" s="130"/>
      <c r="ARI45" s="130"/>
      <c r="ARJ45" s="130"/>
      <c r="ARK45" s="130"/>
      <c r="ARL45" s="130"/>
      <c r="ARM45" s="130"/>
      <c r="ARN45" s="130"/>
      <c r="ARO45" s="130"/>
      <c r="ARP45" s="130"/>
      <c r="ARQ45" s="130"/>
      <c r="ARR45" s="130"/>
      <c r="ARS45" s="130"/>
      <c r="ART45" s="130"/>
      <c r="ARU45" s="130"/>
      <c r="ARV45" s="130"/>
      <c r="ARW45" s="130"/>
      <c r="ARX45" s="130"/>
      <c r="ARY45" s="130"/>
      <c r="ARZ45" s="130"/>
      <c r="ASA45" s="130"/>
      <c r="ASB45" s="130"/>
      <c r="ASC45" s="130"/>
      <c r="ASD45" s="130"/>
      <c r="ASE45" s="130"/>
      <c r="ASF45" s="130"/>
      <c r="ASG45" s="130"/>
      <c r="ASH45" s="130"/>
      <c r="ASI45" s="130"/>
      <c r="ASJ45" s="130"/>
      <c r="ASK45" s="130"/>
      <c r="ASL45" s="130"/>
      <c r="ASM45" s="130"/>
      <c r="ASN45" s="130"/>
      <c r="ASO45" s="130"/>
      <c r="ASP45" s="130"/>
      <c r="ASQ45" s="130"/>
      <c r="ASR45" s="130"/>
      <c r="ASS45" s="130"/>
      <c r="AST45" s="130"/>
      <c r="ASU45" s="130"/>
      <c r="ASV45" s="130"/>
      <c r="ASW45" s="130"/>
      <c r="ASX45" s="130"/>
      <c r="ASY45" s="130"/>
      <c r="ASZ45" s="130"/>
      <c r="ATA45" s="130"/>
      <c r="ATB45" s="130"/>
      <c r="ATC45" s="130"/>
      <c r="ATD45" s="130"/>
      <c r="ATE45" s="130"/>
      <c r="ATF45" s="130"/>
      <c r="ATG45" s="130"/>
      <c r="ATH45" s="130"/>
      <c r="ATI45" s="130"/>
      <c r="ATJ45" s="130"/>
      <c r="ATK45" s="130"/>
      <c r="ATL45" s="130"/>
      <c r="ATM45" s="130"/>
      <c r="ATN45" s="130"/>
      <c r="ATO45" s="130"/>
      <c r="ATP45" s="130"/>
      <c r="ATQ45" s="130"/>
      <c r="ATR45" s="130"/>
      <c r="ATS45" s="130"/>
      <c r="ATT45" s="130"/>
      <c r="ATU45" s="130"/>
      <c r="ATV45" s="130"/>
      <c r="ATW45" s="130"/>
      <c r="ATX45" s="130"/>
      <c r="ATY45" s="130"/>
      <c r="ATZ45" s="130"/>
      <c r="AUA45" s="130"/>
      <c r="AUB45" s="130"/>
      <c r="AUC45" s="130"/>
      <c r="AUD45" s="130"/>
      <c r="AUE45" s="130"/>
      <c r="AUF45" s="130"/>
      <c r="AUG45" s="130"/>
      <c r="AUH45" s="130"/>
      <c r="AUI45" s="130"/>
      <c r="AUJ45" s="130"/>
      <c r="AUK45" s="130"/>
      <c r="AUL45" s="130"/>
      <c r="AUM45" s="130"/>
      <c r="AUN45" s="130"/>
      <c r="AUO45" s="130"/>
      <c r="AUP45" s="130"/>
      <c r="AUQ45" s="130"/>
      <c r="AUR45" s="130"/>
      <c r="AUS45" s="130"/>
      <c r="AUT45" s="130"/>
      <c r="AUU45" s="130"/>
      <c r="AUV45" s="130"/>
      <c r="AUW45" s="130"/>
      <c r="AUX45" s="130"/>
      <c r="AUY45" s="130"/>
      <c r="AUZ45" s="130"/>
      <c r="AVA45" s="130"/>
      <c r="AVB45" s="130"/>
      <c r="AVC45" s="130"/>
      <c r="AVD45" s="130"/>
      <c r="AVE45" s="130"/>
      <c r="AVF45" s="130"/>
      <c r="AVG45" s="130"/>
      <c r="AVH45" s="130"/>
      <c r="AVI45" s="130"/>
      <c r="AVJ45" s="130"/>
      <c r="AVK45" s="130"/>
      <c r="AVL45" s="130"/>
      <c r="AVM45" s="130"/>
      <c r="AVN45" s="130"/>
      <c r="AVO45" s="130"/>
      <c r="AVP45" s="130"/>
      <c r="AVQ45" s="130"/>
      <c r="AVR45" s="130"/>
      <c r="AVS45" s="130"/>
      <c r="AVT45" s="130"/>
      <c r="AVU45" s="130"/>
      <c r="AVV45" s="130"/>
      <c r="AVW45" s="130"/>
      <c r="AVX45" s="130"/>
      <c r="AVY45" s="130"/>
      <c r="AVZ45" s="130"/>
      <c r="AWA45" s="130"/>
      <c r="AWB45" s="130"/>
      <c r="AWC45" s="130"/>
      <c r="AWD45" s="130"/>
      <c r="AWE45" s="130"/>
      <c r="AWF45" s="130"/>
      <c r="AWG45" s="130"/>
      <c r="AWH45" s="130"/>
      <c r="AWI45" s="130"/>
      <c r="AWJ45" s="130"/>
      <c r="AWK45" s="130"/>
      <c r="AWL45" s="130"/>
      <c r="AWM45" s="130"/>
      <c r="AWN45" s="130"/>
      <c r="AWO45" s="130"/>
      <c r="AWP45" s="130"/>
      <c r="AWQ45" s="130"/>
      <c r="AWR45" s="130"/>
      <c r="AWS45" s="130"/>
      <c r="AWT45" s="130"/>
      <c r="AWU45" s="130"/>
      <c r="AWV45" s="130"/>
      <c r="AWW45" s="130"/>
      <c r="AWX45" s="130"/>
      <c r="AWY45" s="130"/>
      <c r="AWZ45" s="130"/>
      <c r="AXA45" s="130"/>
      <c r="AXB45" s="130"/>
      <c r="AXC45" s="130"/>
      <c r="AXD45" s="130"/>
      <c r="AXE45" s="130"/>
      <c r="AXF45" s="130"/>
      <c r="AXG45" s="130"/>
      <c r="AXH45" s="130"/>
      <c r="AXI45" s="130"/>
      <c r="AXJ45" s="130"/>
      <c r="AXK45" s="130"/>
      <c r="AXL45" s="130"/>
      <c r="AXM45" s="130"/>
      <c r="AXN45" s="130"/>
      <c r="AXO45" s="130"/>
      <c r="AXP45" s="130"/>
      <c r="AXQ45" s="130"/>
      <c r="AXR45" s="130"/>
      <c r="AXS45" s="130"/>
      <c r="AXT45" s="130"/>
      <c r="AXU45" s="130"/>
      <c r="AXV45" s="130"/>
      <c r="AXW45" s="130"/>
      <c r="AXX45" s="130"/>
      <c r="AXY45" s="130"/>
      <c r="AXZ45" s="130"/>
      <c r="AYA45" s="130"/>
      <c r="AYB45" s="130"/>
      <c r="AYC45" s="130"/>
      <c r="AYD45" s="130"/>
      <c r="AYE45" s="130"/>
      <c r="AYF45" s="130"/>
      <c r="AYG45" s="130"/>
      <c r="AYH45" s="130"/>
      <c r="AYI45" s="130"/>
      <c r="AYJ45" s="130"/>
      <c r="AYK45" s="130"/>
      <c r="AYL45" s="130"/>
      <c r="AYM45" s="130"/>
      <c r="AYN45" s="130"/>
      <c r="AYO45" s="130"/>
      <c r="AYP45" s="130"/>
      <c r="AYQ45" s="130"/>
      <c r="AYR45" s="130"/>
      <c r="AYS45" s="130"/>
      <c r="AYT45" s="130"/>
      <c r="AYU45" s="130"/>
      <c r="AYV45" s="130"/>
      <c r="AYW45" s="130"/>
      <c r="AYX45" s="130"/>
      <c r="AYY45" s="130"/>
      <c r="AYZ45" s="130"/>
      <c r="AZA45" s="130"/>
      <c r="AZB45" s="130"/>
      <c r="AZC45" s="130"/>
      <c r="AZD45" s="130"/>
      <c r="AZE45" s="130"/>
      <c r="AZF45" s="130"/>
      <c r="AZG45" s="130"/>
      <c r="AZH45" s="130"/>
      <c r="AZI45" s="130"/>
      <c r="AZJ45" s="130"/>
      <c r="AZK45" s="130"/>
      <c r="AZL45" s="130"/>
      <c r="AZM45" s="130"/>
      <c r="AZN45" s="130"/>
      <c r="AZO45" s="130"/>
      <c r="AZP45" s="130"/>
      <c r="AZQ45" s="130"/>
      <c r="AZR45" s="130"/>
      <c r="AZS45" s="130"/>
      <c r="AZT45" s="130"/>
      <c r="AZU45" s="130"/>
      <c r="AZV45" s="130"/>
      <c r="AZW45" s="130"/>
      <c r="AZX45" s="130"/>
      <c r="AZY45" s="130"/>
      <c r="AZZ45" s="130"/>
      <c r="BAA45" s="130"/>
      <c r="BAB45" s="130"/>
      <c r="BAC45" s="130"/>
      <c r="BAD45" s="130"/>
      <c r="BAE45" s="130"/>
      <c r="BAF45" s="130"/>
      <c r="BAG45" s="130"/>
      <c r="BAH45" s="130"/>
      <c r="BAI45" s="130"/>
      <c r="BAJ45" s="130"/>
      <c r="BAK45" s="130"/>
      <c r="BAL45" s="130"/>
      <c r="BAM45" s="130"/>
      <c r="BAN45" s="130"/>
      <c r="BAO45" s="130"/>
      <c r="BAP45" s="130"/>
      <c r="BAQ45" s="130"/>
      <c r="BAR45" s="130"/>
      <c r="BAS45" s="130"/>
      <c r="BAT45" s="130"/>
      <c r="BAU45" s="130"/>
      <c r="BAV45" s="130"/>
      <c r="BAW45" s="130"/>
      <c r="BAX45" s="130"/>
      <c r="BAY45" s="130"/>
      <c r="BAZ45" s="130"/>
      <c r="BBA45" s="130"/>
      <c r="BBB45" s="130"/>
      <c r="BBC45" s="130"/>
      <c r="BBD45" s="130"/>
      <c r="BBE45" s="130"/>
      <c r="BBF45" s="130"/>
      <c r="BBG45" s="130"/>
      <c r="BBH45" s="130"/>
      <c r="BBI45" s="130"/>
      <c r="BBJ45" s="130"/>
      <c r="BBK45" s="130"/>
      <c r="BBL45" s="130"/>
      <c r="BBM45" s="130"/>
      <c r="BBN45" s="130"/>
      <c r="BBO45" s="130"/>
      <c r="BBP45" s="130"/>
      <c r="BBQ45" s="130"/>
      <c r="BBR45" s="130"/>
      <c r="BBS45" s="130"/>
      <c r="BBT45" s="130"/>
      <c r="BBU45" s="130"/>
      <c r="BBV45" s="130"/>
      <c r="BBW45" s="130"/>
      <c r="BBX45" s="130"/>
      <c r="BBY45" s="130"/>
      <c r="BBZ45" s="130"/>
      <c r="BCA45" s="130"/>
      <c r="BCB45" s="130"/>
      <c r="BCC45" s="130"/>
      <c r="BCD45" s="130"/>
      <c r="BCE45" s="130"/>
      <c r="BCF45" s="130"/>
      <c r="BCG45" s="130"/>
      <c r="BCH45" s="130"/>
      <c r="BCI45" s="130"/>
      <c r="BCJ45" s="130"/>
      <c r="BCK45" s="130"/>
      <c r="BCL45" s="130"/>
      <c r="BCM45" s="130"/>
      <c r="BCN45" s="130"/>
      <c r="BCO45" s="130"/>
      <c r="BCP45" s="130"/>
      <c r="BCQ45" s="130"/>
      <c r="BCR45" s="130"/>
      <c r="BCS45" s="130"/>
      <c r="BCT45" s="130"/>
      <c r="BCU45" s="130"/>
      <c r="BCV45" s="130"/>
      <c r="BCW45" s="130"/>
      <c r="BCX45" s="130"/>
      <c r="BCY45" s="130"/>
      <c r="BCZ45" s="130"/>
      <c r="BDA45" s="130"/>
      <c r="BDB45" s="130"/>
      <c r="BDC45" s="130"/>
      <c r="BDD45" s="130"/>
      <c r="BDE45" s="130"/>
      <c r="BDF45" s="130"/>
      <c r="BDG45" s="130"/>
      <c r="BDH45" s="130"/>
      <c r="BDI45" s="130"/>
      <c r="BDJ45" s="130"/>
      <c r="BDK45" s="130"/>
      <c r="BDL45" s="130"/>
      <c r="BDM45" s="130"/>
      <c r="BDN45" s="130"/>
      <c r="BDO45" s="130"/>
      <c r="BDP45" s="130"/>
      <c r="BDQ45" s="130"/>
      <c r="BDR45" s="130"/>
      <c r="BDS45" s="130"/>
      <c r="BDT45" s="130"/>
      <c r="BDU45" s="130"/>
      <c r="BDV45" s="130"/>
      <c r="BDW45" s="130"/>
      <c r="BDX45" s="130"/>
      <c r="BDY45" s="130"/>
      <c r="BDZ45" s="130"/>
      <c r="BEA45" s="130"/>
      <c r="BEB45" s="130"/>
      <c r="BEC45" s="130"/>
      <c r="BED45" s="130"/>
      <c r="BEE45" s="130"/>
      <c r="BEF45" s="130"/>
      <c r="BEG45" s="130"/>
      <c r="BEH45" s="130"/>
      <c r="BEI45" s="130"/>
      <c r="BEJ45" s="130"/>
      <c r="BEK45" s="130"/>
      <c r="BEL45" s="130"/>
      <c r="BEM45" s="130"/>
      <c r="BEN45" s="130"/>
      <c r="BEO45" s="130"/>
      <c r="BEP45" s="130"/>
      <c r="BEQ45" s="130"/>
      <c r="BER45" s="130"/>
      <c r="BES45" s="130"/>
      <c r="BET45" s="130"/>
      <c r="BEU45" s="130"/>
      <c r="BEV45" s="130"/>
      <c r="BEW45" s="130"/>
      <c r="BEX45" s="130"/>
      <c r="BEY45" s="130"/>
      <c r="BEZ45" s="130"/>
      <c r="BFA45" s="130"/>
      <c r="BFB45" s="130"/>
      <c r="BFC45" s="130"/>
      <c r="BFD45" s="130"/>
      <c r="BFE45" s="130"/>
      <c r="BFF45" s="130"/>
      <c r="BFG45" s="130"/>
      <c r="BFH45" s="130"/>
      <c r="BFI45" s="130"/>
      <c r="BFJ45" s="130"/>
      <c r="BFK45" s="130"/>
      <c r="BFL45" s="130"/>
      <c r="BFM45" s="130"/>
      <c r="BFN45" s="130"/>
      <c r="BFO45" s="130"/>
      <c r="BFP45" s="130"/>
      <c r="BFQ45" s="130"/>
      <c r="BFR45" s="130"/>
      <c r="BFS45" s="130"/>
      <c r="BFT45" s="130"/>
      <c r="BFU45" s="130"/>
      <c r="BFV45" s="130"/>
      <c r="BFW45" s="130"/>
      <c r="BFX45" s="130"/>
      <c r="BFY45" s="130"/>
      <c r="BFZ45" s="130"/>
      <c r="BGA45" s="130"/>
      <c r="BGB45" s="130"/>
      <c r="BGC45" s="130"/>
      <c r="BGD45" s="130"/>
      <c r="BGE45" s="130"/>
      <c r="BGF45" s="130"/>
      <c r="BGG45" s="130"/>
      <c r="BGH45" s="130"/>
      <c r="BGI45" s="130"/>
      <c r="BGJ45" s="130"/>
      <c r="BGK45" s="130"/>
      <c r="BGL45" s="130"/>
      <c r="BGM45" s="130"/>
      <c r="BGN45" s="130"/>
      <c r="BGO45" s="130"/>
      <c r="BGP45" s="130"/>
      <c r="BGQ45" s="130"/>
      <c r="BGR45" s="130"/>
      <c r="BGS45" s="130"/>
      <c r="BGT45" s="130"/>
      <c r="BGU45" s="130"/>
      <c r="BGV45" s="130"/>
      <c r="BGW45" s="130"/>
      <c r="BGX45" s="130"/>
      <c r="BGY45" s="130"/>
      <c r="BGZ45" s="130"/>
      <c r="BHA45" s="130"/>
      <c r="BHB45" s="130"/>
      <c r="BHC45" s="130"/>
      <c r="BHD45" s="130"/>
      <c r="BHE45" s="130"/>
      <c r="BHF45" s="130"/>
      <c r="BHG45" s="130"/>
      <c r="BHH45" s="130"/>
      <c r="BHI45" s="130"/>
      <c r="BHJ45" s="130"/>
      <c r="BHK45" s="130"/>
      <c r="BHL45" s="130"/>
      <c r="BHM45" s="130"/>
      <c r="BHN45" s="130"/>
      <c r="BHO45" s="130"/>
      <c r="BHP45" s="130"/>
      <c r="BHQ45" s="130"/>
      <c r="BHR45" s="130"/>
      <c r="BHS45" s="130"/>
      <c r="BHT45" s="130"/>
      <c r="BHU45" s="130"/>
      <c r="BHV45" s="130"/>
      <c r="BHW45" s="130"/>
      <c r="BHX45" s="130"/>
      <c r="BHY45" s="130"/>
      <c r="BHZ45" s="130"/>
      <c r="BIA45" s="130"/>
      <c r="BIB45" s="130"/>
      <c r="BIC45" s="130"/>
      <c r="BID45" s="130"/>
      <c r="BIE45" s="130"/>
      <c r="BIF45" s="130"/>
      <c r="BIG45" s="130"/>
      <c r="BIH45" s="130"/>
      <c r="BII45" s="130"/>
      <c r="BIJ45" s="130"/>
      <c r="BIK45" s="130"/>
      <c r="BIL45" s="130"/>
      <c r="BIM45" s="130"/>
      <c r="BIN45" s="130"/>
      <c r="BIO45" s="130"/>
      <c r="BIP45" s="130"/>
      <c r="BIQ45" s="130"/>
      <c r="BIR45" s="130"/>
      <c r="BIS45" s="130"/>
      <c r="BIT45" s="130"/>
      <c r="BIU45" s="130"/>
      <c r="BIV45" s="130"/>
      <c r="BIW45" s="130"/>
      <c r="BIX45" s="130"/>
      <c r="BIY45" s="130"/>
      <c r="BIZ45" s="130"/>
      <c r="BJA45" s="130"/>
      <c r="BJB45" s="130"/>
      <c r="BJC45" s="130"/>
      <c r="BJD45" s="130"/>
      <c r="BJE45" s="130"/>
      <c r="BJF45" s="130"/>
      <c r="BJG45" s="130"/>
      <c r="BJH45" s="130"/>
      <c r="BJI45" s="130"/>
      <c r="BJJ45" s="130"/>
      <c r="BJK45" s="130"/>
      <c r="BJL45" s="130"/>
      <c r="BJM45" s="130"/>
      <c r="BJN45" s="130"/>
      <c r="BJO45" s="130"/>
      <c r="BJP45" s="130"/>
      <c r="BJQ45" s="130"/>
      <c r="BJR45" s="130"/>
      <c r="BJS45" s="130"/>
      <c r="BJT45" s="130"/>
      <c r="BJU45" s="130"/>
      <c r="BJV45" s="130"/>
      <c r="BJW45" s="130"/>
      <c r="BJX45" s="130"/>
      <c r="BJY45" s="130"/>
      <c r="BJZ45" s="130"/>
      <c r="BKA45" s="130"/>
      <c r="BKB45" s="130"/>
      <c r="BKC45" s="130"/>
      <c r="BKD45" s="130"/>
      <c r="BKE45" s="130"/>
      <c r="BKF45" s="130"/>
      <c r="BKG45" s="130"/>
      <c r="BKH45" s="130"/>
      <c r="BKI45" s="130"/>
      <c r="BKJ45" s="130"/>
      <c r="BKK45" s="130"/>
      <c r="BKL45" s="130"/>
      <c r="BKM45" s="130"/>
      <c r="BKN45" s="130"/>
      <c r="BKO45" s="130"/>
      <c r="BKP45" s="130"/>
      <c r="BKQ45" s="130"/>
      <c r="BKR45" s="130"/>
      <c r="BKS45" s="130"/>
      <c r="BKT45" s="130"/>
      <c r="BKU45" s="130"/>
      <c r="BKV45" s="130"/>
      <c r="BKW45" s="130"/>
      <c r="BKX45" s="130"/>
      <c r="BKY45" s="130"/>
      <c r="BKZ45" s="130"/>
      <c r="BLA45" s="130"/>
      <c r="BLB45" s="130"/>
      <c r="BLC45" s="130"/>
      <c r="BLD45" s="130"/>
      <c r="BLE45" s="130"/>
      <c r="BLF45" s="130"/>
      <c r="BLG45" s="130"/>
      <c r="BLH45" s="130"/>
      <c r="BLI45" s="130"/>
      <c r="BLJ45" s="130"/>
      <c r="BLK45" s="130"/>
      <c r="BLL45" s="130"/>
      <c r="BLM45" s="130"/>
      <c r="BLN45" s="130"/>
      <c r="BLO45" s="130"/>
      <c r="BLP45" s="130"/>
      <c r="BLQ45" s="130"/>
      <c r="BLR45" s="130"/>
      <c r="BLS45" s="130"/>
      <c r="BLT45" s="130"/>
      <c r="BLU45" s="130"/>
      <c r="BLV45" s="130"/>
      <c r="BLW45" s="130"/>
      <c r="BLX45" s="130"/>
      <c r="BLY45" s="130"/>
      <c r="BLZ45" s="130"/>
      <c r="BMA45" s="130"/>
      <c r="BMB45" s="130"/>
      <c r="BMC45" s="130"/>
      <c r="BMD45" s="130"/>
      <c r="BME45" s="130"/>
      <c r="BMF45" s="130"/>
      <c r="BMG45" s="130"/>
      <c r="BMH45" s="130"/>
      <c r="BMI45" s="130"/>
      <c r="BMJ45" s="130"/>
      <c r="BMK45" s="130"/>
      <c r="BML45" s="130"/>
      <c r="BMM45" s="130"/>
      <c r="BMN45" s="130"/>
      <c r="BMO45" s="130"/>
      <c r="BMP45" s="130"/>
      <c r="BMQ45" s="130"/>
      <c r="BMR45" s="130"/>
      <c r="BMS45" s="130"/>
      <c r="BMT45" s="130"/>
      <c r="BMU45" s="130"/>
      <c r="BMV45" s="130"/>
      <c r="BMW45" s="130"/>
      <c r="BMX45" s="130"/>
      <c r="BMY45" s="130"/>
      <c r="BMZ45" s="130"/>
      <c r="BNA45" s="130"/>
      <c r="BNB45" s="130"/>
      <c r="BNC45" s="130"/>
      <c r="BND45" s="130"/>
      <c r="BNE45" s="130"/>
      <c r="BNF45" s="130"/>
      <c r="BNG45" s="130"/>
      <c r="BNH45" s="130"/>
      <c r="BNI45" s="130"/>
      <c r="BNJ45" s="130"/>
      <c r="BNK45" s="130"/>
      <c r="BNL45" s="130"/>
      <c r="BNM45" s="130"/>
      <c r="BNN45" s="130"/>
      <c r="BNO45" s="130"/>
      <c r="BNP45" s="130"/>
      <c r="BNQ45" s="130"/>
      <c r="BNR45" s="130"/>
      <c r="BNS45" s="130"/>
      <c r="BNT45" s="130"/>
      <c r="BNU45" s="130"/>
      <c r="BNV45" s="130"/>
      <c r="BNW45" s="130"/>
      <c r="BNX45" s="130"/>
      <c r="BNY45" s="130"/>
      <c r="BNZ45" s="130"/>
      <c r="BOA45" s="130"/>
      <c r="BOB45" s="130"/>
      <c r="BOC45" s="130"/>
      <c r="BOD45" s="130"/>
      <c r="BOE45" s="130"/>
      <c r="BOF45" s="130"/>
      <c r="BOG45" s="130"/>
      <c r="BOH45" s="130"/>
      <c r="BOI45" s="130"/>
      <c r="BOJ45" s="130"/>
      <c r="BOK45" s="130"/>
      <c r="BOL45" s="130"/>
      <c r="BOM45" s="130"/>
      <c r="BON45" s="130"/>
      <c r="BOO45" s="130"/>
      <c r="BOP45" s="130"/>
      <c r="BOQ45" s="130"/>
      <c r="BOR45" s="130"/>
      <c r="BOS45" s="130"/>
      <c r="BOT45" s="130"/>
      <c r="BOU45" s="130"/>
      <c r="BOV45" s="130"/>
      <c r="BOW45" s="130"/>
      <c r="BOX45" s="130"/>
      <c r="BOY45" s="130"/>
      <c r="BOZ45" s="130"/>
      <c r="BPA45" s="130"/>
      <c r="BPB45" s="130"/>
      <c r="BPC45" s="130"/>
      <c r="BPD45" s="130"/>
      <c r="BPE45" s="130"/>
      <c r="BPF45" s="130"/>
      <c r="BPG45" s="130"/>
      <c r="BPH45" s="130"/>
      <c r="BPI45" s="130"/>
      <c r="BPJ45" s="130"/>
      <c r="BPK45" s="130"/>
      <c r="BPL45" s="130"/>
      <c r="BPM45" s="130"/>
      <c r="BPN45" s="130"/>
      <c r="BPO45" s="130"/>
      <c r="BPP45" s="130"/>
      <c r="BPQ45" s="130"/>
      <c r="BPR45" s="130"/>
      <c r="BPS45" s="130"/>
      <c r="BPT45" s="130"/>
      <c r="BPU45" s="130"/>
      <c r="BPV45" s="130"/>
      <c r="BPW45" s="130"/>
      <c r="BPX45" s="130"/>
      <c r="BPY45" s="130"/>
      <c r="BPZ45" s="130"/>
      <c r="BQA45" s="130"/>
      <c r="BQB45" s="130"/>
      <c r="BQC45" s="130"/>
      <c r="BQD45" s="130"/>
      <c r="BQE45" s="130"/>
      <c r="BQF45" s="130"/>
      <c r="BQG45" s="130"/>
      <c r="BQH45" s="130"/>
      <c r="BQI45" s="130"/>
      <c r="BQJ45" s="130"/>
      <c r="BQK45" s="130"/>
      <c r="BQL45" s="130"/>
      <c r="BQM45" s="130"/>
      <c r="BQN45" s="130"/>
      <c r="BQO45" s="130"/>
      <c r="BQP45" s="130"/>
      <c r="BQQ45" s="130"/>
      <c r="BQR45" s="130"/>
      <c r="BQS45" s="130"/>
      <c r="BQT45" s="130"/>
      <c r="BQU45" s="130"/>
      <c r="BQV45" s="130"/>
      <c r="BQW45" s="130"/>
      <c r="BQX45" s="130"/>
      <c r="BQY45" s="130"/>
      <c r="BQZ45" s="130"/>
      <c r="BRA45" s="130"/>
      <c r="BRB45" s="130"/>
      <c r="BRC45" s="130"/>
      <c r="BRD45" s="130"/>
      <c r="BRE45" s="130"/>
      <c r="BRF45" s="130"/>
      <c r="BRG45" s="130"/>
      <c r="BRH45" s="130"/>
      <c r="BRI45" s="130"/>
      <c r="BRJ45" s="130"/>
      <c r="BRK45" s="130"/>
      <c r="BRL45" s="130"/>
      <c r="BRM45" s="130"/>
      <c r="BRN45" s="130"/>
      <c r="BRO45" s="130"/>
      <c r="BRP45" s="130"/>
      <c r="BRQ45" s="130"/>
      <c r="BRR45" s="130"/>
      <c r="BRS45" s="130"/>
      <c r="BRT45" s="130"/>
      <c r="BRU45" s="130"/>
      <c r="BRV45" s="130"/>
      <c r="BRW45" s="130"/>
      <c r="BRX45" s="130"/>
      <c r="BRY45" s="130"/>
      <c r="BRZ45" s="130"/>
      <c r="BSA45" s="130"/>
      <c r="BSB45" s="130"/>
      <c r="BSC45" s="130"/>
      <c r="BSD45" s="130"/>
      <c r="BSE45" s="130"/>
      <c r="BSF45" s="130"/>
      <c r="BSG45" s="130"/>
      <c r="BSH45" s="130"/>
      <c r="BSI45" s="130"/>
      <c r="BSJ45" s="130"/>
      <c r="BSK45" s="130"/>
      <c r="BSL45" s="130"/>
      <c r="BSM45" s="130"/>
      <c r="BSN45" s="130"/>
      <c r="BSO45" s="130"/>
      <c r="BSP45" s="130"/>
      <c r="BSQ45" s="130"/>
      <c r="BSR45" s="130"/>
      <c r="BSS45" s="130"/>
      <c r="BST45" s="130"/>
      <c r="BSU45" s="130"/>
      <c r="BSV45" s="130"/>
      <c r="BSW45" s="130"/>
      <c r="BSX45" s="130"/>
      <c r="BSY45" s="130"/>
      <c r="BSZ45" s="130"/>
      <c r="BTA45" s="130"/>
      <c r="BTB45" s="130"/>
      <c r="BTC45" s="130"/>
      <c r="BTD45" s="130"/>
      <c r="BTE45" s="130"/>
      <c r="BTF45" s="130"/>
      <c r="BTG45" s="130"/>
      <c r="BTH45" s="130"/>
      <c r="BTI45" s="130"/>
      <c r="BTJ45" s="130"/>
      <c r="BTK45" s="130"/>
      <c r="BTL45" s="130"/>
      <c r="BTM45" s="130"/>
      <c r="BTN45" s="130"/>
      <c r="BTO45" s="130"/>
      <c r="BTP45" s="130"/>
      <c r="BTQ45" s="130"/>
      <c r="BTR45" s="130"/>
      <c r="BTS45" s="130"/>
      <c r="BTT45" s="130"/>
      <c r="BTU45" s="130"/>
      <c r="BTV45" s="130"/>
      <c r="BTW45" s="130"/>
      <c r="BTX45" s="130"/>
      <c r="BTY45" s="130"/>
      <c r="BTZ45" s="130"/>
      <c r="BUA45" s="130"/>
      <c r="BUB45" s="130"/>
      <c r="BUC45" s="130"/>
      <c r="BUD45" s="130"/>
      <c r="BUE45" s="130"/>
      <c r="BUF45" s="130"/>
      <c r="BUG45" s="130"/>
      <c r="BUH45" s="130"/>
      <c r="BUI45" s="130"/>
      <c r="BUJ45" s="130"/>
      <c r="BUK45" s="130"/>
      <c r="BUL45" s="130"/>
      <c r="BUM45" s="130"/>
      <c r="BUN45" s="130"/>
      <c r="BUO45" s="130"/>
      <c r="BUP45" s="130"/>
      <c r="BUQ45" s="130"/>
      <c r="BUR45" s="130"/>
      <c r="BUS45" s="130"/>
      <c r="BUT45" s="130"/>
      <c r="BUU45" s="130"/>
      <c r="BUV45" s="130"/>
      <c r="BUW45" s="130"/>
      <c r="BUX45" s="130"/>
      <c r="BUY45" s="130"/>
      <c r="BUZ45" s="130"/>
      <c r="BVA45" s="130"/>
      <c r="BVB45" s="130"/>
      <c r="BVC45" s="130"/>
      <c r="BVD45" s="130"/>
      <c r="BVE45" s="130"/>
      <c r="BVF45" s="130"/>
      <c r="BVG45" s="130"/>
      <c r="BVH45" s="130"/>
      <c r="BVI45" s="130"/>
      <c r="BVJ45" s="130"/>
      <c r="BVK45" s="130"/>
      <c r="BVL45" s="130"/>
      <c r="BVM45" s="130"/>
      <c r="BVN45" s="130"/>
      <c r="BVO45" s="130"/>
      <c r="BVP45" s="130"/>
      <c r="BVQ45" s="130"/>
      <c r="BVR45" s="130"/>
      <c r="BVS45" s="130"/>
      <c r="BVT45" s="130"/>
      <c r="BVU45" s="130"/>
      <c r="BVV45" s="130"/>
      <c r="BVW45" s="130"/>
      <c r="BVX45" s="130"/>
      <c r="BVY45" s="130"/>
      <c r="BVZ45" s="130"/>
      <c r="BWA45" s="130"/>
      <c r="BWB45" s="130"/>
      <c r="BWC45" s="130"/>
      <c r="BWD45" s="130"/>
      <c r="BWE45" s="130"/>
      <c r="BWF45" s="130"/>
      <c r="BWG45" s="130"/>
      <c r="BWH45" s="130"/>
      <c r="BWI45" s="130"/>
      <c r="BWJ45" s="130"/>
      <c r="BWK45" s="130"/>
      <c r="BWL45" s="130"/>
      <c r="BWM45" s="130"/>
      <c r="BWN45" s="130"/>
      <c r="BWO45" s="130"/>
      <c r="BWP45" s="130"/>
      <c r="BWQ45" s="130"/>
      <c r="BWR45" s="130"/>
      <c r="BWS45" s="130"/>
      <c r="BWT45" s="130"/>
      <c r="BWU45" s="130"/>
      <c r="BWV45" s="130"/>
      <c r="BWW45" s="130"/>
      <c r="BWX45" s="130"/>
      <c r="BWY45" s="130"/>
      <c r="BWZ45" s="130"/>
      <c r="BXA45" s="130"/>
      <c r="BXB45" s="130"/>
      <c r="BXC45" s="130"/>
      <c r="BXD45" s="130"/>
      <c r="BXE45" s="130"/>
      <c r="BXF45" s="130"/>
      <c r="BXG45" s="130"/>
      <c r="BXH45" s="130"/>
      <c r="BXI45" s="130"/>
      <c r="BXJ45" s="130"/>
      <c r="BXK45" s="130"/>
      <c r="BXL45" s="130"/>
      <c r="BXM45" s="130"/>
      <c r="BXN45" s="130"/>
      <c r="BXO45" s="130"/>
      <c r="BXP45" s="130"/>
      <c r="BXQ45" s="130"/>
      <c r="BXR45" s="130"/>
      <c r="BXS45" s="130"/>
      <c r="BXT45" s="130"/>
      <c r="BXU45" s="130"/>
      <c r="BXV45" s="130"/>
      <c r="BXW45" s="130"/>
      <c r="BXX45" s="130"/>
      <c r="BXY45" s="130"/>
      <c r="BXZ45" s="130"/>
      <c r="BYA45" s="130"/>
      <c r="BYB45" s="130"/>
      <c r="BYC45" s="130"/>
      <c r="BYD45" s="130"/>
      <c r="BYE45" s="130"/>
      <c r="BYF45" s="130"/>
      <c r="BYG45" s="130"/>
      <c r="BYH45" s="130"/>
      <c r="BYI45" s="130"/>
      <c r="BYJ45" s="130"/>
      <c r="BYK45" s="130"/>
      <c r="BYL45" s="130"/>
      <c r="BYM45" s="130"/>
      <c r="BYN45" s="130"/>
      <c r="BYO45" s="130"/>
      <c r="BYP45" s="130"/>
      <c r="BYQ45" s="130"/>
      <c r="BYR45" s="130"/>
      <c r="BYS45" s="130"/>
      <c r="BYT45" s="130"/>
      <c r="BYU45" s="130"/>
      <c r="BYV45" s="130"/>
      <c r="BYW45" s="130"/>
      <c r="BYX45" s="130"/>
      <c r="BYY45" s="130"/>
      <c r="BYZ45" s="130"/>
      <c r="BZA45" s="130"/>
      <c r="BZB45" s="130"/>
      <c r="BZC45" s="130"/>
      <c r="BZD45" s="130"/>
      <c r="BZE45" s="130"/>
      <c r="BZF45" s="130"/>
      <c r="BZG45" s="130"/>
      <c r="BZH45" s="130"/>
      <c r="BZI45" s="130"/>
      <c r="BZJ45" s="130"/>
      <c r="BZK45" s="130"/>
      <c r="BZL45" s="130"/>
      <c r="BZM45" s="130"/>
      <c r="BZN45" s="130"/>
      <c r="BZO45" s="130"/>
      <c r="BZP45" s="130"/>
      <c r="BZQ45" s="130"/>
      <c r="BZR45" s="130"/>
      <c r="BZS45" s="130"/>
      <c r="BZT45" s="130"/>
      <c r="BZU45" s="130"/>
      <c r="BZV45" s="130"/>
      <c r="BZW45" s="130"/>
      <c r="BZX45" s="130"/>
      <c r="BZY45" s="130"/>
      <c r="BZZ45" s="130"/>
      <c r="CAA45" s="130"/>
      <c r="CAB45" s="130"/>
      <c r="CAC45" s="130"/>
      <c r="CAD45" s="130"/>
      <c r="CAE45" s="130"/>
      <c r="CAF45" s="130"/>
      <c r="CAG45" s="130"/>
      <c r="CAH45" s="130"/>
      <c r="CAI45" s="130"/>
      <c r="CAJ45" s="130"/>
      <c r="CAK45" s="130"/>
      <c r="CAL45" s="130"/>
      <c r="CAM45" s="130"/>
      <c r="CAN45" s="130"/>
      <c r="CAO45" s="130"/>
      <c r="CAP45" s="130"/>
      <c r="CAQ45" s="130"/>
      <c r="CAR45" s="130"/>
      <c r="CAS45" s="130"/>
      <c r="CAT45" s="130"/>
      <c r="CAU45" s="130"/>
      <c r="CAV45" s="130"/>
      <c r="CAW45" s="130"/>
      <c r="CAX45" s="130"/>
      <c r="CAY45" s="130"/>
      <c r="CAZ45" s="130"/>
      <c r="CBA45" s="130"/>
      <c r="CBB45" s="130"/>
      <c r="CBC45" s="130"/>
      <c r="CBD45" s="130"/>
      <c r="CBE45" s="130"/>
      <c r="CBF45" s="130"/>
      <c r="CBG45" s="130"/>
      <c r="CBH45" s="130"/>
      <c r="CBI45" s="130"/>
      <c r="CBJ45" s="130"/>
      <c r="CBK45" s="130"/>
      <c r="CBL45" s="130"/>
      <c r="CBM45" s="130"/>
      <c r="CBN45" s="130"/>
      <c r="CBO45" s="130"/>
      <c r="CBP45" s="130"/>
      <c r="CBQ45" s="130"/>
      <c r="CBR45" s="130"/>
      <c r="CBS45" s="130"/>
      <c r="CBT45" s="130"/>
      <c r="CBU45" s="130"/>
      <c r="CBV45" s="130"/>
      <c r="CBW45" s="130"/>
      <c r="CBX45" s="130"/>
      <c r="CBY45" s="130"/>
      <c r="CBZ45" s="130"/>
      <c r="CCA45" s="130"/>
      <c r="CCB45" s="130"/>
      <c r="CCC45" s="130"/>
      <c r="CCD45" s="130"/>
      <c r="CCE45" s="130"/>
      <c r="CCF45" s="130"/>
      <c r="CCG45" s="130"/>
      <c r="CCH45" s="130"/>
      <c r="CCI45" s="130"/>
      <c r="CCJ45" s="130"/>
      <c r="CCK45" s="130"/>
      <c r="CCL45" s="130"/>
      <c r="CCM45" s="130"/>
      <c r="CCN45" s="130"/>
      <c r="CCO45" s="130"/>
      <c r="CCP45" s="130"/>
      <c r="CCQ45" s="130"/>
      <c r="CCR45" s="130"/>
      <c r="CCS45" s="130"/>
      <c r="CCT45" s="130"/>
      <c r="CCU45" s="130"/>
      <c r="CCV45" s="130"/>
      <c r="CCW45" s="130"/>
      <c r="CCX45" s="130"/>
      <c r="CCY45" s="130"/>
      <c r="CCZ45" s="130"/>
      <c r="CDA45" s="130"/>
      <c r="CDB45" s="130"/>
      <c r="CDC45" s="130"/>
      <c r="CDD45" s="130"/>
      <c r="CDE45" s="130"/>
      <c r="CDF45" s="130"/>
      <c r="CDG45" s="130"/>
      <c r="CDH45" s="130"/>
      <c r="CDI45" s="130"/>
      <c r="CDJ45" s="130"/>
      <c r="CDK45" s="130"/>
      <c r="CDL45" s="130"/>
      <c r="CDM45" s="130"/>
      <c r="CDN45" s="130"/>
      <c r="CDO45" s="130"/>
      <c r="CDP45" s="130"/>
      <c r="CDQ45" s="130"/>
      <c r="CDR45" s="130"/>
      <c r="CDS45" s="130"/>
      <c r="CDT45" s="130"/>
      <c r="CDU45" s="130"/>
      <c r="CDV45" s="130"/>
      <c r="CDW45" s="130"/>
      <c r="CDX45" s="130"/>
      <c r="CDY45" s="130"/>
      <c r="CDZ45" s="130"/>
      <c r="CEA45" s="130"/>
      <c r="CEB45" s="130"/>
      <c r="CEC45" s="130"/>
      <c r="CED45" s="130"/>
      <c r="CEE45" s="130"/>
      <c r="CEF45" s="130"/>
      <c r="CEG45" s="130"/>
      <c r="CEH45" s="130"/>
      <c r="CEI45" s="130"/>
      <c r="CEJ45" s="130"/>
      <c r="CEK45" s="130"/>
      <c r="CEL45" s="130"/>
      <c r="CEM45" s="130"/>
      <c r="CEN45" s="130"/>
      <c r="CEO45" s="130"/>
      <c r="CEP45" s="130"/>
      <c r="CEQ45" s="130"/>
      <c r="CER45" s="130"/>
      <c r="CES45" s="130"/>
      <c r="CET45" s="130"/>
      <c r="CEU45" s="130"/>
      <c r="CEV45" s="130"/>
      <c r="CEW45" s="130"/>
      <c r="CEX45" s="130"/>
      <c r="CEY45" s="130"/>
      <c r="CEZ45" s="130"/>
      <c r="CFA45" s="130"/>
      <c r="CFB45" s="130"/>
      <c r="CFC45" s="130"/>
      <c r="CFD45" s="130"/>
      <c r="CFE45" s="130"/>
      <c r="CFF45" s="130"/>
      <c r="CFG45" s="130"/>
      <c r="CFH45" s="130"/>
      <c r="CFI45" s="130"/>
      <c r="CFJ45" s="130"/>
      <c r="CFK45" s="130"/>
      <c r="CFL45" s="130"/>
      <c r="CFM45" s="130"/>
      <c r="CFN45" s="130"/>
      <c r="CFO45" s="130"/>
      <c r="CFP45" s="130"/>
      <c r="CFQ45" s="130"/>
      <c r="CFR45" s="130"/>
      <c r="CFS45" s="130"/>
      <c r="CFT45" s="130"/>
      <c r="CFU45" s="130"/>
      <c r="CFV45" s="130"/>
      <c r="CFW45" s="130"/>
      <c r="CFX45" s="130"/>
      <c r="CFY45" s="130"/>
      <c r="CFZ45" s="130"/>
      <c r="CGA45" s="130"/>
      <c r="CGB45" s="130"/>
      <c r="CGC45" s="130"/>
      <c r="CGD45" s="130"/>
      <c r="CGE45" s="130"/>
      <c r="CGF45" s="130"/>
      <c r="CGG45" s="130"/>
      <c r="CGH45" s="130"/>
      <c r="CGI45" s="130"/>
      <c r="CGJ45" s="130"/>
      <c r="CGK45" s="130"/>
      <c r="CGL45" s="130"/>
      <c r="CGM45" s="130"/>
      <c r="CGN45" s="130"/>
      <c r="CGO45" s="130"/>
      <c r="CGP45" s="130"/>
      <c r="CGQ45" s="130"/>
      <c r="CGR45" s="130"/>
      <c r="CGS45" s="130"/>
      <c r="CGT45" s="130"/>
      <c r="CGU45" s="130"/>
      <c r="CGV45" s="130"/>
      <c r="CGW45" s="130"/>
      <c r="CGX45" s="130"/>
      <c r="CGY45" s="130"/>
      <c r="CGZ45" s="130"/>
      <c r="CHA45" s="130"/>
      <c r="CHB45" s="130"/>
      <c r="CHC45" s="130"/>
      <c r="CHD45" s="130"/>
      <c r="CHE45" s="130"/>
      <c r="CHF45" s="130"/>
      <c r="CHG45" s="130"/>
      <c r="CHH45" s="130"/>
      <c r="CHI45" s="130"/>
      <c r="CHJ45" s="130"/>
      <c r="CHK45" s="130"/>
      <c r="CHL45" s="130"/>
      <c r="CHM45" s="130"/>
      <c r="CHN45" s="130"/>
      <c r="CHO45" s="130"/>
      <c r="CHP45" s="130"/>
      <c r="CHQ45" s="130"/>
      <c r="CHR45" s="130"/>
      <c r="CHS45" s="130"/>
      <c r="CHT45" s="130"/>
      <c r="CHU45" s="130"/>
      <c r="CHV45" s="130"/>
      <c r="CHW45" s="130"/>
      <c r="CHX45" s="130"/>
      <c r="CHY45" s="130"/>
      <c r="CHZ45" s="130"/>
      <c r="CIA45" s="130"/>
      <c r="CIB45" s="130"/>
      <c r="CIC45" s="130"/>
      <c r="CID45" s="130"/>
      <c r="CIE45" s="130"/>
      <c r="CIF45" s="130"/>
      <c r="CIG45" s="130"/>
      <c r="CIH45" s="130"/>
      <c r="CII45" s="130"/>
      <c r="CIJ45" s="130"/>
      <c r="CIK45" s="130"/>
      <c r="CIL45" s="130"/>
      <c r="CIM45" s="130"/>
      <c r="CIN45" s="130"/>
      <c r="CIO45" s="130"/>
      <c r="CIP45" s="130"/>
      <c r="CIQ45" s="130"/>
      <c r="CIR45" s="130"/>
      <c r="CIS45" s="130"/>
      <c r="CIT45" s="130"/>
      <c r="CIU45" s="130"/>
      <c r="CIV45" s="130"/>
      <c r="CIW45" s="130"/>
      <c r="CIX45" s="130"/>
      <c r="CIY45" s="130"/>
      <c r="CIZ45" s="130"/>
      <c r="CJA45" s="130"/>
      <c r="CJB45" s="130"/>
      <c r="CJC45" s="130"/>
      <c r="CJD45" s="130"/>
      <c r="CJE45" s="130"/>
      <c r="CJF45" s="130"/>
      <c r="CJG45" s="130"/>
      <c r="CJH45" s="130"/>
      <c r="CJI45" s="130"/>
      <c r="CJJ45" s="130"/>
      <c r="CJK45" s="130"/>
      <c r="CJL45" s="130"/>
      <c r="CJM45" s="130"/>
      <c r="CJN45" s="130"/>
      <c r="CJO45" s="130"/>
      <c r="CJP45" s="130"/>
      <c r="CJQ45" s="130"/>
      <c r="CJR45" s="130"/>
      <c r="CJS45" s="130"/>
      <c r="CJT45" s="130"/>
      <c r="CJU45" s="130"/>
      <c r="CJV45" s="130"/>
      <c r="CJW45" s="130"/>
      <c r="CJX45" s="130"/>
      <c r="CJY45" s="130"/>
      <c r="CJZ45" s="130"/>
      <c r="CKA45" s="130"/>
      <c r="CKB45" s="130"/>
      <c r="CKC45" s="130"/>
      <c r="CKD45" s="130"/>
      <c r="CKE45" s="130"/>
      <c r="CKF45" s="130"/>
      <c r="CKG45" s="130"/>
      <c r="CKH45" s="130"/>
      <c r="CKI45" s="130"/>
      <c r="CKJ45" s="130"/>
      <c r="CKK45" s="130"/>
      <c r="CKL45" s="130"/>
      <c r="CKM45" s="130"/>
      <c r="CKN45" s="130"/>
      <c r="CKO45" s="130"/>
      <c r="CKP45" s="130"/>
      <c r="CKQ45" s="130"/>
      <c r="CKR45" s="130"/>
      <c r="CKS45" s="130"/>
      <c r="CKT45" s="130"/>
      <c r="CKU45" s="130"/>
      <c r="CKV45" s="130"/>
      <c r="CKW45" s="130"/>
      <c r="CKX45" s="130"/>
      <c r="CKY45" s="130"/>
      <c r="CKZ45" s="130"/>
      <c r="CLA45" s="130"/>
      <c r="CLB45" s="130"/>
      <c r="CLC45" s="130"/>
      <c r="CLD45" s="130"/>
      <c r="CLE45" s="130"/>
      <c r="CLF45" s="130"/>
      <c r="CLG45" s="130"/>
      <c r="CLH45" s="130"/>
      <c r="CLI45" s="130"/>
      <c r="CLJ45" s="130"/>
      <c r="CLK45" s="130"/>
      <c r="CLL45" s="130"/>
      <c r="CLM45" s="130"/>
      <c r="CLN45" s="130"/>
      <c r="CLO45" s="130"/>
      <c r="CLP45" s="130"/>
      <c r="CLQ45" s="130"/>
      <c r="CLR45" s="130"/>
      <c r="CLS45" s="130"/>
      <c r="CLT45" s="130"/>
      <c r="CLU45" s="130"/>
      <c r="CLV45" s="130"/>
      <c r="CLW45" s="130"/>
      <c r="CLX45" s="130"/>
      <c r="CLY45" s="130"/>
      <c r="CLZ45" s="130"/>
      <c r="CMA45" s="130"/>
      <c r="CMB45" s="130"/>
      <c r="CMC45" s="130"/>
      <c r="CMD45" s="130"/>
      <c r="CME45" s="130"/>
      <c r="CMF45" s="130"/>
      <c r="CMG45" s="130"/>
      <c r="CMH45" s="130"/>
      <c r="CMI45" s="130"/>
      <c r="CMJ45" s="130"/>
      <c r="CMK45" s="130"/>
      <c r="CML45" s="130"/>
      <c r="CMM45" s="130"/>
      <c r="CMN45" s="130"/>
      <c r="CMO45" s="130"/>
      <c r="CMP45" s="130"/>
      <c r="CMQ45" s="130"/>
      <c r="CMR45" s="130"/>
      <c r="CMS45" s="130"/>
      <c r="CMT45" s="130"/>
      <c r="CMU45" s="130"/>
      <c r="CMV45" s="130"/>
      <c r="CMW45" s="130"/>
      <c r="CMX45" s="130"/>
      <c r="CMY45" s="130"/>
      <c r="CMZ45" s="130"/>
      <c r="CNA45" s="130"/>
      <c r="CNB45" s="130"/>
      <c r="CNC45" s="130"/>
      <c r="CND45" s="130"/>
      <c r="CNE45" s="130"/>
      <c r="CNF45" s="130"/>
      <c r="CNG45" s="130"/>
      <c r="CNH45" s="130"/>
      <c r="CNI45" s="130"/>
      <c r="CNJ45" s="130"/>
      <c r="CNK45" s="130"/>
      <c r="CNL45" s="130"/>
      <c r="CNM45" s="130"/>
      <c r="CNN45" s="130"/>
      <c r="CNO45" s="130"/>
      <c r="CNP45" s="130"/>
      <c r="CNQ45" s="130"/>
      <c r="CNR45" s="130"/>
      <c r="CNS45" s="130"/>
      <c r="CNT45" s="130"/>
      <c r="CNU45" s="130"/>
      <c r="CNV45" s="130"/>
      <c r="CNW45" s="130"/>
      <c r="CNX45" s="130"/>
      <c r="CNY45" s="130"/>
      <c r="CNZ45" s="130"/>
      <c r="COA45" s="130"/>
      <c r="COB45" s="130"/>
      <c r="COC45" s="130"/>
      <c r="COD45" s="130"/>
      <c r="COE45" s="130"/>
      <c r="COF45" s="130"/>
      <c r="COG45" s="130"/>
      <c r="COH45" s="130"/>
      <c r="COI45" s="130"/>
      <c r="COJ45" s="130"/>
      <c r="COK45" s="130"/>
      <c r="COL45" s="130"/>
      <c r="COM45" s="130"/>
      <c r="CON45" s="130"/>
      <c r="COO45" s="130"/>
      <c r="COP45" s="130"/>
      <c r="COQ45" s="130"/>
      <c r="COR45" s="130"/>
      <c r="COS45" s="130"/>
      <c r="COT45" s="130"/>
      <c r="COU45" s="130"/>
      <c r="COV45" s="130"/>
      <c r="COW45" s="130"/>
      <c r="COX45" s="130"/>
      <c r="COY45" s="130"/>
      <c r="COZ45" s="130"/>
      <c r="CPA45" s="130"/>
      <c r="CPB45" s="130"/>
      <c r="CPC45" s="130"/>
      <c r="CPD45" s="130"/>
      <c r="CPE45" s="130"/>
      <c r="CPF45" s="130"/>
      <c r="CPG45" s="130"/>
      <c r="CPH45" s="130"/>
      <c r="CPI45" s="130"/>
      <c r="CPJ45" s="130"/>
      <c r="CPK45" s="130"/>
      <c r="CPL45" s="130"/>
      <c r="CPM45" s="130"/>
      <c r="CPN45" s="130"/>
      <c r="CPO45" s="130"/>
      <c r="CPP45" s="130"/>
      <c r="CPQ45" s="130"/>
      <c r="CPR45" s="130"/>
      <c r="CPS45" s="130"/>
      <c r="CPT45" s="130"/>
      <c r="CPU45" s="130"/>
      <c r="CPV45" s="130"/>
      <c r="CPW45" s="130"/>
      <c r="CPX45" s="130"/>
      <c r="CPY45" s="130"/>
      <c r="CPZ45" s="130"/>
      <c r="CQA45" s="130"/>
      <c r="CQB45" s="130"/>
      <c r="CQC45" s="130"/>
      <c r="CQD45" s="130"/>
      <c r="CQE45" s="130"/>
      <c r="CQF45" s="130"/>
      <c r="CQG45" s="130"/>
      <c r="CQH45" s="130"/>
      <c r="CQI45" s="130"/>
      <c r="CQJ45" s="130"/>
      <c r="CQK45" s="130"/>
      <c r="CQL45" s="130"/>
      <c r="CQM45" s="130"/>
      <c r="CQN45" s="130"/>
      <c r="CQO45" s="130"/>
      <c r="CQP45" s="130"/>
      <c r="CQQ45" s="130"/>
      <c r="CQR45" s="130"/>
      <c r="CQS45" s="130"/>
      <c r="CQT45" s="130"/>
      <c r="CQU45" s="130"/>
      <c r="CQV45" s="130"/>
      <c r="CQW45" s="130"/>
      <c r="CQX45" s="130"/>
      <c r="CQY45" s="130"/>
      <c r="CQZ45" s="130"/>
      <c r="CRA45" s="130"/>
      <c r="CRB45" s="130"/>
      <c r="CRC45" s="130"/>
      <c r="CRD45" s="130"/>
      <c r="CRE45" s="130"/>
      <c r="CRF45" s="130"/>
      <c r="CRG45" s="130"/>
      <c r="CRH45" s="130"/>
      <c r="CRI45" s="130"/>
      <c r="CRJ45" s="130"/>
      <c r="CRK45" s="130"/>
      <c r="CRL45" s="130"/>
      <c r="CRM45" s="130"/>
      <c r="CRN45" s="130"/>
      <c r="CRO45" s="130"/>
      <c r="CRP45" s="130"/>
      <c r="CRQ45" s="130"/>
      <c r="CRR45" s="130"/>
      <c r="CRS45" s="130"/>
      <c r="CRT45" s="130"/>
      <c r="CRU45" s="130"/>
      <c r="CRV45" s="130"/>
      <c r="CRW45" s="130"/>
      <c r="CRX45" s="130"/>
      <c r="CRY45" s="130"/>
      <c r="CRZ45" s="130"/>
      <c r="CSA45" s="130"/>
      <c r="CSB45" s="130"/>
      <c r="CSC45" s="130"/>
      <c r="CSD45" s="130"/>
      <c r="CSE45" s="130"/>
      <c r="CSF45" s="130"/>
      <c r="CSG45" s="130"/>
      <c r="CSH45" s="130"/>
      <c r="CSI45" s="130"/>
      <c r="CSJ45" s="130"/>
      <c r="CSK45" s="130"/>
      <c r="CSL45" s="130"/>
      <c r="CSM45" s="130"/>
      <c r="CSN45" s="130"/>
      <c r="CSO45" s="130"/>
      <c r="CSP45" s="130"/>
      <c r="CSQ45" s="130"/>
      <c r="CSR45" s="130"/>
      <c r="CSS45" s="130"/>
      <c r="CST45" s="130"/>
      <c r="CSU45" s="130"/>
      <c r="CSV45" s="130"/>
      <c r="CSW45" s="130"/>
      <c r="CSX45" s="130"/>
      <c r="CSY45" s="130"/>
      <c r="CSZ45" s="130"/>
      <c r="CTA45" s="130"/>
      <c r="CTB45" s="130"/>
      <c r="CTC45" s="130"/>
      <c r="CTD45" s="130"/>
      <c r="CTE45" s="130"/>
      <c r="CTF45" s="130"/>
      <c r="CTG45" s="130"/>
      <c r="CTH45" s="130"/>
      <c r="CTI45" s="130"/>
      <c r="CTJ45" s="130"/>
      <c r="CTK45" s="130"/>
      <c r="CTL45" s="130"/>
      <c r="CTM45" s="130"/>
      <c r="CTN45" s="130"/>
      <c r="CTO45" s="130"/>
      <c r="CTP45" s="130"/>
      <c r="CTQ45" s="130"/>
      <c r="CTR45" s="130"/>
      <c r="CTS45" s="130"/>
      <c r="CTT45" s="130"/>
      <c r="CTU45" s="130"/>
      <c r="CTV45" s="130"/>
      <c r="CTW45" s="130"/>
      <c r="CTX45" s="130"/>
      <c r="CTY45" s="130"/>
      <c r="CTZ45" s="130"/>
      <c r="CUA45" s="130"/>
      <c r="CUB45" s="130"/>
      <c r="CUC45" s="130"/>
      <c r="CUD45" s="130"/>
      <c r="CUE45" s="130"/>
      <c r="CUF45" s="130"/>
      <c r="CUG45" s="130"/>
      <c r="CUH45" s="130"/>
      <c r="CUI45" s="130"/>
      <c r="CUJ45" s="130"/>
      <c r="CUK45" s="130"/>
      <c r="CUL45" s="130"/>
      <c r="CUM45" s="130"/>
      <c r="CUN45" s="130"/>
      <c r="CUO45" s="130"/>
      <c r="CUP45" s="130"/>
      <c r="CUQ45" s="130"/>
      <c r="CUR45" s="130"/>
      <c r="CUS45" s="130"/>
      <c r="CUT45" s="130"/>
      <c r="CUU45" s="130"/>
      <c r="CUV45" s="130"/>
      <c r="CUW45" s="130"/>
      <c r="CUX45" s="130"/>
      <c r="CUY45" s="130"/>
      <c r="CUZ45" s="130"/>
      <c r="CVA45" s="130"/>
      <c r="CVB45" s="130"/>
      <c r="CVC45" s="130"/>
      <c r="CVD45" s="130"/>
      <c r="CVE45" s="130"/>
      <c r="CVF45" s="130"/>
      <c r="CVG45" s="130"/>
      <c r="CVH45" s="130"/>
      <c r="CVI45" s="130"/>
      <c r="CVJ45" s="130"/>
      <c r="CVK45" s="130"/>
      <c r="CVL45" s="130"/>
      <c r="CVM45" s="130"/>
      <c r="CVN45" s="130"/>
      <c r="CVO45" s="130"/>
      <c r="CVP45" s="130"/>
      <c r="CVQ45" s="130"/>
      <c r="CVR45" s="130"/>
      <c r="CVS45" s="130"/>
      <c r="CVT45" s="130"/>
      <c r="CVU45" s="130"/>
      <c r="CVV45" s="130"/>
      <c r="CVW45" s="130"/>
      <c r="CVX45" s="130"/>
      <c r="CVY45" s="130"/>
      <c r="CVZ45" s="130"/>
      <c r="CWA45" s="130"/>
      <c r="CWB45" s="130"/>
      <c r="CWC45" s="130"/>
      <c r="CWD45" s="130"/>
      <c r="CWE45" s="130"/>
      <c r="CWF45" s="130"/>
      <c r="CWG45" s="130"/>
      <c r="CWH45" s="130"/>
      <c r="CWI45" s="130"/>
      <c r="CWJ45" s="130"/>
      <c r="CWK45" s="130"/>
      <c r="CWL45" s="130"/>
      <c r="CWM45" s="130"/>
      <c r="CWN45" s="130"/>
      <c r="CWO45" s="130"/>
      <c r="CWP45" s="130"/>
      <c r="CWQ45" s="130"/>
      <c r="CWR45" s="130"/>
      <c r="CWS45" s="130"/>
      <c r="CWT45" s="130"/>
      <c r="CWU45" s="130"/>
      <c r="CWV45" s="130"/>
      <c r="CWW45" s="130"/>
      <c r="CWX45" s="130"/>
      <c r="CWY45" s="130"/>
      <c r="CWZ45" s="130"/>
      <c r="CXA45" s="130"/>
      <c r="CXB45" s="130"/>
      <c r="CXC45" s="130"/>
      <c r="CXD45" s="130"/>
      <c r="CXE45" s="130"/>
      <c r="CXF45" s="130"/>
      <c r="CXG45" s="130"/>
      <c r="CXH45" s="130"/>
      <c r="CXI45" s="130"/>
      <c r="CXJ45" s="130"/>
      <c r="CXK45" s="130"/>
      <c r="CXL45" s="130"/>
      <c r="CXM45" s="130"/>
      <c r="CXN45" s="130"/>
      <c r="CXO45" s="130"/>
      <c r="CXP45" s="130"/>
      <c r="CXQ45" s="130"/>
      <c r="CXR45" s="130"/>
      <c r="CXS45" s="130"/>
      <c r="CXT45" s="130"/>
      <c r="CXU45" s="130"/>
      <c r="CXV45" s="130"/>
      <c r="CXW45" s="130"/>
      <c r="CXX45" s="130"/>
      <c r="CXY45" s="130"/>
      <c r="CXZ45" s="130"/>
      <c r="CYA45" s="130"/>
      <c r="CYB45" s="130"/>
      <c r="CYC45" s="130"/>
      <c r="CYD45" s="130"/>
      <c r="CYE45" s="130"/>
      <c r="CYF45" s="130"/>
      <c r="CYG45" s="130"/>
      <c r="CYH45" s="130"/>
      <c r="CYI45" s="130"/>
      <c r="CYJ45" s="130"/>
      <c r="CYK45" s="130"/>
      <c r="CYL45" s="130"/>
      <c r="CYM45" s="130"/>
      <c r="CYN45" s="130"/>
      <c r="CYO45" s="130"/>
      <c r="CYP45" s="130"/>
      <c r="CYQ45" s="130"/>
      <c r="CYR45" s="130"/>
      <c r="CYS45" s="130"/>
      <c r="CYT45" s="130"/>
      <c r="CYU45" s="130"/>
      <c r="CYV45" s="130"/>
      <c r="CYW45" s="130"/>
      <c r="CYX45" s="130"/>
      <c r="CYY45" s="130"/>
      <c r="CYZ45" s="130"/>
      <c r="CZA45" s="130"/>
      <c r="CZB45" s="130"/>
      <c r="CZC45" s="130"/>
      <c r="CZD45" s="130"/>
      <c r="CZE45" s="130"/>
      <c r="CZF45" s="130"/>
      <c r="CZG45" s="130"/>
      <c r="CZH45" s="130"/>
      <c r="CZI45" s="130"/>
      <c r="CZJ45" s="130"/>
      <c r="CZK45" s="130"/>
      <c r="CZL45" s="130"/>
      <c r="CZM45" s="130"/>
      <c r="CZN45" s="130"/>
      <c r="CZO45" s="130"/>
      <c r="CZP45" s="130"/>
      <c r="CZQ45" s="130"/>
      <c r="CZR45" s="130"/>
      <c r="CZS45" s="130"/>
      <c r="CZT45" s="130"/>
      <c r="CZU45" s="130"/>
      <c r="CZV45" s="130"/>
      <c r="CZW45" s="130"/>
      <c r="CZX45" s="130"/>
      <c r="CZY45" s="130"/>
      <c r="CZZ45" s="130"/>
      <c r="DAA45" s="130"/>
      <c r="DAB45" s="130"/>
      <c r="DAC45" s="130"/>
      <c r="DAD45" s="130"/>
      <c r="DAE45" s="130"/>
      <c r="DAF45" s="130"/>
      <c r="DAG45" s="130"/>
      <c r="DAH45" s="130"/>
      <c r="DAI45" s="130"/>
      <c r="DAJ45" s="130"/>
      <c r="DAK45" s="130"/>
      <c r="DAL45" s="130"/>
      <c r="DAM45" s="130"/>
      <c r="DAN45" s="130"/>
      <c r="DAO45" s="130"/>
      <c r="DAP45" s="130"/>
      <c r="DAQ45" s="130"/>
      <c r="DAR45" s="130"/>
      <c r="DAS45" s="130"/>
      <c r="DAT45" s="130"/>
      <c r="DAU45" s="130"/>
      <c r="DAV45" s="130"/>
      <c r="DAW45" s="130"/>
      <c r="DAX45" s="130"/>
      <c r="DAY45" s="130"/>
      <c r="DAZ45" s="130"/>
      <c r="DBA45" s="130"/>
      <c r="DBB45" s="130"/>
      <c r="DBC45" s="130"/>
      <c r="DBD45" s="130"/>
      <c r="DBE45" s="130"/>
      <c r="DBF45" s="130"/>
      <c r="DBG45" s="130"/>
      <c r="DBH45" s="130"/>
      <c r="DBI45" s="130"/>
      <c r="DBJ45" s="130"/>
      <c r="DBK45" s="130"/>
      <c r="DBL45" s="130"/>
      <c r="DBM45" s="130"/>
      <c r="DBN45" s="130"/>
      <c r="DBO45" s="130"/>
      <c r="DBP45" s="130"/>
      <c r="DBQ45" s="130"/>
      <c r="DBR45" s="130"/>
      <c r="DBS45" s="130"/>
      <c r="DBT45" s="130"/>
      <c r="DBU45" s="130"/>
      <c r="DBV45" s="130"/>
      <c r="DBW45" s="130"/>
      <c r="DBX45" s="130"/>
      <c r="DBY45" s="130"/>
      <c r="DBZ45" s="130"/>
      <c r="DCA45" s="130"/>
      <c r="DCB45" s="130"/>
      <c r="DCC45" s="130"/>
      <c r="DCD45" s="130"/>
      <c r="DCE45" s="130"/>
      <c r="DCF45" s="130"/>
      <c r="DCG45" s="130"/>
      <c r="DCH45" s="130"/>
      <c r="DCI45" s="130"/>
      <c r="DCJ45" s="130"/>
      <c r="DCK45" s="130"/>
      <c r="DCL45" s="130"/>
      <c r="DCM45" s="130"/>
      <c r="DCN45" s="130"/>
      <c r="DCO45" s="130"/>
      <c r="DCP45" s="130"/>
      <c r="DCQ45" s="130"/>
      <c r="DCR45" s="130"/>
      <c r="DCS45" s="130"/>
      <c r="DCT45" s="130"/>
      <c r="DCU45" s="130"/>
      <c r="DCV45" s="130"/>
      <c r="DCW45" s="130"/>
      <c r="DCX45" s="130"/>
      <c r="DCY45" s="130"/>
      <c r="DCZ45" s="130"/>
      <c r="DDA45" s="130"/>
      <c r="DDB45" s="130"/>
      <c r="DDC45" s="130"/>
      <c r="DDD45" s="130"/>
      <c r="DDE45" s="130"/>
      <c r="DDF45" s="130"/>
      <c r="DDG45" s="130"/>
      <c r="DDH45" s="130"/>
      <c r="DDI45" s="130"/>
      <c r="DDJ45" s="130"/>
      <c r="DDK45" s="130"/>
      <c r="DDL45" s="130"/>
      <c r="DDM45" s="130"/>
      <c r="DDN45" s="130"/>
      <c r="DDO45" s="130"/>
      <c r="DDP45" s="130"/>
      <c r="DDQ45" s="130"/>
      <c r="DDR45" s="130"/>
      <c r="DDS45" s="130"/>
      <c r="DDT45" s="130"/>
      <c r="DDU45" s="130"/>
      <c r="DDV45" s="130"/>
      <c r="DDW45" s="130"/>
      <c r="DDX45" s="130"/>
      <c r="DDY45" s="130"/>
      <c r="DDZ45" s="130"/>
      <c r="DEA45" s="130"/>
      <c r="DEB45" s="130"/>
      <c r="DEC45" s="130"/>
      <c r="DED45" s="130"/>
      <c r="DEE45" s="130"/>
      <c r="DEF45" s="130"/>
      <c r="DEG45" s="130"/>
      <c r="DEH45" s="130"/>
      <c r="DEI45" s="130"/>
      <c r="DEJ45" s="130"/>
      <c r="DEK45" s="130"/>
      <c r="DEL45" s="130"/>
      <c r="DEM45" s="130"/>
      <c r="DEN45" s="130"/>
      <c r="DEO45" s="130"/>
      <c r="DEP45" s="130"/>
      <c r="DEQ45" s="130"/>
      <c r="DER45" s="130"/>
      <c r="DES45" s="130"/>
      <c r="DET45" s="130"/>
      <c r="DEU45" s="130"/>
      <c r="DEV45" s="130"/>
      <c r="DEW45" s="130"/>
      <c r="DEX45" s="130"/>
      <c r="DEY45" s="130"/>
      <c r="DEZ45" s="130"/>
      <c r="DFA45" s="130"/>
      <c r="DFB45" s="130"/>
      <c r="DFC45" s="130"/>
      <c r="DFD45" s="130"/>
      <c r="DFE45" s="130"/>
      <c r="DFF45" s="130"/>
      <c r="DFG45" s="130"/>
      <c r="DFH45" s="130"/>
      <c r="DFI45" s="130"/>
      <c r="DFJ45" s="130"/>
      <c r="DFK45" s="130"/>
      <c r="DFL45" s="130"/>
      <c r="DFM45" s="130"/>
      <c r="DFN45" s="130"/>
      <c r="DFO45" s="130"/>
      <c r="DFP45" s="130"/>
      <c r="DFQ45" s="130"/>
      <c r="DFR45" s="130"/>
      <c r="DFS45" s="130"/>
      <c r="DFT45" s="130"/>
      <c r="DFU45" s="130"/>
      <c r="DFV45" s="130"/>
      <c r="DFW45" s="130"/>
      <c r="DFX45" s="130"/>
      <c r="DFY45" s="130"/>
      <c r="DFZ45" s="130"/>
      <c r="DGA45" s="130"/>
      <c r="DGB45" s="130"/>
      <c r="DGC45" s="130"/>
      <c r="DGD45" s="130"/>
      <c r="DGE45" s="130"/>
      <c r="DGF45" s="130"/>
      <c r="DGG45" s="130"/>
      <c r="DGH45" s="130"/>
      <c r="DGI45" s="130"/>
      <c r="DGJ45" s="130"/>
      <c r="DGK45" s="130"/>
      <c r="DGL45" s="130"/>
      <c r="DGM45" s="130"/>
      <c r="DGN45" s="130"/>
      <c r="DGO45" s="130"/>
      <c r="DGP45" s="130"/>
      <c r="DGQ45" s="130"/>
      <c r="DGR45" s="130"/>
      <c r="DGS45" s="130"/>
      <c r="DGT45" s="130"/>
      <c r="DGU45" s="130"/>
      <c r="DGV45" s="130"/>
      <c r="DGW45" s="130"/>
      <c r="DGX45" s="130"/>
      <c r="DGY45" s="130"/>
      <c r="DGZ45" s="130"/>
      <c r="DHA45" s="130"/>
      <c r="DHB45" s="130"/>
      <c r="DHC45" s="130"/>
      <c r="DHD45" s="130"/>
      <c r="DHE45" s="130"/>
      <c r="DHF45" s="130"/>
      <c r="DHG45" s="130"/>
      <c r="DHH45" s="130"/>
      <c r="DHI45" s="130"/>
      <c r="DHJ45" s="130"/>
      <c r="DHK45" s="130"/>
      <c r="DHL45" s="130"/>
      <c r="DHM45" s="130"/>
      <c r="DHN45" s="130"/>
      <c r="DHO45" s="130"/>
      <c r="DHP45" s="130"/>
      <c r="DHQ45" s="130"/>
      <c r="DHR45" s="130"/>
      <c r="DHS45" s="130"/>
      <c r="DHT45" s="130"/>
      <c r="DHU45" s="130"/>
      <c r="DHV45" s="130"/>
      <c r="DHW45" s="130"/>
      <c r="DHX45" s="130"/>
      <c r="DHY45" s="130"/>
      <c r="DHZ45" s="130"/>
      <c r="DIA45" s="130"/>
      <c r="DIB45" s="130"/>
      <c r="DIC45" s="130"/>
      <c r="DID45" s="130"/>
      <c r="DIE45" s="130"/>
      <c r="DIF45" s="130"/>
      <c r="DIG45" s="130"/>
      <c r="DIH45" s="130"/>
      <c r="DII45" s="130"/>
      <c r="DIJ45" s="130"/>
      <c r="DIK45" s="130"/>
      <c r="DIL45" s="130"/>
      <c r="DIM45" s="130"/>
      <c r="DIN45" s="130"/>
      <c r="DIO45" s="130"/>
      <c r="DIP45" s="130"/>
      <c r="DIQ45" s="130"/>
      <c r="DIR45" s="130"/>
      <c r="DIS45" s="130"/>
      <c r="DIT45" s="130"/>
      <c r="DIU45" s="130"/>
      <c r="DIV45" s="130"/>
      <c r="DIW45" s="130"/>
      <c r="DIX45" s="130"/>
      <c r="DIY45" s="130"/>
      <c r="DIZ45" s="130"/>
      <c r="DJA45" s="130"/>
      <c r="DJB45" s="130"/>
      <c r="DJC45" s="130"/>
      <c r="DJD45" s="130"/>
      <c r="DJE45" s="130"/>
      <c r="DJF45" s="130"/>
      <c r="DJG45" s="130"/>
      <c r="DJH45" s="130"/>
      <c r="DJI45" s="130"/>
      <c r="DJJ45" s="130"/>
      <c r="DJK45" s="130"/>
      <c r="DJL45" s="130"/>
      <c r="DJM45" s="130"/>
      <c r="DJN45" s="130"/>
      <c r="DJO45" s="130"/>
      <c r="DJP45" s="130"/>
      <c r="DJQ45" s="130"/>
      <c r="DJR45" s="130"/>
      <c r="DJS45" s="130"/>
      <c r="DJT45" s="130"/>
      <c r="DJU45" s="130"/>
      <c r="DJV45" s="130"/>
      <c r="DJW45" s="130"/>
      <c r="DJX45" s="130"/>
      <c r="DJY45" s="130"/>
      <c r="DJZ45" s="130"/>
      <c r="DKA45" s="130"/>
      <c r="DKB45" s="130"/>
      <c r="DKC45" s="130"/>
      <c r="DKD45" s="130"/>
      <c r="DKE45" s="130"/>
      <c r="DKF45" s="130"/>
      <c r="DKG45" s="130"/>
      <c r="DKH45" s="130"/>
      <c r="DKI45" s="130"/>
      <c r="DKJ45" s="130"/>
      <c r="DKK45" s="130"/>
      <c r="DKL45" s="130"/>
      <c r="DKM45" s="130"/>
      <c r="DKN45" s="130"/>
      <c r="DKO45" s="130"/>
      <c r="DKP45" s="130"/>
      <c r="DKQ45" s="130"/>
      <c r="DKR45" s="130"/>
      <c r="DKS45" s="130"/>
      <c r="DKT45" s="130"/>
      <c r="DKU45" s="130"/>
      <c r="DKV45" s="130"/>
      <c r="DKW45" s="130"/>
      <c r="DKX45" s="130"/>
      <c r="DKY45" s="130"/>
      <c r="DKZ45" s="130"/>
      <c r="DLA45" s="130"/>
      <c r="DLB45" s="130"/>
      <c r="DLC45" s="130"/>
      <c r="DLD45" s="130"/>
      <c r="DLE45" s="130"/>
      <c r="DLF45" s="130"/>
      <c r="DLG45" s="130"/>
      <c r="DLH45" s="130"/>
      <c r="DLI45" s="130"/>
      <c r="DLJ45" s="130"/>
      <c r="DLK45" s="130"/>
      <c r="DLL45" s="130"/>
      <c r="DLM45" s="130"/>
      <c r="DLN45" s="130"/>
      <c r="DLO45" s="130"/>
      <c r="DLP45" s="130"/>
      <c r="DLQ45" s="130"/>
      <c r="DLR45" s="130"/>
      <c r="DLS45" s="130"/>
      <c r="DLT45" s="130"/>
      <c r="DLU45" s="130"/>
      <c r="DLV45" s="130"/>
      <c r="DLW45" s="130"/>
      <c r="DLX45" s="130"/>
      <c r="DLY45" s="130"/>
      <c r="DLZ45" s="130"/>
      <c r="DMA45" s="130"/>
      <c r="DMB45" s="130"/>
      <c r="DMC45" s="130"/>
      <c r="DMD45" s="130"/>
      <c r="DME45" s="130"/>
      <c r="DMF45" s="130"/>
      <c r="DMG45" s="130"/>
      <c r="DMH45" s="130"/>
      <c r="DMI45" s="130"/>
      <c r="DMJ45" s="130"/>
      <c r="DMK45" s="130"/>
      <c r="DML45" s="130"/>
      <c r="DMM45" s="130"/>
      <c r="DMN45" s="130"/>
      <c r="DMO45" s="130"/>
      <c r="DMP45" s="130"/>
      <c r="DMQ45" s="130"/>
      <c r="DMR45" s="130"/>
      <c r="DMS45" s="130"/>
      <c r="DMT45" s="130"/>
      <c r="DMU45" s="130"/>
      <c r="DMV45" s="130"/>
      <c r="DMW45" s="130"/>
      <c r="DMX45" s="130"/>
      <c r="DMY45" s="130"/>
      <c r="DMZ45" s="130"/>
      <c r="DNA45" s="130"/>
      <c r="DNB45" s="130"/>
      <c r="DNC45" s="130"/>
      <c r="DND45" s="130"/>
      <c r="DNE45" s="130"/>
      <c r="DNF45" s="130"/>
      <c r="DNG45" s="130"/>
      <c r="DNH45" s="130"/>
      <c r="DNI45" s="130"/>
      <c r="DNJ45" s="130"/>
      <c r="DNK45" s="130"/>
      <c r="DNL45" s="130"/>
      <c r="DNM45" s="130"/>
      <c r="DNN45" s="130"/>
      <c r="DNO45" s="130"/>
      <c r="DNP45" s="130"/>
      <c r="DNQ45" s="130"/>
      <c r="DNR45" s="130"/>
      <c r="DNS45" s="130"/>
      <c r="DNT45" s="130"/>
      <c r="DNU45" s="130"/>
      <c r="DNV45" s="130"/>
      <c r="DNW45" s="130"/>
      <c r="DNX45" s="130"/>
      <c r="DNY45" s="130"/>
      <c r="DNZ45" s="130"/>
      <c r="DOA45" s="130"/>
      <c r="DOB45" s="130"/>
      <c r="DOC45" s="130"/>
      <c r="DOD45" s="130"/>
      <c r="DOE45" s="130"/>
      <c r="DOF45" s="130"/>
      <c r="DOG45" s="130"/>
      <c r="DOH45" s="130"/>
      <c r="DOI45" s="130"/>
      <c r="DOJ45" s="130"/>
      <c r="DOK45" s="130"/>
      <c r="DOL45" s="130"/>
      <c r="DOM45" s="130"/>
      <c r="DON45" s="130"/>
      <c r="DOO45" s="130"/>
      <c r="DOP45" s="130"/>
      <c r="DOQ45" s="130"/>
      <c r="DOR45" s="130"/>
      <c r="DOS45" s="130"/>
      <c r="DOT45" s="130"/>
      <c r="DOU45" s="130"/>
      <c r="DOV45" s="130"/>
      <c r="DOW45" s="130"/>
      <c r="DOX45" s="130"/>
      <c r="DOY45" s="130"/>
      <c r="DOZ45" s="130"/>
      <c r="DPA45" s="130"/>
      <c r="DPB45" s="130"/>
      <c r="DPC45" s="130"/>
      <c r="DPD45" s="130"/>
      <c r="DPE45" s="130"/>
      <c r="DPF45" s="130"/>
      <c r="DPG45" s="130"/>
      <c r="DPH45" s="130"/>
      <c r="DPI45" s="130"/>
      <c r="DPJ45" s="130"/>
      <c r="DPK45" s="130"/>
      <c r="DPL45" s="130"/>
      <c r="DPM45" s="130"/>
      <c r="DPN45" s="130"/>
      <c r="DPO45" s="130"/>
      <c r="DPP45" s="130"/>
      <c r="DPQ45" s="130"/>
      <c r="DPR45" s="130"/>
      <c r="DPS45" s="130"/>
      <c r="DPT45" s="130"/>
      <c r="DPU45" s="130"/>
      <c r="DPV45" s="130"/>
      <c r="DPW45" s="130"/>
      <c r="DPX45" s="130"/>
      <c r="DPY45" s="130"/>
      <c r="DPZ45" s="130"/>
      <c r="DQA45" s="130"/>
      <c r="DQB45" s="130"/>
      <c r="DQC45" s="130"/>
      <c r="DQD45" s="130"/>
      <c r="DQE45" s="130"/>
      <c r="DQF45" s="130"/>
      <c r="DQG45" s="130"/>
      <c r="DQH45" s="130"/>
      <c r="DQI45" s="130"/>
      <c r="DQJ45" s="130"/>
      <c r="DQK45" s="130"/>
      <c r="DQL45" s="130"/>
      <c r="DQM45" s="130"/>
      <c r="DQN45" s="130"/>
      <c r="DQO45" s="130"/>
      <c r="DQP45" s="130"/>
      <c r="DQQ45" s="130"/>
      <c r="DQR45" s="130"/>
      <c r="DQS45" s="130"/>
      <c r="DQT45" s="130"/>
      <c r="DQU45" s="130"/>
      <c r="DQV45" s="130"/>
      <c r="DQW45" s="130"/>
      <c r="DQX45" s="130"/>
      <c r="DQY45" s="130"/>
      <c r="DQZ45" s="130"/>
      <c r="DRA45" s="130"/>
      <c r="DRB45" s="130"/>
      <c r="DRC45" s="130"/>
      <c r="DRD45" s="130"/>
      <c r="DRE45" s="130"/>
      <c r="DRF45" s="130"/>
      <c r="DRG45" s="130"/>
      <c r="DRH45" s="130"/>
      <c r="DRI45" s="130"/>
      <c r="DRJ45" s="130"/>
      <c r="DRK45" s="130"/>
      <c r="DRL45" s="130"/>
      <c r="DRM45" s="130"/>
      <c r="DRN45" s="130"/>
      <c r="DRO45" s="130"/>
      <c r="DRP45" s="130"/>
      <c r="DRQ45" s="130"/>
      <c r="DRR45" s="130"/>
      <c r="DRS45" s="130"/>
      <c r="DRT45" s="130"/>
      <c r="DRU45" s="130"/>
      <c r="DRV45" s="130"/>
      <c r="DRW45" s="130"/>
      <c r="DRX45" s="130"/>
      <c r="DRY45" s="130"/>
      <c r="DRZ45" s="130"/>
      <c r="DSA45" s="130"/>
      <c r="DSB45" s="130"/>
      <c r="DSC45" s="130"/>
      <c r="DSD45" s="130"/>
      <c r="DSE45" s="130"/>
      <c r="DSF45" s="130"/>
      <c r="DSG45" s="130"/>
      <c r="DSH45" s="130"/>
      <c r="DSI45" s="130"/>
      <c r="DSJ45" s="130"/>
      <c r="DSK45" s="130"/>
      <c r="DSL45" s="130"/>
      <c r="DSM45" s="130"/>
      <c r="DSN45" s="130"/>
      <c r="DSO45" s="130"/>
      <c r="DSP45" s="130"/>
      <c r="DSQ45" s="130"/>
      <c r="DSR45" s="130"/>
      <c r="DSS45" s="130"/>
      <c r="DST45" s="130"/>
      <c r="DSU45" s="130"/>
      <c r="DSV45" s="130"/>
      <c r="DSW45" s="130"/>
      <c r="DSX45" s="130"/>
      <c r="DSY45" s="130"/>
      <c r="DSZ45" s="130"/>
      <c r="DTA45" s="130"/>
      <c r="DTB45" s="130"/>
      <c r="DTC45" s="130"/>
      <c r="DTD45" s="130"/>
      <c r="DTE45" s="130"/>
      <c r="DTF45" s="130"/>
      <c r="DTG45" s="130"/>
      <c r="DTH45" s="130"/>
      <c r="DTI45" s="130"/>
      <c r="DTJ45" s="130"/>
      <c r="DTK45" s="130"/>
      <c r="DTL45" s="130"/>
      <c r="DTM45" s="130"/>
      <c r="DTN45" s="130"/>
      <c r="DTO45" s="130"/>
      <c r="DTP45" s="130"/>
      <c r="DTQ45" s="130"/>
      <c r="DTR45" s="130"/>
      <c r="DTS45" s="130"/>
      <c r="DTT45" s="130"/>
      <c r="DTU45" s="130"/>
      <c r="DTV45" s="130"/>
      <c r="DTW45" s="130"/>
      <c r="DTX45" s="130"/>
      <c r="DTY45" s="130"/>
      <c r="DTZ45" s="130"/>
      <c r="DUA45" s="130"/>
      <c r="DUB45" s="130"/>
      <c r="DUC45" s="130"/>
      <c r="DUD45" s="130"/>
      <c r="DUE45" s="130"/>
      <c r="DUF45" s="130"/>
      <c r="DUG45" s="130"/>
      <c r="DUH45" s="130"/>
      <c r="DUI45" s="130"/>
      <c r="DUJ45" s="130"/>
      <c r="DUK45" s="130"/>
      <c r="DUL45" s="130"/>
      <c r="DUM45" s="130"/>
      <c r="DUN45" s="130"/>
      <c r="DUO45" s="130"/>
      <c r="DUP45" s="130"/>
      <c r="DUQ45" s="130"/>
      <c r="DUR45" s="130"/>
      <c r="DUS45" s="130"/>
      <c r="DUT45" s="130"/>
      <c r="DUU45" s="130"/>
      <c r="DUV45" s="130"/>
      <c r="DUW45" s="130"/>
      <c r="DUX45" s="130"/>
      <c r="DUY45" s="130"/>
      <c r="DUZ45" s="130"/>
      <c r="DVA45" s="130"/>
      <c r="DVB45" s="130"/>
      <c r="DVC45" s="130"/>
      <c r="DVD45" s="130"/>
      <c r="DVE45" s="130"/>
      <c r="DVF45" s="130"/>
      <c r="DVG45" s="130"/>
      <c r="DVH45" s="130"/>
      <c r="DVI45" s="130"/>
      <c r="DVJ45" s="130"/>
      <c r="DVK45" s="130"/>
      <c r="DVL45" s="130"/>
      <c r="DVM45" s="130"/>
      <c r="DVN45" s="130"/>
      <c r="DVO45" s="130"/>
      <c r="DVP45" s="130"/>
      <c r="DVQ45" s="130"/>
      <c r="DVR45" s="130"/>
      <c r="DVS45" s="130"/>
      <c r="DVT45" s="130"/>
      <c r="DVU45" s="130"/>
      <c r="DVV45" s="130"/>
      <c r="DVW45" s="130"/>
      <c r="DVX45" s="130"/>
      <c r="DVY45" s="130"/>
      <c r="DVZ45" s="130"/>
      <c r="DWA45" s="130"/>
      <c r="DWB45" s="130"/>
      <c r="DWC45" s="130"/>
      <c r="DWD45" s="130"/>
      <c r="DWE45" s="130"/>
      <c r="DWF45" s="130"/>
      <c r="DWG45" s="130"/>
      <c r="DWH45" s="130"/>
      <c r="DWI45" s="130"/>
      <c r="DWJ45" s="130"/>
      <c r="DWK45" s="130"/>
      <c r="DWL45" s="130"/>
      <c r="DWM45" s="130"/>
      <c r="DWN45" s="130"/>
      <c r="DWO45" s="130"/>
      <c r="DWP45" s="130"/>
      <c r="DWQ45" s="130"/>
      <c r="DWR45" s="130"/>
      <c r="DWS45" s="130"/>
      <c r="DWT45" s="130"/>
      <c r="DWU45" s="130"/>
      <c r="DWV45" s="130"/>
      <c r="DWW45" s="130"/>
      <c r="DWX45" s="130"/>
      <c r="DWY45" s="130"/>
      <c r="DWZ45" s="130"/>
      <c r="DXA45" s="130"/>
      <c r="DXB45" s="130"/>
      <c r="DXC45" s="130"/>
      <c r="DXD45" s="130"/>
      <c r="DXE45" s="130"/>
      <c r="DXF45" s="130"/>
      <c r="DXG45" s="130"/>
      <c r="DXH45" s="130"/>
      <c r="DXI45" s="130"/>
      <c r="DXJ45" s="130"/>
      <c r="DXK45" s="130"/>
      <c r="DXL45" s="130"/>
      <c r="DXM45" s="130"/>
      <c r="DXN45" s="130"/>
      <c r="DXO45" s="130"/>
      <c r="DXP45" s="130"/>
      <c r="DXQ45" s="130"/>
      <c r="DXR45" s="130"/>
      <c r="DXS45" s="130"/>
      <c r="DXT45" s="130"/>
      <c r="DXU45" s="130"/>
      <c r="DXV45" s="130"/>
      <c r="DXW45" s="130"/>
      <c r="DXX45" s="130"/>
      <c r="DXY45" s="130"/>
      <c r="DXZ45" s="130"/>
      <c r="DYA45" s="130"/>
      <c r="DYB45" s="130"/>
      <c r="DYC45" s="130"/>
      <c r="DYD45" s="130"/>
      <c r="DYE45" s="130"/>
      <c r="DYF45" s="130"/>
      <c r="DYG45" s="130"/>
      <c r="DYH45" s="130"/>
      <c r="DYI45" s="130"/>
      <c r="DYJ45" s="130"/>
      <c r="DYK45" s="130"/>
      <c r="DYL45" s="130"/>
      <c r="DYM45" s="130"/>
      <c r="DYN45" s="130"/>
      <c r="DYO45" s="130"/>
      <c r="DYP45" s="130"/>
      <c r="DYQ45" s="130"/>
      <c r="DYR45" s="130"/>
      <c r="DYS45" s="130"/>
      <c r="DYT45" s="130"/>
      <c r="DYU45" s="130"/>
      <c r="DYV45" s="130"/>
      <c r="DYW45" s="130"/>
      <c r="DYX45" s="130"/>
      <c r="DYY45" s="130"/>
      <c r="DYZ45" s="130"/>
      <c r="DZA45" s="130"/>
      <c r="DZB45" s="130"/>
      <c r="DZC45" s="130"/>
      <c r="DZD45" s="130"/>
      <c r="DZE45" s="130"/>
      <c r="DZF45" s="130"/>
      <c r="DZG45" s="130"/>
      <c r="DZH45" s="130"/>
      <c r="DZI45" s="130"/>
      <c r="DZJ45" s="130"/>
      <c r="DZK45" s="130"/>
      <c r="DZL45" s="130"/>
      <c r="DZM45" s="130"/>
      <c r="DZN45" s="130"/>
      <c r="DZO45" s="130"/>
      <c r="DZP45" s="130"/>
      <c r="DZQ45" s="130"/>
      <c r="DZR45" s="130"/>
      <c r="DZS45" s="130"/>
      <c r="DZT45" s="130"/>
      <c r="DZU45" s="130"/>
      <c r="DZV45" s="130"/>
      <c r="DZW45" s="130"/>
      <c r="DZX45" s="130"/>
      <c r="DZY45" s="130"/>
      <c r="DZZ45" s="130"/>
      <c r="EAA45" s="130"/>
      <c r="EAB45" s="130"/>
      <c r="EAC45" s="130"/>
      <c r="EAD45" s="130"/>
      <c r="EAE45" s="130"/>
      <c r="EAF45" s="130"/>
      <c r="EAG45" s="130"/>
      <c r="EAH45" s="130"/>
      <c r="EAI45" s="130"/>
      <c r="EAJ45" s="130"/>
      <c r="EAK45" s="130"/>
      <c r="EAL45" s="130"/>
      <c r="EAM45" s="130"/>
      <c r="EAN45" s="130"/>
      <c r="EAO45" s="130"/>
      <c r="EAP45" s="130"/>
      <c r="EAQ45" s="130"/>
      <c r="EAR45" s="130"/>
      <c r="EAS45" s="130"/>
      <c r="EAT45" s="130"/>
      <c r="EAU45" s="130"/>
      <c r="EAV45" s="130"/>
      <c r="EAW45" s="130"/>
      <c r="EAX45" s="130"/>
      <c r="EAY45" s="130"/>
      <c r="EAZ45" s="130"/>
      <c r="EBA45" s="130"/>
      <c r="EBB45" s="130"/>
      <c r="EBC45" s="130"/>
      <c r="EBD45" s="130"/>
      <c r="EBE45" s="130"/>
      <c r="EBF45" s="130"/>
      <c r="EBG45" s="130"/>
      <c r="EBH45" s="130"/>
      <c r="EBI45" s="130"/>
      <c r="EBJ45" s="130"/>
      <c r="EBK45" s="130"/>
      <c r="EBL45" s="130"/>
      <c r="EBM45" s="130"/>
      <c r="EBN45" s="130"/>
      <c r="EBO45" s="130"/>
      <c r="EBP45" s="130"/>
      <c r="EBQ45" s="130"/>
      <c r="EBR45" s="130"/>
      <c r="EBS45" s="130"/>
      <c r="EBT45" s="130"/>
      <c r="EBU45" s="130"/>
      <c r="EBV45" s="130"/>
      <c r="EBW45" s="130"/>
      <c r="EBX45" s="130"/>
      <c r="EBY45" s="130"/>
      <c r="EBZ45" s="130"/>
      <c r="ECA45" s="130"/>
      <c r="ECB45" s="130"/>
      <c r="ECC45" s="130"/>
      <c r="ECD45" s="130"/>
      <c r="ECE45" s="130"/>
      <c r="ECF45" s="130"/>
      <c r="ECG45" s="130"/>
      <c r="ECH45" s="130"/>
      <c r="ECI45" s="130"/>
      <c r="ECJ45" s="130"/>
      <c r="ECK45" s="130"/>
      <c r="ECL45" s="130"/>
      <c r="ECM45" s="130"/>
      <c r="ECN45" s="130"/>
      <c r="ECO45" s="130"/>
      <c r="ECP45" s="130"/>
      <c r="ECQ45" s="130"/>
      <c r="ECR45" s="130"/>
      <c r="ECS45" s="130"/>
      <c r="ECT45" s="130"/>
      <c r="ECU45" s="130"/>
      <c r="ECV45" s="130"/>
      <c r="ECW45" s="130"/>
      <c r="ECX45" s="130"/>
      <c r="ECY45" s="130"/>
      <c r="ECZ45" s="130"/>
      <c r="EDA45" s="130"/>
      <c r="EDB45" s="130"/>
      <c r="EDC45" s="130"/>
      <c r="EDD45" s="130"/>
      <c r="EDE45" s="130"/>
      <c r="EDF45" s="130"/>
      <c r="EDG45" s="130"/>
      <c r="EDH45" s="130"/>
      <c r="EDI45" s="130"/>
      <c r="EDJ45" s="130"/>
      <c r="EDK45" s="130"/>
      <c r="EDL45" s="130"/>
      <c r="EDM45" s="130"/>
      <c r="EDN45" s="130"/>
      <c r="EDO45" s="130"/>
      <c r="EDP45" s="130"/>
      <c r="EDQ45" s="130"/>
      <c r="EDR45" s="130"/>
      <c r="EDS45" s="130"/>
      <c r="EDT45" s="130"/>
      <c r="EDU45" s="130"/>
      <c r="EDV45" s="130"/>
      <c r="EDW45" s="130"/>
      <c r="EDX45" s="130"/>
      <c r="EDY45" s="130"/>
      <c r="EDZ45" s="130"/>
      <c r="EEA45" s="130"/>
      <c r="EEB45" s="130"/>
      <c r="EEC45" s="130"/>
      <c r="EED45" s="130"/>
      <c r="EEE45" s="130"/>
      <c r="EEF45" s="130"/>
      <c r="EEG45" s="130"/>
      <c r="EEH45" s="130"/>
      <c r="EEI45" s="130"/>
      <c r="EEJ45" s="130"/>
      <c r="EEK45" s="130"/>
      <c r="EEL45" s="130"/>
      <c r="EEM45" s="130"/>
      <c r="EEN45" s="130"/>
      <c r="EEO45" s="130"/>
      <c r="EEP45" s="130"/>
      <c r="EEQ45" s="130"/>
      <c r="EER45" s="130"/>
      <c r="EES45" s="130"/>
      <c r="EET45" s="130"/>
      <c r="EEU45" s="130"/>
      <c r="EEV45" s="130"/>
      <c r="EEW45" s="130"/>
      <c r="EEX45" s="130"/>
      <c r="EEY45" s="130"/>
      <c r="EEZ45" s="130"/>
      <c r="EFA45" s="130"/>
      <c r="EFB45" s="130"/>
      <c r="EFC45" s="130"/>
      <c r="EFD45" s="130"/>
      <c r="EFE45" s="130"/>
      <c r="EFF45" s="130"/>
      <c r="EFG45" s="130"/>
      <c r="EFH45" s="130"/>
      <c r="EFI45" s="130"/>
      <c r="EFJ45" s="130"/>
      <c r="EFK45" s="130"/>
      <c r="EFL45" s="130"/>
      <c r="EFM45" s="130"/>
      <c r="EFN45" s="130"/>
      <c r="EFO45" s="130"/>
      <c r="EFP45" s="130"/>
      <c r="EFQ45" s="130"/>
      <c r="EFR45" s="130"/>
      <c r="EFS45" s="130"/>
      <c r="EFT45" s="130"/>
      <c r="EFU45" s="130"/>
      <c r="EFV45" s="130"/>
      <c r="EFW45" s="130"/>
      <c r="EFX45" s="130"/>
      <c r="EFY45" s="130"/>
      <c r="EFZ45" s="130"/>
      <c r="EGA45" s="130"/>
      <c r="EGB45" s="130"/>
      <c r="EGC45" s="130"/>
      <c r="EGD45" s="130"/>
      <c r="EGE45" s="130"/>
      <c r="EGF45" s="130"/>
      <c r="EGG45" s="130"/>
      <c r="EGH45" s="130"/>
      <c r="EGI45" s="130"/>
      <c r="EGJ45" s="130"/>
      <c r="EGK45" s="130"/>
      <c r="EGL45" s="130"/>
      <c r="EGM45" s="130"/>
      <c r="EGN45" s="130"/>
      <c r="EGO45" s="130"/>
      <c r="EGP45" s="130"/>
      <c r="EGQ45" s="130"/>
      <c r="EGR45" s="130"/>
      <c r="EGS45" s="130"/>
      <c r="EGT45" s="130"/>
      <c r="EGU45" s="130"/>
      <c r="EGV45" s="130"/>
      <c r="EGW45" s="130"/>
      <c r="EGX45" s="130"/>
      <c r="EGY45" s="130"/>
      <c r="EGZ45" s="130"/>
      <c r="EHA45" s="130"/>
      <c r="EHB45" s="130"/>
      <c r="EHC45" s="130"/>
      <c r="EHD45" s="130"/>
      <c r="EHE45" s="130"/>
      <c r="EHF45" s="130"/>
      <c r="EHG45" s="130"/>
      <c r="EHH45" s="130"/>
      <c r="EHI45" s="130"/>
      <c r="EHJ45" s="130"/>
      <c r="EHK45" s="130"/>
      <c r="EHL45" s="130"/>
      <c r="EHM45" s="130"/>
      <c r="EHN45" s="130"/>
      <c r="EHO45" s="130"/>
      <c r="EHP45" s="130"/>
      <c r="EHQ45" s="130"/>
      <c r="EHR45" s="130"/>
      <c r="EHS45" s="130"/>
      <c r="EHT45" s="130"/>
      <c r="EHU45" s="130"/>
      <c r="EHV45" s="130"/>
      <c r="EHW45" s="130"/>
      <c r="EHX45" s="130"/>
      <c r="EHY45" s="130"/>
      <c r="EHZ45" s="130"/>
      <c r="EIA45" s="130"/>
      <c r="EIB45" s="130"/>
      <c r="EIC45" s="130"/>
      <c r="EID45" s="130"/>
      <c r="EIE45" s="130"/>
      <c r="EIF45" s="130"/>
      <c r="EIG45" s="130"/>
      <c r="EIH45" s="130"/>
      <c r="EII45" s="130"/>
      <c r="EIJ45" s="130"/>
      <c r="EIK45" s="130"/>
      <c r="EIL45" s="130"/>
      <c r="EIM45" s="130"/>
      <c r="EIN45" s="130"/>
      <c r="EIO45" s="130"/>
      <c r="EIP45" s="130"/>
      <c r="EIQ45" s="130"/>
      <c r="EIR45" s="130"/>
      <c r="EIS45" s="130"/>
      <c r="EIT45" s="130"/>
      <c r="EIU45" s="130"/>
      <c r="EIV45" s="130"/>
      <c r="EIW45" s="130"/>
      <c r="EIX45" s="130"/>
      <c r="EIY45" s="130"/>
      <c r="EIZ45" s="130"/>
      <c r="EJA45" s="130"/>
      <c r="EJB45" s="130"/>
      <c r="EJC45" s="130"/>
      <c r="EJD45" s="130"/>
      <c r="EJE45" s="130"/>
      <c r="EJF45" s="130"/>
      <c r="EJG45" s="130"/>
      <c r="EJH45" s="130"/>
      <c r="EJI45" s="130"/>
      <c r="EJJ45" s="130"/>
      <c r="EJK45" s="130"/>
      <c r="EJL45" s="130"/>
      <c r="EJM45" s="130"/>
      <c r="EJN45" s="130"/>
      <c r="EJO45" s="130"/>
      <c r="EJP45" s="130"/>
      <c r="EJQ45" s="130"/>
      <c r="EJR45" s="130"/>
      <c r="EJS45" s="130"/>
      <c r="EJT45" s="130"/>
      <c r="EJU45" s="130"/>
      <c r="EJV45" s="130"/>
      <c r="EJW45" s="130"/>
      <c r="EJX45" s="130"/>
      <c r="EJY45" s="130"/>
      <c r="EJZ45" s="130"/>
      <c r="EKA45" s="130"/>
      <c r="EKB45" s="130"/>
      <c r="EKC45" s="130"/>
      <c r="EKD45" s="130"/>
      <c r="EKE45" s="130"/>
      <c r="EKF45" s="130"/>
      <c r="EKG45" s="130"/>
      <c r="EKH45" s="130"/>
      <c r="EKI45" s="130"/>
      <c r="EKJ45" s="130"/>
      <c r="EKK45" s="130"/>
      <c r="EKL45" s="130"/>
      <c r="EKM45" s="130"/>
      <c r="EKN45" s="130"/>
      <c r="EKO45" s="130"/>
      <c r="EKP45" s="130"/>
      <c r="EKQ45" s="130"/>
      <c r="EKR45" s="130"/>
      <c r="EKS45" s="130"/>
      <c r="EKT45" s="130"/>
      <c r="EKU45" s="130"/>
      <c r="EKV45" s="130"/>
      <c r="EKW45" s="130"/>
      <c r="EKX45" s="130"/>
      <c r="EKY45" s="130"/>
      <c r="EKZ45" s="130"/>
      <c r="ELA45" s="130"/>
      <c r="ELB45" s="130"/>
      <c r="ELC45" s="130"/>
      <c r="ELD45" s="130"/>
      <c r="ELE45" s="130"/>
      <c r="ELF45" s="130"/>
      <c r="ELG45" s="130"/>
      <c r="ELH45" s="130"/>
      <c r="ELI45" s="130"/>
      <c r="ELJ45" s="130"/>
      <c r="ELK45" s="130"/>
      <c r="ELL45" s="130"/>
      <c r="ELM45" s="130"/>
      <c r="ELN45" s="130"/>
      <c r="ELO45" s="130"/>
      <c r="ELP45" s="130"/>
      <c r="ELQ45" s="130"/>
      <c r="ELR45" s="130"/>
      <c r="ELS45" s="130"/>
      <c r="ELT45" s="130"/>
      <c r="ELU45" s="130"/>
      <c r="ELV45" s="130"/>
      <c r="ELW45" s="130"/>
      <c r="ELX45" s="130"/>
      <c r="ELY45" s="130"/>
      <c r="ELZ45" s="130"/>
      <c r="EMA45" s="130"/>
      <c r="EMB45" s="130"/>
      <c r="EMC45" s="130"/>
      <c r="EMD45" s="130"/>
      <c r="EME45" s="130"/>
      <c r="EMF45" s="130"/>
      <c r="EMG45" s="130"/>
      <c r="EMH45" s="130"/>
      <c r="EMI45" s="130"/>
      <c r="EMJ45" s="130"/>
      <c r="EMK45" s="130"/>
      <c r="EML45" s="130"/>
      <c r="EMM45" s="130"/>
      <c r="EMN45" s="130"/>
      <c r="EMO45" s="130"/>
      <c r="EMP45" s="130"/>
      <c r="EMQ45" s="130"/>
      <c r="EMR45" s="130"/>
      <c r="EMS45" s="130"/>
      <c r="EMT45" s="130"/>
      <c r="EMU45" s="130"/>
      <c r="EMV45" s="130"/>
      <c r="EMW45" s="130"/>
      <c r="EMX45" s="130"/>
      <c r="EMY45" s="130"/>
      <c r="EMZ45" s="130"/>
      <c r="ENA45" s="130"/>
      <c r="ENB45" s="130"/>
      <c r="ENC45" s="130"/>
      <c r="END45" s="130"/>
      <c r="ENE45" s="130"/>
      <c r="ENF45" s="130"/>
      <c r="ENG45" s="130"/>
      <c r="ENH45" s="130"/>
      <c r="ENI45" s="130"/>
      <c r="ENJ45" s="130"/>
      <c r="ENK45" s="130"/>
      <c r="ENL45" s="130"/>
      <c r="ENM45" s="130"/>
      <c r="ENN45" s="130"/>
      <c r="ENO45" s="130"/>
      <c r="ENP45" s="130"/>
      <c r="ENQ45" s="130"/>
      <c r="ENR45" s="130"/>
      <c r="ENS45" s="130"/>
      <c r="ENT45" s="130"/>
      <c r="ENU45" s="130"/>
      <c r="ENV45" s="130"/>
      <c r="ENW45" s="130"/>
      <c r="ENX45" s="130"/>
      <c r="ENY45" s="130"/>
      <c r="ENZ45" s="130"/>
      <c r="EOA45" s="130"/>
      <c r="EOB45" s="130"/>
      <c r="EOC45" s="130"/>
      <c r="EOD45" s="130"/>
      <c r="EOE45" s="130"/>
      <c r="EOF45" s="130"/>
      <c r="EOG45" s="130"/>
      <c r="EOH45" s="130"/>
      <c r="EOI45" s="130"/>
      <c r="EOJ45" s="130"/>
      <c r="EOK45" s="130"/>
      <c r="EOL45" s="130"/>
      <c r="EOM45" s="130"/>
      <c r="EON45" s="130"/>
      <c r="EOO45" s="130"/>
      <c r="EOP45" s="130"/>
      <c r="EOQ45" s="130"/>
      <c r="EOR45" s="130"/>
      <c r="EOS45" s="130"/>
      <c r="EOT45" s="130"/>
      <c r="EOU45" s="130"/>
      <c r="EOV45" s="130"/>
      <c r="EOW45" s="130"/>
      <c r="EOX45" s="130"/>
      <c r="EOY45" s="130"/>
      <c r="EOZ45" s="130"/>
      <c r="EPA45" s="130"/>
      <c r="EPB45" s="130"/>
      <c r="EPC45" s="130"/>
      <c r="EPD45" s="130"/>
      <c r="EPE45" s="130"/>
      <c r="EPF45" s="130"/>
      <c r="EPG45" s="130"/>
      <c r="EPH45" s="130"/>
      <c r="EPI45" s="130"/>
      <c r="EPJ45" s="130"/>
      <c r="EPK45" s="130"/>
      <c r="EPL45" s="130"/>
      <c r="EPM45" s="130"/>
      <c r="EPN45" s="130"/>
      <c r="EPO45" s="130"/>
      <c r="EPP45" s="130"/>
      <c r="EPQ45" s="130"/>
      <c r="EPR45" s="130"/>
      <c r="EPS45" s="130"/>
      <c r="EPT45" s="130"/>
      <c r="EPU45" s="130"/>
      <c r="EPV45" s="130"/>
      <c r="EPW45" s="130"/>
      <c r="EPX45" s="130"/>
      <c r="EPY45" s="130"/>
      <c r="EPZ45" s="130"/>
      <c r="EQA45" s="130"/>
      <c r="EQB45" s="130"/>
      <c r="EQC45" s="130"/>
      <c r="EQD45" s="130"/>
      <c r="EQE45" s="130"/>
      <c r="EQF45" s="130"/>
      <c r="EQG45" s="130"/>
      <c r="EQH45" s="130"/>
      <c r="EQI45" s="130"/>
      <c r="EQJ45" s="130"/>
      <c r="EQK45" s="130"/>
      <c r="EQL45" s="130"/>
      <c r="EQM45" s="130"/>
      <c r="EQN45" s="130"/>
      <c r="EQO45" s="130"/>
      <c r="EQP45" s="130"/>
      <c r="EQQ45" s="130"/>
      <c r="EQR45" s="130"/>
      <c r="EQS45" s="130"/>
      <c r="EQT45" s="130"/>
      <c r="EQU45" s="130"/>
      <c r="EQV45" s="130"/>
      <c r="EQW45" s="130"/>
      <c r="EQX45" s="130"/>
      <c r="EQY45" s="130"/>
      <c r="EQZ45" s="130"/>
      <c r="ERA45" s="130"/>
      <c r="ERB45" s="130"/>
      <c r="ERC45" s="130"/>
      <c r="ERD45" s="130"/>
      <c r="ERE45" s="130"/>
      <c r="ERF45" s="130"/>
      <c r="ERG45" s="130"/>
      <c r="ERH45" s="130"/>
      <c r="ERI45" s="130"/>
      <c r="ERJ45" s="130"/>
      <c r="ERK45" s="130"/>
      <c r="ERL45" s="130"/>
      <c r="ERM45" s="130"/>
      <c r="ERN45" s="130"/>
      <c r="ERO45" s="130"/>
      <c r="ERP45" s="130"/>
      <c r="ERQ45" s="130"/>
      <c r="ERR45" s="130"/>
      <c r="ERS45" s="130"/>
      <c r="ERT45" s="130"/>
      <c r="ERU45" s="130"/>
      <c r="ERV45" s="130"/>
      <c r="ERW45" s="130"/>
      <c r="ERX45" s="130"/>
      <c r="ERY45" s="130"/>
      <c r="ERZ45" s="130"/>
      <c r="ESA45" s="130"/>
      <c r="ESB45" s="130"/>
      <c r="ESC45" s="130"/>
      <c r="ESD45" s="130"/>
      <c r="ESE45" s="130"/>
      <c r="ESF45" s="130"/>
      <c r="ESG45" s="130"/>
      <c r="ESH45" s="130"/>
      <c r="ESI45" s="130"/>
      <c r="ESJ45" s="130"/>
      <c r="ESK45" s="130"/>
      <c r="ESL45" s="130"/>
      <c r="ESM45" s="130"/>
      <c r="ESN45" s="130"/>
      <c r="ESO45" s="130"/>
      <c r="ESP45" s="130"/>
      <c r="ESQ45" s="130"/>
      <c r="ESR45" s="130"/>
      <c r="ESS45" s="130"/>
      <c r="EST45" s="130"/>
      <c r="ESU45" s="130"/>
      <c r="ESV45" s="130"/>
      <c r="ESW45" s="130"/>
      <c r="ESX45" s="130"/>
      <c r="ESY45" s="130"/>
      <c r="ESZ45" s="130"/>
      <c r="ETA45" s="130"/>
      <c r="ETB45" s="130"/>
      <c r="ETC45" s="130"/>
      <c r="ETD45" s="130"/>
      <c r="ETE45" s="130"/>
      <c r="ETF45" s="130"/>
      <c r="ETG45" s="130"/>
      <c r="ETH45" s="130"/>
      <c r="ETI45" s="130"/>
      <c r="ETJ45" s="130"/>
      <c r="ETK45" s="130"/>
      <c r="ETL45" s="130"/>
      <c r="ETM45" s="130"/>
      <c r="ETN45" s="130"/>
      <c r="ETO45" s="130"/>
      <c r="ETP45" s="130"/>
      <c r="ETQ45" s="130"/>
      <c r="ETR45" s="130"/>
      <c r="ETS45" s="130"/>
      <c r="ETT45" s="130"/>
      <c r="ETU45" s="130"/>
      <c r="ETV45" s="130"/>
      <c r="ETW45" s="130"/>
      <c r="ETX45" s="130"/>
      <c r="ETY45" s="130"/>
      <c r="ETZ45" s="130"/>
      <c r="EUA45" s="130"/>
      <c r="EUB45" s="130"/>
      <c r="EUC45" s="130"/>
      <c r="EUD45" s="130"/>
      <c r="EUE45" s="130"/>
      <c r="EUF45" s="130"/>
      <c r="EUG45" s="130"/>
      <c r="EUH45" s="130"/>
      <c r="EUI45" s="130"/>
      <c r="EUJ45" s="130"/>
      <c r="EUK45" s="130"/>
      <c r="EUL45" s="130"/>
      <c r="EUM45" s="130"/>
      <c r="EUN45" s="130"/>
      <c r="EUO45" s="130"/>
      <c r="EUP45" s="130"/>
      <c r="EUQ45" s="130"/>
      <c r="EUR45" s="130"/>
      <c r="EUS45" s="130"/>
      <c r="EUT45" s="130"/>
      <c r="EUU45" s="130"/>
      <c r="EUV45" s="130"/>
      <c r="EUW45" s="130"/>
      <c r="EUX45" s="130"/>
      <c r="EUY45" s="130"/>
      <c r="EUZ45" s="130"/>
      <c r="EVA45" s="130"/>
      <c r="EVB45" s="130"/>
      <c r="EVC45" s="130"/>
      <c r="EVD45" s="130"/>
      <c r="EVE45" s="130"/>
      <c r="EVF45" s="130"/>
      <c r="EVG45" s="130"/>
      <c r="EVH45" s="130"/>
      <c r="EVI45" s="130"/>
      <c r="EVJ45" s="130"/>
      <c r="EVK45" s="130"/>
      <c r="EVL45" s="130"/>
      <c r="EVM45" s="130"/>
      <c r="EVN45" s="130"/>
      <c r="EVO45" s="130"/>
      <c r="EVP45" s="130"/>
      <c r="EVQ45" s="130"/>
      <c r="EVR45" s="130"/>
      <c r="EVS45" s="130"/>
      <c r="EVT45" s="130"/>
      <c r="EVU45" s="130"/>
      <c r="EVV45" s="130"/>
      <c r="EVW45" s="130"/>
      <c r="EVX45" s="130"/>
      <c r="EVY45" s="130"/>
      <c r="EVZ45" s="130"/>
      <c r="EWA45" s="130"/>
      <c r="EWB45" s="130"/>
      <c r="EWC45" s="130"/>
      <c r="EWD45" s="130"/>
      <c r="EWE45" s="130"/>
      <c r="EWF45" s="130"/>
      <c r="EWG45" s="130"/>
      <c r="EWH45" s="130"/>
      <c r="EWI45" s="130"/>
      <c r="EWJ45" s="130"/>
      <c r="EWK45" s="130"/>
      <c r="EWL45" s="130"/>
      <c r="EWM45" s="130"/>
      <c r="EWN45" s="130"/>
      <c r="EWO45" s="130"/>
      <c r="EWP45" s="130"/>
      <c r="EWQ45" s="130"/>
      <c r="EWR45" s="130"/>
      <c r="EWS45" s="130"/>
      <c r="EWT45" s="130"/>
      <c r="EWU45" s="130"/>
      <c r="EWV45" s="130"/>
      <c r="EWW45" s="130"/>
      <c r="EWX45" s="130"/>
      <c r="EWY45" s="130"/>
      <c r="EWZ45" s="130"/>
      <c r="EXA45" s="130"/>
      <c r="EXB45" s="130"/>
      <c r="EXC45" s="130"/>
      <c r="EXD45" s="130"/>
      <c r="EXE45" s="130"/>
      <c r="EXF45" s="130"/>
      <c r="EXG45" s="130"/>
      <c r="EXH45" s="130"/>
      <c r="EXI45" s="130"/>
      <c r="EXJ45" s="130"/>
      <c r="EXK45" s="130"/>
      <c r="EXL45" s="130"/>
      <c r="EXM45" s="130"/>
      <c r="EXN45" s="130"/>
      <c r="EXO45" s="130"/>
      <c r="EXP45" s="130"/>
      <c r="EXQ45" s="130"/>
      <c r="EXR45" s="130"/>
      <c r="EXS45" s="130"/>
      <c r="EXT45" s="130"/>
      <c r="EXU45" s="130"/>
      <c r="EXV45" s="130"/>
      <c r="EXW45" s="130"/>
      <c r="EXX45" s="130"/>
      <c r="EXY45" s="130"/>
      <c r="EXZ45" s="130"/>
      <c r="EYA45" s="130"/>
      <c r="EYB45" s="130"/>
      <c r="EYC45" s="130"/>
      <c r="EYD45" s="130"/>
      <c r="EYE45" s="130"/>
      <c r="EYF45" s="130"/>
      <c r="EYG45" s="130"/>
      <c r="EYH45" s="130"/>
      <c r="EYI45" s="130"/>
      <c r="EYJ45" s="130"/>
      <c r="EYK45" s="130"/>
      <c r="EYL45" s="130"/>
      <c r="EYM45" s="130"/>
      <c r="EYN45" s="130"/>
      <c r="EYO45" s="130"/>
      <c r="EYP45" s="130"/>
      <c r="EYQ45" s="130"/>
      <c r="EYR45" s="130"/>
      <c r="EYS45" s="130"/>
      <c r="EYT45" s="130"/>
      <c r="EYU45" s="130"/>
      <c r="EYV45" s="130"/>
      <c r="EYW45" s="130"/>
      <c r="EYX45" s="130"/>
      <c r="EYY45" s="130"/>
      <c r="EYZ45" s="130"/>
      <c r="EZA45" s="130"/>
      <c r="EZB45" s="130"/>
      <c r="EZC45" s="130"/>
      <c r="EZD45" s="130"/>
      <c r="EZE45" s="130"/>
      <c r="EZF45" s="130"/>
      <c r="EZG45" s="130"/>
      <c r="EZH45" s="130"/>
      <c r="EZI45" s="130"/>
      <c r="EZJ45" s="130"/>
      <c r="EZK45" s="130"/>
      <c r="EZL45" s="130"/>
      <c r="EZM45" s="130"/>
      <c r="EZN45" s="130"/>
      <c r="EZO45" s="130"/>
      <c r="EZP45" s="130"/>
      <c r="EZQ45" s="130"/>
      <c r="EZR45" s="130"/>
      <c r="EZS45" s="130"/>
      <c r="EZT45" s="130"/>
      <c r="EZU45" s="130"/>
      <c r="EZV45" s="130"/>
      <c r="EZW45" s="130"/>
      <c r="EZX45" s="130"/>
      <c r="EZY45" s="130"/>
      <c r="EZZ45" s="130"/>
      <c r="FAA45" s="130"/>
      <c r="FAB45" s="130"/>
      <c r="FAC45" s="130"/>
      <c r="FAD45" s="130"/>
      <c r="FAE45" s="130"/>
      <c r="FAF45" s="130"/>
      <c r="FAG45" s="130"/>
      <c r="FAH45" s="130"/>
      <c r="FAI45" s="130"/>
      <c r="FAJ45" s="130"/>
      <c r="FAK45" s="130"/>
      <c r="FAL45" s="130"/>
      <c r="FAM45" s="130"/>
      <c r="FAN45" s="130"/>
      <c r="FAO45" s="130"/>
      <c r="FAP45" s="130"/>
      <c r="FAQ45" s="130"/>
      <c r="FAR45" s="130"/>
      <c r="FAS45" s="130"/>
      <c r="FAT45" s="130"/>
      <c r="FAU45" s="130"/>
      <c r="FAV45" s="130"/>
      <c r="FAW45" s="130"/>
      <c r="FAX45" s="130"/>
      <c r="FAY45" s="130"/>
      <c r="FAZ45" s="130"/>
      <c r="FBA45" s="130"/>
      <c r="FBB45" s="130"/>
      <c r="FBC45" s="130"/>
      <c r="FBD45" s="130"/>
      <c r="FBE45" s="130"/>
      <c r="FBF45" s="130"/>
      <c r="FBG45" s="130"/>
      <c r="FBH45" s="130"/>
      <c r="FBI45" s="130"/>
      <c r="FBJ45" s="130"/>
      <c r="FBK45" s="130"/>
      <c r="FBL45" s="130"/>
      <c r="FBM45" s="130"/>
      <c r="FBN45" s="130"/>
      <c r="FBO45" s="130"/>
      <c r="FBP45" s="130"/>
      <c r="FBQ45" s="130"/>
      <c r="FBR45" s="130"/>
      <c r="FBS45" s="130"/>
      <c r="FBT45" s="130"/>
      <c r="FBU45" s="130"/>
      <c r="FBV45" s="130"/>
      <c r="FBW45" s="130"/>
      <c r="FBX45" s="130"/>
      <c r="FBY45" s="130"/>
      <c r="FBZ45" s="130"/>
      <c r="FCA45" s="130"/>
      <c r="FCB45" s="130"/>
      <c r="FCC45" s="130"/>
      <c r="FCD45" s="130"/>
      <c r="FCE45" s="130"/>
      <c r="FCF45" s="130"/>
      <c r="FCG45" s="130"/>
      <c r="FCH45" s="130"/>
      <c r="FCI45" s="130"/>
      <c r="FCJ45" s="130"/>
      <c r="FCK45" s="130"/>
      <c r="FCL45" s="130"/>
      <c r="FCM45" s="130"/>
      <c r="FCN45" s="130"/>
      <c r="FCO45" s="130"/>
      <c r="FCP45" s="130"/>
      <c r="FCQ45" s="130"/>
      <c r="FCR45" s="130"/>
      <c r="FCS45" s="130"/>
      <c r="FCT45" s="130"/>
      <c r="FCU45" s="130"/>
      <c r="FCV45" s="130"/>
      <c r="FCW45" s="130"/>
      <c r="FCX45" s="130"/>
      <c r="FCY45" s="130"/>
      <c r="FCZ45" s="130"/>
      <c r="FDA45" s="130"/>
      <c r="FDB45" s="130"/>
      <c r="FDC45" s="130"/>
      <c r="FDD45" s="130"/>
      <c r="FDE45" s="130"/>
      <c r="FDF45" s="130"/>
      <c r="FDG45" s="130"/>
      <c r="FDH45" s="130"/>
      <c r="FDI45" s="130"/>
      <c r="FDJ45" s="130"/>
      <c r="FDK45" s="130"/>
      <c r="FDL45" s="130"/>
      <c r="FDM45" s="130"/>
      <c r="FDN45" s="130"/>
      <c r="FDO45" s="130"/>
      <c r="FDP45" s="130"/>
      <c r="FDQ45" s="130"/>
      <c r="FDR45" s="130"/>
      <c r="FDS45" s="130"/>
      <c r="FDT45" s="130"/>
      <c r="FDU45" s="130"/>
      <c r="FDV45" s="130"/>
      <c r="FDW45" s="130"/>
      <c r="FDX45" s="130"/>
      <c r="FDY45" s="130"/>
      <c r="FDZ45" s="130"/>
      <c r="FEA45" s="130"/>
      <c r="FEB45" s="130"/>
      <c r="FEC45" s="130"/>
      <c r="FED45" s="130"/>
      <c r="FEE45" s="130"/>
      <c r="FEF45" s="130"/>
      <c r="FEG45" s="130"/>
      <c r="FEH45" s="130"/>
      <c r="FEI45" s="130"/>
      <c r="FEJ45" s="130"/>
      <c r="FEK45" s="130"/>
      <c r="FEL45" s="130"/>
      <c r="FEM45" s="130"/>
      <c r="FEN45" s="130"/>
      <c r="FEO45" s="130"/>
      <c r="FEP45" s="130"/>
      <c r="FEQ45" s="130"/>
      <c r="FER45" s="130"/>
      <c r="FES45" s="130"/>
      <c r="FET45" s="130"/>
      <c r="FEU45" s="130"/>
      <c r="FEV45" s="130"/>
      <c r="FEW45" s="130"/>
      <c r="FEX45" s="130"/>
      <c r="FEY45" s="130"/>
      <c r="FEZ45" s="130"/>
      <c r="FFA45" s="130"/>
      <c r="FFB45" s="130"/>
      <c r="FFC45" s="130"/>
      <c r="FFD45" s="130"/>
      <c r="FFE45" s="130"/>
      <c r="FFF45" s="130"/>
      <c r="FFG45" s="130"/>
      <c r="FFH45" s="130"/>
      <c r="FFI45" s="130"/>
      <c r="FFJ45" s="130"/>
      <c r="FFK45" s="130"/>
      <c r="FFL45" s="130"/>
      <c r="FFM45" s="130"/>
      <c r="FFN45" s="130"/>
      <c r="FFO45" s="130"/>
      <c r="FFP45" s="130"/>
      <c r="FFQ45" s="130"/>
      <c r="FFR45" s="130"/>
      <c r="FFS45" s="130"/>
      <c r="FFT45" s="130"/>
      <c r="FFU45" s="130"/>
      <c r="FFV45" s="130"/>
      <c r="FFW45" s="130"/>
      <c r="FFX45" s="130"/>
      <c r="FFY45" s="130"/>
      <c r="FFZ45" s="130"/>
      <c r="FGA45" s="130"/>
      <c r="FGB45" s="130"/>
      <c r="FGC45" s="130"/>
      <c r="FGD45" s="130"/>
      <c r="FGE45" s="130"/>
      <c r="FGF45" s="130"/>
      <c r="FGG45" s="130"/>
      <c r="FGH45" s="130"/>
      <c r="FGI45" s="130"/>
      <c r="FGJ45" s="130"/>
      <c r="FGK45" s="130"/>
      <c r="FGL45" s="130"/>
      <c r="FGM45" s="130"/>
      <c r="FGN45" s="130"/>
      <c r="FGO45" s="130"/>
      <c r="FGP45" s="130"/>
      <c r="FGQ45" s="130"/>
      <c r="FGR45" s="130"/>
      <c r="FGS45" s="130"/>
      <c r="FGT45" s="130"/>
      <c r="FGU45" s="130"/>
      <c r="FGV45" s="130"/>
      <c r="FGW45" s="130"/>
      <c r="FGX45" s="130"/>
      <c r="FGY45" s="130"/>
      <c r="FGZ45" s="130"/>
      <c r="FHA45" s="130"/>
      <c r="FHB45" s="130"/>
      <c r="FHC45" s="130"/>
      <c r="FHD45" s="130"/>
      <c r="FHE45" s="130"/>
      <c r="FHF45" s="130"/>
      <c r="FHG45" s="130"/>
      <c r="FHH45" s="130"/>
      <c r="FHI45" s="130"/>
      <c r="FHJ45" s="130"/>
      <c r="FHK45" s="130"/>
      <c r="FHL45" s="130"/>
      <c r="FHM45" s="130"/>
      <c r="FHN45" s="130"/>
      <c r="FHO45" s="130"/>
      <c r="FHP45" s="130"/>
      <c r="FHQ45" s="130"/>
      <c r="FHR45" s="130"/>
      <c r="FHS45" s="130"/>
      <c r="FHT45" s="130"/>
      <c r="FHU45" s="130"/>
      <c r="FHV45" s="130"/>
      <c r="FHW45" s="130"/>
      <c r="FHX45" s="130"/>
      <c r="FHY45" s="130"/>
      <c r="FHZ45" s="130"/>
      <c r="FIA45" s="130"/>
      <c r="FIB45" s="130"/>
      <c r="FIC45" s="130"/>
      <c r="FID45" s="130"/>
      <c r="FIE45" s="130"/>
      <c r="FIF45" s="130"/>
      <c r="FIG45" s="130"/>
      <c r="FIH45" s="130"/>
      <c r="FII45" s="130"/>
      <c r="FIJ45" s="130"/>
      <c r="FIK45" s="130"/>
      <c r="FIL45" s="130"/>
      <c r="FIM45" s="130"/>
      <c r="FIN45" s="130"/>
      <c r="FIO45" s="130"/>
      <c r="FIP45" s="130"/>
      <c r="FIQ45" s="130"/>
      <c r="FIR45" s="130"/>
      <c r="FIS45" s="130"/>
      <c r="FIT45" s="130"/>
      <c r="FIU45" s="130"/>
      <c r="FIV45" s="130"/>
      <c r="FIW45" s="130"/>
      <c r="FIX45" s="130"/>
      <c r="FIY45" s="130"/>
      <c r="FIZ45" s="130"/>
      <c r="FJA45" s="130"/>
      <c r="FJB45" s="130"/>
      <c r="FJC45" s="130"/>
      <c r="FJD45" s="130"/>
      <c r="FJE45" s="130"/>
      <c r="FJF45" s="130"/>
      <c r="FJG45" s="130"/>
      <c r="FJH45" s="130"/>
      <c r="FJI45" s="130"/>
      <c r="FJJ45" s="130"/>
      <c r="FJK45" s="130"/>
      <c r="FJL45" s="130"/>
      <c r="FJM45" s="130"/>
      <c r="FJN45" s="130"/>
      <c r="FJO45" s="130"/>
      <c r="FJP45" s="130"/>
      <c r="FJQ45" s="130"/>
      <c r="FJR45" s="130"/>
      <c r="FJS45" s="130"/>
      <c r="FJT45" s="130"/>
      <c r="FJU45" s="130"/>
      <c r="FJV45" s="130"/>
      <c r="FJW45" s="130"/>
      <c r="FJX45" s="130"/>
      <c r="FJY45" s="130"/>
      <c r="FJZ45" s="130"/>
      <c r="FKA45" s="130"/>
      <c r="FKB45" s="130"/>
      <c r="FKC45" s="130"/>
      <c r="FKD45" s="130"/>
      <c r="FKE45" s="130"/>
      <c r="FKF45" s="130"/>
      <c r="FKG45" s="130"/>
      <c r="FKH45" s="130"/>
      <c r="FKI45" s="130"/>
      <c r="FKJ45" s="130"/>
      <c r="FKK45" s="130"/>
      <c r="FKL45" s="130"/>
      <c r="FKM45" s="130"/>
      <c r="FKN45" s="130"/>
      <c r="FKO45" s="130"/>
      <c r="FKP45" s="130"/>
      <c r="FKQ45" s="130"/>
      <c r="FKR45" s="130"/>
      <c r="FKS45" s="130"/>
      <c r="FKT45" s="130"/>
      <c r="FKU45" s="130"/>
      <c r="FKV45" s="130"/>
      <c r="FKW45" s="130"/>
      <c r="FKX45" s="130"/>
      <c r="FKY45" s="130"/>
      <c r="FKZ45" s="130"/>
      <c r="FLA45" s="130"/>
      <c r="FLB45" s="130"/>
      <c r="FLC45" s="130"/>
      <c r="FLD45" s="130"/>
      <c r="FLE45" s="130"/>
      <c r="FLF45" s="130"/>
      <c r="FLG45" s="130"/>
      <c r="FLH45" s="130"/>
      <c r="FLI45" s="130"/>
      <c r="FLJ45" s="130"/>
      <c r="FLK45" s="130"/>
      <c r="FLL45" s="130"/>
      <c r="FLM45" s="130"/>
      <c r="FLN45" s="130"/>
      <c r="FLO45" s="130"/>
      <c r="FLP45" s="130"/>
      <c r="FLQ45" s="130"/>
      <c r="FLR45" s="130"/>
      <c r="FLS45" s="130"/>
      <c r="FLT45" s="130"/>
      <c r="FLU45" s="130"/>
      <c r="FLV45" s="130"/>
      <c r="FLW45" s="130"/>
      <c r="FLX45" s="130"/>
      <c r="FLY45" s="130"/>
      <c r="FLZ45" s="130"/>
      <c r="FMA45" s="130"/>
      <c r="FMB45" s="130"/>
      <c r="FMC45" s="130"/>
      <c r="FMD45" s="130"/>
      <c r="FME45" s="130"/>
      <c r="FMF45" s="130"/>
      <c r="FMG45" s="130"/>
      <c r="FMH45" s="130"/>
      <c r="FMI45" s="130"/>
      <c r="FMJ45" s="130"/>
      <c r="FMK45" s="130"/>
      <c r="FML45" s="130"/>
      <c r="FMM45" s="130"/>
      <c r="FMN45" s="130"/>
      <c r="FMO45" s="130"/>
      <c r="FMP45" s="130"/>
      <c r="FMQ45" s="130"/>
      <c r="FMR45" s="130"/>
      <c r="FMS45" s="130"/>
      <c r="FMT45" s="130"/>
      <c r="FMU45" s="130"/>
      <c r="FMV45" s="130"/>
      <c r="FMW45" s="130"/>
      <c r="FMX45" s="130"/>
      <c r="FMY45" s="130"/>
      <c r="FMZ45" s="130"/>
      <c r="FNA45" s="130"/>
      <c r="FNB45" s="130"/>
      <c r="FNC45" s="130"/>
      <c r="FND45" s="130"/>
      <c r="FNE45" s="130"/>
      <c r="FNF45" s="130"/>
      <c r="FNG45" s="130"/>
      <c r="FNH45" s="130"/>
      <c r="FNI45" s="130"/>
      <c r="FNJ45" s="130"/>
      <c r="FNK45" s="130"/>
      <c r="FNL45" s="130"/>
      <c r="FNM45" s="130"/>
      <c r="FNN45" s="130"/>
      <c r="FNO45" s="130"/>
      <c r="FNP45" s="130"/>
      <c r="FNQ45" s="130"/>
      <c r="FNR45" s="130"/>
      <c r="FNS45" s="130"/>
      <c r="FNT45" s="130"/>
      <c r="FNU45" s="130"/>
      <c r="FNV45" s="130"/>
      <c r="FNW45" s="130"/>
      <c r="FNX45" s="130"/>
      <c r="FNY45" s="130"/>
      <c r="FNZ45" s="130"/>
      <c r="FOA45" s="130"/>
      <c r="FOB45" s="130"/>
      <c r="FOC45" s="130"/>
      <c r="FOD45" s="130"/>
      <c r="FOE45" s="130"/>
      <c r="FOF45" s="130"/>
      <c r="FOG45" s="130"/>
      <c r="FOH45" s="130"/>
      <c r="FOI45" s="130"/>
      <c r="FOJ45" s="130"/>
      <c r="FOK45" s="130"/>
      <c r="FOL45" s="130"/>
      <c r="FOM45" s="130"/>
      <c r="FON45" s="130"/>
      <c r="FOO45" s="130"/>
      <c r="FOP45" s="130"/>
      <c r="FOQ45" s="130"/>
      <c r="FOR45" s="130"/>
      <c r="FOS45" s="130"/>
      <c r="FOT45" s="130"/>
      <c r="FOU45" s="130"/>
      <c r="FOV45" s="130"/>
      <c r="FOW45" s="130"/>
      <c r="FOX45" s="130"/>
      <c r="FOY45" s="130"/>
      <c r="FOZ45" s="130"/>
      <c r="FPA45" s="130"/>
      <c r="FPB45" s="130"/>
      <c r="FPC45" s="130"/>
      <c r="FPD45" s="130"/>
      <c r="FPE45" s="130"/>
      <c r="FPF45" s="130"/>
      <c r="FPG45" s="130"/>
      <c r="FPH45" s="130"/>
      <c r="FPI45" s="130"/>
      <c r="FPJ45" s="130"/>
      <c r="FPK45" s="130"/>
      <c r="FPL45" s="130"/>
      <c r="FPM45" s="130"/>
      <c r="FPN45" s="130"/>
      <c r="FPO45" s="130"/>
      <c r="FPP45" s="130"/>
      <c r="FPQ45" s="130"/>
      <c r="FPR45" s="130"/>
      <c r="FPS45" s="130"/>
      <c r="FPT45" s="130"/>
      <c r="FPU45" s="130"/>
      <c r="FPV45" s="130"/>
      <c r="FPW45" s="130"/>
      <c r="FPX45" s="130"/>
      <c r="FPY45" s="130"/>
      <c r="FPZ45" s="130"/>
      <c r="FQA45" s="130"/>
      <c r="FQB45" s="130"/>
      <c r="FQC45" s="130"/>
      <c r="FQD45" s="130"/>
      <c r="FQE45" s="130"/>
      <c r="FQF45" s="130"/>
      <c r="FQG45" s="130"/>
      <c r="FQH45" s="130"/>
      <c r="FQI45" s="130"/>
      <c r="FQJ45" s="130"/>
      <c r="FQK45" s="130"/>
      <c r="FQL45" s="130"/>
      <c r="FQM45" s="130"/>
      <c r="FQN45" s="130"/>
      <c r="FQO45" s="130"/>
      <c r="FQP45" s="130"/>
      <c r="FQQ45" s="130"/>
      <c r="FQR45" s="130"/>
      <c r="FQS45" s="130"/>
      <c r="FQT45" s="130"/>
      <c r="FQU45" s="130"/>
      <c r="FQV45" s="130"/>
      <c r="FQW45" s="130"/>
      <c r="FQX45" s="130"/>
      <c r="FQY45" s="130"/>
      <c r="FQZ45" s="130"/>
      <c r="FRA45" s="130"/>
      <c r="FRB45" s="130"/>
      <c r="FRC45" s="130"/>
      <c r="FRD45" s="130"/>
      <c r="FRE45" s="130"/>
      <c r="FRF45" s="130"/>
      <c r="FRG45" s="130"/>
      <c r="FRH45" s="130"/>
      <c r="FRI45" s="130"/>
      <c r="FRJ45" s="130"/>
      <c r="FRK45" s="130"/>
      <c r="FRL45" s="130"/>
      <c r="FRM45" s="130"/>
      <c r="FRN45" s="130"/>
      <c r="FRO45" s="130"/>
      <c r="FRP45" s="130"/>
      <c r="FRQ45" s="130"/>
      <c r="FRR45" s="130"/>
      <c r="FRS45" s="130"/>
      <c r="FRT45" s="130"/>
      <c r="FRU45" s="130"/>
      <c r="FRV45" s="130"/>
      <c r="FRW45" s="130"/>
      <c r="FRX45" s="130"/>
      <c r="FRY45" s="130"/>
      <c r="FRZ45" s="130"/>
      <c r="FSA45" s="130"/>
      <c r="FSB45" s="130"/>
      <c r="FSC45" s="130"/>
      <c r="FSD45" s="130"/>
      <c r="FSE45" s="130"/>
      <c r="FSF45" s="130"/>
      <c r="FSG45" s="130"/>
      <c r="FSH45" s="130"/>
      <c r="FSI45" s="130"/>
      <c r="FSJ45" s="130"/>
      <c r="FSK45" s="130"/>
      <c r="FSL45" s="130"/>
      <c r="FSM45" s="130"/>
      <c r="FSN45" s="130"/>
      <c r="FSO45" s="130"/>
      <c r="FSP45" s="130"/>
      <c r="FSQ45" s="130"/>
      <c r="FSR45" s="130"/>
      <c r="FSS45" s="130"/>
      <c r="FST45" s="130"/>
      <c r="FSU45" s="130"/>
      <c r="FSV45" s="130"/>
      <c r="FSW45" s="130"/>
      <c r="FSX45" s="130"/>
      <c r="FSY45" s="130"/>
      <c r="FSZ45" s="130"/>
      <c r="FTA45" s="130"/>
      <c r="FTB45" s="130"/>
      <c r="FTC45" s="130"/>
      <c r="FTD45" s="130"/>
      <c r="FTE45" s="130"/>
      <c r="FTF45" s="130"/>
      <c r="FTG45" s="130"/>
      <c r="FTH45" s="130"/>
      <c r="FTI45" s="130"/>
      <c r="FTJ45" s="130"/>
      <c r="FTK45" s="130"/>
      <c r="FTL45" s="130"/>
      <c r="FTM45" s="130"/>
      <c r="FTN45" s="130"/>
      <c r="FTO45" s="130"/>
      <c r="FTP45" s="130"/>
      <c r="FTQ45" s="130"/>
      <c r="FTR45" s="130"/>
      <c r="FTS45" s="130"/>
      <c r="FTT45" s="130"/>
      <c r="FTU45" s="130"/>
      <c r="FTV45" s="130"/>
      <c r="FTW45" s="130"/>
      <c r="FTX45" s="130"/>
      <c r="FTY45" s="130"/>
      <c r="FTZ45" s="130"/>
      <c r="FUA45" s="130"/>
      <c r="FUB45" s="130"/>
      <c r="FUC45" s="130"/>
      <c r="FUD45" s="130"/>
      <c r="FUE45" s="130"/>
      <c r="FUF45" s="130"/>
      <c r="FUG45" s="130"/>
      <c r="FUH45" s="130"/>
      <c r="FUI45" s="130"/>
      <c r="FUJ45" s="130"/>
      <c r="FUK45" s="130"/>
      <c r="FUL45" s="130"/>
      <c r="FUM45" s="130"/>
      <c r="FUN45" s="130"/>
      <c r="FUO45" s="130"/>
      <c r="FUP45" s="130"/>
      <c r="FUQ45" s="130"/>
      <c r="FUR45" s="130"/>
      <c r="FUS45" s="130"/>
      <c r="FUT45" s="130"/>
      <c r="FUU45" s="130"/>
      <c r="FUV45" s="130"/>
      <c r="FUW45" s="130"/>
      <c r="FUX45" s="130"/>
      <c r="FUY45" s="130"/>
      <c r="FUZ45" s="130"/>
      <c r="FVA45" s="130"/>
      <c r="FVB45" s="130"/>
      <c r="FVC45" s="130"/>
      <c r="FVD45" s="130"/>
      <c r="FVE45" s="130"/>
      <c r="FVF45" s="130"/>
      <c r="FVG45" s="130"/>
      <c r="FVH45" s="130"/>
      <c r="FVI45" s="130"/>
      <c r="FVJ45" s="130"/>
      <c r="FVK45" s="130"/>
      <c r="FVL45" s="130"/>
      <c r="FVM45" s="130"/>
      <c r="FVN45" s="130"/>
      <c r="FVO45" s="130"/>
      <c r="FVP45" s="130"/>
      <c r="FVQ45" s="130"/>
      <c r="FVR45" s="130"/>
      <c r="FVS45" s="130"/>
      <c r="FVT45" s="130"/>
      <c r="FVU45" s="130"/>
      <c r="FVV45" s="130"/>
      <c r="FVW45" s="130"/>
      <c r="FVX45" s="130"/>
      <c r="FVY45" s="130"/>
      <c r="FVZ45" s="130"/>
      <c r="FWA45" s="130"/>
      <c r="FWB45" s="130"/>
      <c r="FWC45" s="130"/>
      <c r="FWD45" s="130"/>
      <c r="FWE45" s="130"/>
      <c r="FWF45" s="130"/>
      <c r="FWG45" s="130"/>
      <c r="FWH45" s="130"/>
      <c r="FWI45" s="130"/>
      <c r="FWJ45" s="130"/>
      <c r="FWK45" s="130"/>
      <c r="FWL45" s="130"/>
      <c r="FWM45" s="130"/>
      <c r="FWN45" s="130"/>
      <c r="FWO45" s="130"/>
      <c r="FWP45" s="130"/>
      <c r="FWQ45" s="130"/>
      <c r="FWR45" s="130"/>
      <c r="FWS45" s="130"/>
      <c r="FWT45" s="130"/>
      <c r="FWU45" s="130"/>
      <c r="FWV45" s="130"/>
      <c r="FWW45" s="130"/>
      <c r="FWX45" s="130"/>
      <c r="FWY45" s="130"/>
      <c r="FWZ45" s="130"/>
      <c r="FXA45" s="130"/>
      <c r="FXB45" s="130"/>
      <c r="FXC45" s="130"/>
      <c r="FXD45" s="130"/>
      <c r="FXE45" s="130"/>
      <c r="FXF45" s="130"/>
      <c r="FXG45" s="130"/>
      <c r="FXH45" s="130"/>
      <c r="FXI45" s="130"/>
      <c r="FXJ45" s="130"/>
      <c r="FXK45" s="130"/>
      <c r="FXL45" s="130"/>
      <c r="FXM45" s="130"/>
      <c r="FXN45" s="130"/>
      <c r="FXO45" s="130"/>
      <c r="FXP45" s="130"/>
      <c r="FXQ45" s="130"/>
      <c r="FXR45" s="130"/>
      <c r="FXS45" s="130"/>
      <c r="FXT45" s="130"/>
      <c r="FXU45" s="130"/>
      <c r="FXV45" s="130"/>
      <c r="FXW45" s="130"/>
      <c r="FXX45" s="130"/>
      <c r="FXY45" s="130"/>
      <c r="FXZ45" s="130"/>
      <c r="FYA45" s="130"/>
      <c r="FYB45" s="130"/>
      <c r="FYC45" s="130"/>
      <c r="FYD45" s="130"/>
      <c r="FYE45" s="130"/>
      <c r="FYF45" s="130"/>
      <c r="FYG45" s="130"/>
      <c r="FYH45" s="130"/>
      <c r="FYI45" s="130"/>
      <c r="FYJ45" s="130"/>
      <c r="FYK45" s="130"/>
      <c r="FYL45" s="130"/>
      <c r="FYM45" s="130"/>
      <c r="FYN45" s="130"/>
      <c r="FYO45" s="130"/>
      <c r="FYP45" s="130"/>
      <c r="FYQ45" s="130"/>
      <c r="FYR45" s="130"/>
      <c r="FYS45" s="130"/>
      <c r="FYT45" s="130"/>
      <c r="FYU45" s="130"/>
      <c r="FYV45" s="130"/>
      <c r="FYW45" s="130"/>
      <c r="FYX45" s="130"/>
      <c r="FYY45" s="130"/>
      <c r="FYZ45" s="130"/>
      <c r="FZA45" s="130"/>
      <c r="FZB45" s="130"/>
      <c r="FZC45" s="130"/>
      <c r="FZD45" s="130"/>
      <c r="FZE45" s="130"/>
      <c r="FZF45" s="130"/>
      <c r="FZG45" s="130"/>
      <c r="FZH45" s="130"/>
      <c r="FZI45" s="130"/>
      <c r="FZJ45" s="130"/>
      <c r="FZK45" s="130"/>
      <c r="FZL45" s="130"/>
      <c r="FZM45" s="130"/>
      <c r="FZN45" s="130"/>
      <c r="FZO45" s="130"/>
      <c r="FZP45" s="130"/>
      <c r="FZQ45" s="130"/>
      <c r="FZR45" s="130"/>
      <c r="FZS45" s="130"/>
      <c r="FZT45" s="130"/>
      <c r="FZU45" s="130"/>
      <c r="FZV45" s="130"/>
      <c r="FZW45" s="130"/>
      <c r="FZX45" s="130"/>
      <c r="FZY45" s="130"/>
      <c r="FZZ45" s="130"/>
      <c r="GAA45" s="130"/>
      <c r="GAB45" s="130"/>
      <c r="GAC45" s="130"/>
      <c r="GAD45" s="130"/>
      <c r="GAE45" s="130"/>
      <c r="GAF45" s="130"/>
      <c r="GAG45" s="130"/>
      <c r="GAH45" s="130"/>
      <c r="GAI45" s="130"/>
      <c r="GAJ45" s="130"/>
      <c r="GAK45" s="130"/>
      <c r="GAL45" s="130"/>
      <c r="GAM45" s="130"/>
      <c r="GAN45" s="130"/>
      <c r="GAO45" s="130"/>
      <c r="GAP45" s="130"/>
      <c r="GAQ45" s="130"/>
      <c r="GAR45" s="130"/>
      <c r="GAS45" s="130"/>
      <c r="GAT45" s="130"/>
      <c r="GAU45" s="130"/>
      <c r="GAV45" s="130"/>
      <c r="GAW45" s="130"/>
      <c r="GAX45" s="130"/>
      <c r="GAY45" s="130"/>
      <c r="GAZ45" s="130"/>
      <c r="GBA45" s="130"/>
      <c r="GBB45" s="130"/>
      <c r="GBC45" s="130"/>
      <c r="GBD45" s="130"/>
      <c r="GBE45" s="130"/>
      <c r="GBF45" s="130"/>
      <c r="GBG45" s="130"/>
      <c r="GBH45" s="130"/>
      <c r="GBI45" s="130"/>
      <c r="GBJ45" s="130"/>
      <c r="GBK45" s="130"/>
      <c r="GBL45" s="130"/>
      <c r="GBM45" s="130"/>
      <c r="GBN45" s="130"/>
      <c r="GBO45" s="130"/>
      <c r="GBP45" s="130"/>
      <c r="GBQ45" s="130"/>
      <c r="GBR45" s="130"/>
      <c r="GBS45" s="130"/>
      <c r="GBT45" s="130"/>
      <c r="GBU45" s="130"/>
      <c r="GBV45" s="130"/>
      <c r="GBW45" s="130"/>
      <c r="GBX45" s="130"/>
      <c r="GBY45" s="130"/>
      <c r="GBZ45" s="130"/>
      <c r="GCA45" s="130"/>
      <c r="GCB45" s="130"/>
      <c r="GCC45" s="130"/>
      <c r="GCD45" s="130"/>
      <c r="GCE45" s="130"/>
      <c r="GCF45" s="130"/>
      <c r="GCG45" s="130"/>
      <c r="GCH45" s="130"/>
      <c r="GCI45" s="130"/>
      <c r="GCJ45" s="130"/>
      <c r="GCK45" s="130"/>
      <c r="GCL45" s="130"/>
      <c r="GCM45" s="130"/>
      <c r="GCN45" s="130"/>
      <c r="GCO45" s="130"/>
      <c r="GCP45" s="130"/>
      <c r="GCQ45" s="130"/>
      <c r="GCR45" s="130"/>
      <c r="GCS45" s="130"/>
      <c r="GCT45" s="130"/>
      <c r="GCU45" s="130"/>
      <c r="GCV45" s="130"/>
      <c r="GCW45" s="130"/>
      <c r="GCX45" s="130"/>
      <c r="GCY45" s="130"/>
      <c r="GCZ45" s="130"/>
      <c r="GDA45" s="130"/>
      <c r="GDB45" s="130"/>
      <c r="GDC45" s="130"/>
      <c r="GDD45" s="130"/>
      <c r="GDE45" s="130"/>
      <c r="GDF45" s="130"/>
      <c r="GDG45" s="130"/>
      <c r="GDH45" s="130"/>
      <c r="GDI45" s="130"/>
      <c r="GDJ45" s="130"/>
      <c r="GDK45" s="130"/>
      <c r="GDL45" s="130"/>
      <c r="GDM45" s="130"/>
      <c r="GDN45" s="130"/>
      <c r="GDO45" s="130"/>
      <c r="GDP45" s="130"/>
      <c r="GDQ45" s="130"/>
      <c r="GDR45" s="130"/>
      <c r="GDS45" s="130"/>
      <c r="GDT45" s="130"/>
      <c r="GDU45" s="130"/>
      <c r="GDV45" s="130"/>
      <c r="GDW45" s="130"/>
      <c r="GDX45" s="130"/>
      <c r="GDY45" s="130"/>
      <c r="GDZ45" s="130"/>
      <c r="GEA45" s="130"/>
      <c r="GEB45" s="130"/>
      <c r="GEC45" s="130"/>
      <c r="GED45" s="130"/>
      <c r="GEE45" s="130"/>
      <c r="GEF45" s="130"/>
      <c r="GEG45" s="130"/>
      <c r="GEH45" s="130"/>
      <c r="GEI45" s="130"/>
      <c r="GEJ45" s="130"/>
      <c r="GEK45" s="130"/>
      <c r="GEL45" s="130"/>
      <c r="GEM45" s="130"/>
      <c r="GEN45" s="130"/>
      <c r="GEO45" s="130"/>
      <c r="GEP45" s="130"/>
      <c r="GEQ45" s="130"/>
      <c r="GER45" s="130"/>
      <c r="GES45" s="130"/>
      <c r="GET45" s="130"/>
      <c r="GEU45" s="130"/>
      <c r="GEV45" s="130"/>
      <c r="GEW45" s="130"/>
      <c r="GEX45" s="130"/>
      <c r="GEY45" s="130"/>
      <c r="GEZ45" s="130"/>
      <c r="GFA45" s="130"/>
      <c r="GFB45" s="130"/>
      <c r="GFC45" s="130"/>
      <c r="GFD45" s="130"/>
      <c r="GFE45" s="130"/>
      <c r="GFF45" s="130"/>
      <c r="GFG45" s="130"/>
      <c r="GFH45" s="130"/>
      <c r="GFI45" s="130"/>
      <c r="GFJ45" s="130"/>
      <c r="GFK45" s="130"/>
      <c r="GFL45" s="130"/>
      <c r="GFM45" s="130"/>
      <c r="GFN45" s="130"/>
      <c r="GFO45" s="130"/>
      <c r="GFP45" s="130"/>
      <c r="GFQ45" s="130"/>
      <c r="GFR45" s="130"/>
      <c r="GFS45" s="130"/>
      <c r="GFT45" s="130"/>
      <c r="GFU45" s="130"/>
      <c r="GFV45" s="130"/>
      <c r="GFW45" s="130"/>
      <c r="GFX45" s="130"/>
      <c r="GFY45" s="130"/>
      <c r="GFZ45" s="130"/>
      <c r="GGA45" s="130"/>
      <c r="GGB45" s="130"/>
      <c r="GGC45" s="130"/>
      <c r="GGD45" s="130"/>
      <c r="GGE45" s="130"/>
      <c r="GGF45" s="130"/>
      <c r="GGG45" s="130"/>
      <c r="GGH45" s="130"/>
      <c r="GGI45" s="130"/>
      <c r="GGJ45" s="130"/>
      <c r="GGK45" s="130"/>
      <c r="GGL45" s="130"/>
      <c r="GGM45" s="130"/>
      <c r="GGN45" s="130"/>
      <c r="GGO45" s="130"/>
      <c r="GGP45" s="130"/>
      <c r="GGQ45" s="130"/>
      <c r="GGR45" s="130"/>
      <c r="GGS45" s="130"/>
      <c r="GGT45" s="130"/>
      <c r="GGU45" s="130"/>
      <c r="GGV45" s="130"/>
      <c r="GGW45" s="130"/>
      <c r="GGX45" s="130"/>
      <c r="GGY45" s="130"/>
      <c r="GGZ45" s="130"/>
      <c r="GHA45" s="130"/>
      <c r="GHB45" s="130"/>
      <c r="GHC45" s="130"/>
      <c r="GHD45" s="130"/>
      <c r="GHE45" s="130"/>
      <c r="GHF45" s="130"/>
      <c r="GHG45" s="130"/>
      <c r="GHH45" s="130"/>
      <c r="GHI45" s="130"/>
      <c r="GHJ45" s="130"/>
      <c r="GHK45" s="130"/>
      <c r="GHL45" s="130"/>
      <c r="GHM45" s="130"/>
      <c r="GHN45" s="130"/>
      <c r="GHO45" s="130"/>
      <c r="GHP45" s="130"/>
      <c r="GHQ45" s="130"/>
      <c r="GHR45" s="130"/>
      <c r="GHS45" s="130"/>
      <c r="GHT45" s="130"/>
      <c r="GHU45" s="130"/>
      <c r="GHV45" s="130"/>
      <c r="GHW45" s="130"/>
      <c r="GHX45" s="130"/>
      <c r="GHY45" s="130"/>
      <c r="GHZ45" s="130"/>
      <c r="GIA45" s="130"/>
      <c r="GIB45" s="130"/>
      <c r="GIC45" s="130"/>
      <c r="GID45" s="130"/>
      <c r="GIE45" s="130"/>
      <c r="GIF45" s="130"/>
      <c r="GIG45" s="130"/>
      <c r="GIH45" s="130"/>
      <c r="GII45" s="130"/>
      <c r="GIJ45" s="130"/>
      <c r="GIK45" s="130"/>
      <c r="GIL45" s="130"/>
      <c r="GIM45" s="130"/>
      <c r="GIN45" s="130"/>
      <c r="GIO45" s="130"/>
      <c r="GIP45" s="130"/>
      <c r="GIQ45" s="130"/>
      <c r="GIR45" s="130"/>
      <c r="GIS45" s="130"/>
      <c r="GIT45" s="130"/>
      <c r="GIU45" s="130"/>
      <c r="GIV45" s="130"/>
      <c r="GIW45" s="130"/>
      <c r="GIX45" s="130"/>
      <c r="GIY45" s="130"/>
      <c r="GIZ45" s="130"/>
      <c r="GJA45" s="130"/>
      <c r="GJB45" s="130"/>
      <c r="GJC45" s="130"/>
      <c r="GJD45" s="130"/>
      <c r="GJE45" s="130"/>
      <c r="GJF45" s="130"/>
      <c r="GJG45" s="130"/>
      <c r="GJH45" s="130"/>
      <c r="GJI45" s="130"/>
      <c r="GJJ45" s="130"/>
      <c r="GJK45" s="130"/>
      <c r="GJL45" s="130"/>
      <c r="GJM45" s="130"/>
      <c r="GJN45" s="130"/>
      <c r="GJO45" s="130"/>
      <c r="GJP45" s="130"/>
      <c r="GJQ45" s="130"/>
      <c r="GJR45" s="130"/>
      <c r="GJS45" s="130"/>
      <c r="GJT45" s="130"/>
      <c r="GJU45" s="130"/>
      <c r="GJV45" s="130"/>
      <c r="GJW45" s="130"/>
      <c r="GJX45" s="130"/>
      <c r="GJY45" s="130"/>
      <c r="GJZ45" s="130"/>
      <c r="GKA45" s="130"/>
      <c r="GKB45" s="130"/>
      <c r="GKC45" s="130"/>
      <c r="GKD45" s="130"/>
      <c r="GKE45" s="130"/>
      <c r="GKF45" s="130"/>
      <c r="GKG45" s="130"/>
      <c r="GKH45" s="130"/>
      <c r="GKI45" s="130"/>
      <c r="GKJ45" s="130"/>
      <c r="GKK45" s="130"/>
      <c r="GKL45" s="130"/>
      <c r="GKM45" s="130"/>
      <c r="GKN45" s="130"/>
      <c r="GKO45" s="130"/>
      <c r="GKP45" s="130"/>
      <c r="GKQ45" s="130"/>
      <c r="GKR45" s="130"/>
      <c r="GKS45" s="130"/>
      <c r="GKT45" s="130"/>
      <c r="GKU45" s="130"/>
      <c r="GKV45" s="130"/>
      <c r="GKW45" s="130"/>
      <c r="GKX45" s="130"/>
      <c r="GKY45" s="130"/>
      <c r="GKZ45" s="130"/>
      <c r="GLA45" s="130"/>
      <c r="GLB45" s="130"/>
      <c r="GLC45" s="130"/>
      <c r="GLD45" s="130"/>
      <c r="GLE45" s="130"/>
      <c r="GLF45" s="130"/>
      <c r="GLG45" s="130"/>
      <c r="GLH45" s="130"/>
      <c r="GLI45" s="130"/>
      <c r="GLJ45" s="130"/>
      <c r="GLK45" s="130"/>
      <c r="GLL45" s="130"/>
      <c r="GLM45" s="130"/>
      <c r="GLN45" s="130"/>
      <c r="GLO45" s="130"/>
      <c r="GLP45" s="130"/>
      <c r="GLQ45" s="130"/>
      <c r="GLR45" s="130"/>
      <c r="GLS45" s="130"/>
      <c r="GLT45" s="130"/>
      <c r="GLU45" s="130"/>
      <c r="GLV45" s="130"/>
      <c r="GLW45" s="130"/>
      <c r="GLX45" s="130"/>
      <c r="GLY45" s="130"/>
      <c r="GLZ45" s="130"/>
      <c r="GMA45" s="130"/>
      <c r="GMB45" s="130"/>
      <c r="GMC45" s="130"/>
      <c r="GMD45" s="130"/>
      <c r="GME45" s="130"/>
      <c r="GMF45" s="130"/>
      <c r="GMG45" s="130"/>
      <c r="GMH45" s="130"/>
      <c r="GMI45" s="130"/>
      <c r="GMJ45" s="130"/>
      <c r="GMK45" s="130"/>
      <c r="GML45" s="130"/>
      <c r="GMM45" s="130"/>
      <c r="GMN45" s="130"/>
      <c r="GMO45" s="130"/>
      <c r="GMP45" s="130"/>
      <c r="GMQ45" s="130"/>
      <c r="GMR45" s="130"/>
      <c r="GMS45" s="130"/>
      <c r="GMT45" s="130"/>
      <c r="GMU45" s="130"/>
      <c r="GMV45" s="130"/>
      <c r="GMW45" s="130"/>
      <c r="GMX45" s="130"/>
      <c r="GMY45" s="130"/>
      <c r="GMZ45" s="130"/>
      <c r="GNA45" s="130"/>
      <c r="GNB45" s="130"/>
      <c r="GNC45" s="130"/>
      <c r="GND45" s="130"/>
      <c r="GNE45" s="130"/>
      <c r="GNF45" s="130"/>
      <c r="GNG45" s="130"/>
      <c r="GNH45" s="130"/>
      <c r="GNI45" s="130"/>
      <c r="GNJ45" s="130"/>
      <c r="GNK45" s="130"/>
      <c r="GNL45" s="130"/>
      <c r="GNM45" s="130"/>
      <c r="GNN45" s="130"/>
      <c r="GNO45" s="130"/>
      <c r="GNP45" s="130"/>
      <c r="GNQ45" s="130"/>
      <c r="GNR45" s="130"/>
      <c r="GNS45" s="130"/>
      <c r="GNT45" s="130"/>
      <c r="GNU45" s="130"/>
      <c r="GNV45" s="130"/>
      <c r="GNW45" s="130"/>
      <c r="GNX45" s="130"/>
      <c r="GNY45" s="130"/>
      <c r="GNZ45" s="130"/>
      <c r="GOA45" s="130"/>
      <c r="GOB45" s="130"/>
      <c r="GOC45" s="130"/>
      <c r="GOD45" s="130"/>
      <c r="GOE45" s="130"/>
      <c r="GOF45" s="130"/>
      <c r="GOG45" s="130"/>
      <c r="GOH45" s="130"/>
      <c r="GOI45" s="130"/>
      <c r="GOJ45" s="130"/>
      <c r="GOK45" s="130"/>
      <c r="GOL45" s="130"/>
      <c r="GOM45" s="130"/>
      <c r="GON45" s="130"/>
      <c r="GOO45" s="130"/>
      <c r="GOP45" s="130"/>
      <c r="GOQ45" s="130"/>
      <c r="GOR45" s="130"/>
      <c r="GOS45" s="130"/>
      <c r="GOT45" s="130"/>
      <c r="GOU45" s="130"/>
      <c r="GOV45" s="130"/>
      <c r="GOW45" s="130"/>
      <c r="GOX45" s="130"/>
      <c r="GOY45" s="130"/>
      <c r="GOZ45" s="130"/>
      <c r="GPA45" s="130"/>
      <c r="GPB45" s="130"/>
      <c r="GPC45" s="130"/>
      <c r="GPD45" s="130"/>
      <c r="GPE45" s="130"/>
      <c r="GPF45" s="130"/>
      <c r="GPG45" s="130"/>
      <c r="GPH45" s="130"/>
      <c r="GPI45" s="130"/>
      <c r="GPJ45" s="130"/>
      <c r="GPK45" s="130"/>
      <c r="GPL45" s="130"/>
      <c r="GPM45" s="130"/>
      <c r="GPN45" s="130"/>
      <c r="GPO45" s="130"/>
      <c r="GPP45" s="130"/>
      <c r="GPQ45" s="130"/>
      <c r="GPR45" s="130"/>
      <c r="GPS45" s="130"/>
      <c r="GPT45" s="130"/>
      <c r="GPU45" s="130"/>
      <c r="GPV45" s="130"/>
      <c r="GPW45" s="130"/>
      <c r="GPX45" s="130"/>
      <c r="GPY45" s="130"/>
      <c r="GPZ45" s="130"/>
      <c r="GQA45" s="130"/>
      <c r="GQB45" s="130"/>
      <c r="GQC45" s="130"/>
      <c r="GQD45" s="130"/>
      <c r="GQE45" s="130"/>
      <c r="GQF45" s="130"/>
      <c r="GQG45" s="130"/>
      <c r="GQH45" s="130"/>
      <c r="GQI45" s="130"/>
      <c r="GQJ45" s="130"/>
      <c r="GQK45" s="130"/>
      <c r="GQL45" s="130"/>
      <c r="GQM45" s="130"/>
      <c r="GQN45" s="130"/>
      <c r="GQO45" s="130"/>
      <c r="GQP45" s="130"/>
      <c r="GQQ45" s="130"/>
      <c r="GQR45" s="130"/>
      <c r="GQS45" s="130"/>
      <c r="GQT45" s="130"/>
      <c r="GQU45" s="130"/>
      <c r="GQV45" s="130"/>
      <c r="GQW45" s="130"/>
      <c r="GQX45" s="130"/>
      <c r="GQY45" s="130"/>
      <c r="GQZ45" s="130"/>
      <c r="GRA45" s="130"/>
      <c r="GRB45" s="130"/>
      <c r="GRC45" s="130"/>
      <c r="GRD45" s="130"/>
      <c r="GRE45" s="130"/>
      <c r="GRF45" s="130"/>
      <c r="GRG45" s="130"/>
      <c r="GRH45" s="130"/>
      <c r="GRI45" s="130"/>
      <c r="GRJ45" s="130"/>
      <c r="GRK45" s="130"/>
      <c r="GRL45" s="130"/>
      <c r="GRM45" s="130"/>
      <c r="GRN45" s="130"/>
      <c r="GRO45" s="130"/>
      <c r="GRP45" s="130"/>
      <c r="GRQ45" s="130"/>
      <c r="GRR45" s="130"/>
      <c r="GRS45" s="130"/>
      <c r="GRT45" s="130"/>
      <c r="GRU45" s="130"/>
      <c r="GRV45" s="130"/>
      <c r="GRW45" s="130"/>
      <c r="GRX45" s="130"/>
      <c r="GRY45" s="130"/>
      <c r="GRZ45" s="130"/>
      <c r="GSA45" s="130"/>
      <c r="GSB45" s="130"/>
      <c r="GSC45" s="130"/>
      <c r="GSD45" s="130"/>
      <c r="GSE45" s="130"/>
      <c r="GSF45" s="130"/>
      <c r="GSG45" s="130"/>
      <c r="GSH45" s="130"/>
      <c r="GSI45" s="130"/>
      <c r="GSJ45" s="130"/>
      <c r="GSK45" s="130"/>
      <c r="GSL45" s="130"/>
      <c r="GSM45" s="130"/>
      <c r="GSN45" s="130"/>
      <c r="GSO45" s="130"/>
      <c r="GSP45" s="130"/>
      <c r="GSQ45" s="130"/>
      <c r="GSR45" s="130"/>
      <c r="GSS45" s="130"/>
      <c r="GST45" s="130"/>
      <c r="GSU45" s="130"/>
      <c r="GSV45" s="130"/>
      <c r="GSW45" s="130"/>
      <c r="GSX45" s="130"/>
      <c r="GSY45" s="130"/>
      <c r="GSZ45" s="130"/>
      <c r="GTA45" s="130"/>
      <c r="GTB45" s="130"/>
      <c r="GTC45" s="130"/>
      <c r="GTD45" s="130"/>
      <c r="GTE45" s="130"/>
      <c r="GTF45" s="130"/>
      <c r="GTG45" s="130"/>
      <c r="GTH45" s="130"/>
      <c r="GTI45" s="130"/>
      <c r="GTJ45" s="130"/>
      <c r="GTK45" s="130"/>
      <c r="GTL45" s="130"/>
      <c r="GTM45" s="130"/>
      <c r="GTN45" s="130"/>
      <c r="GTO45" s="130"/>
      <c r="GTP45" s="130"/>
      <c r="GTQ45" s="130"/>
      <c r="GTR45" s="130"/>
      <c r="GTS45" s="130"/>
      <c r="GTT45" s="130"/>
      <c r="GTU45" s="130"/>
      <c r="GTV45" s="130"/>
      <c r="GTW45" s="130"/>
      <c r="GTX45" s="130"/>
      <c r="GTY45" s="130"/>
      <c r="GTZ45" s="130"/>
      <c r="GUA45" s="130"/>
      <c r="GUB45" s="130"/>
      <c r="GUC45" s="130"/>
      <c r="GUD45" s="130"/>
      <c r="GUE45" s="130"/>
      <c r="GUF45" s="130"/>
      <c r="GUG45" s="130"/>
      <c r="GUH45" s="130"/>
      <c r="GUI45" s="130"/>
      <c r="GUJ45" s="130"/>
      <c r="GUK45" s="130"/>
      <c r="GUL45" s="130"/>
      <c r="GUM45" s="130"/>
      <c r="GUN45" s="130"/>
      <c r="GUO45" s="130"/>
      <c r="GUP45" s="130"/>
      <c r="GUQ45" s="130"/>
      <c r="GUR45" s="130"/>
      <c r="GUS45" s="130"/>
      <c r="GUT45" s="130"/>
      <c r="GUU45" s="130"/>
      <c r="GUV45" s="130"/>
      <c r="GUW45" s="130"/>
      <c r="GUX45" s="130"/>
      <c r="GUY45" s="130"/>
      <c r="GUZ45" s="130"/>
      <c r="GVA45" s="130"/>
      <c r="GVB45" s="130"/>
      <c r="GVC45" s="130"/>
      <c r="GVD45" s="130"/>
      <c r="GVE45" s="130"/>
      <c r="GVF45" s="130"/>
      <c r="GVG45" s="130"/>
      <c r="GVH45" s="130"/>
      <c r="GVI45" s="130"/>
      <c r="GVJ45" s="130"/>
      <c r="GVK45" s="130"/>
      <c r="GVL45" s="130"/>
      <c r="GVM45" s="130"/>
      <c r="GVN45" s="130"/>
      <c r="GVO45" s="130"/>
      <c r="GVP45" s="130"/>
      <c r="GVQ45" s="130"/>
      <c r="GVR45" s="130"/>
      <c r="GVS45" s="130"/>
      <c r="GVT45" s="130"/>
      <c r="GVU45" s="130"/>
      <c r="GVV45" s="130"/>
      <c r="GVW45" s="130"/>
      <c r="GVX45" s="130"/>
      <c r="GVY45" s="130"/>
      <c r="GVZ45" s="130"/>
      <c r="GWA45" s="130"/>
      <c r="GWB45" s="130"/>
      <c r="GWC45" s="130"/>
      <c r="GWD45" s="130"/>
      <c r="GWE45" s="130"/>
      <c r="GWF45" s="130"/>
      <c r="GWG45" s="130"/>
      <c r="GWH45" s="130"/>
      <c r="GWI45" s="130"/>
      <c r="GWJ45" s="130"/>
      <c r="GWK45" s="130"/>
      <c r="GWL45" s="130"/>
      <c r="GWM45" s="130"/>
      <c r="GWN45" s="130"/>
      <c r="GWO45" s="130"/>
      <c r="GWP45" s="130"/>
      <c r="GWQ45" s="130"/>
      <c r="GWR45" s="130"/>
      <c r="GWS45" s="130"/>
      <c r="GWT45" s="130"/>
      <c r="GWU45" s="130"/>
      <c r="GWV45" s="130"/>
      <c r="GWW45" s="130"/>
      <c r="GWX45" s="130"/>
      <c r="GWY45" s="130"/>
      <c r="GWZ45" s="130"/>
      <c r="GXA45" s="130"/>
      <c r="GXB45" s="130"/>
      <c r="GXC45" s="130"/>
      <c r="GXD45" s="130"/>
      <c r="GXE45" s="130"/>
      <c r="GXF45" s="130"/>
      <c r="GXG45" s="130"/>
      <c r="GXH45" s="130"/>
      <c r="GXI45" s="130"/>
      <c r="GXJ45" s="130"/>
      <c r="GXK45" s="130"/>
      <c r="GXL45" s="130"/>
      <c r="GXM45" s="130"/>
      <c r="GXN45" s="130"/>
      <c r="GXO45" s="130"/>
      <c r="GXP45" s="130"/>
      <c r="GXQ45" s="130"/>
      <c r="GXR45" s="130"/>
      <c r="GXS45" s="130"/>
      <c r="GXT45" s="130"/>
      <c r="GXU45" s="130"/>
      <c r="GXV45" s="130"/>
      <c r="GXW45" s="130"/>
      <c r="GXX45" s="130"/>
      <c r="GXY45" s="130"/>
      <c r="GXZ45" s="130"/>
      <c r="GYA45" s="130"/>
      <c r="GYB45" s="130"/>
      <c r="GYC45" s="130"/>
      <c r="GYD45" s="130"/>
      <c r="GYE45" s="130"/>
      <c r="GYF45" s="130"/>
      <c r="GYG45" s="130"/>
      <c r="GYH45" s="130"/>
      <c r="GYI45" s="130"/>
      <c r="GYJ45" s="130"/>
      <c r="GYK45" s="130"/>
      <c r="GYL45" s="130"/>
      <c r="GYM45" s="130"/>
      <c r="GYN45" s="130"/>
      <c r="GYO45" s="130"/>
      <c r="GYP45" s="130"/>
      <c r="GYQ45" s="130"/>
      <c r="GYR45" s="130"/>
      <c r="GYS45" s="130"/>
      <c r="GYT45" s="130"/>
      <c r="GYU45" s="130"/>
      <c r="GYV45" s="130"/>
      <c r="GYW45" s="130"/>
      <c r="GYX45" s="130"/>
      <c r="GYY45" s="130"/>
      <c r="GYZ45" s="130"/>
      <c r="GZA45" s="130"/>
      <c r="GZB45" s="130"/>
      <c r="GZC45" s="130"/>
      <c r="GZD45" s="130"/>
      <c r="GZE45" s="130"/>
      <c r="GZF45" s="130"/>
      <c r="GZG45" s="130"/>
      <c r="GZH45" s="130"/>
      <c r="GZI45" s="130"/>
      <c r="GZJ45" s="130"/>
      <c r="GZK45" s="130"/>
      <c r="GZL45" s="130"/>
      <c r="GZM45" s="130"/>
      <c r="GZN45" s="130"/>
      <c r="GZO45" s="130"/>
      <c r="GZP45" s="130"/>
      <c r="GZQ45" s="130"/>
      <c r="GZR45" s="130"/>
      <c r="GZS45" s="130"/>
      <c r="GZT45" s="130"/>
      <c r="GZU45" s="130"/>
      <c r="GZV45" s="130"/>
      <c r="GZW45" s="130"/>
      <c r="GZX45" s="130"/>
      <c r="GZY45" s="130"/>
      <c r="GZZ45" s="130"/>
      <c r="HAA45" s="130"/>
      <c r="HAB45" s="130"/>
      <c r="HAC45" s="130"/>
      <c r="HAD45" s="130"/>
      <c r="HAE45" s="130"/>
      <c r="HAF45" s="130"/>
      <c r="HAG45" s="130"/>
      <c r="HAH45" s="130"/>
      <c r="HAI45" s="130"/>
      <c r="HAJ45" s="130"/>
      <c r="HAK45" s="130"/>
      <c r="HAL45" s="130"/>
      <c r="HAM45" s="130"/>
      <c r="HAN45" s="130"/>
      <c r="HAO45" s="130"/>
      <c r="HAP45" s="130"/>
      <c r="HAQ45" s="130"/>
      <c r="HAR45" s="130"/>
      <c r="HAS45" s="130"/>
      <c r="HAT45" s="130"/>
      <c r="HAU45" s="130"/>
      <c r="HAV45" s="130"/>
      <c r="HAW45" s="130"/>
      <c r="HAX45" s="130"/>
      <c r="HAY45" s="130"/>
      <c r="HAZ45" s="130"/>
      <c r="HBA45" s="130"/>
      <c r="HBB45" s="130"/>
      <c r="HBC45" s="130"/>
      <c r="HBD45" s="130"/>
      <c r="HBE45" s="130"/>
      <c r="HBF45" s="130"/>
      <c r="HBG45" s="130"/>
      <c r="HBH45" s="130"/>
      <c r="HBI45" s="130"/>
      <c r="HBJ45" s="130"/>
      <c r="HBK45" s="130"/>
      <c r="HBL45" s="130"/>
      <c r="HBM45" s="130"/>
      <c r="HBN45" s="130"/>
      <c r="HBO45" s="130"/>
      <c r="HBP45" s="130"/>
      <c r="HBQ45" s="130"/>
      <c r="HBR45" s="130"/>
      <c r="HBS45" s="130"/>
      <c r="HBT45" s="130"/>
      <c r="HBU45" s="130"/>
      <c r="HBV45" s="130"/>
      <c r="HBW45" s="130"/>
      <c r="HBX45" s="130"/>
      <c r="HBY45" s="130"/>
      <c r="HBZ45" s="130"/>
      <c r="HCA45" s="130"/>
      <c r="HCB45" s="130"/>
      <c r="HCC45" s="130"/>
      <c r="HCD45" s="130"/>
      <c r="HCE45" s="130"/>
      <c r="HCF45" s="130"/>
      <c r="HCG45" s="130"/>
      <c r="HCH45" s="130"/>
      <c r="HCI45" s="130"/>
      <c r="HCJ45" s="130"/>
      <c r="HCK45" s="130"/>
      <c r="HCL45" s="130"/>
      <c r="HCM45" s="130"/>
      <c r="HCN45" s="130"/>
      <c r="HCO45" s="130"/>
      <c r="HCP45" s="130"/>
      <c r="HCQ45" s="130"/>
      <c r="HCR45" s="130"/>
      <c r="HCS45" s="130"/>
      <c r="HCT45" s="130"/>
      <c r="HCU45" s="130"/>
      <c r="HCV45" s="130"/>
      <c r="HCW45" s="130"/>
      <c r="HCX45" s="130"/>
      <c r="HCY45" s="130"/>
      <c r="HCZ45" s="130"/>
      <c r="HDA45" s="130"/>
      <c r="HDB45" s="130"/>
      <c r="HDC45" s="130"/>
      <c r="HDD45" s="130"/>
      <c r="HDE45" s="130"/>
      <c r="HDF45" s="130"/>
      <c r="HDG45" s="130"/>
      <c r="HDH45" s="130"/>
      <c r="HDI45" s="130"/>
      <c r="HDJ45" s="130"/>
      <c r="HDK45" s="130"/>
      <c r="HDL45" s="130"/>
      <c r="HDM45" s="130"/>
      <c r="HDN45" s="130"/>
      <c r="HDO45" s="130"/>
      <c r="HDP45" s="130"/>
      <c r="HDQ45" s="130"/>
      <c r="HDR45" s="130"/>
      <c r="HDS45" s="130"/>
      <c r="HDT45" s="130"/>
      <c r="HDU45" s="130"/>
      <c r="HDV45" s="130"/>
      <c r="HDW45" s="130"/>
      <c r="HDX45" s="130"/>
      <c r="HDY45" s="130"/>
      <c r="HDZ45" s="130"/>
      <c r="HEA45" s="130"/>
      <c r="HEB45" s="130"/>
      <c r="HEC45" s="130"/>
      <c r="HED45" s="130"/>
      <c r="HEE45" s="130"/>
      <c r="HEF45" s="130"/>
      <c r="HEG45" s="130"/>
      <c r="HEH45" s="130"/>
      <c r="HEI45" s="130"/>
      <c r="HEJ45" s="130"/>
      <c r="HEK45" s="130"/>
      <c r="HEL45" s="130"/>
      <c r="HEM45" s="130"/>
      <c r="HEN45" s="130"/>
      <c r="HEO45" s="130"/>
      <c r="HEP45" s="130"/>
      <c r="HEQ45" s="130"/>
      <c r="HER45" s="130"/>
      <c r="HES45" s="130"/>
      <c r="HET45" s="130"/>
      <c r="HEU45" s="130"/>
      <c r="HEV45" s="130"/>
      <c r="HEW45" s="130"/>
      <c r="HEX45" s="130"/>
      <c r="HEY45" s="130"/>
      <c r="HEZ45" s="130"/>
      <c r="HFA45" s="130"/>
      <c r="HFB45" s="130"/>
      <c r="HFC45" s="130"/>
      <c r="HFD45" s="130"/>
      <c r="HFE45" s="130"/>
      <c r="HFF45" s="130"/>
      <c r="HFG45" s="130"/>
      <c r="HFH45" s="130"/>
      <c r="HFI45" s="130"/>
      <c r="HFJ45" s="130"/>
      <c r="HFK45" s="130"/>
      <c r="HFL45" s="130"/>
      <c r="HFM45" s="130"/>
      <c r="HFN45" s="130"/>
      <c r="HFO45" s="130"/>
      <c r="HFP45" s="130"/>
      <c r="HFQ45" s="130"/>
      <c r="HFR45" s="130"/>
      <c r="HFS45" s="130"/>
      <c r="HFT45" s="130"/>
      <c r="HFU45" s="130"/>
      <c r="HFV45" s="130"/>
      <c r="HFW45" s="130"/>
      <c r="HFX45" s="130"/>
      <c r="HFY45" s="130"/>
      <c r="HFZ45" s="130"/>
      <c r="HGA45" s="130"/>
      <c r="HGB45" s="130"/>
      <c r="HGC45" s="130"/>
      <c r="HGD45" s="130"/>
      <c r="HGE45" s="130"/>
      <c r="HGF45" s="130"/>
      <c r="HGG45" s="130"/>
      <c r="HGH45" s="130"/>
      <c r="HGI45" s="130"/>
      <c r="HGJ45" s="130"/>
      <c r="HGK45" s="130"/>
      <c r="HGL45" s="130"/>
      <c r="HGM45" s="130"/>
      <c r="HGN45" s="130"/>
      <c r="HGO45" s="130"/>
      <c r="HGP45" s="130"/>
      <c r="HGQ45" s="130"/>
      <c r="HGR45" s="130"/>
      <c r="HGS45" s="130"/>
      <c r="HGT45" s="130"/>
      <c r="HGU45" s="130"/>
      <c r="HGV45" s="130"/>
      <c r="HGW45" s="130"/>
      <c r="HGX45" s="130"/>
      <c r="HGY45" s="130"/>
      <c r="HGZ45" s="130"/>
      <c r="HHA45" s="130"/>
      <c r="HHB45" s="130"/>
      <c r="HHC45" s="130"/>
      <c r="HHD45" s="130"/>
      <c r="HHE45" s="130"/>
      <c r="HHF45" s="130"/>
      <c r="HHG45" s="130"/>
      <c r="HHH45" s="130"/>
      <c r="HHI45" s="130"/>
      <c r="HHJ45" s="130"/>
      <c r="HHK45" s="130"/>
      <c r="HHL45" s="130"/>
      <c r="HHM45" s="130"/>
      <c r="HHN45" s="130"/>
      <c r="HHO45" s="130"/>
      <c r="HHP45" s="130"/>
      <c r="HHQ45" s="130"/>
      <c r="HHR45" s="130"/>
      <c r="HHS45" s="130"/>
      <c r="HHT45" s="130"/>
      <c r="HHU45" s="130"/>
      <c r="HHV45" s="130"/>
      <c r="HHW45" s="130"/>
      <c r="HHX45" s="130"/>
      <c r="HHY45" s="130"/>
      <c r="HHZ45" s="130"/>
      <c r="HIA45" s="130"/>
      <c r="HIB45" s="130"/>
      <c r="HIC45" s="130"/>
      <c r="HID45" s="130"/>
      <c r="HIE45" s="130"/>
      <c r="HIF45" s="130"/>
      <c r="HIG45" s="130"/>
      <c r="HIH45" s="130"/>
      <c r="HII45" s="130"/>
      <c r="HIJ45" s="130"/>
      <c r="HIK45" s="130"/>
      <c r="HIL45" s="130"/>
      <c r="HIM45" s="130"/>
      <c r="HIN45" s="130"/>
      <c r="HIO45" s="130"/>
      <c r="HIP45" s="130"/>
      <c r="HIQ45" s="130"/>
      <c r="HIR45" s="130"/>
      <c r="HIS45" s="130"/>
      <c r="HIT45" s="130"/>
      <c r="HIU45" s="130"/>
      <c r="HIV45" s="130"/>
      <c r="HIW45" s="130"/>
      <c r="HIX45" s="130"/>
      <c r="HIY45" s="130"/>
      <c r="HIZ45" s="130"/>
      <c r="HJA45" s="130"/>
      <c r="HJB45" s="130"/>
      <c r="HJC45" s="130"/>
      <c r="HJD45" s="130"/>
      <c r="HJE45" s="130"/>
      <c r="HJF45" s="130"/>
      <c r="HJG45" s="130"/>
      <c r="HJH45" s="130"/>
      <c r="HJI45" s="130"/>
      <c r="HJJ45" s="130"/>
      <c r="HJK45" s="130"/>
      <c r="HJL45" s="130"/>
      <c r="HJM45" s="130"/>
      <c r="HJN45" s="130"/>
      <c r="HJO45" s="130"/>
      <c r="HJP45" s="130"/>
      <c r="HJQ45" s="130"/>
      <c r="HJR45" s="130"/>
      <c r="HJS45" s="130"/>
      <c r="HJT45" s="130"/>
      <c r="HJU45" s="130"/>
      <c r="HJV45" s="130"/>
      <c r="HJW45" s="130"/>
      <c r="HJX45" s="130"/>
      <c r="HJY45" s="130"/>
      <c r="HJZ45" s="130"/>
      <c r="HKA45" s="130"/>
      <c r="HKB45" s="130"/>
      <c r="HKC45" s="130"/>
      <c r="HKD45" s="130"/>
      <c r="HKE45" s="130"/>
      <c r="HKF45" s="130"/>
      <c r="HKG45" s="130"/>
      <c r="HKH45" s="130"/>
      <c r="HKI45" s="130"/>
      <c r="HKJ45" s="130"/>
      <c r="HKK45" s="130"/>
      <c r="HKL45" s="130"/>
      <c r="HKM45" s="130"/>
      <c r="HKN45" s="130"/>
      <c r="HKO45" s="130"/>
      <c r="HKP45" s="130"/>
      <c r="HKQ45" s="130"/>
      <c r="HKR45" s="130"/>
      <c r="HKS45" s="130"/>
      <c r="HKT45" s="130"/>
      <c r="HKU45" s="130"/>
      <c r="HKV45" s="130"/>
      <c r="HKW45" s="130"/>
      <c r="HKX45" s="130"/>
      <c r="HKY45" s="130"/>
      <c r="HKZ45" s="130"/>
      <c r="HLA45" s="130"/>
      <c r="HLB45" s="130"/>
      <c r="HLC45" s="130"/>
      <c r="HLD45" s="130"/>
      <c r="HLE45" s="130"/>
      <c r="HLF45" s="130"/>
      <c r="HLG45" s="130"/>
      <c r="HLH45" s="130"/>
      <c r="HLI45" s="130"/>
      <c r="HLJ45" s="130"/>
      <c r="HLK45" s="130"/>
      <c r="HLL45" s="130"/>
      <c r="HLM45" s="130"/>
      <c r="HLN45" s="130"/>
      <c r="HLO45" s="130"/>
      <c r="HLP45" s="130"/>
      <c r="HLQ45" s="130"/>
      <c r="HLR45" s="130"/>
      <c r="HLS45" s="130"/>
      <c r="HLT45" s="130"/>
      <c r="HLU45" s="130"/>
      <c r="HLV45" s="130"/>
      <c r="HLW45" s="130"/>
      <c r="HLX45" s="130"/>
      <c r="HLY45" s="130"/>
      <c r="HLZ45" s="130"/>
      <c r="HMA45" s="130"/>
      <c r="HMB45" s="130"/>
      <c r="HMC45" s="130"/>
      <c r="HMD45" s="130"/>
      <c r="HME45" s="130"/>
      <c r="HMF45" s="130"/>
      <c r="HMG45" s="130"/>
      <c r="HMH45" s="130"/>
      <c r="HMI45" s="130"/>
      <c r="HMJ45" s="130"/>
      <c r="HMK45" s="130"/>
      <c r="HML45" s="130"/>
      <c r="HMM45" s="130"/>
      <c r="HMN45" s="130"/>
      <c r="HMO45" s="130"/>
      <c r="HMP45" s="130"/>
      <c r="HMQ45" s="130"/>
      <c r="HMR45" s="130"/>
      <c r="HMS45" s="130"/>
      <c r="HMT45" s="130"/>
      <c r="HMU45" s="130"/>
      <c r="HMV45" s="130"/>
      <c r="HMW45" s="130"/>
      <c r="HMX45" s="130"/>
      <c r="HMY45" s="130"/>
      <c r="HMZ45" s="130"/>
      <c r="HNA45" s="130"/>
      <c r="HNB45" s="130"/>
      <c r="HNC45" s="130"/>
      <c r="HND45" s="130"/>
      <c r="HNE45" s="130"/>
      <c r="HNF45" s="130"/>
      <c r="HNG45" s="130"/>
      <c r="HNH45" s="130"/>
      <c r="HNI45" s="130"/>
      <c r="HNJ45" s="130"/>
      <c r="HNK45" s="130"/>
      <c r="HNL45" s="130"/>
      <c r="HNM45" s="130"/>
      <c r="HNN45" s="130"/>
      <c r="HNO45" s="130"/>
      <c r="HNP45" s="130"/>
      <c r="HNQ45" s="130"/>
      <c r="HNR45" s="130"/>
      <c r="HNS45" s="130"/>
      <c r="HNT45" s="130"/>
      <c r="HNU45" s="130"/>
      <c r="HNV45" s="130"/>
      <c r="HNW45" s="130"/>
      <c r="HNX45" s="130"/>
      <c r="HNY45" s="130"/>
      <c r="HNZ45" s="130"/>
      <c r="HOA45" s="130"/>
      <c r="HOB45" s="130"/>
      <c r="HOC45" s="130"/>
      <c r="HOD45" s="130"/>
      <c r="HOE45" s="130"/>
      <c r="HOF45" s="130"/>
      <c r="HOG45" s="130"/>
      <c r="HOH45" s="130"/>
      <c r="HOI45" s="130"/>
      <c r="HOJ45" s="130"/>
      <c r="HOK45" s="130"/>
      <c r="HOL45" s="130"/>
      <c r="HOM45" s="130"/>
      <c r="HON45" s="130"/>
      <c r="HOO45" s="130"/>
      <c r="HOP45" s="130"/>
      <c r="HOQ45" s="130"/>
      <c r="HOR45" s="130"/>
      <c r="HOS45" s="130"/>
      <c r="HOT45" s="130"/>
      <c r="HOU45" s="130"/>
      <c r="HOV45" s="130"/>
      <c r="HOW45" s="130"/>
      <c r="HOX45" s="130"/>
      <c r="HOY45" s="130"/>
      <c r="HOZ45" s="130"/>
      <c r="HPA45" s="130"/>
      <c r="HPB45" s="130"/>
      <c r="HPC45" s="130"/>
      <c r="HPD45" s="130"/>
      <c r="HPE45" s="130"/>
      <c r="HPF45" s="130"/>
      <c r="HPG45" s="130"/>
      <c r="HPH45" s="130"/>
      <c r="HPI45" s="130"/>
      <c r="HPJ45" s="130"/>
      <c r="HPK45" s="130"/>
      <c r="HPL45" s="130"/>
      <c r="HPM45" s="130"/>
      <c r="HPN45" s="130"/>
      <c r="HPO45" s="130"/>
      <c r="HPP45" s="130"/>
      <c r="HPQ45" s="130"/>
      <c r="HPR45" s="130"/>
      <c r="HPS45" s="130"/>
      <c r="HPT45" s="130"/>
      <c r="HPU45" s="130"/>
      <c r="HPV45" s="130"/>
      <c r="HPW45" s="130"/>
      <c r="HPX45" s="130"/>
      <c r="HPY45" s="130"/>
      <c r="HPZ45" s="130"/>
      <c r="HQA45" s="130"/>
      <c r="HQB45" s="130"/>
      <c r="HQC45" s="130"/>
      <c r="HQD45" s="130"/>
      <c r="HQE45" s="130"/>
      <c r="HQF45" s="130"/>
      <c r="HQG45" s="130"/>
      <c r="HQH45" s="130"/>
      <c r="HQI45" s="130"/>
      <c r="HQJ45" s="130"/>
      <c r="HQK45" s="130"/>
      <c r="HQL45" s="130"/>
      <c r="HQM45" s="130"/>
      <c r="HQN45" s="130"/>
      <c r="HQO45" s="130"/>
      <c r="HQP45" s="130"/>
      <c r="HQQ45" s="130"/>
      <c r="HQR45" s="130"/>
      <c r="HQS45" s="130"/>
      <c r="HQT45" s="130"/>
      <c r="HQU45" s="130"/>
      <c r="HQV45" s="130"/>
      <c r="HQW45" s="130"/>
      <c r="HQX45" s="130"/>
      <c r="HQY45" s="130"/>
      <c r="HQZ45" s="130"/>
      <c r="HRA45" s="130"/>
      <c r="HRB45" s="130"/>
      <c r="HRC45" s="130"/>
      <c r="HRD45" s="130"/>
      <c r="HRE45" s="130"/>
      <c r="HRF45" s="130"/>
      <c r="HRG45" s="130"/>
      <c r="HRH45" s="130"/>
      <c r="HRI45" s="130"/>
      <c r="HRJ45" s="130"/>
      <c r="HRK45" s="130"/>
      <c r="HRL45" s="130"/>
      <c r="HRM45" s="130"/>
      <c r="HRN45" s="130"/>
      <c r="HRO45" s="130"/>
      <c r="HRP45" s="130"/>
      <c r="HRQ45" s="130"/>
      <c r="HRR45" s="130"/>
      <c r="HRS45" s="130"/>
      <c r="HRT45" s="130"/>
      <c r="HRU45" s="130"/>
      <c r="HRV45" s="130"/>
      <c r="HRW45" s="130"/>
      <c r="HRX45" s="130"/>
      <c r="HRY45" s="130"/>
      <c r="HRZ45" s="130"/>
      <c r="HSA45" s="130"/>
      <c r="HSB45" s="130"/>
      <c r="HSC45" s="130"/>
      <c r="HSD45" s="130"/>
      <c r="HSE45" s="130"/>
      <c r="HSF45" s="130"/>
      <c r="HSG45" s="130"/>
      <c r="HSH45" s="130"/>
      <c r="HSI45" s="130"/>
      <c r="HSJ45" s="130"/>
      <c r="HSK45" s="130"/>
      <c r="HSL45" s="130"/>
      <c r="HSM45" s="130"/>
      <c r="HSN45" s="130"/>
      <c r="HSO45" s="130"/>
      <c r="HSP45" s="130"/>
      <c r="HSQ45" s="130"/>
      <c r="HSR45" s="130"/>
      <c r="HSS45" s="130"/>
      <c r="HST45" s="130"/>
      <c r="HSU45" s="130"/>
      <c r="HSV45" s="130"/>
      <c r="HSW45" s="130"/>
      <c r="HSX45" s="130"/>
      <c r="HSY45" s="130"/>
      <c r="HSZ45" s="130"/>
      <c r="HTA45" s="130"/>
      <c r="HTB45" s="130"/>
      <c r="HTC45" s="130"/>
      <c r="HTD45" s="130"/>
      <c r="HTE45" s="130"/>
      <c r="HTF45" s="130"/>
      <c r="HTG45" s="130"/>
      <c r="HTH45" s="130"/>
      <c r="HTI45" s="130"/>
      <c r="HTJ45" s="130"/>
      <c r="HTK45" s="130"/>
      <c r="HTL45" s="130"/>
      <c r="HTM45" s="130"/>
      <c r="HTN45" s="130"/>
      <c r="HTO45" s="130"/>
      <c r="HTP45" s="130"/>
      <c r="HTQ45" s="130"/>
      <c r="HTR45" s="130"/>
      <c r="HTS45" s="130"/>
      <c r="HTT45" s="130"/>
      <c r="HTU45" s="130"/>
      <c r="HTV45" s="130"/>
      <c r="HTW45" s="130"/>
      <c r="HTX45" s="130"/>
      <c r="HTY45" s="130"/>
      <c r="HTZ45" s="130"/>
      <c r="HUA45" s="130"/>
      <c r="HUB45" s="130"/>
      <c r="HUC45" s="130"/>
      <c r="HUD45" s="130"/>
      <c r="HUE45" s="130"/>
      <c r="HUF45" s="130"/>
      <c r="HUG45" s="130"/>
      <c r="HUH45" s="130"/>
      <c r="HUI45" s="130"/>
      <c r="HUJ45" s="130"/>
      <c r="HUK45" s="130"/>
      <c r="HUL45" s="130"/>
      <c r="HUM45" s="130"/>
      <c r="HUN45" s="130"/>
      <c r="HUO45" s="130"/>
      <c r="HUP45" s="130"/>
      <c r="HUQ45" s="130"/>
      <c r="HUR45" s="130"/>
      <c r="HUS45" s="130"/>
      <c r="HUT45" s="130"/>
      <c r="HUU45" s="130"/>
      <c r="HUV45" s="130"/>
      <c r="HUW45" s="130"/>
      <c r="HUX45" s="130"/>
      <c r="HUY45" s="130"/>
      <c r="HUZ45" s="130"/>
      <c r="HVA45" s="130"/>
      <c r="HVB45" s="130"/>
      <c r="HVC45" s="130"/>
      <c r="HVD45" s="130"/>
      <c r="HVE45" s="130"/>
      <c r="HVF45" s="130"/>
      <c r="HVG45" s="130"/>
      <c r="HVH45" s="130"/>
      <c r="HVI45" s="130"/>
      <c r="HVJ45" s="130"/>
      <c r="HVK45" s="130"/>
      <c r="HVL45" s="130"/>
      <c r="HVM45" s="130"/>
      <c r="HVN45" s="130"/>
      <c r="HVO45" s="130"/>
      <c r="HVP45" s="130"/>
      <c r="HVQ45" s="130"/>
      <c r="HVR45" s="130"/>
      <c r="HVS45" s="130"/>
      <c r="HVT45" s="130"/>
      <c r="HVU45" s="130"/>
      <c r="HVV45" s="130"/>
      <c r="HVW45" s="130"/>
      <c r="HVX45" s="130"/>
      <c r="HVY45" s="130"/>
      <c r="HVZ45" s="130"/>
      <c r="HWA45" s="130"/>
      <c r="HWB45" s="130"/>
      <c r="HWC45" s="130"/>
      <c r="HWD45" s="130"/>
      <c r="HWE45" s="130"/>
      <c r="HWF45" s="130"/>
      <c r="HWG45" s="130"/>
      <c r="HWH45" s="130"/>
      <c r="HWI45" s="130"/>
      <c r="HWJ45" s="130"/>
      <c r="HWK45" s="130"/>
      <c r="HWL45" s="130"/>
      <c r="HWM45" s="130"/>
      <c r="HWN45" s="130"/>
      <c r="HWO45" s="130"/>
      <c r="HWP45" s="130"/>
      <c r="HWQ45" s="130"/>
      <c r="HWR45" s="130"/>
      <c r="HWS45" s="130"/>
      <c r="HWT45" s="130"/>
      <c r="HWU45" s="130"/>
      <c r="HWV45" s="130"/>
      <c r="HWW45" s="130"/>
      <c r="HWX45" s="130"/>
      <c r="HWY45" s="130"/>
      <c r="HWZ45" s="130"/>
      <c r="HXA45" s="130"/>
      <c r="HXB45" s="130"/>
      <c r="HXC45" s="130"/>
      <c r="HXD45" s="130"/>
      <c r="HXE45" s="130"/>
      <c r="HXF45" s="130"/>
      <c r="HXG45" s="130"/>
      <c r="HXH45" s="130"/>
      <c r="HXI45" s="130"/>
      <c r="HXJ45" s="130"/>
      <c r="HXK45" s="130"/>
      <c r="HXL45" s="130"/>
      <c r="HXM45" s="130"/>
      <c r="HXN45" s="130"/>
      <c r="HXO45" s="130"/>
      <c r="HXP45" s="130"/>
      <c r="HXQ45" s="130"/>
      <c r="HXR45" s="130"/>
      <c r="HXS45" s="130"/>
      <c r="HXT45" s="130"/>
      <c r="HXU45" s="130"/>
      <c r="HXV45" s="130"/>
      <c r="HXW45" s="130"/>
      <c r="HXX45" s="130"/>
      <c r="HXY45" s="130"/>
      <c r="HXZ45" s="130"/>
      <c r="HYA45" s="130"/>
      <c r="HYB45" s="130"/>
      <c r="HYC45" s="130"/>
      <c r="HYD45" s="130"/>
      <c r="HYE45" s="130"/>
      <c r="HYF45" s="130"/>
      <c r="HYG45" s="130"/>
      <c r="HYH45" s="130"/>
      <c r="HYI45" s="130"/>
      <c r="HYJ45" s="130"/>
      <c r="HYK45" s="130"/>
      <c r="HYL45" s="130"/>
      <c r="HYM45" s="130"/>
      <c r="HYN45" s="130"/>
      <c r="HYO45" s="130"/>
      <c r="HYP45" s="130"/>
      <c r="HYQ45" s="130"/>
      <c r="HYR45" s="130"/>
      <c r="HYS45" s="130"/>
      <c r="HYT45" s="130"/>
      <c r="HYU45" s="130"/>
      <c r="HYV45" s="130"/>
      <c r="HYW45" s="130"/>
      <c r="HYX45" s="130"/>
      <c r="HYY45" s="130"/>
      <c r="HYZ45" s="130"/>
      <c r="HZA45" s="130"/>
      <c r="HZB45" s="130"/>
      <c r="HZC45" s="130"/>
      <c r="HZD45" s="130"/>
      <c r="HZE45" s="130"/>
      <c r="HZF45" s="130"/>
      <c r="HZG45" s="130"/>
      <c r="HZH45" s="130"/>
      <c r="HZI45" s="130"/>
      <c r="HZJ45" s="130"/>
      <c r="HZK45" s="130"/>
      <c r="HZL45" s="130"/>
      <c r="HZM45" s="130"/>
      <c r="HZN45" s="130"/>
      <c r="HZO45" s="130"/>
      <c r="HZP45" s="130"/>
      <c r="HZQ45" s="130"/>
      <c r="HZR45" s="130"/>
      <c r="HZS45" s="130"/>
      <c r="HZT45" s="130"/>
      <c r="HZU45" s="130"/>
      <c r="HZV45" s="130"/>
      <c r="HZW45" s="130"/>
      <c r="HZX45" s="130"/>
      <c r="HZY45" s="130"/>
      <c r="HZZ45" s="130"/>
      <c r="IAA45" s="130"/>
      <c r="IAB45" s="130"/>
      <c r="IAC45" s="130"/>
      <c r="IAD45" s="130"/>
      <c r="IAE45" s="130"/>
      <c r="IAF45" s="130"/>
      <c r="IAG45" s="130"/>
      <c r="IAH45" s="130"/>
      <c r="IAI45" s="130"/>
      <c r="IAJ45" s="130"/>
      <c r="IAK45" s="130"/>
      <c r="IAL45" s="130"/>
      <c r="IAM45" s="130"/>
      <c r="IAN45" s="130"/>
      <c r="IAO45" s="130"/>
      <c r="IAP45" s="130"/>
      <c r="IAQ45" s="130"/>
      <c r="IAR45" s="130"/>
      <c r="IAS45" s="130"/>
      <c r="IAT45" s="130"/>
      <c r="IAU45" s="130"/>
      <c r="IAV45" s="130"/>
      <c r="IAW45" s="130"/>
      <c r="IAX45" s="130"/>
      <c r="IAY45" s="130"/>
      <c r="IAZ45" s="130"/>
      <c r="IBA45" s="130"/>
      <c r="IBB45" s="130"/>
      <c r="IBC45" s="130"/>
      <c r="IBD45" s="130"/>
      <c r="IBE45" s="130"/>
      <c r="IBF45" s="130"/>
      <c r="IBG45" s="130"/>
      <c r="IBH45" s="130"/>
      <c r="IBI45" s="130"/>
      <c r="IBJ45" s="130"/>
      <c r="IBK45" s="130"/>
      <c r="IBL45" s="130"/>
      <c r="IBM45" s="130"/>
      <c r="IBN45" s="130"/>
      <c r="IBO45" s="130"/>
      <c r="IBP45" s="130"/>
      <c r="IBQ45" s="130"/>
      <c r="IBR45" s="130"/>
      <c r="IBS45" s="130"/>
      <c r="IBT45" s="130"/>
      <c r="IBU45" s="130"/>
      <c r="IBV45" s="130"/>
      <c r="IBW45" s="130"/>
      <c r="IBX45" s="130"/>
      <c r="IBY45" s="130"/>
      <c r="IBZ45" s="130"/>
      <c r="ICA45" s="130"/>
      <c r="ICB45" s="130"/>
      <c r="ICC45" s="130"/>
      <c r="ICD45" s="130"/>
      <c r="ICE45" s="130"/>
      <c r="ICF45" s="130"/>
      <c r="ICG45" s="130"/>
      <c r="ICH45" s="130"/>
      <c r="ICI45" s="130"/>
      <c r="ICJ45" s="130"/>
      <c r="ICK45" s="130"/>
      <c r="ICL45" s="130"/>
      <c r="ICM45" s="130"/>
      <c r="ICN45" s="130"/>
      <c r="ICO45" s="130"/>
      <c r="ICP45" s="130"/>
      <c r="ICQ45" s="130"/>
      <c r="ICR45" s="130"/>
      <c r="ICS45" s="130"/>
      <c r="ICT45" s="130"/>
      <c r="ICU45" s="130"/>
      <c r="ICV45" s="130"/>
      <c r="ICW45" s="130"/>
      <c r="ICX45" s="130"/>
      <c r="ICY45" s="130"/>
      <c r="ICZ45" s="130"/>
      <c r="IDA45" s="130"/>
      <c r="IDB45" s="130"/>
      <c r="IDC45" s="130"/>
      <c r="IDD45" s="130"/>
      <c r="IDE45" s="130"/>
      <c r="IDF45" s="130"/>
      <c r="IDG45" s="130"/>
      <c r="IDH45" s="130"/>
      <c r="IDI45" s="130"/>
      <c r="IDJ45" s="130"/>
      <c r="IDK45" s="130"/>
      <c r="IDL45" s="130"/>
      <c r="IDM45" s="130"/>
      <c r="IDN45" s="130"/>
      <c r="IDO45" s="130"/>
      <c r="IDP45" s="130"/>
      <c r="IDQ45" s="130"/>
      <c r="IDR45" s="130"/>
      <c r="IDS45" s="130"/>
      <c r="IDT45" s="130"/>
      <c r="IDU45" s="130"/>
      <c r="IDV45" s="130"/>
      <c r="IDW45" s="130"/>
      <c r="IDX45" s="130"/>
      <c r="IDY45" s="130"/>
      <c r="IDZ45" s="130"/>
      <c r="IEA45" s="130"/>
      <c r="IEB45" s="130"/>
      <c r="IEC45" s="130"/>
      <c r="IED45" s="130"/>
      <c r="IEE45" s="130"/>
      <c r="IEF45" s="130"/>
      <c r="IEG45" s="130"/>
      <c r="IEH45" s="130"/>
      <c r="IEI45" s="130"/>
      <c r="IEJ45" s="130"/>
      <c r="IEK45" s="130"/>
      <c r="IEL45" s="130"/>
      <c r="IEM45" s="130"/>
      <c r="IEN45" s="130"/>
      <c r="IEO45" s="130"/>
      <c r="IEP45" s="130"/>
      <c r="IEQ45" s="130"/>
      <c r="IER45" s="130"/>
      <c r="IES45" s="130"/>
      <c r="IET45" s="130"/>
      <c r="IEU45" s="130"/>
      <c r="IEV45" s="130"/>
      <c r="IEW45" s="130"/>
      <c r="IEX45" s="130"/>
      <c r="IEY45" s="130"/>
      <c r="IEZ45" s="130"/>
      <c r="IFA45" s="130"/>
      <c r="IFB45" s="130"/>
      <c r="IFC45" s="130"/>
      <c r="IFD45" s="130"/>
      <c r="IFE45" s="130"/>
      <c r="IFF45" s="130"/>
      <c r="IFG45" s="130"/>
      <c r="IFH45" s="130"/>
      <c r="IFI45" s="130"/>
      <c r="IFJ45" s="130"/>
      <c r="IFK45" s="130"/>
      <c r="IFL45" s="130"/>
      <c r="IFM45" s="130"/>
      <c r="IFN45" s="130"/>
      <c r="IFO45" s="130"/>
      <c r="IFP45" s="130"/>
      <c r="IFQ45" s="130"/>
      <c r="IFR45" s="130"/>
      <c r="IFS45" s="130"/>
      <c r="IFT45" s="130"/>
      <c r="IFU45" s="130"/>
      <c r="IFV45" s="130"/>
      <c r="IFW45" s="130"/>
      <c r="IFX45" s="130"/>
      <c r="IFY45" s="130"/>
      <c r="IFZ45" s="130"/>
      <c r="IGA45" s="130"/>
      <c r="IGB45" s="130"/>
      <c r="IGC45" s="130"/>
      <c r="IGD45" s="130"/>
      <c r="IGE45" s="130"/>
      <c r="IGF45" s="130"/>
      <c r="IGG45" s="130"/>
      <c r="IGH45" s="130"/>
      <c r="IGI45" s="130"/>
      <c r="IGJ45" s="130"/>
      <c r="IGK45" s="130"/>
      <c r="IGL45" s="130"/>
      <c r="IGM45" s="130"/>
      <c r="IGN45" s="130"/>
      <c r="IGO45" s="130"/>
      <c r="IGP45" s="130"/>
      <c r="IGQ45" s="130"/>
      <c r="IGR45" s="130"/>
      <c r="IGS45" s="130"/>
      <c r="IGT45" s="130"/>
      <c r="IGU45" s="130"/>
      <c r="IGV45" s="130"/>
      <c r="IGW45" s="130"/>
      <c r="IGX45" s="130"/>
      <c r="IGY45" s="130"/>
      <c r="IGZ45" s="130"/>
      <c r="IHA45" s="130"/>
      <c r="IHB45" s="130"/>
      <c r="IHC45" s="130"/>
      <c r="IHD45" s="130"/>
      <c r="IHE45" s="130"/>
      <c r="IHF45" s="130"/>
      <c r="IHG45" s="130"/>
      <c r="IHH45" s="130"/>
      <c r="IHI45" s="130"/>
      <c r="IHJ45" s="130"/>
      <c r="IHK45" s="130"/>
      <c r="IHL45" s="130"/>
      <c r="IHM45" s="130"/>
      <c r="IHN45" s="130"/>
      <c r="IHO45" s="130"/>
      <c r="IHP45" s="130"/>
      <c r="IHQ45" s="130"/>
      <c r="IHR45" s="130"/>
      <c r="IHS45" s="130"/>
      <c r="IHT45" s="130"/>
      <c r="IHU45" s="130"/>
      <c r="IHV45" s="130"/>
      <c r="IHW45" s="130"/>
      <c r="IHX45" s="130"/>
      <c r="IHY45" s="130"/>
      <c r="IHZ45" s="130"/>
      <c r="IIA45" s="130"/>
      <c r="IIB45" s="130"/>
      <c r="IIC45" s="130"/>
      <c r="IID45" s="130"/>
      <c r="IIE45" s="130"/>
      <c r="IIF45" s="130"/>
      <c r="IIG45" s="130"/>
      <c r="IIH45" s="130"/>
      <c r="III45" s="130"/>
      <c r="IIJ45" s="130"/>
      <c r="IIK45" s="130"/>
      <c r="IIL45" s="130"/>
      <c r="IIM45" s="130"/>
      <c r="IIN45" s="130"/>
      <c r="IIO45" s="130"/>
      <c r="IIP45" s="130"/>
      <c r="IIQ45" s="130"/>
      <c r="IIR45" s="130"/>
      <c r="IIS45" s="130"/>
      <c r="IIT45" s="130"/>
      <c r="IIU45" s="130"/>
      <c r="IIV45" s="130"/>
      <c r="IIW45" s="130"/>
      <c r="IIX45" s="130"/>
      <c r="IIY45" s="130"/>
      <c r="IIZ45" s="130"/>
      <c r="IJA45" s="130"/>
      <c r="IJB45" s="130"/>
      <c r="IJC45" s="130"/>
      <c r="IJD45" s="130"/>
      <c r="IJE45" s="130"/>
      <c r="IJF45" s="130"/>
      <c r="IJG45" s="130"/>
      <c r="IJH45" s="130"/>
      <c r="IJI45" s="130"/>
      <c r="IJJ45" s="130"/>
      <c r="IJK45" s="130"/>
      <c r="IJL45" s="130"/>
      <c r="IJM45" s="130"/>
      <c r="IJN45" s="130"/>
      <c r="IJO45" s="130"/>
      <c r="IJP45" s="130"/>
      <c r="IJQ45" s="130"/>
      <c r="IJR45" s="130"/>
      <c r="IJS45" s="130"/>
      <c r="IJT45" s="130"/>
      <c r="IJU45" s="130"/>
      <c r="IJV45" s="130"/>
      <c r="IJW45" s="130"/>
      <c r="IJX45" s="130"/>
      <c r="IJY45" s="130"/>
      <c r="IJZ45" s="130"/>
      <c r="IKA45" s="130"/>
      <c r="IKB45" s="130"/>
      <c r="IKC45" s="130"/>
      <c r="IKD45" s="130"/>
      <c r="IKE45" s="130"/>
      <c r="IKF45" s="130"/>
      <c r="IKG45" s="130"/>
      <c r="IKH45" s="130"/>
      <c r="IKI45" s="130"/>
      <c r="IKJ45" s="130"/>
      <c r="IKK45" s="130"/>
      <c r="IKL45" s="130"/>
      <c r="IKM45" s="130"/>
      <c r="IKN45" s="130"/>
      <c r="IKO45" s="130"/>
      <c r="IKP45" s="130"/>
      <c r="IKQ45" s="130"/>
      <c r="IKR45" s="130"/>
      <c r="IKS45" s="130"/>
      <c r="IKT45" s="130"/>
      <c r="IKU45" s="130"/>
      <c r="IKV45" s="130"/>
      <c r="IKW45" s="130"/>
      <c r="IKX45" s="130"/>
      <c r="IKY45" s="130"/>
      <c r="IKZ45" s="130"/>
      <c r="ILA45" s="130"/>
      <c r="ILB45" s="130"/>
      <c r="ILC45" s="130"/>
      <c r="ILD45" s="130"/>
      <c r="ILE45" s="130"/>
      <c r="ILF45" s="130"/>
      <c r="ILG45" s="130"/>
      <c r="ILH45" s="130"/>
      <c r="ILI45" s="130"/>
      <c r="ILJ45" s="130"/>
      <c r="ILK45" s="130"/>
      <c r="ILL45" s="130"/>
      <c r="ILM45" s="130"/>
      <c r="ILN45" s="130"/>
      <c r="ILO45" s="130"/>
      <c r="ILP45" s="130"/>
      <c r="ILQ45" s="130"/>
      <c r="ILR45" s="130"/>
      <c r="ILS45" s="130"/>
      <c r="ILT45" s="130"/>
      <c r="ILU45" s="130"/>
      <c r="ILV45" s="130"/>
      <c r="ILW45" s="130"/>
      <c r="ILX45" s="130"/>
      <c r="ILY45" s="130"/>
      <c r="ILZ45" s="130"/>
      <c r="IMA45" s="130"/>
      <c r="IMB45" s="130"/>
      <c r="IMC45" s="130"/>
      <c r="IMD45" s="130"/>
      <c r="IME45" s="130"/>
      <c r="IMF45" s="130"/>
      <c r="IMG45" s="130"/>
      <c r="IMH45" s="130"/>
      <c r="IMI45" s="130"/>
      <c r="IMJ45" s="130"/>
      <c r="IMK45" s="130"/>
      <c r="IML45" s="130"/>
      <c r="IMM45" s="130"/>
      <c r="IMN45" s="130"/>
      <c r="IMO45" s="130"/>
      <c r="IMP45" s="130"/>
      <c r="IMQ45" s="130"/>
      <c r="IMR45" s="130"/>
      <c r="IMS45" s="130"/>
      <c r="IMT45" s="130"/>
      <c r="IMU45" s="130"/>
      <c r="IMV45" s="130"/>
      <c r="IMW45" s="130"/>
      <c r="IMX45" s="130"/>
      <c r="IMY45" s="130"/>
      <c r="IMZ45" s="130"/>
      <c r="INA45" s="130"/>
      <c r="INB45" s="130"/>
      <c r="INC45" s="130"/>
      <c r="IND45" s="130"/>
      <c r="INE45" s="130"/>
      <c r="INF45" s="130"/>
      <c r="ING45" s="130"/>
      <c r="INH45" s="130"/>
      <c r="INI45" s="130"/>
      <c r="INJ45" s="130"/>
      <c r="INK45" s="130"/>
      <c r="INL45" s="130"/>
      <c r="INM45" s="130"/>
      <c r="INN45" s="130"/>
      <c r="INO45" s="130"/>
      <c r="INP45" s="130"/>
      <c r="INQ45" s="130"/>
      <c r="INR45" s="130"/>
      <c r="INS45" s="130"/>
      <c r="INT45" s="130"/>
      <c r="INU45" s="130"/>
      <c r="INV45" s="130"/>
      <c r="INW45" s="130"/>
      <c r="INX45" s="130"/>
      <c r="INY45" s="130"/>
      <c r="INZ45" s="130"/>
      <c r="IOA45" s="130"/>
      <c r="IOB45" s="130"/>
      <c r="IOC45" s="130"/>
      <c r="IOD45" s="130"/>
      <c r="IOE45" s="130"/>
      <c r="IOF45" s="130"/>
      <c r="IOG45" s="130"/>
      <c r="IOH45" s="130"/>
      <c r="IOI45" s="130"/>
      <c r="IOJ45" s="130"/>
      <c r="IOK45" s="130"/>
      <c r="IOL45" s="130"/>
      <c r="IOM45" s="130"/>
      <c r="ION45" s="130"/>
      <c r="IOO45" s="130"/>
      <c r="IOP45" s="130"/>
      <c r="IOQ45" s="130"/>
      <c r="IOR45" s="130"/>
      <c r="IOS45" s="130"/>
      <c r="IOT45" s="130"/>
      <c r="IOU45" s="130"/>
      <c r="IOV45" s="130"/>
      <c r="IOW45" s="130"/>
      <c r="IOX45" s="130"/>
      <c r="IOY45" s="130"/>
      <c r="IOZ45" s="130"/>
      <c r="IPA45" s="130"/>
      <c r="IPB45" s="130"/>
      <c r="IPC45" s="130"/>
      <c r="IPD45" s="130"/>
      <c r="IPE45" s="130"/>
      <c r="IPF45" s="130"/>
      <c r="IPG45" s="130"/>
      <c r="IPH45" s="130"/>
      <c r="IPI45" s="130"/>
      <c r="IPJ45" s="130"/>
      <c r="IPK45" s="130"/>
      <c r="IPL45" s="130"/>
      <c r="IPM45" s="130"/>
      <c r="IPN45" s="130"/>
      <c r="IPO45" s="130"/>
      <c r="IPP45" s="130"/>
      <c r="IPQ45" s="130"/>
      <c r="IPR45" s="130"/>
      <c r="IPS45" s="130"/>
      <c r="IPT45" s="130"/>
      <c r="IPU45" s="130"/>
      <c r="IPV45" s="130"/>
      <c r="IPW45" s="130"/>
      <c r="IPX45" s="130"/>
      <c r="IPY45" s="130"/>
      <c r="IPZ45" s="130"/>
      <c r="IQA45" s="130"/>
      <c r="IQB45" s="130"/>
      <c r="IQC45" s="130"/>
      <c r="IQD45" s="130"/>
      <c r="IQE45" s="130"/>
      <c r="IQF45" s="130"/>
      <c r="IQG45" s="130"/>
      <c r="IQH45" s="130"/>
      <c r="IQI45" s="130"/>
      <c r="IQJ45" s="130"/>
      <c r="IQK45" s="130"/>
      <c r="IQL45" s="130"/>
      <c r="IQM45" s="130"/>
      <c r="IQN45" s="130"/>
      <c r="IQO45" s="130"/>
      <c r="IQP45" s="130"/>
      <c r="IQQ45" s="130"/>
      <c r="IQR45" s="130"/>
      <c r="IQS45" s="130"/>
      <c r="IQT45" s="130"/>
      <c r="IQU45" s="130"/>
      <c r="IQV45" s="130"/>
      <c r="IQW45" s="130"/>
      <c r="IQX45" s="130"/>
      <c r="IQY45" s="130"/>
      <c r="IQZ45" s="130"/>
      <c r="IRA45" s="130"/>
      <c r="IRB45" s="130"/>
      <c r="IRC45" s="130"/>
      <c r="IRD45" s="130"/>
      <c r="IRE45" s="130"/>
      <c r="IRF45" s="130"/>
      <c r="IRG45" s="130"/>
      <c r="IRH45" s="130"/>
      <c r="IRI45" s="130"/>
      <c r="IRJ45" s="130"/>
      <c r="IRK45" s="130"/>
      <c r="IRL45" s="130"/>
      <c r="IRM45" s="130"/>
      <c r="IRN45" s="130"/>
      <c r="IRO45" s="130"/>
      <c r="IRP45" s="130"/>
      <c r="IRQ45" s="130"/>
      <c r="IRR45" s="130"/>
      <c r="IRS45" s="130"/>
      <c r="IRT45" s="130"/>
      <c r="IRU45" s="130"/>
      <c r="IRV45" s="130"/>
      <c r="IRW45" s="130"/>
      <c r="IRX45" s="130"/>
      <c r="IRY45" s="130"/>
      <c r="IRZ45" s="130"/>
      <c r="ISA45" s="130"/>
      <c r="ISB45" s="130"/>
      <c r="ISC45" s="130"/>
      <c r="ISD45" s="130"/>
      <c r="ISE45" s="130"/>
      <c r="ISF45" s="130"/>
      <c r="ISG45" s="130"/>
      <c r="ISH45" s="130"/>
      <c r="ISI45" s="130"/>
      <c r="ISJ45" s="130"/>
      <c r="ISK45" s="130"/>
      <c r="ISL45" s="130"/>
      <c r="ISM45" s="130"/>
      <c r="ISN45" s="130"/>
      <c r="ISO45" s="130"/>
      <c r="ISP45" s="130"/>
      <c r="ISQ45" s="130"/>
      <c r="ISR45" s="130"/>
      <c r="ISS45" s="130"/>
      <c r="IST45" s="130"/>
      <c r="ISU45" s="130"/>
      <c r="ISV45" s="130"/>
      <c r="ISW45" s="130"/>
      <c r="ISX45" s="130"/>
      <c r="ISY45" s="130"/>
      <c r="ISZ45" s="130"/>
      <c r="ITA45" s="130"/>
      <c r="ITB45" s="130"/>
      <c r="ITC45" s="130"/>
      <c r="ITD45" s="130"/>
      <c r="ITE45" s="130"/>
      <c r="ITF45" s="130"/>
      <c r="ITG45" s="130"/>
      <c r="ITH45" s="130"/>
      <c r="ITI45" s="130"/>
      <c r="ITJ45" s="130"/>
      <c r="ITK45" s="130"/>
      <c r="ITL45" s="130"/>
      <c r="ITM45" s="130"/>
      <c r="ITN45" s="130"/>
      <c r="ITO45" s="130"/>
      <c r="ITP45" s="130"/>
      <c r="ITQ45" s="130"/>
      <c r="ITR45" s="130"/>
      <c r="ITS45" s="130"/>
      <c r="ITT45" s="130"/>
      <c r="ITU45" s="130"/>
      <c r="ITV45" s="130"/>
      <c r="ITW45" s="130"/>
      <c r="ITX45" s="130"/>
      <c r="ITY45" s="130"/>
      <c r="ITZ45" s="130"/>
      <c r="IUA45" s="130"/>
      <c r="IUB45" s="130"/>
      <c r="IUC45" s="130"/>
      <c r="IUD45" s="130"/>
      <c r="IUE45" s="130"/>
      <c r="IUF45" s="130"/>
      <c r="IUG45" s="130"/>
      <c r="IUH45" s="130"/>
      <c r="IUI45" s="130"/>
      <c r="IUJ45" s="130"/>
      <c r="IUK45" s="130"/>
      <c r="IUL45" s="130"/>
      <c r="IUM45" s="130"/>
      <c r="IUN45" s="130"/>
      <c r="IUO45" s="130"/>
      <c r="IUP45" s="130"/>
      <c r="IUQ45" s="130"/>
      <c r="IUR45" s="130"/>
      <c r="IUS45" s="130"/>
      <c r="IUT45" s="130"/>
      <c r="IUU45" s="130"/>
      <c r="IUV45" s="130"/>
      <c r="IUW45" s="130"/>
      <c r="IUX45" s="130"/>
      <c r="IUY45" s="130"/>
      <c r="IUZ45" s="130"/>
      <c r="IVA45" s="130"/>
      <c r="IVB45" s="130"/>
      <c r="IVC45" s="130"/>
      <c r="IVD45" s="130"/>
      <c r="IVE45" s="130"/>
      <c r="IVF45" s="130"/>
      <c r="IVG45" s="130"/>
      <c r="IVH45" s="130"/>
      <c r="IVI45" s="130"/>
      <c r="IVJ45" s="130"/>
      <c r="IVK45" s="130"/>
      <c r="IVL45" s="130"/>
      <c r="IVM45" s="130"/>
      <c r="IVN45" s="130"/>
      <c r="IVO45" s="130"/>
      <c r="IVP45" s="130"/>
      <c r="IVQ45" s="130"/>
      <c r="IVR45" s="130"/>
      <c r="IVS45" s="130"/>
      <c r="IVT45" s="130"/>
      <c r="IVU45" s="130"/>
      <c r="IVV45" s="130"/>
      <c r="IVW45" s="130"/>
      <c r="IVX45" s="130"/>
      <c r="IVY45" s="130"/>
      <c r="IVZ45" s="130"/>
      <c r="IWA45" s="130"/>
      <c r="IWB45" s="130"/>
      <c r="IWC45" s="130"/>
      <c r="IWD45" s="130"/>
      <c r="IWE45" s="130"/>
      <c r="IWF45" s="130"/>
      <c r="IWG45" s="130"/>
      <c r="IWH45" s="130"/>
      <c r="IWI45" s="130"/>
      <c r="IWJ45" s="130"/>
      <c r="IWK45" s="130"/>
      <c r="IWL45" s="130"/>
      <c r="IWM45" s="130"/>
      <c r="IWN45" s="130"/>
      <c r="IWO45" s="130"/>
      <c r="IWP45" s="130"/>
      <c r="IWQ45" s="130"/>
      <c r="IWR45" s="130"/>
      <c r="IWS45" s="130"/>
      <c r="IWT45" s="130"/>
      <c r="IWU45" s="130"/>
      <c r="IWV45" s="130"/>
      <c r="IWW45" s="130"/>
      <c r="IWX45" s="130"/>
      <c r="IWY45" s="130"/>
      <c r="IWZ45" s="130"/>
      <c r="IXA45" s="130"/>
      <c r="IXB45" s="130"/>
      <c r="IXC45" s="130"/>
      <c r="IXD45" s="130"/>
      <c r="IXE45" s="130"/>
      <c r="IXF45" s="130"/>
      <c r="IXG45" s="130"/>
      <c r="IXH45" s="130"/>
      <c r="IXI45" s="130"/>
      <c r="IXJ45" s="130"/>
      <c r="IXK45" s="130"/>
      <c r="IXL45" s="130"/>
      <c r="IXM45" s="130"/>
      <c r="IXN45" s="130"/>
      <c r="IXO45" s="130"/>
      <c r="IXP45" s="130"/>
      <c r="IXQ45" s="130"/>
      <c r="IXR45" s="130"/>
      <c r="IXS45" s="130"/>
      <c r="IXT45" s="130"/>
      <c r="IXU45" s="130"/>
      <c r="IXV45" s="130"/>
      <c r="IXW45" s="130"/>
      <c r="IXX45" s="130"/>
      <c r="IXY45" s="130"/>
      <c r="IXZ45" s="130"/>
      <c r="IYA45" s="130"/>
      <c r="IYB45" s="130"/>
      <c r="IYC45" s="130"/>
      <c r="IYD45" s="130"/>
      <c r="IYE45" s="130"/>
      <c r="IYF45" s="130"/>
      <c r="IYG45" s="130"/>
      <c r="IYH45" s="130"/>
      <c r="IYI45" s="130"/>
      <c r="IYJ45" s="130"/>
      <c r="IYK45" s="130"/>
      <c r="IYL45" s="130"/>
      <c r="IYM45" s="130"/>
      <c r="IYN45" s="130"/>
      <c r="IYO45" s="130"/>
      <c r="IYP45" s="130"/>
      <c r="IYQ45" s="130"/>
      <c r="IYR45" s="130"/>
      <c r="IYS45" s="130"/>
      <c r="IYT45" s="130"/>
      <c r="IYU45" s="130"/>
      <c r="IYV45" s="130"/>
      <c r="IYW45" s="130"/>
      <c r="IYX45" s="130"/>
      <c r="IYY45" s="130"/>
      <c r="IYZ45" s="130"/>
      <c r="IZA45" s="130"/>
      <c r="IZB45" s="130"/>
      <c r="IZC45" s="130"/>
      <c r="IZD45" s="130"/>
      <c r="IZE45" s="130"/>
      <c r="IZF45" s="130"/>
      <c r="IZG45" s="130"/>
      <c r="IZH45" s="130"/>
      <c r="IZI45" s="130"/>
      <c r="IZJ45" s="130"/>
      <c r="IZK45" s="130"/>
      <c r="IZL45" s="130"/>
      <c r="IZM45" s="130"/>
      <c r="IZN45" s="130"/>
      <c r="IZO45" s="130"/>
      <c r="IZP45" s="130"/>
      <c r="IZQ45" s="130"/>
      <c r="IZR45" s="130"/>
      <c r="IZS45" s="130"/>
      <c r="IZT45" s="130"/>
      <c r="IZU45" s="130"/>
      <c r="IZV45" s="130"/>
      <c r="IZW45" s="130"/>
      <c r="IZX45" s="130"/>
      <c r="IZY45" s="130"/>
      <c r="IZZ45" s="130"/>
      <c r="JAA45" s="130"/>
      <c r="JAB45" s="130"/>
      <c r="JAC45" s="130"/>
      <c r="JAD45" s="130"/>
      <c r="JAE45" s="130"/>
      <c r="JAF45" s="130"/>
      <c r="JAG45" s="130"/>
      <c r="JAH45" s="130"/>
      <c r="JAI45" s="130"/>
      <c r="JAJ45" s="130"/>
      <c r="JAK45" s="130"/>
      <c r="JAL45" s="130"/>
      <c r="JAM45" s="130"/>
      <c r="JAN45" s="130"/>
      <c r="JAO45" s="130"/>
      <c r="JAP45" s="130"/>
      <c r="JAQ45" s="130"/>
      <c r="JAR45" s="130"/>
      <c r="JAS45" s="130"/>
      <c r="JAT45" s="130"/>
      <c r="JAU45" s="130"/>
      <c r="JAV45" s="130"/>
      <c r="JAW45" s="130"/>
      <c r="JAX45" s="130"/>
      <c r="JAY45" s="130"/>
      <c r="JAZ45" s="130"/>
      <c r="JBA45" s="130"/>
      <c r="JBB45" s="130"/>
      <c r="JBC45" s="130"/>
      <c r="JBD45" s="130"/>
      <c r="JBE45" s="130"/>
      <c r="JBF45" s="130"/>
      <c r="JBG45" s="130"/>
      <c r="JBH45" s="130"/>
      <c r="JBI45" s="130"/>
      <c r="JBJ45" s="130"/>
      <c r="JBK45" s="130"/>
      <c r="JBL45" s="130"/>
      <c r="JBM45" s="130"/>
      <c r="JBN45" s="130"/>
      <c r="JBO45" s="130"/>
      <c r="JBP45" s="130"/>
      <c r="JBQ45" s="130"/>
      <c r="JBR45" s="130"/>
      <c r="JBS45" s="130"/>
      <c r="JBT45" s="130"/>
      <c r="JBU45" s="130"/>
      <c r="JBV45" s="130"/>
      <c r="JBW45" s="130"/>
      <c r="JBX45" s="130"/>
      <c r="JBY45" s="130"/>
      <c r="JBZ45" s="130"/>
      <c r="JCA45" s="130"/>
      <c r="JCB45" s="130"/>
      <c r="JCC45" s="130"/>
      <c r="JCD45" s="130"/>
      <c r="JCE45" s="130"/>
      <c r="JCF45" s="130"/>
      <c r="JCG45" s="130"/>
      <c r="JCH45" s="130"/>
      <c r="JCI45" s="130"/>
      <c r="JCJ45" s="130"/>
      <c r="JCK45" s="130"/>
      <c r="JCL45" s="130"/>
      <c r="JCM45" s="130"/>
      <c r="JCN45" s="130"/>
      <c r="JCO45" s="130"/>
      <c r="JCP45" s="130"/>
      <c r="JCQ45" s="130"/>
      <c r="JCR45" s="130"/>
      <c r="JCS45" s="130"/>
      <c r="JCT45" s="130"/>
      <c r="JCU45" s="130"/>
      <c r="JCV45" s="130"/>
      <c r="JCW45" s="130"/>
      <c r="JCX45" s="130"/>
      <c r="JCY45" s="130"/>
      <c r="JCZ45" s="130"/>
      <c r="JDA45" s="130"/>
      <c r="JDB45" s="130"/>
      <c r="JDC45" s="130"/>
      <c r="JDD45" s="130"/>
      <c r="JDE45" s="130"/>
      <c r="JDF45" s="130"/>
      <c r="JDG45" s="130"/>
      <c r="JDH45" s="130"/>
      <c r="JDI45" s="130"/>
      <c r="JDJ45" s="130"/>
      <c r="JDK45" s="130"/>
      <c r="JDL45" s="130"/>
      <c r="JDM45" s="130"/>
      <c r="JDN45" s="130"/>
      <c r="JDO45" s="130"/>
      <c r="JDP45" s="130"/>
      <c r="JDQ45" s="130"/>
      <c r="JDR45" s="130"/>
      <c r="JDS45" s="130"/>
      <c r="JDT45" s="130"/>
      <c r="JDU45" s="130"/>
      <c r="JDV45" s="130"/>
      <c r="JDW45" s="130"/>
      <c r="JDX45" s="130"/>
      <c r="JDY45" s="130"/>
      <c r="JDZ45" s="130"/>
      <c r="JEA45" s="130"/>
      <c r="JEB45" s="130"/>
      <c r="JEC45" s="130"/>
      <c r="JED45" s="130"/>
      <c r="JEE45" s="130"/>
      <c r="JEF45" s="130"/>
      <c r="JEG45" s="130"/>
      <c r="JEH45" s="130"/>
      <c r="JEI45" s="130"/>
      <c r="JEJ45" s="130"/>
      <c r="JEK45" s="130"/>
      <c r="JEL45" s="130"/>
      <c r="JEM45" s="130"/>
      <c r="JEN45" s="130"/>
      <c r="JEO45" s="130"/>
      <c r="JEP45" s="130"/>
      <c r="JEQ45" s="130"/>
      <c r="JER45" s="130"/>
      <c r="JES45" s="130"/>
      <c r="JET45" s="130"/>
      <c r="JEU45" s="130"/>
      <c r="JEV45" s="130"/>
      <c r="JEW45" s="130"/>
      <c r="JEX45" s="130"/>
      <c r="JEY45" s="130"/>
      <c r="JEZ45" s="130"/>
      <c r="JFA45" s="130"/>
      <c r="JFB45" s="130"/>
      <c r="JFC45" s="130"/>
      <c r="JFD45" s="130"/>
      <c r="JFE45" s="130"/>
      <c r="JFF45" s="130"/>
      <c r="JFG45" s="130"/>
      <c r="JFH45" s="130"/>
      <c r="JFI45" s="130"/>
      <c r="JFJ45" s="130"/>
      <c r="JFK45" s="130"/>
      <c r="JFL45" s="130"/>
      <c r="JFM45" s="130"/>
      <c r="JFN45" s="130"/>
      <c r="JFO45" s="130"/>
      <c r="JFP45" s="130"/>
      <c r="JFQ45" s="130"/>
      <c r="JFR45" s="130"/>
      <c r="JFS45" s="130"/>
      <c r="JFT45" s="130"/>
      <c r="JFU45" s="130"/>
      <c r="JFV45" s="130"/>
      <c r="JFW45" s="130"/>
      <c r="JFX45" s="130"/>
      <c r="JFY45" s="130"/>
      <c r="JFZ45" s="130"/>
      <c r="JGA45" s="130"/>
      <c r="JGB45" s="130"/>
      <c r="JGC45" s="130"/>
      <c r="JGD45" s="130"/>
      <c r="JGE45" s="130"/>
      <c r="JGF45" s="130"/>
      <c r="JGG45" s="130"/>
      <c r="JGH45" s="130"/>
      <c r="JGI45" s="130"/>
      <c r="JGJ45" s="130"/>
      <c r="JGK45" s="130"/>
      <c r="JGL45" s="130"/>
      <c r="JGM45" s="130"/>
      <c r="JGN45" s="130"/>
      <c r="JGO45" s="130"/>
      <c r="JGP45" s="130"/>
      <c r="JGQ45" s="130"/>
      <c r="JGR45" s="130"/>
      <c r="JGS45" s="130"/>
      <c r="JGT45" s="130"/>
      <c r="JGU45" s="130"/>
      <c r="JGV45" s="130"/>
      <c r="JGW45" s="130"/>
      <c r="JGX45" s="130"/>
      <c r="JGY45" s="130"/>
      <c r="JGZ45" s="130"/>
      <c r="JHA45" s="130"/>
      <c r="JHB45" s="130"/>
      <c r="JHC45" s="130"/>
      <c r="JHD45" s="130"/>
      <c r="JHE45" s="130"/>
      <c r="JHF45" s="130"/>
      <c r="JHG45" s="130"/>
      <c r="JHH45" s="130"/>
      <c r="JHI45" s="130"/>
      <c r="JHJ45" s="130"/>
      <c r="JHK45" s="130"/>
      <c r="JHL45" s="130"/>
      <c r="JHM45" s="130"/>
      <c r="JHN45" s="130"/>
      <c r="JHO45" s="130"/>
      <c r="JHP45" s="130"/>
      <c r="JHQ45" s="130"/>
      <c r="JHR45" s="130"/>
      <c r="JHS45" s="130"/>
      <c r="JHT45" s="130"/>
      <c r="JHU45" s="130"/>
      <c r="JHV45" s="130"/>
      <c r="JHW45" s="130"/>
      <c r="JHX45" s="130"/>
      <c r="JHY45" s="130"/>
      <c r="JHZ45" s="130"/>
      <c r="JIA45" s="130"/>
      <c r="JIB45" s="130"/>
      <c r="JIC45" s="130"/>
      <c r="JID45" s="130"/>
      <c r="JIE45" s="130"/>
      <c r="JIF45" s="130"/>
      <c r="JIG45" s="130"/>
      <c r="JIH45" s="130"/>
      <c r="JII45" s="130"/>
      <c r="JIJ45" s="130"/>
      <c r="JIK45" s="130"/>
      <c r="JIL45" s="130"/>
      <c r="JIM45" s="130"/>
      <c r="JIN45" s="130"/>
      <c r="JIO45" s="130"/>
      <c r="JIP45" s="130"/>
      <c r="JIQ45" s="130"/>
      <c r="JIR45" s="130"/>
      <c r="JIS45" s="130"/>
      <c r="JIT45" s="130"/>
      <c r="JIU45" s="130"/>
      <c r="JIV45" s="130"/>
      <c r="JIW45" s="130"/>
      <c r="JIX45" s="130"/>
      <c r="JIY45" s="130"/>
      <c r="JIZ45" s="130"/>
      <c r="JJA45" s="130"/>
      <c r="JJB45" s="130"/>
      <c r="JJC45" s="130"/>
      <c r="JJD45" s="130"/>
      <c r="JJE45" s="130"/>
      <c r="JJF45" s="130"/>
      <c r="JJG45" s="130"/>
      <c r="JJH45" s="130"/>
      <c r="JJI45" s="130"/>
      <c r="JJJ45" s="130"/>
      <c r="JJK45" s="130"/>
      <c r="JJL45" s="130"/>
      <c r="JJM45" s="130"/>
      <c r="JJN45" s="130"/>
      <c r="JJO45" s="130"/>
      <c r="JJP45" s="130"/>
      <c r="JJQ45" s="130"/>
      <c r="JJR45" s="130"/>
      <c r="JJS45" s="130"/>
      <c r="JJT45" s="130"/>
      <c r="JJU45" s="130"/>
      <c r="JJV45" s="130"/>
      <c r="JJW45" s="130"/>
      <c r="JJX45" s="130"/>
      <c r="JJY45" s="130"/>
      <c r="JJZ45" s="130"/>
      <c r="JKA45" s="130"/>
      <c r="JKB45" s="130"/>
      <c r="JKC45" s="130"/>
      <c r="JKD45" s="130"/>
      <c r="JKE45" s="130"/>
      <c r="JKF45" s="130"/>
      <c r="JKG45" s="130"/>
      <c r="JKH45" s="130"/>
      <c r="JKI45" s="130"/>
      <c r="JKJ45" s="130"/>
      <c r="JKK45" s="130"/>
      <c r="JKL45" s="130"/>
      <c r="JKM45" s="130"/>
      <c r="JKN45" s="130"/>
      <c r="JKO45" s="130"/>
      <c r="JKP45" s="130"/>
      <c r="JKQ45" s="130"/>
      <c r="JKR45" s="130"/>
      <c r="JKS45" s="130"/>
      <c r="JKT45" s="130"/>
      <c r="JKU45" s="130"/>
      <c r="JKV45" s="130"/>
      <c r="JKW45" s="130"/>
      <c r="JKX45" s="130"/>
      <c r="JKY45" s="130"/>
      <c r="JKZ45" s="130"/>
      <c r="JLA45" s="130"/>
      <c r="JLB45" s="130"/>
      <c r="JLC45" s="130"/>
      <c r="JLD45" s="130"/>
      <c r="JLE45" s="130"/>
      <c r="JLF45" s="130"/>
      <c r="JLG45" s="130"/>
      <c r="JLH45" s="130"/>
      <c r="JLI45" s="130"/>
      <c r="JLJ45" s="130"/>
      <c r="JLK45" s="130"/>
      <c r="JLL45" s="130"/>
      <c r="JLM45" s="130"/>
      <c r="JLN45" s="130"/>
      <c r="JLO45" s="130"/>
      <c r="JLP45" s="130"/>
      <c r="JLQ45" s="130"/>
      <c r="JLR45" s="130"/>
      <c r="JLS45" s="130"/>
      <c r="JLT45" s="130"/>
      <c r="JLU45" s="130"/>
      <c r="JLV45" s="130"/>
      <c r="JLW45" s="130"/>
      <c r="JLX45" s="130"/>
      <c r="JLY45" s="130"/>
      <c r="JLZ45" s="130"/>
      <c r="JMA45" s="130"/>
      <c r="JMB45" s="130"/>
      <c r="JMC45" s="130"/>
      <c r="JMD45" s="130"/>
      <c r="JME45" s="130"/>
      <c r="JMF45" s="130"/>
      <c r="JMG45" s="130"/>
      <c r="JMH45" s="130"/>
      <c r="JMI45" s="130"/>
      <c r="JMJ45" s="130"/>
      <c r="JMK45" s="130"/>
      <c r="JML45" s="130"/>
      <c r="JMM45" s="130"/>
      <c r="JMN45" s="130"/>
      <c r="JMO45" s="130"/>
      <c r="JMP45" s="130"/>
      <c r="JMQ45" s="130"/>
      <c r="JMR45" s="130"/>
      <c r="JMS45" s="130"/>
      <c r="JMT45" s="130"/>
      <c r="JMU45" s="130"/>
      <c r="JMV45" s="130"/>
      <c r="JMW45" s="130"/>
      <c r="JMX45" s="130"/>
      <c r="JMY45" s="130"/>
      <c r="JMZ45" s="130"/>
      <c r="JNA45" s="130"/>
      <c r="JNB45" s="130"/>
      <c r="JNC45" s="130"/>
      <c r="JND45" s="130"/>
      <c r="JNE45" s="130"/>
      <c r="JNF45" s="130"/>
      <c r="JNG45" s="130"/>
      <c r="JNH45" s="130"/>
      <c r="JNI45" s="130"/>
      <c r="JNJ45" s="130"/>
      <c r="JNK45" s="130"/>
      <c r="JNL45" s="130"/>
      <c r="JNM45" s="130"/>
      <c r="JNN45" s="130"/>
      <c r="JNO45" s="130"/>
      <c r="JNP45" s="130"/>
      <c r="JNQ45" s="130"/>
      <c r="JNR45" s="130"/>
      <c r="JNS45" s="130"/>
      <c r="JNT45" s="130"/>
      <c r="JNU45" s="130"/>
      <c r="JNV45" s="130"/>
      <c r="JNW45" s="130"/>
      <c r="JNX45" s="130"/>
      <c r="JNY45" s="130"/>
      <c r="JNZ45" s="130"/>
      <c r="JOA45" s="130"/>
      <c r="JOB45" s="130"/>
      <c r="JOC45" s="130"/>
      <c r="JOD45" s="130"/>
      <c r="JOE45" s="130"/>
      <c r="JOF45" s="130"/>
      <c r="JOG45" s="130"/>
      <c r="JOH45" s="130"/>
      <c r="JOI45" s="130"/>
      <c r="JOJ45" s="130"/>
      <c r="JOK45" s="130"/>
      <c r="JOL45" s="130"/>
      <c r="JOM45" s="130"/>
      <c r="JON45" s="130"/>
      <c r="JOO45" s="130"/>
      <c r="JOP45" s="130"/>
      <c r="JOQ45" s="130"/>
      <c r="JOR45" s="130"/>
      <c r="JOS45" s="130"/>
      <c r="JOT45" s="130"/>
      <c r="JOU45" s="130"/>
      <c r="JOV45" s="130"/>
      <c r="JOW45" s="130"/>
      <c r="JOX45" s="130"/>
      <c r="JOY45" s="130"/>
      <c r="JOZ45" s="130"/>
      <c r="JPA45" s="130"/>
      <c r="JPB45" s="130"/>
      <c r="JPC45" s="130"/>
      <c r="JPD45" s="130"/>
      <c r="JPE45" s="130"/>
      <c r="JPF45" s="130"/>
      <c r="JPG45" s="130"/>
      <c r="JPH45" s="130"/>
      <c r="JPI45" s="130"/>
      <c r="JPJ45" s="130"/>
      <c r="JPK45" s="130"/>
      <c r="JPL45" s="130"/>
      <c r="JPM45" s="130"/>
      <c r="JPN45" s="130"/>
      <c r="JPO45" s="130"/>
      <c r="JPP45" s="130"/>
      <c r="JPQ45" s="130"/>
      <c r="JPR45" s="130"/>
      <c r="JPS45" s="130"/>
      <c r="JPT45" s="130"/>
      <c r="JPU45" s="130"/>
      <c r="JPV45" s="130"/>
      <c r="JPW45" s="130"/>
      <c r="JPX45" s="130"/>
      <c r="JPY45" s="130"/>
      <c r="JPZ45" s="130"/>
      <c r="JQA45" s="130"/>
      <c r="JQB45" s="130"/>
      <c r="JQC45" s="130"/>
      <c r="JQD45" s="130"/>
      <c r="JQE45" s="130"/>
      <c r="JQF45" s="130"/>
      <c r="JQG45" s="130"/>
      <c r="JQH45" s="130"/>
      <c r="JQI45" s="130"/>
      <c r="JQJ45" s="130"/>
      <c r="JQK45" s="130"/>
      <c r="JQL45" s="130"/>
      <c r="JQM45" s="130"/>
      <c r="JQN45" s="130"/>
      <c r="JQO45" s="130"/>
      <c r="JQP45" s="130"/>
      <c r="JQQ45" s="130"/>
      <c r="JQR45" s="130"/>
      <c r="JQS45" s="130"/>
      <c r="JQT45" s="130"/>
      <c r="JQU45" s="130"/>
      <c r="JQV45" s="130"/>
      <c r="JQW45" s="130"/>
      <c r="JQX45" s="130"/>
      <c r="JQY45" s="130"/>
      <c r="JQZ45" s="130"/>
      <c r="JRA45" s="130"/>
      <c r="JRB45" s="130"/>
      <c r="JRC45" s="130"/>
      <c r="JRD45" s="130"/>
      <c r="JRE45" s="130"/>
      <c r="JRF45" s="130"/>
      <c r="JRG45" s="130"/>
      <c r="JRH45" s="130"/>
      <c r="JRI45" s="130"/>
      <c r="JRJ45" s="130"/>
      <c r="JRK45" s="130"/>
      <c r="JRL45" s="130"/>
      <c r="JRM45" s="130"/>
      <c r="JRN45" s="130"/>
      <c r="JRO45" s="130"/>
      <c r="JRP45" s="130"/>
      <c r="JRQ45" s="130"/>
      <c r="JRR45" s="130"/>
      <c r="JRS45" s="130"/>
      <c r="JRT45" s="130"/>
      <c r="JRU45" s="130"/>
      <c r="JRV45" s="130"/>
      <c r="JRW45" s="130"/>
      <c r="JRX45" s="130"/>
      <c r="JRY45" s="130"/>
      <c r="JRZ45" s="130"/>
      <c r="JSA45" s="130"/>
      <c r="JSB45" s="130"/>
      <c r="JSC45" s="130"/>
      <c r="JSD45" s="130"/>
      <c r="JSE45" s="130"/>
      <c r="JSF45" s="130"/>
      <c r="JSG45" s="130"/>
      <c r="JSH45" s="130"/>
      <c r="JSI45" s="130"/>
      <c r="JSJ45" s="130"/>
      <c r="JSK45" s="130"/>
      <c r="JSL45" s="130"/>
      <c r="JSM45" s="130"/>
      <c r="JSN45" s="130"/>
      <c r="JSO45" s="130"/>
      <c r="JSP45" s="130"/>
      <c r="JSQ45" s="130"/>
      <c r="JSR45" s="130"/>
      <c r="JSS45" s="130"/>
      <c r="JST45" s="130"/>
      <c r="JSU45" s="130"/>
      <c r="JSV45" s="130"/>
      <c r="JSW45" s="130"/>
      <c r="JSX45" s="130"/>
      <c r="JSY45" s="130"/>
      <c r="JSZ45" s="130"/>
      <c r="JTA45" s="130"/>
      <c r="JTB45" s="130"/>
      <c r="JTC45" s="130"/>
      <c r="JTD45" s="130"/>
      <c r="JTE45" s="130"/>
      <c r="JTF45" s="130"/>
      <c r="JTG45" s="130"/>
      <c r="JTH45" s="130"/>
      <c r="JTI45" s="130"/>
      <c r="JTJ45" s="130"/>
      <c r="JTK45" s="130"/>
      <c r="JTL45" s="130"/>
      <c r="JTM45" s="130"/>
      <c r="JTN45" s="130"/>
      <c r="JTO45" s="130"/>
      <c r="JTP45" s="130"/>
      <c r="JTQ45" s="130"/>
      <c r="JTR45" s="130"/>
      <c r="JTS45" s="130"/>
      <c r="JTT45" s="130"/>
      <c r="JTU45" s="130"/>
      <c r="JTV45" s="130"/>
      <c r="JTW45" s="130"/>
      <c r="JTX45" s="130"/>
      <c r="JTY45" s="130"/>
      <c r="JTZ45" s="130"/>
      <c r="JUA45" s="130"/>
      <c r="JUB45" s="130"/>
      <c r="JUC45" s="130"/>
      <c r="JUD45" s="130"/>
      <c r="JUE45" s="130"/>
      <c r="JUF45" s="130"/>
      <c r="JUG45" s="130"/>
      <c r="JUH45" s="130"/>
      <c r="JUI45" s="130"/>
      <c r="JUJ45" s="130"/>
      <c r="JUK45" s="130"/>
      <c r="JUL45" s="130"/>
      <c r="JUM45" s="130"/>
      <c r="JUN45" s="130"/>
      <c r="JUO45" s="130"/>
      <c r="JUP45" s="130"/>
      <c r="JUQ45" s="130"/>
      <c r="JUR45" s="130"/>
      <c r="JUS45" s="130"/>
      <c r="JUT45" s="130"/>
      <c r="JUU45" s="130"/>
      <c r="JUV45" s="130"/>
      <c r="JUW45" s="130"/>
      <c r="JUX45" s="130"/>
      <c r="JUY45" s="130"/>
      <c r="JUZ45" s="130"/>
      <c r="JVA45" s="130"/>
      <c r="JVB45" s="130"/>
      <c r="JVC45" s="130"/>
      <c r="JVD45" s="130"/>
      <c r="JVE45" s="130"/>
      <c r="JVF45" s="130"/>
      <c r="JVG45" s="130"/>
      <c r="JVH45" s="130"/>
      <c r="JVI45" s="130"/>
      <c r="JVJ45" s="130"/>
      <c r="JVK45" s="130"/>
      <c r="JVL45" s="130"/>
      <c r="JVM45" s="130"/>
      <c r="JVN45" s="130"/>
      <c r="JVO45" s="130"/>
      <c r="JVP45" s="130"/>
      <c r="JVQ45" s="130"/>
      <c r="JVR45" s="130"/>
      <c r="JVS45" s="130"/>
      <c r="JVT45" s="130"/>
      <c r="JVU45" s="130"/>
      <c r="JVV45" s="130"/>
      <c r="JVW45" s="130"/>
      <c r="JVX45" s="130"/>
      <c r="JVY45" s="130"/>
      <c r="JVZ45" s="130"/>
      <c r="JWA45" s="130"/>
      <c r="JWB45" s="130"/>
      <c r="JWC45" s="130"/>
      <c r="JWD45" s="130"/>
      <c r="JWE45" s="130"/>
      <c r="JWF45" s="130"/>
      <c r="JWG45" s="130"/>
      <c r="JWH45" s="130"/>
      <c r="JWI45" s="130"/>
      <c r="JWJ45" s="130"/>
      <c r="JWK45" s="130"/>
      <c r="JWL45" s="130"/>
      <c r="JWM45" s="130"/>
      <c r="JWN45" s="130"/>
      <c r="JWO45" s="130"/>
      <c r="JWP45" s="130"/>
      <c r="JWQ45" s="130"/>
      <c r="JWR45" s="130"/>
      <c r="JWS45" s="130"/>
      <c r="JWT45" s="130"/>
      <c r="JWU45" s="130"/>
      <c r="JWV45" s="130"/>
      <c r="JWW45" s="130"/>
      <c r="JWX45" s="130"/>
      <c r="JWY45" s="130"/>
      <c r="JWZ45" s="130"/>
      <c r="JXA45" s="130"/>
      <c r="JXB45" s="130"/>
      <c r="JXC45" s="130"/>
      <c r="JXD45" s="130"/>
      <c r="JXE45" s="130"/>
      <c r="JXF45" s="130"/>
      <c r="JXG45" s="130"/>
      <c r="JXH45" s="130"/>
      <c r="JXI45" s="130"/>
      <c r="JXJ45" s="130"/>
      <c r="JXK45" s="130"/>
      <c r="JXL45" s="130"/>
      <c r="JXM45" s="130"/>
      <c r="JXN45" s="130"/>
      <c r="JXO45" s="130"/>
      <c r="JXP45" s="130"/>
      <c r="JXQ45" s="130"/>
      <c r="JXR45" s="130"/>
      <c r="JXS45" s="130"/>
      <c r="JXT45" s="130"/>
      <c r="JXU45" s="130"/>
      <c r="JXV45" s="130"/>
      <c r="JXW45" s="130"/>
      <c r="JXX45" s="130"/>
      <c r="JXY45" s="130"/>
      <c r="JXZ45" s="130"/>
      <c r="JYA45" s="130"/>
      <c r="JYB45" s="130"/>
      <c r="JYC45" s="130"/>
      <c r="JYD45" s="130"/>
      <c r="JYE45" s="130"/>
      <c r="JYF45" s="130"/>
      <c r="JYG45" s="130"/>
      <c r="JYH45" s="130"/>
      <c r="JYI45" s="130"/>
      <c r="JYJ45" s="130"/>
      <c r="JYK45" s="130"/>
      <c r="JYL45" s="130"/>
      <c r="JYM45" s="130"/>
      <c r="JYN45" s="130"/>
      <c r="JYO45" s="130"/>
      <c r="JYP45" s="130"/>
      <c r="JYQ45" s="130"/>
      <c r="JYR45" s="130"/>
      <c r="JYS45" s="130"/>
      <c r="JYT45" s="130"/>
      <c r="JYU45" s="130"/>
      <c r="JYV45" s="130"/>
      <c r="JYW45" s="130"/>
      <c r="JYX45" s="130"/>
      <c r="JYY45" s="130"/>
      <c r="JYZ45" s="130"/>
      <c r="JZA45" s="130"/>
      <c r="JZB45" s="130"/>
      <c r="JZC45" s="130"/>
      <c r="JZD45" s="130"/>
      <c r="JZE45" s="130"/>
      <c r="JZF45" s="130"/>
      <c r="JZG45" s="130"/>
      <c r="JZH45" s="130"/>
      <c r="JZI45" s="130"/>
      <c r="JZJ45" s="130"/>
      <c r="JZK45" s="130"/>
      <c r="JZL45" s="130"/>
      <c r="JZM45" s="130"/>
      <c r="JZN45" s="130"/>
      <c r="JZO45" s="130"/>
      <c r="JZP45" s="130"/>
      <c r="JZQ45" s="130"/>
      <c r="JZR45" s="130"/>
      <c r="JZS45" s="130"/>
      <c r="JZT45" s="130"/>
      <c r="JZU45" s="130"/>
      <c r="JZV45" s="130"/>
      <c r="JZW45" s="130"/>
      <c r="JZX45" s="130"/>
      <c r="JZY45" s="130"/>
      <c r="JZZ45" s="130"/>
      <c r="KAA45" s="130"/>
      <c r="KAB45" s="130"/>
      <c r="KAC45" s="130"/>
      <c r="KAD45" s="130"/>
      <c r="KAE45" s="130"/>
      <c r="KAF45" s="130"/>
      <c r="KAG45" s="130"/>
      <c r="KAH45" s="130"/>
      <c r="KAI45" s="130"/>
      <c r="KAJ45" s="130"/>
      <c r="KAK45" s="130"/>
      <c r="KAL45" s="130"/>
      <c r="KAM45" s="130"/>
      <c r="KAN45" s="130"/>
      <c r="KAO45" s="130"/>
      <c r="KAP45" s="130"/>
      <c r="KAQ45" s="130"/>
      <c r="KAR45" s="130"/>
      <c r="KAS45" s="130"/>
      <c r="KAT45" s="130"/>
      <c r="KAU45" s="130"/>
      <c r="KAV45" s="130"/>
      <c r="KAW45" s="130"/>
      <c r="KAX45" s="130"/>
      <c r="KAY45" s="130"/>
      <c r="KAZ45" s="130"/>
      <c r="KBA45" s="130"/>
      <c r="KBB45" s="130"/>
      <c r="KBC45" s="130"/>
      <c r="KBD45" s="130"/>
      <c r="KBE45" s="130"/>
      <c r="KBF45" s="130"/>
      <c r="KBG45" s="130"/>
      <c r="KBH45" s="130"/>
      <c r="KBI45" s="130"/>
      <c r="KBJ45" s="130"/>
      <c r="KBK45" s="130"/>
      <c r="KBL45" s="130"/>
      <c r="KBM45" s="130"/>
      <c r="KBN45" s="130"/>
      <c r="KBO45" s="130"/>
      <c r="KBP45" s="130"/>
      <c r="KBQ45" s="130"/>
      <c r="KBR45" s="130"/>
      <c r="KBS45" s="130"/>
      <c r="KBT45" s="130"/>
      <c r="KBU45" s="130"/>
      <c r="KBV45" s="130"/>
      <c r="KBW45" s="130"/>
      <c r="KBX45" s="130"/>
      <c r="KBY45" s="130"/>
      <c r="KBZ45" s="130"/>
      <c r="KCA45" s="130"/>
      <c r="KCB45" s="130"/>
      <c r="KCC45" s="130"/>
      <c r="KCD45" s="130"/>
      <c r="KCE45" s="130"/>
      <c r="KCF45" s="130"/>
      <c r="KCG45" s="130"/>
      <c r="KCH45" s="130"/>
      <c r="KCI45" s="130"/>
      <c r="KCJ45" s="130"/>
      <c r="KCK45" s="130"/>
      <c r="KCL45" s="130"/>
      <c r="KCM45" s="130"/>
      <c r="KCN45" s="130"/>
      <c r="KCO45" s="130"/>
      <c r="KCP45" s="130"/>
      <c r="KCQ45" s="130"/>
      <c r="KCR45" s="130"/>
      <c r="KCS45" s="130"/>
      <c r="KCT45" s="130"/>
      <c r="KCU45" s="130"/>
      <c r="KCV45" s="130"/>
      <c r="KCW45" s="130"/>
      <c r="KCX45" s="130"/>
      <c r="KCY45" s="130"/>
      <c r="KCZ45" s="130"/>
      <c r="KDA45" s="130"/>
      <c r="KDB45" s="130"/>
      <c r="KDC45" s="130"/>
      <c r="KDD45" s="130"/>
      <c r="KDE45" s="130"/>
      <c r="KDF45" s="130"/>
      <c r="KDG45" s="130"/>
      <c r="KDH45" s="130"/>
      <c r="KDI45" s="130"/>
      <c r="KDJ45" s="130"/>
      <c r="KDK45" s="130"/>
      <c r="KDL45" s="130"/>
      <c r="KDM45" s="130"/>
      <c r="KDN45" s="130"/>
      <c r="KDO45" s="130"/>
      <c r="KDP45" s="130"/>
      <c r="KDQ45" s="130"/>
      <c r="KDR45" s="130"/>
      <c r="KDS45" s="130"/>
      <c r="KDT45" s="130"/>
      <c r="KDU45" s="130"/>
      <c r="KDV45" s="130"/>
      <c r="KDW45" s="130"/>
      <c r="KDX45" s="130"/>
      <c r="KDY45" s="130"/>
      <c r="KDZ45" s="130"/>
      <c r="KEA45" s="130"/>
      <c r="KEB45" s="130"/>
      <c r="KEC45" s="130"/>
      <c r="KED45" s="130"/>
      <c r="KEE45" s="130"/>
      <c r="KEF45" s="130"/>
      <c r="KEG45" s="130"/>
      <c r="KEH45" s="130"/>
      <c r="KEI45" s="130"/>
      <c r="KEJ45" s="130"/>
      <c r="KEK45" s="130"/>
      <c r="KEL45" s="130"/>
      <c r="KEM45" s="130"/>
      <c r="KEN45" s="130"/>
      <c r="KEO45" s="130"/>
      <c r="KEP45" s="130"/>
      <c r="KEQ45" s="130"/>
      <c r="KER45" s="130"/>
      <c r="KES45" s="130"/>
      <c r="KET45" s="130"/>
      <c r="KEU45" s="130"/>
      <c r="KEV45" s="130"/>
      <c r="KEW45" s="130"/>
      <c r="KEX45" s="130"/>
      <c r="KEY45" s="130"/>
      <c r="KEZ45" s="130"/>
      <c r="KFA45" s="130"/>
      <c r="KFB45" s="130"/>
      <c r="KFC45" s="130"/>
      <c r="KFD45" s="130"/>
      <c r="KFE45" s="130"/>
      <c r="KFF45" s="130"/>
      <c r="KFG45" s="130"/>
      <c r="KFH45" s="130"/>
      <c r="KFI45" s="130"/>
      <c r="KFJ45" s="130"/>
      <c r="KFK45" s="130"/>
      <c r="KFL45" s="130"/>
      <c r="KFM45" s="130"/>
      <c r="KFN45" s="130"/>
      <c r="KFO45" s="130"/>
      <c r="KFP45" s="130"/>
      <c r="KFQ45" s="130"/>
      <c r="KFR45" s="130"/>
      <c r="KFS45" s="130"/>
      <c r="KFT45" s="130"/>
      <c r="KFU45" s="130"/>
      <c r="KFV45" s="130"/>
      <c r="KFW45" s="130"/>
      <c r="KFX45" s="130"/>
      <c r="KFY45" s="130"/>
      <c r="KFZ45" s="130"/>
      <c r="KGA45" s="130"/>
      <c r="KGB45" s="130"/>
      <c r="KGC45" s="130"/>
      <c r="KGD45" s="130"/>
      <c r="KGE45" s="130"/>
      <c r="KGF45" s="130"/>
      <c r="KGG45" s="130"/>
      <c r="KGH45" s="130"/>
      <c r="KGI45" s="130"/>
      <c r="KGJ45" s="130"/>
      <c r="KGK45" s="130"/>
      <c r="KGL45" s="130"/>
      <c r="KGM45" s="130"/>
      <c r="KGN45" s="130"/>
      <c r="KGO45" s="130"/>
      <c r="KGP45" s="130"/>
      <c r="KGQ45" s="130"/>
      <c r="KGR45" s="130"/>
      <c r="KGS45" s="130"/>
      <c r="KGT45" s="130"/>
      <c r="KGU45" s="130"/>
      <c r="KGV45" s="130"/>
      <c r="KGW45" s="130"/>
      <c r="KGX45" s="130"/>
      <c r="KGY45" s="130"/>
      <c r="KGZ45" s="130"/>
      <c r="KHA45" s="130"/>
      <c r="KHB45" s="130"/>
      <c r="KHC45" s="130"/>
      <c r="KHD45" s="130"/>
      <c r="KHE45" s="130"/>
      <c r="KHF45" s="130"/>
      <c r="KHG45" s="130"/>
      <c r="KHH45" s="130"/>
      <c r="KHI45" s="130"/>
      <c r="KHJ45" s="130"/>
      <c r="KHK45" s="130"/>
      <c r="KHL45" s="130"/>
      <c r="KHM45" s="130"/>
      <c r="KHN45" s="130"/>
      <c r="KHO45" s="130"/>
      <c r="KHP45" s="130"/>
      <c r="KHQ45" s="130"/>
      <c r="KHR45" s="130"/>
      <c r="KHS45" s="130"/>
      <c r="KHT45" s="130"/>
      <c r="KHU45" s="130"/>
      <c r="KHV45" s="130"/>
      <c r="KHW45" s="130"/>
      <c r="KHX45" s="130"/>
      <c r="KHY45" s="130"/>
      <c r="KHZ45" s="130"/>
      <c r="KIA45" s="130"/>
      <c r="KIB45" s="130"/>
      <c r="KIC45" s="130"/>
      <c r="KID45" s="130"/>
      <c r="KIE45" s="130"/>
      <c r="KIF45" s="130"/>
      <c r="KIG45" s="130"/>
      <c r="KIH45" s="130"/>
      <c r="KII45" s="130"/>
      <c r="KIJ45" s="130"/>
      <c r="KIK45" s="130"/>
      <c r="KIL45" s="130"/>
      <c r="KIM45" s="130"/>
      <c r="KIN45" s="130"/>
      <c r="KIO45" s="130"/>
      <c r="KIP45" s="130"/>
      <c r="KIQ45" s="130"/>
      <c r="KIR45" s="130"/>
      <c r="KIS45" s="130"/>
      <c r="KIT45" s="130"/>
      <c r="KIU45" s="130"/>
      <c r="KIV45" s="130"/>
      <c r="KIW45" s="130"/>
      <c r="KIX45" s="130"/>
      <c r="KIY45" s="130"/>
      <c r="KIZ45" s="130"/>
      <c r="KJA45" s="130"/>
      <c r="KJB45" s="130"/>
      <c r="KJC45" s="130"/>
      <c r="KJD45" s="130"/>
      <c r="KJE45" s="130"/>
      <c r="KJF45" s="130"/>
      <c r="KJG45" s="130"/>
      <c r="KJH45" s="130"/>
      <c r="KJI45" s="130"/>
      <c r="KJJ45" s="130"/>
      <c r="KJK45" s="130"/>
      <c r="KJL45" s="130"/>
      <c r="KJM45" s="130"/>
      <c r="KJN45" s="130"/>
      <c r="KJO45" s="130"/>
      <c r="KJP45" s="130"/>
      <c r="KJQ45" s="130"/>
      <c r="KJR45" s="130"/>
      <c r="KJS45" s="130"/>
      <c r="KJT45" s="130"/>
      <c r="KJU45" s="130"/>
      <c r="KJV45" s="130"/>
      <c r="KJW45" s="130"/>
      <c r="KJX45" s="130"/>
      <c r="KJY45" s="130"/>
      <c r="KJZ45" s="130"/>
      <c r="KKA45" s="130"/>
      <c r="KKB45" s="130"/>
      <c r="KKC45" s="130"/>
      <c r="KKD45" s="130"/>
      <c r="KKE45" s="130"/>
      <c r="KKF45" s="130"/>
      <c r="KKG45" s="130"/>
      <c r="KKH45" s="130"/>
      <c r="KKI45" s="130"/>
      <c r="KKJ45" s="130"/>
      <c r="KKK45" s="130"/>
      <c r="KKL45" s="130"/>
      <c r="KKM45" s="130"/>
      <c r="KKN45" s="130"/>
      <c r="KKO45" s="130"/>
      <c r="KKP45" s="130"/>
      <c r="KKQ45" s="130"/>
      <c r="KKR45" s="130"/>
      <c r="KKS45" s="130"/>
      <c r="KKT45" s="130"/>
      <c r="KKU45" s="130"/>
      <c r="KKV45" s="130"/>
      <c r="KKW45" s="130"/>
      <c r="KKX45" s="130"/>
      <c r="KKY45" s="130"/>
      <c r="KKZ45" s="130"/>
      <c r="KLA45" s="130"/>
      <c r="KLB45" s="130"/>
      <c r="KLC45" s="130"/>
      <c r="KLD45" s="130"/>
      <c r="KLE45" s="130"/>
      <c r="KLF45" s="130"/>
      <c r="KLG45" s="130"/>
      <c r="KLH45" s="130"/>
      <c r="KLI45" s="130"/>
      <c r="KLJ45" s="130"/>
      <c r="KLK45" s="130"/>
      <c r="KLL45" s="130"/>
      <c r="KLM45" s="130"/>
      <c r="KLN45" s="130"/>
      <c r="KLO45" s="130"/>
      <c r="KLP45" s="130"/>
      <c r="KLQ45" s="130"/>
      <c r="KLR45" s="130"/>
      <c r="KLS45" s="130"/>
      <c r="KLT45" s="130"/>
      <c r="KLU45" s="130"/>
      <c r="KLV45" s="130"/>
      <c r="KLW45" s="130"/>
      <c r="KLX45" s="130"/>
      <c r="KLY45" s="130"/>
      <c r="KLZ45" s="130"/>
      <c r="KMA45" s="130"/>
      <c r="KMB45" s="130"/>
      <c r="KMC45" s="130"/>
      <c r="KMD45" s="130"/>
      <c r="KME45" s="130"/>
      <c r="KMF45" s="130"/>
      <c r="KMG45" s="130"/>
      <c r="KMH45" s="130"/>
      <c r="KMI45" s="130"/>
      <c r="KMJ45" s="130"/>
      <c r="KMK45" s="130"/>
      <c r="KML45" s="130"/>
      <c r="KMM45" s="130"/>
      <c r="KMN45" s="130"/>
      <c r="KMO45" s="130"/>
      <c r="KMP45" s="130"/>
      <c r="KMQ45" s="130"/>
      <c r="KMR45" s="130"/>
      <c r="KMS45" s="130"/>
      <c r="KMT45" s="130"/>
      <c r="KMU45" s="130"/>
      <c r="KMV45" s="130"/>
      <c r="KMW45" s="130"/>
      <c r="KMX45" s="130"/>
      <c r="KMY45" s="130"/>
      <c r="KMZ45" s="130"/>
      <c r="KNA45" s="130"/>
      <c r="KNB45" s="130"/>
      <c r="KNC45" s="130"/>
      <c r="KND45" s="130"/>
      <c r="KNE45" s="130"/>
      <c r="KNF45" s="130"/>
      <c r="KNG45" s="130"/>
      <c r="KNH45" s="130"/>
      <c r="KNI45" s="130"/>
      <c r="KNJ45" s="130"/>
      <c r="KNK45" s="130"/>
      <c r="KNL45" s="130"/>
      <c r="KNM45" s="130"/>
      <c r="KNN45" s="130"/>
      <c r="KNO45" s="130"/>
      <c r="KNP45" s="130"/>
      <c r="KNQ45" s="130"/>
      <c r="KNR45" s="130"/>
      <c r="KNS45" s="130"/>
      <c r="KNT45" s="130"/>
      <c r="KNU45" s="130"/>
      <c r="KNV45" s="130"/>
      <c r="KNW45" s="130"/>
      <c r="KNX45" s="130"/>
      <c r="KNY45" s="130"/>
      <c r="KNZ45" s="130"/>
      <c r="KOA45" s="130"/>
      <c r="KOB45" s="130"/>
      <c r="KOC45" s="130"/>
      <c r="KOD45" s="130"/>
      <c r="KOE45" s="130"/>
      <c r="KOF45" s="130"/>
      <c r="KOG45" s="130"/>
      <c r="KOH45" s="130"/>
      <c r="KOI45" s="130"/>
      <c r="KOJ45" s="130"/>
      <c r="KOK45" s="130"/>
      <c r="KOL45" s="130"/>
      <c r="KOM45" s="130"/>
      <c r="KON45" s="130"/>
      <c r="KOO45" s="130"/>
      <c r="KOP45" s="130"/>
      <c r="KOQ45" s="130"/>
      <c r="KOR45" s="130"/>
      <c r="KOS45" s="130"/>
      <c r="KOT45" s="130"/>
      <c r="KOU45" s="130"/>
      <c r="KOV45" s="130"/>
      <c r="KOW45" s="130"/>
      <c r="KOX45" s="130"/>
      <c r="KOY45" s="130"/>
      <c r="KOZ45" s="130"/>
      <c r="KPA45" s="130"/>
      <c r="KPB45" s="130"/>
      <c r="KPC45" s="130"/>
      <c r="KPD45" s="130"/>
      <c r="KPE45" s="130"/>
      <c r="KPF45" s="130"/>
      <c r="KPG45" s="130"/>
      <c r="KPH45" s="130"/>
      <c r="KPI45" s="130"/>
      <c r="KPJ45" s="130"/>
      <c r="KPK45" s="130"/>
      <c r="KPL45" s="130"/>
      <c r="KPM45" s="130"/>
      <c r="KPN45" s="130"/>
      <c r="KPO45" s="130"/>
      <c r="KPP45" s="130"/>
      <c r="KPQ45" s="130"/>
      <c r="KPR45" s="130"/>
      <c r="KPS45" s="130"/>
      <c r="KPT45" s="130"/>
      <c r="KPU45" s="130"/>
      <c r="KPV45" s="130"/>
      <c r="KPW45" s="130"/>
      <c r="KPX45" s="130"/>
      <c r="KPY45" s="130"/>
      <c r="KPZ45" s="130"/>
      <c r="KQA45" s="130"/>
      <c r="KQB45" s="130"/>
      <c r="KQC45" s="130"/>
      <c r="KQD45" s="130"/>
      <c r="KQE45" s="130"/>
      <c r="KQF45" s="130"/>
      <c r="KQG45" s="130"/>
      <c r="KQH45" s="130"/>
      <c r="KQI45" s="130"/>
      <c r="KQJ45" s="130"/>
      <c r="KQK45" s="130"/>
      <c r="KQL45" s="130"/>
      <c r="KQM45" s="130"/>
      <c r="KQN45" s="130"/>
      <c r="KQO45" s="130"/>
      <c r="KQP45" s="130"/>
      <c r="KQQ45" s="130"/>
      <c r="KQR45" s="130"/>
      <c r="KQS45" s="130"/>
      <c r="KQT45" s="130"/>
      <c r="KQU45" s="130"/>
      <c r="KQV45" s="130"/>
      <c r="KQW45" s="130"/>
      <c r="KQX45" s="130"/>
      <c r="KQY45" s="130"/>
      <c r="KQZ45" s="130"/>
      <c r="KRA45" s="130"/>
      <c r="KRB45" s="130"/>
      <c r="KRC45" s="130"/>
      <c r="KRD45" s="130"/>
      <c r="KRE45" s="130"/>
      <c r="KRF45" s="130"/>
      <c r="KRG45" s="130"/>
      <c r="KRH45" s="130"/>
      <c r="KRI45" s="130"/>
      <c r="KRJ45" s="130"/>
      <c r="KRK45" s="130"/>
      <c r="KRL45" s="130"/>
      <c r="KRM45" s="130"/>
      <c r="KRN45" s="130"/>
      <c r="KRO45" s="130"/>
      <c r="KRP45" s="130"/>
      <c r="KRQ45" s="130"/>
      <c r="KRR45" s="130"/>
      <c r="KRS45" s="130"/>
      <c r="KRT45" s="130"/>
      <c r="KRU45" s="130"/>
      <c r="KRV45" s="130"/>
      <c r="KRW45" s="130"/>
      <c r="KRX45" s="130"/>
      <c r="KRY45" s="130"/>
      <c r="KRZ45" s="130"/>
      <c r="KSA45" s="130"/>
      <c r="KSB45" s="130"/>
      <c r="KSC45" s="130"/>
      <c r="KSD45" s="130"/>
      <c r="KSE45" s="130"/>
      <c r="KSF45" s="130"/>
      <c r="KSG45" s="130"/>
      <c r="KSH45" s="130"/>
      <c r="KSI45" s="130"/>
      <c r="KSJ45" s="130"/>
      <c r="KSK45" s="130"/>
      <c r="KSL45" s="130"/>
      <c r="KSM45" s="130"/>
      <c r="KSN45" s="130"/>
      <c r="KSO45" s="130"/>
      <c r="KSP45" s="130"/>
      <c r="KSQ45" s="130"/>
      <c r="KSR45" s="130"/>
      <c r="KSS45" s="130"/>
      <c r="KST45" s="130"/>
      <c r="KSU45" s="130"/>
      <c r="KSV45" s="130"/>
      <c r="KSW45" s="130"/>
      <c r="KSX45" s="130"/>
      <c r="KSY45" s="130"/>
      <c r="KSZ45" s="130"/>
      <c r="KTA45" s="130"/>
      <c r="KTB45" s="130"/>
      <c r="KTC45" s="130"/>
      <c r="KTD45" s="130"/>
      <c r="KTE45" s="130"/>
      <c r="KTF45" s="130"/>
      <c r="KTG45" s="130"/>
      <c r="KTH45" s="130"/>
      <c r="KTI45" s="130"/>
      <c r="KTJ45" s="130"/>
      <c r="KTK45" s="130"/>
      <c r="KTL45" s="130"/>
      <c r="KTM45" s="130"/>
      <c r="KTN45" s="130"/>
      <c r="KTO45" s="130"/>
      <c r="KTP45" s="130"/>
      <c r="KTQ45" s="130"/>
      <c r="KTR45" s="130"/>
      <c r="KTS45" s="130"/>
      <c r="KTT45" s="130"/>
      <c r="KTU45" s="130"/>
      <c r="KTV45" s="130"/>
      <c r="KTW45" s="130"/>
      <c r="KTX45" s="130"/>
      <c r="KTY45" s="130"/>
      <c r="KTZ45" s="130"/>
      <c r="KUA45" s="130"/>
      <c r="KUB45" s="130"/>
      <c r="KUC45" s="130"/>
      <c r="KUD45" s="130"/>
      <c r="KUE45" s="130"/>
      <c r="KUF45" s="130"/>
      <c r="KUG45" s="130"/>
      <c r="KUH45" s="130"/>
      <c r="KUI45" s="130"/>
      <c r="KUJ45" s="130"/>
      <c r="KUK45" s="130"/>
      <c r="KUL45" s="130"/>
      <c r="KUM45" s="130"/>
      <c r="KUN45" s="130"/>
      <c r="KUO45" s="130"/>
      <c r="KUP45" s="130"/>
      <c r="KUQ45" s="130"/>
      <c r="KUR45" s="130"/>
      <c r="KUS45" s="130"/>
      <c r="KUT45" s="130"/>
      <c r="KUU45" s="130"/>
      <c r="KUV45" s="130"/>
      <c r="KUW45" s="130"/>
      <c r="KUX45" s="130"/>
      <c r="KUY45" s="130"/>
      <c r="KUZ45" s="130"/>
      <c r="KVA45" s="130"/>
      <c r="KVB45" s="130"/>
      <c r="KVC45" s="130"/>
      <c r="KVD45" s="130"/>
      <c r="KVE45" s="130"/>
      <c r="KVF45" s="130"/>
      <c r="KVG45" s="130"/>
      <c r="KVH45" s="130"/>
      <c r="KVI45" s="130"/>
      <c r="KVJ45" s="130"/>
      <c r="KVK45" s="130"/>
      <c r="KVL45" s="130"/>
      <c r="KVM45" s="130"/>
      <c r="KVN45" s="130"/>
      <c r="KVO45" s="130"/>
      <c r="KVP45" s="130"/>
      <c r="KVQ45" s="130"/>
      <c r="KVR45" s="130"/>
      <c r="KVS45" s="130"/>
      <c r="KVT45" s="130"/>
      <c r="KVU45" s="130"/>
      <c r="KVV45" s="130"/>
      <c r="KVW45" s="130"/>
      <c r="KVX45" s="130"/>
      <c r="KVY45" s="130"/>
      <c r="KVZ45" s="130"/>
      <c r="KWA45" s="130"/>
      <c r="KWB45" s="130"/>
      <c r="KWC45" s="130"/>
      <c r="KWD45" s="130"/>
      <c r="KWE45" s="130"/>
      <c r="KWF45" s="130"/>
      <c r="KWG45" s="130"/>
      <c r="KWH45" s="130"/>
      <c r="KWI45" s="130"/>
      <c r="KWJ45" s="130"/>
      <c r="KWK45" s="130"/>
      <c r="KWL45" s="130"/>
      <c r="KWM45" s="130"/>
      <c r="KWN45" s="130"/>
      <c r="KWO45" s="130"/>
      <c r="KWP45" s="130"/>
      <c r="KWQ45" s="130"/>
      <c r="KWR45" s="130"/>
      <c r="KWS45" s="130"/>
      <c r="KWT45" s="130"/>
      <c r="KWU45" s="130"/>
      <c r="KWV45" s="130"/>
      <c r="KWW45" s="130"/>
      <c r="KWX45" s="130"/>
      <c r="KWY45" s="130"/>
      <c r="KWZ45" s="130"/>
      <c r="KXA45" s="130"/>
      <c r="KXB45" s="130"/>
      <c r="KXC45" s="130"/>
      <c r="KXD45" s="130"/>
      <c r="KXE45" s="130"/>
      <c r="KXF45" s="130"/>
      <c r="KXG45" s="130"/>
      <c r="KXH45" s="130"/>
      <c r="KXI45" s="130"/>
      <c r="KXJ45" s="130"/>
      <c r="KXK45" s="130"/>
      <c r="KXL45" s="130"/>
      <c r="KXM45" s="130"/>
      <c r="KXN45" s="130"/>
      <c r="KXO45" s="130"/>
      <c r="KXP45" s="130"/>
      <c r="KXQ45" s="130"/>
      <c r="KXR45" s="130"/>
      <c r="KXS45" s="130"/>
      <c r="KXT45" s="130"/>
      <c r="KXU45" s="130"/>
      <c r="KXV45" s="130"/>
      <c r="KXW45" s="130"/>
      <c r="KXX45" s="130"/>
      <c r="KXY45" s="130"/>
      <c r="KXZ45" s="130"/>
      <c r="KYA45" s="130"/>
      <c r="KYB45" s="130"/>
      <c r="KYC45" s="130"/>
      <c r="KYD45" s="130"/>
      <c r="KYE45" s="130"/>
      <c r="KYF45" s="130"/>
      <c r="KYG45" s="130"/>
      <c r="KYH45" s="130"/>
      <c r="KYI45" s="130"/>
      <c r="KYJ45" s="130"/>
      <c r="KYK45" s="130"/>
      <c r="KYL45" s="130"/>
      <c r="KYM45" s="130"/>
      <c r="KYN45" s="130"/>
      <c r="KYO45" s="130"/>
      <c r="KYP45" s="130"/>
      <c r="KYQ45" s="130"/>
      <c r="KYR45" s="130"/>
      <c r="KYS45" s="130"/>
      <c r="KYT45" s="130"/>
      <c r="KYU45" s="130"/>
      <c r="KYV45" s="130"/>
      <c r="KYW45" s="130"/>
      <c r="KYX45" s="130"/>
      <c r="KYY45" s="130"/>
      <c r="KYZ45" s="130"/>
      <c r="KZA45" s="130"/>
      <c r="KZB45" s="130"/>
      <c r="KZC45" s="130"/>
      <c r="KZD45" s="130"/>
      <c r="KZE45" s="130"/>
      <c r="KZF45" s="130"/>
      <c r="KZG45" s="130"/>
      <c r="KZH45" s="130"/>
      <c r="KZI45" s="130"/>
      <c r="KZJ45" s="130"/>
      <c r="KZK45" s="130"/>
      <c r="KZL45" s="130"/>
      <c r="KZM45" s="130"/>
      <c r="KZN45" s="130"/>
      <c r="KZO45" s="130"/>
      <c r="KZP45" s="130"/>
      <c r="KZQ45" s="130"/>
      <c r="KZR45" s="130"/>
      <c r="KZS45" s="130"/>
      <c r="KZT45" s="130"/>
      <c r="KZU45" s="130"/>
      <c r="KZV45" s="130"/>
      <c r="KZW45" s="130"/>
      <c r="KZX45" s="130"/>
      <c r="KZY45" s="130"/>
      <c r="KZZ45" s="130"/>
      <c r="LAA45" s="130"/>
      <c r="LAB45" s="130"/>
      <c r="LAC45" s="130"/>
      <c r="LAD45" s="130"/>
      <c r="LAE45" s="130"/>
      <c r="LAF45" s="130"/>
      <c r="LAG45" s="130"/>
      <c r="LAH45" s="130"/>
      <c r="LAI45" s="130"/>
      <c r="LAJ45" s="130"/>
      <c r="LAK45" s="130"/>
      <c r="LAL45" s="130"/>
      <c r="LAM45" s="130"/>
      <c r="LAN45" s="130"/>
      <c r="LAO45" s="130"/>
      <c r="LAP45" s="130"/>
      <c r="LAQ45" s="130"/>
      <c r="LAR45" s="130"/>
      <c r="LAS45" s="130"/>
      <c r="LAT45" s="130"/>
      <c r="LAU45" s="130"/>
      <c r="LAV45" s="130"/>
      <c r="LAW45" s="130"/>
      <c r="LAX45" s="130"/>
      <c r="LAY45" s="130"/>
      <c r="LAZ45" s="130"/>
      <c r="LBA45" s="130"/>
      <c r="LBB45" s="130"/>
      <c r="LBC45" s="130"/>
      <c r="LBD45" s="130"/>
      <c r="LBE45" s="130"/>
      <c r="LBF45" s="130"/>
      <c r="LBG45" s="130"/>
      <c r="LBH45" s="130"/>
      <c r="LBI45" s="130"/>
      <c r="LBJ45" s="130"/>
      <c r="LBK45" s="130"/>
      <c r="LBL45" s="130"/>
      <c r="LBM45" s="130"/>
      <c r="LBN45" s="130"/>
      <c r="LBO45" s="130"/>
      <c r="LBP45" s="130"/>
      <c r="LBQ45" s="130"/>
      <c r="LBR45" s="130"/>
      <c r="LBS45" s="130"/>
      <c r="LBT45" s="130"/>
      <c r="LBU45" s="130"/>
      <c r="LBV45" s="130"/>
      <c r="LBW45" s="130"/>
      <c r="LBX45" s="130"/>
      <c r="LBY45" s="130"/>
      <c r="LBZ45" s="130"/>
      <c r="LCA45" s="130"/>
      <c r="LCB45" s="130"/>
      <c r="LCC45" s="130"/>
      <c r="LCD45" s="130"/>
      <c r="LCE45" s="130"/>
      <c r="LCF45" s="130"/>
      <c r="LCG45" s="130"/>
      <c r="LCH45" s="130"/>
      <c r="LCI45" s="130"/>
      <c r="LCJ45" s="130"/>
      <c r="LCK45" s="130"/>
      <c r="LCL45" s="130"/>
      <c r="LCM45" s="130"/>
      <c r="LCN45" s="130"/>
      <c r="LCO45" s="130"/>
      <c r="LCP45" s="130"/>
      <c r="LCQ45" s="130"/>
      <c r="LCR45" s="130"/>
      <c r="LCS45" s="130"/>
      <c r="LCT45" s="130"/>
      <c r="LCU45" s="130"/>
      <c r="LCV45" s="130"/>
      <c r="LCW45" s="130"/>
      <c r="LCX45" s="130"/>
      <c r="LCY45" s="130"/>
      <c r="LCZ45" s="130"/>
      <c r="LDA45" s="130"/>
      <c r="LDB45" s="130"/>
      <c r="LDC45" s="130"/>
      <c r="LDD45" s="130"/>
      <c r="LDE45" s="130"/>
      <c r="LDF45" s="130"/>
      <c r="LDG45" s="130"/>
      <c r="LDH45" s="130"/>
      <c r="LDI45" s="130"/>
      <c r="LDJ45" s="130"/>
      <c r="LDK45" s="130"/>
      <c r="LDL45" s="130"/>
      <c r="LDM45" s="130"/>
      <c r="LDN45" s="130"/>
      <c r="LDO45" s="130"/>
      <c r="LDP45" s="130"/>
      <c r="LDQ45" s="130"/>
      <c r="LDR45" s="130"/>
      <c r="LDS45" s="130"/>
      <c r="LDT45" s="130"/>
      <c r="LDU45" s="130"/>
      <c r="LDV45" s="130"/>
      <c r="LDW45" s="130"/>
      <c r="LDX45" s="130"/>
      <c r="LDY45" s="130"/>
      <c r="LDZ45" s="130"/>
      <c r="LEA45" s="130"/>
      <c r="LEB45" s="130"/>
      <c r="LEC45" s="130"/>
      <c r="LED45" s="130"/>
      <c r="LEE45" s="130"/>
      <c r="LEF45" s="130"/>
      <c r="LEG45" s="130"/>
      <c r="LEH45" s="130"/>
      <c r="LEI45" s="130"/>
      <c r="LEJ45" s="130"/>
      <c r="LEK45" s="130"/>
      <c r="LEL45" s="130"/>
      <c r="LEM45" s="130"/>
      <c r="LEN45" s="130"/>
      <c r="LEO45" s="130"/>
      <c r="LEP45" s="130"/>
      <c r="LEQ45" s="130"/>
      <c r="LER45" s="130"/>
      <c r="LES45" s="130"/>
      <c r="LET45" s="130"/>
      <c r="LEU45" s="130"/>
      <c r="LEV45" s="130"/>
      <c r="LEW45" s="130"/>
      <c r="LEX45" s="130"/>
      <c r="LEY45" s="130"/>
      <c r="LEZ45" s="130"/>
      <c r="LFA45" s="130"/>
      <c r="LFB45" s="130"/>
      <c r="LFC45" s="130"/>
      <c r="LFD45" s="130"/>
      <c r="LFE45" s="130"/>
      <c r="LFF45" s="130"/>
      <c r="LFG45" s="130"/>
      <c r="LFH45" s="130"/>
      <c r="LFI45" s="130"/>
      <c r="LFJ45" s="130"/>
      <c r="LFK45" s="130"/>
      <c r="LFL45" s="130"/>
      <c r="LFM45" s="130"/>
      <c r="LFN45" s="130"/>
      <c r="LFO45" s="130"/>
      <c r="LFP45" s="130"/>
      <c r="LFQ45" s="130"/>
      <c r="LFR45" s="130"/>
      <c r="LFS45" s="130"/>
      <c r="LFT45" s="130"/>
      <c r="LFU45" s="130"/>
      <c r="LFV45" s="130"/>
      <c r="LFW45" s="130"/>
      <c r="LFX45" s="130"/>
      <c r="LFY45" s="130"/>
      <c r="LFZ45" s="130"/>
      <c r="LGA45" s="130"/>
      <c r="LGB45" s="130"/>
      <c r="LGC45" s="130"/>
      <c r="LGD45" s="130"/>
      <c r="LGE45" s="130"/>
      <c r="LGF45" s="130"/>
      <c r="LGG45" s="130"/>
      <c r="LGH45" s="130"/>
      <c r="LGI45" s="130"/>
      <c r="LGJ45" s="130"/>
      <c r="LGK45" s="130"/>
      <c r="LGL45" s="130"/>
      <c r="LGM45" s="130"/>
      <c r="LGN45" s="130"/>
      <c r="LGO45" s="130"/>
      <c r="LGP45" s="130"/>
      <c r="LGQ45" s="130"/>
      <c r="LGR45" s="130"/>
      <c r="LGS45" s="130"/>
      <c r="LGT45" s="130"/>
      <c r="LGU45" s="130"/>
      <c r="LGV45" s="130"/>
      <c r="LGW45" s="130"/>
      <c r="LGX45" s="130"/>
      <c r="LGY45" s="130"/>
      <c r="LGZ45" s="130"/>
      <c r="LHA45" s="130"/>
      <c r="LHB45" s="130"/>
      <c r="LHC45" s="130"/>
      <c r="LHD45" s="130"/>
      <c r="LHE45" s="130"/>
      <c r="LHF45" s="130"/>
      <c r="LHG45" s="130"/>
      <c r="LHH45" s="130"/>
      <c r="LHI45" s="130"/>
      <c r="LHJ45" s="130"/>
      <c r="LHK45" s="130"/>
      <c r="LHL45" s="130"/>
      <c r="LHM45" s="130"/>
      <c r="LHN45" s="130"/>
      <c r="LHO45" s="130"/>
      <c r="LHP45" s="130"/>
      <c r="LHQ45" s="130"/>
      <c r="LHR45" s="130"/>
      <c r="LHS45" s="130"/>
      <c r="LHT45" s="130"/>
      <c r="LHU45" s="130"/>
      <c r="LHV45" s="130"/>
      <c r="LHW45" s="130"/>
      <c r="LHX45" s="130"/>
      <c r="LHY45" s="130"/>
      <c r="LHZ45" s="130"/>
      <c r="LIA45" s="130"/>
      <c r="LIB45" s="130"/>
      <c r="LIC45" s="130"/>
      <c r="LID45" s="130"/>
      <c r="LIE45" s="130"/>
      <c r="LIF45" s="130"/>
      <c r="LIG45" s="130"/>
      <c r="LIH45" s="130"/>
      <c r="LII45" s="130"/>
      <c r="LIJ45" s="130"/>
      <c r="LIK45" s="130"/>
      <c r="LIL45" s="130"/>
      <c r="LIM45" s="130"/>
      <c r="LIN45" s="130"/>
      <c r="LIO45" s="130"/>
      <c r="LIP45" s="130"/>
      <c r="LIQ45" s="130"/>
      <c r="LIR45" s="130"/>
      <c r="LIS45" s="130"/>
      <c r="LIT45" s="130"/>
      <c r="LIU45" s="130"/>
      <c r="LIV45" s="130"/>
      <c r="LIW45" s="130"/>
      <c r="LIX45" s="130"/>
      <c r="LIY45" s="130"/>
      <c r="LIZ45" s="130"/>
      <c r="LJA45" s="130"/>
      <c r="LJB45" s="130"/>
      <c r="LJC45" s="130"/>
      <c r="LJD45" s="130"/>
      <c r="LJE45" s="130"/>
      <c r="LJF45" s="130"/>
      <c r="LJG45" s="130"/>
      <c r="LJH45" s="130"/>
      <c r="LJI45" s="130"/>
      <c r="LJJ45" s="130"/>
      <c r="LJK45" s="130"/>
      <c r="LJL45" s="130"/>
      <c r="LJM45" s="130"/>
      <c r="LJN45" s="130"/>
      <c r="LJO45" s="130"/>
      <c r="LJP45" s="130"/>
      <c r="LJQ45" s="130"/>
      <c r="LJR45" s="130"/>
      <c r="LJS45" s="130"/>
      <c r="LJT45" s="130"/>
      <c r="LJU45" s="130"/>
      <c r="LJV45" s="130"/>
      <c r="LJW45" s="130"/>
      <c r="LJX45" s="130"/>
      <c r="LJY45" s="130"/>
      <c r="LJZ45" s="130"/>
      <c r="LKA45" s="130"/>
      <c r="LKB45" s="130"/>
      <c r="LKC45" s="130"/>
      <c r="LKD45" s="130"/>
      <c r="LKE45" s="130"/>
      <c r="LKF45" s="130"/>
      <c r="LKG45" s="130"/>
      <c r="LKH45" s="130"/>
      <c r="LKI45" s="130"/>
      <c r="LKJ45" s="130"/>
      <c r="LKK45" s="130"/>
      <c r="LKL45" s="130"/>
      <c r="LKM45" s="130"/>
      <c r="LKN45" s="130"/>
      <c r="LKO45" s="130"/>
      <c r="LKP45" s="130"/>
      <c r="LKQ45" s="130"/>
      <c r="LKR45" s="130"/>
      <c r="LKS45" s="130"/>
      <c r="LKT45" s="130"/>
      <c r="LKU45" s="130"/>
      <c r="LKV45" s="130"/>
      <c r="LKW45" s="130"/>
      <c r="LKX45" s="130"/>
      <c r="LKY45" s="130"/>
      <c r="LKZ45" s="130"/>
      <c r="LLA45" s="130"/>
      <c r="LLB45" s="130"/>
      <c r="LLC45" s="130"/>
      <c r="LLD45" s="130"/>
      <c r="LLE45" s="130"/>
      <c r="LLF45" s="130"/>
      <c r="LLG45" s="130"/>
      <c r="LLH45" s="130"/>
      <c r="LLI45" s="130"/>
      <c r="LLJ45" s="130"/>
      <c r="LLK45" s="130"/>
      <c r="LLL45" s="130"/>
      <c r="LLM45" s="130"/>
      <c r="LLN45" s="130"/>
      <c r="LLO45" s="130"/>
      <c r="LLP45" s="130"/>
      <c r="LLQ45" s="130"/>
      <c r="LLR45" s="130"/>
      <c r="LLS45" s="130"/>
      <c r="LLT45" s="130"/>
      <c r="LLU45" s="130"/>
      <c r="LLV45" s="130"/>
      <c r="LLW45" s="130"/>
      <c r="LLX45" s="130"/>
      <c r="LLY45" s="130"/>
      <c r="LLZ45" s="130"/>
      <c r="LMA45" s="130"/>
      <c r="LMB45" s="130"/>
      <c r="LMC45" s="130"/>
      <c r="LMD45" s="130"/>
      <c r="LME45" s="130"/>
      <c r="LMF45" s="130"/>
      <c r="LMG45" s="130"/>
      <c r="LMH45" s="130"/>
      <c r="LMI45" s="130"/>
      <c r="LMJ45" s="130"/>
      <c r="LMK45" s="130"/>
      <c r="LML45" s="130"/>
      <c r="LMM45" s="130"/>
      <c r="LMN45" s="130"/>
      <c r="LMO45" s="130"/>
      <c r="LMP45" s="130"/>
      <c r="LMQ45" s="130"/>
      <c r="LMR45" s="130"/>
      <c r="LMS45" s="130"/>
      <c r="LMT45" s="130"/>
      <c r="LMU45" s="130"/>
      <c r="LMV45" s="130"/>
      <c r="LMW45" s="130"/>
      <c r="LMX45" s="130"/>
      <c r="LMY45" s="130"/>
      <c r="LMZ45" s="130"/>
      <c r="LNA45" s="130"/>
      <c r="LNB45" s="130"/>
      <c r="LNC45" s="130"/>
      <c r="LND45" s="130"/>
      <c r="LNE45" s="130"/>
      <c r="LNF45" s="130"/>
      <c r="LNG45" s="130"/>
      <c r="LNH45" s="130"/>
      <c r="LNI45" s="130"/>
      <c r="LNJ45" s="130"/>
      <c r="LNK45" s="130"/>
      <c r="LNL45" s="130"/>
      <c r="LNM45" s="130"/>
      <c r="LNN45" s="130"/>
      <c r="LNO45" s="130"/>
      <c r="LNP45" s="130"/>
      <c r="LNQ45" s="130"/>
      <c r="LNR45" s="130"/>
      <c r="LNS45" s="130"/>
      <c r="LNT45" s="130"/>
      <c r="LNU45" s="130"/>
      <c r="LNV45" s="130"/>
      <c r="LNW45" s="130"/>
      <c r="LNX45" s="130"/>
      <c r="LNY45" s="130"/>
      <c r="LNZ45" s="130"/>
      <c r="LOA45" s="130"/>
      <c r="LOB45" s="130"/>
      <c r="LOC45" s="130"/>
      <c r="LOD45" s="130"/>
      <c r="LOE45" s="130"/>
      <c r="LOF45" s="130"/>
      <c r="LOG45" s="130"/>
      <c r="LOH45" s="130"/>
      <c r="LOI45" s="130"/>
      <c r="LOJ45" s="130"/>
      <c r="LOK45" s="130"/>
      <c r="LOL45" s="130"/>
      <c r="LOM45" s="130"/>
      <c r="LON45" s="130"/>
      <c r="LOO45" s="130"/>
      <c r="LOP45" s="130"/>
      <c r="LOQ45" s="130"/>
      <c r="LOR45" s="130"/>
      <c r="LOS45" s="130"/>
      <c r="LOT45" s="130"/>
      <c r="LOU45" s="130"/>
      <c r="LOV45" s="130"/>
      <c r="LOW45" s="130"/>
      <c r="LOX45" s="130"/>
      <c r="LOY45" s="130"/>
      <c r="LOZ45" s="130"/>
      <c r="LPA45" s="130"/>
      <c r="LPB45" s="130"/>
      <c r="LPC45" s="130"/>
      <c r="LPD45" s="130"/>
      <c r="LPE45" s="130"/>
      <c r="LPF45" s="130"/>
      <c r="LPG45" s="130"/>
      <c r="LPH45" s="130"/>
      <c r="LPI45" s="130"/>
      <c r="LPJ45" s="130"/>
      <c r="LPK45" s="130"/>
      <c r="LPL45" s="130"/>
      <c r="LPM45" s="130"/>
      <c r="LPN45" s="130"/>
      <c r="LPO45" s="130"/>
      <c r="LPP45" s="130"/>
      <c r="LPQ45" s="130"/>
      <c r="LPR45" s="130"/>
      <c r="LPS45" s="130"/>
      <c r="LPT45" s="130"/>
      <c r="LPU45" s="130"/>
      <c r="LPV45" s="130"/>
      <c r="LPW45" s="130"/>
      <c r="LPX45" s="130"/>
      <c r="LPY45" s="130"/>
      <c r="LPZ45" s="130"/>
      <c r="LQA45" s="130"/>
      <c r="LQB45" s="130"/>
      <c r="LQC45" s="130"/>
      <c r="LQD45" s="130"/>
      <c r="LQE45" s="130"/>
      <c r="LQF45" s="130"/>
      <c r="LQG45" s="130"/>
      <c r="LQH45" s="130"/>
      <c r="LQI45" s="130"/>
      <c r="LQJ45" s="130"/>
      <c r="LQK45" s="130"/>
      <c r="LQL45" s="130"/>
      <c r="LQM45" s="130"/>
      <c r="LQN45" s="130"/>
      <c r="LQO45" s="130"/>
      <c r="LQP45" s="130"/>
      <c r="LQQ45" s="130"/>
      <c r="LQR45" s="130"/>
      <c r="LQS45" s="130"/>
      <c r="LQT45" s="130"/>
      <c r="LQU45" s="130"/>
      <c r="LQV45" s="130"/>
      <c r="LQW45" s="130"/>
      <c r="LQX45" s="130"/>
      <c r="LQY45" s="130"/>
      <c r="LQZ45" s="130"/>
      <c r="LRA45" s="130"/>
      <c r="LRB45" s="130"/>
      <c r="LRC45" s="130"/>
      <c r="LRD45" s="130"/>
      <c r="LRE45" s="130"/>
      <c r="LRF45" s="130"/>
      <c r="LRG45" s="130"/>
      <c r="LRH45" s="130"/>
      <c r="LRI45" s="130"/>
      <c r="LRJ45" s="130"/>
      <c r="LRK45" s="130"/>
      <c r="LRL45" s="130"/>
      <c r="LRM45" s="130"/>
      <c r="LRN45" s="130"/>
      <c r="LRO45" s="130"/>
      <c r="LRP45" s="130"/>
      <c r="LRQ45" s="130"/>
      <c r="LRR45" s="130"/>
      <c r="LRS45" s="130"/>
      <c r="LRT45" s="130"/>
      <c r="LRU45" s="130"/>
      <c r="LRV45" s="130"/>
      <c r="LRW45" s="130"/>
      <c r="LRX45" s="130"/>
      <c r="LRY45" s="130"/>
      <c r="LRZ45" s="130"/>
      <c r="LSA45" s="130"/>
      <c r="LSB45" s="130"/>
      <c r="LSC45" s="130"/>
      <c r="LSD45" s="130"/>
      <c r="LSE45" s="130"/>
      <c r="LSF45" s="130"/>
      <c r="LSG45" s="130"/>
      <c r="LSH45" s="130"/>
      <c r="LSI45" s="130"/>
      <c r="LSJ45" s="130"/>
      <c r="LSK45" s="130"/>
      <c r="LSL45" s="130"/>
      <c r="LSM45" s="130"/>
      <c r="LSN45" s="130"/>
      <c r="LSO45" s="130"/>
      <c r="LSP45" s="130"/>
      <c r="LSQ45" s="130"/>
      <c r="LSR45" s="130"/>
      <c r="LSS45" s="130"/>
      <c r="LST45" s="130"/>
      <c r="LSU45" s="130"/>
      <c r="LSV45" s="130"/>
      <c r="LSW45" s="130"/>
      <c r="LSX45" s="130"/>
      <c r="LSY45" s="130"/>
      <c r="LSZ45" s="130"/>
      <c r="LTA45" s="130"/>
      <c r="LTB45" s="130"/>
      <c r="LTC45" s="130"/>
      <c r="LTD45" s="130"/>
      <c r="LTE45" s="130"/>
      <c r="LTF45" s="130"/>
      <c r="LTG45" s="130"/>
      <c r="LTH45" s="130"/>
      <c r="LTI45" s="130"/>
      <c r="LTJ45" s="130"/>
      <c r="LTK45" s="130"/>
      <c r="LTL45" s="130"/>
      <c r="LTM45" s="130"/>
      <c r="LTN45" s="130"/>
      <c r="LTO45" s="130"/>
      <c r="LTP45" s="130"/>
      <c r="LTQ45" s="130"/>
      <c r="LTR45" s="130"/>
      <c r="LTS45" s="130"/>
      <c r="LTT45" s="130"/>
      <c r="LTU45" s="130"/>
      <c r="LTV45" s="130"/>
      <c r="LTW45" s="130"/>
      <c r="LTX45" s="130"/>
      <c r="LTY45" s="130"/>
      <c r="LTZ45" s="130"/>
      <c r="LUA45" s="130"/>
      <c r="LUB45" s="130"/>
      <c r="LUC45" s="130"/>
      <c r="LUD45" s="130"/>
      <c r="LUE45" s="130"/>
      <c r="LUF45" s="130"/>
      <c r="LUG45" s="130"/>
      <c r="LUH45" s="130"/>
      <c r="LUI45" s="130"/>
      <c r="LUJ45" s="130"/>
      <c r="LUK45" s="130"/>
      <c r="LUL45" s="130"/>
      <c r="LUM45" s="130"/>
      <c r="LUN45" s="130"/>
      <c r="LUO45" s="130"/>
      <c r="LUP45" s="130"/>
      <c r="LUQ45" s="130"/>
      <c r="LUR45" s="130"/>
      <c r="LUS45" s="130"/>
      <c r="LUT45" s="130"/>
      <c r="LUU45" s="130"/>
      <c r="LUV45" s="130"/>
      <c r="LUW45" s="130"/>
      <c r="LUX45" s="130"/>
      <c r="LUY45" s="130"/>
      <c r="LUZ45" s="130"/>
      <c r="LVA45" s="130"/>
      <c r="LVB45" s="130"/>
      <c r="LVC45" s="130"/>
      <c r="LVD45" s="130"/>
      <c r="LVE45" s="130"/>
      <c r="LVF45" s="130"/>
      <c r="LVG45" s="130"/>
      <c r="LVH45" s="130"/>
      <c r="LVI45" s="130"/>
      <c r="LVJ45" s="130"/>
      <c r="LVK45" s="130"/>
      <c r="LVL45" s="130"/>
      <c r="LVM45" s="130"/>
      <c r="LVN45" s="130"/>
      <c r="LVO45" s="130"/>
      <c r="LVP45" s="130"/>
      <c r="LVQ45" s="130"/>
      <c r="LVR45" s="130"/>
      <c r="LVS45" s="130"/>
      <c r="LVT45" s="130"/>
      <c r="LVU45" s="130"/>
      <c r="LVV45" s="130"/>
      <c r="LVW45" s="130"/>
      <c r="LVX45" s="130"/>
      <c r="LVY45" s="130"/>
      <c r="LVZ45" s="130"/>
      <c r="LWA45" s="130"/>
      <c r="LWB45" s="130"/>
      <c r="LWC45" s="130"/>
      <c r="LWD45" s="130"/>
      <c r="LWE45" s="130"/>
      <c r="LWF45" s="130"/>
      <c r="LWG45" s="130"/>
      <c r="LWH45" s="130"/>
      <c r="LWI45" s="130"/>
      <c r="LWJ45" s="130"/>
      <c r="LWK45" s="130"/>
      <c r="LWL45" s="130"/>
      <c r="LWM45" s="130"/>
      <c r="LWN45" s="130"/>
      <c r="LWO45" s="130"/>
      <c r="LWP45" s="130"/>
      <c r="LWQ45" s="130"/>
      <c r="LWR45" s="130"/>
      <c r="LWS45" s="130"/>
      <c r="LWT45" s="130"/>
      <c r="LWU45" s="130"/>
      <c r="LWV45" s="130"/>
      <c r="LWW45" s="130"/>
      <c r="LWX45" s="130"/>
      <c r="LWY45" s="130"/>
      <c r="LWZ45" s="130"/>
      <c r="LXA45" s="130"/>
      <c r="LXB45" s="130"/>
      <c r="LXC45" s="130"/>
      <c r="LXD45" s="130"/>
      <c r="LXE45" s="130"/>
      <c r="LXF45" s="130"/>
      <c r="LXG45" s="130"/>
      <c r="LXH45" s="130"/>
      <c r="LXI45" s="130"/>
      <c r="LXJ45" s="130"/>
      <c r="LXK45" s="130"/>
      <c r="LXL45" s="130"/>
      <c r="LXM45" s="130"/>
      <c r="LXN45" s="130"/>
      <c r="LXO45" s="130"/>
      <c r="LXP45" s="130"/>
      <c r="LXQ45" s="130"/>
      <c r="LXR45" s="130"/>
      <c r="LXS45" s="130"/>
      <c r="LXT45" s="130"/>
      <c r="LXU45" s="130"/>
      <c r="LXV45" s="130"/>
      <c r="LXW45" s="130"/>
      <c r="LXX45" s="130"/>
      <c r="LXY45" s="130"/>
      <c r="LXZ45" s="130"/>
      <c r="LYA45" s="130"/>
      <c r="LYB45" s="130"/>
      <c r="LYC45" s="130"/>
      <c r="LYD45" s="130"/>
      <c r="LYE45" s="130"/>
      <c r="LYF45" s="130"/>
      <c r="LYG45" s="130"/>
      <c r="LYH45" s="130"/>
      <c r="LYI45" s="130"/>
      <c r="LYJ45" s="130"/>
      <c r="LYK45" s="130"/>
      <c r="LYL45" s="130"/>
      <c r="LYM45" s="130"/>
      <c r="LYN45" s="130"/>
      <c r="LYO45" s="130"/>
      <c r="LYP45" s="130"/>
      <c r="LYQ45" s="130"/>
      <c r="LYR45" s="130"/>
      <c r="LYS45" s="130"/>
      <c r="LYT45" s="130"/>
      <c r="LYU45" s="130"/>
      <c r="LYV45" s="130"/>
      <c r="LYW45" s="130"/>
      <c r="LYX45" s="130"/>
      <c r="LYY45" s="130"/>
      <c r="LYZ45" s="130"/>
      <c r="LZA45" s="130"/>
      <c r="LZB45" s="130"/>
      <c r="LZC45" s="130"/>
      <c r="LZD45" s="130"/>
      <c r="LZE45" s="130"/>
      <c r="LZF45" s="130"/>
      <c r="LZG45" s="130"/>
      <c r="LZH45" s="130"/>
      <c r="LZI45" s="130"/>
      <c r="LZJ45" s="130"/>
      <c r="LZK45" s="130"/>
      <c r="LZL45" s="130"/>
      <c r="LZM45" s="130"/>
      <c r="LZN45" s="130"/>
      <c r="LZO45" s="130"/>
      <c r="LZP45" s="130"/>
      <c r="LZQ45" s="130"/>
      <c r="LZR45" s="130"/>
      <c r="LZS45" s="130"/>
      <c r="LZT45" s="130"/>
      <c r="LZU45" s="130"/>
      <c r="LZV45" s="130"/>
      <c r="LZW45" s="130"/>
      <c r="LZX45" s="130"/>
      <c r="LZY45" s="130"/>
      <c r="LZZ45" s="130"/>
      <c r="MAA45" s="130"/>
      <c r="MAB45" s="130"/>
      <c r="MAC45" s="130"/>
      <c r="MAD45" s="130"/>
      <c r="MAE45" s="130"/>
      <c r="MAF45" s="130"/>
      <c r="MAG45" s="130"/>
      <c r="MAH45" s="130"/>
      <c r="MAI45" s="130"/>
      <c r="MAJ45" s="130"/>
      <c r="MAK45" s="130"/>
      <c r="MAL45" s="130"/>
      <c r="MAM45" s="130"/>
      <c r="MAN45" s="130"/>
      <c r="MAO45" s="130"/>
      <c r="MAP45" s="130"/>
      <c r="MAQ45" s="130"/>
      <c r="MAR45" s="130"/>
      <c r="MAS45" s="130"/>
      <c r="MAT45" s="130"/>
      <c r="MAU45" s="130"/>
      <c r="MAV45" s="130"/>
      <c r="MAW45" s="130"/>
      <c r="MAX45" s="130"/>
      <c r="MAY45" s="130"/>
      <c r="MAZ45" s="130"/>
      <c r="MBA45" s="130"/>
      <c r="MBB45" s="130"/>
      <c r="MBC45" s="130"/>
      <c r="MBD45" s="130"/>
      <c r="MBE45" s="130"/>
      <c r="MBF45" s="130"/>
      <c r="MBG45" s="130"/>
      <c r="MBH45" s="130"/>
      <c r="MBI45" s="130"/>
      <c r="MBJ45" s="130"/>
      <c r="MBK45" s="130"/>
      <c r="MBL45" s="130"/>
      <c r="MBM45" s="130"/>
      <c r="MBN45" s="130"/>
      <c r="MBO45" s="130"/>
      <c r="MBP45" s="130"/>
      <c r="MBQ45" s="130"/>
      <c r="MBR45" s="130"/>
      <c r="MBS45" s="130"/>
      <c r="MBT45" s="130"/>
      <c r="MBU45" s="130"/>
      <c r="MBV45" s="130"/>
      <c r="MBW45" s="130"/>
      <c r="MBX45" s="130"/>
      <c r="MBY45" s="130"/>
      <c r="MBZ45" s="130"/>
      <c r="MCA45" s="130"/>
      <c r="MCB45" s="130"/>
      <c r="MCC45" s="130"/>
      <c r="MCD45" s="130"/>
      <c r="MCE45" s="130"/>
      <c r="MCF45" s="130"/>
      <c r="MCG45" s="130"/>
      <c r="MCH45" s="130"/>
      <c r="MCI45" s="130"/>
      <c r="MCJ45" s="130"/>
      <c r="MCK45" s="130"/>
      <c r="MCL45" s="130"/>
      <c r="MCM45" s="130"/>
      <c r="MCN45" s="130"/>
      <c r="MCO45" s="130"/>
      <c r="MCP45" s="130"/>
      <c r="MCQ45" s="130"/>
      <c r="MCR45" s="130"/>
      <c r="MCS45" s="130"/>
      <c r="MCT45" s="130"/>
      <c r="MCU45" s="130"/>
      <c r="MCV45" s="130"/>
      <c r="MCW45" s="130"/>
      <c r="MCX45" s="130"/>
      <c r="MCY45" s="130"/>
      <c r="MCZ45" s="130"/>
      <c r="MDA45" s="130"/>
      <c r="MDB45" s="130"/>
      <c r="MDC45" s="130"/>
      <c r="MDD45" s="130"/>
      <c r="MDE45" s="130"/>
      <c r="MDF45" s="130"/>
      <c r="MDG45" s="130"/>
      <c r="MDH45" s="130"/>
      <c r="MDI45" s="130"/>
      <c r="MDJ45" s="130"/>
      <c r="MDK45" s="130"/>
      <c r="MDL45" s="130"/>
      <c r="MDM45" s="130"/>
      <c r="MDN45" s="130"/>
      <c r="MDO45" s="130"/>
      <c r="MDP45" s="130"/>
      <c r="MDQ45" s="130"/>
      <c r="MDR45" s="130"/>
      <c r="MDS45" s="130"/>
      <c r="MDT45" s="130"/>
      <c r="MDU45" s="130"/>
      <c r="MDV45" s="130"/>
      <c r="MDW45" s="130"/>
      <c r="MDX45" s="130"/>
      <c r="MDY45" s="130"/>
      <c r="MDZ45" s="130"/>
      <c r="MEA45" s="130"/>
      <c r="MEB45" s="130"/>
      <c r="MEC45" s="130"/>
      <c r="MED45" s="130"/>
      <c r="MEE45" s="130"/>
      <c r="MEF45" s="130"/>
      <c r="MEG45" s="130"/>
      <c r="MEH45" s="130"/>
      <c r="MEI45" s="130"/>
      <c r="MEJ45" s="130"/>
      <c r="MEK45" s="130"/>
      <c r="MEL45" s="130"/>
      <c r="MEM45" s="130"/>
      <c r="MEN45" s="130"/>
      <c r="MEO45" s="130"/>
      <c r="MEP45" s="130"/>
      <c r="MEQ45" s="130"/>
      <c r="MER45" s="130"/>
      <c r="MES45" s="130"/>
      <c r="MET45" s="130"/>
      <c r="MEU45" s="130"/>
      <c r="MEV45" s="130"/>
      <c r="MEW45" s="130"/>
      <c r="MEX45" s="130"/>
      <c r="MEY45" s="130"/>
      <c r="MEZ45" s="130"/>
      <c r="MFA45" s="130"/>
      <c r="MFB45" s="130"/>
      <c r="MFC45" s="130"/>
      <c r="MFD45" s="130"/>
      <c r="MFE45" s="130"/>
      <c r="MFF45" s="130"/>
      <c r="MFG45" s="130"/>
      <c r="MFH45" s="130"/>
      <c r="MFI45" s="130"/>
      <c r="MFJ45" s="130"/>
      <c r="MFK45" s="130"/>
      <c r="MFL45" s="130"/>
      <c r="MFM45" s="130"/>
      <c r="MFN45" s="130"/>
      <c r="MFO45" s="130"/>
      <c r="MFP45" s="130"/>
      <c r="MFQ45" s="130"/>
      <c r="MFR45" s="130"/>
      <c r="MFS45" s="130"/>
      <c r="MFT45" s="130"/>
      <c r="MFU45" s="130"/>
      <c r="MFV45" s="130"/>
      <c r="MFW45" s="130"/>
      <c r="MFX45" s="130"/>
      <c r="MFY45" s="130"/>
      <c r="MFZ45" s="130"/>
      <c r="MGA45" s="130"/>
      <c r="MGB45" s="130"/>
      <c r="MGC45" s="130"/>
      <c r="MGD45" s="130"/>
      <c r="MGE45" s="130"/>
      <c r="MGF45" s="130"/>
      <c r="MGG45" s="130"/>
      <c r="MGH45" s="130"/>
      <c r="MGI45" s="130"/>
      <c r="MGJ45" s="130"/>
      <c r="MGK45" s="130"/>
      <c r="MGL45" s="130"/>
      <c r="MGM45" s="130"/>
      <c r="MGN45" s="130"/>
      <c r="MGO45" s="130"/>
      <c r="MGP45" s="130"/>
      <c r="MGQ45" s="130"/>
      <c r="MGR45" s="130"/>
      <c r="MGS45" s="130"/>
      <c r="MGT45" s="130"/>
      <c r="MGU45" s="130"/>
      <c r="MGV45" s="130"/>
      <c r="MGW45" s="130"/>
      <c r="MGX45" s="130"/>
      <c r="MGY45" s="130"/>
      <c r="MGZ45" s="130"/>
      <c r="MHA45" s="130"/>
      <c r="MHB45" s="130"/>
      <c r="MHC45" s="130"/>
      <c r="MHD45" s="130"/>
      <c r="MHE45" s="130"/>
      <c r="MHF45" s="130"/>
      <c r="MHG45" s="130"/>
      <c r="MHH45" s="130"/>
      <c r="MHI45" s="130"/>
      <c r="MHJ45" s="130"/>
      <c r="MHK45" s="130"/>
      <c r="MHL45" s="130"/>
      <c r="MHM45" s="130"/>
      <c r="MHN45" s="130"/>
      <c r="MHO45" s="130"/>
      <c r="MHP45" s="130"/>
      <c r="MHQ45" s="130"/>
      <c r="MHR45" s="130"/>
      <c r="MHS45" s="130"/>
      <c r="MHT45" s="130"/>
      <c r="MHU45" s="130"/>
      <c r="MHV45" s="130"/>
      <c r="MHW45" s="130"/>
      <c r="MHX45" s="130"/>
      <c r="MHY45" s="130"/>
      <c r="MHZ45" s="130"/>
      <c r="MIA45" s="130"/>
      <c r="MIB45" s="130"/>
      <c r="MIC45" s="130"/>
      <c r="MID45" s="130"/>
      <c r="MIE45" s="130"/>
      <c r="MIF45" s="130"/>
      <c r="MIG45" s="130"/>
      <c r="MIH45" s="130"/>
      <c r="MII45" s="130"/>
      <c r="MIJ45" s="130"/>
      <c r="MIK45" s="130"/>
      <c r="MIL45" s="130"/>
      <c r="MIM45" s="130"/>
      <c r="MIN45" s="130"/>
      <c r="MIO45" s="130"/>
      <c r="MIP45" s="130"/>
      <c r="MIQ45" s="130"/>
      <c r="MIR45" s="130"/>
      <c r="MIS45" s="130"/>
      <c r="MIT45" s="130"/>
      <c r="MIU45" s="130"/>
      <c r="MIV45" s="130"/>
      <c r="MIW45" s="130"/>
      <c r="MIX45" s="130"/>
      <c r="MIY45" s="130"/>
      <c r="MIZ45" s="130"/>
      <c r="MJA45" s="130"/>
      <c r="MJB45" s="130"/>
      <c r="MJC45" s="130"/>
      <c r="MJD45" s="130"/>
      <c r="MJE45" s="130"/>
      <c r="MJF45" s="130"/>
      <c r="MJG45" s="130"/>
      <c r="MJH45" s="130"/>
      <c r="MJI45" s="130"/>
      <c r="MJJ45" s="130"/>
      <c r="MJK45" s="130"/>
      <c r="MJL45" s="130"/>
      <c r="MJM45" s="130"/>
      <c r="MJN45" s="130"/>
      <c r="MJO45" s="130"/>
      <c r="MJP45" s="130"/>
      <c r="MJQ45" s="130"/>
      <c r="MJR45" s="130"/>
      <c r="MJS45" s="130"/>
      <c r="MJT45" s="130"/>
      <c r="MJU45" s="130"/>
      <c r="MJV45" s="130"/>
      <c r="MJW45" s="130"/>
      <c r="MJX45" s="130"/>
      <c r="MJY45" s="130"/>
      <c r="MJZ45" s="130"/>
      <c r="MKA45" s="130"/>
      <c r="MKB45" s="130"/>
      <c r="MKC45" s="130"/>
      <c r="MKD45" s="130"/>
      <c r="MKE45" s="130"/>
      <c r="MKF45" s="130"/>
      <c r="MKG45" s="130"/>
      <c r="MKH45" s="130"/>
      <c r="MKI45" s="130"/>
      <c r="MKJ45" s="130"/>
      <c r="MKK45" s="130"/>
      <c r="MKL45" s="130"/>
      <c r="MKM45" s="130"/>
      <c r="MKN45" s="130"/>
      <c r="MKO45" s="130"/>
      <c r="MKP45" s="130"/>
      <c r="MKQ45" s="130"/>
      <c r="MKR45" s="130"/>
      <c r="MKS45" s="130"/>
      <c r="MKT45" s="130"/>
      <c r="MKU45" s="130"/>
      <c r="MKV45" s="130"/>
      <c r="MKW45" s="130"/>
      <c r="MKX45" s="130"/>
      <c r="MKY45" s="130"/>
      <c r="MKZ45" s="130"/>
      <c r="MLA45" s="130"/>
      <c r="MLB45" s="130"/>
      <c r="MLC45" s="130"/>
      <c r="MLD45" s="130"/>
      <c r="MLE45" s="130"/>
      <c r="MLF45" s="130"/>
      <c r="MLG45" s="130"/>
      <c r="MLH45" s="130"/>
      <c r="MLI45" s="130"/>
      <c r="MLJ45" s="130"/>
      <c r="MLK45" s="130"/>
      <c r="MLL45" s="130"/>
      <c r="MLM45" s="130"/>
      <c r="MLN45" s="130"/>
      <c r="MLO45" s="130"/>
      <c r="MLP45" s="130"/>
      <c r="MLQ45" s="130"/>
      <c r="MLR45" s="130"/>
      <c r="MLS45" s="130"/>
      <c r="MLT45" s="130"/>
      <c r="MLU45" s="130"/>
      <c r="MLV45" s="130"/>
      <c r="MLW45" s="130"/>
      <c r="MLX45" s="130"/>
      <c r="MLY45" s="130"/>
      <c r="MLZ45" s="130"/>
      <c r="MMA45" s="130"/>
      <c r="MMB45" s="130"/>
      <c r="MMC45" s="130"/>
      <c r="MMD45" s="130"/>
      <c r="MME45" s="130"/>
      <c r="MMF45" s="130"/>
      <c r="MMG45" s="130"/>
      <c r="MMH45" s="130"/>
      <c r="MMI45" s="130"/>
      <c r="MMJ45" s="130"/>
      <c r="MMK45" s="130"/>
      <c r="MML45" s="130"/>
      <c r="MMM45" s="130"/>
      <c r="MMN45" s="130"/>
      <c r="MMO45" s="130"/>
      <c r="MMP45" s="130"/>
      <c r="MMQ45" s="130"/>
      <c r="MMR45" s="130"/>
      <c r="MMS45" s="130"/>
      <c r="MMT45" s="130"/>
      <c r="MMU45" s="130"/>
      <c r="MMV45" s="130"/>
      <c r="MMW45" s="130"/>
      <c r="MMX45" s="130"/>
      <c r="MMY45" s="130"/>
      <c r="MMZ45" s="130"/>
      <c r="MNA45" s="130"/>
      <c r="MNB45" s="130"/>
      <c r="MNC45" s="130"/>
      <c r="MND45" s="130"/>
      <c r="MNE45" s="130"/>
      <c r="MNF45" s="130"/>
      <c r="MNG45" s="130"/>
      <c r="MNH45" s="130"/>
      <c r="MNI45" s="130"/>
      <c r="MNJ45" s="130"/>
      <c r="MNK45" s="130"/>
      <c r="MNL45" s="130"/>
      <c r="MNM45" s="130"/>
      <c r="MNN45" s="130"/>
      <c r="MNO45" s="130"/>
      <c r="MNP45" s="130"/>
      <c r="MNQ45" s="130"/>
      <c r="MNR45" s="130"/>
      <c r="MNS45" s="130"/>
      <c r="MNT45" s="130"/>
      <c r="MNU45" s="130"/>
      <c r="MNV45" s="130"/>
      <c r="MNW45" s="130"/>
      <c r="MNX45" s="130"/>
      <c r="MNY45" s="130"/>
      <c r="MNZ45" s="130"/>
      <c r="MOA45" s="130"/>
      <c r="MOB45" s="130"/>
      <c r="MOC45" s="130"/>
      <c r="MOD45" s="130"/>
      <c r="MOE45" s="130"/>
      <c r="MOF45" s="130"/>
      <c r="MOG45" s="130"/>
      <c r="MOH45" s="130"/>
      <c r="MOI45" s="130"/>
      <c r="MOJ45" s="130"/>
      <c r="MOK45" s="130"/>
      <c r="MOL45" s="130"/>
      <c r="MOM45" s="130"/>
      <c r="MON45" s="130"/>
      <c r="MOO45" s="130"/>
      <c r="MOP45" s="130"/>
      <c r="MOQ45" s="130"/>
      <c r="MOR45" s="130"/>
      <c r="MOS45" s="130"/>
      <c r="MOT45" s="130"/>
      <c r="MOU45" s="130"/>
      <c r="MOV45" s="130"/>
      <c r="MOW45" s="130"/>
      <c r="MOX45" s="130"/>
      <c r="MOY45" s="130"/>
      <c r="MOZ45" s="130"/>
      <c r="MPA45" s="130"/>
      <c r="MPB45" s="130"/>
      <c r="MPC45" s="130"/>
      <c r="MPD45" s="130"/>
      <c r="MPE45" s="130"/>
      <c r="MPF45" s="130"/>
      <c r="MPG45" s="130"/>
      <c r="MPH45" s="130"/>
      <c r="MPI45" s="130"/>
      <c r="MPJ45" s="130"/>
      <c r="MPK45" s="130"/>
      <c r="MPL45" s="130"/>
      <c r="MPM45" s="130"/>
      <c r="MPN45" s="130"/>
      <c r="MPO45" s="130"/>
      <c r="MPP45" s="130"/>
      <c r="MPQ45" s="130"/>
      <c r="MPR45" s="130"/>
      <c r="MPS45" s="130"/>
      <c r="MPT45" s="130"/>
      <c r="MPU45" s="130"/>
      <c r="MPV45" s="130"/>
      <c r="MPW45" s="130"/>
      <c r="MPX45" s="130"/>
      <c r="MPY45" s="130"/>
      <c r="MPZ45" s="130"/>
      <c r="MQA45" s="130"/>
      <c r="MQB45" s="130"/>
      <c r="MQC45" s="130"/>
      <c r="MQD45" s="130"/>
      <c r="MQE45" s="130"/>
      <c r="MQF45" s="130"/>
      <c r="MQG45" s="130"/>
      <c r="MQH45" s="130"/>
      <c r="MQI45" s="130"/>
      <c r="MQJ45" s="130"/>
      <c r="MQK45" s="130"/>
      <c r="MQL45" s="130"/>
      <c r="MQM45" s="130"/>
      <c r="MQN45" s="130"/>
      <c r="MQO45" s="130"/>
      <c r="MQP45" s="130"/>
      <c r="MQQ45" s="130"/>
      <c r="MQR45" s="130"/>
      <c r="MQS45" s="130"/>
      <c r="MQT45" s="130"/>
      <c r="MQU45" s="130"/>
      <c r="MQV45" s="130"/>
      <c r="MQW45" s="130"/>
      <c r="MQX45" s="130"/>
      <c r="MQY45" s="130"/>
      <c r="MQZ45" s="130"/>
      <c r="MRA45" s="130"/>
      <c r="MRB45" s="130"/>
      <c r="MRC45" s="130"/>
      <c r="MRD45" s="130"/>
      <c r="MRE45" s="130"/>
      <c r="MRF45" s="130"/>
      <c r="MRG45" s="130"/>
      <c r="MRH45" s="130"/>
      <c r="MRI45" s="130"/>
      <c r="MRJ45" s="130"/>
      <c r="MRK45" s="130"/>
      <c r="MRL45" s="130"/>
      <c r="MRM45" s="130"/>
      <c r="MRN45" s="130"/>
      <c r="MRO45" s="130"/>
      <c r="MRP45" s="130"/>
      <c r="MRQ45" s="130"/>
      <c r="MRR45" s="130"/>
      <c r="MRS45" s="130"/>
      <c r="MRT45" s="130"/>
      <c r="MRU45" s="130"/>
      <c r="MRV45" s="130"/>
      <c r="MRW45" s="130"/>
      <c r="MRX45" s="130"/>
      <c r="MRY45" s="130"/>
      <c r="MRZ45" s="130"/>
      <c r="MSA45" s="130"/>
      <c r="MSB45" s="130"/>
      <c r="MSC45" s="130"/>
      <c r="MSD45" s="130"/>
      <c r="MSE45" s="130"/>
      <c r="MSF45" s="130"/>
      <c r="MSG45" s="130"/>
      <c r="MSH45" s="130"/>
      <c r="MSI45" s="130"/>
      <c r="MSJ45" s="130"/>
      <c r="MSK45" s="130"/>
      <c r="MSL45" s="130"/>
      <c r="MSM45" s="130"/>
      <c r="MSN45" s="130"/>
      <c r="MSO45" s="130"/>
      <c r="MSP45" s="130"/>
      <c r="MSQ45" s="130"/>
      <c r="MSR45" s="130"/>
      <c r="MSS45" s="130"/>
      <c r="MST45" s="130"/>
      <c r="MSU45" s="130"/>
      <c r="MSV45" s="130"/>
      <c r="MSW45" s="130"/>
      <c r="MSX45" s="130"/>
      <c r="MSY45" s="130"/>
      <c r="MSZ45" s="130"/>
      <c r="MTA45" s="130"/>
      <c r="MTB45" s="130"/>
      <c r="MTC45" s="130"/>
      <c r="MTD45" s="130"/>
      <c r="MTE45" s="130"/>
      <c r="MTF45" s="130"/>
      <c r="MTG45" s="130"/>
      <c r="MTH45" s="130"/>
      <c r="MTI45" s="130"/>
      <c r="MTJ45" s="130"/>
      <c r="MTK45" s="130"/>
      <c r="MTL45" s="130"/>
      <c r="MTM45" s="130"/>
      <c r="MTN45" s="130"/>
      <c r="MTO45" s="130"/>
      <c r="MTP45" s="130"/>
      <c r="MTQ45" s="130"/>
      <c r="MTR45" s="130"/>
      <c r="MTS45" s="130"/>
      <c r="MTT45" s="130"/>
      <c r="MTU45" s="130"/>
      <c r="MTV45" s="130"/>
      <c r="MTW45" s="130"/>
      <c r="MTX45" s="130"/>
      <c r="MTY45" s="130"/>
      <c r="MTZ45" s="130"/>
      <c r="MUA45" s="130"/>
      <c r="MUB45" s="130"/>
      <c r="MUC45" s="130"/>
      <c r="MUD45" s="130"/>
      <c r="MUE45" s="130"/>
      <c r="MUF45" s="130"/>
      <c r="MUG45" s="130"/>
      <c r="MUH45" s="130"/>
      <c r="MUI45" s="130"/>
      <c r="MUJ45" s="130"/>
      <c r="MUK45" s="130"/>
      <c r="MUL45" s="130"/>
      <c r="MUM45" s="130"/>
      <c r="MUN45" s="130"/>
      <c r="MUO45" s="130"/>
      <c r="MUP45" s="130"/>
      <c r="MUQ45" s="130"/>
      <c r="MUR45" s="130"/>
      <c r="MUS45" s="130"/>
      <c r="MUT45" s="130"/>
      <c r="MUU45" s="130"/>
      <c r="MUV45" s="130"/>
      <c r="MUW45" s="130"/>
      <c r="MUX45" s="130"/>
      <c r="MUY45" s="130"/>
      <c r="MUZ45" s="130"/>
      <c r="MVA45" s="130"/>
      <c r="MVB45" s="130"/>
      <c r="MVC45" s="130"/>
      <c r="MVD45" s="130"/>
      <c r="MVE45" s="130"/>
      <c r="MVF45" s="130"/>
      <c r="MVG45" s="130"/>
      <c r="MVH45" s="130"/>
      <c r="MVI45" s="130"/>
      <c r="MVJ45" s="130"/>
      <c r="MVK45" s="130"/>
      <c r="MVL45" s="130"/>
      <c r="MVM45" s="130"/>
      <c r="MVN45" s="130"/>
      <c r="MVO45" s="130"/>
      <c r="MVP45" s="130"/>
      <c r="MVQ45" s="130"/>
      <c r="MVR45" s="130"/>
      <c r="MVS45" s="130"/>
      <c r="MVT45" s="130"/>
      <c r="MVU45" s="130"/>
      <c r="MVV45" s="130"/>
      <c r="MVW45" s="130"/>
      <c r="MVX45" s="130"/>
      <c r="MVY45" s="130"/>
      <c r="MVZ45" s="130"/>
      <c r="MWA45" s="130"/>
      <c r="MWB45" s="130"/>
      <c r="MWC45" s="130"/>
      <c r="MWD45" s="130"/>
      <c r="MWE45" s="130"/>
      <c r="MWF45" s="130"/>
      <c r="MWG45" s="130"/>
      <c r="MWH45" s="130"/>
      <c r="MWI45" s="130"/>
      <c r="MWJ45" s="130"/>
      <c r="MWK45" s="130"/>
      <c r="MWL45" s="130"/>
      <c r="MWM45" s="130"/>
      <c r="MWN45" s="130"/>
      <c r="MWO45" s="130"/>
      <c r="MWP45" s="130"/>
      <c r="MWQ45" s="130"/>
      <c r="MWR45" s="130"/>
      <c r="MWS45" s="130"/>
      <c r="MWT45" s="130"/>
      <c r="MWU45" s="130"/>
      <c r="MWV45" s="130"/>
      <c r="MWW45" s="130"/>
      <c r="MWX45" s="130"/>
      <c r="MWY45" s="130"/>
      <c r="MWZ45" s="130"/>
      <c r="MXA45" s="130"/>
      <c r="MXB45" s="130"/>
      <c r="MXC45" s="130"/>
      <c r="MXD45" s="130"/>
      <c r="MXE45" s="130"/>
      <c r="MXF45" s="130"/>
      <c r="MXG45" s="130"/>
      <c r="MXH45" s="130"/>
      <c r="MXI45" s="130"/>
      <c r="MXJ45" s="130"/>
      <c r="MXK45" s="130"/>
      <c r="MXL45" s="130"/>
      <c r="MXM45" s="130"/>
      <c r="MXN45" s="130"/>
      <c r="MXO45" s="130"/>
      <c r="MXP45" s="130"/>
      <c r="MXQ45" s="130"/>
      <c r="MXR45" s="130"/>
      <c r="MXS45" s="130"/>
      <c r="MXT45" s="130"/>
      <c r="MXU45" s="130"/>
      <c r="MXV45" s="130"/>
      <c r="MXW45" s="130"/>
      <c r="MXX45" s="130"/>
      <c r="MXY45" s="130"/>
      <c r="MXZ45" s="130"/>
      <c r="MYA45" s="130"/>
      <c r="MYB45" s="130"/>
      <c r="MYC45" s="130"/>
      <c r="MYD45" s="130"/>
      <c r="MYE45" s="130"/>
      <c r="MYF45" s="130"/>
      <c r="MYG45" s="130"/>
      <c r="MYH45" s="130"/>
      <c r="MYI45" s="130"/>
      <c r="MYJ45" s="130"/>
      <c r="MYK45" s="130"/>
      <c r="MYL45" s="130"/>
      <c r="MYM45" s="130"/>
      <c r="MYN45" s="130"/>
      <c r="MYO45" s="130"/>
      <c r="MYP45" s="130"/>
      <c r="MYQ45" s="130"/>
      <c r="MYR45" s="130"/>
      <c r="MYS45" s="130"/>
      <c r="MYT45" s="130"/>
      <c r="MYU45" s="130"/>
      <c r="MYV45" s="130"/>
      <c r="MYW45" s="130"/>
      <c r="MYX45" s="130"/>
      <c r="MYY45" s="130"/>
      <c r="MYZ45" s="130"/>
      <c r="MZA45" s="130"/>
      <c r="MZB45" s="130"/>
      <c r="MZC45" s="130"/>
      <c r="MZD45" s="130"/>
      <c r="MZE45" s="130"/>
      <c r="MZF45" s="130"/>
      <c r="MZG45" s="130"/>
      <c r="MZH45" s="130"/>
      <c r="MZI45" s="130"/>
      <c r="MZJ45" s="130"/>
      <c r="MZK45" s="130"/>
      <c r="MZL45" s="130"/>
      <c r="MZM45" s="130"/>
      <c r="MZN45" s="130"/>
      <c r="MZO45" s="130"/>
      <c r="MZP45" s="130"/>
      <c r="MZQ45" s="130"/>
      <c r="MZR45" s="130"/>
      <c r="MZS45" s="130"/>
      <c r="MZT45" s="130"/>
      <c r="MZU45" s="130"/>
      <c r="MZV45" s="130"/>
      <c r="MZW45" s="130"/>
      <c r="MZX45" s="130"/>
      <c r="MZY45" s="130"/>
      <c r="MZZ45" s="130"/>
      <c r="NAA45" s="130"/>
      <c r="NAB45" s="130"/>
      <c r="NAC45" s="130"/>
      <c r="NAD45" s="130"/>
      <c r="NAE45" s="130"/>
      <c r="NAF45" s="130"/>
      <c r="NAG45" s="130"/>
      <c r="NAH45" s="130"/>
      <c r="NAI45" s="130"/>
      <c r="NAJ45" s="130"/>
      <c r="NAK45" s="130"/>
      <c r="NAL45" s="130"/>
      <c r="NAM45" s="130"/>
      <c r="NAN45" s="130"/>
      <c r="NAO45" s="130"/>
      <c r="NAP45" s="130"/>
      <c r="NAQ45" s="130"/>
      <c r="NAR45" s="130"/>
      <c r="NAS45" s="130"/>
      <c r="NAT45" s="130"/>
      <c r="NAU45" s="130"/>
      <c r="NAV45" s="130"/>
      <c r="NAW45" s="130"/>
      <c r="NAX45" s="130"/>
      <c r="NAY45" s="130"/>
      <c r="NAZ45" s="130"/>
      <c r="NBA45" s="130"/>
      <c r="NBB45" s="130"/>
      <c r="NBC45" s="130"/>
      <c r="NBD45" s="130"/>
      <c r="NBE45" s="130"/>
      <c r="NBF45" s="130"/>
      <c r="NBG45" s="130"/>
      <c r="NBH45" s="130"/>
      <c r="NBI45" s="130"/>
      <c r="NBJ45" s="130"/>
      <c r="NBK45" s="130"/>
      <c r="NBL45" s="130"/>
      <c r="NBM45" s="130"/>
      <c r="NBN45" s="130"/>
      <c r="NBO45" s="130"/>
      <c r="NBP45" s="130"/>
      <c r="NBQ45" s="130"/>
      <c r="NBR45" s="130"/>
      <c r="NBS45" s="130"/>
      <c r="NBT45" s="130"/>
      <c r="NBU45" s="130"/>
      <c r="NBV45" s="130"/>
      <c r="NBW45" s="130"/>
      <c r="NBX45" s="130"/>
      <c r="NBY45" s="130"/>
      <c r="NBZ45" s="130"/>
      <c r="NCA45" s="130"/>
      <c r="NCB45" s="130"/>
      <c r="NCC45" s="130"/>
      <c r="NCD45" s="130"/>
      <c r="NCE45" s="130"/>
      <c r="NCF45" s="130"/>
      <c r="NCG45" s="130"/>
      <c r="NCH45" s="130"/>
      <c r="NCI45" s="130"/>
      <c r="NCJ45" s="130"/>
      <c r="NCK45" s="130"/>
      <c r="NCL45" s="130"/>
      <c r="NCM45" s="130"/>
      <c r="NCN45" s="130"/>
      <c r="NCO45" s="130"/>
      <c r="NCP45" s="130"/>
      <c r="NCQ45" s="130"/>
      <c r="NCR45" s="130"/>
      <c r="NCS45" s="130"/>
      <c r="NCT45" s="130"/>
      <c r="NCU45" s="130"/>
      <c r="NCV45" s="130"/>
      <c r="NCW45" s="130"/>
      <c r="NCX45" s="130"/>
      <c r="NCY45" s="130"/>
      <c r="NCZ45" s="130"/>
      <c r="NDA45" s="130"/>
      <c r="NDB45" s="130"/>
      <c r="NDC45" s="130"/>
      <c r="NDD45" s="130"/>
      <c r="NDE45" s="130"/>
      <c r="NDF45" s="130"/>
      <c r="NDG45" s="130"/>
      <c r="NDH45" s="130"/>
      <c r="NDI45" s="130"/>
      <c r="NDJ45" s="130"/>
      <c r="NDK45" s="130"/>
      <c r="NDL45" s="130"/>
      <c r="NDM45" s="130"/>
      <c r="NDN45" s="130"/>
      <c r="NDO45" s="130"/>
      <c r="NDP45" s="130"/>
      <c r="NDQ45" s="130"/>
      <c r="NDR45" s="130"/>
      <c r="NDS45" s="130"/>
      <c r="NDT45" s="130"/>
      <c r="NDU45" s="130"/>
      <c r="NDV45" s="130"/>
      <c r="NDW45" s="130"/>
      <c r="NDX45" s="130"/>
      <c r="NDY45" s="130"/>
      <c r="NDZ45" s="130"/>
      <c r="NEA45" s="130"/>
      <c r="NEB45" s="130"/>
      <c r="NEC45" s="130"/>
      <c r="NED45" s="130"/>
      <c r="NEE45" s="130"/>
      <c r="NEF45" s="130"/>
      <c r="NEG45" s="130"/>
      <c r="NEH45" s="130"/>
      <c r="NEI45" s="130"/>
      <c r="NEJ45" s="130"/>
      <c r="NEK45" s="130"/>
      <c r="NEL45" s="130"/>
      <c r="NEM45" s="130"/>
      <c r="NEN45" s="130"/>
      <c r="NEO45" s="130"/>
      <c r="NEP45" s="130"/>
      <c r="NEQ45" s="130"/>
      <c r="NER45" s="130"/>
      <c r="NES45" s="130"/>
      <c r="NET45" s="130"/>
      <c r="NEU45" s="130"/>
      <c r="NEV45" s="130"/>
      <c r="NEW45" s="130"/>
      <c r="NEX45" s="130"/>
      <c r="NEY45" s="130"/>
      <c r="NEZ45" s="130"/>
      <c r="NFA45" s="130"/>
      <c r="NFB45" s="130"/>
      <c r="NFC45" s="130"/>
      <c r="NFD45" s="130"/>
      <c r="NFE45" s="130"/>
      <c r="NFF45" s="130"/>
      <c r="NFG45" s="130"/>
      <c r="NFH45" s="130"/>
      <c r="NFI45" s="130"/>
      <c r="NFJ45" s="130"/>
      <c r="NFK45" s="130"/>
      <c r="NFL45" s="130"/>
      <c r="NFM45" s="130"/>
      <c r="NFN45" s="130"/>
      <c r="NFO45" s="130"/>
      <c r="NFP45" s="130"/>
      <c r="NFQ45" s="130"/>
      <c r="NFR45" s="130"/>
      <c r="NFS45" s="130"/>
      <c r="NFT45" s="130"/>
      <c r="NFU45" s="130"/>
      <c r="NFV45" s="130"/>
      <c r="NFW45" s="130"/>
      <c r="NFX45" s="130"/>
      <c r="NFY45" s="130"/>
      <c r="NFZ45" s="130"/>
      <c r="NGA45" s="130"/>
      <c r="NGB45" s="130"/>
      <c r="NGC45" s="130"/>
      <c r="NGD45" s="130"/>
      <c r="NGE45" s="130"/>
      <c r="NGF45" s="130"/>
      <c r="NGG45" s="130"/>
      <c r="NGH45" s="130"/>
      <c r="NGI45" s="130"/>
      <c r="NGJ45" s="130"/>
      <c r="NGK45" s="130"/>
      <c r="NGL45" s="130"/>
      <c r="NGM45" s="130"/>
      <c r="NGN45" s="130"/>
      <c r="NGO45" s="130"/>
      <c r="NGP45" s="130"/>
      <c r="NGQ45" s="130"/>
      <c r="NGR45" s="130"/>
      <c r="NGS45" s="130"/>
      <c r="NGT45" s="130"/>
      <c r="NGU45" s="130"/>
      <c r="NGV45" s="130"/>
      <c r="NGW45" s="130"/>
      <c r="NGX45" s="130"/>
      <c r="NGY45" s="130"/>
      <c r="NGZ45" s="130"/>
      <c r="NHA45" s="130"/>
      <c r="NHB45" s="130"/>
      <c r="NHC45" s="130"/>
      <c r="NHD45" s="130"/>
      <c r="NHE45" s="130"/>
      <c r="NHF45" s="130"/>
      <c r="NHG45" s="130"/>
      <c r="NHH45" s="130"/>
      <c r="NHI45" s="130"/>
      <c r="NHJ45" s="130"/>
      <c r="NHK45" s="130"/>
      <c r="NHL45" s="130"/>
      <c r="NHM45" s="130"/>
      <c r="NHN45" s="130"/>
      <c r="NHO45" s="130"/>
      <c r="NHP45" s="130"/>
      <c r="NHQ45" s="130"/>
      <c r="NHR45" s="130"/>
      <c r="NHS45" s="130"/>
      <c r="NHT45" s="130"/>
      <c r="NHU45" s="130"/>
      <c r="NHV45" s="130"/>
      <c r="NHW45" s="130"/>
      <c r="NHX45" s="130"/>
      <c r="NHY45" s="130"/>
      <c r="NHZ45" s="130"/>
      <c r="NIA45" s="130"/>
      <c r="NIB45" s="130"/>
      <c r="NIC45" s="130"/>
      <c r="NID45" s="130"/>
      <c r="NIE45" s="130"/>
      <c r="NIF45" s="130"/>
      <c r="NIG45" s="130"/>
      <c r="NIH45" s="130"/>
      <c r="NII45" s="130"/>
      <c r="NIJ45" s="130"/>
      <c r="NIK45" s="130"/>
      <c r="NIL45" s="130"/>
      <c r="NIM45" s="130"/>
      <c r="NIN45" s="130"/>
      <c r="NIO45" s="130"/>
      <c r="NIP45" s="130"/>
      <c r="NIQ45" s="130"/>
      <c r="NIR45" s="130"/>
      <c r="NIS45" s="130"/>
      <c r="NIT45" s="130"/>
      <c r="NIU45" s="130"/>
      <c r="NIV45" s="130"/>
      <c r="NIW45" s="130"/>
      <c r="NIX45" s="130"/>
      <c r="NIY45" s="130"/>
      <c r="NIZ45" s="130"/>
      <c r="NJA45" s="130"/>
      <c r="NJB45" s="130"/>
      <c r="NJC45" s="130"/>
      <c r="NJD45" s="130"/>
      <c r="NJE45" s="130"/>
      <c r="NJF45" s="130"/>
      <c r="NJG45" s="130"/>
      <c r="NJH45" s="130"/>
      <c r="NJI45" s="130"/>
      <c r="NJJ45" s="130"/>
      <c r="NJK45" s="130"/>
      <c r="NJL45" s="130"/>
      <c r="NJM45" s="130"/>
      <c r="NJN45" s="130"/>
      <c r="NJO45" s="130"/>
      <c r="NJP45" s="130"/>
      <c r="NJQ45" s="130"/>
      <c r="NJR45" s="130"/>
      <c r="NJS45" s="130"/>
      <c r="NJT45" s="130"/>
      <c r="NJU45" s="130"/>
      <c r="NJV45" s="130"/>
      <c r="NJW45" s="130"/>
      <c r="NJX45" s="130"/>
      <c r="NJY45" s="130"/>
      <c r="NJZ45" s="130"/>
      <c r="NKA45" s="130"/>
      <c r="NKB45" s="130"/>
      <c r="NKC45" s="130"/>
      <c r="NKD45" s="130"/>
      <c r="NKE45" s="130"/>
      <c r="NKF45" s="130"/>
      <c r="NKG45" s="130"/>
      <c r="NKH45" s="130"/>
      <c r="NKI45" s="130"/>
      <c r="NKJ45" s="130"/>
      <c r="NKK45" s="130"/>
      <c r="NKL45" s="130"/>
      <c r="NKM45" s="130"/>
      <c r="NKN45" s="130"/>
      <c r="NKO45" s="130"/>
      <c r="NKP45" s="130"/>
      <c r="NKQ45" s="130"/>
      <c r="NKR45" s="130"/>
      <c r="NKS45" s="130"/>
      <c r="NKT45" s="130"/>
      <c r="NKU45" s="130"/>
      <c r="NKV45" s="130"/>
      <c r="NKW45" s="130"/>
      <c r="NKX45" s="130"/>
      <c r="NKY45" s="130"/>
      <c r="NKZ45" s="130"/>
      <c r="NLA45" s="130"/>
      <c r="NLB45" s="130"/>
      <c r="NLC45" s="130"/>
      <c r="NLD45" s="130"/>
      <c r="NLE45" s="130"/>
      <c r="NLF45" s="130"/>
      <c r="NLG45" s="130"/>
      <c r="NLH45" s="130"/>
      <c r="NLI45" s="130"/>
      <c r="NLJ45" s="130"/>
      <c r="NLK45" s="130"/>
      <c r="NLL45" s="130"/>
      <c r="NLM45" s="130"/>
      <c r="NLN45" s="130"/>
      <c r="NLO45" s="130"/>
      <c r="NLP45" s="130"/>
      <c r="NLQ45" s="130"/>
      <c r="NLR45" s="130"/>
      <c r="NLS45" s="130"/>
      <c r="NLT45" s="130"/>
      <c r="NLU45" s="130"/>
      <c r="NLV45" s="130"/>
      <c r="NLW45" s="130"/>
      <c r="NLX45" s="130"/>
      <c r="NLY45" s="130"/>
      <c r="NLZ45" s="130"/>
      <c r="NMA45" s="130"/>
      <c r="NMB45" s="130"/>
      <c r="NMC45" s="130"/>
      <c r="NMD45" s="130"/>
      <c r="NME45" s="130"/>
      <c r="NMF45" s="130"/>
      <c r="NMG45" s="130"/>
      <c r="NMH45" s="130"/>
      <c r="NMI45" s="130"/>
      <c r="NMJ45" s="130"/>
      <c r="NMK45" s="130"/>
      <c r="NML45" s="130"/>
      <c r="NMM45" s="130"/>
      <c r="NMN45" s="130"/>
      <c r="NMO45" s="130"/>
      <c r="NMP45" s="130"/>
      <c r="NMQ45" s="130"/>
      <c r="NMR45" s="130"/>
      <c r="NMS45" s="130"/>
      <c r="NMT45" s="130"/>
      <c r="NMU45" s="130"/>
      <c r="NMV45" s="130"/>
      <c r="NMW45" s="130"/>
      <c r="NMX45" s="130"/>
      <c r="NMY45" s="130"/>
      <c r="NMZ45" s="130"/>
      <c r="NNA45" s="130"/>
      <c r="NNB45" s="130"/>
      <c r="NNC45" s="130"/>
      <c r="NND45" s="130"/>
      <c r="NNE45" s="130"/>
      <c r="NNF45" s="130"/>
      <c r="NNG45" s="130"/>
      <c r="NNH45" s="130"/>
      <c r="NNI45" s="130"/>
      <c r="NNJ45" s="130"/>
      <c r="NNK45" s="130"/>
      <c r="NNL45" s="130"/>
      <c r="NNM45" s="130"/>
      <c r="NNN45" s="130"/>
      <c r="NNO45" s="130"/>
      <c r="NNP45" s="130"/>
      <c r="NNQ45" s="130"/>
      <c r="NNR45" s="130"/>
      <c r="NNS45" s="130"/>
      <c r="NNT45" s="130"/>
      <c r="NNU45" s="130"/>
      <c r="NNV45" s="130"/>
      <c r="NNW45" s="130"/>
      <c r="NNX45" s="130"/>
      <c r="NNY45" s="130"/>
      <c r="NNZ45" s="130"/>
      <c r="NOA45" s="130"/>
      <c r="NOB45" s="130"/>
      <c r="NOC45" s="130"/>
      <c r="NOD45" s="130"/>
      <c r="NOE45" s="130"/>
      <c r="NOF45" s="130"/>
      <c r="NOG45" s="130"/>
      <c r="NOH45" s="130"/>
      <c r="NOI45" s="130"/>
      <c r="NOJ45" s="130"/>
      <c r="NOK45" s="130"/>
      <c r="NOL45" s="130"/>
      <c r="NOM45" s="130"/>
      <c r="NON45" s="130"/>
      <c r="NOO45" s="130"/>
      <c r="NOP45" s="130"/>
      <c r="NOQ45" s="130"/>
      <c r="NOR45" s="130"/>
      <c r="NOS45" s="130"/>
      <c r="NOT45" s="130"/>
      <c r="NOU45" s="130"/>
      <c r="NOV45" s="130"/>
      <c r="NOW45" s="130"/>
      <c r="NOX45" s="130"/>
      <c r="NOY45" s="130"/>
      <c r="NOZ45" s="130"/>
      <c r="NPA45" s="130"/>
      <c r="NPB45" s="130"/>
      <c r="NPC45" s="130"/>
      <c r="NPD45" s="130"/>
      <c r="NPE45" s="130"/>
      <c r="NPF45" s="130"/>
      <c r="NPG45" s="130"/>
      <c r="NPH45" s="130"/>
      <c r="NPI45" s="130"/>
      <c r="NPJ45" s="130"/>
      <c r="NPK45" s="130"/>
      <c r="NPL45" s="130"/>
      <c r="NPM45" s="130"/>
      <c r="NPN45" s="130"/>
      <c r="NPO45" s="130"/>
      <c r="NPP45" s="130"/>
      <c r="NPQ45" s="130"/>
      <c r="NPR45" s="130"/>
      <c r="NPS45" s="130"/>
      <c r="NPT45" s="130"/>
      <c r="NPU45" s="130"/>
      <c r="NPV45" s="130"/>
      <c r="NPW45" s="130"/>
      <c r="NPX45" s="130"/>
      <c r="NPY45" s="130"/>
      <c r="NPZ45" s="130"/>
      <c r="NQA45" s="130"/>
      <c r="NQB45" s="130"/>
      <c r="NQC45" s="130"/>
      <c r="NQD45" s="130"/>
      <c r="NQE45" s="130"/>
      <c r="NQF45" s="130"/>
      <c r="NQG45" s="130"/>
      <c r="NQH45" s="130"/>
      <c r="NQI45" s="130"/>
      <c r="NQJ45" s="130"/>
      <c r="NQK45" s="130"/>
      <c r="NQL45" s="130"/>
      <c r="NQM45" s="130"/>
      <c r="NQN45" s="130"/>
      <c r="NQO45" s="130"/>
      <c r="NQP45" s="130"/>
      <c r="NQQ45" s="130"/>
      <c r="NQR45" s="130"/>
      <c r="NQS45" s="130"/>
      <c r="NQT45" s="130"/>
      <c r="NQU45" s="130"/>
      <c r="NQV45" s="130"/>
      <c r="NQW45" s="130"/>
      <c r="NQX45" s="130"/>
      <c r="NQY45" s="130"/>
      <c r="NQZ45" s="130"/>
      <c r="NRA45" s="130"/>
      <c r="NRB45" s="130"/>
      <c r="NRC45" s="130"/>
      <c r="NRD45" s="130"/>
      <c r="NRE45" s="130"/>
      <c r="NRF45" s="130"/>
      <c r="NRG45" s="130"/>
      <c r="NRH45" s="130"/>
      <c r="NRI45" s="130"/>
      <c r="NRJ45" s="130"/>
      <c r="NRK45" s="130"/>
      <c r="NRL45" s="130"/>
      <c r="NRM45" s="130"/>
      <c r="NRN45" s="130"/>
      <c r="NRO45" s="130"/>
      <c r="NRP45" s="130"/>
      <c r="NRQ45" s="130"/>
      <c r="NRR45" s="130"/>
      <c r="NRS45" s="130"/>
      <c r="NRT45" s="130"/>
      <c r="NRU45" s="130"/>
      <c r="NRV45" s="130"/>
      <c r="NRW45" s="130"/>
      <c r="NRX45" s="130"/>
      <c r="NRY45" s="130"/>
      <c r="NRZ45" s="130"/>
      <c r="NSA45" s="130"/>
      <c r="NSB45" s="130"/>
      <c r="NSC45" s="130"/>
      <c r="NSD45" s="130"/>
      <c r="NSE45" s="130"/>
      <c r="NSF45" s="130"/>
      <c r="NSG45" s="130"/>
      <c r="NSH45" s="130"/>
      <c r="NSI45" s="130"/>
      <c r="NSJ45" s="130"/>
      <c r="NSK45" s="130"/>
      <c r="NSL45" s="130"/>
      <c r="NSM45" s="130"/>
      <c r="NSN45" s="130"/>
      <c r="NSO45" s="130"/>
      <c r="NSP45" s="130"/>
      <c r="NSQ45" s="130"/>
      <c r="NSR45" s="130"/>
      <c r="NSS45" s="130"/>
      <c r="NST45" s="130"/>
      <c r="NSU45" s="130"/>
      <c r="NSV45" s="130"/>
      <c r="NSW45" s="130"/>
      <c r="NSX45" s="130"/>
      <c r="NSY45" s="130"/>
      <c r="NSZ45" s="130"/>
      <c r="NTA45" s="130"/>
      <c r="NTB45" s="130"/>
      <c r="NTC45" s="130"/>
      <c r="NTD45" s="130"/>
      <c r="NTE45" s="130"/>
      <c r="NTF45" s="130"/>
      <c r="NTG45" s="130"/>
      <c r="NTH45" s="130"/>
      <c r="NTI45" s="130"/>
      <c r="NTJ45" s="130"/>
      <c r="NTK45" s="130"/>
      <c r="NTL45" s="130"/>
      <c r="NTM45" s="130"/>
      <c r="NTN45" s="130"/>
      <c r="NTO45" s="130"/>
      <c r="NTP45" s="130"/>
      <c r="NTQ45" s="130"/>
      <c r="NTR45" s="130"/>
      <c r="NTS45" s="130"/>
      <c r="NTT45" s="130"/>
      <c r="NTU45" s="130"/>
      <c r="NTV45" s="130"/>
      <c r="NTW45" s="130"/>
      <c r="NTX45" s="130"/>
      <c r="NTY45" s="130"/>
      <c r="NTZ45" s="130"/>
      <c r="NUA45" s="130"/>
      <c r="NUB45" s="130"/>
      <c r="NUC45" s="130"/>
      <c r="NUD45" s="130"/>
      <c r="NUE45" s="130"/>
      <c r="NUF45" s="130"/>
      <c r="NUG45" s="130"/>
      <c r="NUH45" s="130"/>
      <c r="NUI45" s="130"/>
      <c r="NUJ45" s="130"/>
      <c r="NUK45" s="130"/>
      <c r="NUL45" s="130"/>
      <c r="NUM45" s="130"/>
      <c r="NUN45" s="130"/>
      <c r="NUO45" s="130"/>
      <c r="NUP45" s="130"/>
      <c r="NUQ45" s="130"/>
      <c r="NUR45" s="130"/>
      <c r="NUS45" s="130"/>
      <c r="NUT45" s="130"/>
      <c r="NUU45" s="130"/>
      <c r="NUV45" s="130"/>
      <c r="NUW45" s="130"/>
      <c r="NUX45" s="130"/>
      <c r="NUY45" s="130"/>
      <c r="NUZ45" s="130"/>
      <c r="NVA45" s="130"/>
      <c r="NVB45" s="130"/>
      <c r="NVC45" s="130"/>
      <c r="NVD45" s="130"/>
      <c r="NVE45" s="130"/>
      <c r="NVF45" s="130"/>
      <c r="NVG45" s="130"/>
      <c r="NVH45" s="130"/>
      <c r="NVI45" s="130"/>
      <c r="NVJ45" s="130"/>
      <c r="NVK45" s="130"/>
      <c r="NVL45" s="130"/>
      <c r="NVM45" s="130"/>
      <c r="NVN45" s="130"/>
      <c r="NVO45" s="130"/>
      <c r="NVP45" s="130"/>
      <c r="NVQ45" s="130"/>
      <c r="NVR45" s="130"/>
      <c r="NVS45" s="130"/>
      <c r="NVT45" s="130"/>
      <c r="NVU45" s="130"/>
      <c r="NVV45" s="130"/>
      <c r="NVW45" s="130"/>
      <c r="NVX45" s="130"/>
      <c r="NVY45" s="130"/>
      <c r="NVZ45" s="130"/>
      <c r="NWA45" s="130"/>
      <c r="NWB45" s="130"/>
      <c r="NWC45" s="130"/>
      <c r="NWD45" s="130"/>
      <c r="NWE45" s="130"/>
      <c r="NWF45" s="130"/>
      <c r="NWG45" s="130"/>
      <c r="NWH45" s="130"/>
      <c r="NWI45" s="130"/>
      <c r="NWJ45" s="130"/>
      <c r="NWK45" s="130"/>
      <c r="NWL45" s="130"/>
      <c r="NWM45" s="130"/>
      <c r="NWN45" s="130"/>
      <c r="NWO45" s="130"/>
      <c r="NWP45" s="130"/>
      <c r="NWQ45" s="130"/>
      <c r="NWR45" s="130"/>
      <c r="NWS45" s="130"/>
      <c r="NWT45" s="130"/>
      <c r="NWU45" s="130"/>
      <c r="NWV45" s="130"/>
      <c r="NWW45" s="130"/>
      <c r="NWX45" s="130"/>
      <c r="NWY45" s="130"/>
      <c r="NWZ45" s="130"/>
      <c r="NXA45" s="130"/>
      <c r="NXB45" s="130"/>
      <c r="NXC45" s="130"/>
      <c r="NXD45" s="130"/>
      <c r="NXE45" s="130"/>
      <c r="NXF45" s="130"/>
      <c r="NXG45" s="130"/>
      <c r="NXH45" s="130"/>
      <c r="NXI45" s="130"/>
      <c r="NXJ45" s="130"/>
      <c r="NXK45" s="130"/>
      <c r="NXL45" s="130"/>
      <c r="NXM45" s="130"/>
      <c r="NXN45" s="130"/>
      <c r="NXO45" s="130"/>
      <c r="NXP45" s="130"/>
      <c r="NXQ45" s="130"/>
      <c r="NXR45" s="130"/>
      <c r="NXS45" s="130"/>
      <c r="NXT45" s="130"/>
      <c r="NXU45" s="130"/>
      <c r="NXV45" s="130"/>
      <c r="NXW45" s="130"/>
      <c r="NXX45" s="130"/>
      <c r="NXY45" s="130"/>
      <c r="NXZ45" s="130"/>
      <c r="NYA45" s="130"/>
      <c r="NYB45" s="130"/>
      <c r="NYC45" s="130"/>
      <c r="NYD45" s="130"/>
      <c r="NYE45" s="130"/>
      <c r="NYF45" s="130"/>
      <c r="NYG45" s="130"/>
      <c r="NYH45" s="130"/>
      <c r="NYI45" s="130"/>
      <c r="NYJ45" s="130"/>
      <c r="NYK45" s="130"/>
      <c r="NYL45" s="130"/>
      <c r="NYM45" s="130"/>
      <c r="NYN45" s="130"/>
      <c r="NYO45" s="130"/>
      <c r="NYP45" s="130"/>
      <c r="NYQ45" s="130"/>
      <c r="NYR45" s="130"/>
      <c r="NYS45" s="130"/>
      <c r="NYT45" s="130"/>
      <c r="NYU45" s="130"/>
      <c r="NYV45" s="130"/>
      <c r="NYW45" s="130"/>
      <c r="NYX45" s="130"/>
      <c r="NYY45" s="130"/>
      <c r="NYZ45" s="130"/>
      <c r="NZA45" s="130"/>
      <c r="NZB45" s="130"/>
      <c r="NZC45" s="130"/>
      <c r="NZD45" s="130"/>
      <c r="NZE45" s="130"/>
      <c r="NZF45" s="130"/>
      <c r="NZG45" s="130"/>
      <c r="NZH45" s="130"/>
      <c r="NZI45" s="130"/>
      <c r="NZJ45" s="130"/>
      <c r="NZK45" s="130"/>
      <c r="NZL45" s="130"/>
      <c r="NZM45" s="130"/>
      <c r="NZN45" s="130"/>
      <c r="NZO45" s="130"/>
      <c r="NZP45" s="130"/>
      <c r="NZQ45" s="130"/>
      <c r="NZR45" s="130"/>
      <c r="NZS45" s="130"/>
      <c r="NZT45" s="130"/>
      <c r="NZU45" s="130"/>
      <c r="NZV45" s="130"/>
      <c r="NZW45" s="130"/>
      <c r="NZX45" s="130"/>
      <c r="NZY45" s="130"/>
      <c r="NZZ45" s="130"/>
      <c r="OAA45" s="130"/>
      <c r="OAB45" s="130"/>
      <c r="OAC45" s="130"/>
      <c r="OAD45" s="130"/>
      <c r="OAE45" s="130"/>
      <c r="OAF45" s="130"/>
      <c r="OAG45" s="130"/>
      <c r="OAH45" s="130"/>
      <c r="OAI45" s="130"/>
      <c r="OAJ45" s="130"/>
      <c r="OAK45" s="130"/>
      <c r="OAL45" s="130"/>
      <c r="OAM45" s="130"/>
      <c r="OAN45" s="130"/>
      <c r="OAO45" s="130"/>
      <c r="OAP45" s="130"/>
      <c r="OAQ45" s="130"/>
      <c r="OAR45" s="130"/>
      <c r="OAS45" s="130"/>
      <c r="OAT45" s="130"/>
      <c r="OAU45" s="130"/>
      <c r="OAV45" s="130"/>
      <c r="OAW45" s="130"/>
      <c r="OAX45" s="130"/>
      <c r="OAY45" s="130"/>
      <c r="OAZ45" s="130"/>
      <c r="OBA45" s="130"/>
      <c r="OBB45" s="130"/>
      <c r="OBC45" s="130"/>
      <c r="OBD45" s="130"/>
      <c r="OBE45" s="130"/>
      <c r="OBF45" s="130"/>
      <c r="OBG45" s="130"/>
      <c r="OBH45" s="130"/>
      <c r="OBI45" s="130"/>
      <c r="OBJ45" s="130"/>
      <c r="OBK45" s="130"/>
      <c r="OBL45" s="130"/>
      <c r="OBM45" s="130"/>
      <c r="OBN45" s="130"/>
      <c r="OBO45" s="130"/>
      <c r="OBP45" s="130"/>
      <c r="OBQ45" s="130"/>
      <c r="OBR45" s="130"/>
      <c r="OBS45" s="130"/>
      <c r="OBT45" s="130"/>
      <c r="OBU45" s="130"/>
      <c r="OBV45" s="130"/>
      <c r="OBW45" s="130"/>
      <c r="OBX45" s="130"/>
      <c r="OBY45" s="130"/>
      <c r="OBZ45" s="130"/>
      <c r="OCA45" s="130"/>
      <c r="OCB45" s="130"/>
      <c r="OCC45" s="130"/>
      <c r="OCD45" s="130"/>
      <c r="OCE45" s="130"/>
      <c r="OCF45" s="130"/>
      <c r="OCG45" s="130"/>
      <c r="OCH45" s="130"/>
      <c r="OCI45" s="130"/>
      <c r="OCJ45" s="130"/>
      <c r="OCK45" s="130"/>
      <c r="OCL45" s="130"/>
      <c r="OCM45" s="130"/>
      <c r="OCN45" s="130"/>
      <c r="OCO45" s="130"/>
      <c r="OCP45" s="130"/>
      <c r="OCQ45" s="130"/>
      <c r="OCR45" s="130"/>
      <c r="OCS45" s="130"/>
      <c r="OCT45" s="130"/>
      <c r="OCU45" s="130"/>
      <c r="OCV45" s="130"/>
      <c r="OCW45" s="130"/>
      <c r="OCX45" s="130"/>
      <c r="OCY45" s="130"/>
      <c r="OCZ45" s="130"/>
      <c r="ODA45" s="130"/>
      <c r="ODB45" s="130"/>
      <c r="ODC45" s="130"/>
      <c r="ODD45" s="130"/>
      <c r="ODE45" s="130"/>
      <c r="ODF45" s="130"/>
      <c r="ODG45" s="130"/>
      <c r="ODH45" s="130"/>
      <c r="ODI45" s="130"/>
      <c r="ODJ45" s="130"/>
      <c r="ODK45" s="130"/>
      <c r="ODL45" s="130"/>
      <c r="ODM45" s="130"/>
      <c r="ODN45" s="130"/>
      <c r="ODO45" s="130"/>
      <c r="ODP45" s="130"/>
      <c r="ODQ45" s="130"/>
      <c r="ODR45" s="130"/>
      <c r="ODS45" s="130"/>
      <c r="ODT45" s="130"/>
      <c r="ODU45" s="130"/>
      <c r="ODV45" s="130"/>
      <c r="ODW45" s="130"/>
      <c r="ODX45" s="130"/>
      <c r="ODY45" s="130"/>
      <c r="ODZ45" s="130"/>
      <c r="OEA45" s="130"/>
      <c r="OEB45" s="130"/>
      <c r="OEC45" s="130"/>
      <c r="OED45" s="130"/>
      <c r="OEE45" s="130"/>
      <c r="OEF45" s="130"/>
      <c r="OEG45" s="130"/>
      <c r="OEH45" s="130"/>
      <c r="OEI45" s="130"/>
      <c r="OEJ45" s="130"/>
      <c r="OEK45" s="130"/>
      <c r="OEL45" s="130"/>
      <c r="OEM45" s="130"/>
      <c r="OEN45" s="130"/>
      <c r="OEO45" s="130"/>
      <c r="OEP45" s="130"/>
      <c r="OEQ45" s="130"/>
      <c r="OER45" s="130"/>
      <c r="OES45" s="130"/>
      <c r="OET45" s="130"/>
      <c r="OEU45" s="130"/>
      <c r="OEV45" s="130"/>
      <c r="OEW45" s="130"/>
      <c r="OEX45" s="130"/>
      <c r="OEY45" s="130"/>
      <c r="OEZ45" s="130"/>
      <c r="OFA45" s="130"/>
      <c r="OFB45" s="130"/>
      <c r="OFC45" s="130"/>
      <c r="OFD45" s="130"/>
      <c r="OFE45" s="130"/>
      <c r="OFF45" s="130"/>
      <c r="OFG45" s="130"/>
      <c r="OFH45" s="130"/>
      <c r="OFI45" s="130"/>
      <c r="OFJ45" s="130"/>
      <c r="OFK45" s="130"/>
      <c r="OFL45" s="130"/>
      <c r="OFM45" s="130"/>
      <c r="OFN45" s="130"/>
      <c r="OFO45" s="130"/>
      <c r="OFP45" s="130"/>
      <c r="OFQ45" s="130"/>
      <c r="OFR45" s="130"/>
      <c r="OFS45" s="130"/>
      <c r="OFT45" s="130"/>
      <c r="OFU45" s="130"/>
      <c r="OFV45" s="130"/>
      <c r="OFW45" s="130"/>
      <c r="OFX45" s="130"/>
      <c r="OFY45" s="130"/>
      <c r="OFZ45" s="130"/>
      <c r="OGA45" s="130"/>
      <c r="OGB45" s="130"/>
      <c r="OGC45" s="130"/>
      <c r="OGD45" s="130"/>
      <c r="OGE45" s="130"/>
      <c r="OGF45" s="130"/>
      <c r="OGG45" s="130"/>
      <c r="OGH45" s="130"/>
      <c r="OGI45" s="130"/>
      <c r="OGJ45" s="130"/>
      <c r="OGK45" s="130"/>
      <c r="OGL45" s="130"/>
      <c r="OGM45" s="130"/>
      <c r="OGN45" s="130"/>
      <c r="OGO45" s="130"/>
      <c r="OGP45" s="130"/>
      <c r="OGQ45" s="130"/>
      <c r="OGR45" s="130"/>
      <c r="OGS45" s="130"/>
      <c r="OGT45" s="130"/>
      <c r="OGU45" s="130"/>
      <c r="OGV45" s="130"/>
      <c r="OGW45" s="130"/>
      <c r="OGX45" s="130"/>
      <c r="OGY45" s="130"/>
      <c r="OGZ45" s="130"/>
      <c r="OHA45" s="130"/>
      <c r="OHB45" s="130"/>
      <c r="OHC45" s="130"/>
      <c r="OHD45" s="130"/>
      <c r="OHE45" s="130"/>
      <c r="OHF45" s="130"/>
      <c r="OHG45" s="130"/>
      <c r="OHH45" s="130"/>
      <c r="OHI45" s="130"/>
      <c r="OHJ45" s="130"/>
      <c r="OHK45" s="130"/>
      <c r="OHL45" s="130"/>
      <c r="OHM45" s="130"/>
      <c r="OHN45" s="130"/>
      <c r="OHO45" s="130"/>
      <c r="OHP45" s="130"/>
      <c r="OHQ45" s="130"/>
      <c r="OHR45" s="130"/>
      <c r="OHS45" s="130"/>
      <c r="OHT45" s="130"/>
      <c r="OHU45" s="130"/>
      <c r="OHV45" s="130"/>
      <c r="OHW45" s="130"/>
      <c r="OHX45" s="130"/>
      <c r="OHY45" s="130"/>
      <c r="OHZ45" s="130"/>
      <c r="OIA45" s="130"/>
      <c r="OIB45" s="130"/>
      <c r="OIC45" s="130"/>
      <c r="OID45" s="130"/>
      <c r="OIE45" s="130"/>
      <c r="OIF45" s="130"/>
      <c r="OIG45" s="130"/>
      <c r="OIH45" s="130"/>
      <c r="OII45" s="130"/>
      <c r="OIJ45" s="130"/>
      <c r="OIK45" s="130"/>
      <c r="OIL45" s="130"/>
      <c r="OIM45" s="130"/>
      <c r="OIN45" s="130"/>
      <c r="OIO45" s="130"/>
      <c r="OIP45" s="130"/>
      <c r="OIQ45" s="130"/>
      <c r="OIR45" s="130"/>
      <c r="OIS45" s="130"/>
      <c r="OIT45" s="130"/>
      <c r="OIU45" s="130"/>
      <c r="OIV45" s="130"/>
      <c r="OIW45" s="130"/>
      <c r="OIX45" s="130"/>
      <c r="OIY45" s="130"/>
      <c r="OIZ45" s="130"/>
      <c r="OJA45" s="130"/>
      <c r="OJB45" s="130"/>
      <c r="OJC45" s="130"/>
      <c r="OJD45" s="130"/>
      <c r="OJE45" s="130"/>
      <c r="OJF45" s="130"/>
      <c r="OJG45" s="130"/>
      <c r="OJH45" s="130"/>
      <c r="OJI45" s="130"/>
      <c r="OJJ45" s="130"/>
      <c r="OJK45" s="130"/>
      <c r="OJL45" s="130"/>
      <c r="OJM45" s="130"/>
      <c r="OJN45" s="130"/>
      <c r="OJO45" s="130"/>
      <c r="OJP45" s="130"/>
      <c r="OJQ45" s="130"/>
      <c r="OJR45" s="130"/>
      <c r="OJS45" s="130"/>
      <c r="OJT45" s="130"/>
      <c r="OJU45" s="130"/>
      <c r="OJV45" s="130"/>
      <c r="OJW45" s="130"/>
      <c r="OJX45" s="130"/>
      <c r="OJY45" s="130"/>
      <c r="OJZ45" s="130"/>
      <c r="OKA45" s="130"/>
      <c r="OKB45" s="130"/>
      <c r="OKC45" s="130"/>
      <c r="OKD45" s="130"/>
      <c r="OKE45" s="130"/>
      <c r="OKF45" s="130"/>
      <c r="OKG45" s="130"/>
      <c r="OKH45" s="130"/>
      <c r="OKI45" s="130"/>
      <c r="OKJ45" s="130"/>
      <c r="OKK45" s="130"/>
      <c r="OKL45" s="130"/>
      <c r="OKM45" s="130"/>
      <c r="OKN45" s="130"/>
      <c r="OKO45" s="130"/>
      <c r="OKP45" s="130"/>
      <c r="OKQ45" s="130"/>
      <c r="OKR45" s="130"/>
      <c r="OKS45" s="130"/>
      <c r="OKT45" s="130"/>
      <c r="OKU45" s="130"/>
      <c r="OKV45" s="130"/>
      <c r="OKW45" s="130"/>
      <c r="OKX45" s="130"/>
      <c r="OKY45" s="130"/>
      <c r="OKZ45" s="130"/>
      <c r="OLA45" s="130"/>
      <c r="OLB45" s="130"/>
      <c r="OLC45" s="130"/>
      <c r="OLD45" s="130"/>
      <c r="OLE45" s="130"/>
      <c r="OLF45" s="130"/>
      <c r="OLG45" s="130"/>
      <c r="OLH45" s="130"/>
      <c r="OLI45" s="130"/>
      <c r="OLJ45" s="130"/>
      <c r="OLK45" s="130"/>
      <c r="OLL45" s="130"/>
      <c r="OLM45" s="130"/>
      <c r="OLN45" s="130"/>
      <c r="OLO45" s="130"/>
      <c r="OLP45" s="130"/>
      <c r="OLQ45" s="130"/>
      <c r="OLR45" s="130"/>
      <c r="OLS45" s="130"/>
      <c r="OLT45" s="130"/>
      <c r="OLU45" s="130"/>
      <c r="OLV45" s="130"/>
      <c r="OLW45" s="130"/>
      <c r="OLX45" s="130"/>
      <c r="OLY45" s="130"/>
      <c r="OLZ45" s="130"/>
      <c r="OMA45" s="130"/>
      <c r="OMB45" s="130"/>
      <c r="OMC45" s="130"/>
      <c r="OMD45" s="130"/>
      <c r="OME45" s="130"/>
      <c r="OMF45" s="130"/>
      <c r="OMG45" s="130"/>
      <c r="OMH45" s="130"/>
      <c r="OMI45" s="130"/>
      <c r="OMJ45" s="130"/>
      <c r="OMK45" s="130"/>
      <c r="OML45" s="130"/>
      <c r="OMM45" s="130"/>
      <c r="OMN45" s="130"/>
      <c r="OMO45" s="130"/>
      <c r="OMP45" s="130"/>
      <c r="OMQ45" s="130"/>
      <c r="OMR45" s="130"/>
      <c r="OMS45" s="130"/>
      <c r="OMT45" s="130"/>
      <c r="OMU45" s="130"/>
      <c r="OMV45" s="130"/>
      <c r="OMW45" s="130"/>
      <c r="OMX45" s="130"/>
      <c r="OMY45" s="130"/>
      <c r="OMZ45" s="130"/>
      <c r="ONA45" s="130"/>
      <c r="ONB45" s="130"/>
      <c r="ONC45" s="130"/>
      <c r="OND45" s="130"/>
      <c r="ONE45" s="130"/>
      <c r="ONF45" s="130"/>
      <c r="ONG45" s="130"/>
      <c r="ONH45" s="130"/>
      <c r="ONI45" s="130"/>
      <c r="ONJ45" s="130"/>
      <c r="ONK45" s="130"/>
      <c r="ONL45" s="130"/>
      <c r="ONM45" s="130"/>
      <c r="ONN45" s="130"/>
      <c r="ONO45" s="130"/>
      <c r="ONP45" s="130"/>
      <c r="ONQ45" s="130"/>
      <c r="ONR45" s="130"/>
      <c r="ONS45" s="130"/>
      <c r="ONT45" s="130"/>
      <c r="ONU45" s="130"/>
      <c r="ONV45" s="130"/>
      <c r="ONW45" s="130"/>
      <c r="ONX45" s="130"/>
      <c r="ONY45" s="130"/>
      <c r="ONZ45" s="130"/>
      <c r="OOA45" s="130"/>
      <c r="OOB45" s="130"/>
      <c r="OOC45" s="130"/>
      <c r="OOD45" s="130"/>
      <c r="OOE45" s="130"/>
      <c r="OOF45" s="130"/>
      <c r="OOG45" s="130"/>
      <c r="OOH45" s="130"/>
      <c r="OOI45" s="130"/>
      <c r="OOJ45" s="130"/>
      <c r="OOK45" s="130"/>
      <c r="OOL45" s="130"/>
      <c r="OOM45" s="130"/>
      <c r="OON45" s="130"/>
      <c r="OOO45" s="130"/>
      <c r="OOP45" s="130"/>
      <c r="OOQ45" s="130"/>
      <c r="OOR45" s="130"/>
      <c r="OOS45" s="130"/>
      <c r="OOT45" s="130"/>
      <c r="OOU45" s="130"/>
      <c r="OOV45" s="130"/>
      <c r="OOW45" s="130"/>
      <c r="OOX45" s="130"/>
      <c r="OOY45" s="130"/>
      <c r="OOZ45" s="130"/>
      <c r="OPA45" s="130"/>
      <c r="OPB45" s="130"/>
      <c r="OPC45" s="130"/>
      <c r="OPD45" s="130"/>
      <c r="OPE45" s="130"/>
      <c r="OPF45" s="130"/>
      <c r="OPG45" s="130"/>
      <c r="OPH45" s="130"/>
      <c r="OPI45" s="130"/>
      <c r="OPJ45" s="130"/>
      <c r="OPK45" s="130"/>
      <c r="OPL45" s="130"/>
      <c r="OPM45" s="130"/>
      <c r="OPN45" s="130"/>
      <c r="OPO45" s="130"/>
      <c r="OPP45" s="130"/>
      <c r="OPQ45" s="130"/>
      <c r="OPR45" s="130"/>
      <c r="OPS45" s="130"/>
      <c r="OPT45" s="130"/>
      <c r="OPU45" s="130"/>
      <c r="OPV45" s="130"/>
      <c r="OPW45" s="130"/>
      <c r="OPX45" s="130"/>
      <c r="OPY45" s="130"/>
      <c r="OPZ45" s="130"/>
      <c r="OQA45" s="130"/>
      <c r="OQB45" s="130"/>
      <c r="OQC45" s="130"/>
      <c r="OQD45" s="130"/>
      <c r="OQE45" s="130"/>
      <c r="OQF45" s="130"/>
      <c r="OQG45" s="130"/>
      <c r="OQH45" s="130"/>
      <c r="OQI45" s="130"/>
      <c r="OQJ45" s="130"/>
      <c r="OQK45" s="130"/>
      <c r="OQL45" s="130"/>
      <c r="OQM45" s="130"/>
      <c r="OQN45" s="130"/>
      <c r="OQO45" s="130"/>
      <c r="OQP45" s="130"/>
      <c r="OQQ45" s="130"/>
      <c r="OQR45" s="130"/>
      <c r="OQS45" s="130"/>
      <c r="OQT45" s="130"/>
      <c r="OQU45" s="130"/>
      <c r="OQV45" s="130"/>
      <c r="OQW45" s="130"/>
      <c r="OQX45" s="130"/>
      <c r="OQY45" s="130"/>
      <c r="OQZ45" s="130"/>
      <c r="ORA45" s="130"/>
      <c r="ORB45" s="130"/>
      <c r="ORC45" s="130"/>
      <c r="ORD45" s="130"/>
      <c r="ORE45" s="130"/>
      <c r="ORF45" s="130"/>
      <c r="ORG45" s="130"/>
      <c r="ORH45" s="130"/>
      <c r="ORI45" s="130"/>
      <c r="ORJ45" s="130"/>
      <c r="ORK45" s="130"/>
      <c r="ORL45" s="130"/>
      <c r="ORM45" s="130"/>
      <c r="ORN45" s="130"/>
      <c r="ORO45" s="130"/>
      <c r="ORP45" s="130"/>
      <c r="ORQ45" s="130"/>
      <c r="ORR45" s="130"/>
      <c r="ORS45" s="130"/>
      <c r="ORT45" s="130"/>
      <c r="ORU45" s="130"/>
      <c r="ORV45" s="130"/>
      <c r="ORW45" s="130"/>
      <c r="ORX45" s="130"/>
      <c r="ORY45" s="130"/>
      <c r="ORZ45" s="130"/>
      <c r="OSA45" s="130"/>
      <c r="OSB45" s="130"/>
      <c r="OSC45" s="130"/>
      <c r="OSD45" s="130"/>
      <c r="OSE45" s="130"/>
      <c r="OSF45" s="130"/>
      <c r="OSG45" s="130"/>
      <c r="OSH45" s="130"/>
      <c r="OSI45" s="130"/>
      <c r="OSJ45" s="130"/>
      <c r="OSK45" s="130"/>
      <c r="OSL45" s="130"/>
      <c r="OSM45" s="130"/>
      <c r="OSN45" s="130"/>
      <c r="OSO45" s="130"/>
      <c r="OSP45" s="130"/>
      <c r="OSQ45" s="130"/>
      <c r="OSR45" s="130"/>
      <c r="OSS45" s="130"/>
      <c r="OST45" s="130"/>
      <c r="OSU45" s="130"/>
      <c r="OSV45" s="130"/>
      <c r="OSW45" s="130"/>
      <c r="OSX45" s="130"/>
      <c r="OSY45" s="130"/>
      <c r="OSZ45" s="130"/>
      <c r="OTA45" s="130"/>
      <c r="OTB45" s="130"/>
      <c r="OTC45" s="130"/>
      <c r="OTD45" s="130"/>
      <c r="OTE45" s="130"/>
      <c r="OTF45" s="130"/>
      <c r="OTG45" s="130"/>
      <c r="OTH45" s="130"/>
      <c r="OTI45" s="130"/>
      <c r="OTJ45" s="130"/>
      <c r="OTK45" s="130"/>
      <c r="OTL45" s="130"/>
      <c r="OTM45" s="130"/>
      <c r="OTN45" s="130"/>
      <c r="OTO45" s="130"/>
      <c r="OTP45" s="130"/>
      <c r="OTQ45" s="130"/>
      <c r="OTR45" s="130"/>
      <c r="OTS45" s="130"/>
      <c r="OTT45" s="130"/>
      <c r="OTU45" s="130"/>
      <c r="OTV45" s="130"/>
      <c r="OTW45" s="130"/>
      <c r="OTX45" s="130"/>
      <c r="OTY45" s="130"/>
      <c r="OTZ45" s="130"/>
      <c r="OUA45" s="130"/>
      <c r="OUB45" s="130"/>
      <c r="OUC45" s="130"/>
      <c r="OUD45" s="130"/>
      <c r="OUE45" s="130"/>
      <c r="OUF45" s="130"/>
      <c r="OUG45" s="130"/>
      <c r="OUH45" s="130"/>
      <c r="OUI45" s="130"/>
      <c r="OUJ45" s="130"/>
      <c r="OUK45" s="130"/>
      <c r="OUL45" s="130"/>
      <c r="OUM45" s="130"/>
      <c r="OUN45" s="130"/>
      <c r="OUO45" s="130"/>
      <c r="OUP45" s="130"/>
      <c r="OUQ45" s="130"/>
      <c r="OUR45" s="130"/>
      <c r="OUS45" s="130"/>
      <c r="OUT45" s="130"/>
      <c r="OUU45" s="130"/>
      <c r="OUV45" s="130"/>
      <c r="OUW45" s="130"/>
      <c r="OUX45" s="130"/>
      <c r="OUY45" s="130"/>
      <c r="OUZ45" s="130"/>
      <c r="OVA45" s="130"/>
      <c r="OVB45" s="130"/>
      <c r="OVC45" s="130"/>
      <c r="OVD45" s="130"/>
      <c r="OVE45" s="130"/>
      <c r="OVF45" s="130"/>
      <c r="OVG45" s="130"/>
      <c r="OVH45" s="130"/>
      <c r="OVI45" s="130"/>
      <c r="OVJ45" s="130"/>
      <c r="OVK45" s="130"/>
      <c r="OVL45" s="130"/>
      <c r="OVM45" s="130"/>
      <c r="OVN45" s="130"/>
      <c r="OVO45" s="130"/>
      <c r="OVP45" s="130"/>
      <c r="OVQ45" s="130"/>
      <c r="OVR45" s="130"/>
      <c r="OVS45" s="130"/>
      <c r="OVT45" s="130"/>
      <c r="OVU45" s="130"/>
      <c r="OVV45" s="130"/>
      <c r="OVW45" s="130"/>
      <c r="OVX45" s="130"/>
      <c r="OVY45" s="130"/>
      <c r="OVZ45" s="130"/>
      <c r="OWA45" s="130"/>
      <c r="OWB45" s="130"/>
      <c r="OWC45" s="130"/>
      <c r="OWD45" s="130"/>
      <c r="OWE45" s="130"/>
      <c r="OWF45" s="130"/>
      <c r="OWG45" s="130"/>
      <c r="OWH45" s="130"/>
      <c r="OWI45" s="130"/>
      <c r="OWJ45" s="130"/>
      <c r="OWK45" s="130"/>
      <c r="OWL45" s="130"/>
      <c r="OWM45" s="130"/>
      <c r="OWN45" s="130"/>
      <c r="OWO45" s="130"/>
      <c r="OWP45" s="130"/>
      <c r="OWQ45" s="130"/>
      <c r="OWR45" s="130"/>
      <c r="OWS45" s="130"/>
      <c r="OWT45" s="130"/>
      <c r="OWU45" s="130"/>
      <c r="OWV45" s="130"/>
      <c r="OWW45" s="130"/>
      <c r="OWX45" s="130"/>
      <c r="OWY45" s="130"/>
      <c r="OWZ45" s="130"/>
      <c r="OXA45" s="130"/>
      <c r="OXB45" s="130"/>
      <c r="OXC45" s="130"/>
      <c r="OXD45" s="130"/>
      <c r="OXE45" s="130"/>
      <c r="OXF45" s="130"/>
      <c r="OXG45" s="130"/>
      <c r="OXH45" s="130"/>
      <c r="OXI45" s="130"/>
      <c r="OXJ45" s="130"/>
      <c r="OXK45" s="130"/>
      <c r="OXL45" s="130"/>
      <c r="OXM45" s="130"/>
      <c r="OXN45" s="130"/>
      <c r="OXO45" s="130"/>
      <c r="OXP45" s="130"/>
      <c r="OXQ45" s="130"/>
      <c r="OXR45" s="130"/>
      <c r="OXS45" s="130"/>
      <c r="OXT45" s="130"/>
      <c r="OXU45" s="130"/>
      <c r="OXV45" s="130"/>
      <c r="OXW45" s="130"/>
      <c r="OXX45" s="130"/>
      <c r="OXY45" s="130"/>
      <c r="OXZ45" s="130"/>
      <c r="OYA45" s="130"/>
      <c r="OYB45" s="130"/>
      <c r="OYC45" s="130"/>
      <c r="OYD45" s="130"/>
      <c r="OYE45" s="130"/>
      <c r="OYF45" s="130"/>
      <c r="OYG45" s="130"/>
      <c r="OYH45" s="130"/>
      <c r="OYI45" s="130"/>
      <c r="OYJ45" s="130"/>
      <c r="OYK45" s="130"/>
      <c r="OYL45" s="130"/>
      <c r="OYM45" s="130"/>
      <c r="OYN45" s="130"/>
      <c r="OYO45" s="130"/>
      <c r="OYP45" s="130"/>
      <c r="OYQ45" s="130"/>
      <c r="OYR45" s="130"/>
      <c r="OYS45" s="130"/>
      <c r="OYT45" s="130"/>
      <c r="OYU45" s="130"/>
      <c r="OYV45" s="130"/>
      <c r="OYW45" s="130"/>
      <c r="OYX45" s="130"/>
      <c r="OYY45" s="130"/>
      <c r="OYZ45" s="130"/>
      <c r="OZA45" s="130"/>
      <c r="OZB45" s="130"/>
      <c r="OZC45" s="130"/>
      <c r="OZD45" s="130"/>
      <c r="OZE45" s="130"/>
      <c r="OZF45" s="130"/>
      <c r="OZG45" s="130"/>
      <c r="OZH45" s="130"/>
      <c r="OZI45" s="130"/>
      <c r="OZJ45" s="130"/>
      <c r="OZK45" s="130"/>
      <c r="OZL45" s="130"/>
      <c r="OZM45" s="130"/>
      <c r="OZN45" s="130"/>
      <c r="OZO45" s="130"/>
      <c r="OZP45" s="130"/>
      <c r="OZQ45" s="130"/>
      <c r="OZR45" s="130"/>
      <c r="OZS45" s="130"/>
      <c r="OZT45" s="130"/>
      <c r="OZU45" s="130"/>
      <c r="OZV45" s="130"/>
      <c r="OZW45" s="130"/>
      <c r="OZX45" s="130"/>
      <c r="OZY45" s="130"/>
      <c r="OZZ45" s="130"/>
      <c r="PAA45" s="130"/>
      <c r="PAB45" s="130"/>
      <c r="PAC45" s="130"/>
      <c r="PAD45" s="130"/>
      <c r="PAE45" s="130"/>
      <c r="PAF45" s="130"/>
      <c r="PAG45" s="130"/>
      <c r="PAH45" s="130"/>
      <c r="PAI45" s="130"/>
      <c r="PAJ45" s="130"/>
      <c r="PAK45" s="130"/>
      <c r="PAL45" s="130"/>
      <c r="PAM45" s="130"/>
      <c r="PAN45" s="130"/>
      <c r="PAO45" s="130"/>
      <c r="PAP45" s="130"/>
      <c r="PAQ45" s="130"/>
      <c r="PAR45" s="130"/>
      <c r="PAS45" s="130"/>
      <c r="PAT45" s="130"/>
      <c r="PAU45" s="130"/>
      <c r="PAV45" s="130"/>
      <c r="PAW45" s="130"/>
      <c r="PAX45" s="130"/>
      <c r="PAY45" s="130"/>
      <c r="PAZ45" s="130"/>
      <c r="PBA45" s="130"/>
      <c r="PBB45" s="130"/>
      <c r="PBC45" s="130"/>
      <c r="PBD45" s="130"/>
      <c r="PBE45" s="130"/>
      <c r="PBF45" s="130"/>
      <c r="PBG45" s="130"/>
      <c r="PBH45" s="130"/>
      <c r="PBI45" s="130"/>
      <c r="PBJ45" s="130"/>
      <c r="PBK45" s="130"/>
      <c r="PBL45" s="130"/>
      <c r="PBM45" s="130"/>
      <c r="PBN45" s="130"/>
      <c r="PBO45" s="130"/>
      <c r="PBP45" s="130"/>
      <c r="PBQ45" s="130"/>
      <c r="PBR45" s="130"/>
      <c r="PBS45" s="130"/>
      <c r="PBT45" s="130"/>
      <c r="PBU45" s="130"/>
      <c r="PBV45" s="130"/>
      <c r="PBW45" s="130"/>
      <c r="PBX45" s="130"/>
      <c r="PBY45" s="130"/>
      <c r="PBZ45" s="130"/>
      <c r="PCA45" s="130"/>
      <c r="PCB45" s="130"/>
      <c r="PCC45" s="130"/>
      <c r="PCD45" s="130"/>
      <c r="PCE45" s="130"/>
      <c r="PCF45" s="130"/>
      <c r="PCG45" s="130"/>
      <c r="PCH45" s="130"/>
      <c r="PCI45" s="130"/>
      <c r="PCJ45" s="130"/>
      <c r="PCK45" s="130"/>
      <c r="PCL45" s="130"/>
      <c r="PCM45" s="130"/>
      <c r="PCN45" s="130"/>
      <c r="PCO45" s="130"/>
      <c r="PCP45" s="130"/>
      <c r="PCQ45" s="130"/>
      <c r="PCR45" s="130"/>
      <c r="PCS45" s="130"/>
      <c r="PCT45" s="130"/>
      <c r="PCU45" s="130"/>
      <c r="PCV45" s="130"/>
      <c r="PCW45" s="130"/>
      <c r="PCX45" s="130"/>
      <c r="PCY45" s="130"/>
      <c r="PCZ45" s="130"/>
      <c r="PDA45" s="130"/>
      <c r="PDB45" s="130"/>
      <c r="PDC45" s="130"/>
      <c r="PDD45" s="130"/>
      <c r="PDE45" s="130"/>
      <c r="PDF45" s="130"/>
      <c r="PDG45" s="130"/>
      <c r="PDH45" s="130"/>
      <c r="PDI45" s="130"/>
      <c r="PDJ45" s="130"/>
      <c r="PDK45" s="130"/>
      <c r="PDL45" s="130"/>
      <c r="PDM45" s="130"/>
      <c r="PDN45" s="130"/>
      <c r="PDO45" s="130"/>
      <c r="PDP45" s="130"/>
      <c r="PDQ45" s="130"/>
      <c r="PDR45" s="130"/>
      <c r="PDS45" s="130"/>
      <c r="PDT45" s="130"/>
      <c r="PDU45" s="130"/>
      <c r="PDV45" s="130"/>
      <c r="PDW45" s="130"/>
      <c r="PDX45" s="130"/>
      <c r="PDY45" s="130"/>
      <c r="PDZ45" s="130"/>
      <c r="PEA45" s="130"/>
      <c r="PEB45" s="130"/>
      <c r="PEC45" s="130"/>
      <c r="PED45" s="130"/>
      <c r="PEE45" s="130"/>
      <c r="PEF45" s="130"/>
      <c r="PEG45" s="130"/>
      <c r="PEH45" s="130"/>
      <c r="PEI45" s="130"/>
      <c r="PEJ45" s="130"/>
      <c r="PEK45" s="130"/>
      <c r="PEL45" s="130"/>
      <c r="PEM45" s="130"/>
      <c r="PEN45" s="130"/>
      <c r="PEO45" s="130"/>
      <c r="PEP45" s="130"/>
      <c r="PEQ45" s="130"/>
      <c r="PER45" s="130"/>
      <c r="PES45" s="130"/>
      <c r="PET45" s="130"/>
      <c r="PEU45" s="130"/>
      <c r="PEV45" s="130"/>
      <c r="PEW45" s="130"/>
      <c r="PEX45" s="130"/>
      <c r="PEY45" s="130"/>
      <c r="PEZ45" s="130"/>
      <c r="PFA45" s="130"/>
      <c r="PFB45" s="130"/>
      <c r="PFC45" s="130"/>
      <c r="PFD45" s="130"/>
      <c r="PFE45" s="130"/>
      <c r="PFF45" s="130"/>
      <c r="PFG45" s="130"/>
      <c r="PFH45" s="130"/>
      <c r="PFI45" s="130"/>
      <c r="PFJ45" s="130"/>
      <c r="PFK45" s="130"/>
      <c r="PFL45" s="130"/>
      <c r="PFM45" s="130"/>
      <c r="PFN45" s="130"/>
      <c r="PFO45" s="130"/>
      <c r="PFP45" s="130"/>
      <c r="PFQ45" s="130"/>
      <c r="PFR45" s="130"/>
      <c r="PFS45" s="130"/>
      <c r="PFT45" s="130"/>
      <c r="PFU45" s="130"/>
      <c r="PFV45" s="130"/>
      <c r="PFW45" s="130"/>
      <c r="PFX45" s="130"/>
      <c r="PFY45" s="130"/>
      <c r="PFZ45" s="130"/>
      <c r="PGA45" s="130"/>
      <c r="PGB45" s="130"/>
      <c r="PGC45" s="130"/>
      <c r="PGD45" s="130"/>
      <c r="PGE45" s="130"/>
      <c r="PGF45" s="130"/>
      <c r="PGG45" s="130"/>
      <c r="PGH45" s="130"/>
      <c r="PGI45" s="130"/>
      <c r="PGJ45" s="130"/>
      <c r="PGK45" s="130"/>
      <c r="PGL45" s="130"/>
      <c r="PGM45" s="130"/>
      <c r="PGN45" s="130"/>
      <c r="PGO45" s="130"/>
      <c r="PGP45" s="130"/>
      <c r="PGQ45" s="130"/>
      <c r="PGR45" s="130"/>
      <c r="PGS45" s="130"/>
      <c r="PGT45" s="130"/>
      <c r="PGU45" s="130"/>
      <c r="PGV45" s="130"/>
      <c r="PGW45" s="130"/>
      <c r="PGX45" s="130"/>
      <c r="PGY45" s="130"/>
      <c r="PGZ45" s="130"/>
      <c r="PHA45" s="130"/>
      <c r="PHB45" s="130"/>
      <c r="PHC45" s="130"/>
      <c r="PHD45" s="130"/>
      <c r="PHE45" s="130"/>
      <c r="PHF45" s="130"/>
      <c r="PHG45" s="130"/>
      <c r="PHH45" s="130"/>
      <c r="PHI45" s="130"/>
      <c r="PHJ45" s="130"/>
      <c r="PHK45" s="130"/>
      <c r="PHL45" s="130"/>
      <c r="PHM45" s="130"/>
      <c r="PHN45" s="130"/>
      <c r="PHO45" s="130"/>
      <c r="PHP45" s="130"/>
      <c r="PHQ45" s="130"/>
      <c r="PHR45" s="130"/>
      <c r="PHS45" s="130"/>
      <c r="PHT45" s="130"/>
      <c r="PHU45" s="130"/>
      <c r="PHV45" s="130"/>
      <c r="PHW45" s="130"/>
      <c r="PHX45" s="130"/>
      <c r="PHY45" s="130"/>
      <c r="PHZ45" s="130"/>
      <c r="PIA45" s="130"/>
      <c r="PIB45" s="130"/>
      <c r="PIC45" s="130"/>
      <c r="PID45" s="130"/>
      <c r="PIE45" s="130"/>
      <c r="PIF45" s="130"/>
      <c r="PIG45" s="130"/>
      <c r="PIH45" s="130"/>
      <c r="PII45" s="130"/>
      <c r="PIJ45" s="130"/>
      <c r="PIK45" s="130"/>
      <c r="PIL45" s="130"/>
      <c r="PIM45" s="130"/>
      <c r="PIN45" s="130"/>
      <c r="PIO45" s="130"/>
      <c r="PIP45" s="130"/>
      <c r="PIQ45" s="130"/>
      <c r="PIR45" s="130"/>
      <c r="PIS45" s="130"/>
      <c r="PIT45" s="130"/>
      <c r="PIU45" s="130"/>
      <c r="PIV45" s="130"/>
      <c r="PIW45" s="130"/>
      <c r="PIX45" s="130"/>
      <c r="PIY45" s="130"/>
      <c r="PIZ45" s="130"/>
      <c r="PJA45" s="130"/>
      <c r="PJB45" s="130"/>
      <c r="PJC45" s="130"/>
      <c r="PJD45" s="130"/>
      <c r="PJE45" s="130"/>
      <c r="PJF45" s="130"/>
      <c r="PJG45" s="130"/>
      <c r="PJH45" s="130"/>
      <c r="PJI45" s="130"/>
      <c r="PJJ45" s="130"/>
      <c r="PJK45" s="130"/>
      <c r="PJL45" s="130"/>
      <c r="PJM45" s="130"/>
      <c r="PJN45" s="130"/>
      <c r="PJO45" s="130"/>
      <c r="PJP45" s="130"/>
      <c r="PJQ45" s="130"/>
      <c r="PJR45" s="130"/>
      <c r="PJS45" s="130"/>
      <c r="PJT45" s="130"/>
      <c r="PJU45" s="130"/>
      <c r="PJV45" s="130"/>
      <c r="PJW45" s="130"/>
      <c r="PJX45" s="130"/>
      <c r="PJY45" s="130"/>
      <c r="PJZ45" s="130"/>
      <c r="PKA45" s="130"/>
      <c r="PKB45" s="130"/>
      <c r="PKC45" s="130"/>
      <c r="PKD45" s="130"/>
      <c r="PKE45" s="130"/>
      <c r="PKF45" s="130"/>
      <c r="PKG45" s="130"/>
      <c r="PKH45" s="130"/>
      <c r="PKI45" s="130"/>
      <c r="PKJ45" s="130"/>
      <c r="PKK45" s="130"/>
      <c r="PKL45" s="130"/>
      <c r="PKM45" s="130"/>
      <c r="PKN45" s="130"/>
      <c r="PKO45" s="130"/>
      <c r="PKP45" s="130"/>
      <c r="PKQ45" s="130"/>
      <c r="PKR45" s="130"/>
      <c r="PKS45" s="130"/>
      <c r="PKT45" s="130"/>
      <c r="PKU45" s="130"/>
      <c r="PKV45" s="130"/>
      <c r="PKW45" s="130"/>
      <c r="PKX45" s="130"/>
      <c r="PKY45" s="130"/>
      <c r="PKZ45" s="130"/>
      <c r="PLA45" s="130"/>
      <c r="PLB45" s="130"/>
      <c r="PLC45" s="130"/>
      <c r="PLD45" s="130"/>
      <c r="PLE45" s="130"/>
      <c r="PLF45" s="130"/>
      <c r="PLG45" s="130"/>
      <c r="PLH45" s="130"/>
      <c r="PLI45" s="130"/>
      <c r="PLJ45" s="130"/>
      <c r="PLK45" s="130"/>
      <c r="PLL45" s="130"/>
      <c r="PLM45" s="130"/>
      <c r="PLN45" s="130"/>
      <c r="PLO45" s="130"/>
      <c r="PLP45" s="130"/>
      <c r="PLQ45" s="130"/>
      <c r="PLR45" s="130"/>
      <c r="PLS45" s="130"/>
      <c r="PLT45" s="130"/>
      <c r="PLU45" s="130"/>
      <c r="PLV45" s="130"/>
      <c r="PLW45" s="130"/>
      <c r="PLX45" s="130"/>
      <c r="PLY45" s="130"/>
      <c r="PLZ45" s="130"/>
      <c r="PMA45" s="130"/>
      <c r="PMB45" s="130"/>
      <c r="PMC45" s="130"/>
      <c r="PMD45" s="130"/>
      <c r="PME45" s="130"/>
      <c r="PMF45" s="130"/>
      <c r="PMG45" s="130"/>
      <c r="PMH45" s="130"/>
      <c r="PMI45" s="130"/>
      <c r="PMJ45" s="130"/>
      <c r="PMK45" s="130"/>
      <c r="PML45" s="130"/>
      <c r="PMM45" s="130"/>
      <c r="PMN45" s="130"/>
      <c r="PMO45" s="130"/>
      <c r="PMP45" s="130"/>
      <c r="PMQ45" s="130"/>
      <c r="PMR45" s="130"/>
      <c r="PMS45" s="130"/>
      <c r="PMT45" s="130"/>
      <c r="PMU45" s="130"/>
      <c r="PMV45" s="130"/>
      <c r="PMW45" s="130"/>
      <c r="PMX45" s="130"/>
      <c r="PMY45" s="130"/>
      <c r="PMZ45" s="130"/>
      <c r="PNA45" s="130"/>
      <c r="PNB45" s="130"/>
      <c r="PNC45" s="130"/>
      <c r="PND45" s="130"/>
      <c r="PNE45" s="130"/>
      <c r="PNF45" s="130"/>
      <c r="PNG45" s="130"/>
      <c r="PNH45" s="130"/>
      <c r="PNI45" s="130"/>
      <c r="PNJ45" s="130"/>
      <c r="PNK45" s="130"/>
      <c r="PNL45" s="130"/>
      <c r="PNM45" s="130"/>
      <c r="PNN45" s="130"/>
      <c r="PNO45" s="130"/>
      <c r="PNP45" s="130"/>
      <c r="PNQ45" s="130"/>
      <c r="PNR45" s="130"/>
      <c r="PNS45" s="130"/>
      <c r="PNT45" s="130"/>
      <c r="PNU45" s="130"/>
      <c r="PNV45" s="130"/>
      <c r="PNW45" s="130"/>
      <c r="PNX45" s="130"/>
      <c r="PNY45" s="130"/>
      <c r="PNZ45" s="130"/>
      <c r="POA45" s="130"/>
      <c r="POB45" s="130"/>
      <c r="POC45" s="130"/>
      <c r="POD45" s="130"/>
      <c r="POE45" s="130"/>
      <c r="POF45" s="130"/>
      <c r="POG45" s="130"/>
      <c r="POH45" s="130"/>
      <c r="POI45" s="130"/>
      <c r="POJ45" s="130"/>
      <c r="POK45" s="130"/>
      <c r="POL45" s="130"/>
      <c r="POM45" s="130"/>
      <c r="PON45" s="130"/>
      <c r="POO45" s="130"/>
      <c r="POP45" s="130"/>
      <c r="POQ45" s="130"/>
      <c r="POR45" s="130"/>
      <c r="POS45" s="130"/>
      <c r="POT45" s="130"/>
      <c r="POU45" s="130"/>
      <c r="POV45" s="130"/>
      <c r="POW45" s="130"/>
      <c r="POX45" s="130"/>
      <c r="POY45" s="130"/>
      <c r="POZ45" s="130"/>
      <c r="PPA45" s="130"/>
      <c r="PPB45" s="130"/>
      <c r="PPC45" s="130"/>
      <c r="PPD45" s="130"/>
      <c r="PPE45" s="130"/>
      <c r="PPF45" s="130"/>
      <c r="PPG45" s="130"/>
      <c r="PPH45" s="130"/>
      <c r="PPI45" s="130"/>
      <c r="PPJ45" s="130"/>
      <c r="PPK45" s="130"/>
      <c r="PPL45" s="130"/>
      <c r="PPM45" s="130"/>
      <c r="PPN45" s="130"/>
      <c r="PPO45" s="130"/>
      <c r="PPP45" s="130"/>
      <c r="PPQ45" s="130"/>
      <c r="PPR45" s="130"/>
      <c r="PPS45" s="130"/>
      <c r="PPT45" s="130"/>
      <c r="PPU45" s="130"/>
      <c r="PPV45" s="130"/>
      <c r="PPW45" s="130"/>
      <c r="PPX45" s="130"/>
      <c r="PPY45" s="130"/>
      <c r="PPZ45" s="130"/>
      <c r="PQA45" s="130"/>
      <c r="PQB45" s="130"/>
      <c r="PQC45" s="130"/>
      <c r="PQD45" s="130"/>
      <c r="PQE45" s="130"/>
      <c r="PQF45" s="130"/>
      <c r="PQG45" s="130"/>
      <c r="PQH45" s="130"/>
      <c r="PQI45" s="130"/>
      <c r="PQJ45" s="130"/>
      <c r="PQK45" s="130"/>
      <c r="PQL45" s="130"/>
      <c r="PQM45" s="130"/>
      <c r="PQN45" s="130"/>
      <c r="PQO45" s="130"/>
      <c r="PQP45" s="130"/>
      <c r="PQQ45" s="130"/>
      <c r="PQR45" s="130"/>
      <c r="PQS45" s="130"/>
      <c r="PQT45" s="130"/>
      <c r="PQU45" s="130"/>
      <c r="PQV45" s="130"/>
      <c r="PQW45" s="130"/>
      <c r="PQX45" s="130"/>
      <c r="PQY45" s="130"/>
      <c r="PQZ45" s="130"/>
      <c r="PRA45" s="130"/>
      <c r="PRB45" s="130"/>
      <c r="PRC45" s="130"/>
      <c r="PRD45" s="130"/>
      <c r="PRE45" s="130"/>
      <c r="PRF45" s="130"/>
      <c r="PRG45" s="130"/>
      <c r="PRH45" s="130"/>
      <c r="PRI45" s="130"/>
      <c r="PRJ45" s="130"/>
      <c r="PRK45" s="130"/>
      <c r="PRL45" s="130"/>
      <c r="PRM45" s="130"/>
      <c r="PRN45" s="130"/>
      <c r="PRO45" s="130"/>
      <c r="PRP45" s="130"/>
      <c r="PRQ45" s="130"/>
      <c r="PRR45" s="130"/>
      <c r="PRS45" s="130"/>
      <c r="PRT45" s="130"/>
      <c r="PRU45" s="130"/>
      <c r="PRV45" s="130"/>
      <c r="PRW45" s="130"/>
      <c r="PRX45" s="130"/>
      <c r="PRY45" s="130"/>
      <c r="PRZ45" s="130"/>
      <c r="PSA45" s="130"/>
      <c r="PSB45" s="130"/>
      <c r="PSC45" s="130"/>
      <c r="PSD45" s="130"/>
      <c r="PSE45" s="130"/>
      <c r="PSF45" s="130"/>
      <c r="PSG45" s="130"/>
      <c r="PSH45" s="130"/>
      <c r="PSI45" s="130"/>
      <c r="PSJ45" s="130"/>
      <c r="PSK45" s="130"/>
      <c r="PSL45" s="130"/>
      <c r="PSM45" s="130"/>
      <c r="PSN45" s="130"/>
      <c r="PSO45" s="130"/>
      <c r="PSP45" s="130"/>
      <c r="PSQ45" s="130"/>
      <c r="PSR45" s="130"/>
      <c r="PSS45" s="130"/>
      <c r="PST45" s="130"/>
      <c r="PSU45" s="130"/>
      <c r="PSV45" s="130"/>
      <c r="PSW45" s="130"/>
      <c r="PSX45" s="130"/>
      <c r="PSY45" s="130"/>
      <c r="PSZ45" s="130"/>
      <c r="PTA45" s="130"/>
      <c r="PTB45" s="130"/>
      <c r="PTC45" s="130"/>
      <c r="PTD45" s="130"/>
      <c r="PTE45" s="130"/>
      <c r="PTF45" s="130"/>
      <c r="PTG45" s="130"/>
      <c r="PTH45" s="130"/>
      <c r="PTI45" s="130"/>
      <c r="PTJ45" s="130"/>
      <c r="PTK45" s="130"/>
      <c r="PTL45" s="130"/>
      <c r="PTM45" s="130"/>
      <c r="PTN45" s="130"/>
      <c r="PTO45" s="130"/>
      <c r="PTP45" s="130"/>
      <c r="PTQ45" s="130"/>
      <c r="PTR45" s="130"/>
      <c r="PTS45" s="130"/>
      <c r="PTT45" s="130"/>
      <c r="PTU45" s="130"/>
      <c r="PTV45" s="130"/>
      <c r="PTW45" s="130"/>
      <c r="PTX45" s="130"/>
      <c r="PTY45" s="130"/>
      <c r="PTZ45" s="130"/>
      <c r="PUA45" s="130"/>
      <c r="PUB45" s="130"/>
      <c r="PUC45" s="130"/>
      <c r="PUD45" s="130"/>
      <c r="PUE45" s="130"/>
      <c r="PUF45" s="130"/>
      <c r="PUG45" s="130"/>
      <c r="PUH45" s="130"/>
      <c r="PUI45" s="130"/>
      <c r="PUJ45" s="130"/>
      <c r="PUK45" s="130"/>
      <c r="PUL45" s="130"/>
      <c r="PUM45" s="130"/>
      <c r="PUN45" s="130"/>
      <c r="PUO45" s="130"/>
      <c r="PUP45" s="130"/>
      <c r="PUQ45" s="130"/>
      <c r="PUR45" s="130"/>
      <c r="PUS45" s="130"/>
      <c r="PUT45" s="130"/>
      <c r="PUU45" s="130"/>
      <c r="PUV45" s="130"/>
      <c r="PUW45" s="130"/>
      <c r="PUX45" s="130"/>
      <c r="PUY45" s="130"/>
      <c r="PUZ45" s="130"/>
      <c r="PVA45" s="130"/>
      <c r="PVB45" s="130"/>
      <c r="PVC45" s="130"/>
      <c r="PVD45" s="130"/>
      <c r="PVE45" s="130"/>
      <c r="PVF45" s="130"/>
      <c r="PVG45" s="130"/>
      <c r="PVH45" s="130"/>
      <c r="PVI45" s="130"/>
      <c r="PVJ45" s="130"/>
      <c r="PVK45" s="130"/>
      <c r="PVL45" s="130"/>
      <c r="PVM45" s="130"/>
      <c r="PVN45" s="130"/>
      <c r="PVO45" s="130"/>
      <c r="PVP45" s="130"/>
      <c r="PVQ45" s="130"/>
      <c r="PVR45" s="130"/>
      <c r="PVS45" s="130"/>
      <c r="PVT45" s="130"/>
      <c r="PVU45" s="130"/>
      <c r="PVV45" s="130"/>
      <c r="PVW45" s="130"/>
      <c r="PVX45" s="130"/>
      <c r="PVY45" s="130"/>
      <c r="PVZ45" s="130"/>
      <c r="PWA45" s="130"/>
      <c r="PWB45" s="130"/>
      <c r="PWC45" s="130"/>
      <c r="PWD45" s="130"/>
      <c r="PWE45" s="130"/>
      <c r="PWF45" s="130"/>
      <c r="PWG45" s="130"/>
      <c r="PWH45" s="130"/>
      <c r="PWI45" s="130"/>
      <c r="PWJ45" s="130"/>
      <c r="PWK45" s="130"/>
      <c r="PWL45" s="130"/>
      <c r="PWM45" s="130"/>
      <c r="PWN45" s="130"/>
      <c r="PWO45" s="130"/>
      <c r="PWP45" s="130"/>
      <c r="PWQ45" s="130"/>
      <c r="PWR45" s="130"/>
      <c r="PWS45" s="130"/>
      <c r="PWT45" s="130"/>
      <c r="PWU45" s="130"/>
      <c r="PWV45" s="130"/>
      <c r="PWW45" s="130"/>
      <c r="PWX45" s="130"/>
      <c r="PWY45" s="130"/>
      <c r="PWZ45" s="130"/>
      <c r="PXA45" s="130"/>
      <c r="PXB45" s="130"/>
      <c r="PXC45" s="130"/>
      <c r="PXD45" s="130"/>
      <c r="PXE45" s="130"/>
      <c r="PXF45" s="130"/>
      <c r="PXG45" s="130"/>
      <c r="PXH45" s="130"/>
      <c r="PXI45" s="130"/>
      <c r="PXJ45" s="130"/>
      <c r="PXK45" s="130"/>
      <c r="PXL45" s="130"/>
      <c r="PXM45" s="130"/>
      <c r="PXN45" s="130"/>
      <c r="PXO45" s="130"/>
      <c r="PXP45" s="130"/>
      <c r="PXQ45" s="130"/>
      <c r="PXR45" s="130"/>
      <c r="PXS45" s="130"/>
      <c r="PXT45" s="130"/>
      <c r="PXU45" s="130"/>
      <c r="PXV45" s="130"/>
      <c r="PXW45" s="130"/>
      <c r="PXX45" s="130"/>
      <c r="PXY45" s="130"/>
      <c r="PXZ45" s="130"/>
      <c r="PYA45" s="130"/>
      <c r="PYB45" s="130"/>
      <c r="PYC45" s="130"/>
      <c r="PYD45" s="130"/>
      <c r="PYE45" s="130"/>
      <c r="PYF45" s="130"/>
      <c r="PYG45" s="130"/>
      <c r="PYH45" s="130"/>
      <c r="PYI45" s="130"/>
      <c r="PYJ45" s="130"/>
      <c r="PYK45" s="130"/>
      <c r="PYL45" s="130"/>
      <c r="PYM45" s="130"/>
      <c r="PYN45" s="130"/>
      <c r="PYO45" s="130"/>
      <c r="PYP45" s="130"/>
      <c r="PYQ45" s="130"/>
      <c r="PYR45" s="130"/>
      <c r="PYS45" s="130"/>
      <c r="PYT45" s="130"/>
      <c r="PYU45" s="130"/>
      <c r="PYV45" s="130"/>
      <c r="PYW45" s="130"/>
      <c r="PYX45" s="130"/>
      <c r="PYY45" s="130"/>
      <c r="PYZ45" s="130"/>
      <c r="PZA45" s="130"/>
      <c r="PZB45" s="130"/>
      <c r="PZC45" s="130"/>
      <c r="PZD45" s="130"/>
      <c r="PZE45" s="130"/>
      <c r="PZF45" s="130"/>
      <c r="PZG45" s="130"/>
      <c r="PZH45" s="130"/>
      <c r="PZI45" s="130"/>
      <c r="PZJ45" s="130"/>
      <c r="PZK45" s="130"/>
      <c r="PZL45" s="130"/>
      <c r="PZM45" s="130"/>
      <c r="PZN45" s="130"/>
      <c r="PZO45" s="130"/>
      <c r="PZP45" s="130"/>
      <c r="PZQ45" s="130"/>
      <c r="PZR45" s="130"/>
      <c r="PZS45" s="130"/>
      <c r="PZT45" s="130"/>
      <c r="PZU45" s="130"/>
      <c r="PZV45" s="130"/>
      <c r="PZW45" s="130"/>
      <c r="PZX45" s="130"/>
      <c r="PZY45" s="130"/>
      <c r="PZZ45" s="130"/>
      <c r="QAA45" s="130"/>
      <c r="QAB45" s="130"/>
      <c r="QAC45" s="130"/>
      <c r="QAD45" s="130"/>
      <c r="QAE45" s="130"/>
      <c r="QAF45" s="130"/>
      <c r="QAG45" s="130"/>
      <c r="QAH45" s="130"/>
      <c r="QAI45" s="130"/>
      <c r="QAJ45" s="130"/>
      <c r="QAK45" s="130"/>
      <c r="QAL45" s="130"/>
      <c r="QAM45" s="130"/>
      <c r="QAN45" s="130"/>
      <c r="QAO45" s="130"/>
      <c r="QAP45" s="130"/>
      <c r="QAQ45" s="130"/>
      <c r="QAR45" s="130"/>
      <c r="QAS45" s="130"/>
      <c r="QAT45" s="130"/>
      <c r="QAU45" s="130"/>
      <c r="QAV45" s="130"/>
      <c r="QAW45" s="130"/>
      <c r="QAX45" s="130"/>
      <c r="QAY45" s="130"/>
      <c r="QAZ45" s="130"/>
      <c r="QBA45" s="130"/>
      <c r="QBB45" s="130"/>
      <c r="QBC45" s="130"/>
      <c r="QBD45" s="130"/>
      <c r="QBE45" s="130"/>
      <c r="QBF45" s="130"/>
      <c r="QBG45" s="130"/>
      <c r="QBH45" s="130"/>
      <c r="QBI45" s="130"/>
      <c r="QBJ45" s="130"/>
      <c r="QBK45" s="130"/>
      <c r="QBL45" s="130"/>
      <c r="QBM45" s="130"/>
      <c r="QBN45" s="130"/>
      <c r="QBO45" s="130"/>
      <c r="QBP45" s="130"/>
      <c r="QBQ45" s="130"/>
      <c r="QBR45" s="130"/>
      <c r="QBS45" s="130"/>
      <c r="QBT45" s="130"/>
      <c r="QBU45" s="130"/>
      <c r="QBV45" s="130"/>
      <c r="QBW45" s="130"/>
      <c r="QBX45" s="130"/>
      <c r="QBY45" s="130"/>
      <c r="QBZ45" s="130"/>
      <c r="QCA45" s="130"/>
      <c r="QCB45" s="130"/>
      <c r="QCC45" s="130"/>
      <c r="QCD45" s="130"/>
      <c r="QCE45" s="130"/>
      <c r="QCF45" s="130"/>
      <c r="QCG45" s="130"/>
      <c r="QCH45" s="130"/>
      <c r="QCI45" s="130"/>
      <c r="QCJ45" s="130"/>
      <c r="QCK45" s="130"/>
      <c r="QCL45" s="130"/>
      <c r="QCM45" s="130"/>
      <c r="QCN45" s="130"/>
      <c r="QCO45" s="130"/>
      <c r="QCP45" s="130"/>
      <c r="QCQ45" s="130"/>
      <c r="QCR45" s="130"/>
      <c r="QCS45" s="130"/>
      <c r="QCT45" s="130"/>
      <c r="QCU45" s="130"/>
      <c r="QCV45" s="130"/>
      <c r="QCW45" s="130"/>
      <c r="QCX45" s="130"/>
      <c r="QCY45" s="130"/>
      <c r="QCZ45" s="130"/>
      <c r="QDA45" s="130"/>
      <c r="QDB45" s="130"/>
      <c r="QDC45" s="130"/>
      <c r="QDD45" s="130"/>
      <c r="QDE45" s="130"/>
      <c r="QDF45" s="130"/>
      <c r="QDG45" s="130"/>
      <c r="QDH45" s="130"/>
      <c r="QDI45" s="130"/>
      <c r="QDJ45" s="130"/>
      <c r="QDK45" s="130"/>
      <c r="QDL45" s="130"/>
      <c r="QDM45" s="130"/>
      <c r="QDN45" s="130"/>
      <c r="QDO45" s="130"/>
      <c r="QDP45" s="130"/>
      <c r="QDQ45" s="130"/>
      <c r="QDR45" s="130"/>
      <c r="QDS45" s="130"/>
      <c r="QDT45" s="130"/>
      <c r="QDU45" s="130"/>
      <c r="QDV45" s="130"/>
      <c r="QDW45" s="130"/>
      <c r="QDX45" s="130"/>
      <c r="QDY45" s="130"/>
      <c r="QDZ45" s="130"/>
      <c r="QEA45" s="130"/>
      <c r="QEB45" s="130"/>
      <c r="QEC45" s="130"/>
      <c r="QED45" s="130"/>
      <c r="QEE45" s="130"/>
      <c r="QEF45" s="130"/>
      <c r="QEG45" s="130"/>
      <c r="QEH45" s="130"/>
      <c r="QEI45" s="130"/>
      <c r="QEJ45" s="130"/>
      <c r="QEK45" s="130"/>
      <c r="QEL45" s="130"/>
      <c r="QEM45" s="130"/>
      <c r="QEN45" s="130"/>
      <c r="QEO45" s="130"/>
      <c r="QEP45" s="130"/>
      <c r="QEQ45" s="130"/>
      <c r="QER45" s="130"/>
      <c r="QES45" s="130"/>
      <c r="QET45" s="130"/>
      <c r="QEU45" s="130"/>
      <c r="QEV45" s="130"/>
      <c r="QEW45" s="130"/>
      <c r="QEX45" s="130"/>
      <c r="QEY45" s="130"/>
      <c r="QEZ45" s="130"/>
      <c r="QFA45" s="130"/>
      <c r="QFB45" s="130"/>
      <c r="QFC45" s="130"/>
      <c r="QFD45" s="130"/>
      <c r="QFE45" s="130"/>
      <c r="QFF45" s="130"/>
      <c r="QFG45" s="130"/>
      <c r="QFH45" s="130"/>
      <c r="QFI45" s="130"/>
      <c r="QFJ45" s="130"/>
      <c r="QFK45" s="130"/>
      <c r="QFL45" s="130"/>
      <c r="QFM45" s="130"/>
      <c r="QFN45" s="130"/>
      <c r="QFO45" s="130"/>
      <c r="QFP45" s="130"/>
      <c r="QFQ45" s="130"/>
      <c r="QFR45" s="130"/>
      <c r="QFS45" s="130"/>
      <c r="QFT45" s="130"/>
      <c r="QFU45" s="130"/>
      <c r="QFV45" s="130"/>
      <c r="QFW45" s="130"/>
      <c r="QFX45" s="130"/>
      <c r="QFY45" s="130"/>
      <c r="QFZ45" s="130"/>
      <c r="QGA45" s="130"/>
      <c r="QGB45" s="130"/>
      <c r="QGC45" s="130"/>
      <c r="QGD45" s="130"/>
      <c r="QGE45" s="130"/>
      <c r="QGF45" s="130"/>
      <c r="QGG45" s="130"/>
      <c r="QGH45" s="130"/>
      <c r="QGI45" s="130"/>
      <c r="QGJ45" s="130"/>
      <c r="QGK45" s="130"/>
      <c r="QGL45" s="130"/>
      <c r="QGM45" s="130"/>
      <c r="QGN45" s="130"/>
      <c r="QGO45" s="130"/>
      <c r="QGP45" s="130"/>
      <c r="QGQ45" s="130"/>
      <c r="QGR45" s="130"/>
      <c r="QGS45" s="130"/>
      <c r="QGT45" s="130"/>
      <c r="QGU45" s="130"/>
      <c r="QGV45" s="130"/>
      <c r="QGW45" s="130"/>
      <c r="QGX45" s="130"/>
      <c r="QGY45" s="130"/>
      <c r="QGZ45" s="130"/>
      <c r="QHA45" s="130"/>
      <c r="QHB45" s="130"/>
      <c r="QHC45" s="130"/>
      <c r="QHD45" s="130"/>
      <c r="QHE45" s="130"/>
      <c r="QHF45" s="130"/>
      <c r="QHG45" s="130"/>
      <c r="QHH45" s="130"/>
      <c r="QHI45" s="130"/>
      <c r="QHJ45" s="130"/>
      <c r="QHK45" s="130"/>
      <c r="QHL45" s="130"/>
      <c r="QHM45" s="130"/>
      <c r="QHN45" s="130"/>
      <c r="QHO45" s="130"/>
      <c r="QHP45" s="130"/>
      <c r="QHQ45" s="130"/>
      <c r="QHR45" s="130"/>
      <c r="QHS45" s="130"/>
      <c r="QHT45" s="130"/>
      <c r="QHU45" s="130"/>
      <c r="QHV45" s="130"/>
      <c r="QHW45" s="130"/>
      <c r="QHX45" s="130"/>
      <c r="QHY45" s="130"/>
      <c r="QHZ45" s="130"/>
      <c r="QIA45" s="130"/>
      <c r="QIB45" s="130"/>
      <c r="QIC45" s="130"/>
      <c r="QID45" s="130"/>
      <c r="QIE45" s="130"/>
      <c r="QIF45" s="130"/>
      <c r="QIG45" s="130"/>
      <c r="QIH45" s="130"/>
      <c r="QII45" s="130"/>
      <c r="QIJ45" s="130"/>
      <c r="QIK45" s="130"/>
      <c r="QIL45" s="130"/>
      <c r="QIM45" s="130"/>
      <c r="QIN45" s="130"/>
      <c r="QIO45" s="130"/>
      <c r="QIP45" s="130"/>
      <c r="QIQ45" s="130"/>
      <c r="QIR45" s="130"/>
      <c r="QIS45" s="130"/>
      <c r="QIT45" s="130"/>
      <c r="QIU45" s="130"/>
      <c r="QIV45" s="130"/>
      <c r="QIW45" s="130"/>
      <c r="QIX45" s="130"/>
      <c r="QIY45" s="130"/>
      <c r="QIZ45" s="130"/>
      <c r="QJA45" s="130"/>
      <c r="QJB45" s="130"/>
      <c r="QJC45" s="130"/>
      <c r="QJD45" s="130"/>
      <c r="QJE45" s="130"/>
      <c r="QJF45" s="130"/>
      <c r="QJG45" s="130"/>
      <c r="QJH45" s="130"/>
      <c r="QJI45" s="130"/>
      <c r="QJJ45" s="130"/>
      <c r="QJK45" s="130"/>
      <c r="QJL45" s="130"/>
      <c r="QJM45" s="130"/>
      <c r="QJN45" s="130"/>
      <c r="QJO45" s="130"/>
      <c r="QJP45" s="130"/>
      <c r="QJQ45" s="130"/>
      <c r="QJR45" s="130"/>
      <c r="QJS45" s="130"/>
      <c r="QJT45" s="130"/>
      <c r="QJU45" s="130"/>
      <c r="QJV45" s="130"/>
      <c r="QJW45" s="130"/>
      <c r="QJX45" s="130"/>
      <c r="QJY45" s="130"/>
      <c r="QJZ45" s="130"/>
      <c r="QKA45" s="130"/>
      <c r="QKB45" s="130"/>
      <c r="QKC45" s="130"/>
      <c r="QKD45" s="130"/>
      <c r="QKE45" s="130"/>
      <c r="QKF45" s="130"/>
      <c r="QKG45" s="130"/>
      <c r="QKH45" s="130"/>
      <c r="QKI45" s="130"/>
      <c r="QKJ45" s="130"/>
      <c r="QKK45" s="130"/>
      <c r="QKL45" s="130"/>
      <c r="QKM45" s="130"/>
      <c r="QKN45" s="130"/>
      <c r="QKO45" s="130"/>
      <c r="QKP45" s="130"/>
      <c r="QKQ45" s="130"/>
      <c r="QKR45" s="130"/>
      <c r="QKS45" s="130"/>
      <c r="QKT45" s="130"/>
      <c r="QKU45" s="130"/>
      <c r="QKV45" s="130"/>
      <c r="QKW45" s="130"/>
      <c r="QKX45" s="130"/>
      <c r="QKY45" s="130"/>
      <c r="QKZ45" s="130"/>
      <c r="QLA45" s="130"/>
      <c r="QLB45" s="130"/>
      <c r="QLC45" s="130"/>
      <c r="QLD45" s="130"/>
      <c r="QLE45" s="130"/>
      <c r="QLF45" s="130"/>
      <c r="QLG45" s="130"/>
      <c r="QLH45" s="130"/>
      <c r="QLI45" s="130"/>
      <c r="QLJ45" s="130"/>
      <c r="QLK45" s="130"/>
      <c r="QLL45" s="130"/>
      <c r="QLM45" s="130"/>
      <c r="QLN45" s="130"/>
      <c r="QLO45" s="130"/>
      <c r="QLP45" s="130"/>
      <c r="QLQ45" s="130"/>
      <c r="QLR45" s="130"/>
      <c r="QLS45" s="130"/>
      <c r="QLT45" s="130"/>
      <c r="QLU45" s="130"/>
      <c r="QLV45" s="130"/>
      <c r="QLW45" s="130"/>
      <c r="QLX45" s="130"/>
      <c r="QLY45" s="130"/>
      <c r="QLZ45" s="130"/>
      <c r="QMA45" s="130"/>
      <c r="QMB45" s="130"/>
      <c r="QMC45" s="130"/>
      <c r="QMD45" s="130"/>
      <c r="QME45" s="130"/>
      <c r="QMF45" s="130"/>
      <c r="QMG45" s="130"/>
      <c r="QMH45" s="130"/>
      <c r="QMI45" s="130"/>
      <c r="QMJ45" s="130"/>
      <c r="QMK45" s="130"/>
      <c r="QML45" s="130"/>
      <c r="QMM45" s="130"/>
      <c r="QMN45" s="130"/>
      <c r="QMO45" s="130"/>
      <c r="QMP45" s="130"/>
      <c r="QMQ45" s="130"/>
      <c r="QMR45" s="130"/>
      <c r="QMS45" s="130"/>
      <c r="QMT45" s="130"/>
      <c r="QMU45" s="130"/>
      <c r="QMV45" s="130"/>
      <c r="QMW45" s="130"/>
      <c r="QMX45" s="130"/>
      <c r="QMY45" s="130"/>
      <c r="QMZ45" s="130"/>
      <c r="QNA45" s="130"/>
      <c r="QNB45" s="130"/>
      <c r="QNC45" s="130"/>
      <c r="QND45" s="130"/>
      <c r="QNE45" s="130"/>
      <c r="QNF45" s="130"/>
      <c r="QNG45" s="130"/>
      <c r="QNH45" s="130"/>
      <c r="QNI45" s="130"/>
      <c r="QNJ45" s="130"/>
      <c r="QNK45" s="130"/>
      <c r="QNL45" s="130"/>
      <c r="QNM45" s="130"/>
      <c r="QNN45" s="130"/>
      <c r="QNO45" s="130"/>
      <c r="QNP45" s="130"/>
      <c r="QNQ45" s="130"/>
      <c r="QNR45" s="130"/>
      <c r="QNS45" s="130"/>
      <c r="QNT45" s="130"/>
      <c r="QNU45" s="130"/>
      <c r="QNV45" s="130"/>
      <c r="QNW45" s="130"/>
      <c r="QNX45" s="130"/>
      <c r="QNY45" s="130"/>
      <c r="QNZ45" s="130"/>
      <c r="QOA45" s="130"/>
      <c r="QOB45" s="130"/>
      <c r="QOC45" s="130"/>
      <c r="QOD45" s="130"/>
      <c r="QOE45" s="130"/>
      <c r="QOF45" s="130"/>
      <c r="QOG45" s="130"/>
      <c r="QOH45" s="130"/>
      <c r="QOI45" s="130"/>
      <c r="QOJ45" s="130"/>
      <c r="QOK45" s="130"/>
      <c r="QOL45" s="130"/>
      <c r="QOM45" s="130"/>
      <c r="QON45" s="130"/>
      <c r="QOO45" s="130"/>
      <c r="QOP45" s="130"/>
      <c r="QOQ45" s="130"/>
      <c r="QOR45" s="130"/>
      <c r="QOS45" s="130"/>
      <c r="QOT45" s="130"/>
      <c r="QOU45" s="130"/>
      <c r="QOV45" s="130"/>
      <c r="QOW45" s="130"/>
      <c r="QOX45" s="130"/>
      <c r="QOY45" s="130"/>
      <c r="QOZ45" s="130"/>
      <c r="QPA45" s="130"/>
      <c r="QPB45" s="130"/>
      <c r="QPC45" s="130"/>
      <c r="QPD45" s="130"/>
      <c r="QPE45" s="130"/>
      <c r="QPF45" s="130"/>
      <c r="QPG45" s="130"/>
      <c r="QPH45" s="130"/>
      <c r="QPI45" s="130"/>
      <c r="QPJ45" s="130"/>
      <c r="QPK45" s="130"/>
      <c r="QPL45" s="130"/>
      <c r="QPM45" s="130"/>
      <c r="QPN45" s="130"/>
      <c r="QPO45" s="130"/>
      <c r="QPP45" s="130"/>
      <c r="QPQ45" s="130"/>
      <c r="QPR45" s="130"/>
      <c r="QPS45" s="130"/>
      <c r="QPT45" s="130"/>
      <c r="QPU45" s="130"/>
      <c r="QPV45" s="130"/>
      <c r="QPW45" s="130"/>
      <c r="QPX45" s="130"/>
      <c r="QPY45" s="130"/>
      <c r="QPZ45" s="130"/>
      <c r="QQA45" s="130"/>
      <c r="QQB45" s="130"/>
      <c r="QQC45" s="130"/>
      <c r="QQD45" s="130"/>
      <c r="QQE45" s="130"/>
      <c r="QQF45" s="130"/>
      <c r="QQG45" s="130"/>
      <c r="QQH45" s="130"/>
      <c r="QQI45" s="130"/>
      <c r="QQJ45" s="130"/>
      <c r="QQK45" s="130"/>
      <c r="QQL45" s="130"/>
      <c r="QQM45" s="130"/>
      <c r="QQN45" s="130"/>
      <c r="QQO45" s="130"/>
      <c r="QQP45" s="130"/>
      <c r="QQQ45" s="130"/>
      <c r="QQR45" s="130"/>
      <c r="QQS45" s="130"/>
      <c r="QQT45" s="130"/>
      <c r="QQU45" s="130"/>
      <c r="QQV45" s="130"/>
      <c r="QQW45" s="130"/>
      <c r="QQX45" s="130"/>
      <c r="QQY45" s="130"/>
      <c r="QQZ45" s="130"/>
      <c r="QRA45" s="130"/>
      <c r="QRB45" s="130"/>
      <c r="QRC45" s="130"/>
      <c r="QRD45" s="130"/>
      <c r="QRE45" s="130"/>
      <c r="QRF45" s="130"/>
      <c r="QRG45" s="130"/>
      <c r="QRH45" s="130"/>
      <c r="QRI45" s="130"/>
      <c r="QRJ45" s="130"/>
      <c r="QRK45" s="130"/>
      <c r="QRL45" s="130"/>
      <c r="QRM45" s="130"/>
      <c r="QRN45" s="130"/>
      <c r="QRO45" s="130"/>
      <c r="QRP45" s="130"/>
      <c r="QRQ45" s="130"/>
      <c r="QRR45" s="130"/>
      <c r="QRS45" s="130"/>
      <c r="QRT45" s="130"/>
      <c r="QRU45" s="130"/>
      <c r="QRV45" s="130"/>
      <c r="QRW45" s="130"/>
      <c r="QRX45" s="130"/>
      <c r="QRY45" s="130"/>
      <c r="QRZ45" s="130"/>
      <c r="QSA45" s="130"/>
      <c r="QSB45" s="130"/>
      <c r="QSC45" s="130"/>
      <c r="QSD45" s="130"/>
      <c r="QSE45" s="130"/>
      <c r="QSF45" s="130"/>
      <c r="QSG45" s="130"/>
      <c r="QSH45" s="130"/>
      <c r="QSI45" s="130"/>
      <c r="QSJ45" s="130"/>
      <c r="QSK45" s="130"/>
      <c r="QSL45" s="130"/>
      <c r="QSM45" s="130"/>
      <c r="QSN45" s="130"/>
      <c r="QSO45" s="130"/>
      <c r="QSP45" s="130"/>
      <c r="QSQ45" s="130"/>
      <c r="QSR45" s="130"/>
      <c r="QSS45" s="130"/>
      <c r="QST45" s="130"/>
      <c r="QSU45" s="130"/>
      <c r="QSV45" s="130"/>
      <c r="QSW45" s="130"/>
      <c r="QSX45" s="130"/>
      <c r="QSY45" s="130"/>
      <c r="QSZ45" s="130"/>
      <c r="QTA45" s="130"/>
      <c r="QTB45" s="130"/>
      <c r="QTC45" s="130"/>
      <c r="QTD45" s="130"/>
      <c r="QTE45" s="130"/>
      <c r="QTF45" s="130"/>
      <c r="QTG45" s="130"/>
      <c r="QTH45" s="130"/>
      <c r="QTI45" s="130"/>
      <c r="QTJ45" s="130"/>
      <c r="QTK45" s="130"/>
      <c r="QTL45" s="130"/>
      <c r="QTM45" s="130"/>
      <c r="QTN45" s="130"/>
      <c r="QTO45" s="130"/>
      <c r="QTP45" s="130"/>
      <c r="QTQ45" s="130"/>
      <c r="QTR45" s="130"/>
      <c r="QTS45" s="130"/>
      <c r="QTT45" s="130"/>
      <c r="QTU45" s="130"/>
      <c r="QTV45" s="130"/>
      <c r="QTW45" s="130"/>
      <c r="QTX45" s="130"/>
      <c r="QTY45" s="130"/>
      <c r="QTZ45" s="130"/>
      <c r="QUA45" s="130"/>
      <c r="QUB45" s="130"/>
      <c r="QUC45" s="130"/>
      <c r="QUD45" s="130"/>
      <c r="QUE45" s="130"/>
      <c r="QUF45" s="130"/>
      <c r="QUG45" s="130"/>
      <c r="QUH45" s="130"/>
      <c r="QUI45" s="130"/>
      <c r="QUJ45" s="130"/>
      <c r="QUK45" s="130"/>
      <c r="QUL45" s="130"/>
      <c r="QUM45" s="130"/>
      <c r="QUN45" s="130"/>
      <c r="QUO45" s="130"/>
      <c r="QUP45" s="130"/>
      <c r="QUQ45" s="130"/>
      <c r="QUR45" s="130"/>
      <c r="QUS45" s="130"/>
      <c r="QUT45" s="130"/>
      <c r="QUU45" s="130"/>
      <c r="QUV45" s="130"/>
      <c r="QUW45" s="130"/>
      <c r="QUX45" s="130"/>
      <c r="QUY45" s="130"/>
      <c r="QUZ45" s="130"/>
      <c r="QVA45" s="130"/>
      <c r="QVB45" s="130"/>
      <c r="QVC45" s="130"/>
      <c r="QVD45" s="130"/>
      <c r="QVE45" s="130"/>
      <c r="QVF45" s="130"/>
      <c r="QVG45" s="130"/>
      <c r="QVH45" s="130"/>
      <c r="QVI45" s="130"/>
      <c r="QVJ45" s="130"/>
      <c r="QVK45" s="130"/>
      <c r="QVL45" s="130"/>
      <c r="QVM45" s="130"/>
      <c r="QVN45" s="130"/>
      <c r="QVO45" s="130"/>
      <c r="QVP45" s="130"/>
      <c r="QVQ45" s="130"/>
      <c r="QVR45" s="130"/>
      <c r="QVS45" s="130"/>
      <c r="QVT45" s="130"/>
      <c r="QVU45" s="130"/>
      <c r="QVV45" s="130"/>
      <c r="QVW45" s="130"/>
      <c r="QVX45" s="130"/>
      <c r="QVY45" s="130"/>
      <c r="QVZ45" s="130"/>
      <c r="QWA45" s="130"/>
      <c r="QWB45" s="130"/>
      <c r="QWC45" s="130"/>
      <c r="QWD45" s="130"/>
      <c r="QWE45" s="130"/>
      <c r="QWF45" s="130"/>
      <c r="QWG45" s="130"/>
      <c r="QWH45" s="130"/>
      <c r="QWI45" s="130"/>
      <c r="QWJ45" s="130"/>
      <c r="QWK45" s="130"/>
      <c r="QWL45" s="130"/>
      <c r="QWM45" s="130"/>
      <c r="QWN45" s="130"/>
      <c r="QWO45" s="130"/>
      <c r="QWP45" s="130"/>
      <c r="QWQ45" s="130"/>
      <c r="QWR45" s="130"/>
      <c r="QWS45" s="130"/>
      <c r="QWT45" s="130"/>
      <c r="QWU45" s="130"/>
      <c r="QWV45" s="130"/>
      <c r="QWW45" s="130"/>
      <c r="QWX45" s="130"/>
      <c r="QWY45" s="130"/>
      <c r="QWZ45" s="130"/>
      <c r="QXA45" s="130"/>
      <c r="QXB45" s="130"/>
      <c r="QXC45" s="130"/>
      <c r="QXD45" s="130"/>
      <c r="QXE45" s="130"/>
      <c r="QXF45" s="130"/>
      <c r="QXG45" s="130"/>
      <c r="QXH45" s="130"/>
      <c r="QXI45" s="130"/>
      <c r="QXJ45" s="130"/>
      <c r="QXK45" s="130"/>
      <c r="QXL45" s="130"/>
      <c r="QXM45" s="130"/>
      <c r="QXN45" s="130"/>
      <c r="QXO45" s="130"/>
      <c r="QXP45" s="130"/>
      <c r="QXQ45" s="130"/>
      <c r="QXR45" s="130"/>
      <c r="QXS45" s="130"/>
      <c r="QXT45" s="130"/>
      <c r="QXU45" s="130"/>
      <c r="QXV45" s="130"/>
      <c r="QXW45" s="130"/>
      <c r="QXX45" s="130"/>
      <c r="QXY45" s="130"/>
      <c r="QXZ45" s="130"/>
      <c r="QYA45" s="130"/>
      <c r="QYB45" s="130"/>
      <c r="QYC45" s="130"/>
      <c r="QYD45" s="130"/>
      <c r="QYE45" s="130"/>
      <c r="QYF45" s="130"/>
      <c r="QYG45" s="130"/>
      <c r="QYH45" s="130"/>
      <c r="QYI45" s="130"/>
      <c r="QYJ45" s="130"/>
      <c r="QYK45" s="130"/>
      <c r="QYL45" s="130"/>
      <c r="QYM45" s="130"/>
      <c r="QYN45" s="130"/>
      <c r="QYO45" s="130"/>
      <c r="QYP45" s="130"/>
      <c r="QYQ45" s="130"/>
      <c r="QYR45" s="130"/>
      <c r="QYS45" s="130"/>
      <c r="QYT45" s="130"/>
      <c r="QYU45" s="130"/>
      <c r="QYV45" s="130"/>
      <c r="QYW45" s="130"/>
      <c r="QYX45" s="130"/>
      <c r="QYY45" s="130"/>
      <c r="QYZ45" s="130"/>
      <c r="QZA45" s="130"/>
      <c r="QZB45" s="130"/>
      <c r="QZC45" s="130"/>
      <c r="QZD45" s="130"/>
      <c r="QZE45" s="130"/>
      <c r="QZF45" s="130"/>
      <c r="QZG45" s="130"/>
      <c r="QZH45" s="130"/>
      <c r="QZI45" s="130"/>
      <c r="QZJ45" s="130"/>
      <c r="QZK45" s="130"/>
      <c r="QZL45" s="130"/>
      <c r="QZM45" s="130"/>
      <c r="QZN45" s="130"/>
      <c r="QZO45" s="130"/>
      <c r="QZP45" s="130"/>
      <c r="QZQ45" s="130"/>
      <c r="QZR45" s="130"/>
      <c r="QZS45" s="130"/>
      <c r="QZT45" s="130"/>
      <c r="QZU45" s="130"/>
      <c r="QZV45" s="130"/>
      <c r="QZW45" s="130"/>
      <c r="QZX45" s="130"/>
      <c r="QZY45" s="130"/>
      <c r="QZZ45" s="130"/>
      <c r="RAA45" s="130"/>
      <c r="RAB45" s="130"/>
      <c r="RAC45" s="130"/>
      <c r="RAD45" s="130"/>
      <c r="RAE45" s="130"/>
      <c r="RAF45" s="130"/>
      <c r="RAG45" s="130"/>
      <c r="RAH45" s="130"/>
      <c r="RAI45" s="130"/>
      <c r="RAJ45" s="130"/>
      <c r="RAK45" s="130"/>
      <c r="RAL45" s="130"/>
      <c r="RAM45" s="130"/>
      <c r="RAN45" s="130"/>
      <c r="RAO45" s="130"/>
      <c r="RAP45" s="130"/>
      <c r="RAQ45" s="130"/>
      <c r="RAR45" s="130"/>
      <c r="RAS45" s="130"/>
      <c r="RAT45" s="130"/>
      <c r="RAU45" s="130"/>
      <c r="RAV45" s="130"/>
      <c r="RAW45" s="130"/>
      <c r="RAX45" s="130"/>
      <c r="RAY45" s="130"/>
      <c r="RAZ45" s="130"/>
      <c r="RBA45" s="130"/>
      <c r="RBB45" s="130"/>
      <c r="RBC45" s="130"/>
      <c r="RBD45" s="130"/>
      <c r="RBE45" s="130"/>
      <c r="RBF45" s="130"/>
      <c r="RBG45" s="130"/>
      <c r="RBH45" s="130"/>
      <c r="RBI45" s="130"/>
      <c r="RBJ45" s="130"/>
      <c r="RBK45" s="130"/>
      <c r="RBL45" s="130"/>
      <c r="RBM45" s="130"/>
      <c r="RBN45" s="130"/>
      <c r="RBO45" s="130"/>
      <c r="RBP45" s="130"/>
      <c r="RBQ45" s="130"/>
      <c r="RBR45" s="130"/>
      <c r="RBS45" s="130"/>
      <c r="RBT45" s="130"/>
      <c r="RBU45" s="130"/>
      <c r="RBV45" s="130"/>
      <c r="RBW45" s="130"/>
      <c r="RBX45" s="130"/>
      <c r="RBY45" s="130"/>
      <c r="RBZ45" s="130"/>
      <c r="RCA45" s="130"/>
      <c r="RCB45" s="130"/>
      <c r="RCC45" s="130"/>
      <c r="RCD45" s="130"/>
      <c r="RCE45" s="130"/>
      <c r="RCF45" s="130"/>
      <c r="RCG45" s="130"/>
      <c r="RCH45" s="130"/>
      <c r="RCI45" s="130"/>
      <c r="RCJ45" s="130"/>
      <c r="RCK45" s="130"/>
      <c r="RCL45" s="130"/>
      <c r="RCM45" s="130"/>
      <c r="RCN45" s="130"/>
      <c r="RCO45" s="130"/>
      <c r="RCP45" s="130"/>
      <c r="RCQ45" s="130"/>
      <c r="RCR45" s="130"/>
      <c r="RCS45" s="130"/>
      <c r="RCT45" s="130"/>
      <c r="RCU45" s="130"/>
      <c r="RCV45" s="130"/>
      <c r="RCW45" s="130"/>
      <c r="RCX45" s="130"/>
      <c r="RCY45" s="130"/>
      <c r="RCZ45" s="130"/>
      <c r="RDA45" s="130"/>
      <c r="RDB45" s="130"/>
      <c r="RDC45" s="130"/>
      <c r="RDD45" s="130"/>
      <c r="RDE45" s="130"/>
      <c r="RDF45" s="130"/>
      <c r="RDG45" s="130"/>
      <c r="RDH45" s="130"/>
      <c r="RDI45" s="130"/>
      <c r="RDJ45" s="130"/>
      <c r="RDK45" s="130"/>
      <c r="RDL45" s="130"/>
      <c r="RDM45" s="130"/>
      <c r="RDN45" s="130"/>
      <c r="RDO45" s="130"/>
      <c r="RDP45" s="130"/>
      <c r="RDQ45" s="130"/>
      <c r="RDR45" s="130"/>
      <c r="RDS45" s="130"/>
      <c r="RDT45" s="130"/>
      <c r="RDU45" s="130"/>
      <c r="RDV45" s="130"/>
      <c r="RDW45" s="130"/>
      <c r="RDX45" s="130"/>
      <c r="RDY45" s="130"/>
      <c r="RDZ45" s="130"/>
      <c r="REA45" s="130"/>
      <c r="REB45" s="130"/>
      <c r="REC45" s="130"/>
      <c r="RED45" s="130"/>
      <c r="REE45" s="130"/>
      <c r="REF45" s="130"/>
      <c r="REG45" s="130"/>
      <c r="REH45" s="130"/>
      <c r="REI45" s="130"/>
      <c r="REJ45" s="130"/>
      <c r="REK45" s="130"/>
      <c r="REL45" s="130"/>
      <c r="REM45" s="130"/>
      <c r="REN45" s="130"/>
      <c r="REO45" s="130"/>
      <c r="REP45" s="130"/>
      <c r="REQ45" s="130"/>
      <c r="RER45" s="130"/>
      <c r="RES45" s="130"/>
      <c r="RET45" s="130"/>
      <c r="REU45" s="130"/>
      <c r="REV45" s="130"/>
      <c r="REW45" s="130"/>
      <c r="REX45" s="130"/>
      <c r="REY45" s="130"/>
      <c r="REZ45" s="130"/>
      <c r="RFA45" s="130"/>
      <c r="RFB45" s="130"/>
      <c r="RFC45" s="130"/>
      <c r="RFD45" s="130"/>
      <c r="RFE45" s="130"/>
      <c r="RFF45" s="130"/>
      <c r="RFG45" s="130"/>
      <c r="RFH45" s="130"/>
      <c r="RFI45" s="130"/>
      <c r="RFJ45" s="130"/>
      <c r="RFK45" s="130"/>
      <c r="RFL45" s="130"/>
      <c r="RFM45" s="130"/>
      <c r="RFN45" s="130"/>
      <c r="RFO45" s="130"/>
      <c r="RFP45" s="130"/>
      <c r="RFQ45" s="130"/>
      <c r="RFR45" s="130"/>
      <c r="RFS45" s="130"/>
      <c r="RFT45" s="130"/>
      <c r="RFU45" s="130"/>
      <c r="RFV45" s="130"/>
      <c r="RFW45" s="130"/>
      <c r="RFX45" s="130"/>
      <c r="RFY45" s="130"/>
      <c r="RFZ45" s="130"/>
      <c r="RGA45" s="130"/>
      <c r="RGB45" s="130"/>
      <c r="RGC45" s="130"/>
      <c r="RGD45" s="130"/>
      <c r="RGE45" s="130"/>
      <c r="RGF45" s="130"/>
      <c r="RGG45" s="130"/>
      <c r="RGH45" s="130"/>
      <c r="RGI45" s="130"/>
      <c r="RGJ45" s="130"/>
      <c r="RGK45" s="130"/>
      <c r="RGL45" s="130"/>
      <c r="RGM45" s="130"/>
      <c r="RGN45" s="130"/>
      <c r="RGO45" s="130"/>
      <c r="RGP45" s="130"/>
      <c r="RGQ45" s="130"/>
      <c r="RGR45" s="130"/>
      <c r="RGS45" s="130"/>
      <c r="RGT45" s="130"/>
      <c r="RGU45" s="130"/>
      <c r="RGV45" s="130"/>
      <c r="RGW45" s="130"/>
      <c r="RGX45" s="130"/>
      <c r="RGY45" s="130"/>
      <c r="RGZ45" s="130"/>
      <c r="RHA45" s="130"/>
      <c r="RHB45" s="130"/>
      <c r="RHC45" s="130"/>
      <c r="RHD45" s="130"/>
      <c r="RHE45" s="130"/>
      <c r="RHF45" s="130"/>
      <c r="RHG45" s="130"/>
      <c r="RHH45" s="130"/>
      <c r="RHI45" s="130"/>
      <c r="RHJ45" s="130"/>
      <c r="RHK45" s="130"/>
      <c r="RHL45" s="130"/>
      <c r="RHM45" s="130"/>
      <c r="RHN45" s="130"/>
      <c r="RHO45" s="130"/>
      <c r="RHP45" s="130"/>
      <c r="RHQ45" s="130"/>
      <c r="RHR45" s="130"/>
      <c r="RHS45" s="130"/>
      <c r="RHT45" s="130"/>
      <c r="RHU45" s="130"/>
      <c r="RHV45" s="130"/>
      <c r="RHW45" s="130"/>
      <c r="RHX45" s="130"/>
      <c r="RHY45" s="130"/>
      <c r="RHZ45" s="130"/>
      <c r="RIA45" s="130"/>
      <c r="RIB45" s="130"/>
      <c r="RIC45" s="130"/>
      <c r="RID45" s="130"/>
      <c r="RIE45" s="130"/>
      <c r="RIF45" s="130"/>
      <c r="RIG45" s="130"/>
      <c r="RIH45" s="130"/>
      <c r="RII45" s="130"/>
      <c r="RIJ45" s="130"/>
      <c r="RIK45" s="130"/>
      <c r="RIL45" s="130"/>
      <c r="RIM45" s="130"/>
      <c r="RIN45" s="130"/>
      <c r="RIO45" s="130"/>
      <c r="RIP45" s="130"/>
      <c r="RIQ45" s="130"/>
      <c r="RIR45" s="130"/>
      <c r="RIS45" s="130"/>
      <c r="RIT45" s="130"/>
      <c r="RIU45" s="130"/>
      <c r="RIV45" s="130"/>
      <c r="RIW45" s="130"/>
      <c r="RIX45" s="130"/>
      <c r="RIY45" s="130"/>
      <c r="RIZ45" s="130"/>
      <c r="RJA45" s="130"/>
      <c r="RJB45" s="130"/>
      <c r="RJC45" s="130"/>
      <c r="RJD45" s="130"/>
      <c r="RJE45" s="130"/>
      <c r="RJF45" s="130"/>
      <c r="RJG45" s="130"/>
      <c r="RJH45" s="130"/>
      <c r="RJI45" s="130"/>
      <c r="RJJ45" s="130"/>
      <c r="RJK45" s="130"/>
      <c r="RJL45" s="130"/>
      <c r="RJM45" s="130"/>
      <c r="RJN45" s="130"/>
      <c r="RJO45" s="130"/>
      <c r="RJP45" s="130"/>
      <c r="RJQ45" s="130"/>
      <c r="RJR45" s="130"/>
      <c r="RJS45" s="130"/>
      <c r="RJT45" s="130"/>
      <c r="RJU45" s="130"/>
      <c r="RJV45" s="130"/>
      <c r="RJW45" s="130"/>
      <c r="RJX45" s="130"/>
      <c r="RJY45" s="130"/>
      <c r="RJZ45" s="130"/>
      <c r="RKA45" s="130"/>
      <c r="RKB45" s="130"/>
      <c r="RKC45" s="130"/>
      <c r="RKD45" s="130"/>
      <c r="RKE45" s="130"/>
      <c r="RKF45" s="130"/>
      <c r="RKG45" s="130"/>
      <c r="RKH45" s="130"/>
      <c r="RKI45" s="130"/>
      <c r="RKJ45" s="130"/>
      <c r="RKK45" s="130"/>
      <c r="RKL45" s="130"/>
      <c r="RKM45" s="130"/>
      <c r="RKN45" s="130"/>
      <c r="RKO45" s="130"/>
      <c r="RKP45" s="130"/>
      <c r="RKQ45" s="130"/>
      <c r="RKR45" s="130"/>
      <c r="RKS45" s="130"/>
      <c r="RKT45" s="130"/>
      <c r="RKU45" s="130"/>
      <c r="RKV45" s="130"/>
      <c r="RKW45" s="130"/>
      <c r="RKX45" s="130"/>
      <c r="RKY45" s="130"/>
      <c r="RKZ45" s="130"/>
      <c r="RLA45" s="130"/>
      <c r="RLB45" s="130"/>
      <c r="RLC45" s="130"/>
      <c r="RLD45" s="130"/>
      <c r="RLE45" s="130"/>
      <c r="RLF45" s="130"/>
      <c r="RLG45" s="130"/>
      <c r="RLH45" s="130"/>
      <c r="RLI45" s="130"/>
      <c r="RLJ45" s="130"/>
      <c r="RLK45" s="130"/>
      <c r="RLL45" s="130"/>
      <c r="RLM45" s="130"/>
      <c r="RLN45" s="130"/>
      <c r="RLO45" s="130"/>
      <c r="RLP45" s="130"/>
      <c r="RLQ45" s="130"/>
      <c r="RLR45" s="130"/>
      <c r="RLS45" s="130"/>
      <c r="RLT45" s="130"/>
      <c r="RLU45" s="130"/>
      <c r="RLV45" s="130"/>
      <c r="RLW45" s="130"/>
      <c r="RLX45" s="130"/>
      <c r="RLY45" s="130"/>
      <c r="RLZ45" s="130"/>
      <c r="RMA45" s="130"/>
      <c r="RMB45" s="130"/>
      <c r="RMC45" s="130"/>
      <c r="RMD45" s="130"/>
      <c r="RME45" s="130"/>
      <c r="RMF45" s="130"/>
      <c r="RMG45" s="130"/>
      <c r="RMH45" s="130"/>
      <c r="RMI45" s="130"/>
      <c r="RMJ45" s="130"/>
      <c r="RMK45" s="130"/>
      <c r="RML45" s="130"/>
      <c r="RMM45" s="130"/>
      <c r="RMN45" s="130"/>
      <c r="RMO45" s="130"/>
      <c r="RMP45" s="130"/>
      <c r="RMQ45" s="130"/>
      <c r="RMR45" s="130"/>
      <c r="RMS45" s="130"/>
      <c r="RMT45" s="130"/>
      <c r="RMU45" s="130"/>
      <c r="RMV45" s="130"/>
      <c r="RMW45" s="130"/>
      <c r="RMX45" s="130"/>
      <c r="RMY45" s="130"/>
      <c r="RMZ45" s="130"/>
      <c r="RNA45" s="130"/>
      <c r="RNB45" s="130"/>
      <c r="RNC45" s="130"/>
      <c r="RND45" s="130"/>
      <c r="RNE45" s="130"/>
      <c r="RNF45" s="130"/>
      <c r="RNG45" s="130"/>
      <c r="RNH45" s="130"/>
      <c r="RNI45" s="130"/>
      <c r="RNJ45" s="130"/>
      <c r="RNK45" s="130"/>
      <c r="RNL45" s="130"/>
      <c r="RNM45" s="130"/>
      <c r="RNN45" s="130"/>
      <c r="RNO45" s="130"/>
      <c r="RNP45" s="130"/>
      <c r="RNQ45" s="130"/>
      <c r="RNR45" s="130"/>
      <c r="RNS45" s="130"/>
      <c r="RNT45" s="130"/>
      <c r="RNU45" s="130"/>
      <c r="RNV45" s="130"/>
      <c r="RNW45" s="130"/>
      <c r="RNX45" s="130"/>
      <c r="RNY45" s="130"/>
      <c r="RNZ45" s="130"/>
      <c r="ROA45" s="130"/>
      <c r="ROB45" s="130"/>
      <c r="ROC45" s="130"/>
      <c r="ROD45" s="130"/>
      <c r="ROE45" s="130"/>
      <c r="ROF45" s="130"/>
      <c r="ROG45" s="130"/>
      <c r="ROH45" s="130"/>
      <c r="ROI45" s="130"/>
      <c r="ROJ45" s="130"/>
      <c r="ROK45" s="130"/>
      <c r="ROL45" s="130"/>
      <c r="ROM45" s="130"/>
      <c r="RON45" s="130"/>
      <c r="ROO45" s="130"/>
      <c r="ROP45" s="130"/>
      <c r="ROQ45" s="130"/>
      <c r="ROR45" s="130"/>
      <c r="ROS45" s="130"/>
      <c r="ROT45" s="130"/>
      <c r="ROU45" s="130"/>
      <c r="ROV45" s="130"/>
      <c r="ROW45" s="130"/>
      <c r="ROX45" s="130"/>
      <c r="ROY45" s="130"/>
      <c r="ROZ45" s="130"/>
      <c r="RPA45" s="130"/>
      <c r="RPB45" s="130"/>
      <c r="RPC45" s="130"/>
      <c r="RPD45" s="130"/>
      <c r="RPE45" s="130"/>
      <c r="RPF45" s="130"/>
      <c r="RPG45" s="130"/>
      <c r="RPH45" s="130"/>
      <c r="RPI45" s="130"/>
      <c r="RPJ45" s="130"/>
      <c r="RPK45" s="130"/>
      <c r="RPL45" s="130"/>
      <c r="RPM45" s="130"/>
      <c r="RPN45" s="130"/>
      <c r="RPO45" s="130"/>
      <c r="RPP45" s="130"/>
      <c r="RPQ45" s="130"/>
      <c r="RPR45" s="130"/>
      <c r="RPS45" s="130"/>
      <c r="RPT45" s="130"/>
      <c r="RPU45" s="130"/>
      <c r="RPV45" s="130"/>
      <c r="RPW45" s="130"/>
      <c r="RPX45" s="130"/>
      <c r="RPY45" s="130"/>
      <c r="RPZ45" s="130"/>
      <c r="RQA45" s="130"/>
      <c r="RQB45" s="130"/>
      <c r="RQC45" s="130"/>
      <c r="RQD45" s="130"/>
      <c r="RQE45" s="130"/>
      <c r="RQF45" s="130"/>
      <c r="RQG45" s="130"/>
      <c r="RQH45" s="130"/>
      <c r="RQI45" s="130"/>
      <c r="RQJ45" s="130"/>
      <c r="RQK45" s="130"/>
      <c r="RQL45" s="130"/>
      <c r="RQM45" s="130"/>
      <c r="RQN45" s="130"/>
      <c r="RQO45" s="130"/>
      <c r="RQP45" s="130"/>
      <c r="RQQ45" s="130"/>
      <c r="RQR45" s="130"/>
      <c r="RQS45" s="130"/>
      <c r="RQT45" s="130"/>
      <c r="RQU45" s="130"/>
      <c r="RQV45" s="130"/>
      <c r="RQW45" s="130"/>
      <c r="RQX45" s="130"/>
      <c r="RQY45" s="130"/>
      <c r="RQZ45" s="130"/>
      <c r="RRA45" s="130"/>
      <c r="RRB45" s="130"/>
      <c r="RRC45" s="130"/>
      <c r="RRD45" s="130"/>
      <c r="RRE45" s="130"/>
      <c r="RRF45" s="130"/>
      <c r="RRG45" s="130"/>
      <c r="RRH45" s="130"/>
      <c r="RRI45" s="130"/>
      <c r="RRJ45" s="130"/>
      <c r="RRK45" s="130"/>
      <c r="RRL45" s="130"/>
      <c r="RRM45" s="130"/>
      <c r="RRN45" s="130"/>
      <c r="RRO45" s="130"/>
      <c r="RRP45" s="130"/>
      <c r="RRQ45" s="130"/>
      <c r="RRR45" s="130"/>
      <c r="RRS45" s="130"/>
      <c r="RRT45" s="130"/>
      <c r="RRU45" s="130"/>
      <c r="RRV45" s="130"/>
      <c r="RRW45" s="130"/>
      <c r="RRX45" s="130"/>
      <c r="RRY45" s="130"/>
      <c r="RRZ45" s="130"/>
      <c r="RSA45" s="130"/>
      <c r="RSB45" s="130"/>
      <c r="RSC45" s="130"/>
      <c r="RSD45" s="130"/>
      <c r="RSE45" s="130"/>
      <c r="RSF45" s="130"/>
      <c r="RSG45" s="130"/>
      <c r="RSH45" s="130"/>
      <c r="RSI45" s="130"/>
      <c r="RSJ45" s="130"/>
      <c r="RSK45" s="130"/>
      <c r="RSL45" s="130"/>
      <c r="RSM45" s="130"/>
      <c r="RSN45" s="130"/>
      <c r="RSO45" s="130"/>
      <c r="RSP45" s="130"/>
      <c r="RSQ45" s="130"/>
      <c r="RSR45" s="130"/>
      <c r="RSS45" s="130"/>
      <c r="RST45" s="130"/>
      <c r="RSU45" s="130"/>
      <c r="RSV45" s="130"/>
      <c r="RSW45" s="130"/>
      <c r="RSX45" s="130"/>
      <c r="RSY45" s="130"/>
      <c r="RSZ45" s="130"/>
      <c r="RTA45" s="130"/>
      <c r="RTB45" s="130"/>
      <c r="RTC45" s="130"/>
      <c r="RTD45" s="130"/>
      <c r="RTE45" s="130"/>
      <c r="RTF45" s="130"/>
      <c r="RTG45" s="130"/>
      <c r="RTH45" s="130"/>
      <c r="RTI45" s="130"/>
      <c r="RTJ45" s="130"/>
      <c r="RTK45" s="130"/>
      <c r="RTL45" s="130"/>
      <c r="RTM45" s="130"/>
      <c r="RTN45" s="130"/>
      <c r="RTO45" s="130"/>
      <c r="RTP45" s="130"/>
      <c r="RTQ45" s="130"/>
      <c r="RTR45" s="130"/>
      <c r="RTS45" s="130"/>
      <c r="RTT45" s="130"/>
      <c r="RTU45" s="130"/>
      <c r="RTV45" s="130"/>
      <c r="RTW45" s="130"/>
      <c r="RTX45" s="130"/>
      <c r="RTY45" s="130"/>
      <c r="RTZ45" s="130"/>
      <c r="RUA45" s="130"/>
      <c r="RUB45" s="130"/>
      <c r="RUC45" s="130"/>
      <c r="RUD45" s="130"/>
      <c r="RUE45" s="130"/>
      <c r="RUF45" s="130"/>
      <c r="RUG45" s="130"/>
      <c r="RUH45" s="130"/>
      <c r="RUI45" s="130"/>
      <c r="RUJ45" s="130"/>
      <c r="RUK45" s="130"/>
      <c r="RUL45" s="130"/>
      <c r="RUM45" s="130"/>
      <c r="RUN45" s="130"/>
      <c r="RUO45" s="130"/>
      <c r="RUP45" s="130"/>
      <c r="RUQ45" s="130"/>
      <c r="RUR45" s="130"/>
      <c r="RUS45" s="130"/>
      <c r="RUT45" s="130"/>
      <c r="RUU45" s="130"/>
      <c r="RUV45" s="130"/>
      <c r="RUW45" s="130"/>
      <c r="RUX45" s="130"/>
      <c r="RUY45" s="130"/>
      <c r="RUZ45" s="130"/>
      <c r="RVA45" s="130"/>
      <c r="RVB45" s="130"/>
      <c r="RVC45" s="130"/>
      <c r="RVD45" s="130"/>
      <c r="RVE45" s="130"/>
      <c r="RVF45" s="130"/>
      <c r="RVG45" s="130"/>
      <c r="RVH45" s="130"/>
      <c r="RVI45" s="130"/>
      <c r="RVJ45" s="130"/>
      <c r="RVK45" s="130"/>
      <c r="RVL45" s="130"/>
      <c r="RVM45" s="130"/>
      <c r="RVN45" s="130"/>
      <c r="RVO45" s="130"/>
      <c r="RVP45" s="130"/>
      <c r="RVQ45" s="130"/>
      <c r="RVR45" s="130"/>
      <c r="RVS45" s="130"/>
      <c r="RVT45" s="130"/>
      <c r="RVU45" s="130"/>
      <c r="RVV45" s="130"/>
      <c r="RVW45" s="130"/>
      <c r="RVX45" s="130"/>
      <c r="RVY45" s="130"/>
      <c r="RVZ45" s="130"/>
      <c r="RWA45" s="130"/>
      <c r="RWB45" s="130"/>
      <c r="RWC45" s="130"/>
      <c r="RWD45" s="130"/>
      <c r="RWE45" s="130"/>
      <c r="RWF45" s="130"/>
      <c r="RWG45" s="130"/>
      <c r="RWH45" s="130"/>
      <c r="RWI45" s="130"/>
      <c r="RWJ45" s="130"/>
      <c r="RWK45" s="130"/>
      <c r="RWL45" s="130"/>
      <c r="RWM45" s="130"/>
      <c r="RWN45" s="130"/>
      <c r="RWO45" s="130"/>
      <c r="RWP45" s="130"/>
      <c r="RWQ45" s="130"/>
      <c r="RWR45" s="130"/>
      <c r="RWS45" s="130"/>
      <c r="RWT45" s="130"/>
      <c r="RWU45" s="130"/>
      <c r="RWV45" s="130"/>
      <c r="RWW45" s="130"/>
      <c r="RWX45" s="130"/>
      <c r="RWY45" s="130"/>
      <c r="RWZ45" s="130"/>
      <c r="RXA45" s="130"/>
      <c r="RXB45" s="130"/>
      <c r="RXC45" s="130"/>
      <c r="RXD45" s="130"/>
      <c r="RXE45" s="130"/>
      <c r="RXF45" s="130"/>
      <c r="RXG45" s="130"/>
      <c r="RXH45" s="130"/>
      <c r="RXI45" s="130"/>
      <c r="RXJ45" s="130"/>
      <c r="RXK45" s="130"/>
      <c r="RXL45" s="130"/>
      <c r="RXM45" s="130"/>
      <c r="RXN45" s="130"/>
      <c r="RXO45" s="130"/>
      <c r="RXP45" s="130"/>
      <c r="RXQ45" s="130"/>
      <c r="RXR45" s="130"/>
      <c r="RXS45" s="130"/>
      <c r="RXT45" s="130"/>
      <c r="RXU45" s="130"/>
      <c r="RXV45" s="130"/>
      <c r="RXW45" s="130"/>
      <c r="RXX45" s="130"/>
      <c r="RXY45" s="130"/>
      <c r="RXZ45" s="130"/>
      <c r="RYA45" s="130"/>
      <c r="RYB45" s="130"/>
      <c r="RYC45" s="130"/>
      <c r="RYD45" s="130"/>
      <c r="RYE45" s="130"/>
      <c r="RYF45" s="130"/>
      <c r="RYG45" s="130"/>
      <c r="RYH45" s="130"/>
      <c r="RYI45" s="130"/>
      <c r="RYJ45" s="130"/>
      <c r="RYK45" s="130"/>
      <c r="RYL45" s="130"/>
      <c r="RYM45" s="130"/>
      <c r="RYN45" s="130"/>
      <c r="RYO45" s="130"/>
      <c r="RYP45" s="130"/>
      <c r="RYQ45" s="130"/>
      <c r="RYR45" s="130"/>
      <c r="RYS45" s="130"/>
      <c r="RYT45" s="130"/>
      <c r="RYU45" s="130"/>
      <c r="RYV45" s="130"/>
      <c r="RYW45" s="130"/>
      <c r="RYX45" s="130"/>
      <c r="RYY45" s="130"/>
      <c r="RYZ45" s="130"/>
      <c r="RZA45" s="130"/>
      <c r="RZB45" s="130"/>
      <c r="RZC45" s="130"/>
      <c r="RZD45" s="130"/>
      <c r="RZE45" s="130"/>
      <c r="RZF45" s="130"/>
      <c r="RZG45" s="130"/>
      <c r="RZH45" s="130"/>
      <c r="RZI45" s="130"/>
      <c r="RZJ45" s="130"/>
      <c r="RZK45" s="130"/>
      <c r="RZL45" s="130"/>
      <c r="RZM45" s="130"/>
      <c r="RZN45" s="130"/>
      <c r="RZO45" s="130"/>
      <c r="RZP45" s="130"/>
      <c r="RZQ45" s="130"/>
      <c r="RZR45" s="130"/>
      <c r="RZS45" s="130"/>
      <c r="RZT45" s="130"/>
      <c r="RZU45" s="130"/>
      <c r="RZV45" s="130"/>
      <c r="RZW45" s="130"/>
      <c r="RZX45" s="130"/>
      <c r="RZY45" s="130"/>
      <c r="RZZ45" s="130"/>
      <c r="SAA45" s="130"/>
      <c r="SAB45" s="130"/>
      <c r="SAC45" s="130"/>
      <c r="SAD45" s="130"/>
      <c r="SAE45" s="130"/>
      <c r="SAF45" s="130"/>
      <c r="SAG45" s="130"/>
      <c r="SAH45" s="130"/>
      <c r="SAI45" s="130"/>
      <c r="SAJ45" s="130"/>
      <c r="SAK45" s="130"/>
      <c r="SAL45" s="130"/>
      <c r="SAM45" s="130"/>
      <c r="SAN45" s="130"/>
      <c r="SAO45" s="130"/>
      <c r="SAP45" s="130"/>
      <c r="SAQ45" s="130"/>
      <c r="SAR45" s="130"/>
      <c r="SAS45" s="130"/>
      <c r="SAT45" s="130"/>
      <c r="SAU45" s="130"/>
      <c r="SAV45" s="130"/>
      <c r="SAW45" s="130"/>
      <c r="SAX45" s="130"/>
      <c r="SAY45" s="130"/>
      <c r="SAZ45" s="130"/>
      <c r="SBA45" s="130"/>
      <c r="SBB45" s="130"/>
      <c r="SBC45" s="130"/>
      <c r="SBD45" s="130"/>
      <c r="SBE45" s="130"/>
      <c r="SBF45" s="130"/>
      <c r="SBG45" s="130"/>
      <c r="SBH45" s="130"/>
      <c r="SBI45" s="130"/>
      <c r="SBJ45" s="130"/>
      <c r="SBK45" s="130"/>
      <c r="SBL45" s="130"/>
      <c r="SBM45" s="130"/>
      <c r="SBN45" s="130"/>
      <c r="SBO45" s="130"/>
      <c r="SBP45" s="130"/>
      <c r="SBQ45" s="130"/>
      <c r="SBR45" s="130"/>
      <c r="SBS45" s="130"/>
      <c r="SBT45" s="130"/>
      <c r="SBU45" s="130"/>
      <c r="SBV45" s="130"/>
      <c r="SBW45" s="130"/>
      <c r="SBX45" s="130"/>
      <c r="SBY45" s="130"/>
      <c r="SBZ45" s="130"/>
      <c r="SCA45" s="130"/>
      <c r="SCB45" s="130"/>
      <c r="SCC45" s="130"/>
      <c r="SCD45" s="130"/>
      <c r="SCE45" s="130"/>
      <c r="SCF45" s="130"/>
      <c r="SCG45" s="130"/>
      <c r="SCH45" s="130"/>
      <c r="SCI45" s="130"/>
      <c r="SCJ45" s="130"/>
      <c r="SCK45" s="130"/>
      <c r="SCL45" s="130"/>
      <c r="SCM45" s="130"/>
      <c r="SCN45" s="130"/>
      <c r="SCO45" s="130"/>
      <c r="SCP45" s="130"/>
      <c r="SCQ45" s="130"/>
      <c r="SCR45" s="130"/>
      <c r="SCS45" s="130"/>
      <c r="SCT45" s="130"/>
      <c r="SCU45" s="130"/>
      <c r="SCV45" s="130"/>
      <c r="SCW45" s="130"/>
      <c r="SCX45" s="130"/>
      <c r="SCY45" s="130"/>
      <c r="SCZ45" s="130"/>
      <c r="SDA45" s="130"/>
      <c r="SDB45" s="130"/>
      <c r="SDC45" s="130"/>
      <c r="SDD45" s="130"/>
      <c r="SDE45" s="130"/>
      <c r="SDF45" s="130"/>
      <c r="SDG45" s="130"/>
      <c r="SDH45" s="130"/>
      <c r="SDI45" s="130"/>
      <c r="SDJ45" s="130"/>
      <c r="SDK45" s="130"/>
      <c r="SDL45" s="130"/>
      <c r="SDM45" s="130"/>
      <c r="SDN45" s="130"/>
      <c r="SDO45" s="130"/>
      <c r="SDP45" s="130"/>
      <c r="SDQ45" s="130"/>
      <c r="SDR45" s="130"/>
      <c r="SDS45" s="130"/>
      <c r="SDT45" s="130"/>
      <c r="SDU45" s="130"/>
      <c r="SDV45" s="130"/>
      <c r="SDW45" s="130"/>
      <c r="SDX45" s="130"/>
      <c r="SDY45" s="130"/>
      <c r="SDZ45" s="130"/>
      <c r="SEA45" s="130"/>
      <c r="SEB45" s="130"/>
      <c r="SEC45" s="130"/>
      <c r="SED45" s="130"/>
      <c r="SEE45" s="130"/>
      <c r="SEF45" s="130"/>
      <c r="SEG45" s="130"/>
      <c r="SEH45" s="130"/>
      <c r="SEI45" s="130"/>
      <c r="SEJ45" s="130"/>
      <c r="SEK45" s="130"/>
      <c r="SEL45" s="130"/>
      <c r="SEM45" s="130"/>
      <c r="SEN45" s="130"/>
      <c r="SEO45" s="130"/>
      <c r="SEP45" s="130"/>
      <c r="SEQ45" s="130"/>
      <c r="SER45" s="130"/>
      <c r="SES45" s="130"/>
      <c r="SET45" s="130"/>
      <c r="SEU45" s="130"/>
      <c r="SEV45" s="130"/>
      <c r="SEW45" s="130"/>
      <c r="SEX45" s="130"/>
      <c r="SEY45" s="130"/>
      <c r="SEZ45" s="130"/>
      <c r="SFA45" s="130"/>
      <c r="SFB45" s="130"/>
      <c r="SFC45" s="130"/>
      <c r="SFD45" s="130"/>
      <c r="SFE45" s="130"/>
      <c r="SFF45" s="130"/>
      <c r="SFG45" s="130"/>
      <c r="SFH45" s="130"/>
      <c r="SFI45" s="130"/>
      <c r="SFJ45" s="130"/>
      <c r="SFK45" s="130"/>
      <c r="SFL45" s="130"/>
      <c r="SFM45" s="130"/>
      <c r="SFN45" s="130"/>
      <c r="SFO45" s="130"/>
      <c r="SFP45" s="130"/>
      <c r="SFQ45" s="130"/>
      <c r="SFR45" s="130"/>
      <c r="SFS45" s="130"/>
      <c r="SFT45" s="130"/>
      <c r="SFU45" s="130"/>
      <c r="SFV45" s="130"/>
      <c r="SFW45" s="130"/>
      <c r="SFX45" s="130"/>
      <c r="SFY45" s="130"/>
      <c r="SFZ45" s="130"/>
      <c r="SGA45" s="130"/>
      <c r="SGB45" s="130"/>
      <c r="SGC45" s="130"/>
      <c r="SGD45" s="130"/>
      <c r="SGE45" s="130"/>
      <c r="SGF45" s="130"/>
      <c r="SGG45" s="130"/>
      <c r="SGH45" s="130"/>
      <c r="SGI45" s="130"/>
      <c r="SGJ45" s="130"/>
      <c r="SGK45" s="130"/>
      <c r="SGL45" s="130"/>
      <c r="SGM45" s="130"/>
      <c r="SGN45" s="130"/>
      <c r="SGO45" s="130"/>
      <c r="SGP45" s="130"/>
      <c r="SGQ45" s="130"/>
      <c r="SGR45" s="130"/>
      <c r="SGS45" s="130"/>
      <c r="SGT45" s="130"/>
      <c r="SGU45" s="130"/>
      <c r="SGV45" s="130"/>
      <c r="SGW45" s="130"/>
      <c r="SGX45" s="130"/>
      <c r="SGY45" s="130"/>
      <c r="SGZ45" s="130"/>
      <c r="SHA45" s="130"/>
      <c r="SHB45" s="130"/>
      <c r="SHC45" s="130"/>
      <c r="SHD45" s="130"/>
      <c r="SHE45" s="130"/>
      <c r="SHF45" s="130"/>
      <c r="SHG45" s="130"/>
      <c r="SHH45" s="130"/>
      <c r="SHI45" s="130"/>
      <c r="SHJ45" s="130"/>
      <c r="SHK45" s="130"/>
      <c r="SHL45" s="130"/>
      <c r="SHM45" s="130"/>
      <c r="SHN45" s="130"/>
      <c r="SHO45" s="130"/>
      <c r="SHP45" s="130"/>
      <c r="SHQ45" s="130"/>
      <c r="SHR45" s="130"/>
      <c r="SHS45" s="130"/>
      <c r="SHT45" s="130"/>
      <c r="SHU45" s="130"/>
      <c r="SHV45" s="130"/>
      <c r="SHW45" s="130"/>
      <c r="SHX45" s="130"/>
      <c r="SHY45" s="130"/>
      <c r="SHZ45" s="130"/>
      <c r="SIA45" s="130"/>
      <c r="SIB45" s="130"/>
      <c r="SIC45" s="130"/>
      <c r="SID45" s="130"/>
      <c r="SIE45" s="130"/>
      <c r="SIF45" s="130"/>
      <c r="SIG45" s="130"/>
      <c r="SIH45" s="130"/>
      <c r="SII45" s="130"/>
      <c r="SIJ45" s="130"/>
      <c r="SIK45" s="130"/>
      <c r="SIL45" s="130"/>
      <c r="SIM45" s="130"/>
      <c r="SIN45" s="130"/>
      <c r="SIO45" s="130"/>
      <c r="SIP45" s="130"/>
      <c r="SIQ45" s="130"/>
      <c r="SIR45" s="130"/>
      <c r="SIS45" s="130"/>
      <c r="SIT45" s="130"/>
      <c r="SIU45" s="130"/>
      <c r="SIV45" s="130"/>
      <c r="SIW45" s="130"/>
      <c r="SIX45" s="130"/>
      <c r="SIY45" s="130"/>
      <c r="SIZ45" s="130"/>
      <c r="SJA45" s="130"/>
      <c r="SJB45" s="130"/>
      <c r="SJC45" s="130"/>
      <c r="SJD45" s="130"/>
      <c r="SJE45" s="130"/>
      <c r="SJF45" s="130"/>
      <c r="SJG45" s="130"/>
      <c r="SJH45" s="130"/>
      <c r="SJI45" s="130"/>
      <c r="SJJ45" s="130"/>
      <c r="SJK45" s="130"/>
      <c r="SJL45" s="130"/>
      <c r="SJM45" s="130"/>
      <c r="SJN45" s="130"/>
      <c r="SJO45" s="130"/>
      <c r="SJP45" s="130"/>
      <c r="SJQ45" s="130"/>
      <c r="SJR45" s="130"/>
      <c r="SJS45" s="130"/>
      <c r="SJT45" s="130"/>
      <c r="SJU45" s="130"/>
      <c r="SJV45" s="130"/>
      <c r="SJW45" s="130"/>
      <c r="SJX45" s="130"/>
      <c r="SJY45" s="130"/>
      <c r="SJZ45" s="130"/>
      <c r="SKA45" s="130"/>
      <c r="SKB45" s="130"/>
      <c r="SKC45" s="130"/>
      <c r="SKD45" s="130"/>
      <c r="SKE45" s="130"/>
      <c r="SKF45" s="130"/>
      <c r="SKG45" s="130"/>
      <c r="SKH45" s="130"/>
      <c r="SKI45" s="130"/>
      <c r="SKJ45" s="130"/>
      <c r="SKK45" s="130"/>
      <c r="SKL45" s="130"/>
      <c r="SKM45" s="130"/>
      <c r="SKN45" s="130"/>
      <c r="SKO45" s="130"/>
      <c r="SKP45" s="130"/>
      <c r="SKQ45" s="130"/>
      <c r="SKR45" s="130"/>
      <c r="SKS45" s="130"/>
      <c r="SKT45" s="130"/>
      <c r="SKU45" s="130"/>
      <c r="SKV45" s="130"/>
      <c r="SKW45" s="130"/>
      <c r="SKX45" s="130"/>
      <c r="SKY45" s="130"/>
      <c r="SKZ45" s="130"/>
      <c r="SLA45" s="130"/>
      <c r="SLB45" s="130"/>
      <c r="SLC45" s="130"/>
      <c r="SLD45" s="130"/>
      <c r="SLE45" s="130"/>
      <c r="SLF45" s="130"/>
      <c r="SLG45" s="130"/>
      <c r="SLH45" s="130"/>
      <c r="SLI45" s="130"/>
      <c r="SLJ45" s="130"/>
      <c r="SLK45" s="130"/>
      <c r="SLL45" s="130"/>
      <c r="SLM45" s="130"/>
      <c r="SLN45" s="130"/>
      <c r="SLO45" s="130"/>
      <c r="SLP45" s="130"/>
      <c r="SLQ45" s="130"/>
      <c r="SLR45" s="130"/>
      <c r="SLS45" s="130"/>
      <c r="SLT45" s="130"/>
      <c r="SLU45" s="130"/>
      <c r="SLV45" s="130"/>
      <c r="SLW45" s="130"/>
      <c r="SLX45" s="130"/>
      <c r="SLY45" s="130"/>
      <c r="SLZ45" s="130"/>
      <c r="SMA45" s="130"/>
      <c r="SMB45" s="130"/>
      <c r="SMC45" s="130"/>
      <c r="SMD45" s="130"/>
      <c r="SME45" s="130"/>
      <c r="SMF45" s="130"/>
      <c r="SMG45" s="130"/>
      <c r="SMH45" s="130"/>
      <c r="SMI45" s="130"/>
      <c r="SMJ45" s="130"/>
      <c r="SMK45" s="130"/>
      <c r="SML45" s="130"/>
      <c r="SMM45" s="130"/>
      <c r="SMN45" s="130"/>
      <c r="SMO45" s="130"/>
      <c r="SMP45" s="130"/>
      <c r="SMQ45" s="130"/>
      <c r="SMR45" s="130"/>
      <c r="SMS45" s="130"/>
      <c r="SMT45" s="130"/>
      <c r="SMU45" s="130"/>
      <c r="SMV45" s="130"/>
      <c r="SMW45" s="130"/>
      <c r="SMX45" s="130"/>
      <c r="SMY45" s="130"/>
      <c r="SMZ45" s="130"/>
      <c r="SNA45" s="130"/>
      <c r="SNB45" s="130"/>
      <c r="SNC45" s="130"/>
      <c r="SND45" s="130"/>
      <c r="SNE45" s="130"/>
      <c r="SNF45" s="130"/>
      <c r="SNG45" s="130"/>
      <c r="SNH45" s="130"/>
      <c r="SNI45" s="130"/>
      <c r="SNJ45" s="130"/>
      <c r="SNK45" s="130"/>
      <c r="SNL45" s="130"/>
      <c r="SNM45" s="130"/>
      <c r="SNN45" s="130"/>
      <c r="SNO45" s="130"/>
      <c r="SNP45" s="130"/>
      <c r="SNQ45" s="130"/>
      <c r="SNR45" s="130"/>
      <c r="SNS45" s="130"/>
      <c r="SNT45" s="130"/>
      <c r="SNU45" s="130"/>
      <c r="SNV45" s="130"/>
      <c r="SNW45" s="130"/>
      <c r="SNX45" s="130"/>
      <c r="SNY45" s="130"/>
      <c r="SNZ45" s="130"/>
      <c r="SOA45" s="130"/>
      <c r="SOB45" s="130"/>
      <c r="SOC45" s="130"/>
      <c r="SOD45" s="130"/>
      <c r="SOE45" s="130"/>
      <c r="SOF45" s="130"/>
      <c r="SOG45" s="130"/>
      <c r="SOH45" s="130"/>
      <c r="SOI45" s="130"/>
      <c r="SOJ45" s="130"/>
      <c r="SOK45" s="130"/>
      <c r="SOL45" s="130"/>
      <c r="SOM45" s="130"/>
      <c r="SON45" s="130"/>
      <c r="SOO45" s="130"/>
      <c r="SOP45" s="130"/>
      <c r="SOQ45" s="130"/>
      <c r="SOR45" s="130"/>
      <c r="SOS45" s="130"/>
      <c r="SOT45" s="130"/>
      <c r="SOU45" s="130"/>
      <c r="SOV45" s="130"/>
      <c r="SOW45" s="130"/>
      <c r="SOX45" s="130"/>
      <c r="SOY45" s="130"/>
      <c r="SOZ45" s="130"/>
      <c r="SPA45" s="130"/>
      <c r="SPB45" s="130"/>
      <c r="SPC45" s="130"/>
      <c r="SPD45" s="130"/>
      <c r="SPE45" s="130"/>
      <c r="SPF45" s="130"/>
      <c r="SPG45" s="130"/>
      <c r="SPH45" s="130"/>
      <c r="SPI45" s="130"/>
      <c r="SPJ45" s="130"/>
      <c r="SPK45" s="130"/>
      <c r="SPL45" s="130"/>
      <c r="SPM45" s="130"/>
      <c r="SPN45" s="130"/>
      <c r="SPO45" s="130"/>
      <c r="SPP45" s="130"/>
      <c r="SPQ45" s="130"/>
      <c r="SPR45" s="130"/>
      <c r="SPS45" s="130"/>
      <c r="SPT45" s="130"/>
      <c r="SPU45" s="130"/>
      <c r="SPV45" s="130"/>
      <c r="SPW45" s="130"/>
      <c r="SPX45" s="130"/>
      <c r="SPY45" s="130"/>
      <c r="SPZ45" s="130"/>
      <c r="SQA45" s="130"/>
      <c r="SQB45" s="130"/>
      <c r="SQC45" s="130"/>
      <c r="SQD45" s="130"/>
      <c r="SQE45" s="130"/>
      <c r="SQF45" s="130"/>
      <c r="SQG45" s="130"/>
      <c r="SQH45" s="130"/>
      <c r="SQI45" s="130"/>
      <c r="SQJ45" s="130"/>
      <c r="SQK45" s="130"/>
      <c r="SQL45" s="130"/>
      <c r="SQM45" s="130"/>
      <c r="SQN45" s="130"/>
      <c r="SQO45" s="130"/>
      <c r="SQP45" s="130"/>
      <c r="SQQ45" s="130"/>
      <c r="SQR45" s="130"/>
      <c r="SQS45" s="130"/>
      <c r="SQT45" s="130"/>
      <c r="SQU45" s="130"/>
      <c r="SQV45" s="130"/>
      <c r="SQW45" s="130"/>
      <c r="SQX45" s="130"/>
      <c r="SQY45" s="130"/>
      <c r="SQZ45" s="130"/>
      <c r="SRA45" s="130"/>
      <c r="SRB45" s="130"/>
      <c r="SRC45" s="130"/>
      <c r="SRD45" s="130"/>
      <c r="SRE45" s="130"/>
      <c r="SRF45" s="130"/>
      <c r="SRG45" s="130"/>
      <c r="SRH45" s="130"/>
      <c r="SRI45" s="130"/>
      <c r="SRJ45" s="130"/>
      <c r="SRK45" s="130"/>
      <c r="SRL45" s="130"/>
      <c r="SRM45" s="130"/>
      <c r="SRN45" s="130"/>
      <c r="SRO45" s="130"/>
      <c r="SRP45" s="130"/>
      <c r="SRQ45" s="130"/>
      <c r="SRR45" s="130"/>
      <c r="SRS45" s="130"/>
      <c r="SRT45" s="130"/>
      <c r="SRU45" s="130"/>
      <c r="SRV45" s="130"/>
      <c r="SRW45" s="130"/>
      <c r="SRX45" s="130"/>
      <c r="SRY45" s="130"/>
      <c r="SRZ45" s="130"/>
      <c r="SSA45" s="130"/>
      <c r="SSB45" s="130"/>
      <c r="SSC45" s="130"/>
      <c r="SSD45" s="130"/>
      <c r="SSE45" s="130"/>
      <c r="SSF45" s="130"/>
      <c r="SSG45" s="130"/>
      <c r="SSH45" s="130"/>
      <c r="SSI45" s="130"/>
      <c r="SSJ45" s="130"/>
      <c r="SSK45" s="130"/>
      <c r="SSL45" s="130"/>
      <c r="SSM45" s="130"/>
      <c r="SSN45" s="130"/>
      <c r="SSO45" s="130"/>
      <c r="SSP45" s="130"/>
      <c r="SSQ45" s="130"/>
      <c r="SSR45" s="130"/>
      <c r="SSS45" s="130"/>
      <c r="SST45" s="130"/>
      <c r="SSU45" s="130"/>
      <c r="SSV45" s="130"/>
      <c r="SSW45" s="130"/>
      <c r="SSX45" s="130"/>
      <c r="SSY45" s="130"/>
      <c r="SSZ45" s="130"/>
      <c r="STA45" s="130"/>
      <c r="STB45" s="130"/>
      <c r="STC45" s="130"/>
      <c r="STD45" s="130"/>
      <c r="STE45" s="130"/>
      <c r="STF45" s="130"/>
      <c r="STG45" s="130"/>
      <c r="STH45" s="130"/>
      <c r="STI45" s="130"/>
      <c r="STJ45" s="130"/>
      <c r="STK45" s="130"/>
      <c r="STL45" s="130"/>
      <c r="STM45" s="130"/>
      <c r="STN45" s="130"/>
      <c r="STO45" s="130"/>
      <c r="STP45" s="130"/>
      <c r="STQ45" s="130"/>
      <c r="STR45" s="130"/>
      <c r="STS45" s="130"/>
      <c r="STT45" s="130"/>
      <c r="STU45" s="130"/>
      <c r="STV45" s="130"/>
      <c r="STW45" s="130"/>
      <c r="STX45" s="130"/>
      <c r="STY45" s="130"/>
      <c r="STZ45" s="130"/>
      <c r="SUA45" s="130"/>
      <c r="SUB45" s="130"/>
      <c r="SUC45" s="130"/>
      <c r="SUD45" s="130"/>
      <c r="SUE45" s="130"/>
      <c r="SUF45" s="130"/>
      <c r="SUG45" s="130"/>
      <c r="SUH45" s="130"/>
      <c r="SUI45" s="130"/>
      <c r="SUJ45" s="130"/>
      <c r="SUK45" s="130"/>
      <c r="SUL45" s="130"/>
      <c r="SUM45" s="130"/>
      <c r="SUN45" s="130"/>
      <c r="SUO45" s="130"/>
      <c r="SUP45" s="130"/>
      <c r="SUQ45" s="130"/>
      <c r="SUR45" s="130"/>
      <c r="SUS45" s="130"/>
      <c r="SUT45" s="130"/>
      <c r="SUU45" s="130"/>
      <c r="SUV45" s="130"/>
      <c r="SUW45" s="130"/>
      <c r="SUX45" s="130"/>
      <c r="SUY45" s="130"/>
      <c r="SUZ45" s="130"/>
      <c r="SVA45" s="130"/>
      <c r="SVB45" s="130"/>
      <c r="SVC45" s="130"/>
      <c r="SVD45" s="130"/>
      <c r="SVE45" s="130"/>
      <c r="SVF45" s="130"/>
      <c r="SVG45" s="130"/>
      <c r="SVH45" s="130"/>
      <c r="SVI45" s="130"/>
      <c r="SVJ45" s="130"/>
      <c r="SVK45" s="130"/>
      <c r="SVL45" s="130"/>
      <c r="SVM45" s="130"/>
      <c r="SVN45" s="130"/>
      <c r="SVO45" s="130"/>
      <c r="SVP45" s="130"/>
      <c r="SVQ45" s="130"/>
      <c r="SVR45" s="130"/>
      <c r="SVS45" s="130"/>
      <c r="SVT45" s="130"/>
      <c r="SVU45" s="130"/>
      <c r="SVV45" s="130"/>
      <c r="SVW45" s="130"/>
      <c r="SVX45" s="130"/>
      <c r="SVY45" s="130"/>
      <c r="SVZ45" s="130"/>
      <c r="SWA45" s="130"/>
      <c r="SWB45" s="130"/>
      <c r="SWC45" s="130"/>
      <c r="SWD45" s="130"/>
      <c r="SWE45" s="130"/>
      <c r="SWF45" s="130"/>
      <c r="SWG45" s="130"/>
      <c r="SWH45" s="130"/>
      <c r="SWI45" s="130"/>
      <c r="SWJ45" s="130"/>
      <c r="SWK45" s="130"/>
      <c r="SWL45" s="130"/>
      <c r="SWM45" s="130"/>
      <c r="SWN45" s="130"/>
      <c r="SWO45" s="130"/>
      <c r="SWP45" s="130"/>
      <c r="SWQ45" s="130"/>
      <c r="SWR45" s="130"/>
      <c r="SWS45" s="130"/>
      <c r="SWT45" s="130"/>
      <c r="SWU45" s="130"/>
      <c r="SWV45" s="130"/>
      <c r="SWW45" s="130"/>
      <c r="SWX45" s="130"/>
      <c r="SWY45" s="130"/>
      <c r="SWZ45" s="130"/>
      <c r="SXA45" s="130"/>
      <c r="SXB45" s="130"/>
      <c r="SXC45" s="130"/>
      <c r="SXD45" s="130"/>
      <c r="SXE45" s="130"/>
      <c r="SXF45" s="130"/>
      <c r="SXG45" s="130"/>
      <c r="SXH45" s="130"/>
      <c r="SXI45" s="130"/>
      <c r="SXJ45" s="130"/>
      <c r="SXK45" s="130"/>
      <c r="SXL45" s="130"/>
      <c r="SXM45" s="130"/>
      <c r="SXN45" s="130"/>
      <c r="SXO45" s="130"/>
      <c r="SXP45" s="130"/>
      <c r="SXQ45" s="130"/>
      <c r="SXR45" s="130"/>
      <c r="SXS45" s="130"/>
      <c r="SXT45" s="130"/>
      <c r="SXU45" s="130"/>
      <c r="SXV45" s="130"/>
      <c r="SXW45" s="130"/>
      <c r="SXX45" s="130"/>
      <c r="SXY45" s="130"/>
      <c r="SXZ45" s="130"/>
      <c r="SYA45" s="130"/>
      <c r="SYB45" s="130"/>
      <c r="SYC45" s="130"/>
      <c r="SYD45" s="130"/>
      <c r="SYE45" s="130"/>
      <c r="SYF45" s="130"/>
      <c r="SYG45" s="130"/>
      <c r="SYH45" s="130"/>
      <c r="SYI45" s="130"/>
      <c r="SYJ45" s="130"/>
      <c r="SYK45" s="130"/>
      <c r="SYL45" s="130"/>
      <c r="SYM45" s="130"/>
      <c r="SYN45" s="130"/>
      <c r="SYO45" s="130"/>
      <c r="SYP45" s="130"/>
      <c r="SYQ45" s="130"/>
      <c r="SYR45" s="130"/>
      <c r="SYS45" s="130"/>
      <c r="SYT45" s="130"/>
      <c r="SYU45" s="130"/>
      <c r="SYV45" s="130"/>
      <c r="SYW45" s="130"/>
      <c r="SYX45" s="130"/>
      <c r="SYY45" s="130"/>
      <c r="SYZ45" s="130"/>
      <c r="SZA45" s="130"/>
      <c r="SZB45" s="130"/>
      <c r="SZC45" s="130"/>
      <c r="SZD45" s="130"/>
      <c r="SZE45" s="130"/>
      <c r="SZF45" s="130"/>
      <c r="SZG45" s="130"/>
      <c r="SZH45" s="130"/>
      <c r="SZI45" s="130"/>
      <c r="SZJ45" s="130"/>
      <c r="SZK45" s="130"/>
      <c r="SZL45" s="130"/>
      <c r="SZM45" s="130"/>
      <c r="SZN45" s="130"/>
      <c r="SZO45" s="130"/>
      <c r="SZP45" s="130"/>
      <c r="SZQ45" s="130"/>
      <c r="SZR45" s="130"/>
      <c r="SZS45" s="130"/>
      <c r="SZT45" s="130"/>
      <c r="SZU45" s="130"/>
      <c r="SZV45" s="130"/>
      <c r="SZW45" s="130"/>
      <c r="SZX45" s="130"/>
      <c r="SZY45" s="130"/>
      <c r="SZZ45" s="130"/>
      <c r="TAA45" s="130"/>
      <c r="TAB45" s="130"/>
      <c r="TAC45" s="130"/>
      <c r="TAD45" s="130"/>
      <c r="TAE45" s="130"/>
      <c r="TAF45" s="130"/>
      <c r="TAG45" s="130"/>
      <c r="TAH45" s="130"/>
      <c r="TAI45" s="130"/>
      <c r="TAJ45" s="130"/>
      <c r="TAK45" s="130"/>
      <c r="TAL45" s="130"/>
      <c r="TAM45" s="130"/>
      <c r="TAN45" s="130"/>
      <c r="TAO45" s="130"/>
      <c r="TAP45" s="130"/>
      <c r="TAQ45" s="130"/>
      <c r="TAR45" s="130"/>
      <c r="TAS45" s="130"/>
      <c r="TAT45" s="130"/>
      <c r="TAU45" s="130"/>
      <c r="TAV45" s="130"/>
      <c r="TAW45" s="130"/>
      <c r="TAX45" s="130"/>
      <c r="TAY45" s="130"/>
      <c r="TAZ45" s="130"/>
      <c r="TBA45" s="130"/>
      <c r="TBB45" s="130"/>
      <c r="TBC45" s="130"/>
      <c r="TBD45" s="130"/>
      <c r="TBE45" s="130"/>
      <c r="TBF45" s="130"/>
      <c r="TBG45" s="130"/>
      <c r="TBH45" s="130"/>
      <c r="TBI45" s="130"/>
      <c r="TBJ45" s="130"/>
      <c r="TBK45" s="130"/>
      <c r="TBL45" s="130"/>
      <c r="TBM45" s="130"/>
      <c r="TBN45" s="130"/>
      <c r="TBO45" s="130"/>
      <c r="TBP45" s="130"/>
      <c r="TBQ45" s="130"/>
      <c r="TBR45" s="130"/>
      <c r="TBS45" s="130"/>
      <c r="TBT45" s="130"/>
      <c r="TBU45" s="130"/>
      <c r="TBV45" s="130"/>
      <c r="TBW45" s="130"/>
      <c r="TBX45" s="130"/>
      <c r="TBY45" s="130"/>
      <c r="TBZ45" s="130"/>
      <c r="TCA45" s="130"/>
      <c r="TCB45" s="130"/>
      <c r="TCC45" s="130"/>
      <c r="TCD45" s="130"/>
      <c r="TCE45" s="130"/>
      <c r="TCF45" s="130"/>
      <c r="TCG45" s="130"/>
      <c r="TCH45" s="130"/>
      <c r="TCI45" s="130"/>
      <c r="TCJ45" s="130"/>
      <c r="TCK45" s="130"/>
      <c r="TCL45" s="130"/>
      <c r="TCM45" s="130"/>
      <c r="TCN45" s="130"/>
      <c r="TCO45" s="130"/>
      <c r="TCP45" s="130"/>
      <c r="TCQ45" s="130"/>
      <c r="TCR45" s="130"/>
      <c r="TCS45" s="130"/>
      <c r="TCT45" s="130"/>
      <c r="TCU45" s="130"/>
      <c r="TCV45" s="130"/>
      <c r="TCW45" s="130"/>
      <c r="TCX45" s="130"/>
      <c r="TCY45" s="130"/>
      <c r="TCZ45" s="130"/>
      <c r="TDA45" s="130"/>
      <c r="TDB45" s="130"/>
      <c r="TDC45" s="130"/>
      <c r="TDD45" s="130"/>
      <c r="TDE45" s="130"/>
      <c r="TDF45" s="130"/>
      <c r="TDG45" s="130"/>
      <c r="TDH45" s="130"/>
      <c r="TDI45" s="130"/>
      <c r="TDJ45" s="130"/>
      <c r="TDK45" s="130"/>
      <c r="TDL45" s="130"/>
      <c r="TDM45" s="130"/>
      <c r="TDN45" s="130"/>
      <c r="TDO45" s="130"/>
      <c r="TDP45" s="130"/>
      <c r="TDQ45" s="130"/>
      <c r="TDR45" s="130"/>
      <c r="TDS45" s="130"/>
      <c r="TDT45" s="130"/>
      <c r="TDU45" s="130"/>
      <c r="TDV45" s="130"/>
      <c r="TDW45" s="130"/>
      <c r="TDX45" s="130"/>
      <c r="TDY45" s="130"/>
      <c r="TDZ45" s="130"/>
      <c r="TEA45" s="130"/>
      <c r="TEB45" s="130"/>
      <c r="TEC45" s="130"/>
      <c r="TED45" s="130"/>
      <c r="TEE45" s="130"/>
      <c r="TEF45" s="130"/>
      <c r="TEG45" s="130"/>
      <c r="TEH45" s="130"/>
      <c r="TEI45" s="130"/>
      <c r="TEJ45" s="130"/>
      <c r="TEK45" s="130"/>
      <c r="TEL45" s="130"/>
      <c r="TEM45" s="130"/>
      <c r="TEN45" s="130"/>
      <c r="TEO45" s="130"/>
      <c r="TEP45" s="130"/>
      <c r="TEQ45" s="130"/>
      <c r="TER45" s="130"/>
      <c r="TES45" s="130"/>
      <c r="TET45" s="130"/>
      <c r="TEU45" s="130"/>
      <c r="TEV45" s="130"/>
      <c r="TEW45" s="130"/>
      <c r="TEX45" s="130"/>
      <c r="TEY45" s="130"/>
      <c r="TEZ45" s="130"/>
      <c r="TFA45" s="130"/>
      <c r="TFB45" s="130"/>
      <c r="TFC45" s="130"/>
      <c r="TFD45" s="130"/>
      <c r="TFE45" s="130"/>
      <c r="TFF45" s="130"/>
      <c r="TFG45" s="130"/>
      <c r="TFH45" s="130"/>
      <c r="TFI45" s="130"/>
      <c r="TFJ45" s="130"/>
      <c r="TFK45" s="130"/>
      <c r="TFL45" s="130"/>
      <c r="TFM45" s="130"/>
      <c r="TFN45" s="130"/>
      <c r="TFO45" s="130"/>
      <c r="TFP45" s="130"/>
      <c r="TFQ45" s="130"/>
      <c r="TFR45" s="130"/>
      <c r="TFS45" s="130"/>
      <c r="TFT45" s="130"/>
      <c r="TFU45" s="130"/>
      <c r="TFV45" s="130"/>
      <c r="TFW45" s="130"/>
      <c r="TFX45" s="130"/>
      <c r="TFY45" s="130"/>
      <c r="TFZ45" s="130"/>
      <c r="TGA45" s="130"/>
      <c r="TGB45" s="130"/>
      <c r="TGC45" s="130"/>
      <c r="TGD45" s="130"/>
      <c r="TGE45" s="130"/>
      <c r="TGF45" s="130"/>
      <c r="TGG45" s="130"/>
      <c r="TGH45" s="130"/>
      <c r="TGI45" s="130"/>
      <c r="TGJ45" s="130"/>
      <c r="TGK45" s="130"/>
      <c r="TGL45" s="130"/>
      <c r="TGM45" s="130"/>
      <c r="TGN45" s="130"/>
      <c r="TGO45" s="130"/>
      <c r="TGP45" s="130"/>
      <c r="TGQ45" s="130"/>
      <c r="TGR45" s="130"/>
      <c r="TGS45" s="130"/>
      <c r="TGT45" s="130"/>
      <c r="TGU45" s="130"/>
      <c r="TGV45" s="130"/>
      <c r="TGW45" s="130"/>
      <c r="TGX45" s="130"/>
      <c r="TGY45" s="130"/>
      <c r="TGZ45" s="130"/>
      <c r="THA45" s="130"/>
      <c r="THB45" s="130"/>
      <c r="THC45" s="130"/>
      <c r="THD45" s="130"/>
      <c r="THE45" s="130"/>
      <c r="THF45" s="130"/>
      <c r="THG45" s="130"/>
      <c r="THH45" s="130"/>
      <c r="THI45" s="130"/>
      <c r="THJ45" s="130"/>
      <c r="THK45" s="130"/>
      <c r="THL45" s="130"/>
      <c r="THM45" s="130"/>
      <c r="THN45" s="130"/>
      <c r="THO45" s="130"/>
      <c r="THP45" s="130"/>
      <c r="THQ45" s="130"/>
      <c r="THR45" s="130"/>
      <c r="THS45" s="130"/>
      <c r="THT45" s="130"/>
      <c r="THU45" s="130"/>
      <c r="THV45" s="130"/>
      <c r="THW45" s="130"/>
      <c r="THX45" s="130"/>
      <c r="THY45" s="130"/>
      <c r="THZ45" s="130"/>
      <c r="TIA45" s="130"/>
      <c r="TIB45" s="130"/>
      <c r="TIC45" s="130"/>
      <c r="TID45" s="130"/>
      <c r="TIE45" s="130"/>
      <c r="TIF45" s="130"/>
      <c r="TIG45" s="130"/>
      <c r="TIH45" s="130"/>
      <c r="TII45" s="130"/>
      <c r="TIJ45" s="130"/>
      <c r="TIK45" s="130"/>
      <c r="TIL45" s="130"/>
      <c r="TIM45" s="130"/>
      <c r="TIN45" s="130"/>
      <c r="TIO45" s="130"/>
      <c r="TIP45" s="130"/>
      <c r="TIQ45" s="130"/>
      <c r="TIR45" s="130"/>
      <c r="TIS45" s="130"/>
      <c r="TIT45" s="130"/>
      <c r="TIU45" s="130"/>
      <c r="TIV45" s="130"/>
      <c r="TIW45" s="130"/>
      <c r="TIX45" s="130"/>
      <c r="TIY45" s="130"/>
      <c r="TIZ45" s="130"/>
      <c r="TJA45" s="130"/>
      <c r="TJB45" s="130"/>
      <c r="TJC45" s="130"/>
      <c r="TJD45" s="130"/>
      <c r="TJE45" s="130"/>
      <c r="TJF45" s="130"/>
      <c r="TJG45" s="130"/>
      <c r="TJH45" s="130"/>
      <c r="TJI45" s="130"/>
      <c r="TJJ45" s="130"/>
      <c r="TJK45" s="130"/>
      <c r="TJL45" s="130"/>
      <c r="TJM45" s="130"/>
      <c r="TJN45" s="130"/>
      <c r="TJO45" s="130"/>
      <c r="TJP45" s="130"/>
      <c r="TJQ45" s="130"/>
      <c r="TJR45" s="130"/>
      <c r="TJS45" s="130"/>
      <c r="TJT45" s="130"/>
      <c r="TJU45" s="130"/>
      <c r="TJV45" s="130"/>
      <c r="TJW45" s="130"/>
      <c r="TJX45" s="130"/>
      <c r="TJY45" s="130"/>
      <c r="TJZ45" s="130"/>
      <c r="TKA45" s="130"/>
      <c r="TKB45" s="130"/>
      <c r="TKC45" s="130"/>
      <c r="TKD45" s="130"/>
      <c r="TKE45" s="130"/>
      <c r="TKF45" s="130"/>
      <c r="TKG45" s="130"/>
      <c r="TKH45" s="130"/>
      <c r="TKI45" s="130"/>
      <c r="TKJ45" s="130"/>
      <c r="TKK45" s="130"/>
      <c r="TKL45" s="130"/>
      <c r="TKM45" s="130"/>
      <c r="TKN45" s="130"/>
      <c r="TKO45" s="130"/>
      <c r="TKP45" s="130"/>
      <c r="TKQ45" s="130"/>
      <c r="TKR45" s="130"/>
      <c r="TKS45" s="130"/>
      <c r="TKT45" s="130"/>
      <c r="TKU45" s="130"/>
      <c r="TKV45" s="130"/>
      <c r="TKW45" s="130"/>
      <c r="TKX45" s="130"/>
      <c r="TKY45" s="130"/>
      <c r="TKZ45" s="130"/>
      <c r="TLA45" s="130"/>
      <c r="TLB45" s="130"/>
      <c r="TLC45" s="130"/>
      <c r="TLD45" s="130"/>
      <c r="TLE45" s="130"/>
      <c r="TLF45" s="130"/>
      <c r="TLG45" s="130"/>
      <c r="TLH45" s="130"/>
      <c r="TLI45" s="130"/>
      <c r="TLJ45" s="130"/>
      <c r="TLK45" s="130"/>
      <c r="TLL45" s="130"/>
      <c r="TLM45" s="130"/>
      <c r="TLN45" s="130"/>
      <c r="TLO45" s="130"/>
      <c r="TLP45" s="130"/>
      <c r="TLQ45" s="130"/>
      <c r="TLR45" s="130"/>
      <c r="TLS45" s="130"/>
      <c r="TLT45" s="130"/>
      <c r="TLU45" s="130"/>
      <c r="TLV45" s="130"/>
      <c r="TLW45" s="130"/>
      <c r="TLX45" s="130"/>
      <c r="TLY45" s="130"/>
      <c r="TLZ45" s="130"/>
      <c r="TMA45" s="130"/>
      <c r="TMB45" s="130"/>
      <c r="TMC45" s="130"/>
      <c r="TMD45" s="130"/>
      <c r="TME45" s="130"/>
      <c r="TMF45" s="130"/>
      <c r="TMG45" s="130"/>
      <c r="TMH45" s="130"/>
      <c r="TMI45" s="130"/>
      <c r="TMJ45" s="130"/>
      <c r="TMK45" s="130"/>
      <c r="TML45" s="130"/>
      <c r="TMM45" s="130"/>
      <c r="TMN45" s="130"/>
      <c r="TMO45" s="130"/>
      <c r="TMP45" s="130"/>
      <c r="TMQ45" s="130"/>
      <c r="TMR45" s="130"/>
      <c r="TMS45" s="130"/>
      <c r="TMT45" s="130"/>
      <c r="TMU45" s="130"/>
      <c r="TMV45" s="130"/>
      <c r="TMW45" s="130"/>
      <c r="TMX45" s="130"/>
      <c r="TMY45" s="130"/>
      <c r="TMZ45" s="130"/>
      <c r="TNA45" s="130"/>
      <c r="TNB45" s="130"/>
      <c r="TNC45" s="130"/>
      <c r="TND45" s="130"/>
      <c r="TNE45" s="130"/>
      <c r="TNF45" s="130"/>
      <c r="TNG45" s="130"/>
      <c r="TNH45" s="130"/>
      <c r="TNI45" s="130"/>
      <c r="TNJ45" s="130"/>
      <c r="TNK45" s="130"/>
      <c r="TNL45" s="130"/>
      <c r="TNM45" s="130"/>
      <c r="TNN45" s="130"/>
      <c r="TNO45" s="130"/>
      <c r="TNP45" s="130"/>
      <c r="TNQ45" s="130"/>
      <c r="TNR45" s="130"/>
      <c r="TNS45" s="130"/>
      <c r="TNT45" s="130"/>
      <c r="TNU45" s="130"/>
      <c r="TNV45" s="130"/>
      <c r="TNW45" s="130"/>
      <c r="TNX45" s="130"/>
      <c r="TNY45" s="130"/>
      <c r="TNZ45" s="130"/>
      <c r="TOA45" s="130"/>
      <c r="TOB45" s="130"/>
      <c r="TOC45" s="130"/>
      <c r="TOD45" s="130"/>
      <c r="TOE45" s="130"/>
      <c r="TOF45" s="130"/>
      <c r="TOG45" s="130"/>
      <c r="TOH45" s="130"/>
      <c r="TOI45" s="130"/>
      <c r="TOJ45" s="130"/>
      <c r="TOK45" s="130"/>
      <c r="TOL45" s="130"/>
      <c r="TOM45" s="130"/>
      <c r="TON45" s="130"/>
      <c r="TOO45" s="130"/>
      <c r="TOP45" s="130"/>
      <c r="TOQ45" s="130"/>
      <c r="TOR45" s="130"/>
      <c r="TOS45" s="130"/>
      <c r="TOT45" s="130"/>
      <c r="TOU45" s="130"/>
      <c r="TOV45" s="130"/>
      <c r="TOW45" s="130"/>
      <c r="TOX45" s="130"/>
      <c r="TOY45" s="130"/>
      <c r="TOZ45" s="130"/>
      <c r="TPA45" s="130"/>
      <c r="TPB45" s="130"/>
      <c r="TPC45" s="130"/>
      <c r="TPD45" s="130"/>
      <c r="TPE45" s="130"/>
      <c r="TPF45" s="130"/>
      <c r="TPG45" s="130"/>
      <c r="TPH45" s="130"/>
      <c r="TPI45" s="130"/>
      <c r="TPJ45" s="130"/>
      <c r="TPK45" s="130"/>
      <c r="TPL45" s="130"/>
      <c r="TPM45" s="130"/>
      <c r="TPN45" s="130"/>
      <c r="TPO45" s="130"/>
      <c r="TPP45" s="130"/>
      <c r="TPQ45" s="130"/>
      <c r="TPR45" s="130"/>
      <c r="TPS45" s="130"/>
      <c r="TPT45" s="130"/>
      <c r="TPU45" s="130"/>
      <c r="TPV45" s="130"/>
      <c r="TPW45" s="130"/>
      <c r="TPX45" s="130"/>
      <c r="TPY45" s="130"/>
      <c r="TPZ45" s="130"/>
      <c r="TQA45" s="130"/>
      <c r="TQB45" s="130"/>
      <c r="TQC45" s="130"/>
      <c r="TQD45" s="130"/>
      <c r="TQE45" s="130"/>
      <c r="TQF45" s="130"/>
      <c r="TQG45" s="130"/>
      <c r="TQH45" s="130"/>
      <c r="TQI45" s="130"/>
      <c r="TQJ45" s="130"/>
      <c r="TQK45" s="130"/>
      <c r="TQL45" s="130"/>
      <c r="TQM45" s="130"/>
      <c r="TQN45" s="130"/>
      <c r="TQO45" s="130"/>
      <c r="TQP45" s="130"/>
      <c r="TQQ45" s="130"/>
      <c r="TQR45" s="130"/>
      <c r="TQS45" s="130"/>
      <c r="TQT45" s="130"/>
      <c r="TQU45" s="130"/>
      <c r="TQV45" s="130"/>
      <c r="TQW45" s="130"/>
      <c r="TQX45" s="130"/>
      <c r="TQY45" s="130"/>
      <c r="TQZ45" s="130"/>
      <c r="TRA45" s="130"/>
      <c r="TRB45" s="130"/>
      <c r="TRC45" s="130"/>
      <c r="TRD45" s="130"/>
      <c r="TRE45" s="130"/>
      <c r="TRF45" s="130"/>
      <c r="TRG45" s="130"/>
      <c r="TRH45" s="130"/>
      <c r="TRI45" s="130"/>
      <c r="TRJ45" s="130"/>
      <c r="TRK45" s="130"/>
      <c r="TRL45" s="130"/>
      <c r="TRM45" s="130"/>
      <c r="TRN45" s="130"/>
      <c r="TRO45" s="130"/>
      <c r="TRP45" s="130"/>
      <c r="TRQ45" s="130"/>
      <c r="TRR45" s="130"/>
      <c r="TRS45" s="130"/>
      <c r="TRT45" s="130"/>
      <c r="TRU45" s="130"/>
      <c r="TRV45" s="130"/>
      <c r="TRW45" s="130"/>
      <c r="TRX45" s="130"/>
      <c r="TRY45" s="130"/>
      <c r="TRZ45" s="130"/>
      <c r="TSA45" s="130"/>
      <c r="TSB45" s="130"/>
      <c r="TSC45" s="130"/>
      <c r="TSD45" s="130"/>
      <c r="TSE45" s="130"/>
      <c r="TSF45" s="130"/>
      <c r="TSG45" s="130"/>
      <c r="TSH45" s="130"/>
      <c r="TSI45" s="130"/>
      <c r="TSJ45" s="130"/>
      <c r="TSK45" s="130"/>
      <c r="TSL45" s="130"/>
      <c r="TSM45" s="130"/>
      <c r="TSN45" s="130"/>
      <c r="TSO45" s="130"/>
      <c r="TSP45" s="130"/>
      <c r="TSQ45" s="130"/>
      <c r="TSR45" s="130"/>
      <c r="TSS45" s="130"/>
      <c r="TST45" s="130"/>
      <c r="TSU45" s="130"/>
      <c r="TSV45" s="130"/>
      <c r="TSW45" s="130"/>
      <c r="TSX45" s="130"/>
      <c r="TSY45" s="130"/>
      <c r="TSZ45" s="130"/>
      <c r="TTA45" s="130"/>
      <c r="TTB45" s="130"/>
      <c r="TTC45" s="130"/>
      <c r="TTD45" s="130"/>
      <c r="TTE45" s="130"/>
      <c r="TTF45" s="130"/>
      <c r="TTG45" s="130"/>
      <c r="TTH45" s="130"/>
      <c r="TTI45" s="130"/>
      <c r="TTJ45" s="130"/>
      <c r="TTK45" s="130"/>
      <c r="TTL45" s="130"/>
      <c r="TTM45" s="130"/>
      <c r="TTN45" s="130"/>
      <c r="TTO45" s="130"/>
      <c r="TTP45" s="130"/>
      <c r="TTQ45" s="130"/>
      <c r="TTR45" s="130"/>
      <c r="TTS45" s="130"/>
      <c r="TTT45" s="130"/>
      <c r="TTU45" s="130"/>
      <c r="TTV45" s="130"/>
      <c r="TTW45" s="130"/>
      <c r="TTX45" s="130"/>
      <c r="TTY45" s="130"/>
      <c r="TTZ45" s="130"/>
      <c r="TUA45" s="130"/>
      <c r="TUB45" s="130"/>
      <c r="TUC45" s="130"/>
      <c r="TUD45" s="130"/>
      <c r="TUE45" s="130"/>
      <c r="TUF45" s="130"/>
      <c r="TUG45" s="130"/>
      <c r="TUH45" s="130"/>
      <c r="TUI45" s="130"/>
      <c r="TUJ45" s="130"/>
      <c r="TUK45" s="130"/>
      <c r="TUL45" s="130"/>
      <c r="TUM45" s="130"/>
      <c r="TUN45" s="130"/>
      <c r="TUO45" s="130"/>
      <c r="TUP45" s="130"/>
      <c r="TUQ45" s="130"/>
      <c r="TUR45" s="130"/>
      <c r="TUS45" s="130"/>
      <c r="TUT45" s="130"/>
      <c r="TUU45" s="130"/>
      <c r="TUV45" s="130"/>
      <c r="TUW45" s="130"/>
      <c r="TUX45" s="130"/>
      <c r="TUY45" s="130"/>
      <c r="TUZ45" s="130"/>
      <c r="TVA45" s="130"/>
      <c r="TVB45" s="130"/>
      <c r="TVC45" s="130"/>
      <c r="TVD45" s="130"/>
      <c r="TVE45" s="130"/>
      <c r="TVF45" s="130"/>
      <c r="TVG45" s="130"/>
      <c r="TVH45" s="130"/>
      <c r="TVI45" s="130"/>
      <c r="TVJ45" s="130"/>
      <c r="TVK45" s="130"/>
      <c r="TVL45" s="130"/>
      <c r="TVM45" s="130"/>
      <c r="TVN45" s="130"/>
      <c r="TVO45" s="130"/>
      <c r="TVP45" s="130"/>
      <c r="TVQ45" s="130"/>
      <c r="TVR45" s="130"/>
      <c r="TVS45" s="130"/>
      <c r="TVT45" s="130"/>
      <c r="TVU45" s="130"/>
      <c r="TVV45" s="130"/>
      <c r="TVW45" s="130"/>
      <c r="TVX45" s="130"/>
      <c r="TVY45" s="130"/>
      <c r="TVZ45" s="130"/>
      <c r="TWA45" s="130"/>
      <c r="TWB45" s="130"/>
      <c r="TWC45" s="130"/>
      <c r="TWD45" s="130"/>
      <c r="TWE45" s="130"/>
      <c r="TWF45" s="130"/>
      <c r="TWG45" s="130"/>
      <c r="TWH45" s="130"/>
      <c r="TWI45" s="130"/>
      <c r="TWJ45" s="130"/>
      <c r="TWK45" s="130"/>
      <c r="TWL45" s="130"/>
      <c r="TWM45" s="130"/>
      <c r="TWN45" s="130"/>
      <c r="TWO45" s="130"/>
      <c r="TWP45" s="130"/>
      <c r="TWQ45" s="130"/>
      <c r="TWR45" s="130"/>
      <c r="TWS45" s="130"/>
      <c r="TWT45" s="130"/>
      <c r="TWU45" s="130"/>
      <c r="TWV45" s="130"/>
      <c r="TWW45" s="130"/>
      <c r="TWX45" s="130"/>
      <c r="TWY45" s="130"/>
      <c r="TWZ45" s="130"/>
      <c r="TXA45" s="130"/>
      <c r="TXB45" s="130"/>
      <c r="TXC45" s="130"/>
      <c r="TXD45" s="130"/>
      <c r="TXE45" s="130"/>
      <c r="TXF45" s="130"/>
      <c r="TXG45" s="130"/>
      <c r="TXH45" s="130"/>
      <c r="TXI45" s="130"/>
      <c r="TXJ45" s="130"/>
      <c r="TXK45" s="130"/>
      <c r="TXL45" s="130"/>
      <c r="TXM45" s="130"/>
      <c r="TXN45" s="130"/>
      <c r="TXO45" s="130"/>
      <c r="TXP45" s="130"/>
      <c r="TXQ45" s="130"/>
      <c r="TXR45" s="130"/>
      <c r="TXS45" s="130"/>
      <c r="TXT45" s="130"/>
      <c r="TXU45" s="130"/>
      <c r="TXV45" s="130"/>
      <c r="TXW45" s="130"/>
      <c r="TXX45" s="130"/>
      <c r="TXY45" s="130"/>
      <c r="TXZ45" s="130"/>
      <c r="TYA45" s="130"/>
      <c r="TYB45" s="130"/>
      <c r="TYC45" s="130"/>
      <c r="TYD45" s="130"/>
      <c r="TYE45" s="130"/>
      <c r="TYF45" s="130"/>
      <c r="TYG45" s="130"/>
      <c r="TYH45" s="130"/>
      <c r="TYI45" s="130"/>
      <c r="TYJ45" s="130"/>
      <c r="TYK45" s="130"/>
      <c r="TYL45" s="130"/>
      <c r="TYM45" s="130"/>
      <c r="TYN45" s="130"/>
      <c r="TYO45" s="130"/>
      <c r="TYP45" s="130"/>
      <c r="TYQ45" s="130"/>
      <c r="TYR45" s="130"/>
      <c r="TYS45" s="130"/>
      <c r="TYT45" s="130"/>
      <c r="TYU45" s="130"/>
      <c r="TYV45" s="130"/>
      <c r="TYW45" s="130"/>
      <c r="TYX45" s="130"/>
      <c r="TYY45" s="130"/>
      <c r="TYZ45" s="130"/>
      <c r="TZA45" s="130"/>
      <c r="TZB45" s="130"/>
      <c r="TZC45" s="130"/>
      <c r="TZD45" s="130"/>
      <c r="TZE45" s="130"/>
      <c r="TZF45" s="130"/>
      <c r="TZG45" s="130"/>
      <c r="TZH45" s="130"/>
      <c r="TZI45" s="130"/>
      <c r="TZJ45" s="130"/>
      <c r="TZK45" s="130"/>
      <c r="TZL45" s="130"/>
      <c r="TZM45" s="130"/>
      <c r="TZN45" s="130"/>
      <c r="TZO45" s="130"/>
      <c r="TZP45" s="130"/>
      <c r="TZQ45" s="130"/>
      <c r="TZR45" s="130"/>
      <c r="TZS45" s="130"/>
      <c r="TZT45" s="130"/>
      <c r="TZU45" s="130"/>
      <c r="TZV45" s="130"/>
      <c r="TZW45" s="130"/>
      <c r="TZX45" s="130"/>
      <c r="TZY45" s="130"/>
      <c r="TZZ45" s="130"/>
      <c r="UAA45" s="130"/>
      <c r="UAB45" s="130"/>
      <c r="UAC45" s="130"/>
      <c r="UAD45" s="130"/>
      <c r="UAE45" s="130"/>
      <c r="UAF45" s="130"/>
      <c r="UAG45" s="130"/>
      <c r="UAH45" s="130"/>
      <c r="UAI45" s="130"/>
      <c r="UAJ45" s="130"/>
      <c r="UAK45" s="130"/>
      <c r="UAL45" s="130"/>
      <c r="UAM45" s="130"/>
      <c r="UAN45" s="130"/>
      <c r="UAO45" s="130"/>
      <c r="UAP45" s="130"/>
      <c r="UAQ45" s="130"/>
      <c r="UAR45" s="130"/>
      <c r="UAS45" s="130"/>
      <c r="UAT45" s="130"/>
      <c r="UAU45" s="130"/>
      <c r="UAV45" s="130"/>
      <c r="UAW45" s="130"/>
      <c r="UAX45" s="130"/>
      <c r="UAY45" s="130"/>
      <c r="UAZ45" s="130"/>
      <c r="UBA45" s="130"/>
      <c r="UBB45" s="130"/>
      <c r="UBC45" s="130"/>
      <c r="UBD45" s="130"/>
      <c r="UBE45" s="130"/>
      <c r="UBF45" s="130"/>
      <c r="UBG45" s="130"/>
      <c r="UBH45" s="130"/>
      <c r="UBI45" s="130"/>
      <c r="UBJ45" s="130"/>
      <c r="UBK45" s="130"/>
      <c r="UBL45" s="130"/>
      <c r="UBM45" s="130"/>
      <c r="UBN45" s="130"/>
      <c r="UBO45" s="130"/>
      <c r="UBP45" s="130"/>
      <c r="UBQ45" s="130"/>
      <c r="UBR45" s="130"/>
      <c r="UBS45" s="130"/>
      <c r="UBT45" s="130"/>
      <c r="UBU45" s="130"/>
      <c r="UBV45" s="130"/>
      <c r="UBW45" s="130"/>
      <c r="UBX45" s="130"/>
      <c r="UBY45" s="130"/>
      <c r="UBZ45" s="130"/>
      <c r="UCA45" s="130"/>
      <c r="UCB45" s="130"/>
      <c r="UCC45" s="130"/>
      <c r="UCD45" s="130"/>
      <c r="UCE45" s="130"/>
      <c r="UCF45" s="130"/>
      <c r="UCG45" s="130"/>
      <c r="UCH45" s="130"/>
      <c r="UCI45" s="130"/>
      <c r="UCJ45" s="130"/>
      <c r="UCK45" s="130"/>
      <c r="UCL45" s="130"/>
      <c r="UCM45" s="130"/>
      <c r="UCN45" s="130"/>
      <c r="UCO45" s="130"/>
      <c r="UCP45" s="130"/>
      <c r="UCQ45" s="130"/>
      <c r="UCR45" s="130"/>
      <c r="UCS45" s="130"/>
      <c r="UCT45" s="130"/>
      <c r="UCU45" s="130"/>
      <c r="UCV45" s="130"/>
      <c r="UCW45" s="130"/>
      <c r="UCX45" s="130"/>
      <c r="UCY45" s="130"/>
      <c r="UCZ45" s="130"/>
      <c r="UDA45" s="130"/>
      <c r="UDB45" s="130"/>
      <c r="UDC45" s="130"/>
      <c r="UDD45" s="130"/>
      <c r="UDE45" s="130"/>
      <c r="UDF45" s="130"/>
      <c r="UDG45" s="130"/>
      <c r="UDH45" s="130"/>
      <c r="UDI45" s="130"/>
      <c r="UDJ45" s="130"/>
      <c r="UDK45" s="130"/>
      <c r="UDL45" s="130"/>
      <c r="UDM45" s="130"/>
      <c r="UDN45" s="130"/>
      <c r="UDO45" s="130"/>
      <c r="UDP45" s="130"/>
      <c r="UDQ45" s="130"/>
      <c r="UDR45" s="130"/>
      <c r="UDS45" s="130"/>
      <c r="UDT45" s="130"/>
      <c r="UDU45" s="130"/>
      <c r="UDV45" s="130"/>
      <c r="UDW45" s="130"/>
      <c r="UDX45" s="130"/>
      <c r="UDY45" s="130"/>
      <c r="UDZ45" s="130"/>
      <c r="UEA45" s="130"/>
      <c r="UEB45" s="130"/>
      <c r="UEC45" s="130"/>
      <c r="UED45" s="130"/>
      <c r="UEE45" s="130"/>
      <c r="UEF45" s="130"/>
      <c r="UEG45" s="130"/>
      <c r="UEH45" s="130"/>
      <c r="UEI45" s="130"/>
      <c r="UEJ45" s="130"/>
      <c r="UEK45" s="130"/>
      <c r="UEL45" s="130"/>
      <c r="UEM45" s="130"/>
      <c r="UEN45" s="130"/>
      <c r="UEO45" s="130"/>
      <c r="UEP45" s="130"/>
      <c r="UEQ45" s="130"/>
      <c r="UER45" s="130"/>
      <c r="UES45" s="130"/>
      <c r="UET45" s="130"/>
      <c r="UEU45" s="130"/>
      <c r="UEV45" s="130"/>
      <c r="UEW45" s="130"/>
      <c r="UEX45" s="130"/>
      <c r="UEY45" s="130"/>
      <c r="UEZ45" s="130"/>
      <c r="UFA45" s="130"/>
      <c r="UFB45" s="130"/>
      <c r="UFC45" s="130"/>
      <c r="UFD45" s="130"/>
      <c r="UFE45" s="130"/>
      <c r="UFF45" s="130"/>
      <c r="UFG45" s="130"/>
      <c r="UFH45" s="130"/>
      <c r="UFI45" s="130"/>
      <c r="UFJ45" s="130"/>
      <c r="UFK45" s="130"/>
      <c r="UFL45" s="130"/>
      <c r="UFM45" s="130"/>
      <c r="UFN45" s="130"/>
      <c r="UFO45" s="130"/>
      <c r="UFP45" s="130"/>
      <c r="UFQ45" s="130"/>
      <c r="UFR45" s="130"/>
      <c r="UFS45" s="130"/>
      <c r="UFT45" s="130"/>
      <c r="UFU45" s="130"/>
      <c r="UFV45" s="130"/>
      <c r="UFW45" s="130"/>
      <c r="UFX45" s="130"/>
      <c r="UFY45" s="130"/>
      <c r="UFZ45" s="130"/>
      <c r="UGA45" s="130"/>
      <c r="UGB45" s="130"/>
      <c r="UGC45" s="130"/>
      <c r="UGD45" s="130"/>
      <c r="UGE45" s="130"/>
      <c r="UGF45" s="130"/>
      <c r="UGG45" s="130"/>
      <c r="UGH45" s="130"/>
      <c r="UGI45" s="130"/>
      <c r="UGJ45" s="130"/>
      <c r="UGK45" s="130"/>
      <c r="UGL45" s="130"/>
      <c r="UGM45" s="130"/>
      <c r="UGN45" s="130"/>
      <c r="UGO45" s="130"/>
      <c r="UGP45" s="130"/>
      <c r="UGQ45" s="130"/>
      <c r="UGR45" s="130"/>
      <c r="UGS45" s="130"/>
      <c r="UGT45" s="130"/>
      <c r="UGU45" s="130"/>
      <c r="UGV45" s="130"/>
      <c r="UGW45" s="130"/>
      <c r="UGX45" s="130"/>
      <c r="UGY45" s="130"/>
      <c r="UGZ45" s="130"/>
      <c r="UHA45" s="130"/>
      <c r="UHB45" s="130"/>
      <c r="UHC45" s="130"/>
      <c r="UHD45" s="130"/>
      <c r="UHE45" s="130"/>
      <c r="UHF45" s="130"/>
      <c r="UHG45" s="130"/>
      <c r="UHH45" s="130"/>
      <c r="UHI45" s="130"/>
      <c r="UHJ45" s="130"/>
      <c r="UHK45" s="130"/>
      <c r="UHL45" s="130"/>
      <c r="UHM45" s="130"/>
      <c r="UHN45" s="130"/>
      <c r="UHO45" s="130"/>
      <c r="UHP45" s="130"/>
      <c r="UHQ45" s="130"/>
      <c r="UHR45" s="130"/>
      <c r="UHS45" s="130"/>
      <c r="UHT45" s="130"/>
      <c r="UHU45" s="130"/>
      <c r="UHV45" s="130"/>
      <c r="UHW45" s="130"/>
      <c r="UHX45" s="130"/>
      <c r="UHY45" s="130"/>
      <c r="UHZ45" s="130"/>
      <c r="UIA45" s="130"/>
      <c r="UIB45" s="130"/>
      <c r="UIC45" s="130"/>
      <c r="UID45" s="130"/>
      <c r="UIE45" s="130"/>
      <c r="UIF45" s="130"/>
      <c r="UIG45" s="130"/>
      <c r="UIH45" s="130"/>
      <c r="UII45" s="130"/>
      <c r="UIJ45" s="130"/>
      <c r="UIK45" s="130"/>
      <c r="UIL45" s="130"/>
      <c r="UIM45" s="130"/>
      <c r="UIN45" s="130"/>
      <c r="UIO45" s="130"/>
      <c r="UIP45" s="130"/>
      <c r="UIQ45" s="130"/>
      <c r="UIR45" s="130"/>
      <c r="UIS45" s="130"/>
      <c r="UIT45" s="130"/>
      <c r="UIU45" s="130"/>
      <c r="UIV45" s="130"/>
      <c r="UIW45" s="130"/>
      <c r="UIX45" s="130"/>
      <c r="UIY45" s="130"/>
      <c r="UIZ45" s="130"/>
      <c r="UJA45" s="130"/>
      <c r="UJB45" s="130"/>
      <c r="UJC45" s="130"/>
      <c r="UJD45" s="130"/>
      <c r="UJE45" s="130"/>
      <c r="UJF45" s="130"/>
      <c r="UJG45" s="130"/>
      <c r="UJH45" s="130"/>
      <c r="UJI45" s="130"/>
      <c r="UJJ45" s="130"/>
      <c r="UJK45" s="130"/>
      <c r="UJL45" s="130"/>
      <c r="UJM45" s="130"/>
      <c r="UJN45" s="130"/>
      <c r="UJO45" s="130"/>
      <c r="UJP45" s="130"/>
      <c r="UJQ45" s="130"/>
      <c r="UJR45" s="130"/>
      <c r="UJS45" s="130"/>
      <c r="UJT45" s="130"/>
      <c r="UJU45" s="130"/>
      <c r="UJV45" s="130"/>
      <c r="UJW45" s="130"/>
      <c r="UJX45" s="130"/>
      <c r="UJY45" s="130"/>
      <c r="UJZ45" s="130"/>
      <c r="UKA45" s="130"/>
      <c r="UKB45" s="130"/>
      <c r="UKC45" s="130"/>
      <c r="UKD45" s="130"/>
      <c r="UKE45" s="130"/>
      <c r="UKF45" s="130"/>
      <c r="UKG45" s="130"/>
      <c r="UKH45" s="130"/>
      <c r="UKI45" s="130"/>
      <c r="UKJ45" s="130"/>
      <c r="UKK45" s="130"/>
      <c r="UKL45" s="130"/>
      <c r="UKM45" s="130"/>
      <c r="UKN45" s="130"/>
      <c r="UKO45" s="130"/>
      <c r="UKP45" s="130"/>
      <c r="UKQ45" s="130"/>
      <c r="UKR45" s="130"/>
      <c r="UKS45" s="130"/>
      <c r="UKT45" s="130"/>
      <c r="UKU45" s="130"/>
      <c r="UKV45" s="130"/>
      <c r="UKW45" s="130"/>
      <c r="UKX45" s="130"/>
      <c r="UKY45" s="130"/>
      <c r="UKZ45" s="130"/>
      <c r="ULA45" s="130"/>
      <c r="ULB45" s="130"/>
      <c r="ULC45" s="130"/>
      <c r="ULD45" s="130"/>
      <c r="ULE45" s="130"/>
      <c r="ULF45" s="130"/>
      <c r="ULG45" s="130"/>
      <c r="ULH45" s="130"/>
      <c r="ULI45" s="130"/>
      <c r="ULJ45" s="130"/>
      <c r="ULK45" s="130"/>
      <c r="ULL45" s="130"/>
      <c r="ULM45" s="130"/>
      <c r="ULN45" s="130"/>
      <c r="ULO45" s="130"/>
      <c r="ULP45" s="130"/>
      <c r="ULQ45" s="130"/>
      <c r="ULR45" s="130"/>
      <c r="ULS45" s="130"/>
      <c r="ULT45" s="130"/>
      <c r="ULU45" s="130"/>
      <c r="ULV45" s="130"/>
      <c r="ULW45" s="130"/>
      <c r="ULX45" s="130"/>
      <c r="ULY45" s="130"/>
      <c r="ULZ45" s="130"/>
      <c r="UMA45" s="130"/>
      <c r="UMB45" s="130"/>
      <c r="UMC45" s="130"/>
      <c r="UMD45" s="130"/>
      <c r="UME45" s="130"/>
      <c r="UMF45" s="130"/>
      <c r="UMG45" s="130"/>
      <c r="UMH45" s="130"/>
      <c r="UMI45" s="130"/>
      <c r="UMJ45" s="130"/>
      <c r="UMK45" s="130"/>
      <c r="UML45" s="130"/>
      <c r="UMM45" s="130"/>
      <c r="UMN45" s="130"/>
      <c r="UMO45" s="130"/>
      <c r="UMP45" s="130"/>
      <c r="UMQ45" s="130"/>
      <c r="UMR45" s="130"/>
      <c r="UMS45" s="130"/>
      <c r="UMT45" s="130"/>
      <c r="UMU45" s="130"/>
      <c r="UMV45" s="130"/>
      <c r="UMW45" s="130"/>
      <c r="UMX45" s="130"/>
      <c r="UMY45" s="130"/>
      <c r="UMZ45" s="130"/>
      <c r="UNA45" s="130"/>
      <c r="UNB45" s="130"/>
      <c r="UNC45" s="130"/>
      <c r="UND45" s="130"/>
      <c r="UNE45" s="130"/>
      <c r="UNF45" s="130"/>
      <c r="UNG45" s="130"/>
      <c r="UNH45" s="130"/>
      <c r="UNI45" s="130"/>
      <c r="UNJ45" s="130"/>
      <c r="UNK45" s="130"/>
      <c r="UNL45" s="130"/>
      <c r="UNM45" s="130"/>
      <c r="UNN45" s="130"/>
      <c r="UNO45" s="130"/>
      <c r="UNP45" s="130"/>
      <c r="UNQ45" s="130"/>
      <c r="UNR45" s="130"/>
      <c r="UNS45" s="130"/>
      <c r="UNT45" s="130"/>
      <c r="UNU45" s="130"/>
      <c r="UNV45" s="130"/>
      <c r="UNW45" s="130"/>
      <c r="UNX45" s="130"/>
      <c r="UNY45" s="130"/>
      <c r="UNZ45" s="130"/>
      <c r="UOA45" s="130"/>
      <c r="UOB45" s="130"/>
      <c r="UOC45" s="130"/>
      <c r="UOD45" s="130"/>
      <c r="UOE45" s="130"/>
      <c r="UOF45" s="130"/>
      <c r="UOG45" s="130"/>
      <c r="UOH45" s="130"/>
      <c r="UOI45" s="130"/>
      <c r="UOJ45" s="130"/>
      <c r="UOK45" s="130"/>
      <c r="UOL45" s="130"/>
      <c r="UOM45" s="130"/>
      <c r="UON45" s="130"/>
      <c r="UOO45" s="130"/>
      <c r="UOP45" s="130"/>
      <c r="UOQ45" s="130"/>
      <c r="UOR45" s="130"/>
      <c r="UOS45" s="130"/>
      <c r="UOT45" s="130"/>
      <c r="UOU45" s="130"/>
      <c r="UOV45" s="130"/>
      <c r="UOW45" s="130"/>
      <c r="UOX45" s="130"/>
      <c r="UOY45" s="130"/>
      <c r="UOZ45" s="130"/>
      <c r="UPA45" s="130"/>
      <c r="UPB45" s="130"/>
      <c r="UPC45" s="130"/>
      <c r="UPD45" s="130"/>
      <c r="UPE45" s="130"/>
      <c r="UPF45" s="130"/>
      <c r="UPG45" s="130"/>
      <c r="UPH45" s="130"/>
      <c r="UPI45" s="130"/>
      <c r="UPJ45" s="130"/>
      <c r="UPK45" s="130"/>
      <c r="UPL45" s="130"/>
      <c r="UPM45" s="130"/>
      <c r="UPN45" s="130"/>
      <c r="UPO45" s="130"/>
      <c r="UPP45" s="130"/>
      <c r="UPQ45" s="130"/>
      <c r="UPR45" s="130"/>
      <c r="UPS45" s="130"/>
      <c r="UPT45" s="130"/>
      <c r="UPU45" s="130"/>
      <c r="UPV45" s="130"/>
      <c r="UPW45" s="130"/>
      <c r="UPX45" s="130"/>
      <c r="UPY45" s="130"/>
      <c r="UPZ45" s="130"/>
      <c r="UQA45" s="130"/>
      <c r="UQB45" s="130"/>
      <c r="UQC45" s="130"/>
      <c r="UQD45" s="130"/>
      <c r="UQE45" s="130"/>
      <c r="UQF45" s="130"/>
      <c r="UQG45" s="130"/>
      <c r="UQH45" s="130"/>
      <c r="UQI45" s="130"/>
      <c r="UQJ45" s="130"/>
      <c r="UQK45" s="130"/>
      <c r="UQL45" s="130"/>
      <c r="UQM45" s="130"/>
      <c r="UQN45" s="130"/>
      <c r="UQO45" s="130"/>
      <c r="UQP45" s="130"/>
      <c r="UQQ45" s="130"/>
      <c r="UQR45" s="130"/>
      <c r="UQS45" s="130"/>
      <c r="UQT45" s="130"/>
      <c r="UQU45" s="130"/>
      <c r="UQV45" s="130"/>
      <c r="UQW45" s="130"/>
      <c r="UQX45" s="130"/>
      <c r="UQY45" s="130"/>
      <c r="UQZ45" s="130"/>
      <c r="URA45" s="130"/>
      <c r="URB45" s="130"/>
      <c r="URC45" s="130"/>
      <c r="URD45" s="130"/>
      <c r="URE45" s="130"/>
      <c r="URF45" s="130"/>
      <c r="URG45" s="130"/>
      <c r="URH45" s="130"/>
      <c r="URI45" s="130"/>
      <c r="URJ45" s="130"/>
      <c r="URK45" s="130"/>
      <c r="URL45" s="130"/>
      <c r="URM45" s="130"/>
      <c r="URN45" s="130"/>
      <c r="URO45" s="130"/>
      <c r="URP45" s="130"/>
      <c r="URQ45" s="130"/>
      <c r="URR45" s="130"/>
      <c r="URS45" s="130"/>
      <c r="URT45" s="130"/>
      <c r="URU45" s="130"/>
      <c r="URV45" s="130"/>
      <c r="URW45" s="130"/>
      <c r="URX45" s="130"/>
      <c r="URY45" s="130"/>
      <c r="URZ45" s="130"/>
      <c r="USA45" s="130"/>
      <c r="USB45" s="130"/>
      <c r="USC45" s="130"/>
      <c r="USD45" s="130"/>
      <c r="USE45" s="130"/>
      <c r="USF45" s="130"/>
      <c r="USG45" s="130"/>
      <c r="USH45" s="130"/>
      <c r="USI45" s="130"/>
      <c r="USJ45" s="130"/>
      <c r="USK45" s="130"/>
      <c r="USL45" s="130"/>
      <c r="USM45" s="130"/>
      <c r="USN45" s="130"/>
      <c r="USO45" s="130"/>
      <c r="USP45" s="130"/>
      <c r="USQ45" s="130"/>
      <c r="USR45" s="130"/>
      <c r="USS45" s="130"/>
      <c r="UST45" s="130"/>
      <c r="USU45" s="130"/>
      <c r="USV45" s="130"/>
      <c r="USW45" s="130"/>
      <c r="USX45" s="130"/>
      <c r="USY45" s="130"/>
      <c r="USZ45" s="130"/>
      <c r="UTA45" s="130"/>
      <c r="UTB45" s="130"/>
      <c r="UTC45" s="130"/>
      <c r="UTD45" s="130"/>
      <c r="UTE45" s="130"/>
      <c r="UTF45" s="130"/>
      <c r="UTG45" s="130"/>
      <c r="UTH45" s="130"/>
      <c r="UTI45" s="130"/>
      <c r="UTJ45" s="130"/>
      <c r="UTK45" s="130"/>
      <c r="UTL45" s="130"/>
      <c r="UTM45" s="130"/>
      <c r="UTN45" s="130"/>
      <c r="UTO45" s="130"/>
      <c r="UTP45" s="130"/>
      <c r="UTQ45" s="130"/>
      <c r="UTR45" s="130"/>
      <c r="UTS45" s="130"/>
      <c r="UTT45" s="130"/>
      <c r="UTU45" s="130"/>
      <c r="UTV45" s="130"/>
      <c r="UTW45" s="130"/>
      <c r="UTX45" s="130"/>
      <c r="UTY45" s="130"/>
      <c r="UTZ45" s="130"/>
      <c r="UUA45" s="130"/>
      <c r="UUB45" s="130"/>
      <c r="UUC45" s="130"/>
      <c r="UUD45" s="130"/>
      <c r="UUE45" s="130"/>
      <c r="UUF45" s="130"/>
      <c r="UUG45" s="130"/>
      <c r="UUH45" s="130"/>
      <c r="UUI45" s="130"/>
      <c r="UUJ45" s="130"/>
      <c r="UUK45" s="130"/>
      <c r="UUL45" s="130"/>
      <c r="UUM45" s="130"/>
      <c r="UUN45" s="130"/>
      <c r="UUO45" s="130"/>
      <c r="UUP45" s="130"/>
      <c r="UUQ45" s="130"/>
      <c r="UUR45" s="130"/>
      <c r="UUS45" s="130"/>
      <c r="UUT45" s="130"/>
      <c r="UUU45" s="130"/>
      <c r="UUV45" s="130"/>
      <c r="UUW45" s="130"/>
      <c r="UUX45" s="130"/>
      <c r="UUY45" s="130"/>
      <c r="UUZ45" s="130"/>
      <c r="UVA45" s="130"/>
      <c r="UVB45" s="130"/>
      <c r="UVC45" s="130"/>
      <c r="UVD45" s="130"/>
      <c r="UVE45" s="130"/>
      <c r="UVF45" s="130"/>
      <c r="UVG45" s="130"/>
      <c r="UVH45" s="130"/>
      <c r="UVI45" s="130"/>
      <c r="UVJ45" s="130"/>
      <c r="UVK45" s="130"/>
      <c r="UVL45" s="130"/>
      <c r="UVM45" s="130"/>
      <c r="UVN45" s="130"/>
      <c r="UVO45" s="130"/>
      <c r="UVP45" s="130"/>
      <c r="UVQ45" s="130"/>
      <c r="UVR45" s="130"/>
      <c r="UVS45" s="130"/>
      <c r="UVT45" s="130"/>
      <c r="UVU45" s="130"/>
      <c r="UVV45" s="130"/>
      <c r="UVW45" s="130"/>
      <c r="UVX45" s="130"/>
      <c r="UVY45" s="130"/>
      <c r="UVZ45" s="130"/>
      <c r="UWA45" s="130"/>
      <c r="UWB45" s="130"/>
      <c r="UWC45" s="130"/>
      <c r="UWD45" s="130"/>
      <c r="UWE45" s="130"/>
      <c r="UWF45" s="130"/>
      <c r="UWG45" s="130"/>
      <c r="UWH45" s="130"/>
      <c r="UWI45" s="130"/>
      <c r="UWJ45" s="130"/>
      <c r="UWK45" s="130"/>
      <c r="UWL45" s="130"/>
      <c r="UWM45" s="130"/>
      <c r="UWN45" s="130"/>
      <c r="UWO45" s="130"/>
      <c r="UWP45" s="130"/>
      <c r="UWQ45" s="130"/>
      <c r="UWR45" s="130"/>
      <c r="UWS45" s="130"/>
      <c r="UWT45" s="130"/>
      <c r="UWU45" s="130"/>
      <c r="UWV45" s="130"/>
      <c r="UWW45" s="130"/>
      <c r="UWX45" s="130"/>
      <c r="UWY45" s="130"/>
      <c r="UWZ45" s="130"/>
      <c r="UXA45" s="130"/>
      <c r="UXB45" s="130"/>
      <c r="UXC45" s="130"/>
      <c r="UXD45" s="130"/>
      <c r="UXE45" s="130"/>
      <c r="UXF45" s="130"/>
      <c r="UXG45" s="130"/>
      <c r="UXH45" s="130"/>
      <c r="UXI45" s="130"/>
      <c r="UXJ45" s="130"/>
      <c r="UXK45" s="130"/>
      <c r="UXL45" s="130"/>
      <c r="UXM45" s="130"/>
      <c r="UXN45" s="130"/>
      <c r="UXO45" s="130"/>
      <c r="UXP45" s="130"/>
      <c r="UXQ45" s="130"/>
      <c r="UXR45" s="130"/>
      <c r="UXS45" s="130"/>
      <c r="UXT45" s="130"/>
      <c r="UXU45" s="130"/>
      <c r="UXV45" s="130"/>
      <c r="UXW45" s="130"/>
      <c r="UXX45" s="130"/>
      <c r="UXY45" s="130"/>
      <c r="UXZ45" s="130"/>
      <c r="UYA45" s="130"/>
      <c r="UYB45" s="130"/>
      <c r="UYC45" s="130"/>
      <c r="UYD45" s="130"/>
      <c r="UYE45" s="130"/>
      <c r="UYF45" s="130"/>
      <c r="UYG45" s="130"/>
      <c r="UYH45" s="130"/>
      <c r="UYI45" s="130"/>
      <c r="UYJ45" s="130"/>
      <c r="UYK45" s="130"/>
      <c r="UYL45" s="130"/>
      <c r="UYM45" s="130"/>
      <c r="UYN45" s="130"/>
      <c r="UYO45" s="130"/>
      <c r="UYP45" s="130"/>
      <c r="UYQ45" s="130"/>
      <c r="UYR45" s="130"/>
      <c r="UYS45" s="130"/>
      <c r="UYT45" s="130"/>
      <c r="UYU45" s="130"/>
      <c r="UYV45" s="130"/>
      <c r="UYW45" s="130"/>
      <c r="UYX45" s="130"/>
      <c r="UYY45" s="130"/>
      <c r="UYZ45" s="130"/>
      <c r="UZA45" s="130"/>
      <c r="UZB45" s="130"/>
      <c r="UZC45" s="130"/>
      <c r="UZD45" s="130"/>
      <c r="UZE45" s="130"/>
      <c r="UZF45" s="130"/>
      <c r="UZG45" s="130"/>
      <c r="UZH45" s="130"/>
      <c r="UZI45" s="130"/>
      <c r="UZJ45" s="130"/>
      <c r="UZK45" s="130"/>
      <c r="UZL45" s="130"/>
      <c r="UZM45" s="130"/>
      <c r="UZN45" s="130"/>
      <c r="UZO45" s="130"/>
      <c r="UZP45" s="130"/>
      <c r="UZQ45" s="130"/>
      <c r="UZR45" s="130"/>
      <c r="UZS45" s="130"/>
      <c r="UZT45" s="130"/>
      <c r="UZU45" s="130"/>
      <c r="UZV45" s="130"/>
      <c r="UZW45" s="130"/>
      <c r="UZX45" s="130"/>
      <c r="UZY45" s="130"/>
      <c r="UZZ45" s="130"/>
      <c r="VAA45" s="130"/>
      <c r="VAB45" s="130"/>
      <c r="VAC45" s="130"/>
      <c r="VAD45" s="130"/>
      <c r="VAE45" s="130"/>
      <c r="VAF45" s="130"/>
      <c r="VAG45" s="130"/>
      <c r="VAH45" s="130"/>
      <c r="VAI45" s="130"/>
      <c r="VAJ45" s="130"/>
      <c r="VAK45" s="130"/>
      <c r="VAL45" s="130"/>
      <c r="VAM45" s="130"/>
      <c r="VAN45" s="130"/>
      <c r="VAO45" s="130"/>
      <c r="VAP45" s="130"/>
      <c r="VAQ45" s="130"/>
      <c r="VAR45" s="130"/>
      <c r="VAS45" s="130"/>
      <c r="VAT45" s="130"/>
      <c r="VAU45" s="130"/>
      <c r="VAV45" s="130"/>
      <c r="VAW45" s="130"/>
      <c r="VAX45" s="130"/>
      <c r="VAY45" s="130"/>
      <c r="VAZ45" s="130"/>
      <c r="VBA45" s="130"/>
      <c r="VBB45" s="130"/>
      <c r="VBC45" s="130"/>
      <c r="VBD45" s="130"/>
      <c r="VBE45" s="130"/>
      <c r="VBF45" s="130"/>
      <c r="VBG45" s="130"/>
      <c r="VBH45" s="130"/>
      <c r="VBI45" s="130"/>
      <c r="VBJ45" s="130"/>
      <c r="VBK45" s="130"/>
      <c r="VBL45" s="130"/>
      <c r="VBM45" s="130"/>
      <c r="VBN45" s="130"/>
      <c r="VBO45" s="130"/>
      <c r="VBP45" s="130"/>
      <c r="VBQ45" s="130"/>
      <c r="VBR45" s="130"/>
      <c r="VBS45" s="130"/>
      <c r="VBT45" s="130"/>
      <c r="VBU45" s="130"/>
      <c r="VBV45" s="130"/>
      <c r="VBW45" s="130"/>
      <c r="VBX45" s="130"/>
      <c r="VBY45" s="130"/>
      <c r="VBZ45" s="130"/>
      <c r="VCA45" s="130"/>
      <c r="VCB45" s="130"/>
      <c r="VCC45" s="130"/>
      <c r="VCD45" s="130"/>
      <c r="VCE45" s="130"/>
      <c r="VCF45" s="130"/>
      <c r="VCG45" s="130"/>
      <c r="VCH45" s="130"/>
      <c r="VCI45" s="130"/>
      <c r="VCJ45" s="130"/>
      <c r="VCK45" s="130"/>
      <c r="VCL45" s="130"/>
      <c r="VCM45" s="130"/>
      <c r="VCN45" s="130"/>
      <c r="VCO45" s="130"/>
      <c r="VCP45" s="130"/>
      <c r="VCQ45" s="130"/>
      <c r="VCR45" s="130"/>
      <c r="VCS45" s="130"/>
      <c r="VCT45" s="130"/>
      <c r="VCU45" s="130"/>
      <c r="VCV45" s="130"/>
      <c r="VCW45" s="130"/>
      <c r="VCX45" s="130"/>
      <c r="VCY45" s="130"/>
      <c r="VCZ45" s="130"/>
      <c r="VDA45" s="130"/>
      <c r="VDB45" s="130"/>
      <c r="VDC45" s="130"/>
      <c r="VDD45" s="130"/>
      <c r="VDE45" s="130"/>
      <c r="VDF45" s="130"/>
      <c r="VDG45" s="130"/>
      <c r="VDH45" s="130"/>
      <c r="VDI45" s="130"/>
      <c r="VDJ45" s="130"/>
      <c r="VDK45" s="130"/>
      <c r="VDL45" s="130"/>
      <c r="VDM45" s="130"/>
      <c r="VDN45" s="130"/>
      <c r="VDO45" s="130"/>
      <c r="VDP45" s="130"/>
      <c r="VDQ45" s="130"/>
      <c r="VDR45" s="130"/>
      <c r="VDS45" s="130"/>
      <c r="VDT45" s="130"/>
      <c r="VDU45" s="130"/>
      <c r="VDV45" s="130"/>
      <c r="VDW45" s="130"/>
      <c r="VDX45" s="130"/>
      <c r="VDY45" s="130"/>
      <c r="VDZ45" s="130"/>
      <c r="VEA45" s="130"/>
      <c r="VEB45" s="130"/>
      <c r="VEC45" s="130"/>
      <c r="VED45" s="130"/>
      <c r="VEE45" s="130"/>
      <c r="VEF45" s="130"/>
      <c r="VEG45" s="130"/>
      <c r="VEH45" s="130"/>
      <c r="VEI45" s="130"/>
      <c r="VEJ45" s="130"/>
      <c r="VEK45" s="130"/>
      <c r="VEL45" s="130"/>
      <c r="VEM45" s="130"/>
      <c r="VEN45" s="130"/>
      <c r="VEO45" s="130"/>
      <c r="VEP45" s="130"/>
      <c r="VEQ45" s="130"/>
      <c r="VER45" s="130"/>
      <c r="VES45" s="130"/>
      <c r="VET45" s="130"/>
      <c r="VEU45" s="130"/>
      <c r="VEV45" s="130"/>
      <c r="VEW45" s="130"/>
      <c r="VEX45" s="130"/>
      <c r="VEY45" s="130"/>
      <c r="VEZ45" s="130"/>
      <c r="VFA45" s="130"/>
      <c r="VFB45" s="130"/>
      <c r="VFC45" s="130"/>
      <c r="VFD45" s="130"/>
      <c r="VFE45" s="130"/>
      <c r="VFF45" s="130"/>
      <c r="VFG45" s="130"/>
      <c r="VFH45" s="130"/>
      <c r="VFI45" s="130"/>
      <c r="VFJ45" s="130"/>
      <c r="VFK45" s="130"/>
      <c r="VFL45" s="130"/>
      <c r="VFM45" s="130"/>
      <c r="VFN45" s="130"/>
      <c r="VFO45" s="130"/>
      <c r="VFP45" s="130"/>
      <c r="VFQ45" s="130"/>
      <c r="VFR45" s="130"/>
      <c r="VFS45" s="130"/>
      <c r="VFT45" s="130"/>
      <c r="VFU45" s="130"/>
      <c r="VFV45" s="130"/>
      <c r="VFW45" s="130"/>
      <c r="VFX45" s="130"/>
      <c r="VFY45" s="130"/>
      <c r="VFZ45" s="130"/>
      <c r="VGA45" s="130"/>
      <c r="VGB45" s="130"/>
      <c r="VGC45" s="130"/>
      <c r="VGD45" s="130"/>
      <c r="VGE45" s="130"/>
      <c r="VGF45" s="130"/>
      <c r="VGG45" s="130"/>
      <c r="VGH45" s="130"/>
      <c r="VGI45" s="130"/>
      <c r="VGJ45" s="130"/>
      <c r="VGK45" s="130"/>
      <c r="VGL45" s="130"/>
      <c r="VGM45" s="130"/>
      <c r="VGN45" s="130"/>
      <c r="VGO45" s="130"/>
      <c r="VGP45" s="130"/>
      <c r="VGQ45" s="130"/>
      <c r="VGR45" s="130"/>
      <c r="VGS45" s="130"/>
      <c r="VGT45" s="130"/>
      <c r="VGU45" s="130"/>
      <c r="VGV45" s="130"/>
      <c r="VGW45" s="130"/>
      <c r="VGX45" s="130"/>
      <c r="VGY45" s="130"/>
      <c r="VGZ45" s="130"/>
      <c r="VHA45" s="130"/>
      <c r="VHB45" s="130"/>
      <c r="VHC45" s="130"/>
      <c r="VHD45" s="130"/>
      <c r="VHE45" s="130"/>
      <c r="VHF45" s="130"/>
      <c r="VHG45" s="130"/>
      <c r="VHH45" s="130"/>
      <c r="VHI45" s="130"/>
      <c r="VHJ45" s="130"/>
      <c r="VHK45" s="130"/>
      <c r="VHL45" s="130"/>
      <c r="VHM45" s="130"/>
      <c r="VHN45" s="130"/>
      <c r="VHO45" s="130"/>
      <c r="VHP45" s="130"/>
      <c r="VHQ45" s="130"/>
      <c r="VHR45" s="130"/>
      <c r="VHS45" s="130"/>
      <c r="VHT45" s="130"/>
      <c r="VHU45" s="130"/>
      <c r="VHV45" s="130"/>
      <c r="VHW45" s="130"/>
      <c r="VHX45" s="130"/>
      <c r="VHY45" s="130"/>
      <c r="VHZ45" s="130"/>
      <c r="VIA45" s="130"/>
      <c r="VIB45" s="130"/>
      <c r="VIC45" s="130"/>
      <c r="VID45" s="130"/>
      <c r="VIE45" s="130"/>
      <c r="VIF45" s="130"/>
      <c r="VIG45" s="130"/>
      <c r="VIH45" s="130"/>
      <c r="VII45" s="130"/>
      <c r="VIJ45" s="130"/>
      <c r="VIK45" s="130"/>
      <c r="VIL45" s="130"/>
      <c r="VIM45" s="130"/>
      <c r="VIN45" s="130"/>
      <c r="VIO45" s="130"/>
      <c r="VIP45" s="130"/>
      <c r="VIQ45" s="130"/>
      <c r="VIR45" s="130"/>
      <c r="VIS45" s="130"/>
      <c r="VIT45" s="130"/>
      <c r="VIU45" s="130"/>
      <c r="VIV45" s="130"/>
      <c r="VIW45" s="130"/>
      <c r="VIX45" s="130"/>
      <c r="VIY45" s="130"/>
      <c r="VIZ45" s="130"/>
      <c r="VJA45" s="130"/>
      <c r="VJB45" s="130"/>
      <c r="VJC45" s="130"/>
      <c r="VJD45" s="130"/>
      <c r="VJE45" s="130"/>
      <c r="VJF45" s="130"/>
      <c r="VJG45" s="130"/>
      <c r="VJH45" s="130"/>
      <c r="VJI45" s="130"/>
      <c r="VJJ45" s="130"/>
      <c r="VJK45" s="130"/>
      <c r="VJL45" s="130"/>
      <c r="VJM45" s="130"/>
      <c r="VJN45" s="130"/>
      <c r="VJO45" s="130"/>
      <c r="VJP45" s="130"/>
      <c r="VJQ45" s="130"/>
      <c r="VJR45" s="130"/>
      <c r="VJS45" s="130"/>
      <c r="VJT45" s="130"/>
      <c r="VJU45" s="130"/>
      <c r="VJV45" s="130"/>
      <c r="VJW45" s="130"/>
      <c r="VJX45" s="130"/>
      <c r="VJY45" s="130"/>
      <c r="VJZ45" s="130"/>
      <c r="VKA45" s="130"/>
      <c r="VKB45" s="130"/>
      <c r="VKC45" s="130"/>
      <c r="VKD45" s="130"/>
      <c r="VKE45" s="130"/>
      <c r="VKF45" s="130"/>
      <c r="VKG45" s="130"/>
      <c r="VKH45" s="130"/>
      <c r="VKI45" s="130"/>
      <c r="VKJ45" s="130"/>
      <c r="VKK45" s="130"/>
      <c r="VKL45" s="130"/>
      <c r="VKM45" s="130"/>
      <c r="VKN45" s="130"/>
      <c r="VKO45" s="130"/>
      <c r="VKP45" s="130"/>
      <c r="VKQ45" s="130"/>
      <c r="VKR45" s="130"/>
      <c r="VKS45" s="130"/>
      <c r="VKT45" s="130"/>
      <c r="VKU45" s="130"/>
      <c r="VKV45" s="130"/>
      <c r="VKW45" s="130"/>
      <c r="VKX45" s="130"/>
      <c r="VKY45" s="130"/>
      <c r="VKZ45" s="130"/>
      <c r="VLA45" s="130"/>
      <c r="VLB45" s="130"/>
      <c r="VLC45" s="130"/>
      <c r="VLD45" s="130"/>
      <c r="VLE45" s="130"/>
      <c r="VLF45" s="130"/>
      <c r="VLG45" s="130"/>
      <c r="VLH45" s="130"/>
      <c r="VLI45" s="130"/>
      <c r="VLJ45" s="130"/>
      <c r="VLK45" s="130"/>
      <c r="VLL45" s="130"/>
      <c r="VLM45" s="130"/>
      <c r="VLN45" s="130"/>
      <c r="VLO45" s="130"/>
      <c r="VLP45" s="130"/>
      <c r="VLQ45" s="130"/>
      <c r="VLR45" s="130"/>
      <c r="VLS45" s="130"/>
      <c r="VLT45" s="130"/>
      <c r="VLU45" s="130"/>
      <c r="VLV45" s="130"/>
      <c r="VLW45" s="130"/>
      <c r="VLX45" s="130"/>
      <c r="VLY45" s="130"/>
      <c r="VLZ45" s="130"/>
      <c r="VMA45" s="130"/>
      <c r="VMB45" s="130"/>
      <c r="VMC45" s="130"/>
      <c r="VMD45" s="130"/>
      <c r="VME45" s="130"/>
      <c r="VMF45" s="130"/>
      <c r="VMG45" s="130"/>
      <c r="VMH45" s="130"/>
      <c r="VMI45" s="130"/>
      <c r="VMJ45" s="130"/>
      <c r="VMK45" s="130"/>
      <c r="VML45" s="130"/>
      <c r="VMM45" s="130"/>
      <c r="VMN45" s="130"/>
      <c r="VMO45" s="130"/>
      <c r="VMP45" s="130"/>
      <c r="VMQ45" s="130"/>
      <c r="VMR45" s="130"/>
      <c r="VMS45" s="130"/>
      <c r="VMT45" s="130"/>
      <c r="VMU45" s="130"/>
      <c r="VMV45" s="130"/>
      <c r="VMW45" s="130"/>
      <c r="VMX45" s="130"/>
      <c r="VMY45" s="130"/>
      <c r="VMZ45" s="130"/>
      <c r="VNA45" s="130"/>
      <c r="VNB45" s="130"/>
      <c r="VNC45" s="130"/>
      <c r="VND45" s="130"/>
      <c r="VNE45" s="130"/>
      <c r="VNF45" s="130"/>
      <c r="VNG45" s="130"/>
      <c r="VNH45" s="130"/>
      <c r="VNI45" s="130"/>
      <c r="VNJ45" s="130"/>
      <c r="VNK45" s="130"/>
      <c r="VNL45" s="130"/>
      <c r="VNM45" s="130"/>
      <c r="VNN45" s="130"/>
      <c r="VNO45" s="130"/>
      <c r="VNP45" s="130"/>
      <c r="VNQ45" s="130"/>
      <c r="VNR45" s="130"/>
      <c r="VNS45" s="130"/>
      <c r="VNT45" s="130"/>
      <c r="VNU45" s="130"/>
      <c r="VNV45" s="130"/>
      <c r="VNW45" s="130"/>
      <c r="VNX45" s="130"/>
      <c r="VNY45" s="130"/>
      <c r="VNZ45" s="130"/>
      <c r="VOA45" s="130"/>
      <c r="VOB45" s="130"/>
      <c r="VOC45" s="130"/>
      <c r="VOD45" s="130"/>
      <c r="VOE45" s="130"/>
      <c r="VOF45" s="130"/>
      <c r="VOG45" s="130"/>
      <c r="VOH45" s="130"/>
      <c r="VOI45" s="130"/>
      <c r="VOJ45" s="130"/>
      <c r="VOK45" s="130"/>
      <c r="VOL45" s="130"/>
      <c r="VOM45" s="130"/>
      <c r="VON45" s="130"/>
      <c r="VOO45" s="130"/>
      <c r="VOP45" s="130"/>
      <c r="VOQ45" s="130"/>
      <c r="VOR45" s="130"/>
      <c r="VOS45" s="130"/>
      <c r="VOT45" s="130"/>
      <c r="VOU45" s="130"/>
      <c r="VOV45" s="130"/>
      <c r="VOW45" s="130"/>
      <c r="VOX45" s="130"/>
      <c r="VOY45" s="130"/>
      <c r="VOZ45" s="130"/>
      <c r="VPA45" s="130"/>
      <c r="VPB45" s="130"/>
      <c r="VPC45" s="130"/>
      <c r="VPD45" s="130"/>
      <c r="VPE45" s="130"/>
      <c r="VPF45" s="130"/>
      <c r="VPG45" s="130"/>
      <c r="VPH45" s="130"/>
      <c r="VPI45" s="130"/>
      <c r="VPJ45" s="130"/>
      <c r="VPK45" s="130"/>
      <c r="VPL45" s="130"/>
      <c r="VPM45" s="130"/>
      <c r="VPN45" s="130"/>
      <c r="VPO45" s="130"/>
      <c r="VPP45" s="130"/>
      <c r="VPQ45" s="130"/>
      <c r="VPR45" s="130"/>
      <c r="VPS45" s="130"/>
      <c r="VPT45" s="130"/>
      <c r="VPU45" s="130"/>
      <c r="VPV45" s="130"/>
      <c r="VPW45" s="130"/>
      <c r="VPX45" s="130"/>
      <c r="VPY45" s="130"/>
      <c r="VPZ45" s="130"/>
      <c r="VQA45" s="130"/>
      <c r="VQB45" s="130"/>
      <c r="VQC45" s="130"/>
      <c r="VQD45" s="130"/>
      <c r="VQE45" s="130"/>
      <c r="VQF45" s="130"/>
      <c r="VQG45" s="130"/>
      <c r="VQH45" s="130"/>
      <c r="VQI45" s="130"/>
      <c r="VQJ45" s="130"/>
      <c r="VQK45" s="130"/>
      <c r="VQL45" s="130"/>
      <c r="VQM45" s="130"/>
      <c r="VQN45" s="130"/>
      <c r="VQO45" s="130"/>
      <c r="VQP45" s="130"/>
      <c r="VQQ45" s="130"/>
      <c r="VQR45" s="130"/>
      <c r="VQS45" s="130"/>
      <c r="VQT45" s="130"/>
      <c r="VQU45" s="130"/>
      <c r="VQV45" s="130"/>
      <c r="VQW45" s="130"/>
      <c r="VQX45" s="130"/>
      <c r="VQY45" s="130"/>
      <c r="VQZ45" s="130"/>
      <c r="VRA45" s="130"/>
      <c r="VRB45" s="130"/>
      <c r="VRC45" s="130"/>
      <c r="VRD45" s="130"/>
      <c r="VRE45" s="130"/>
      <c r="VRF45" s="130"/>
      <c r="VRG45" s="130"/>
      <c r="VRH45" s="130"/>
      <c r="VRI45" s="130"/>
      <c r="VRJ45" s="130"/>
      <c r="VRK45" s="130"/>
      <c r="VRL45" s="130"/>
      <c r="VRM45" s="130"/>
      <c r="VRN45" s="130"/>
      <c r="VRO45" s="130"/>
      <c r="VRP45" s="130"/>
      <c r="VRQ45" s="130"/>
      <c r="VRR45" s="130"/>
      <c r="VRS45" s="130"/>
      <c r="VRT45" s="130"/>
      <c r="VRU45" s="130"/>
      <c r="VRV45" s="130"/>
      <c r="VRW45" s="130"/>
      <c r="VRX45" s="130"/>
      <c r="VRY45" s="130"/>
      <c r="VRZ45" s="130"/>
      <c r="VSA45" s="130"/>
      <c r="VSB45" s="130"/>
      <c r="VSC45" s="130"/>
      <c r="VSD45" s="130"/>
      <c r="VSE45" s="130"/>
      <c r="VSF45" s="130"/>
      <c r="VSG45" s="130"/>
      <c r="VSH45" s="130"/>
      <c r="VSI45" s="130"/>
      <c r="VSJ45" s="130"/>
      <c r="VSK45" s="130"/>
      <c r="VSL45" s="130"/>
      <c r="VSM45" s="130"/>
      <c r="VSN45" s="130"/>
      <c r="VSO45" s="130"/>
      <c r="VSP45" s="130"/>
      <c r="VSQ45" s="130"/>
      <c r="VSR45" s="130"/>
      <c r="VSS45" s="130"/>
      <c r="VST45" s="130"/>
      <c r="VSU45" s="130"/>
      <c r="VSV45" s="130"/>
      <c r="VSW45" s="130"/>
      <c r="VSX45" s="130"/>
      <c r="VSY45" s="130"/>
      <c r="VSZ45" s="130"/>
      <c r="VTA45" s="130"/>
      <c r="VTB45" s="130"/>
      <c r="VTC45" s="130"/>
      <c r="VTD45" s="130"/>
      <c r="VTE45" s="130"/>
      <c r="VTF45" s="130"/>
      <c r="VTG45" s="130"/>
      <c r="VTH45" s="130"/>
      <c r="VTI45" s="130"/>
      <c r="VTJ45" s="130"/>
      <c r="VTK45" s="130"/>
      <c r="VTL45" s="130"/>
      <c r="VTM45" s="130"/>
      <c r="VTN45" s="130"/>
      <c r="VTO45" s="130"/>
      <c r="VTP45" s="130"/>
      <c r="VTQ45" s="130"/>
      <c r="VTR45" s="130"/>
      <c r="VTS45" s="130"/>
      <c r="VTT45" s="130"/>
      <c r="VTU45" s="130"/>
      <c r="VTV45" s="130"/>
      <c r="VTW45" s="130"/>
      <c r="VTX45" s="130"/>
      <c r="VTY45" s="130"/>
      <c r="VTZ45" s="130"/>
      <c r="VUA45" s="130"/>
      <c r="VUB45" s="130"/>
      <c r="VUC45" s="130"/>
      <c r="VUD45" s="130"/>
      <c r="VUE45" s="130"/>
      <c r="VUF45" s="130"/>
      <c r="VUG45" s="130"/>
      <c r="VUH45" s="130"/>
      <c r="VUI45" s="130"/>
      <c r="VUJ45" s="130"/>
      <c r="VUK45" s="130"/>
      <c r="VUL45" s="130"/>
      <c r="VUM45" s="130"/>
      <c r="VUN45" s="130"/>
      <c r="VUO45" s="130"/>
      <c r="VUP45" s="130"/>
      <c r="VUQ45" s="130"/>
      <c r="VUR45" s="130"/>
      <c r="VUS45" s="130"/>
      <c r="VUT45" s="130"/>
      <c r="VUU45" s="130"/>
      <c r="VUV45" s="130"/>
      <c r="VUW45" s="130"/>
      <c r="VUX45" s="130"/>
      <c r="VUY45" s="130"/>
      <c r="VUZ45" s="130"/>
      <c r="VVA45" s="130"/>
      <c r="VVB45" s="130"/>
      <c r="VVC45" s="130"/>
      <c r="VVD45" s="130"/>
      <c r="VVE45" s="130"/>
      <c r="VVF45" s="130"/>
      <c r="VVG45" s="130"/>
      <c r="VVH45" s="130"/>
      <c r="VVI45" s="130"/>
      <c r="VVJ45" s="130"/>
      <c r="VVK45" s="130"/>
      <c r="VVL45" s="130"/>
      <c r="VVM45" s="130"/>
      <c r="VVN45" s="130"/>
      <c r="VVO45" s="130"/>
      <c r="VVP45" s="130"/>
      <c r="VVQ45" s="130"/>
      <c r="VVR45" s="130"/>
      <c r="VVS45" s="130"/>
      <c r="VVT45" s="130"/>
      <c r="VVU45" s="130"/>
      <c r="VVV45" s="130"/>
      <c r="VVW45" s="130"/>
      <c r="VVX45" s="130"/>
      <c r="VVY45" s="130"/>
      <c r="VVZ45" s="130"/>
      <c r="VWA45" s="130"/>
      <c r="VWB45" s="130"/>
      <c r="VWC45" s="130"/>
      <c r="VWD45" s="130"/>
      <c r="VWE45" s="130"/>
      <c r="VWF45" s="130"/>
      <c r="VWG45" s="130"/>
      <c r="VWH45" s="130"/>
      <c r="VWI45" s="130"/>
      <c r="VWJ45" s="130"/>
      <c r="VWK45" s="130"/>
      <c r="VWL45" s="130"/>
      <c r="VWM45" s="130"/>
      <c r="VWN45" s="130"/>
      <c r="VWO45" s="130"/>
      <c r="VWP45" s="130"/>
      <c r="VWQ45" s="130"/>
      <c r="VWR45" s="130"/>
      <c r="VWS45" s="130"/>
      <c r="VWT45" s="130"/>
      <c r="VWU45" s="130"/>
      <c r="VWV45" s="130"/>
      <c r="VWW45" s="130"/>
      <c r="VWX45" s="130"/>
      <c r="VWY45" s="130"/>
      <c r="VWZ45" s="130"/>
      <c r="VXA45" s="130"/>
      <c r="VXB45" s="130"/>
      <c r="VXC45" s="130"/>
      <c r="VXD45" s="130"/>
      <c r="VXE45" s="130"/>
      <c r="VXF45" s="130"/>
      <c r="VXG45" s="130"/>
      <c r="VXH45" s="130"/>
      <c r="VXI45" s="130"/>
      <c r="VXJ45" s="130"/>
      <c r="VXK45" s="130"/>
      <c r="VXL45" s="130"/>
      <c r="VXM45" s="130"/>
      <c r="VXN45" s="130"/>
      <c r="VXO45" s="130"/>
      <c r="VXP45" s="130"/>
      <c r="VXQ45" s="130"/>
      <c r="VXR45" s="130"/>
      <c r="VXS45" s="130"/>
      <c r="VXT45" s="130"/>
      <c r="VXU45" s="130"/>
      <c r="VXV45" s="130"/>
      <c r="VXW45" s="130"/>
      <c r="VXX45" s="130"/>
      <c r="VXY45" s="130"/>
      <c r="VXZ45" s="130"/>
      <c r="VYA45" s="130"/>
      <c r="VYB45" s="130"/>
      <c r="VYC45" s="130"/>
      <c r="VYD45" s="130"/>
      <c r="VYE45" s="130"/>
      <c r="VYF45" s="130"/>
      <c r="VYG45" s="130"/>
      <c r="VYH45" s="130"/>
      <c r="VYI45" s="130"/>
      <c r="VYJ45" s="130"/>
      <c r="VYK45" s="130"/>
      <c r="VYL45" s="130"/>
      <c r="VYM45" s="130"/>
      <c r="VYN45" s="130"/>
      <c r="VYO45" s="130"/>
      <c r="VYP45" s="130"/>
      <c r="VYQ45" s="130"/>
      <c r="VYR45" s="130"/>
      <c r="VYS45" s="130"/>
      <c r="VYT45" s="130"/>
      <c r="VYU45" s="130"/>
      <c r="VYV45" s="130"/>
      <c r="VYW45" s="130"/>
      <c r="VYX45" s="130"/>
      <c r="VYY45" s="130"/>
      <c r="VYZ45" s="130"/>
      <c r="VZA45" s="130"/>
      <c r="VZB45" s="130"/>
      <c r="VZC45" s="130"/>
      <c r="VZD45" s="130"/>
      <c r="VZE45" s="130"/>
      <c r="VZF45" s="130"/>
      <c r="VZG45" s="130"/>
      <c r="VZH45" s="130"/>
      <c r="VZI45" s="130"/>
      <c r="VZJ45" s="130"/>
      <c r="VZK45" s="130"/>
      <c r="VZL45" s="130"/>
      <c r="VZM45" s="130"/>
      <c r="VZN45" s="130"/>
      <c r="VZO45" s="130"/>
      <c r="VZP45" s="130"/>
      <c r="VZQ45" s="130"/>
      <c r="VZR45" s="130"/>
      <c r="VZS45" s="130"/>
      <c r="VZT45" s="130"/>
      <c r="VZU45" s="130"/>
      <c r="VZV45" s="130"/>
      <c r="VZW45" s="130"/>
      <c r="VZX45" s="130"/>
      <c r="VZY45" s="130"/>
      <c r="VZZ45" s="130"/>
      <c r="WAA45" s="130"/>
      <c r="WAB45" s="130"/>
      <c r="WAC45" s="130"/>
      <c r="WAD45" s="130"/>
      <c r="WAE45" s="130"/>
      <c r="WAF45" s="130"/>
      <c r="WAG45" s="130"/>
      <c r="WAH45" s="130"/>
      <c r="WAI45" s="130"/>
      <c r="WAJ45" s="130"/>
      <c r="WAK45" s="130"/>
      <c r="WAL45" s="130"/>
      <c r="WAM45" s="130"/>
      <c r="WAN45" s="130"/>
      <c r="WAO45" s="130"/>
      <c r="WAP45" s="130"/>
      <c r="WAQ45" s="130"/>
      <c r="WAR45" s="130"/>
      <c r="WAS45" s="130"/>
      <c r="WAT45" s="130"/>
      <c r="WAU45" s="130"/>
      <c r="WAV45" s="130"/>
      <c r="WAW45" s="130"/>
      <c r="WAX45" s="130"/>
      <c r="WAY45" s="130"/>
      <c r="WAZ45" s="130"/>
      <c r="WBA45" s="130"/>
      <c r="WBB45" s="130"/>
      <c r="WBC45" s="130"/>
      <c r="WBD45" s="130"/>
      <c r="WBE45" s="130"/>
      <c r="WBF45" s="130"/>
      <c r="WBG45" s="130"/>
      <c r="WBH45" s="130"/>
      <c r="WBI45" s="130"/>
      <c r="WBJ45" s="130"/>
      <c r="WBK45" s="130"/>
      <c r="WBL45" s="130"/>
      <c r="WBM45" s="130"/>
      <c r="WBN45" s="130"/>
      <c r="WBO45" s="130"/>
      <c r="WBP45" s="130"/>
      <c r="WBQ45" s="130"/>
      <c r="WBR45" s="130"/>
      <c r="WBS45" s="130"/>
      <c r="WBT45" s="130"/>
      <c r="WBU45" s="130"/>
      <c r="WBV45" s="130"/>
      <c r="WBW45" s="130"/>
      <c r="WBX45" s="130"/>
      <c r="WBY45" s="130"/>
      <c r="WBZ45" s="130"/>
      <c r="WCA45" s="130"/>
      <c r="WCB45" s="130"/>
      <c r="WCC45" s="130"/>
      <c r="WCD45" s="130"/>
      <c r="WCE45" s="130"/>
      <c r="WCF45" s="130"/>
      <c r="WCG45" s="130"/>
      <c r="WCH45" s="130"/>
      <c r="WCI45" s="130"/>
      <c r="WCJ45" s="130"/>
      <c r="WCK45" s="130"/>
      <c r="WCL45" s="130"/>
      <c r="WCM45" s="130"/>
      <c r="WCN45" s="130"/>
      <c r="WCO45" s="130"/>
      <c r="WCP45" s="130"/>
      <c r="WCQ45" s="130"/>
      <c r="WCR45" s="130"/>
      <c r="WCS45" s="130"/>
      <c r="WCT45" s="130"/>
      <c r="WCU45" s="130"/>
      <c r="WCV45" s="130"/>
      <c r="WCW45" s="130"/>
      <c r="WCX45" s="130"/>
      <c r="WCY45" s="130"/>
      <c r="WCZ45" s="130"/>
      <c r="WDA45" s="130"/>
      <c r="WDB45" s="130"/>
      <c r="WDC45" s="130"/>
      <c r="WDD45" s="130"/>
      <c r="WDE45" s="130"/>
      <c r="WDF45" s="130"/>
      <c r="WDG45" s="130"/>
      <c r="WDH45" s="130"/>
      <c r="WDI45" s="130"/>
      <c r="WDJ45" s="130"/>
      <c r="WDK45" s="130"/>
      <c r="WDL45" s="130"/>
      <c r="WDM45" s="130"/>
      <c r="WDN45" s="130"/>
      <c r="WDO45" s="130"/>
      <c r="WDP45" s="130"/>
      <c r="WDQ45" s="130"/>
      <c r="WDR45" s="130"/>
      <c r="WDS45" s="130"/>
      <c r="WDT45" s="130"/>
      <c r="WDU45" s="130"/>
      <c r="WDV45" s="130"/>
      <c r="WDW45" s="130"/>
      <c r="WDX45" s="130"/>
      <c r="WDY45" s="130"/>
      <c r="WDZ45" s="130"/>
      <c r="WEA45" s="130"/>
      <c r="WEB45" s="130"/>
      <c r="WEC45" s="130"/>
      <c r="WED45" s="130"/>
      <c r="WEE45" s="130"/>
      <c r="WEF45" s="130"/>
      <c r="WEG45" s="130"/>
      <c r="WEH45" s="130"/>
      <c r="WEI45" s="130"/>
      <c r="WEJ45" s="130"/>
      <c r="WEK45" s="130"/>
      <c r="WEL45" s="130"/>
      <c r="WEM45" s="130"/>
      <c r="WEN45" s="130"/>
      <c r="WEO45" s="130"/>
      <c r="WEP45" s="130"/>
      <c r="WEQ45" s="130"/>
      <c r="WER45" s="130"/>
      <c r="WES45" s="130"/>
      <c r="WET45" s="130"/>
      <c r="WEU45" s="130"/>
      <c r="WEV45" s="130"/>
      <c r="WEW45" s="130"/>
      <c r="WEX45" s="130"/>
      <c r="WEY45" s="130"/>
      <c r="WEZ45" s="130"/>
      <c r="WFA45" s="130"/>
      <c r="WFB45" s="130"/>
      <c r="WFC45" s="130"/>
      <c r="WFD45" s="130"/>
      <c r="WFE45" s="130"/>
      <c r="WFF45" s="130"/>
      <c r="WFG45" s="130"/>
      <c r="WFH45" s="130"/>
      <c r="WFI45" s="130"/>
      <c r="WFJ45" s="130"/>
      <c r="WFK45" s="130"/>
      <c r="WFL45" s="130"/>
      <c r="WFM45" s="130"/>
      <c r="WFN45" s="130"/>
      <c r="WFO45" s="130"/>
      <c r="WFP45" s="130"/>
      <c r="WFQ45" s="130"/>
      <c r="WFR45" s="130"/>
      <c r="WFS45" s="130"/>
      <c r="WFT45" s="130"/>
      <c r="WFU45" s="130"/>
      <c r="WFV45" s="130"/>
      <c r="WFW45" s="130"/>
      <c r="WFX45" s="130"/>
      <c r="WFY45" s="130"/>
      <c r="WFZ45" s="130"/>
      <c r="WGA45" s="130"/>
      <c r="WGB45" s="130"/>
      <c r="WGC45" s="130"/>
      <c r="WGD45" s="130"/>
      <c r="WGE45" s="130"/>
      <c r="WGF45" s="130"/>
      <c r="WGG45" s="130"/>
      <c r="WGH45" s="130"/>
      <c r="WGI45" s="130"/>
      <c r="WGJ45" s="130"/>
      <c r="WGK45" s="130"/>
      <c r="WGL45" s="130"/>
      <c r="WGM45" s="130"/>
      <c r="WGN45" s="130"/>
      <c r="WGO45" s="130"/>
      <c r="WGP45" s="130"/>
      <c r="WGQ45" s="130"/>
      <c r="WGR45" s="130"/>
      <c r="WGS45" s="130"/>
      <c r="WGT45" s="130"/>
      <c r="WGU45" s="130"/>
      <c r="WGV45" s="130"/>
      <c r="WGW45" s="130"/>
      <c r="WGX45" s="130"/>
      <c r="WGY45" s="130"/>
      <c r="WGZ45" s="130"/>
      <c r="WHA45" s="130"/>
      <c r="WHB45" s="130"/>
      <c r="WHC45" s="130"/>
      <c r="WHD45" s="130"/>
      <c r="WHE45" s="130"/>
      <c r="WHF45" s="130"/>
      <c r="WHG45" s="130"/>
      <c r="WHH45" s="130"/>
      <c r="WHI45" s="130"/>
      <c r="WHJ45" s="130"/>
      <c r="WHK45" s="130"/>
      <c r="WHL45" s="130"/>
      <c r="WHM45" s="130"/>
      <c r="WHN45" s="130"/>
      <c r="WHO45" s="130"/>
      <c r="WHP45" s="130"/>
      <c r="WHQ45" s="130"/>
      <c r="WHR45" s="130"/>
      <c r="WHS45" s="130"/>
      <c r="WHT45" s="130"/>
      <c r="WHU45" s="130"/>
      <c r="WHV45" s="130"/>
      <c r="WHW45" s="130"/>
      <c r="WHX45" s="130"/>
      <c r="WHY45" s="130"/>
      <c r="WHZ45" s="130"/>
      <c r="WIA45" s="130"/>
      <c r="WIB45" s="130"/>
      <c r="WIC45" s="130"/>
      <c r="WID45" s="130"/>
      <c r="WIE45" s="130"/>
      <c r="WIF45" s="130"/>
      <c r="WIG45" s="130"/>
      <c r="WIH45" s="130"/>
      <c r="WII45" s="130"/>
      <c r="WIJ45" s="130"/>
      <c r="WIK45" s="130"/>
      <c r="WIL45" s="130"/>
      <c r="WIM45" s="130"/>
      <c r="WIN45" s="130"/>
      <c r="WIO45" s="130"/>
      <c r="WIP45" s="130"/>
      <c r="WIQ45" s="130"/>
      <c r="WIR45" s="130"/>
      <c r="WIS45" s="130"/>
      <c r="WIT45" s="130"/>
      <c r="WIU45" s="130"/>
      <c r="WIV45" s="130"/>
      <c r="WIW45" s="130"/>
      <c r="WIX45" s="130"/>
      <c r="WIY45" s="130"/>
      <c r="WIZ45" s="130"/>
      <c r="WJA45" s="130"/>
      <c r="WJB45" s="130"/>
      <c r="WJC45" s="130"/>
      <c r="WJD45" s="130"/>
      <c r="WJE45" s="130"/>
      <c r="WJF45" s="130"/>
      <c r="WJG45" s="130"/>
      <c r="WJH45" s="130"/>
      <c r="WJI45" s="130"/>
      <c r="WJJ45" s="130"/>
      <c r="WJK45" s="130"/>
      <c r="WJL45" s="130"/>
      <c r="WJM45" s="130"/>
      <c r="WJN45" s="130"/>
      <c r="WJO45" s="130"/>
      <c r="WJP45" s="130"/>
      <c r="WJQ45" s="130"/>
      <c r="WJR45" s="130"/>
      <c r="WJS45" s="130"/>
      <c r="WJT45" s="130"/>
      <c r="WJU45" s="130"/>
      <c r="WJV45" s="130"/>
      <c r="WJW45" s="130"/>
      <c r="WJX45" s="130"/>
      <c r="WJY45" s="130"/>
      <c r="WJZ45" s="130"/>
      <c r="WKA45" s="130"/>
      <c r="WKB45" s="130"/>
      <c r="WKC45" s="130"/>
      <c r="WKD45" s="130"/>
      <c r="WKE45" s="130"/>
      <c r="WKF45" s="130"/>
      <c r="WKG45" s="130"/>
      <c r="WKH45" s="130"/>
      <c r="WKI45" s="130"/>
      <c r="WKJ45" s="130"/>
      <c r="WKK45" s="130"/>
      <c r="WKL45" s="130"/>
      <c r="WKM45" s="130"/>
      <c r="WKN45" s="130"/>
      <c r="WKO45" s="130"/>
      <c r="WKP45" s="130"/>
      <c r="WKQ45" s="130"/>
      <c r="WKR45" s="130"/>
      <c r="WKS45" s="130"/>
      <c r="WKT45" s="130"/>
      <c r="WKU45" s="130"/>
      <c r="WKV45" s="130"/>
      <c r="WKW45" s="130"/>
      <c r="WKX45" s="130"/>
      <c r="WKY45" s="130"/>
      <c r="WKZ45" s="130"/>
      <c r="WLA45" s="130"/>
      <c r="WLB45" s="130"/>
      <c r="WLC45" s="130"/>
      <c r="WLD45" s="130"/>
      <c r="WLE45" s="130"/>
      <c r="WLF45" s="130"/>
      <c r="WLG45" s="130"/>
      <c r="WLH45" s="130"/>
      <c r="WLI45" s="130"/>
      <c r="WLJ45" s="130"/>
      <c r="WLK45" s="130"/>
      <c r="WLL45" s="130"/>
      <c r="WLM45" s="130"/>
      <c r="WLN45" s="130"/>
      <c r="WLO45" s="130"/>
      <c r="WLP45" s="130"/>
      <c r="WLQ45" s="130"/>
      <c r="WLR45" s="130"/>
      <c r="WLS45" s="130"/>
      <c r="WLT45" s="130"/>
      <c r="WLU45" s="130"/>
      <c r="WLV45" s="130"/>
      <c r="WLW45" s="130"/>
      <c r="WLX45" s="130"/>
      <c r="WLY45" s="130"/>
      <c r="WLZ45" s="130"/>
      <c r="WMA45" s="130"/>
      <c r="WMB45" s="130"/>
      <c r="WMC45" s="130"/>
      <c r="WMD45" s="130"/>
      <c r="WME45" s="130"/>
      <c r="WMF45" s="130"/>
      <c r="WMG45" s="130"/>
      <c r="WMH45" s="130"/>
      <c r="WMI45" s="130"/>
      <c r="WMJ45" s="130"/>
      <c r="WMK45" s="130"/>
      <c r="WML45" s="130"/>
      <c r="WMM45" s="130"/>
      <c r="WMN45" s="130"/>
      <c r="WMO45" s="130"/>
      <c r="WMP45" s="130"/>
      <c r="WMQ45" s="130"/>
      <c r="WMR45" s="130"/>
      <c r="WMS45" s="130"/>
      <c r="WMT45" s="130"/>
      <c r="WMU45" s="130"/>
      <c r="WMV45" s="130"/>
      <c r="WMW45" s="130"/>
      <c r="WMX45" s="130"/>
      <c r="WMY45" s="130"/>
      <c r="WMZ45" s="130"/>
      <c r="WNA45" s="130"/>
      <c r="WNB45" s="130"/>
      <c r="WNC45" s="130"/>
      <c r="WND45" s="130"/>
      <c r="WNE45" s="130"/>
      <c r="WNF45" s="130"/>
      <c r="WNG45" s="130"/>
      <c r="WNH45" s="130"/>
      <c r="WNI45" s="130"/>
      <c r="WNJ45" s="130"/>
      <c r="WNK45" s="130"/>
      <c r="WNL45" s="130"/>
      <c r="WNM45" s="130"/>
      <c r="WNN45" s="130"/>
      <c r="WNO45" s="130"/>
      <c r="WNP45" s="130"/>
      <c r="WNQ45" s="130"/>
      <c r="WNR45" s="130"/>
      <c r="WNS45" s="130"/>
      <c r="WNT45" s="130"/>
      <c r="WNU45" s="130"/>
      <c r="WNV45" s="130"/>
      <c r="WNW45" s="130"/>
      <c r="WNX45" s="130"/>
      <c r="WNY45" s="130"/>
      <c r="WNZ45" s="130"/>
      <c r="WOA45" s="130"/>
      <c r="WOB45" s="130"/>
      <c r="WOC45" s="130"/>
      <c r="WOD45" s="130"/>
      <c r="WOE45" s="130"/>
      <c r="WOF45" s="130"/>
      <c r="WOG45" s="130"/>
      <c r="WOH45" s="130"/>
      <c r="WOI45" s="130"/>
      <c r="WOJ45" s="130"/>
      <c r="WOK45" s="130"/>
      <c r="WOL45" s="130"/>
      <c r="WOM45" s="130"/>
      <c r="WON45" s="130"/>
      <c r="WOO45" s="130"/>
      <c r="WOP45" s="130"/>
      <c r="WOQ45" s="130"/>
      <c r="WOR45" s="130"/>
      <c r="WOS45" s="130"/>
      <c r="WOT45" s="130"/>
      <c r="WOU45" s="130"/>
      <c r="WOV45" s="130"/>
      <c r="WOW45" s="130"/>
      <c r="WOX45" s="130"/>
      <c r="WOY45" s="130"/>
      <c r="WOZ45" s="130"/>
      <c r="WPA45" s="130"/>
      <c r="WPB45" s="130"/>
      <c r="WPC45" s="130"/>
      <c r="WPD45" s="130"/>
      <c r="WPE45" s="130"/>
      <c r="WPF45" s="130"/>
      <c r="WPG45" s="130"/>
      <c r="WPH45" s="130"/>
      <c r="WPI45" s="130"/>
      <c r="WPJ45" s="130"/>
      <c r="WPK45" s="130"/>
      <c r="WPL45" s="130"/>
      <c r="WPM45" s="130"/>
      <c r="WPN45" s="130"/>
      <c r="WPO45" s="130"/>
      <c r="WPP45" s="130"/>
      <c r="WPQ45" s="130"/>
      <c r="WPR45" s="130"/>
      <c r="WPS45" s="130"/>
      <c r="WPT45" s="130"/>
      <c r="WPU45" s="130"/>
      <c r="WPV45" s="130"/>
      <c r="WPW45" s="130"/>
      <c r="WPX45" s="130"/>
      <c r="WPY45" s="130"/>
      <c r="WPZ45" s="130"/>
      <c r="WQA45" s="130"/>
      <c r="WQB45" s="130"/>
      <c r="WQC45" s="130"/>
      <c r="WQD45" s="130"/>
      <c r="WQE45" s="130"/>
      <c r="WQF45" s="130"/>
      <c r="WQG45" s="130"/>
      <c r="WQH45" s="130"/>
      <c r="WQI45" s="130"/>
      <c r="WQJ45" s="130"/>
      <c r="WQK45" s="130"/>
      <c r="WQL45" s="130"/>
      <c r="WQM45" s="130"/>
      <c r="WQN45" s="130"/>
      <c r="WQO45" s="130"/>
      <c r="WQP45" s="130"/>
      <c r="WQQ45" s="130"/>
      <c r="WQR45" s="130"/>
      <c r="WQS45" s="130"/>
      <c r="WQT45" s="130"/>
      <c r="WQU45" s="130"/>
      <c r="WQV45" s="130"/>
      <c r="WQW45" s="130"/>
      <c r="WQX45" s="130"/>
      <c r="WQY45" s="130"/>
      <c r="WQZ45" s="130"/>
      <c r="WRA45" s="130"/>
      <c r="WRB45" s="130"/>
      <c r="WRC45" s="130"/>
      <c r="WRD45" s="130"/>
      <c r="WRE45" s="130"/>
      <c r="WRF45" s="130"/>
      <c r="WRG45" s="130"/>
      <c r="WRH45" s="130"/>
      <c r="WRI45" s="130"/>
      <c r="WRJ45" s="130"/>
      <c r="WRK45" s="130"/>
      <c r="WRL45" s="130"/>
      <c r="WRM45" s="130"/>
      <c r="WRN45" s="130"/>
      <c r="WRO45" s="130"/>
      <c r="WRP45" s="130"/>
      <c r="WRQ45" s="130"/>
      <c r="WRR45" s="130"/>
      <c r="WRS45" s="130"/>
      <c r="WRT45" s="130"/>
      <c r="WRU45" s="130"/>
      <c r="WRV45" s="130"/>
      <c r="WRW45" s="130"/>
      <c r="WRX45" s="130"/>
      <c r="WRY45" s="130"/>
      <c r="WRZ45" s="130"/>
      <c r="WSA45" s="130"/>
      <c r="WSB45" s="130"/>
      <c r="WSC45" s="130"/>
      <c r="WSD45" s="130"/>
      <c r="WSE45" s="130"/>
      <c r="WSF45" s="130"/>
      <c r="WSG45" s="130"/>
      <c r="WSH45" s="130"/>
      <c r="WSI45" s="130"/>
      <c r="WSJ45" s="130"/>
      <c r="WSK45" s="130"/>
      <c r="WSL45" s="130"/>
      <c r="WSM45" s="130"/>
      <c r="WSN45" s="130"/>
      <c r="WSO45" s="130"/>
      <c r="WSP45" s="130"/>
      <c r="WSQ45" s="130"/>
      <c r="WSR45" s="130"/>
      <c r="WSS45" s="130"/>
      <c r="WST45" s="130"/>
      <c r="WSU45" s="130"/>
      <c r="WSV45" s="130"/>
      <c r="WSW45" s="130"/>
      <c r="WSX45" s="130"/>
      <c r="WSY45" s="130"/>
      <c r="WSZ45" s="130"/>
      <c r="WTA45" s="130"/>
      <c r="WTB45" s="130"/>
      <c r="WTC45" s="130"/>
      <c r="WTD45" s="130"/>
      <c r="WTE45" s="130"/>
      <c r="WTF45" s="130"/>
      <c r="WTG45" s="130"/>
      <c r="WTH45" s="130"/>
      <c r="WTI45" s="130"/>
      <c r="WTJ45" s="130"/>
      <c r="WTK45" s="130"/>
      <c r="WTL45" s="130"/>
      <c r="WTM45" s="130"/>
      <c r="WTN45" s="130"/>
      <c r="WTO45" s="130"/>
      <c r="WTP45" s="130"/>
      <c r="WTQ45" s="130"/>
      <c r="WTR45" s="130"/>
      <c r="WTS45" s="130"/>
      <c r="WTT45" s="130"/>
      <c r="WTU45" s="130"/>
      <c r="WTV45" s="130"/>
      <c r="WTW45" s="130"/>
      <c r="WTX45" s="130"/>
      <c r="WTY45" s="130"/>
      <c r="WTZ45" s="130"/>
      <c r="WUA45" s="130"/>
      <c r="WUB45" s="130"/>
      <c r="WUC45" s="130"/>
      <c r="WUD45" s="130"/>
      <c r="WUE45" s="130"/>
      <c r="WUF45" s="130"/>
      <c r="WUG45" s="130"/>
      <c r="WUH45" s="130"/>
      <c r="WUI45" s="130"/>
      <c r="WUJ45" s="130"/>
      <c r="WUK45" s="130"/>
      <c r="WUL45" s="130"/>
      <c r="WUM45" s="130"/>
      <c r="WUN45" s="130"/>
      <c r="WUO45" s="130"/>
      <c r="WUP45" s="130"/>
      <c r="WUQ45" s="130"/>
      <c r="WUR45" s="130"/>
      <c r="WUS45" s="130"/>
      <c r="WUT45" s="130"/>
      <c r="WUU45" s="130"/>
      <c r="WUV45" s="130"/>
      <c r="WUW45" s="130"/>
      <c r="WUX45" s="130"/>
      <c r="WUY45" s="130"/>
      <c r="WUZ45" s="130"/>
      <c r="WVA45" s="130"/>
      <c r="WVB45" s="130"/>
      <c r="WVC45" s="130"/>
      <c r="WVD45" s="130"/>
      <c r="WVE45" s="130"/>
      <c r="WVF45" s="130"/>
      <c r="WVG45" s="130"/>
      <c r="WVH45" s="130"/>
      <c r="WVI45" s="130"/>
      <c r="WVJ45" s="130"/>
      <c r="WVK45" s="130"/>
      <c r="WVL45" s="130"/>
      <c r="WVM45" s="130"/>
      <c r="WVN45" s="130"/>
      <c r="WVO45" s="130"/>
      <c r="WVP45" s="130"/>
      <c r="WVQ45" s="130"/>
      <c r="WVR45" s="130"/>
      <c r="WVS45" s="130"/>
      <c r="WVT45" s="130"/>
      <c r="WVU45" s="130"/>
      <c r="WVV45" s="130"/>
      <c r="WVW45" s="130"/>
      <c r="WVX45" s="130"/>
      <c r="WVY45" s="130"/>
      <c r="WVZ45" s="130"/>
      <c r="WWA45" s="130"/>
      <c r="WWB45" s="130"/>
      <c r="WWC45" s="130"/>
      <c r="WWD45" s="130"/>
      <c r="WWE45" s="130"/>
      <c r="WWF45" s="130"/>
      <c r="WWG45" s="130"/>
      <c r="WWH45" s="130"/>
      <c r="WWI45" s="130"/>
      <c r="WWJ45" s="130"/>
      <c r="WWK45" s="130"/>
      <c r="WWL45" s="130"/>
      <c r="WWM45" s="130"/>
      <c r="WWN45" s="130"/>
      <c r="WWO45" s="130"/>
      <c r="WWP45" s="130"/>
      <c r="WWQ45" s="130"/>
      <c r="WWR45" s="130"/>
      <c r="WWS45" s="130"/>
      <c r="WWT45" s="130"/>
      <c r="WWU45" s="130"/>
      <c r="WWV45" s="130"/>
      <c r="WWW45" s="130"/>
      <c r="WWX45" s="130"/>
      <c r="WWY45" s="130"/>
      <c r="WWZ45" s="130"/>
      <c r="WXA45" s="130"/>
      <c r="WXB45" s="130"/>
      <c r="WXC45" s="130"/>
      <c r="WXD45" s="130"/>
      <c r="WXE45" s="130"/>
      <c r="WXF45" s="130"/>
      <c r="WXG45" s="130"/>
      <c r="WXH45" s="130"/>
      <c r="WXI45" s="130"/>
      <c r="WXJ45" s="130"/>
      <c r="WXK45" s="130"/>
      <c r="WXL45" s="130"/>
      <c r="WXM45" s="130"/>
      <c r="WXN45" s="130"/>
      <c r="WXO45" s="130"/>
      <c r="WXP45" s="130"/>
      <c r="WXQ45" s="130"/>
      <c r="WXR45" s="130"/>
      <c r="WXS45" s="130"/>
      <c r="WXT45" s="130"/>
      <c r="WXU45" s="130"/>
      <c r="WXV45" s="130"/>
      <c r="WXW45" s="130"/>
      <c r="WXX45" s="130"/>
      <c r="WXY45" s="130"/>
      <c r="WXZ45" s="130"/>
      <c r="WYA45" s="130"/>
      <c r="WYB45" s="130"/>
      <c r="WYC45" s="130"/>
      <c r="WYD45" s="130"/>
      <c r="WYE45" s="130"/>
      <c r="WYF45" s="130"/>
      <c r="WYG45" s="130"/>
      <c r="WYH45" s="130"/>
      <c r="WYI45" s="130"/>
      <c r="WYJ45" s="130"/>
      <c r="WYK45" s="130"/>
      <c r="WYL45" s="130"/>
      <c r="WYM45" s="130"/>
      <c r="WYN45" s="130"/>
      <c r="WYO45" s="130"/>
      <c r="WYP45" s="130"/>
      <c r="WYQ45" s="130"/>
      <c r="WYR45" s="130"/>
      <c r="WYS45" s="130"/>
      <c r="WYT45" s="130"/>
      <c r="WYU45" s="130"/>
      <c r="WYV45" s="130"/>
      <c r="WYW45" s="130"/>
      <c r="WYX45" s="130"/>
      <c r="WYY45" s="130"/>
      <c r="WYZ45" s="130"/>
      <c r="WZA45" s="130"/>
      <c r="WZB45" s="130"/>
      <c r="WZC45" s="130"/>
      <c r="WZD45" s="130"/>
      <c r="WZE45" s="130"/>
      <c r="WZF45" s="130"/>
      <c r="WZG45" s="130"/>
      <c r="WZH45" s="130"/>
      <c r="WZI45" s="130"/>
      <c r="WZJ45" s="130"/>
      <c r="WZK45" s="130"/>
      <c r="WZL45" s="130"/>
      <c r="WZM45" s="130"/>
      <c r="WZN45" s="130"/>
      <c r="WZO45" s="130"/>
      <c r="WZP45" s="130"/>
      <c r="WZQ45" s="130"/>
      <c r="WZR45" s="130"/>
      <c r="WZS45" s="130"/>
      <c r="WZT45" s="130"/>
      <c r="WZU45" s="130"/>
      <c r="WZV45" s="130"/>
      <c r="WZW45" s="130"/>
      <c r="WZX45" s="130"/>
      <c r="WZY45" s="130"/>
      <c r="WZZ45" s="130"/>
      <c r="XAA45" s="130"/>
      <c r="XAB45" s="130"/>
      <c r="XAC45" s="130"/>
      <c r="XAD45" s="130"/>
      <c r="XAE45" s="130"/>
      <c r="XAF45" s="130"/>
      <c r="XAG45" s="130"/>
      <c r="XAH45" s="130"/>
      <c r="XAI45" s="130"/>
      <c r="XAJ45" s="130"/>
      <c r="XAK45" s="130"/>
      <c r="XAL45" s="130"/>
      <c r="XAM45" s="130"/>
      <c r="XAN45" s="130"/>
      <c r="XAO45" s="130"/>
      <c r="XAP45" s="130"/>
      <c r="XAQ45" s="130"/>
      <c r="XAR45" s="130"/>
      <c r="XAS45" s="130"/>
      <c r="XAT45" s="130"/>
      <c r="XAU45" s="130"/>
      <c r="XAV45" s="130"/>
      <c r="XAW45" s="130"/>
      <c r="XAX45" s="130"/>
      <c r="XAY45" s="130"/>
      <c r="XAZ45" s="130"/>
      <c r="XBA45" s="130"/>
      <c r="XBB45" s="130"/>
      <c r="XBC45" s="130"/>
      <c r="XBD45" s="130"/>
      <c r="XBE45" s="130"/>
      <c r="XBF45" s="130"/>
      <c r="XBG45" s="130"/>
      <c r="XBH45" s="130"/>
      <c r="XBI45" s="130"/>
      <c r="XBJ45" s="130"/>
      <c r="XBK45" s="130"/>
      <c r="XBL45" s="130"/>
      <c r="XBM45" s="130"/>
      <c r="XBN45" s="130"/>
      <c r="XBO45" s="130"/>
      <c r="XBP45" s="130"/>
      <c r="XBQ45" s="130"/>
      <c r="XBR45" s="130"/>
      <c r="XBS45" s="130"/>
      <c r="XBT45" s="130"/>
      <c r="XBU45" s="130"/>
      <c r="XBV45" s="130"/>
      <c r="XBW45" s="130"/>
      <c r="XBX45" s="130"/>
      <c r="XBY45" s="130"/>
      <c r="XBZ45" s="130"/>
      <c r="XCA45" s="130"/>
      <c r="XCB45" s="130"/>
      <c r="XCC45" s="130"/>
      <c r="XCD45" s="130"/>
      <c r="XCE45" s="130"/>
      <c r="XCF45" s="130"/>
      <c r="XCG45" s="130"/>
      <c r="XCH45" s="130"/>
      <c r="XCI45" s="130"/>
      <c r="XCJ45" s="130"/>
      <c r="XCK45" s="130"/>
      <c r="XCL45" s="130"/>
      <c r="XCM45" s="130"/>
      <c r="XCN45" s="130"/>
      <c r="XCO45" s="130"/>
      <c r="XCP45" s="130"/>
      <c r="XCQ45" s="130"/>
      <c r="XCR45" s="130"/>
      <c r="XCS45" s="130"/>
      <c r="XCT45" s="130"/>
      <c r="XCU45" s="130"/>
      <c r="XCV45" s="130"/>
      <c r="XCW45" s="130"/>
      <c r="XCX45" s="130"/>
      <c r="XCY45" s="130"/>
      <c r="XCZ45" s="130"/>
      <c r="XDA45" s="130"/>
      <c r="XDB45" s="130"/>
      <c r="XDC45" s="130"/>
      <c r="XDD45" s="130"/>
      <c r="XDE45" s="130"/>
      <c r="XDF45" s="130"/>
      <c r="XDG45" s="130"/>
      <c r="XDH45" s="130"/>
      <c r="XDI45" s="130"/>
      <c r="XDJ45" s="130"/>
      <c r="XDK45" s="130"/>
      <c r="XDL45" s="130"/>
      <c r="XDM45" s="130"/>
      <c r="XDN45" s="130"/>
      <c r="XDO45" s="130"/>
      <c r="XDP45" s="130"/>
      <c r="XDQ45" s="130"/>
      <c r="XDR45" s="130"/>
      <c r="XDS45" s="130"/>
      <c r="XDT45" s="130"/>
      <c r="XDU45" s="130"/>
      <c r="XDV45" s="130"/>
      <c r="XDW45" s="130"/>
      <c r="XDX45" s="130"/>
      <c r="XDY45" s="130"/>
      <c r="XDZ45" s="130"/>
      <c r="XEA45" s="130"/>
      <c r="XEB45" s="130"/>
      <c r="XEC45" s="130"/>
      <c r="XED45" s="130"/>
      <c r="XEE45" s="130"/>
      <c r="XEF45" s="130"/>
      <c r="XEG45" s="130"/>
      <c r="XEH45" s="130"/>
      <c r="XEI45" s="130"/>
      <c r="XEJ45" s="130"/>
      <c r="XEK45" s="130"/>
      <c r="XEL45" s="130"/>
      <c r="XEM45" s="130"/>
      <c r="XEN45" s="130"/>
      <c r="XEO45" s="130"/>
      <c r="XEP45" s="130"/>
      <c r="XEQ45" s="130"/>
      <c r="XER45" s="130"/>
      <c r="XES45" s="130"/>
      <c r="XET45" s="130"/>
      <c r="XEU45" s="130"/>
      <c r="XEV45" s="130"/>
      <c r="XEW45" s="130"/>
    </row>
    <row r="46" spans="1:16377">
      <c r="A46" s="668"/>
      <c r="B46" s="568"/>
      <c r="C46" s="181" t="s">
        <v>49</v>
      </c>
      <c r="D46" s="576">
        <v>657</v>
      </c>
      <c r="E46" s="184"/>
      <c r="F46" s="182"/>
      <c r="G46" s="182"/>
      <c r="H46" s="182"/>
      <c r="I46" s="182"/>
      <c r="J46" s="183"/>
      <c r="K46" s="183"/>
      <c r="L46" s="183"/>
      <c r="M46" s="183"/>
      <c r="N46" s="183"/>
      <c r="O46" s="183"/>
      <c r="P46" s="183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70">
        <f>SUM(D46:P46)</f>
        <v>657</v>
      </c>
      <c r="AD46" s="182"/>
    </row>
    <row r="47" spans="1:16377">
      <c r="A47" s="668"/>
      <c r="B47" s="568"/>
      <c r="C47" s="181" t="s">
        <v>50</v>
      </c>
      <c r="D47" s="417"/>
      <c r="E47" s="308"/>
      <c r="F47" s="187"/>
      <c r="G47" s="187"/>
      <c r="H47" s="182"/>
      <c r="I47" s="182"/>
      <c r="J47" s="183"/>
      <c r="K47" s="183"/>
      <c r="L47" s="183"/>
      <c r="M47" s="183"/>
      <c r="N47" s="183"/>
      <c r="O47" s="183"/>
      <c r="P47" s="183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70">
        <f>SUM(D47:AB47)</f>
        <v>0</v>
      </c>
      <c r="AD47" s="182"/>
    </row>
    <row r="48" spans="1:16377">
      <c r="A48" s="668"/>
      <c r="B48" s="568"/>
      <c r="C48" s="188" t="s">
        <v>51</v>
      </c>
      <c r="D48" s="417"/>
      <c r="E48" s="308"/>
      <c r="F48" s="187"/>
      <c r="G48" s="187"/>
      <c r="H48" s="182"/>
      <c r="I48" s="182"/>
      <c r="J48" s="194"/>
      <c r="K48" s="194"/>
      <c r="L48" s="194"/>
      <c r="M48" s="194"/>
      <c r="N48" s="194"/>
      <c r="O48" s="194"/>
      <c r="P48" s="183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70">
        <f>SUM(D48:AB48)</f>
        <v>0</v>
      </c>
      <c r="AD48" s="182"/>
    </row>
    <row r="49" spans="1:16377">
      <c r="A49" s="668"/>
      <c r="B49" s="568"/>
      <c r="C49" s="195" t="s">
        <v>52</v>
      </c>
      <c r="D49" s="575">
        <f>D46+D47+D48-D42-D43</f>
        <v>657</v>
      </c>
      <c r="E49" s="20">
        <f t="shared" ref="E49:V49" si="32">D49+E47+E48-E42-E43</f>
        <v>217</v>
      </c>
      <c r="F49" s="574">
        <f t="shared" si="32"/>
        <v>119</v>
      </c>
      <c r="G49" s="574">
        <f t="shared" si="32"/>
        <v>-173</v>
      </c>
      <c r="H49" s="574">
        <f t="shared" si="32"/>
        <v>-315</v>
      </c>
      <c r="I49" s="574">
        <f t="shared" si="32"/>
        <v>-539</v>
      </c>
      <c r="J49" s="574">
        <f t="shared" si="32"/>
        <v>-883</v>
      </c>
      <c r="K49" s="574">
        <f t="shared" si="32"/>
        <v>-1009</v>
      </c>
      <c r="L49" s="574">
        <f t="shared" si="32"/>
        <v>-1187</v>
      </c>
      <c r="M49" s="574">
        <f t="shared" si="32"/>
        <v>-1235</v>
      </c>
      <c r="N49" s="574">
        <f t="shared" si="32"/>
        <v>-1993</v>
      </c>
      <c r="O49" s="574">
        <f t="shared" si="32"/>
        <v>-3279</v>
      </c>
      <c r="P49" s="19">
        <f t="shared" si="32"/>
        <v>-4217</v>
      </c>
      <c r="Q49" s="500">
        <f t="shared" si="32"/>
        <v>-5249</v>
      </c>
      <c r="R49" s="501">
        <f t="shared" si="32"/>
        <v>-5897</v>
      </c>
      <c r="S49" s="500">
        <f t="shared" si="32"/>
        <v>-6653</v>
      </c>
      <c r="T49" s="501">
        <f t="shared" si="32"/>
        <v>-7115</v>
      </c>
      <c r="U49" s="500">
        <f t="shared" si="32"/>
        <v>-7859</v>
      </c>
      <c r="V49" s="501">
        <f t="shared" si="32"/>
        <v>-8473</v>
      </c>
      <c r="W49" s="501">
        <f t="shared" ref="W49" si="33">V49+W47+W48-W42-W43</f>
        <v>-8893</v>
      </c>
      <c r="X49" s="501">
        <f t="shared" ref="X49" si="34">W49+X47+X48-X42-X43</f>
        <v>-9075</v>
      </c>
      <c r="Y49" s="501">
        <f t="shared" ref="Y49" si="35">X49+Y47+Y48-Y42-Y43</f>
        <v>-9305</v>
      </c>
      <c r="Z49" s="501">
        <f t="shared" ref="Z49" si="36">Y49+Z47+Z48-Z42-Z43</f>
        <v>-9535</v>
      </c>
      <c r="AA49" s="501">
        <f t="shared" ref="AA49" si="37">Z49+AA47+AA48-AA42-AA43</f>
        <v>-9789</v>
      </c>
      <c r="AB49" s="501">
        <f t="shared" ref="AB49" si="38">AA49+AB47+AB48-AB42-AB43</f>
        <v>-10199</v>
      </c>
      <c r="AC49" s="197"/>
      <c r="AD49" s="59">
        <f>AB49-160</f>
        <v>-10359</v>
      </c>
    </row>
    <row r="50" spans="1:16377">
      <c r="A50" s="668" t="s">
        <v>263</v>
      </c>
      <c r="B50" s="568">
        <v>10300802</v>
      </c>
      <c r="C50" s="173" t="s">
        <v>46</v>
      </c>
      <c r="D50" s="177"/>
      <c r="E50" s="178">
        <v>0</v>
      </c>
      <c r="F50" s="17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380</v>
      </c>
      <c r="O50" s="37">
        <v>452</v>
      </c>
      <c r="P50" s="37">
        <v>348</v>
      </c>
      <c r="Q50" s="37">
        <v>488</v>
      </c>
      <c r="R50" s="37">
        <v>484</v>
      </c>
      <c r="S50" s="177">
        <v>538</v>
      </c>
      <c r="T50" s="177">
        <v>228</v>
      </c>
      <c r="U50" s="177">
        <v>496</v>
      </c>
      <c r="V50" s="177">
        <v>258</v>
      </c>
      <c r="W50" s="177">
        <v>192</v>
      </c>
      <c r="X50" s="177">
        <v>0</v>
      </c>
      <c r="Y50" s="177">
        <v>0</v>
      </c>
      <c r="Z50" s="177">
        <v>0</v>
      </c>
      <c r="AA50" s="177">
        <v>0</v>
      </c>
      <c r="AB50" s="177">
        <v>0</v>
      </c>
      <c r="AC50" s="170">
        <f>SUM(D50:AB50)</f>
        <v>3864</v>
      </c>
      <c r="AD50" s="417"/>
      <c r="AE50" s="44"/>
      <c r="AF50" s="44">
        <f>E50+F50+G50+H50+I50+J50+K50+L50+M50+N50+O50+P50</f>
        <v>1180</v>
      </c>
    </row>
    <row r="51" spans="1:16377">
      <c r="A51" s="668"/>
      <c r="B51" s="568"/>
      <c r="C51" s="173" t="s">
        <v>47</v>
      </c>
      <c r="D51" s="200"/>
      <c r="E51" s="42">
        <v>440</v>
      </c>
      <c r="F51" s="37">
        <v>98</v>
      </c>
      <c r="G51" s="37">
        <v>292</v>
      </c>
      <c r="H51" s="37">
        <v>142</v>
      </c>
      <c r="I51" s="37">
        <v>224</v>
      </c>
      <c r="J51" s="37">
        <v>344</v>
      </c>
      <c r="K51" s="37">
        <v>126</v>
      </c>
      <c r="L51" s="37">
        <v>178</v>
      </c>
      <c r="M51" s="37">
        <v>48</v>
      </c>
      <c r="N51" s="37">
        <v>378</v>
      </c>
      <c r="O51" s="37">
        <v>834</v>
      </c>
      <c r="P51" s="37">
        <v>590</v>
      </c>
      <c r="Q51" s="37">
        <v>544</v>
      </c>
      <c r="R51" s="37">
        <v>164</v>
      </c>
      <c r="S51" s="37">
        <v>218</v>
      </c>
      <c r="T51" s="37">
        <v>234</v>
      </c>
      <c r="U51" s="37">
        <v>248</v>
      </c>
      <c r="V51" s="37">
        <v>356</v>
      </c>
      <c r="W51" s="37">
        <v>228</v>
      </c>
      <c r="X51" s="37">
        <v>182</v>
      </c>
      <c r="Y51" s="37">
        <v>230</v>
      </c>
      <c r="Z51" s="37">
        <v>230</v>
      </c>
      <c r="AA51" s="37">
        <v>254</v>
      </c>
      <c r="AB51" s="37">
        <v>410</v>
      </c>
      <c r="AC51" s="170">
        <f>SUM(D51:AB51)</f>
        <v>6992</v>
      </c>
      <c r="AD51" s="417"/>
      <c r="AE51" s="44">
        <f>K51+L51+M51+N51+O51+P51+Q51+R51+S51</f>
        <v>3080</v>
      </c>
      <c r="AF51" s="44">
        <f>E51+F51+G51+H51+I51+J51+K51+L51+M51+N51+O51+P51</f>
        <v>3694</v>
      </c>
    </row>
    <row r="52" spans="1:16377" ht="28.5" customHeight="1">
      <c r="A52" s="668"/>
      <c r="B52" s="578"/>
      <c r="C52" s="53" t="s">
        <v>48</v>
      </c>
      <c r="D52" s="37"/>
      <c r="E52" s="42"/>
      <c r="F52" s="37"/>
      <c r="G52" s="37"/>
      <c r="H52" s="37"/>
      <c r="I52" s="37"/>
      <c r="J52" s="40"/>
      <c r="K52" s="40"/>
      <c r="L52" s="40"/>
      <c r="M52" s="40"/>
      <c r="N52" s="40"/>
      <c r="O52" s="40"/>
      <c r="P52" s="40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24">
        <f>SUM(D52:P52)</f>
        <v>0</v>
      </c>
      <c r="AD52" s="591"/>
    </row>
    <row r="53" spans="1:16377" s="131" customFormat="1" ht="17.25" customHeight="1">
      <c r="A53" s="668"/>
      <c r="B53" s="578"/>
      <c r="C53" s="132" t="s">
        <v>58</v>
      </c>
      <c r="D53" s="9"/>
      <c r="E53" s="16"/>
      <c r="F53" s="9"/>
      <c r="G53" s="9"/>
      <c r="H53" s="9"/>
      <c r="I53" s="9"/>
      <c r="J53" s="21"/>
      <c r="K53" s="21"/>
      <c r="L53" s="21"/>
      <c r="M53" s="21"/>
      <c r="N53" s="21"/>
      <c r="O53" s="21"/>
      <c r="P53" s="21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24">
        <f>SUM(D53:S53)</f>
        <v>0</v>
      </c>
      <c r="AD53" s="9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  <c r="CT53" s="130"/>
      <c r="CU53" s="130"/>
      <c r="CV53" s="130"/>
      <c r="CW53" s="130"/>
      <c r="CX53" s="130"/>
      <c r="CY53" s="130"/>
      <c r="CZ53" s="130"/>
      <c r="DA53" s="130"/>
      <c r="DB53" s="130"/>
      <c r="DC53" s="130"/>
      <c r="DD53" s="130"/>
      <c r="DE53" s="130"/>
      <c r="DF53" s="130"/>
      <c r="DG53" s="130"/>
      <c r="DH53" s="130"/>
      <c r="DI53" s="130"/>
      <c r="DJ53" s="130"/>
      <c r="DK53" s="130"/>
      <c r="DL53" s="130"/>
      <c r="DM53" s="130"/>
      <c r="DN53" s="130"/>
      <c r="DO53" s="130"/>
      <c r="DP53" s="130"/>
      <c r="DQ53" s="130"/>
      <c r="DR53" s="130"/>
      <c r="DS53" s="130"/>
      <c r="DT53" s="130"/>
      <c r="DU53" s="130"/>
      <c r="DV53" s="130"/>
      <c r="DW53" s="130"/>
      <c r="DX53" s="130"/>
      <c r="DY53" s="130"/>
      <c r="DZ53" s="130"/>
      <c r="EA53" s="130"/>
      <c r="EB53" s="130"/>
      <c r="EC53" s="130"/>
      <c r="ED53" s="130"/>
      <c r="EE53" s="130"/>
      <c r="EF53" s="130"/>
      <c r="EG53" s="130"/>
      <c r="EH53" s="130"/>
      <c r="EI53" s="130"/>
      <c r="EJ53" s="130"/>
      <c r="EK53" s="130"/>
      <c r="EL53" s="130"/>
      <c r="EM53" s="130"/>
      <c r="EN53" s="130"/>
      <c r="EO53" s="130"/>
      <c r="EP53" s="130"/>
      <c r="EQ53" s="130"/>
      <c r="ER53" s="130"/>
      <c r="ES53" s="130"/>
      <c r="ET53" s="130"/>
      <c r="EU53" s="130"/>
      <c r="EV53" s="130"/>
      <c r="EW53" s="130"/>
      <c r="EX53" s="130"/>
      <c r="EY53" s="130"/>
      <c r="EZ53" s="130"/>
      <c r="FA53" s="130"/>
      <c r="FB53" s="130"/>
      <c r="FC53" s="130"/>
      <c r="FD53" s="130"/>
      <c r="FE53" s="130"/>
      <c r="FF53" s="130"/>
      <c r="FG53" s="130"/>
      <c r="FH53" s="130"/>
      <c r="FI53" s="130"/>
      <c r="FJ53" s="130"/>
      <c r="FK53" s="130"/>
      <c r="FL53" s="130"/>
      <c r="FM53" s="130"/>
      <c r="FN53" s="130"/>
      <c r="FO53" s="130"/>
      <c r="FP53" s="130"/>
      <c r="FQ53" s="130"/>
      <c r="FR53" s="130"/>
      <c r="FS53" s="130"/>
      <c r="FT53" s="130"/>
      <c r="FU53" s="130"/>
      <c r="FV53" s="130"/>
      <c r="FW53" s="130"/>
      <c r="FX53" s="130"/>
      <c r="FY53" s="130"/>
      <c r="FZ53" s="130"/>
      <c r="GA53" s="130"/>
      <c r="GB53" s="130"/>
      <c r="GC53" s="130"/>
      <c r="GD53" s="130"/>
      <c r="GE53" s="130"/>
      <c r="GF53" s="130"/>
      <c r="GG53" s="130"/>
      <c r="GH53" s="130"/>
      <c r="GI53" s="130"/>
      <c r="GJ53" s="130"/>
      <c r="GK53" s="130"/>
      <c r="GL53" s="130"/>
      <c r="GM53" s="130"/>
      <c r="GN53" s="130"/>
      <c r="GO53" s="130"/>
      <c r="GP53" s="130"/>
      <c r="GQ53" s="130"/>
      <c r="GR53" s="130"/>
      <c r="GS53" s="130"/>
      <c r="GT53" s="130"/>
      <c r="GU53" s="130"/>
      <c r="GV53" s="130"/>
      <c r="GW53" s="130"/>
      <c r="GX53" s="130"/>
      <c r="GY53" s="130"/>
      <c r="GZ53" s="130"/>
      <c r="HA53" s="130"/>
      <c r="HB53" s="130"/>
      <c r="HC53" s="130"/>
      <c r="HD53" s="130"/>
      <c r="HE53" s="130"/>
      <c r="HF53" s="130"/>
      <c r="HG53" s="130"/>
      <c r="HH53" s="130"/>
      <c r="HI53" s="130"/>
      <c r="HJ53" s="130"/>
      <c r="HK53" s="130"/>
      <c r="HL53" s="130"/>
      <c r="HM53" s="130"/>
      <c r="HN53" s="130"/>
      <c r="HO53" s="130"/>
      <c r="HP53" s="130"/>
      <c r="HQ53" s="130"/>
      <c r="HR53" s="130"/>
      <c r="HS53" s="130"/>
      <c r="HT53" s="130"/>
      <c r="HU53" s="130"/>
      <c r="HV53" s="130"/>
      <c r="HW53" s="130"/>
      <c r="HX53" s="130"/>
      <c r="HY53" s="130"/>
      <c r="HZ53" s="130"/>
      <c r="IA53" s="130"/>
      <c r="IB53" s="130"/>
      <c r="IC53" s="130"/>
      <c r="ID53" s="130"/>
      <c r="IE53" s="130"/>
      <c r="IF53" s="130"/>
      <c r="IG53" s="130"/>
      <c r="IH53" s="130"/>
      <c r="II53" s="130"/>
      <c r="IJ53" s="130"/>
      <c r="IK53" s="130"/>
      <c r="IL53" s="130"/>
      <c r="IM53" s="130"/>
      <c r="IN53" s="130"/>
      <c r="IO53" s="130"/>
      <c r="IP53" s="130"/>
      <c r="IQ53" s="130"/>
      <c r="IR53" s="130"/>
      <c r="IS53" s="130"/>
      <c r="IT53" s="130"/>
      <c r="IU53" s="130"/>
      <c r="IV53" s="130"/>
      <c r="IW53" s="130"/>
      <c r="IX53" s="130"/>
      <c r="IY53" s="130"/>
      <c r="IZ53" s="130"/>
      <c r="JA53" s="130"/>
      <c r="JB53" s="130"/>
      <c r="JC53" s="130"/>
      <c r="JD53" s="130"/>
      <c r="JE53" s="130"/>
      <c r="JF53" s="130"/>
      <c r="JG53" s="130"/>
      <c r="JH53" s="130"/>
      <c r="JI53" s="130"/>
      <c r="JJ53" s="130"/>
      <c r="JK53" s="130"/>
      <c r="JL53" s="130"/>
      <c r="JM53" s="130"/>
      <c r="JN53" s="130"/>
      <c r="JO53" s="130"/>
      <c r="JP53" s="130"/>
      <c r="JQ53" s="130"/>
      <c r="JR53" s="130"/>
      <c r="JS53" s="130"/>
      <c r="JT53" s="130"/>
      <c r="JU53" s="130"/>
      <c r="JV53" s="130"/>
      <c r="JW53" s="130"/>
      <c r="JX53" s="130"/>
      <c r="JY53" s="130"/>
      <c r="JZ53" s="130"/>
      <c r="KA53" s="130"/>
      <c r="KB53" s="130"/>
      <c r="KC53" s="130"/>
      <c r="KD53" s="130"/>
      <c r="KE53" s="130"/>
      <c r="KF53" s="130"/>
      <c r="KG53" s="130"/>
      <c r="KH53" s="130"/>
      <c r="KI53" s="130"/>
      <c r="KJ53" s="130"/>
      <c r="KK53" s="130"/>
      <c r="KL53" s="130"/>
      <c r="KM53" s="130"/>
      <c r="KN53" s="130"/>
      <c r="KO53" s="130"/>
      <c r="KP53" s="130"/>
      <c r="KQ53" s="130"/>
      <c r="KR53" s="130"/>
      <c r="KS53" s="130"/>
      <c r="KT53" s="130"/>
      <c r="KU53" s="130"/>
      <c r="KV53" s="130"/>
      <c r="KW53" s="130"/>
      <c r="KX53" s="130"/>
      <c r="KY53" s="130"/>
      <c r="KZ53" s="130"/>
      <c r="LA53" s="130"/>
      <c r="LB53" s="130"/>
      <c r="LC53" s="130"/>
      <c r="LD53" s="130"/>
      <c r="LE53" s="130"/>
      <c r="LF53" s="130"/>
      <c r="LG53" s="130"/>
      <c r="LH53" s="130"/>
      <c r="LI53" s="130"/>
      <c r="LJ53" s="130"/>
      <c r="LK53" s="130"/>
      <c r="LL53" s="130"/>
      <c r="LM53" s="130"/>
      <c r="LN53" s="130"/>
      <c r="LO53" s="130"/>
      <c r="LP53" s="130"/>
      <c r="LQ53" s="130"/>
      <c r="LR53" s="130"/>
      <c r="LS53" s="130"/>
      <c r="LT53" s="130"/>
      <c r="LU53" s="130"/>
      <c r="LV53" s="130"/>
      <c r="LW53" s="130"/>
      <c r="LX53" s="130"/>
      <c r="LY53" s="130"/>
      <c r="LZ53" s="130"/>
      <c r="MA53" s="130"/>
      <c r="MB53" s="130"/>
      <c r="MC53" s="130"/>
      <c r="MD53" s="130"/>
      <c r="ME53" s="130"/>
      <c r="MF53" s="130"/>
      <c r="MG53" s="130"/>
      <c r="MH53" s="130"/>
      <c r="MI53" s="130"/>
      <c r="MJ53" s="130"/>
      <c r="MK53" s="130"/>
      <c r="ML53" s="130"/>
      <c r="MM53" s="130"/>
      <c r="MN53" s="130"/>
      <c r="MO53" s="130"/>
      <c r="MP53" s="130"/>
      <c r="MQ53" s="130"/>
      <c r="MR53" s="130"/>
      <c r="MS53" s="130"/>
      <c r="MT53" s="130"/>
      <c r="MU53" s="130"/>
      <c r="MV53" s="130"/>
      <c r="MW53" s="130"/>
      <c r="MX53" s="130"/>
      <c r="MY53" s="130"/>
      <c r="MZ53" s="130"/>
      <c r="NA53" s="130"/>
      <c r="NB53" s="130"/>
      <c r="NC53" s="130"/>
      <c r="ND53" s="130"/>
      <c r="NE53" s="130"/>
      <c r="NF53" s="130"/>
      <c r="NG53" s="130"/>
      <c r="NH53" s="130"/>
      <c r="NI53" s="130"/>
      <c r="NJ53" s="130"/>
      <c r="NK53" s="130"/>
      <c r="NL53" s="130"/>
      <c r="NM53" s="130"/>
      <c r="NN53" s="130"/>
      <c r="NO53" s="130"/>
      <c r="NP53" s="130"/>
      <c r="NQ53" s="130"/>
      <c r="NR53" s="130"/>
      <c r="NS53" s="130"/>
      <c r="NT53" s="130"/>
      <c r="NU53" s="130"/>
      <c r="NV53" s="130"/>
      <c r="NW53" s="130"/>
      <c r="NX53" s="130"/>
      <c r="NY53" s="130"/>
      <c r="NZ53" s="130"/>
      <c r="OA53" s="130"/>
      <c r="OB53" s="130"/>
      <c r="OC53" s="130"/>
      <c r="OD53" s="130"/>
      <c r="OE53" s="130"/>
      <c r="OF53" s="130"/>
      <c r="OG53" s="130"/>
      <c r="OH53" s="130"/>
      <c r="OI53" s="130"/>
      <c r="OJ53" s="130"/>
      <c r="OK53" s="130"/>
      <c r="OL53" s="130"/>
      <c r="OM53" s="130"/>
      <c r="ON53" s="130"/>
      <c r="OO53" s="130"/>
      <c r="OP53" s="130"/>
      <c r="OQ53" s="130"/>
      <c r="OR53" s="130"/>
      <c r="OS53" s="130"/>
      <c r="OT53" s="130"/>
      <c r="OU53" s="130"/>
      <c r="OV53" s="130"/>
      <c r="OW53" s="130"/>
      <c r="OX53" s="130"/>
      <c r="OY53" s="130"/>
      <c r="OZ53" s="130"/>
      <c r="PA53" s="130"/>
      <c r="PB53" s="130"/>
      <c r="PC53" s="130"/>
      <c r="PD53" s="130"/>
      <c r="PE53" s="130"/>
      <c r="PF53" s="130"/>
      <c r="PG53" s="130"/>
      <c r="PH53" s="130"/>
      <c r="PI53" s="130"/>
      <c r="PJ53" s="130"/>
      <c r="PK53" s="130"/>
      <c r="PL53" s="130"/>
      <c r="PM53" s="130"/>
      <c r="PN53" s="130"/>
      <c r="PO53" s="130"/>
      <c r="PP53" s="130"/>
      <c r="PQ53" s="130"/>
      <c r="PR53" s="130"/>
      <c r="PS53" s="130"/>
      <c r="PT53" s="130"/>
      <c r="PU53" s="130"/>
      <c r="PV53" s="130"/>
      <c r="PW53" s="130"/>
      <c r="PX53" s="130"/>
      <c r="PY53" s="130"/>
      <c r="PZ53" s="130"/>
      <c r="QA53" s="130"/>
      <c r="QB53" s="130"/>
      <c r="QC53" s="130"/>
      <c r="QD53" s="130"/>
      <c r="QE53" s="130"/>
      <c r="QF53" s="130"/>
      <c r="QG53" s="130"/>
      <c r="QH53" s="130"/>
      <c r="QI53" s="130"/>
      <c r="QJ53" s="130"/>
      <c r="QK53" s="130"/>
      <c r="QL53" s="130"/>
      <c r="QM53" s="130"/>
      <c r="QN53" s="130"/>
      <c r="QO53" s="130"/>
      <c r="QP53" s="130"/>
      <c r="QQ53" s="130"/>
      <c r="QR53" s="130"/>
      <c r="QS53" s="130"/>
      <c r="QT53" s="130"/>
      <c r="QU53" s="130"/>
      <c r="QV53" s="130"/>
      <c r="QW53" s="130"/>
      <c r="QX53" s="130"/>
      <c r="QY53" s="130"/>
      <c r="QZ53" s="130"/>
      <c r="RA53" s="130"/>
      <c r="RB53" s="130"/>
      <c r="RC53" s="130"/>
      <c r="RD53" s="130"/>
      <c r="RE53" s="130"/>
      <c r="RF53" s="130"/>
      <c r="RG53" s="130"/>
      <c r="RH53" s="130"/>
      <c r="RI53" s="130"/>
      <c r="RJ53" s="130"/>
      <c r="RK53" s="130"/>
      <c r="RL53" s="130"/>
      <c r="RM53" s="130"/>
      <c r="RN53" s="130"/>
      <c r="RO53" s="130"/>
      <c r="RP53" s="130"/>
      <c r="RQ53" s="130"/>
      <c r="RR53" s="130"/>
      <c r="RS53" s="130"/>
      <c r="RT53" s="130"/>
      <c r="RU53" s="130"/>
      <c r="RV53" s="130"/>
      <c r="RW53" s="130"/>
      <c r="RX53" s="130"/>
      <c r="RY53" s="130"/>
      <c r="RZ53" s="130"/>
      <c r="SA53" s="130"/>
      <c r="SB53" s="130"/>
      <c r="SC53" s="130"/>
      <c r="SD53" s="130"/>
      <c r="SE53" s="130"/>
      <c r="SF53" s="130"/>
      <c r="SG53" s="130"/>
      <c r="SH53" s="130"/>
      <c r="SI53" s="130"/>
      <c r="SJ53" s="130"/>
      <c r="SK53" s="130"/>
      <c r="SL53" s="130"/>
      <c r="SM53" s="130"/>
      <c r="SN53" s="130"/>
      <c r="SO53" s="130"/>
      <c r="SP53" s="130"/>
      <c r="SQ53" s="130"/>
      <c r="SR53" s="130"/>
      <c r="SS53" s="130"/>
      <c r="ST53" s="130"/>
      <c r="SU53" s="130"/>
      <c r="SV53" s="130"/>
      <c r="SW53" s="130"/>
      <c r="SX53" s="130"/>
      <c r="SY53" s="130"/>
      <c r="SZ53" s="130"/>
      <c r="TA53" s="130"/>
      <c r="TB53" s="130"/>
      <c r="TC53" s="130"/>
      <c r="TD53" s="130"/>
      <c r="TE53" s="130"/>
      <c r="TF53" s="130"/>
      <c r="TG53" s="130"/>
      <c r="TH53" s="130"/>
      <c r="TI53" s="130"/>
      <c r="TJ53" s="130"/>
      <c r="TK53" s="130"/>
      <c r="TL53" s="130"/>
      <c r="TM53" s="130"/>
      <c r="TN53" s="130"/>
      <c r="TO53" s="130"/>
      <c r="TP53" s="130"/>
      <c r="TQ53" s="130"/>
      <c r="TR53" s="130"/>
      <c r="TS53" s="130"/>
      <c r="TT53" s="130"/>
      <c r="TU53" s="130"/>
      <c r="TV53" s="130"/>
      <c r="TW53" s="130"/>
      <c r="TX53" s="130"/>
      <c r="TY53" s="130"/>
      <c r="TZ53" s="130"/>
      <c r="UA53" s="130"/>
      <c r="UB53" s="130"/>
      <c r="UC53" s="130"/>
      <c r="UD53" s="130"/>
      <c r="UE53" s="130"/>
      <c r="UF53" s="130"/>
      <c r="UG53" s="130"/>
      <c r="UH53" s="130"/>
      <c r="UI53" s="130"/>
      <c r="UJ53" s="130"/>
      <c r="UK53" s="130"/>
      <c r="UL53" s="130"/>
      <c r="UM53" s="130"/>
      <c r="UN53" s="130"/>
      <c r="UO53" s="130"/>
      <c r="UP53" s="130"/>
      <c r="UQ53" s="130"/>
      <c r="UR53" s="130"/>
      <c r="US53" s="130"/>
      <c r="UT53" s="130"/>
      <c r="UU53" s="130"/>
      <c r="UV53" s="130"/>
      <c r="UW53" s="130"/>
      <c r="UX53" s="130"/>
      <c r="UY53" s="130"/>
      <c r="UZ53" s="130"/>
      <c r="VA53" s="130"/>
      <c r="VB53" s="130"/>
      <c r="VC53" s="130"/>
      <c r="VD53" s="130"/>
      <c r="VE53" s="130"/>
      <c r="VF53" s="130"/>
      <c r="VG53" s="130"/>
      <c r="VH53" s="130"/>
      <c r="VI53" s="130"/>
      <c r="VJ53" s="130"/>
      <c r="VK53" s="130"/>
      <c r="VL53" s="130"/>
      <c r="VM53" s="130"/>
      <c r="VN53" s="130"/>
      <c r="VO53" s="130"/>
      <c r="VP53" s="130"/>
      <c r="VQ53" s="130"/>
      <c r="VR53" s="130"/>
      <c r="VS53" s="130"/>
      <c r="VT53" s="130"/>
      <c r="VU53" s="130"/>
      <c r="VV53" s="130"/>
      <c r="VW53" s="130"/>
      <c r="VX53" s="130"/>
      <c r="VY53" s="130"/>
      <c r="VZ53" s="130"/>
      <c r="WA53" s="130"/>
      <c r="WB53" s="130"/>
      <c r="WC53" s="130"/>
      <c r="WD53" s="130"/>
      <c r="WE53" s="130"/>
      <c r="WF53" s="130"/>
      <c r="WG53" s="130"/>
      <c r="WH53" s="130"/>
      <c r="WI53" s="130"/>
      <c r="WJ53" s="130"/>
      <c r="WK53" s="130"/>
      <c r="WL53" s="130"/>
      <c r="WM53" s="130"/>
      <c r="WN53" s="130"/>
      <c r="WO53" s="130"/>
      <c r="WP53" s="130"/>
      <c r="WQ53" s="130"/>
      <c r="WR53" s="130"/>
      <c r="WS53" s="130"/>
      <c r="WT53" s="130"/>
      <c r="WU53" s="130"/>
      <c r="WV53" s="130"/>
      <c r="WW53" s="130"/>
      <c r="WX53" s="130"/>
      <c r="WY53" s="130"/>
      <c r="WZ53" s="130"/>
      <c r="XA53" s="130"/>
      <c r="XB53" s="130"/>
      <c r="XC53" s="130"/>
      <c r="XD53" s="130"/>
      <c r="XE53" s="130"/>
      <c r="XF53" s="130"/>
      <c r="XG53" s="130"/>
      <c r="XH53" s="130"/>
      <c r="XI53" s="130"/>
      <c r="XJ53" s="130"/>
      <c r="XK53" s="130"/>
      <c r="XL53" s="130"/>
      <c r="XM53" s="130"/>
      <c r="XN53" s="130"/>
      <c r="XO53" s="130"/>
      <c r="XP53" s="130"/>
      <c r="XQ53" s="130"/>
      <c r="XR53" s="130"/>
      <c r="XS53" s="130"/>
      <c r="XT53" s="130"/>
      <c r="XU53" s="130"/>
      <c r="XV53" s="130"/>
      <c r="XW53" s="130"/>
      <c r="XX53" s="130"/>
      <c r="XY53" s="130"/>
      <c r="XZ53" s="130"/>
      <c r="YA53" s="130"/>
      <c r="YB53" s="130"/>
      <c r="YC53" s="130"/>
      <c r="YD53" s="130"/>
      <c r="YE53" s="130"/>
      <c r="YF53" s="130"/>
      <c r="YG53" s="130"/>
      <c r="YH53" s="130"/>
      <c r="YI53" s="130"/>
      <c r="YJ53" s="130"/>
      <c r="YK53" s="130"/>
      <c r="YL53" s="130"/>
      <c r="YM53" s="130"/>
      <c r="YN53" s="130"/>
      <c r="YO53" s="130"/>
      <c r="YP53" s="130"/>
      <c r="YQ53" s="130"/>
      <c r="YR53" s="130"/>
      <c r="YS53" s="130"/>
      <c r="YT53" s="130"/>
      <c r="YU53" s="130"/>
      <c r="YV53" s="130"/>
      <c r="YW53" s="130"/>
      <c r="YX53" s="130"/>
      <c r="YY53" s="130"/>
      <c r="YZ53" s="130"/>
      <c r="ZA53" s="130"/>
      <c r="ZB53" s="130"/>
      <c r="ZC53" s="130"/>
      <c r="ZD53" s="130"/>
      <c r="ZE53" s="130"/>
      <c r="ZF53" s="130"/>
      <c r="ZG53" s="130"/>
      <c r="ZH53" s="130"/>
      <c r="ZI53" s="130"/>
      <c r="ZJ53" s="130"/>
      <c r="ZK53" s="130"/>
      <c r="ZL53" s="130"/>
      <c r="ZM53" s="130"/>
      <c r="ZN53" s="130"/>
      <c r="ZO53" s="130"/>
      <c r="ZP53" s="130"/>
      <c r="ZQ53" s="130"/>
      <c r="ZR53" s="130"/>
      <c r="ZS53" s="130"/>
      <c r="ZT53" s="130"/>
      <c r="ZU53" s="130"/>
      <c r="ZV53" s="130"/>
      <c r="ZW53" s="130"/>
      <c r="ZX53" s="130"/>
      <c r="ZY53" s="130"/>
      <c r="ZZ53" s="130"/>
      <c r="AAA53" s="130"/>
      <c r="AAB53" s="130"/>
      <c r="AAC53" s="130"/>
      <c r="AAD53" s="130"/>
      <c r="AAE53" s="130"/>
      <c r="AAF53" s="130"/>
      <c r="AAG53" s="130"/>
      <c r="AAH53" s="130"/>
      <c r="AAI53" s="130"/>
      <c r="AAJ53" s="130"/>
      <c r="AAK53" s="130"/>
      <c r="AAL53" s="130"/>
      <c r="AAM53" s="130"/>
      <c r="AAN53" s="130"/>
      <c r="AAO53" s="130"/>
      <c r="AAP53" s="130"/>
      <c r="AAQ53" s="130"/>
      <c r="AAR53" s="130"/>
      <c r="AAS53" s="130"/>
      <c r="AAT53" s="130"/>
      <c r="AAU53" s="130"/>
      <c r="AAV53" s="130"/>
      <c r="AAW53" s="130"/>
      <c r="AAX53" s="130"/>
      <c r="AAY53" s="130"/>
      <c r="AAZ53" s="130"/>
      <c r="ABA53" s="130"/>
      <c r="ABB53" s="130"/>
      <c r="ABC53" s="130"/>
      <c r="ABD53" s="130"/>
      <c r="ABE53" s="130"/>
      <c r="ABF53" s="130"/>
      <c r="ABG53" s="130"/>
      <c r="ABH53" s="130"/>
      <c r="ABI53" s="130"/>
      <c r="ABJ53" s="130"/>
      <c r="ABK53" s="130"/>
      <c r="ABL53" s="130"/>
      <c r="ABM53" s="130"/>
      <c r="ABN53" s="130"/>
      <c r="ABO53" s="130"/>
      <c r="ABP53" s="130"/>
      <c r="ABQ53" s="130"/>
      <c r="ABR53" s="130"/>
      <c r="ABS53" s="130"/>
      <c r="ABT53" s="130"/>
      <c r="ABU53" s="130"/>
      <c r="ABV53" s="130"/>
      <c r="ABW53" s="130"/>
      <c r="ABX53" s="130"/>
      <c r="ABY53" s="130"/>
      <c r="ABZ53" s="130"/>
      <c r="ACA53" s="130"/>
      <c r="ACB53" s="130"/>
      <c r="ACC53" s="130"/>
      <c r="ACD53" s="130"/>
      <c r="ACE53" s="130"/>
      <c r="ACF53" s="130"/>
      <c r="ACG53" s="130"/>
      <c r="ACH53" s="130"/>
      <c r="ACI53" s="130"/>
      <c r="ACJ53" s="130"/>
      <c r="ACK53" s="130"/>
      <c r="ACL53" s="130"/>
      <c r="ACM53" s="130"/>
      <c r="ACN53" s="130"/>
      <c r="ACO53" s="130"/>
      <c r="ACP53" s="130"/>
      <c r="ACQ53" s="130"/>
      <c r="ACR53" s="130"/>
      <c r="ACS53" s="130"/>
      <c r="ACT53" s="130"/>
      <c r="ACU53" s="130"/>
      <c r="ACV53" s="130"/>
      <c r="ACW53" s="130"/>
      <c r="ACX53" s="130"/>
      <c r="ACY53" s="130"/>
      <c r="ACZ53" s="130"/>
      <c r="ADA53" s="130"/>
      <c r="ADB53" s="130"/>
      <c r="ADC53" s="130"/>
      <c r="ADD53" s="130"/>
      <c r="ADE53" s="130"/>
      <c r="ADF53" s="130"/>
      <c r="ADG53" s="130"/>
      <c r="ADH53" s="130"/>
      <c r="ADI53" s="130"/>
      <c r="ADJ53" s="130"/>
      <c r="ADK53" s="130"/>
      <c r="ADL53" s="130"/>
      <c r="ADM53" s="130"/>
      <c r="ADN53" s="130"/>
      <c r="ADO53" s="130"/>
      <c r="ADP53" s="130"/>
      <c r="ADQ53" s="130"/>
      <c r="ADR53" s="130"/>
      <c r="ADS53" s="130"/>
      <c r="ADT53" s="130"/>
      <c r="ADU53" s="130"/>
      <c r="ADV53" s="130"/>
      <c r="ADW53" s="130"/>
      <c r="ADX53" s="130"/>
      <c r="ADY53" s="130"/>
      <c r="ADZ53" s="130"/>
      <c r="AEA53" s="130"/>
      <c r="AEB53" s="130"/>
      <c r="AEC53" s="130"/>
      <c r="AED53" s="130"/>
      <c r="AEE53" s="130"/>
      <c r="AEF53" s="130"/>
      <c r="AEG53" s="130"/>
      <c r="AEH53" s="130"/>
      <c r="AEI53" s="130"/>
      <c r="AEJ53" s="130"/>
      <c r="AEK53" s="130"/>
      <c r="AEL53" s="130"/>
      <c r="AEM53" s="130"/>
      <c r="AEN53" s="130"/>
      <c r="AEO53" s="130"/>
      <c r="AEP53" s="130"/>
      <c r="AEQ53" s="130"/>
      <c r="AER53" s="130"/>
      <c r="AES53" s="130"/>
      <c r="AET53" s="130"/>
      <c r="AEU53" s="130"/>
      <c r="AEV53" s="130"/>
      <c r="AEW53" s="130"/>
      <c r="AEX53" s="130"/>
      <c r="AEY53" s="130"/>
      <c r="AEZ53" s="130"/>
      <c r="AFA53" s="130"/>
      <c r="AFB53" s="130"/>
      <c r="AFC53" s="130"/>
      <c r="AFD53" s="130"/>
      <c r="AFE53" s="130"/>
      <c r="AFF53" s="130"/>
      <c r="AFG53" s="130"/>
      <c r="AFH53" s="130"/>
      <c r="AFI53" s="130"/>
      <c r="AFJ53" s="130"/>
      <c r="AFK53" s="130"/>
      <c r="AFL53" s="130"/>
      <c r="AFM53" s="130"/>
      <c r="AFN53" s="130"/>
      <c r="AFO53" s="130"/>
      <c r="AFP53" s="130"/>
      <c r="AFQ53" s="130"/>
      <c r="AFR53" s="130"/>
      <c r="AFS53" s="130"/>
      <c r="AFT53" s="130"/>
      <c r="AFU53" s="130"/>
      <c r="AFV53" s="130"/>
      <c r="AFW53" s="130"/>
      <c r="AFX53" s="130"/>
      <c r="AFY53" s="130"/>
      <c r="AFZ53" s="130"/>
      <c r="AGA53" s="130"/>
      <c r="AGB53" s="130"/>
      <c r="AGC53" s="130"/>
      <c r="AGD53" s="130"/>
      <c r="AGE53" s="130"/>
      <c r="AGF53" s="130"/>
      <c r="AGG53" s="130"/>
      <c r="AGH53" s="130"/>
      <c r="AGI53" s="130"/>
      <c r="AGJ53" s="130"/>
      <c r="AGK53" s="130"/>
      <c r="AGL53" s="130"/>
      <c r="AGM53" s="130"/>
      <c r="AGN53" s="130"/>
      <c r="AGO53" s="130"/>
      <c r="AGP53" s="130"/>
      <c r="AGQ53" s="130"/>
      <c r="AGR53" s="130"/>
      <c r="AGS53" s="130"/>
      <c r="AGT53" s="130"/>
      <c r="AGU53" s="130"/>
      <c r="AGV53" s="130"/>
      <c r="AGW53" s="130"/>
      <c r="AGX53" s="130"/>
      <c r="AGY53" s="130"/>
      <c r="AGZ53" s="130"/>
      <c r="AHA53" s="130"/>
      <c r="AHB53" s="130"/>
      <c r="AHC53" s="130"/>
      <c r="AHD53" s="130"/>
      <c r="AHE53" s="130"/>
      <c r="AHF53" s="130"/>
      <c r="AHG53" s="130"/>
      <c r="AHH53" s="130"/>
      <c r="AHI53" s="130"/>
      <c r="AHJ53" s="130"/>
      <c r="AHK53" s="130"/>
      <c r="AHL53" s="130"/>
      <c r="AHM53" s="130"/>
      <c r="AHN53" s="130"/>
      <c r="AHO53" s="130"/>
      <c r="AHP53" s="130"/>
      <c r="AHQ53" s="130"/>
      <c r="AHR53" s="130"/>
      <c r="AHS53" s="130"/>
      <c r="AHT53" s="130"/>
      <c r="AHU53" s="130"/>
      <c r="AHV53" s="130"/>
      <c r="AHW53" s="130"/>
      <c r="AHX53" s="130"/>
      <c r="AHY53" s="130"/>
      <c r="AHZ53" s="130"/>
      <c r="AIA53" s="130"/>
      <c r="AIB53" s="130"/>
      <c r="AIC53" s="130"/>
      <c r="AID53" s="130"/>
      <c r="AIE53" s="130"/>
      <c r="AIF53" s="130"/>
      <c r="AIG53" s="130"/>
      <c r="AIH53" s="130"/>
      <c r="AII53" s="130"/>
      <c r="AIJ53" s="130"/>
      <c r="AIK53" s="130"/>
      <c r="AIL53" s="130"/>
      <c r="AIM53" s="130"/>
      <c r="AIN53" s="130"/>
      <c r="AIO53" s="130"/>
      <c r="AIP53" s="130"/>
      <c r="AIQ53" s="130"/>
      <c r="AIR53" s="130"/>
      <c r="AIS53" s="130"/>
      <c r="AIT53" s="130"/>
      <c r="AIU53" s="130"/>
      <c r="AIV53" s="130"/>
      <c r="AIW53" s="130"/>
      <c r="AIX53" s="130"/>
      <c r="AIY53" s="130"/>
      <c r="AIZ53" s="130"/>
      <c r="AJA53" s="130"/>
      <c r="AJB53" s="130"/>
      <c r="AJC53" s="130"/>
      <c r="AJD53" s="130"/>
      <c r="AJE53" s="130"/>
      <c r="AJF53" s="130"/>
      <c r="AJG53" s="130"/>
      <c r="AJH53" s="130"/>
      <c r="AJI53" s="130"/>
      <c r="AJJ53" s="130"/>
      <c r="AJK53" s="130"/>
      <c r="AJL53" s="130"/>
      <c r="AJM53" s="130"/>
      <c r="AJN53" s="130"/>
      <c r="AJO53" s="130"/>
      <c r="AJP53" s="130"/>
      <c r="AJQ53" s="130"/>
      <c r="AJR53" s="130"/>
      <c r="AJS53" s="130"/>
      <c r="AJT53" s="130"/>
      <c r="AJU53" s="130"/>
      <c r="AJV53" s="130"/>
      <c r="AJW53" s="130"/>
      <c r="AJX53" s="130"/>
      <c r="AJY53" s="130"/>
      <c r="AJZ53" s="130"/>
      <c r="AKA53" s="130"/>
      <c r="AKB53" s="130"/>
      <c r="AKC53" s="130"/>
      <c r="AKD53" s="130"/>
      <c r="AKE53" s="130"/>
      <c r="AKF53" s="130"/>
      <c r="AKG53" s="130"/>
      <c r="AKH53" s="130"/>
      <c r="AKI53" s="130"/>
      <c r="AKJ53" s="130"/>
      <c r="AKK53" s="130"/>
      <c r="AKL53" s="130"/>
      <c r="AKM53" s="130"/>
      <c r="AKN53" s="130"/>
      <c r="AKO53" s="130"/>
      <c r="AKP53" s="130"/>
      <c r="AKQ53" s="130"/>
      <c r="AKR53" s="130"/>
      <c r="AKS53" s="130"/>
      <c r="AKT53" s="130"/>
      <c r="AKU53" s="130"/>
      <c r="AKV53" s="130"/>
      <c r="AKW53" s="130"/>
      <c r="AKX53" s="130"/>
      <c r="AKY53" s="130"/>
      <c r="AKZ53" s="130"/>
      <c r="ALA53" s="130"/>
      <c r="ALB53" s="130"/>
      <c r="ALC53" s="130"/>
      <c r="ALD53" s="130"/>
      <c r="ALE53" s="130"/>
      <c r="ALF53" s="130"/>
      <c r="ALG53" s="130"/>
      <c r="ALH53" s="130"/>
      <c r="ALI53" s="130"/>
      <c r="ALJ53" s="130"/>
      <c r="ALK53" s="130"/>
      <c r="ALL53" s="130"/>
      <c r="ALM53" s="130"/>
      <c r="ALN53" s="130"/>
      <c r="ALO53" s="130"/>
      <c r="ALP53" s="130"/>
      <c r="ALQ53" s="130"/>
      <c r="ALR53" s="130"/>
      <c r="ALS53" s="130"/>
      <c r="ALT53" s="130"/>
      <c r="ALU53" s="130"/>
      <c r="ALV53" s="130"/>
      <c r="ALW53" s="130"/>
      <c r="ALX53" s="130"/>
      <c r="ALY53" s="130"/>
      <c r="ALZ53" s="130"/>
      <c r="AMA53" s="130"/>
      <c r="AMB53" s="130"/>
      <c r="AMC53" s="130"/>
      <c r="AMD53" s="130"/>
      <c r="AME53" s="130"/>
      <c r="AMF53" s="130"/>
      <c r="AMG53" s="130"/>
      <c r="AMH53" s="130"/>
      <c r="AMI53" s="130"/>
      <c r="AMJ53" s="130"/>
      <c r="AMK53" s="130"/>
      <c r="AML53" s="130"/>
      <c r="AMM53" s="130"/>
      <c r="AMN53" s="130"/>
      <c r="AMO53" s="130"/>
      <c r="AMP53" s="130"/>
      <c r="AMQ53" s="130"/>
      <c r="AMR53" s="130"/>
      <c r="AMS53" s="130"/>
      <c r="AMT53" s="130"/>
      <c r="AMU53" s="130"/>
      <c r="AMV53" s="130"/>
      <c r="AMW53" s="130"/>
      <c r="AMX53" s="130"/>
      <c r="AMY53" s="130"/>
      <c r="AMZ53" s="130"/>
      <c r="ANA53" s="130"/>
      <c r="ANB53" s="130"/>
      <c r="ANC53" s="130"/>
      <c r="AND53" s="130"/>
      <c r="ANE53" s="130"/>
      <c r="ANF53" s="130"/>
      <c r="ANG53" s="130"/>
      <c r="ANH53" s="130"/>
      <c r="ANI53" s="130"/>
      <c r="ANJ53" s="130"/>
      <c r="ANK53" s="130"/>
      <c r="ANL53" s="130"/>
      <c r="ANM53" s="130"/>
      <c r="ANN53" s="130"/>
      <c r="ANO53" s="130"/>
      <c r="ANP53" s="130"/>
      <c r="ANQ53" s="130"/>
      <c r="ANR53" s="130"/>
      <c r="ANS53" s="130"/>
      <c r="ANT53" s="130"/>
      <c r="ANU53" s="130"/>
      <c r="ANV53" s="130"/>
      <c r="ANW53" s="130"/>
      <c r="ANX53" s="130"/>
      <c r="ANY53" s="130"/>
      <c r="ANZ53" s="130"/>
      <c r="AOA53" s="130"/>
      <c r="AOB53" s="130"/>
      <c r="AOC53" s="130"/>
      <c r="AOD53" s="130"/>
      <c r="AOE53" s="130"/>
      <c r="AOF53" s="130"/>
      <c r="AOG53" s="130"/>
      <c r="AOH53" s="130"/>
      <c r="AOI53" s="130"/>
      <c r="AOJ53" s="130"/>
      <c r="AOK53" s="130"/>
      <c r="AOL53" s="130"/>
      <c r="AOM53" s="130"/>
      <c r="AON53" s="130"/>
      <c r="AOO53" s="130"/>
      <c r="AOP53" s="130"/>
      <c r="AOQ53" s="130"/>
      <c r="AOR53" s="130"/>
      <c r="AOS53" s="130"/>
      <c r="AOT53" s="130"/>
      <c r="AOU53" s="130"/>
      <c r="AOV53" s="130"/>
      <c r="AOW53" s="130"/>
      <c r="AOX53" s="130"/>
      <c r="AOY53" s="130"/>
      <c r="AOZ53" s="130"/>
      <c r="APA53" s="130"/>
      <c r="APB53" s="130"/>
      <c r="APC53" s="130"/>
      <c r="APD53" s="130"/>
      <c r="APE53" s="130"/>
      <c r="APF53" s="130"/>
      <c r="APG53" s="130"/>
      <c r="APH53" s="130"/>
      <c r="API53" s="130"/>
      <c r="APJ53" s="130"/>
      <c r="APK53" s="130"/>
      <c r="APL53" s="130"/>
      <c r="APM53" s="130"/>
      <c r="APN53" s="130"/>
      <c r="APO53" s="130"/>
      <c r="APP53" s="130"/>
      <c r="APQ53" s="130"/>
      <c r="APR53" s="130"/>
      <c r="APS53" s="130"/>
      <c r="APT53" s="130"/>
      <c r="APU53" s="130"/>
      <c r="APV53" s="130"/>
      <c r="APW53" s="130"/>
      <c r="APX53" s="130"/>
      <c r="APY53" s="130"/>
      <c r="APZ53" s="130"/>
      <c r="AQA53" s="130"/>
      <c r="AQB53" s="130"/>
      <c r="AQC53" s="130"/>
      <c r="AQD53" s="130"/>
      <c r="AQE53" s="130"/>
      <c r="AQF53" s="130"/>
      <c r="AQG53" s="130"/>
      <c r="AQH53" s="130"/>
      <c r="AQI53" s="130"/>
      <c r="AQJ53" s="130"/>
      <c r="AQK53" s="130"/>
      <c r="AQL53" s="130"/>
      <c r="AQM53" s="130"/>
      <c r="AQN53" s="130"/>
      <c r="AQO53" s="130"/>
      <c r="AQP53" s="130"/>
      <c r="AQQ53" s="130"/>
      <c r="AQR53" s="130"/>
      <c r="AQS53" s="130"/>
      <c r="AQT53" s="130"/>
      <c r="AQU53" s="130"/>
      <c r="AQV53" s="130"/>
      <c r="AQW53" s="130"/>
      <c r="AQX53" s="130"/>
      <c r="AQY53" s="130"/>
      <c r="AQZ53" s="130"/>
      <c r="ARA53" s="130"/>
      <c r="ARB53" s="130"/>
      <c r="ARC53" s="130"/>
      <c r="ARD53" s="130"/>
      <c r="ARE53" s="130"/>
      <c r="ARF53" s="130"/>
      <c r="ARG53" s="130"/>
      <c r="ARH53" s="130"/>
      <c r="ARI53" s="130"/>
      <c r="ARJ53" s="130"/>
      <c r="ARK53" s="130"/>
      <c r="ARL53" s="130"/>
      <c r="ARM53" s="130"/>
      <c r="ARN53" s="130"/>
      <c r="ARO53" s="130"/>
      <c r="ARP53" s="130"/>
      <c r="ARQ53" s="130"/>
      <c r="ARR53" s="130"/>
      <c r="ARS53" s="130"/>
      <c r="ART53" s="130"/>
      <c r="ARU53" s="130"/>
      <c r="ARV53" s="130"/>
      <c r="ARW53" s="130"/>
      <c r="ARX53" s="130"/>
      <c r="ARY53" s="130"/>
      <c r="ARZ53" s="130"/>
      <c r="ASA53" s="130"/>
      <c r="ASB53" s="130"/>
      <c r="ASC53" s="130"/>
      <c r="ASD53" s="130"/>
      <c r="ASE53" s="130"/>
      <c r="ASF53" s="130"/>
      <c r="ASG53" s="130"/>
      <c r="ASH53" s="130"/>
      <c r="ASI53" s="130"/>
      <c r="ASJ53" s="130"/>
      <c r="ASK53" s="130"/>
      <c r="ASL53" s="130"/>
      <c r="ASM53" s="130"/>
      <c r="ASN53" s="130"/>
      <c r="ASO53" s="130"/>
      <c r="ASP53" s="130"/>
      <c r="ASQ53" s="130"/>
      <c r="ASR53" s="130"/>
      <c r="ASS53" s="130"/>
      <c r="AST53" s="130"/>
      <c r="ASU53" s="130"/>
      <c r="ASV53" s="130"/>
      <c r="ASW53" s="130"/>
      <c r="ASX53" s="130"/>
      <c r="ASY53" s="130"/>
      <c r="ASZ53" s="130"/>
      <c r="ATA53" s="130"/>
      <c r="ATB53" s="130"/>
      <c r="ATC53" s="130"/>
      <c r="ATD53" s="130"/>
      <c r="ATE53" s="130"/>
      <c r="ATF53" s="130"/>
      <c r="ATG53" s="130"/>
      <c r="ATH53" s="130"/>
      <c r="ATI53" s="130"/>
      <c r="ATJ53" s="130"/>
      <c r="ATK53" s="130"/>
      <c r="ATL53" s="130"/>
      <c r="ATM53" s="130"/>
      <c r="ATN53" s="130"/>
      <c r="ATO53" s="130"/>
      <c r="ATP53" s="130"/>
      <c r="ATQ53" s="130"/>
      <c r="ATR53" s="130"/>
      <c r="ATS53" s="130"/>
      <c r="ATT53" s="130"/>
      <c r="ATU53" s="130"/>
      <c r="ATV53" s="130"/>
      <c r="ATW53" s="130"/>
      <c r="ATX53" s="130"/>
      <c r="ATY53" s="130"/>
      <c r="ATZ53" s="130"/>
      <c r="AUA53" s="130"/>
      <c r="AUB53" s="130"/>
      <c r="AUC53" s="130"/>
      <c r="AUD53" s="130"/>
      <c r="AUE53" s="130"/>
      <c r="AUF53" s="130"/>
      <c r="AUG53" s="130"/>
      <c r="AUH53" s="130"/>
      <c r="AUI53" s="130"/>
      <c r="AUJ53" s="130"/>
      <c r="AUK53" s="130"/>
      <c r="AUL53" s="130"/>
      <c r="AUM53" s="130"/>
      <c r="AUN53" s="130"/>
      <c r="AUO53" s="130"/>
      <c r="AUP53" s="130"/>
      <c r="AUQ53" s="130"/>
      <c r="AUR53" s="130"/>
      <c r="AUS53" s="130"/>
      <c r="AUT53" s="130"/>
      <c r="AUU53" s="130"/>
      <c r="AUV53" s="130"/>
      <c r="AUW53" s="130"/>
      <c r="AUX53" s="130"/>
      <c r="AUY53" s="130"/>
      <c r="AUZ53" s="130"/>
      <c r="AVA53" s="130"/>
      <c r="AVB53" s="130"/>
      <c r="AVC53" s="130"/>
      <c r="AVD53" s="130"/>
      <c r="AVE53" s="130"/>
      <c r="AVF53" s="130"/>
      <c r="AVG53" s="130"/>
      <c r="AVH53" s="130"/>
      <c r="AVI53" s="130"/>
      <c r="AVJ53" s="130"/>
      <c r="AVK53" s="130"/>
      <c r="AVL53" s="130"/>
      <c r="AVM53" s="130"/>
      <c r="AVN53" s="130"/>
      <c r="AVO53" s="130"/>
      <c r="AVP53" s="130"/>
      <c r="AVQ53" s="130"/>
      <c r="AVR53" s="130"/>
      <c r="AVS53" s="130"/>
      <c r="AVT53" s="130"/>
      <c r="AVU53" s="130"/>
      <c r="AVV53" s="130"/>
      <c r="AVW53" s="130"/>
      <c r="AVX53" s="130"/>
      <c r="AVY53" s="130"/>
      <c r="AVZ53" s="130"/>
      <c r="AWA53" s="130"/>
      <c r="AWB53" s="130"/>
      <c r="AWC53" s="130"/>
      <c r="AWD53" s="130"/>
      <c r="AWE53" s="130"/>
      <c r="AWF53" s="130"/>
      <c r="AWG53" s="130"/>
      <c r="AWH53" s="130"/>
      <c r="AWI53" s="130"/>
      <c r="AWJ53" s="130"/>
      <c r="AWK53" s="130"/>
      <c r="AWL53" s="130"/>
      <c r="AWM53" s="130"/>
      <c r="AWN53" s="130"/>
      <c r="AWO53" s="130"/>
      <c r="AWP53" s="130"/>
      <c r="AWQ53" s="130"/>
      <c r="AWR53" s="130"/>
      <c r="AWS53" s="130"/>
      <c r="AWT53" s="130"/>
      <c r="AWU53" s="130"/>
      <c r="AWV53" s="130"/>
      <c r="AWW53" s="130"/>
      <c r="AWX53" s="130"/>
      <c r="AWY53" s="130"/>
      <c r="AWZ53" s="130"/>
      <c r="AXA53" s="130"/>
      <c r="AXB53" s="130"/>
      <c r="AXC53" s="130"/>
      <c r="AXD53" s="130"/>
      <c r="AXE53" s="130"/>
      <c r="AXF53" s="130"/>
      <c r="AXG53" s="130"/>
      <c r="AXH53" s="130"/>
      <c r="AXI53" s="130"/>
      <c r="AXJ53" s="130"/>
      <c r="AXK53" s="130"/>
      <c r="AXL53" s="130"/>
      <c r="AXM53" s="130"/>
      <c r="AXN53" s="130"/>
      <c r="AXO53" s="130"/>
      <c r="AXP53" s="130"/>
      <c r="AXQ53" s="130"/>
      <c r="AXR53" s="130"/>
      <c r="AXS53" s="130"/>
      <c r="AXT53" s="130"/>
      <c r="AXU53" s="130"/>
      <c r="AXV53" s="130"/>
      <c r="AXW53" s="130"/>
      <c r="AXX53" s="130"/>
      <c r="AXY53" s="130"/>
      <c r="AXZ53" s="130"/>
      <c r="AYA53" s="130"/>
      <c r="AYB53" s="130"/>
      <c r="AYC53" s="130"/>
      <c r="AYD53" s="130"/>
      <c r="AYE53" s="130"/>
      <c r="AYF53" s="130"/>
      <c r="AYG53" s="130"/>
      <c r="AYH53" s="130"/>
      <c r="AYI53" s="130"/>
      <c r="AYJ53" s="130"/>
      <c r="AYK53" s="130"/>
      <c r="AYL53" s="130"/>
      <c r="AYM53" s="130"/>
      <c r="AYN53" s="130"/>
      <c r="AYO53" s="130"/>
      <c r="AYP53" s="130"/>
      <c r="AYQ53" s="130"/>
      <c r="AYR53" s="130"/>
      <c r="AYS53" s="130"/>
      <c r="AYT53" s="130"/>
      <c r="AYU53" s="130"/>
      <c r="AYV53" s="130"/>
      <c r="AYW53" s="130"/>
      <c r="AYX53" s="130"/>
      <c r="AYY53" s="130"/>
      <c r="AYZ53" s="130"/>
      <c r="AZA53" s="130"/>
      <c r="AZB53" s="130"/>
      <c r="AZC53" s="130"/>
      <c r="AZD53" s="130"/>
      <c r="AZE53" s="130"/>
      <c r="AZF53" s="130"/>
      <c r="AZG53" s="130"/>
      <c r="AZH53" s="130"/>
      <c r="AZI53" s="130"/>
      <c r="AZJ53" s="130"/>
      <c r="AZK53" s="130"/>
      <c r="AZL53" s="130"/>
      <c r="AZM53" s="130"/>
      <c r="AZN53" s="130"/>
      <c r="AZO53" s="130"/>
      <c r="AZP53" s="130"/>
      <c r="AZQ53" s="130"/>
      <c r="AZR53" s="130"/>
      <c r="AZS53" s="130"/>
      <c r="AZT53" s="130"/>
      <c r="AZU53" s="130"/>
      <c r="AZV53" s="130"/>
      <c r="AZW53" s="130"/>
      <c r="AZX53" s="130"/>
      <c r="AZY53" s="130"/>
      <c r="AZZ53" s="130"/>
      <c r="BAA53" s="130"/>
      <c r="BAB53" s="130"/>
      <c r="BAC53" s="130"/>
      <c r="BAD53" s="130"/>
      <c r="BAE53" s="130"/>
      <c r="BAF53" s="130"/>
      <c r="BAG53" s="130"/>
      <c r="BAH53" s="130"/>
      <c r="BAI53" s="130"/>
      <c r="BAJ53" s="130"/>
      <c r="BAK53" s="130"/>
      <c r="BAL53" s="130"/>
      <c r="BAM53" s="130"/>
      <c r="BAN53" s="130"/>
      <c r="BAO53" s="130"/>
      <c r="BAP53" s="130"/>
      <c r="BAQ53" s="130"/>
      <c r="BAR53" s="130"/>
      <c r="BAS53" s="130"/>
      <c r="BAT53" s="130"/>
      <c r="BAU53" s="130"/>
      <c r="BAV53" s="130"/>
      <c r="BAW53" s="130"/>
      <c r="BAX53" s="130"/>
      <c r="BAY53" s="130"/>
      <c r="BAZ53" s="130"/>
      <c r="BBA53" s="130"/>
      <c r="BBB53" s="130"/>
      <c r="BBC53" s="130"/>
      <c r="BBD53" s="130"/>
      <c r="BBE53" s="130"/>
      <c r="BBF53" s="130"/>
      <c r="BBG53" s="130"/>
      <c r="BBH53" s="130"/>
      <c r="BBI53" s="130"/>
      <c r="BBJ53" s="130"/>
      <c r="BBK53" s="130"/>
      <c r="BBL53" s="130"/>
      <c r="BBM53" s="130"/>
      <c r="BBN53" s="130"/>
      <c r="BBO53" s="130"/>
      <c r="BBP53" s="130"/>
      <c r="BBQ53" s="130"/>
      <c r="BBR53" s="130"/>
      <c r="BBS53" s="130"/>
      <c r="BBT53" s="130"/>
      <c r="BBU53" s="130"/>
      <c r="BBV53" s="130"/>
      <c r="BBW53" s="130"/>
      <c r="BBX53" s="130"/>
      <c r="BBY53" s="130"/>
      <c r="BBZ53" s="130"/>
      <c r="BCA53" s="130"/>
      <c r="BCB53" s="130"/>
      <c r="BCC53" s="130"/>
      <c r="BCD53" s="130"/>
      <c r="BCE53" s="130"/>
      <c r="BCF53" s="130"/>
      <c r="BCG53" s="130"/>
      <c r="BCH53" s="130"/>
      <c r="BCI53" s="130"/>
      <c r="BCJ53" s="130"/>
      <c r="BCK53" s="130"/>
      <c r="BCL53" s="130"/>
      <c r="BCM53" s="130"/>
      <c r="BCN53" s="130"/>
      <c r="BCO53" s="130"/>
      <c r="BCP53" s="130"/>
      <c r="BCQ53" s="130"/>
      <c r="BCR53" s="130"/>
      <c r="BCS53" s="130"/>
      <c r="BCT53" s="130"/>
      <c r="BCU53" s="130"/>
      <c r="BCV53" s="130"/>
      <c r="BCW53" s="130"/>
      <c r="BCX53" s="130"/>
      <c r="BCY53" s="130"/>
      <c r="BCZ53" s="130"/>
      <c r="BDA53" s="130"/>
      <c r="BDB53" s="130"/>
      <c r="BDC53" s="130"/>
      <c r="BDD53" s="130"/>
      <c r="BDE53" s="130"/>
      <c r="BDF53" s="130"/>
      <c r="BDG53" s="130"/>
      <c r="BDH53" s="130"/>
      <c r="BDI53" s="130"/>
      <c r="BDJ53" s="130"/>
      <c r="BDK53" s="130"/>
      <c r="BDL53" s="130"/>
      <c r="BDM53" s="130"/>
      <c r="BDN53" s="130"/>
      <c r="BDO53" s="130"/>
      <c r="BDP53" s="130"/>
      <c r="BDQ53" s="130"/>
      <c r="BDR53" s="130"/>
      <c r="BDS53" s="130"/>
      <c r="BDT53" s="130"/>
      <c r="BDU53" s="130"/>
      <c r="BDV53" s="130"/>
      <c r="BDW53" s="130"/>
      <c r="BDX53" s="130"/>
      <c r="BDY53" s="130"/>
      <c r="BDZ53" s="130"/>
      <c r="BEA53" s="130"/>
      <c r="BEB53" s="130"/>
      <c r="BEC53" s="130"/>
      <c r="BED53" s="130"/>
      <c r="BEE53" s="130"/>
      <c r="BEF53" s="130"/>
      <c r="BEG53" s="130"/>
      <c r="BEH53" s="130"/>
      <c r="BEI53" s="130"/>
      <c r="BEJ53" s="130"/>
      <c r="BEK53" s="130"/>
      <c r="BEL53" s="130"/>
      <c r="BEM53" s="130"/>
      <c r="BEN53" s="130"/>
      <c r="BEO53" s="130"/>
      <c r="BEP53" s="130"/>
      <c r="BEQ53" s="130"/>
      <c r="BER53" s="130"/>
      <c r="BES53" s="130"/>
      <c r="BET53" s="130"/>
      <c r="BEU53" s="130"/>
      <c r="BEV53" s="130"/>
      <c r="BEW53" s="130"/>
      <c r="BEX53" s="130"/>
      <c r="BEY53" s="130"/>
      <c r="BEZ53" s="130"/>
      <c r="BFA53" s="130"/>
      <c r="BFB53" s="130"/>
      <c r="BFC53" s="130"/>
      <c r="BFD53" s="130"/>
      <c r="BFE53" s="130"/>
      <c r="BFF53" s="130"/>
      <c r="BFG53" s="130"/>
      <c r="BFH53" s="130"/>
      <c r="BFI53" s="130"/>
      <c r="BFJ53" s="130"/>
      <c r="BFK53" s="130"/>
      <c r="BFL53" s="130"/>
      <c r="BFM53" s="130"/>
      <c r="BFN53" s="130"/>
      <c r="BFO53" s="130"/>
      <c r="BFP53" s="130"/>
      <c r="BFQ53" s="130"/>
      <c r="BFR53" s="130"/>
      <c r="BFS53" s="130"/>
      <c r="BFT53" s="130"/>
      <c r="BFU53" s="130"/>
      <c r="BFV53" s="130"/>
      <c r="BFW53" s="130"/>
      <c r="BFX53" s="130"/>
      <c r="BFY53" s="130"/>
      <c r="BFZ53" s="130"/>
      <c r="BGA53" s="130"/>
      <c r="BGB53" s="130"/>
      <c r="BGC53" s="130"/>
      <c r="BGD53" s="130"/>
      <c r="BGE53" s="130"/>
      <c r="BGF53" s="130"/>
      <c r="BGG53" s="130"/>
      <c r="BGH53" s="130"/>
      <c r="BGI53" s="130"/>
      <c r="BGJ53" s="130"/>
      <c r="BGK53" s="130"/>
      <c r="BGL53" s="130"/>
      <c r="BGM53" s="130"/>
      <c r="BGN53" s="130"/>
      <c r="BGO53" s="130"/>
      <c r="BGP53" s="130"/>
      <c r="BGQ53" s="130"/>
      <c r="BGR53" s="130"/>
      <c r="BGS53" s="130"/>
      <c r="BGT53" s="130"/>
      <c r="BGU53" s="130"/>
      <c r="BGV53" s="130"/>
      <c r="BGW53" s="130"/>
      <c r="BGX53" s="130"/>
      <c r="BGY53" s="130"/>
      <c r="BGZ53" s="130"/>
      <c r="BHA53" s="130"/>
      <c r="BHB53" s="130"/>
      <c r="BHC53" s="130"/>
      <c r="BHD53" s="130"/>
      <c r="BHE53" s="130"/>
      <c r="BHF53" s="130"/>
      <c r="BHG53" s="130"/>
      <c r="BHH53" s="130"/>
      <c r="BHI53" s="130"/>
      <c r="BHJ53" s="130"/>
      <c r="BHK53" s="130"/>
      <c r="BHL53" s="130"/>
      <c r="BHM53" s="130"/>
      <c r="BHN53" s="130"/>
      <c r="BHO53" s="130"/>
      <c r="BHP53" s="130"/>
      <c r="BHQ53" s="130"/>
      <c r="BHR53" s="130"/>
      <c r="BHS53" s="130"/>
      <c r="BHT53" s="130"/>
      <c r="BHU53" s="130"/>
      <c r="BHV53" s="130"/>
      <c r="BHW53" s="130"/>
      <c r="BHX53" s="130"/>
      <c r="BHY53" s="130"/>
      <c r="BHZ53" s="130"/>
      <c r="BIA53" s="130"/>
      <c r="BIB53" s="130"/>
      <c r="BIC53" s="130"/>
      <c r="BID53" s="130"/>
      <c r="BIE53" s="130"/>
      <c r="BIF53" s="130"/>
      <c r="BIG53" s="130"/>
      <c r="BIH53" s="130"/>
      <c r="BII53" s="130"/>
      <c r="BIJ53" s="130"/>
      <c r="BIK53" s="130"/>
      <c r="BIL53" s="130"/>
      <c r="BIM53" s="130"/>
      <c r="BIN53" s="130"/>
      <c r="BIO53" s="130"/>
      <c r="BIP53" s="130"/>
      <c r="BIQ53" s="130"/>
      <c r="BIR53" s="130"/>
      <c r="BIS53" s="130"/>
      <c r="BIT53" s="130"/>
      <c r="BIU53" s="130"/>
      <c r="BIV53" s="130"/>
      <c r="BIW53" s="130"/>
      <c r="BIX53" s="130"/>
      <c r="BIY53" s="130"/>
      <c r="BIZ53" s="130"/>
      <c r="BJA53" s="130"/>
      <c r="BJB53" s="130"/>
      <c r="BJC53" s="130"/>
      <c r="BJD53" s="130"/>
      <c r="BJE53" s="130"/>
      <c r="BJF53" s="130"/>
      <c r="BJG53" s="130"/>
      <c r="BJH53" s="130"/>
      <c r="BJI53" s="130"/>
      <c r="BJJ53" s="130"/>
      <c r="BJK53" s="130"/>
      <c r="BJL53" s="130"/>
      <c r="BJM53" s="130"/>
      <c r="BJN53" s="130"/>
      <c r="BJO53" s="130"/>
      <c r="BJP53" s="130"/>
      <c r="BJQ53" s="130"/>
      <c r="BJR53" s="130"/>
      <c r="BJS53" s="130"/>
      <c r="BJT53" s="130"/>
      <c r="BJU53" s="130"/>
      <c r="BJV53" s="130"/>
      <c r="BJW53" s="130"/>
      <c r="BJX53" s="130"/>
      <c r="BJY53" s="130"/>
      <c r="BJZ53" s="130"/>
      <c r="BKA53" s="130"/>
      <c r="BKB53" s="130"/>
      <c r="BKC53" s="130"/>
      <c r="BKD53" s="130"/>
      <c r="BKE53" s="130"/>
      <c r="BKF53" s="130"/>
      <c r="BKG53" s="130"/>
      <c r="BKH53" s="130"/>
      <c r="BKI53" s="130"/>
      <c r="BKJ53" s="130"/>
      <c r="BKK53" s="130"/>
      <c r="BKL53" s="130"/>
      <c r="BKM53" s="130"/>
      <c r="BKN53" s="130"/>
      <c r="BKO53" s="130"/>
      <c r="BKP53" s="130"/>
      <c r="BKQ53" s="130"/>
      <c r="BKR53" s="130"/>
      <c r="BKS53" s="130"/>
      <c r="BKT53" s="130"/>
      <c r="BKU53" s="130"/>
      <c r="BKV53" s="130"/>
      <c r="BKW53" s="130"/>
      <c r="BKX53" s="130"/>
      <c r="BKY53" s="130"/>
      <c r="BKZ53" s="130"/>
      <c r="BLA53" s="130"/>
      <c r="BLB53" s="130"/>
      <c r="BLC53" s="130"/>
      <c r="BLD53" s="130"/>
      <c r="BLE53" s="130"/>
      <c r="BLF53" s="130"/>
      <c r="BLG53" s="130"/>
      <c r="BLH53" s="130"/>
      <c r="BLI53" s="130"/>
      <c r="BLJ53" s="130"/>
      <c r="BLK53" s="130"/>
      <c r="BLL53" s="130"/>
      <c r="BLM53" s="130"/>
      <c r="BLN53" s="130"/>
      <c r="BLO53" s="130"/>
      <c r="BLP53" s="130"/>
      <c r="BLQ53" s="130"/>
      <c r="BLR53" s="130"/>
      <c r="BLS53" s="130"/>
      <c r="BLT53" s="130"/>
      <c r="BLU53" s="130"/>
      <c r="BLV53" s="130"/>
      <c r="BLW53" s="130"/>
      <c r="BLX53" s="130"/>
      <c r="BLY53" s="130"/>
      <c r="BLZ53" s="130"/>
      <c r="BMA53" s="130"/>
      <c r="BMB53" s="130"/>
      <c r="BMC53" s="130"/>
      <c r="BMD53" s="130"/>
      <c r="BME53" s="130"/>
      <c r="BMF53" s="130"/>
      <c r="BMG53" s="130"/>
      <c r="BMH53" s="130"/>
      <c r="BMI53" s="130"/>
      <c r="BMJ53" s="130"/>
      <c r="BMK53" s="130"/>
      <c r="BML53" s="130"/>
      <c r="BMM53" s="130"/>
      <c r="BMN53" s="130"/>
      <c r="BMO53" s="130"/>
      <c r="BMP53" s="130"/>
      <c r="BMQ53" s="130"/>
      <c r="BMR53" s="130"/>
      <c r="BMS53" s="130"/>
      <c r="BMT53" s="130"/>
      <c r="BMU53" s="130"/>
      <c r="BMV53" s="130"/>
      <c r="BMW53" s="130"/>
      <c r="BMX53" s="130"/>
      <c r="BMY53" s="130"/>
      <c r="BMZ53" s="130"/>
      <c r="BNA53" s="130"/>
      <c r="BNB53" s="130"/>
      <c r="BNC53" s="130"/>
      <c r="BND53" s="130"/>
      <c r="BNE53" s="130"/>
      <c r="BNF53" s="130"/>
      <c r="BNG53" s="130"/>
      <c r="BNH53" s="130"/>
      <c r="BNI53" s="130"/>
      <c r="BNJ53" s="130"/>
      <c r="BNK53" s="130"/>
      <c r="BNL53" s="130"/>
      <c r="BNM53" s="130"/>
      <c r="BNN53" s="130"/>
      <c r="BNO53" s="130"/>
      <c r="BNP53" s="130"/>
      <c r="BNQ53" s="130"/>
      <c r="BNR53" s="130"/>
      <c r="BNS53" s="130"/>
      <c r="BNT53" s="130"/>
      <c r="BNU53" s="130"/>
      <c r="BNV53" s="130"/>
      <c r="BNW53" s="130"/>
      <c r="BNX53" s="130"/>
      <c r="BNY53" s="130"/>
      <c r="BNZ53" s="130"/>
      <c r="BOA53" s="130"/>
      <c r="BOB53" s="130"/>
      <c r="BOC53" s="130"/>
      <c r="BOD53" s="130"/>
      <c r="BOE53" s="130"/>
      <c r="BOF53" s="130"/>
      <c r="BOG53" s="130"/>
      <c r="BOH53" s="130"/>
      <c r="BOI53" s="130"/>
      <c r="BOJ53" s="130"/>
      <c r="BOK53" s="130"/>
      <c r="BOL53" s="130"/>
      <c r="BOM53" s="130"/>
      <c r="BON53" s="130"/>
      <c r="BOO53" s="130"/>
      <c r="BOP53" s="130"/>
      <c r="BOQ53" s="130"/>
      <c r="BOR53" s="130"/>
      <c r="BOS53" s="130"/>
      <c r="BOT53" s="130"/>
      <c r="BOU53" s="130"/>
      <c r="BOV53" s="130"/>
      <c r="BOW53" s="130"/>
      <c r="BOX53" s="130"/>
      <c r="BOY53" s="130"/>
      <c r="BOZ53" s="130"/>
      <c r="BPA53" s="130"/>
      <c r="BPB53" s="130"/>
      <c r="BPC53" s="130"/>
      <c r="BPD53" s="130"/>
      <c r="BPE53" s="130"/>
      <c r="BPF53" s="130"/>
      <c r="BPG53" s="130"/>
      <c r="BPH53" s="130"/>
      <c r="BPI53" s="130"/>
      <c r="BPJ53" s="130"/>
      <c r="BPK53" s="130"/>
      <c r="BPL53" s="130"/>
      <c r="BPM53" s="130"/>
      <c r="BPN53" s="130"/>
      <c r="BPO53" s="130"/>
      <c r="BPP53" s="130"/>
      <c r="BPQ53" s="130"/>
      <c r="BPR53" s="130"/>
      <c r="BPS53" s="130"/>
      <c r="BPT53" s="130"/>
      <c r="BPU53" s="130"/>
      <c r="BPV53" s="130"/>
      <c r="BPW53" s="130"/>
      <c r="BPX53" s="130"/>
      <c r="BPY53" s="130"/>
      <c r="BPZ53" s="130"/>
      <c r="BQA53" s="130"/>
      <c r="BQB53" s="130"/>
      <c r="BQC53" s="130"/>
      <c r="BQD53" s="130"/>
      <c r="BQE53" s="130"/>
      <c r="BQF53" s="130"/>
      <c r="BQG53" s="130"/>
      <c r="BQH53" s="130"/>
      <c r="BQI53" s="130"/>
      <c r="BQJ53" s="130"/>
      <c r="BQK53" s="130"/>
      <c r="BQL53" s="130"/>
      <c r="BQM53" s="130"/>
      <c r="BQN53" s="130"/>
      <c r="BQO53" s="130"/>
      <c r="BQP53" s="130"/>
      <c r="BQQ53" s="130"/>
      <c r="BQR53" s="130"/>
      <c r="BQS53" s="130"/>
      <c r="BQT53" s="130"/>
      <c r="BQU53" s="130"/>
      <c r="BQV53" s="130"/>
      <c r="BQW53" s="130"/>
      <c r="BQX53" s="130"/>
      <c r="BQY53" s="130"/>
      <c r="BQZ53" s="130"/>
      <c r="BRA53" s="130"/>
      <c r="BRB53" s="130"/>
      <c r="BRC53" s="130"/>
      <c r="BRD53" s="130"/>
      <c r="BRE53" s="130"/>
      <c r="BRF53" s="130"/>
      <c r="BRG53" s="130"/>
      <c r="BRH53" s="130"/>
      <c r="BRI53" s="130"/>
      <c r="BRJ53" s="130"/>
      <c r="BRK53" s="130"/>
      <c r="BRL53" s="130"/>
      <c r="BRM53" s="130"/>
      <c r="BRN53" s="130"/>
      <c r="BRO53" s="130"/>
      <c r="BRP53" s="130"/>
      <c r="BRQ53" s="130"/>
      <c r="BRR53" s="130"/>
      <c r="BRS53" s="130"/>
      <c r="BRT53" s="130"/>
      <c r="BRU53" s="130"/>
      <c r="BRV53" s="130"/>
      <c r="BRW53" s="130"/>
      <c r="BRX53" s="130"/>
      <c r="BRY53" s="130"/>
      <c r="BRZ53" s="130"/>
      <c r="BSA53" s="130"/>
      <c r="BSB53" s="130"/>
      <c r="BSC53" s="130"/>
      <c r="BSD53" s="130"/>
      <c r="BSE53" s="130"/>
      <c r="BSF53" s="130"/>
      <c r="BSG53" s="130"/>
      <c r="BSH53" s="130"/>
      <c r="BSI53" s="130"/>
      <c r="BSJ53" s="130"/>
      <c r="BSK53" s="130"/>
      <c r="BSL53" s="130"/>
      <c r="BSM53" s="130"/>
      <c r="BSN53" s="130"/>
      <c r="BSO53" s="130"/>
      <c r="BSP53" s="130"/>
      <c r="BSQ53" s="130"/>
      <c r="BSR53" s="130"/>
      <c r="BSS53" s="130"/>
      <c r="BST53" s="130"/>
      <c r="BSU53" s="130"/>
      <c r="BSV53" s="130"/>
      <c r="BSW53" s="130"/>
      <c r="BSX53" s="130"/>
      <c r="BSY53" s="130"/>
      <c r="BSZ53" s="130"/>
      <c r="BTA53" s="130"/>
      <c r="BTB53" s="130"/>
      <c r="BTC53" s="130"/>
      <c r="BTD53" s="130"/>
      <c r="BTE53" s="130"/>
      <c r="BTF53" s="130"/>
      <c r="BTG53" s="130"/>
      <c r="BTH53" s="130"/>
      <c r="BTI53" s="130"/>
      <c r="BTJ53" s="130"/>
      <c r="BTK53" s="130"/>
      <c r="BTL53" s="130"/>
      <c r="BTM53" s="130"/>
      <c r="BTN53" s="130"/>
      <c r="BTO53" s="130"/>
      <c r="BTP53" s="130"/>
      <c r="BTQ53" s="130"/>
      <c r="BTR53" s="130"/>
      <c r="BTS53" s="130"/>
      <c r="BTT53" s="130"/>
      <c r="BTU53" s="130"/>
      <c r="BTV53" s="130"/>
      <c r="BTW53" s="130"/>
      <c r="BTX53" s="130"/>
      <c r="BTY53" s="130"/>
      <c r="BTZ53" s="130"/>
      <c r="BUA53" s="130"/>
      <c r="BUB53" s="130"/>
      <c r="BUC53" s="130"/>
      <c r="BUD53" s="130"/>
      <c r="BUE53" s="130"/>
      <c r="BUF53" s="130"/>
      <c r="BUG53" s="130"/>
      <c r="BUH53" s="130"/>
      <c r="BUI53" s="130"/>
      <c r="BUJ53" s="130"/>
      <c r="BUK53" s="130"/>
      <c r="BUL53" s="130"/>
      <c r="BUM53" s="130"/>
      <c r="BUN53" s="130"/>
      <c r="BUO53" s="130"/>
      <c r="BUP53" s="130"/>
      <c r="BUQ53" s="130"/>
      <c r="BUR53" s="130"/>
      <c r="BUS53" s="130"/>
      <c r="BUT53" s="130"/>
      <c r="BUU53" s="130"/>
      <c r="BUV53" s="130"/>
      <c r="BUW53" s="130"/>
      <c r="BUX53" s="130"/>
      <c r="BUY53" s="130"/>
      <c r="BUZ53" s="130"/>
      <c r="BVA53" s="130"/>
      <c r="BVB53" s="130"/>
      <c r="BVC53" s="130"/>
      <c r="BVD53" s="130"/>
      <c r="BVE53" s="130"/>
      <c r="BVF53" s="130"/>
      <c r="BVG53" s="130"/>
      <c r="BVH53" s="130"/>
      <c r="BVI53" s="130"/>
      <c r="BVJ53" s="130"/>
      <c r="BVK53" s="130"/>
      <c r="BVL53" s="130"/>
      <c r="BVM53" s="130"/>
      <c r="BVN53" s="130"/>
      <c r="BVO53" s="130"/>
      <c r="BVP53" s="130"/>
      <c r="BVQ53" s="130"/>
      <c r="BVR53" s="130"/>
      <c r="BVS53" s="130"/>
      <c r="BVT53" s="130"/>
      <c r="BVU53" s="130"/>
      <c r="BVV53" s="130"/>
      <c r="BVW53" s="130"/>
      <c r="BVX53" s="130"/>
      <c r="BVY53" s="130"/>
      <c r="BVZ53" s="130"/>
      <c r="BWA53" s="130"/>
      <c r="BWB53" s="130"/>
      <c r="BWC53" s="130"/>
      <c r="BWD53" s="130"/>
      <c r="BWE53" s="130"/>
      <c r="BWF53" s="130"/>
      <c r="BWG53" s="130"/>
      <c r="BWH53" s="130"/>
      <c r="BWI53" s="130"/>
      <c r="BWJ53" s="130"/>
      <c r="BWK53" s="130"/>
      <c r="BWL53" s="130"/>
      <c r="BWM53" s="130"/>
      <c r="BWN53" s="130"/>
      <c r="BWO53" s="130"/>
      <c r="BWP53" s="130"/>
      <c r="BWQ53" s="130"/>
      <c r="BWR53" s="130"/>
      <c r="BWS53" s="130"/>
      <c r="BWT53" s="130"/>
      <c r="BWU53" s="130"/>
      <c r="BWV53" s="130"/>
      <c r="BWW53" s="130"/>
      <c r="BWX53" s="130"/>
      <c r="BWY53" s="130"/>
      <c r="BWZ53" s="130"/>
      <c r="BXA53" s="130"/>
      <c r="BXB53" s="130"/>
      <c r="BXC53" s="130"/>
      <c r="BXD53" s="130"/>
      <c r="BXE53" s="130"/>
      <c r="BXF53" s="130"/>
      <c r="BXG53" s="130"/>
      <c r="BXH53" s="130"/>
      <c r="BXI53" s="130"/>
      <c r="BXJ53" s="130"/>
      <c r="BXK53" s="130"/>
      <c r="BXL53" s="130"/>
      <c r="BXM53" s="130"/>
      <c r="BXN53" s="130"/>
      <c r="BXO53" s="130"/>
      <c r="BXP53" s="130"/>
      <c r="BXQ53" s="130"/>
      <c r="BXR53" s="130"/>
      <c r="BXS53" s="130"/>
      <c r="BXT53" s="130"/>
      <c r="BXU53" s="130"/>
      <c r="BXV53" s="130"/>
      <c r="BXW53" s="130"/>
      <c r="BXX53" s="130"/>
      <c r="BXY53" s="130"/>
      <c r="BXZ53" s="130"/>
      <c r="BYA53" s="130"/>
      <c r="BYB53" s="130"/>
      <c r="BYC53" s="130"/>
      <c r="BYD53" s="130"/>
      <c r="BYE53" s="130"/>
      <c r="BYF53" s="130"/>
      <c r="BYG53" s="130"/>
      <c r="BYH53" s="130"/>
      <c r="BYI53" s="130"/>
      <c r="BYJ53" s="130"/>
      <c r="BYK53" s="130"/>
      <c r="BYL53" s="130"/>
      <c r="BYM53" s="130"/>
      <c r="BYN53" s="130"/>
      <c r="BYO53" s="130"/>
      <c r="BYP53" s="130"/>
      <c r="BYQ53" s="130"/>
      <c r="BYR53" s="130"/>
      <c r="BYS53" s="130"/>
      <c r="BYT53" s="130"/>
      <c r="BYU53" s="130"/>
      <c r="BYV53" s="130"/>
      <c r="BYW53" s="130"/>
      <c r="BYX53" s="130"/>
      <c r="BYY53" s="130"/>
      <c r="BYZ53" s="130"/>
      <c r="BZA53" s="130"/>
      <c r="BZB53" s="130"/>
      <c r="BZC53" s="130"/>
      <c r="BZD53" s="130"/>
      <c r="BZE53" s="130"/>
      <c r="BZF53" s="130"/>
      <c r="BZG53" s="130"/>
      <c r="BZH53" s="130"/>
      <c r="BZI53" s="130"/>
      <c r="BZJ53" s="130"/>
      <c r="BZK53" s="130"/>
      <c r="BZL53" s="130"/>
      <c r="BZM53" s="130"/>
      <c r="BZN53" s="130"/>
      <c r="BZO53" s="130"/>
      <c r="BZP53" s="130"/>
      <c r="BZQ53" s="130"/>
      <c r="BZR53" s="130"/>
      <c r="BZS53" s="130"/>
      <c r="BZT53" s="130"/>
      <c r="BZU53" s="130"/>
      <c r="BZV53" s="130"/>
      <c r="BZW53" s="130"/>
      <c r="BZX53" s="130"/>
      <c r="BZY53" s="130"/>
      <c r="BZZ53" s="130"/>
      <c r="CAA53" s="130"/>
      <c r="CAB53" s="130"/>
      <c r="CAC53" s="130"/>
      <c r="CAD53" s="130"/>
      <c r="CAE53" s="130"/>
      <c r="CAF53" s="130"/>
      <c r="CAG53" s="130"/>
      <c r="CAH53" s="130"/>
      <c r="CAI53" s="130"/>
      <c r="CAJ53" s="130"/>
      <c r="CAK53" s="130"/>
      <c r="CAL53" s="130"/>
      <c r="CAM53" s="130"/>
      <c r="CAN53" s="130"/>
      <c r="CAO53" s="130"/>
      <c r="CAP53" s="130"/>
      <c r="CAQ53" s="130"/>
      <c r="CAR53" s="130"/>
      <c r="CAS53" s="130"/>
      <c r="CAT53" s="130"/>
      <c r="CAU53" s="130"/>
      <c r="CAV53" s="130"/>
      <c r="CAW53" s="130"/>
      <c r="CAX53" s="130"/>
      <c r="CAY53" s="130"/>
      <c r="CAZ53" s="130"/>
      <c r="CBA53" s="130"/>
      <c r="CBB53" s="130"/>
      <c r="CBC53" s="130"/>
      <c r="CBD53" s="130"/>
      <c r="CBE53" s="130"/>
      <c r="CBF53" s="130"/>
      <c r="CBG53" s="130"/>
      <c r="CBH53" s="130"/>
      <c r="CBI53" s="130"/>
      <c r="CBJ53" s="130"/>
      <c r="CBK53" s="130"/>
      <c r="CBL53" s="130"/>
      <c r="CBM53" s="130"/>
      <c r="CBN53" s="130"/>
      <c r="CBO53" s="130"/>
      <c r="CBP53" s="130"/>
      <c r="CBQ53" s="130"/>
      <c r="CBR53" s="130"/>
      <c r="CBS53" s="130"/>
      <c r="CBT53" s="130"/>
      <c r="CBU53" s="130"/>
      <c r="CBV53" s="130"/>
      <c r="CBW53" s="130"/>
      <c r="CBX53" s="130"/>
      <c r="CBY53" s="130"/>
      <c r="CBZ53" s="130"/>
      <c r="CCA53" s="130"/>
      <c r="CCB53" s="130"/>
      <c r="CCC53" s="130"/>
      <c r="CCD53" s="130"/>
      <c r="CCE53" s="130"/>
      <c r="CCF53" s="130"/>
      <c r="CCG53" s="130"/>
      <c r="CCH53" s="130"/>
      <c r="CCI53" s="130"/>
      <c r="CCJ53" s="130"/>
      <c r="CCK53" s="130"/>
      <c r="CCL53" s="130"/>
      <c r="CCM53" s="130"/>
      <c r="CCN53" s="130"/>
      <c r="CCO53" s="130"/>
      <c r="CCP53" s="130"/>
      <c r="CCQ53" s="130"/>
      <c r="CCR53" s="130"/>
      <c r="CCS53" s="130"/>
      <c r="CCT53" s="130"/>
      <c r="CCU53" s="130"/>
      <c r="CCV53" s="130"/>
      <c r="CCW53" s="130"/>
      <c r="CCX53" s="130"/>
      <c r="CCY53" s="130"/>
      <c r="CCZ53" s="130"/>
      <c r="CDA53" s="130"/>
      <c r="CDB53" s="130"/>
      <c r="CDC53" s="130"/>
      <c r="CDD53" s="130"/>
      <c r="CDE53" s="130"/>
      <c r="CDF53" s="130"/>
      <c r="CDG53" s="130"/>
      <c r="CDH53" s="130"/>
      <c r="CDI53" s="130"/>
      <c r="CDJ53" s="130"/>
      <c r="CDK53" s="130"/>
      <c r="CDL53" s="130"/>
      <c r="CDM53" s="130"/>
      <c r="CDN53" s="130"/>
      <c r="CDO53" s="130"/>
      <c r="CDP53" s="130"/>
      <c r="CDQ53" s="130"/>
      <c r="CDR53" s="130"/>
      <c r="CDS53" s="130"/>
      <c r="CDT53" s="130"/>
      <c r="CDU53" s="130"/>
      <c r="CDV53" s="130"/>
      <c r="CDW53" s="130"/>
      <c r="CDX53" s="130"/>
      <c r="CDY53" s="130"/>
      <c r="CDZ53" s="130"/>
      <c r="CEA53" s="130"/>
      <c r="CEB53" s="130"/>
      <c r="CEC53" s="130"/>
      <c r="CED53" s="130"/>
      <c r="CEE53" s="130"/>
      <c r="CEF53" s="130"/>
      <c r="CEG53" s="130"/>
      <c r="CEH53" s="130"/>
      <c r="CEI53" s="130"/>
      <c r="CEJ53" s="130"/>
      <c r="CEK53" s="130"/>
      <c r="CEL53" s="130"/>
      <c r="CEM53" s="130"/>
      <c r="CEN53" s="130"/>
      <c r="CEO53" s="130"/>
      <c r="CEP53" s="130"/>
      <c r="CEQ53" s="130"/>
      <c r="CER53" s="130"/>
      <c r="CES53" s="130"/>
      <c r="CET53" s="130"/>
      <c r="CEU53" s="130"/>
      <c r="CEV53" s="130"/>
      <c r="CEW53" s="130"/>
      <c r="CEX53" s="130"/>
      <c r="CEY53" s="130"/>
      <c r="CEZ53" s="130"/>
      <c r="CFA53" s="130"/>
      <c r="CFB53" s="130"/>
      <c r="CFC53" s="130"/>
      <c r="CFD53" s="130"/>
      <c r="CFE53" s="130"/>
      <c r="CFF53" s="130"/>
      <c r="CFG53" s="130"/>
      <c r="CFH53" s="130"/>
      <c r="CFI53" s="130"/>
      <c r="CFJ53" s="130"/>
      <c r="CFK53" s="130"/>
      <c r="CFL53" s="130"/>
      <c r="CFM53" s="130"/>
      <c r="CFN53" s="130"/>
      <c r="CFO53" s="130"/>
      <c r="CFP53" s="130"/>
      <c r="CFQ53" s="130"/>
      <c r="CFR53" s="130"/>
      <c r="CFS53" s="130"/>
      <c r="CFT53" s="130"/>
      <c r="CFU53" s="130"/>
      <c r="CFV53" s="130"/>
      <c r="CFW53" s="130"/>
      <c r="CFX53" s="130"/>
      <c r="CFY53" s="130"/>
      <c r="CFZ53" s="130"/>
      <c r="CGA53" s="130"/>
      <c r="CGB53" s="130"/>
      <c r="CGC53" s="130"/>
      <c r="CGD53" s="130"/>
      <c r="CGE53" s="130"/>
      <c r="CGF53" s="130"/>
      <c r="CGG53" s="130"/>
      <c r="CGH53" s="130"/>
      <c r="CGI53" s="130"/>
      <c r="CGJ53" s="130"/>
      <c r="CGK53" s="130"/>
      <c r="CGL53" s="130"/>
      <c r="CGM53" s="130"/>
      <c r="CGN53" s="130"/>
      <c r="CGO53" s="130"/>
      <c r="CGP53" s="130"/>
      <c r="CGQ53" s="130"/>
      <c r="CGR53" s="130"/>
      <c r="CGS53" s="130"/>
      <c r="CGT53" s="130"/>
      <c r="CGU53" s="130"/>
      <c r="CGV53" s="130"/>
      <c r="CGW53" s="130"/>
      <c r="CGX53" s="130"/>
      <c r="CGY53" s="130"/>
      <c r="CGZ53" s="130"/>
      <c r="CHA53" s="130"/>
      <c r="CHB53" s="130"/>
      <c r="CHC53" s="130"/>
      <c r="CHD53" s="130"/>
      <c r="CHE53" s="130"/>
      <c r="CHF53" s="130"/>
      <c r="CHG53" s="130"/>
      <c r="CHH53" s="130"/>
      <c r="CHI53" s="130"/>
      <c r="CHJ53" s="130"/>
      <c r="CHK53" s="130"/>
      <c r="CHL53" s="130"/>
      <c r="CHM53" s="130"/>
      <c r="CHN53" s="130"/>
      <c r="CHO53" s="130"/>
      <c r="CHP53" s="130"/>
      <c r="CHQ53" s="130"/>
      <c r="CHR53" s="130"/>
      <c r="CHS53" s="130"/>
      <c r="CHT53" s="130"/>
      <c r="CHU53" s="130"/>
      <c r="CHV53" s="130"/>
      <c r="CHW53" s="130"/>
      <c r="CHX53" s="130"/>
      <c r="CHY53" s="130"/>
      <c r="CHZ53" s="130"/>
      <c r="CIA53" s="130"/>
      <c r="CIB53" s="130"/>
      <c r="CIC53" s="130"/>
      <c r="CID53" s="130"/>
      <c r="CIE53" s="130"/>
      <c r="CIF53" s="130"/>
      <c r="CIG53" s="130"/>
      <c r="CIH53" s="130"/>
      <c r="CII53" s="130"/>
      <c r="CIJ53" s="130"/>
      <c r="CIK53" s="130"/>
      <c r="CIL53" s="130"/>
      <c r="CIM53" s="130"/>
      <c r="CIN53" s="130"/>
      <c r="CIO53" s="130"/>
      <c r="CIP53" s="130"/>
      <c r="CIQ53" s="130"/>
      <c r="CIR53" s="130"/>
      <c r="CIS53" s="130"/>
      <c r="CIT53" s="130"/>
      <c r="CIU53" s="130"/>
      <c r="CIV53" s="130"/>
      <c r="CIW53" s="130"/>
      <c r="CIX53" s="130"/>
      <c r="CIY53" s="130"/>
      <c r="CIZ53" s="130"/>
      <c r="CJA53" s="130"/>
      <c r="CJB53" s="130"/>
      <c r="CJC53" s="130"/>
      <c r="CJD53" s="130"/>
      <c r="CJE53" s="130"/>
      <c r="CJF53" s="130"/>
      <c r="CJG53" s="130"/>
      <c r="CJH53" s="130"/>
      <c r="CJI53" s="130"/>
      <c r="CJJ53" s="130"/>
      <c r="CJK53" s="130"/>
      <c r="CJL53" s="130"/>
      <c r="CJM53" s="130"/>
      <c r="CJN53" s="130"/>
      <c r="CJO53" s="130"/>
      <c r="CJP53" s="130"/>
      <c r="CJQ53" s="130"/>
      <c r="CJR53" s="130"/>
      <c r="CJS53" s="130"/>
      <c r="CJT53" s="130"/>
      <c r="CJU53" s="130"/>
      <c r="CJV53" s="130"/>
      <c r="CJW53" s="130"/>
      <c r="CJX53" s="130"/>
      <c r="CJY53" s="130"/>
      <c r="CJZ53" s="130"/>
      <c r="CKA53" s="130"/>
      <c r="CKB53" s="130"/>
      <c r="CKC53" s="130"/>
      <c r="CKD53" s="130"/>
      <c r="CKE53" s="130"/>
      <c r="CKF53" s="130"/>
      <c r="CKG53" s="130"/>
      <c r="CKH53" s="130"/>
      <c r="CKI53" s="130"/>
      <c r="CKJ53" s="130"/>
      <c r="CKK53" s="130"/>
      <c r="CKL53" s="130"/>
      <c r="CKM53" s="130"/>
      <c r="CKN53" s="130"/>
      <c r="CKO53" s="130"/>
      <c r="CKP53" s="130"/>
      <c r="CKQ53" s="130"/>
      <c r="CKR53" s="130"/>
      <c r="CKS53" s="130"/>
      <c r="CKT53" s="130"/>
      <c r="CKU53" s="130"/>
      <c r="CKV53" s="130"/>
      <c r="CKW53" s="130"/>
      <c r="CKX53" s="130"/>
      <c r="CKY53" s="130"/>
      <c r="CKZ53" s="130"/>
      <c r="CLA53" s="130"/>
      <c r="CLB53" s="130"/>
      <c r="CLC53" s="130"/>
      <c r="CLD53" s="130"/>
      <c r="CLE53" s="130"/>
      <c r="CLF53" s="130"/>
      <c r="CLG53" s="130"/>
      <c r="CLH53" s="130"/>
      <c r="CLI53" s="130"/>
      <c r="CLJ53" s="130"/>
      <c r="CLK53" s="130"/>
      <c r="CLL53" s="130"/>
      <c r="CLM53" s="130"/>
      <c r="CLN53" s="130"/>
      <c r="CLO53" s="130"/>
      <c r="CLP53" s="130"/>
      <c r="CLQ53" s="130"/>
      <c r="CLR53" s="130"/>
      <c r="CLS53" s="130"/>
      <c r="CLT53" s="130"/>
      <c r="CLU53" s="130"/>
      <c r="CLV53" s="130"/>
      <c r="CLW53" s="130"/>
      <c r="CLX53" s="130"/>
      <c r="CLY53" s="130"/>
      <c r="CLZ53" s="130"/>
      <c r="CMA53" s="130"/>
      <c r="CMB53" s="130"/>
      <c r="CMC53" s="130"/>
      <c r="CMD53" s="130"/>
      <c r="CME53" s="130"/>
      <c r="CMF53" s="130"/>
      <c r="CMG53" s="130"/>
      <c r="CMH53" s="130"/>
      <c r="CMI53" s="130"/>
      <c r="CMJ53" s="130"/>
      <c r="CMK53" s="130"/>
      <c r="CML53" s="130"/>
      <c r="CMM53" s="130"/>
      <c r="CMN53" s="130"/>
      <c r="CMO53" s="130"/>
      <c r="CMP53" s="130"/>
      <c r="CMQ53" s="130"/>
      <c r="CMR53" s="130"/>
      <c r="CMS53" s="130"/>
      <c r="CMT53" s="130"/>
      <c r="CMU53" s="130"/>
      <c r="CMV53" s="130"/>
      <c r="CMW53" s="130"/>
      <c r="CMX53" s="130"/>
      <c r="CMY53" s="130"/>
      <c r="CMZ53" s="130"/>
      <c r="CNA53" s="130"/>
      <c r="CNB53" s="130"/>
      <c r="CNC53" s="130"/>
      <c r="CND53" s="130"/>
      <c r="CNE53" s="130"/>
      <c r="CNF53" s="130"/>
      <c r="CNG53" s="130"/>
      <c r="CNH53" s="130"/>
      <c r="CNI53" s="130"/>
      <c r="CNJ53" s="130"/>
      <c r="CNK53" s="130"/>
      <c r="CNL53" s="130"/>
      <c r="CNM53" s="130"/>
      <c r="CNN53" s="130"/>
      <c r="CNO53" s="130"/>
      <c r="CNP53" s="130"/>
      <c r="CNQ53" s="130"/>
      <c r="CNR53" s="130"/>
      <c r="CNS53" s="130"/>
      <c r="CNT53" s="130"/>
      <c r="CNU53" s="130"/>
      <c r="CNV53" s="130"/>
      <c r="CNW53" s="130"/>
      <c r="CNX53" s="130"/>
      <c r="CNY53" s="130"/>
      <c r="CNZ53" s="130"/>
      <c r="COA53" s="130"/>
      <c r="COB53" s="130"/>
      <c r="COC53" s="130"/>
      <c r="COD53" s="130"/>
      <c r="COE53" s="130"/>
      <c r="COF53" s="130"/>
      <c r="COG53" s="130"/>
      <c r="COH53" s="130"/>
      <c r="COI53" s="130"/>
      <c r="COJ53" s="130"/>
      <c r="COK53" s="130"/>
      <c r="COL53" s="130"/>
      <c r="COM53" s="130"/>
      <c r="CON53" s="130"/>
      <c r="COO53" s="130"/>
      <c r="COP53" s="130"/>
      <c r="COQ53" s="130"/>
      <c r="COR53" s="130"/>
      <c r="COS53" s="130"/>
      <c r="COT53" s="130"/>
      <c r="COU53" s="130"/>
      <c r="COV53" s="130"/>
      <c r="COW53" s="130"/>
      <c r="COX53" s="130"/>
      <c r="COY53" s="130"/>
      <c r="COZ53" s="130"/>
      <c r="CPA53" s="130"/>
      <c r="CPB53" s="130"/>
      <c r="CPC53" s="130"/>
      <c r="CPD53" s="130"/>
      <c r="CPE53" s="130"/>
      <c r="CPF53" s="130"/>
      <c r="CPG53" s="130"/>
      <c r="CPH53" s="130"/>
      <c r="CPI53" s="130"/>
      <c r="CPJ53" s="130"/>
      <c r="CPK53" s="130"/>
      <c r="CPL53" s="130"/>
      <c r="CPM53" s="130"/>
      <c r="CPN53" s="130"/>
      <c r="CPO53" s="130"/>
      <c r="CPP53" s="130"/>
      <c r="CPQ53" s="130"/>
      <c r="CPR53" s="130"/>
      <c r="CPS53" s="130"/>
      <c r="CPT53" s="130"/>
      <c r="CPU53" s="130"/>
      <c r="CPV53" s="130"/>
      <c r="CPW53" s="130"/>
      <c r="CPX53" s="130"/>
      <c r="CPY53" s="130"/>
      <c r="CPZ53" s="130"/>
      <c r="CQA53" s="130"/>
      <c r="CQB53" s="130"/>
      <c r="CQC53" s="130"/>
      <c r="CQD53" s="130"/>
      <c r="CQE53" s="130"/>
      <c r="CQF53" s="130"/>
      <c r="CQG53" s="130"/>
      <c r="CQH53" s="130"/>
      <c r="CQI53" s="130"/>
      <c r="CQJ53" s="130"/>
      <c r="CQK53" s="130"/>
      <c r="CQL53" s="130"/>
      <c r="CQM53" s="130"/>
      <c r="CQN53" s="130"/>
      <c r="CQO53" s="130"/>
      <c r="CQP53" s="130"/>
      <c r="CQQ53" s="130"/>
      <c r="CQR53" s="130"/>
      <c r="CQS53" s="130"/>
      <c r="CQT53" s="130"/>
      <c r="CQU53" s="130"/>
      <c r="CQV53" s="130"/>
      <c r="CQW53" s="130"/>
      <c r="CQX53" s="130"/>
      <c r="CQY53" s="130"/>
      <c r="CQZ53" s="130"/>
      <c r="CRA53" s="130"/>
      <c r="CRB53" s="130"/>
      <c r="CRC53" s="130"/>
      <c r="CRD53" s="130"/>
      <c r="CRE53" s="130"/>
      <c r="CRF53" s="130"/>
      <c r="CRG53" s="130"/>
      <c r="CRH53" s="130"/>
      <c r="CRI53" s="130"/>
      <c r="CRJ53" s="130"/>
      <c r="CRK53" s="130"/>
      <c r="CRL53" s="130"/>
      <c r="CRM53" s="130"/>
      <c r="CRN53" s="130"/>
      <c r="CRO53" s="130"/>
      <c r="CRP53" s="130"/>
      <c r="CRQ53" s="130"/>
      <c r="CRR53" s="130"/>
      <c r="CRS53" s="130"/>
      <c r="CRT53" s="130"/>
      <c r="CRU53" s="130"/>
      <c r="CRV53" s="130"/>
      <c r="CRW53" s="130"/>
      <c r="CRX53" s="130"/>
      <c r="CRY53" s="130"/>
      <c r="CRZ53" s="130"/>
      <c r="CSA53" s="130"/>
      <c r="CSB53" s="130"/>
      <c r="CSC53" s="130"/>
      <c r="CSD53" s="130"/>
      <c r="CSE53" s="130"/>
      <c r="CSF53" s="130"/>
      <c r="CSG53" s="130"/>
      <c r="CSH53" s="130"/>
      <c r="CSI53" s="130"/>
      <c r="CSJ53" s="130"/>
      <c r="CSK53" s="130"/>
      <c r="CSL53" s="130"/>
      <c r="CSM53" s="130"/>
      <c r="CSN53" s="130"/>
      <c r="CSO53" s="130"/>
      <c r="CSP53" s="130"/>
      <c r="CSQ53" s="130"/>
      <c r="CSR53" s="130"/>
      <c r="CSS53" s="130"/>
      <c r="CST53" s="130"/>
      <c r="CSU53" s="130"/>
      <c r="CSV53" s="130"/>
      <c r="CSW53" s="130"/>
      <c r="CSX53" s="130"/>
      <c r="CSY53" s="130"/>
      <c r="CSZ53" s="130"/>
      <c r="CTA53" s="130"/>
      <c r="CTB53" s="130"/>
      <c r="CTC53" s="130"/>
      <c r="CTD53" s="130"/>
      <c r="CTE53" s="130"/>
      <c r="CTF53" s="130"/>
      <c r="CTG53" s="130"/>
      <c r="CTH53" s="130"/>
      <c r="CTI53" s="130"/>
      <c r="CTJ53" s="130"/>
      <c r="CTK53" s="130"/>
      <c r="CTL53" s="130"/>
      <c r="CTM53" s="130"/>
      <c r="CTN53" s="130"/>
      <c r="CTO53" s="130"/>
      <c r="CTP53" s="130"/>
      <c r="CTQ53" s="130"/>
      <c r="CTR53" s="130"/>
      <c r="CTS53" s="130"/>
      <c r="CTT53" s="130"/>
      <c r="CTU53" s="130"/>
      <c r="CTV53" s="130"/>
      <c r="CTW53" s="130"/>
      <c r="CTX53" s="130"/>
      <c r="CTY53" s="130"/>
      <c r="CTZ53" s="130"/>
      <c r="CUA53" s="130"/>
      <c r="CUB53" s="130"/>
      <c r="CUC53" s="130"/>
      <c r="CUD53" s="130"/>
      <c r="CUE53" s="130"/>
      <c r="CUF53" s="130"/>
      <c r="CUG53" s="130"/>
      <c r="CUH53" s="130"/>
      <c r="CUI53" s="130"/>
      <c r="CUJ53" s="130"/>
      <c r="CUK53" s="130"/>
      <c r="CUL53" s="130"/>
      <c r="CUM53" s="130"/>
      <c r="CUN53" s="130"/>
      <c r="CUO53" s="130"/>
      <c r="CUP53" s="130"/>
      <c r="CUQ53" s="130"/>
      <c r="CUR53" s="130"/>
      <c r="CUS53" s="130"/>
      <c r="CUT53" s="130"/>
      <c r="CUU53" s="130"/>
      <c r="CUV53" s="130"/>
      <c r="CUW53" s="130"/>
      <c r="CUX53" s="130"/>
      <c r="CUY53" s="130"/>
      <c r="CUZ53" s="130"/>
      <c r="CVA53" s="130"/>
      <c r="CVB53" s="130"/>
      <c r="CVC53" s="130"/>
      <c r="CVD53" s="130"/>
      <c r="CVE53" s="130"/>
      <c r="CVF53" s="130"/>
      <c r="CVG53" s="130"/>
      <c r="CVH53" s="130"/>
      <c r="CVI53" s="130"/>
      <c r="CVJ53" s="130"/>
      <c r="CVK53" s="130"/>
      <c r="CVL53" s="130"/>
      <c r="CVM53" s="130"/>
      <c r="CVN53" s="130"/>
      <c r="CVO53" s="130"/>
      <c r="CVP53" s="130"/>
      <c r="CVQ53" s="130"/>
      <c r="CVR53" s="130"/>
      <c r="CVS53" s="130"/>
      <c r="CVT53" s="130"/>
      <c r="CVU53" s="130"/>
      <c r="CVV53" s="130"/>
      <c r="CVW53" s="130"/>
      <c r="CVX53" s="130"/>
      <c r="CVY53" s="130"/>
      <c r="CVZ53" s="130"/>
      <c r="CWA53" s="130"/>
      <c r="CWB53" s="130"/>
      <c r="CWC53" s="130"/>
      <c r="CWD53" s="130"/>
      <c r="CWE53" s="130"/>
      <c r="CWF53" s="130"/>
      <c r="CWG53" s="130"/>
      <c r="CWH53" s="130"/>
      <c r="CWI53" s="130"/>
      <c r="CWJ53" s="130"/>
      <c r="CWK53" s="130"/>
      <c r="CWL53" s="130"/>
      <c r="CWM53" s="130"/>
      <c r="CWN53" s="130"/>
      <c r="CWO53" s="130"/>
      <c r="CWP53" s="130"/>
      <c r="CWQ53" s="130"/>
      <c r="CWR53" s="130"/>
      <c r="CWS53" s="130"/>
      <c r="CWT53" s="130"/>
      <c r="CWU53" s="130"/>
      <c r="CWV53" s="130"/>
      <c r="CWW53" s="130"/>
      <c r="CWX53" s="130"/>
      <c r="CWY53" s="130"/>
      <c r="CWZ53" s="130"/>
      <c r="CXA53" s="130"/>
      <c r="CXB53" s="130"/>
      <c r="CXC53" s="130"/>
      <c r="CXD53" s="130"/>
      <c r="CXE53" s="130"/>
      <c r="CXF53" s="130"/>
      <c r="CXG53" s="130"/>
      <c r="CXH53" s="130"/>
      <c r="CXI53" s="130"/>
      <c r="CXJ53" s="130"/>
      <c r="CXK53" s="130"/>
      <c r="CXL53" s="130"/>
      <c r="CXM53" s="130"/>
      <c r="CXN53" s="130"/>
      <c r="CXO53" s="130"/>
      <c r="CXP53" s="130"/>
      <c r="CXQ53" s="130"/>
      <c r="CXR53" s="130"/>
      <c r="CXS53" s="130"/>
      <c r="CXT53" s="130"/>
      <c r="CXU53" s="130"/>
      <c r="CXV53" s="130"/>
      <c r="CXW53" s="130"/>
      <c r="CXX53" s="130"/>
      <c r="CXY53" s="130"/>
      <c r="CXZ53" s="130"/>
      <c r="CYA53" s="130"/>
      <c r="CYB53" s="130"/>
      <c r="CYC53" s="130"/>
      <c r="CYD53" s="130"/>
      <c r="CYE53" s="130"/>
      <c r="CYF53" s="130"/>
      <c r="CYG53" s="130"/>
      <c r="CYH53" s="130"/>
      <c r="CYI53" s="130"/>
      <c r="CYJ53" s="130"/>
      <c r="CYK53" s="130"/>
      <c r="CYL53" s="130"/>
      <c r="CYM53" s="130"/>
      <c r="CYN53" s="130"/>
      <c r="CYO53" s="130"/>
      <c r="CYP53" s="130"/>
      <c r="CYQ53" s="130"/>
      <c r="CYR53" s="130"/>
      <c r="CYS53" s="130"/>
      <c r="CYT53" s="130"/>
      <c r="CYU53" s="130"/>
      <c r="CYV53" s="130"/>
      <c r="CYW53" s="130"/>
      <c r="CYX53" s="130"/>
      <c r="CYY53" s="130"/>
      <c r="CYZ53" s="130"/>
      <c r="CZA53" s="130"/>
      <c r="CZB53" s="130"/>
      <c r="CZC53" s="130"/>
      <c r="CZD53" s="130"/>
      <c r="CZE53" s="130"/>
      <c r="CZF53" s="130"/>
      <c r="CZG53" s="130"/>
      <c r="CZH53" s="130"/>
      <c r="CZI53" s="130"/>
      <c r="CZJ53" s="130"/>
      <c r="CZK53" s="130"/>
      <c r="CZL53" s="130"/>
      <c r="CZM53" s="130"/>
      <c r="CZN53" s="130"/>
      <c r="CZO53" s="130"/>
      <c r="CZP53" s="130"/>
      <c r="CZQ53" s="130"/>
      <c r="CZR53" s="130"/>
      <c r="CZS53" s="130"/>
      <c r="CZT53" s="130"/>
      <c r="CZU53" s="130"/>
      <c r="CZV53" s="130"/>
      <c r="CZW53" s="130"/>
      <c r="CZX53" s="130"/>
      <c r="CZY53" s="130"/>
      <c r="CZZ53" s="130"/>
      <c r="DAA53" s="130"/>
      <c r="DAB53" s="130"/>
      <c r="DAC53" s="130"/>
      <c r="DAD53" s="130"/>
      <c r="DAE53" s="130"/>
      <c r="DAF53" s="130"/>
      <c r="DAG53" s="130"/>
      <c r="DAH53" s="130"/>
      <c r="DAI53" s="130"/>
      <c r="DAJ53" s="130"/>
      <c r="DAK53" s="130"/>
      <c r="DAL53" s="130"/>
      <c r="DAM53" s="130"/>
      <c r="DAN53" s="130"/>
      <c r="DAO53" s="130"/>
      <c r="DAP53" s="130"/>
      <c r="DAQ53" s="130"/>
      <c r="DAR53" s="130"/>
      <c r="DAS53" s="130"/>
      <c r="DAT53" s="130"/>
      <c r="DAU53" s="130"/>
      <c r="DAV53" s="130"/>
      <c r="DAW53" s="130"/>
      <c r="DAX53" s="130"/>
      <c r="DAY53" s="130"/>
      <c r="DAZ53" s="130"/>
      <c r="DBA53" s="130"/>
      <c r="DBB53" s="130"/>
      <c r="DBC53" s="130"/>
      <c r="DBD53" s="130"/>
      <c r="DBE53" s="130"/>
      <c r="DBF53" s="130"/>
      <c r="DBG53" s="130"/>
      <c r="DBH53" s="130"/>
      <c r="DBI53" s="130"/>
      <c r="DBJ53" s="130"/>
      <c r="DBK53" s="130"/>
      <c r="DBL53" s="130"/>
      <c r="DBM53" s="130"/>
      <c r="DBN53" s="130"/>
      <c r="DBO53" s="130"/>
      <c r="DBP53" s="130"/>
      <c r="DBQ53" s="130"/>
      <c r="DBR53" s="130"/>
      <c r="DBS53" s="130"/>
      <c r="DBT53" s="130"/>
      <c r="DBU53" s="130"/>
      <c r="DBV53" s="130"/>
      <c r="DBW53" s="130"/>
      <c r="DBX53" s="130"/>
      <c r="DBY53" s="130"/>
      <c r="DBZ53" s="130"/>
      <c r="DCA53" s="130"/>
      <c r="DCB53" s="130"/>
      <c r="DCC53" s="130"/>
      <c r="DCD53" s="130"/>
      <c r="DCE53" s="130"/>
      <c r="DCF53" s="130"/>
      <c r="DCG53" s="130"/>
      <c r="DCH53" s="130"/>
      <c r="DCI53" s="130"/>
      <c r="DCJ53" s="130"/>
      <c r="DCK53" s="130"/>
      <c r="DCL53" s="130"/>
      <c r="DCM53" s="130"/>
      <c r="DCN53" s="130"/>
      <c r="DCO53" s="130"/>
      <c r="DCP53" s="130"/>
      <c r="DCQ53" s="130"/>
      <c r="DCR53" s="130"/>
      <c r="DCS53" s="130"/>
      <c r="DCT53" s="130"/>
      <c r="DCU53" s="130"/>
      <c r="DCV53" s="130"/>
      <c r="DCW53" s="130"/>
      <c r="DCX53" s="130"/>
      <c r="DCY53" s="130"/>
      <c r="DCZ53" s="130"/>
      <c r="DDA53" s="130"/>
      <c r="DDB53" s="130"/>
      <c r="DDC53" s="130"/>
      <c r="DDD53" s="130"/>
      <c r="DDE53" s="130"/>
      <c r="DDF53" s="130"/>
      <c r="DDG53" s="130"/>
      <c r="DDH53" s="130"/>
      <c r="DDI53" s="130"/>
      <c r="DDJ53" s="130"/>
      <c r="DDK53" s="130"/>
      <c r="DDL53" s="130"/>
      <c r="DDM53" s="130"/>
      <c r="DDN53" s="130"/>
      <c r="DDO53" s="130"/>
      <c r="DDP53" s="130"/>
      <c r="DDQ53" s="130"/>
      <c r="DDR53" s="130"/>
      <c r="DDS53" s="130"/>
      <c r="DDT53" s="130"/>
      <c r="DDU53" s="130"/>
      <c r="DDV53" s="130"/>
      <c r="DDW53" s="130"/>
      <c r="DDX53" s="130"/>
      <c r="DDY53" s="130"/>
      <c r="DDZ53" s="130"/>
      <c r="DEA53" s="130"/>
      <c r="DEB53" s="130"/>
      <c r="DEC53" s="130"/>
      <c r="DED53" s="130"/>
      <c r="DEE53" s="130"/>
      <c r="DEF53" s="130"/>
      <c r="DEG53" s="130"/>
      <c r="DEH53" s="130"/>
      <c r="DEI53" s="130"/>
      <c r="DEJ53" s="130"/>
      <c r="DEK53" s="130"/>
      <c r="DEL53" s="130"/>
      <c r="DEM53" s="130"/>
      <c r="DEN53" s="130"/>
      <c r="DEO53" s="130"/>
      <c r="DEP53" s="130"/>
      <c r="DEQ53" s="130"/>
      <c r="DER53" s="130"/>
      <c r="DES53" s="130"/>
      <c r="DET53" s="130"/>
      <c r="DEU53" s="130"/>
      <c r="DEV53" s="130"/>
      <c r="DEW53" s="130"/>
      <c r="DEX53" s="130"/>
      <c r="DEY53" s="130"/>
      <c r="DEZ53" s="130"/>
      <c r="DFA53" s="130"/>
      <c r="DFB53" s="130"/>
      <c r="DFC53" s="130"/>
      <c r="DFD53" s="130"/>
      <c r="DFE53" s="130"/>
      <c r="DFF53" s="130"/>
      <c r="DFG53" s="130"/>
      <c r="DFH53" s="130"/>
      <c r="DFI53" s="130"/>
      <c r="DFJ53" s="130"/>
      <c r="DFK53" s="130"/>
      <c r="DFL53" s="130"/>
      <c r="DFM53" s="130"/>
      <c r="DFN53" s="130"/>
      <c r="DFO53" s="130"/>
      <c r="DFP53" s="130"/>
      <c r="DFQ53" s="130"/>
      <c r="DFR53" s="130"/>
      <c r="DFS53" s="130"/>
      <c r="DFT53" s="130"/>
      <c r="DFU53" s="130"/>
      <c r="DFV53" s="130"/>
      <c r="DFW53" s="130"/>
      <c r="DFX53" s="130"/>
      <c r="DFY53" s="130"/>
      <c r="DFZ53" s="130"/>
      <c r="DGA53" s="130"/>
      <c r="DGB53" s="130"/>
      <c r="DGC53" s="130"/>
      <c r="DGD53" s="130"/>
      <c r="DGE53" s="130"/>
      <c r="DGF53" s="130"/>
      <c r="DGG53" s="130"/>
      <c r="DGH53" s="130"/>
      <c r="DGI53" s="130"/>
      <c r="DGJ53" s="130"/>
      <c r="DGK53" s="130"/>
      <c r="DGL53" s="130"/>
      <c r="DGM53" s="130"/>
      <c r="DGN53" s="130"/>
      <c r="DGO53" s="130"/>
      <c r="DGP53" s="130"/>
      <c r="DGQ53" s="130"/>
      <c r="DGR53" s="130"/>
      <c r="DGS53" s="130"/>
      <c r="DGT53" s="130"/>
      <c r="DGU53" s="130"/>
      <c r="DGV53" s="130"/>
      <c r="DGW53" s="130"/>
      <c r="DGX53" s="130"/>
      <c r="DGY53" s="130"/>
      <c r="DGZ53" s="130"/>
      <c r="DHA53" s="130"/>
      <c r="DHB53" s="130"/>
      <c r="DHC53" s="130"/>
      <c r="DHD53" s="130"/>
      <c r="DHE53" s="130"/>
      <c r="DHF53" s="130"/>
      <c r="DHG53" s="130"/>
      <c r="DHH53" s="130"/>
      <c r="DHI53" s="130"/>
      <c r="DHJ53" s="130"/>
      <c r="DHK53" s="130"/>
      <c r="DHL53" s="130"/>
      <c r="DHM53" s="130"/>
      <c r="DHN53" s="130"/>
      <c r="DHO53" s="130"/>
      <c r="DHP53" s="130"/>
      <c r="DHQ53" s="130"/>
      <c r="DHR53" s="130"/>
      <c r="DHS53" s="130"/>
      <c r="DHT53" s="130"/>
      <c r="DHU53" s="130"/>
      <c r="DHV53" s="130"/>
      <c r="DHW53" s="130"/>
      <c r="DHX53" s="130"/>
      <c r="DHY53" s="130"/>
      <c r="DHZ53" s="130"/>
      <c r="DIA53" s="130"/>
      <c r="DIB53" s="130"/>
      <c r="DIC53" s="130"/>
      <c r="DID53" s="130"/>
      <c r="DIE53" s="130"/>
      <c r="DIF53" s="130"/>
      <c r="DIG53" s="130"/>
      <c r="DIH53" s="130"/>
      <c r="DII53" s="130"/>
      <c r="DIJ53" s="130"/>
      <c r="DIK53" s="130"/>
      <c r="DIL53" s="130"/>
      <c r="DIM53" s="130"/>
      <c r="DIN53" s="130"/>
      <c r="DIO53" s="130"/>
      <c r="DIP53" s="130"/>
      <c r="DIQ53" s="130"/>
      <c r="DIR53" s="130"/>
      <c r="DIS53" s="130"/>
      <c r="DIT53" s="130"/>
      <c r="DIU53" s="130"/>
      <c r="DIV53" s="130"/>
      <c r="DIW53" s="130"/>
      <c r="DIX53" s="130"/>
      <c r="DIY53" s="130"/>
      <c r="DIZ53" s="130"/>
      <c r="DJA53" s="130"/>
      <c r="DJB53" s="130"/>
      <c r="DJC53" s="130"/>
      <c r="DJD53" s="130"/>
      <c r="DJE53" s="130"/>
      <c r="DJF53" s="130"/>
      <c r="DJG53" s="130"/>
      <c r="DJH53" s="130"/>
      <c r="DJI53" s="130"/>
      <c r="DJJ53" s="130"/>
      <c r="DJK53" s="130"/>
      <c r="DJL53" s="130"/>
      <c r="DJM53" s="130"/>
      <c r="DJN53" s="130"/>
      <c r="DJO53" s="130"/>
      <c r="DJP53" s="130"/>
      <c r="DJQ53" s="130"/>
      <c r="DJR53" s="130"/>
      <c r="DJS53" s="130"/>
      <c r="DJT53" s="130"/>
      <c r="DJU53" s="130"/>
      <c r="DJV53" s="130"/>
      <c r="DJW53" s="130"/>
      <c r="DJX53" s="130"/>
      <c r="DJY53" s="130"/>
      <c r="DJZ53" s="130"/>
      <c r="DKA53" s="130"/>
      <c r="DKB53" s="130"/>
      <c r="DKC53" s="130"/>
      <c r="DKD53" s="130"/>
      <c r="DKE53" s="130"/>
      <c r="DKF53" s="130"/>
      <c r="DKG53" s="130"/>
      <c r="DKH53" s="130"/>
      <c r="DKI53" s="130"/>
      <c r="DKJ53" s="130"/>
      <c r="DKK53" s="130"/>
      <c r="DKL53" s="130"/>
      <c r="DKM53" s="130"/>
      <c r="DKN53" s="130"/>
      <c r="DKO53" s="130"/>
      <c r="DKP53" s="130"/>
      <c r="DKQ53" s="130"/>
      <c r="DKR53" s="130"/>
      <c r="DKS53" s="130"/>
      <c r="DKT53" s="130"/>
      <c r="DKU53" s="130"/>
      <c r="DKV53" s="130"/>
      <c r="DKW53" s="130"/>
      <c r="DKX53" s="130"/>
      <c r="DKY53" s="130"/>
      <c r="DKZ53" s="130"/>
      <c r="DLA53" s="130"/>
      <c r="DLB53" s="130"/>
      <c r="DLC53" s="130"/>
      <c r="DLD53" s="130"/>
      <c r="DLE53" s="130"/>
      <c r="DLF53" s="130"/>
      <c r="DLG53" s="130"/>
      <c r="DLH53" s="130"/>
      <c r="DLI53" s="130"/>
      <c r="DLJ53" s="130"/>
      <c r="DLK53" s="130"/>
      <c r="DLL53" s="130"/>
      <c r="DLM53" s="130"/>
      <c r="DLN53" s="130"/>
      <c r="DLO53" s="130"/>
      <c r="DLP53" s="130"/>
      <c r="DLQ53" s="130"/>
      <c r="DLR53" s="130"/>
      <c r="DLS53" s="130"/>
      <c r="DLT53" s="130"/>
      <c r="DLU53" s="130"/>
      <c r="DLV53" s="130"/>
      <c r="DLW53" s="130"/>
      <c r="DLX53" s="130"/>
      <c r="DLY53" s="130"/>
      <c r="DLZ53" s="130"/>
      <c r="DMA53" s="130"/>
      <c r="DMB53" s="130"/>
      <c r="DMC53" s="130"/>
      <c r="DMD53" s="130"/>
      <c r="DME53" s="130"/>
      <c r="DMF53" s="130"/>
      <c r="DMG53" s="130"/>
      <c r="DMH53" s="130"/>
      <c r="DMI53" s="130"/>
      <c r="DMJ53" s="130"/>
      <c r="DMK53" s="130"/>
      <c r="DML53" s="130"/>
      <c r="DMM53" s="130"/>
      <c r="DMN53" s="130"/>
      <c r="DMO53" s="130"/>
      <c r="DMP53" s="130"/>
      <c r="DMQ53" s="130"/>
      <c r="DMR53" s="130"/>
      <c r="DMS53" s="130"/>
      <c r="DMT53" s="130"/>
      <c r="DMU53" s="130"/>
      <c r="DMV53" s="130"/>
      <c r="DMW53" s="130"/>
      <c r="DMX53" s="130"/>
      <c r="DMY53" s="130"/>
      <c r="DMZ53" s="130"/>
      <c r="DNA53" s="130"/>
      <c r="DNB53" s="130"/>
      <c r="DNC53" s="130"/>
      <c r="DND53" s="130"/>
      <c r="DNE53" s="130"/>
      <c r="DNF53" s="130"/>
      <c r="DNG53" s="130"/>
      <c r="DNH53" s="130"/>
      <c r="DNI53" s="130"/>
      <c r="DNJ53" s="130"/>
      <c r="DNK53" s="130"/>
      <c r="DNL53" s="130"/>
      <c r="DNM53" s="130"/>
      <c r="DNN53" s="130"/>
      <c r="DNO53" s="130"/>
      <c r="DNP53" s="130"/>
      <c r="DNQ53" s="130"/>
      <c r="DNR53" s="130"/>
      <c r="DNS53" s="130"/>
      <c r="DNT53" s="130"/>
      <c r="DNU53" s="130"/>
      <c r="DNV53" s="130"/>
      <c r="DNW53" s="130"/>
      <c r="DNX53" s="130"/>
      <c r="DNY53" s="130"/>
      <c r="DNZ53" s="130"/>
      <c r="DOA53" s="130"/>
      <c r="DOB53" s="130"/>
      <c r="DOC53" s="130"/>
      <c r="DOD53" s="130"/>
      <c r="DOE53" s="130"/>
      <c r="DOF53" s="130"/>
      <c r="DOG53" s="130"/>
      <c r="DOH53" s="130"/>
      <c r="DOI53" s="130"/>
      <c r="DOJ53" s="130"/>
      <c r="DOK53" s="130"/>
      <c r="DOL53" s="130"/>
      <c r="DOM53" s="130"/>
      <c r="DON53" s="130"/>
      <c r="DOO53" s="130"/>
      <c r="DOP53" s="130"/>
      <c r="DOQ53" s="130"/>
      <c r="DOR53" s="130"/>
      <c r="DOS53" s="130"/>
      <c r="DOT53" s="130"/>
      <c r="DOU53" s="130"/>
      <c r="DOV53" s="130"/>
      <c r="DOW53" s="130"/>
      <c r="DOX53" s="130"/>
      <c r="DOY53" s="130"/>
      <c r="DOZ53" s="130"/>
      <c r="DPA53" s="130"/>
      <c r="DPB53" s="130"/>
      <c r="DPC53" s="130"/>
      <c r="DPD53" s="130"/>
      <c r="DPE53" s="130"/>
      <c r="DPF53" s="130"/>
      <c r="DPG53" s="130"/>
      <c r="DPH53" s="130"/>
      <c r="DPI53" s="130"/>
      <c r="DPJ53" s="130"/>
      <c r="DPK53" s="130"/>
      <c r="DPL53" s="130"/>
      <c r="DPM53" s="130"/>
      <c r="DPN53" s="130"/>
      <c r="DPO53" s="130"/>
      <c r="DPP53" s="130"/>
      <c r="DPQ53" s="130"/>
      <c r="DPR53" s="130"/>
      <c r="DPS53" s="130"/>
      <c r="DPT53" s="130"/>
      <c r="DPU53" s="130"/>
      <c r="DPV53" s="130"/>
      <c r="DPW53" s="130"/>
      <c r="DPX53" s="130"/>
      <c r="DPY53" s="130"/>
      <c r="DPZ53" s="130"/>
      <c r="DQA53" s="130"/>
      <c r="DQB53" s="130"/>
      <c r="DQC53" s="130"/>
      <c r="DQD53" s="130"/>
      <c r="DQE53" s="130"/>
      <c r="DQF53" s="130"/>
      <c r="DQG53" s="130"/>
      <c r="DQH53" s="130"/>
      <c r="DQI53" s="130"/>
      <c r="DQJ53" s="130"/>
      <c r="DQK53" s="130"/>
      <c r="DQL53" s="130"/>
      <c r="DQM53" s="130"/>
      <c r="DQN53" s="130"/>
      <c r="DQO53" s="130"/>
      <c r="DQP53" s="130"/>
      <c r="DQQ53" s="130"/>
      <c r="DQR53" s="130"/>
      <c r="DQS53" s="130"/>
      <c r="DQT53" s="130"/>
      <c r="DQU53" s="130"/>
      <c r="DQV53" s="130"/>
      <c r="DQW53" s="130"/>
      <c r="DQX53" s="130"/>
      <c r="DQY53" s="130"/>
      <c r="DQZ53" s="130"/>
      <c r="DRA53" s="130"/>
      <c r="DRB53" s="130"/>
      <c r="DRC53" s="130"/>
      <c r="DRD53" s="130"/>
      <c r="DRE53" s="130"/>
      <c r="DRF53" s="130"/>
      <c r="DRG53" s="130"/>
      <c r="DRH53" s="130"/>
      <c r="DRI53" s="130"/>
      <c r="DRJ53" s="130"/>
      <c r="DRK53" s="130"/>
      <c r="DRL53" s="130"/>
      <c r="DRM53" s="130"/>
      <c r="DRN53" s="130"/>
      <c r="DRO53" s="130"/>
      <c r="DRP53" s="130"/>
      <c r="DRQ53" s="130"/>
      <c r="DRR53" s="130"/>
      <c r="DRS53" s="130"/>
      <c r="DRT53" s="130"/>
      <c r="DRU53" s="130"/>
      <c r="DRV53" s="130"/>
      <c r="DRW53" s="130"/>
      <c r="DRX53" s="130"/>
      <c r="DRY53" s="130"/>
      <c r="DRZ53" s="130"/>
      <c r="DSA53" s="130"/>
      <c r="DSB53" s="130"/>
      <c r="DSC53" s="130"/>
      <c r="DSD53" s="130"/>
      <c r="DSE53" s="130"/>
      <c r="DSF53" s="130"/>
      <c r="DSG53" s="130"/>
      <c r="DSH53" s="130"/>
      <c r="DSI53" s="130"/>
      <c r="DSJ53" s="130"/>
      <c r="DSK53" s="130"/>
      <c r="DSL53" s="130"/>
      <c r="DSM53" s="130"/>
      <c r="DSN53" s="130"/>
      <c r="DSO53" s="130"/>
      <c r="DSP53" s="130"/>
      <c r="DSQ53" s="130"/>
      <c r="DSR53" s="130"/>
      <c r="DSS53" s="130"/>
      <c r="DST53" s="130"/>
      <c r="DSU53" s="130"/>
      <c r="DSV53" s="130"/>
      <c r="DSW53" s="130"/>
      <c r="DSX53" s="130"/>
      <c r="DSY53" s="130"/>
      <c r="DSZ53" s="130"/>
      <c r="DTA53" s="130"/>
      <c r="DTB53" s="130"/>
      <c r="DTC53" s="130"/>
      <c r="DTD53" s="130"/>
      <c r="DTE53" s="130"/>
      <c r="DTF53" s="130"/>
      <c r="DTG53" s="130"/>
      <c r="DTH53" s="130"/>
      <c r="DTI53" s="130"/>
      <c r="DTJ53" s="130"/>
      <c r="DTK53" s="130"/>
      <c r="DTL53" s="130"/>
      <c r="DTM53" s="130"/>
      <c r="DTN53" s="130"/>
      <c r="DTO53" s="130"/>
      <c r="DTP53" s="130"/>
      <c r="DTQ53" s="130"/>
      <c r="DTR53" s="130"/>
      <c r="DTS53" s="130"/>
      <c r="DTT53" s="130"/>
      <c r="DTU53" s="130"/>
      <c r="DTV53" s="130"/>
      <c r="DTW53" s="130"/>
      <c r="DTX53" s="130"/>
      <c r="DTY53" s="130"/>
      <c r="DTZ53" s="130"/>
      <c r="DUA53" s="130"/>
      <c r="DUB53" s="130"/>
      <c r="DUC53" s="130"/>
      <c r="DUD53" s="130"/>
      <c r="DUE53" s="130"/>
      <c r="DUF53" s="130"/>
      <c r="DUG53" s="130"/>
      <c r="DUH53" s="130"/>
      <c r="DUI53" s="130"/>
      <c r="DUJ53" s="130"/>
      <c r="DUK53" s="130"/>
      <c r="DUL53" s="130"/>
      <c r="DUM53" s="130"/>
      <c r="DUN53" s="130"/>
      <c r="DUO53" s="130"/>
      <c r="DUP53" s="130"/>
      <c r="DUQ53" s="130"/>
      <c r="DUR53" s="130"/>
      <c r="DUS53" s="130"/>
      <c r="DUT53" s="130"/>
      <c r="DUU53" s="130"/>
      <c r="DUV53" s="130"/>
      <c r="DUW53" s="130"/>
      <c r="DUX53" s="130"/>
      <c r="DUY53" s="130"/>
      <c r="DUZ53" s="130"/>
      <c r="DVA53" s="130"/>
      <c r="DVB53" s="130"/>
      <c r="DVC53" s="130"/>
      <c r="DVD53" s="130"/>
      <c r="DVE53" s="130"/>
      <c r="DVF53" s="130"/>
      <c r="DVG53" s="130"/>
      <c r="DVH53" s="130"/>
      <c r="DVI53" s="130"/>
      <c r="DVJ53" s="130"/>
      <c r="DVK53" s="130"/>
      <c r="DVL53" s="130"/>
      <c r="DVM53" s="130"/>
      <c r="DVN53" s="130"/>
      <c r="DVO53" s="130"/>
      <c r="DVP53" s="130"/>
      <c r="DVQ53" s="130"/>
      <c r="DVR53" s="130"/>
      <c r="DVS53" s="130"/>
      <c r="DVT53" s="130"/>
      <c r="DVU53" s="130"/>
      <c r="DVV53" s="130"/>
      <c r="DVW53" s="130"/>
      <c r="DVX53" s="130"/>
      <c r="DVY53" s="130"/>
      <c r="DVZ53" s="130"/>
      <c r="DWA53" s="130"/>
      <c r="DWB53" s="130"/>
      <c r="DWC53" s="130"/>
      <c r="DWD53" s="130"/>
      <c r="DWE53" s="130"/>
      <c r="DWF53" s="130"/>
      <c r="DWG53" s="130"/>
      <c r="DWH53" s="130"/>
      <c r="DWI53" s="130"/>
      <c r="DWJ53" s="130"/>
      <c r="DWK53" s="130"/>
      <c r="DWL53" s="130"/>
      <c r="DWM53" s="130"/>
      <c r="DWN53" s="130"/>
      <c r="DWO53" s="130"/>
      <c r="DWP53" s="130"/>
      <c r="DWQ53" s="130"/>
      <c r="DWR53" s="130"/>
      <c r="DWS53" s="130"/>
      <c r="DWT53" s="130"/>
      <c r="DWU53" s="130"/>
      <c r="DWV53" s="130"/>
      <c r="DWW53" s="130"/>
      <c r="DWX53" s="130"/>
      <c r="DWY53" s="130"/>
      <c r="DWZ53" s="130"/>
      <c r="DXA53" s="130"/>
      <c r="DXB53" s="130"/>
      <c r="DXC53" s="130"/>
      <c r="DXD53" s="130"/>
      <c r="DXE53" s="130"/>
      <c r="DXF53" s="130"/>
      <c r="DXG53" s="130"/>
      <c r="DXH53" s="130"/>
      <c r="DXI53" s="130"/>
      <c r="DXJ53" s="130"/>
      <c r="DXK53" s="130"/>
      <c r="DXL53" s="130"/>
      <c r="DXM53" s="130"/>
      <c r="DXN53" s="130"/>
      <c r="DXO53" s="130"/>
      <c r="DXP53" s="130"/>
      <c r="DXQ53" s="130"/>
      <c r="DXR53" s="130"/>
      <c r="DXS53" s="130"/>
      <c r="DXT53" s="130"/>
      <c r="DXU53" s="130"/>
      <c r="DXV53" s="130"/>
      <c r="DXW53" s="130"/>
      <c r="DXX53" s="130"/>
      <c r="DXY53" s="130"/>
      <c r="DXZ53" s="130"/>
      <c r="DYA53" s="130"/>
      <c r="DYB53" s="130"/>
      <c r="DYC53" s="130"/>
      <c r="DYD53" s="130"/>
      <c r="DYE53" s="130"/>
      <c r="DYF53" s="130"/>
      <c r="DYG53" s="130"/>
      <c r="DYH53" s="130"/>
      <c r="DYI53" s="130"/>
      <c r="DYJ53" s="130"/>
      <c r="DYK53" s="130"/>
      <c r="DYL53" s="130"/>
      <c r="DYM53" s="130"/>
      <c r="DYN53" s="130"/>
      <c r="DYO53" s="130"/>
      <c r="DYP53" s="130"/>
      <c r="DYQ53" s="130"/>
      <c r="DYR53" s="130"/>
      <c r="DYS53" s="130"/>
      <c r="DYT53" s="130"/>
      <c r="DYU53" s="130"/>
      <c r="DYV53" s="130"/>
      <c r="DYW53" s="130"/>
      <c r="DYX53" s="130"/>
      <c r="DYY53" s="130"/>
      <c r="DYZ53" s="130"/>
      <c r="DZA53" s="130"/>
      <c r="DZB53" s="130"/>
      <c r="DZC53" s="130"/>
      <c r="DZD53" s="130"/>
      <c r="DZE53" s="130"/>
      <c r="DZF53" s="130"/>
      <c r="DZG53" s="130"/>
      <c r="DZH53" s="130"/>
      <c r="DZI53" s="130"/>
      <c r="DZJ53" s="130"/>
      <c r="DZK53" s="130"/>
      <c r="DZL53" s="130"/>
      <c r="DZM53" s="130"/>
      <c r="DZN53" s="130"/>
      <c r="DZO53" s="130"/>
      <c r="DZP53" s="130"/>
      <c r="DZQ53" s="130"/>
      <c r="DZR53" s="130"/>
      <c r="DZS53" s="130"/>
      <c r="DZT53" s="130"/>
      <c r="DZU53" s="130"/>
      <c r="DZV53" s="130"/>
      <c r="DZW53" s="130"/>
      <c r="DZX53" s="130"/>
      <c r="DZY53" s="130"/>
      <c r="DZZ53" s="130"/>
      <c r="EAA53" s="130"/>
      <c r="EAB53" s="130"/>
      <c r="EAC53" s="130"/>
      <c r="EAD53" s="130"/>
      <c r="EAE53" s="130"/>
      <c r="EAF53" s="130"/>
      <c r="EAG53" s="130"/>
      <c r="EAH53" s="130"/>
      <c r="EAI53" s="130"/>
      <c r="EAJ53" s="130"/>
      <c r="EAK53" s="130"/>
      <c r="EAL53" s="130"/>
      <c r="EAM53" s="130"/>
      <c r="EAN53" s="130"/>
      <c r="EAO53" s="130"/>
      <c r="EAP53" s="130"/>
      <c r="EAQ53" s="130"/>
      <c r="EAR53" s="130"/>
      <c r="EAS53" s="130"/>
      <c r="EAT53" s="130"/>
      <c r="EAU53" s="130"/>
      <c r="EAV53" s="130"/>
      <c r="EAW53" s="130"/>
      <c r="EAX53" s="130"/>
      <c r="EAY53" s="130"/>
      <c r="EAZ53" s="130"/>
      <c r="EBA53" s="130"/>
      <c r="EBB53" s="130"/>
      <c r="EBC53" s="130"/>
      <c r="EBD53" s="130"/>
      <c r="EBE53" s="130"/>
      <c r="EBF53" s="130"/>
      <c r="EBG53" s="130"/>
      <c r="EBH53" s="130"/>
      <c r="EBI53" s="130"/>
      <c r="EBJ53" s="130"/>
      <c r="EBK53" s="130"/>
      <c r="EBL53" s="130"/>
      <c r="EBM53" s="130"/>
      <c r="EBN53" s="130"/>
      <c r="EBO53" s="130"/>
      <c r="EBP53" s="130"/>
      <c r="EBQ53" s="130"/>
      <c r="EBR53" s="130"/>
      <c r="EBS53" s="130"/>
      <c r="EBT53" s="130"/>
      <c r="EBU53" s="130"/>
      <c r="EBV53" s="130"/>
      <c r="EBW53" s="130"/>
      <c r="EBX53" s="130"/>
      <c r="EBY53" s="130"/>
      <c r="EBZ53" s="130"/>
      <c r="ECA53" s="130"/>
      <c r="ECB53" s="130"/>
      <c r="ECC53" s="130"/>
      <c r="ECD53" s="130"/>
      <c r="ECE53" s="130"/>
      <c r="ECF53" s="130"/>
      <c r="ECG53" s="130"/>
      <c r="ECH53" s="130"/>
      <c r="ECI53" s="130"/>
      <c r="ECJ53" s="130"/>
      <c r="ECK53" s="130"/>
      <c r="ECL53" s="130"/>
      <c r="ECM53" s="130"/>
      <c r="ECN53" s="130"/>
      <c r="ECO53" s="130"/>
      <c r="ECP53" s="130"/>
      <c r="ECQ53" s="130"/>
      <c r="ECR53" s="130"/>
      <c r="ECS53" s="130"/>
      <c r="ECT53" s="130"/>
      <c r="ECU53" s="130"/>
      <c r="ECV53" s="130"/>
      <c r="ECW53" s="130"/>
      <c r="ECX53" s="130"/>
      <c r="ECY53" s="130"/>
      <c r="ECZ53" s="130"/>
      <c r="EDA53" s="130"/>
      <c r="EDB53" s="130"/>
      <c r="EDC53" s="130"/>
      <c r="EDD53" s="130"/>
      <c r="EDE53" s="130"/>
      <c r="EDF53" s="130"/>
      <c r="EDG53" s="130"/>
      <c r="EDH53" s="130"/>
      <c r="EDI53" s="130"/>
      <c r="EDJ53" s="130"/>
      <c r="EDK53" s="130"/>
      <c r="EDL53" s="130"/>
      <c r="EDM53" s="130"/>
      <c r="EDN53" s="130"/>
      <c r="EDO53" s="130"/>
      <c r="EDP53" s="130"/>
      <c r="EDQ53" s="130"/>
      <c r="EDR53" s="130"/>
      <c r="EDS53" s="130"/>
      <c r="EDT53" s="130"/>
      <c r="EDU53" s="130"/>
      <c r="EDV53" s="130"/>
      <c r="EDW53" s="130"/>
      <c r="EDX53" s="130"/>
      <c r="EDY53" s="130"/>
      <c r="EDZ53" s="130"/>
      <c r="EEA53" s="130"/>
      <c r="EEB53" s="130"/>
      <c r="EEC53" s="130"/>
      <c r="EED53" s="130"/>
      <c r="EEE53" s="130"/>
      <c r="EEF53" s="130"/>
      <c r="EEG53" s="130"/>
      <c r="EEH53" s="130"/>
      <c r="EEI53" s="130"/>
      <c r="EEJ53" s="130"/>
      <c r="EEK53" s="130"/>
      <c r="EEL53" s="130"/>
      <c r="EEM53" s="130"/>
      <c r="EEN53" s="130"/>
      <c r="EEO53" s="130"/>
      <c r="EEP53" s="130"/>
      <c r="EEQ53" s="130"/>
      <c r="EER53" s="130"/>
      <c r="EES53" s="130"/>
      <c r="EET53" s="130"/>
      <c r="EEU53" s="130"/>
      <c r="EEV53" s="130"/>
      <c r="EEW53" s="130"/>
      <c r="EEX53" s="130"/>
      <c r="EEY53" s="130"/>
      <c r="EEZ53" s="130"/>
      <c r="EFA53" s="130"/>
      <c r="EFB53" s="130"/>
      <c r="EFC53" s="130"/>
      <c r="EFD53" s="130"/>
      <c r="EFE53" s="130"/>
      <c r="EFF53" s="130"/>
      <c r="EFG53" s="130"/>
      <c r="EFH53" s="130"/>
      <c r="EFI53" s="130"/>
      <c r="EFJ53" s="130"/>
      <c r="EFK53" s="130"/>
      <c r="EFL53" s="130"/>
      <c r="EFM53" s="130"/>
      <c r="EFN53" s="130"/>
      <c r="EFO53" s="130"/>
      <c r="EFP53" s="130"/>
      <c r="EFQ53" s="130"/>
      <c r="EFR53" s="130"/>
      <c r="EFS53" s="130"/>
      <c r="EFT53" s="130"/>
      <c r="EFU53" s="130"/>
      <c r="EFV53" s="130"/>
      <c r="EFW53" s="130"/>
      <c r="EFX53" s="130"/>
      <c r="EFY53" s="130"/>
      <c r="EFZ53" s="130"/>
      <c r="EGA53" s="130"/>
      <c r="EGB53" s="130"/>
      <c r="EGC53" s="130"/>
      <c r="EGD53" s="130"/>
      <c r="EGE53" s="130"/>
      <c r="EGF53" s="130"/>
      <c r="EGG53" s="130"/>
      <c r="EGH53" s="130"/>
      <c r="EGI53" s="130"/>
      <c r="EGJ53" s="130"/>
      <c r="EGK53" s="130"/>
      <c r="EGL53" s="130"/>
      <c r="EGM53" s="130"/>
      <c r="EGN53" s="130"/>
      <c r="EGO53" s="130"/>
      <c r="EGP53" s="130"/>
      <c r="EGQ53" s="130"/>
      <c r="EGR53" s="130"/>
      <c r="EGS53" s="130"/>
      <c r="EGT53" s="130"/>
      <c r="EGU53" s="130"/>
      <c r="EGV53" s="130"/>
      <c r="EGW53" s="130"/>
      <c r="EGX53" s="130"/>
      <c r="EGY53" s="130"/>
      <c r="EGZ53" s="130"/>
      <c r="EHA53" s="130"/>
      <c r="EHB53" s="130"/>
      <c r="EHC53" s="130"/>
      <c r="EHD53" s="130"/>
      <c r="EHE53" s="130"/>
      <c r="EHF53" s="130"/>
      <c r="EHG53" s="130"/>
      <c r="EHH53" s="130"/>
      <c r="EHI53" s="130"/>
      <c r="EHJ53" s="130"/>
      <c r="EHK53" s="130"/>
      <c r="EHL53" s="130"/>
      <c r="EHM53" s="130"/>
      <c r="EHN53" s="130"/>
      <c r="EHO53" s="130"/>
      <c r="EHP53" s="130"/>
      <c r="EHQ53" s="130"/>
      <c r="EHR53" s="130"/>
      <c r="EHS53" s="130"/>
      <c r="EHT53" s="130"/>
      <c r="EHU53" s="130"/>
      <c r="EHV53" s="130"/>
      <c r="EHW53" s="130"/>
      <c r="EHX53" s="130"/>
      <c r="EHY53" s="130"/>
      <c r="EHZ53" s="130"/>
      <c r="EIA53" s="130"/>
      <c r="EIB53" s="130"/>
      <c r="EIC53" s="130"/>
      <c r="EID53" s="130"/>
      <c r="EIE53" s="130"/>
      <c r="EIF53" s="130"/>
      <c r="EIG53" s="130"/>
      <c r="EIH53" s="130"/>
      <c r="EII53" s="130"/>
      <c r="EIJ53" s="130"/>
      <c r="EIK53" s="130"/>
      <c r="EIL53" s="130"/>
      <c r="EIM53" s="130"/>
      <c r="EIN53" s="130"/>
      <c r="EIO53" s="130"/>
      <c r="EIP53" s="130"/>
      <c r="EIQ53" s="130"/>
      <c r="EIR53" s="130"/>
      <c r="EIS53" s="130"/>
      <c r="EIT53" s="130"/>
      <c r="EIU53" s="130"/>
      <c r="EIV53" s="130"/>
      <c r="EIW53" s="130"/>
      <c r="EIX53" s="130"/>
      <c r="EIY53" s="130"/>
      <c r="EIZ53" s="130"/>
      <c r="EJA53" s="130"/>
      <c r="EJB53" s="130"/>
      <c r="EJC53" s="130"/>
      <c r="EJD53" s="130"/>
      <c r="EJE53" s="130"/>
      <c r="EJF53" s="130"/>
      <c r="EJG53" s="130"/>
      <c r="EJH53" s="130"/>
      <c r="EJI53" s="130"/>
      <c r="EJJ53" s="130"/>
      <c r="EJK53" s="130"/>
      <c r="EJL53" s="130"/>
      <c r="EJM53" s="130"/>
      <c r="EJN53" s="130"/>
      <c r="EJO53" s="130"/>
      <c r="EJP53" s="130"/>
      <c r="EJQ53" s="130"/>
      <c r="EJR53" s="130"/>
      <c r="EJS53" s="130"/>
      <c r="EJT53" s="130"/>
      <c r="EJU53" s="130"/>
      <c r="EJV53" s="130"/>
      <c r="EJW53" s="130"/>
      <c r="EJX53" s="130"/>
      <c r="EJY53" s="130"/>
      <c r="EJZ53" s="130"/>
      <c r="EKA53" s="130"/>
      <c r="EKB53" s="130"/>
      <c r="EKC53" s="130"/>
      <c r="EKD53" s="130"/>
      <c r="EKE53" s="130"/>
      <c r="EKF53" s="130"/>
      <c r="EKG53" s="130"/>
      <c r="EKH53" s="130"/>
      <c r="EKI53" s="130"/>
      <c r="EKJ53" s="130"/>
      <c r="EKK53" s="130"/>
      <c r="EKL53" s="130"/>
      <c r="EKM53" s="130"/>
      <c r="EKN53" s="130"/>
      <c r="EKO53" s="130"/>
      <c r="EKP53" s="130"/>
      <c r="EKQ53" s="130"/>
      <c r="EKR53" s="130"/>
      <c r="EKS53" s="130"/>
      <c r="EKT53" s="130"/>
      <c r="EKU53" s="130"/>
      <c r="EKV53" s="130"/>
      <c r="EKW53" s="130"/>
      <c r="EKX53" s="130"/>
      <c r="EKY53" s="130"/>
      <c r="EKZ53" s="130"/>
      <c r="ELA53" s="130"/>
      <c r="ELB53" s="130"/>
      <c r="ELC53" s="130"/>
      <c r="ELD53" s="130"/>
      <c r="ELE53" s="130"/>
      <c r="ELF53" s="130"/>
      <c r="ELG53" s="130"/>
      <c r="ELH53" s="130"/>
      <c r="ELI53" s="130"/>
      <c r="ELJ53" s="130"/>
      <c r="ELK53" s="130"/>
      <c r="ELL53" s="130"/>
      <c r="ELM53" s="130"/>
      <c r="ELN53" s="130"/>
      <c r="ELO53" s="130"/>
      <c r="ELP53" s="130"/>
      <c r="ELQ53" s="130"/>
      <c r="ELR53" s="130"/>
      <c r="ELS53" s="130"/>
      <c r="ELT53" s="130"/>
      <c r="ELU53" s="130"/>
      <c r="ELV53" s="130"/>
      <c r="ELW53" s="130"/>
      <c r="ELX53" s="130"/>
      <c r="ELY53" s="130"/>
      <c r="ELZ53" s="130"/>
      <c r="EMA53" s="130"/>
      <c r="EMB53" s="130"/>
      <c r="EMC53" s="130"/>
      <c r="EMD53" s="130"/>
      <c r="EME53" s="130"/>
      <c r="EMF53" s="130"/>
      <c r="EMG53" s="130"/>
      <c r="EMH53" s="130"/>
      <c r="EMI53" s="130"/>
      <c r="EMJ53" s="130"/>
      <c r="EMK53" s="130"/>
      <c r="EML53" s="130"/>
      <c r="EMM53" s="130"/>
      <c r="EMN53" s="130"/>
      <c r="EMO53" s="130"/>
      <c r="EMP53" s="130"/>
      <c r="EMQ53" s="130"/>
      <c r="EMR53" s="130"/>
      <c r="EMS53" s="130"/>
      <c r="EMT53" s="130"/>
      <c r="EMU53" s="130"/>
      <c r="EMV53" s="130"/>
      <c r="EMW53" s="130"/>
      <c r="EMX53" s="130"/>
      <c r="EMY53" s="130"/>
      <c r="EMZ53" s="130"/>
      <c r="ENA53" s="130"/>
      <c r="ENB53" s="130"/>
      <c r="ENC53" s="130"/>
      <c r="END53" s="130"/>
      <c r="ENE53" s="130"/>
      <c r="ENF53" s="130"/>
      <c r="ENG53" s="130"/>
      <c r="ENH53" s="130"/>
      <c r="ENI53" s="130"/>
      <c r="ENJ53" s="130"/>
      <c r="ENK53" s="130"/>
      <c r="ENL53" s="130"/>
      <c r="ENM53" s="130"/>
      <c r="ENN53" s="130"/>
      <c r="ENO53" s="130"/>
      <c r="ENP53" s="130"/>
      <c r="ENQ53" s="130"/>
      <c r="ENR53" s="130"/>
      <c r="ENS53" s="130"/>
      <c r="ENT53" s="130"/>
      <c r="ENU53" s="130"/>
      <c r="ENV53" s="130"/>
      <c r="ENW53" s="130"/>
      <c r="ENX53" s="130"/>
      <c r="ENY53" s="130"/>
      <c r="ENZ53" s="130"/>
      <c r="EOA53" s="130"/>
      <c r="EOB53" s="130"/>
      <c r="EOC53" s="130"/>
      <c r="EOD53" s="130"/>
      <c r="EOE53" s="130"/>
      <c r="EOF53" s="130"/>
      <c r="EOG53" s="130"/>
      <c r="EOH53" s="130"/>
      <c r="EOI53" s="130"/>
      <c r="EOJ53" s="130"/>
      <c r="EOK53" s="130"/>
      <c r="EOL53" s="130"/>
      <c r="EOM53" s="130"/>
      <c r="EON53" s="130"/>
      <c r="EOO53" s="130"/>
      <c r="EOP53" s="130"/>
      <c r="EOQ53" s="130"/>
      <c r="EOR53" s="130"/>
      <c r="EOS53" s="130"/>
      <c r="EOT53" s="130"/>
      <c r="EOU53" s="130"/>
      <c r="EOV53" s="130"/>
      <c r="EOW53" s="130"/>
      <c r="EOX53" s="130"/>
      <c r="EOY53" s="130"/>
      <c r="EOZ53" s="130"/>
      <c r="EPA53" s="130"/>
      <c r="EPB53" s="130"/>
      <c r="EPC53" s="130"/>
      <c r="EPD53" s="130"/>
      <c r="EPE53" s="130"/>
      <c r="EPF53" s="130"/>
      <c r="EPG53" s="130"/>
      <c r="EPH53" s="130"/>
      <c r="EPI53" s="130"/>
      <c r="EPJ53" s="130"/>
      <c r="EPK53" s="130"/>
      <c r="EPL53" s="130"/>
      <c r="EPM53" s="130"/>
      <c r="EPN53" s="130"/>
      <c r="EPO53" s="130"/>
      <c r="EPP53" s="130"/>
      <c r="EPQ53" s="130"/>
      <c r="EPR53" s="130"/>
      <c r="EPS53" s="130"/>
      <c r="EPT53" s="130"/>
      <c r="EPU53" s="130"/>
      <c r="EPV53" s="130"/>
      <c r="EPW53" s="130"/>
      <c r="EPX53" s="130"/>
      <c r="EPY53" s="130"/>
      <c r="EPZ53" s="130"/>
      <c r="EQA53" s="130"/>
      <c r="EQB53" s="130"/>
      <c r="EQC53" s="130"/>
      <c r="EQD53" s="130"/>
      <c r="EQE53" s="130"/>
      <c r="EQF53" s="130"/>
      <c r="EQG53" s="130"/>
      <c r="EQH53" s="130"/>
      <c r="EQI53" s="130"/>
      <c r="EQJ53" s="130"/>
      <c r="EQK53" s="130"/>
      <c r="EQL53" s="130"/>
      <c r="EQM53" s="130"/>
      <c r="EQN53" s="130"/>
      <c r="EQO53" s="130"/>
      <c r="EQP53" s="130"/>
      <c r="EQQ53" s="130"/>
      <c r="EQR53" s="130"/>
      <c r="EQS53" s="130"/>
      <c r="EQT53" s="130"/>
      <c r="EQU53" s="130"/>
      <c r="EQV53" s="130"/>
      <c r="EQW53" s="130"/>
      <c r="EQX53" s="130"/>
      <c r="EQY53" s="130"/>
      <c r="EQZ53" s="130"/>
      <c r="ERA53" s="130"/>
      <c r="ERB53" s="130"/>
      <c r="ERC53" s="130"/>
      <c r="ERD53" s="130"/>
      <c r="ERE53" s="130"/>
      <c r="ERF53" s="130"/>
      <c r="ERG53" s="130"/>
      <c r="ERH53" s="130"/>
      <c r="ERI53" s="130"/>
      <c r="ERJ53" s="130"/>
      <c r="ERK53" s="130"/>
      <c r="ERL53" s="130"/>
      <c r="ERM53" s="130"/>
      <c r="ERN53" s="130"/>
      <c r="ERO53" s="130"/>
      <c r="ERP53" s="130"/>
      <c r="ERQ53" s="130"/>
      <c r="ERR53" s="130"/>
      <c r="ERS53" s="130"/>
      <c r="ERT53" s="130"/>
      <c r="ERU53" s="130"/>
      <c r="ERV53" s="130"/>
      <c r="ERW53" s="130"/>
      <c r="ERX53" s="130"/>
      <c r="ERY53" s="130"/>
      <c r="ERZ53" s="130"/>
      <c r="ESA53" s="130"/>
      <c r="ESB53" s="130"/>
      <c r="ESC53" s="130"/>
      <c r="ESD53" s="130"/>
      <c r="ESE53" s="130"/>
      <c r="ESF53" s="130"/>
      <c r="ESG53" s="130"/>
      <c r="ESH53" s="130"/>
      <c r="ESI53" s="130"/>
      <c r="ESJ53" s="130"/>
      <c r="ESK53" s="130"/>
      <c r="ESL53" s="130"/>
      <c r="ESM53" s="130"/>
      <c r="ESN53" s="130"/>
      <c r="ESO53" s="130"/>
      <c r="ESP53" s="130"/>
      <c r="ESQ53" s="130"/>
      <c r="ESR53" s="130"/>
      <c r="ESS53" s="130"/>
      <c r="EST53" s="130"/>
      <c r="ESU53" s="130"/>
      <c r="ESV53" s="130"/>
      <c r="ESW53" s="130"/>
      <c r="ESX53" s="130"/>
      <c r="ESY53" s="130"/>
      <c r="ESZ53" s="130"/>
      <c r="ETA53" s="130"/>
      <c r="ETB53" s="130"/>
      <c r="ETC53" s="130"/>
      <c r="ETD53" s="130"/>
      <c r="ETE53" s="130"/>
      <c r="ETF53" s="130"/>
      <c r="ETG53" s="130"/>
      <c r="ETH53" s="130"/>
      <c r="ETI53" s="130"/>
      <c r="ETJ53" s="130"/>
      <c r="ETK53" s="130"/>
      <c r="ETL53" s="130"/>
      <c r="ETM53" s="130"/>
      <c r="ETN53" s="130"/>
      <c r="ETO53" s="130"/>
      <c r="ETP53" s="130"/>
      <c r="ETQ53" s="130"/>
      <c r="ETR53" s="130"/>
      <c r="ETS53" s="130"/>
      <c r="ETT53" s="130"/>
      <c r="ETU53" s="130"/>
      <c r="ETV53" s="130"/>
      <c r="ETW53" s="130"/>
      <c r="ETX53" s="130"/>
      <c r="ETY53" s="130"/>
      <c r="ETZ53" s="130"/>
      <c r="EUA53" s="130"/>
      <c r="EUB53" s="130"/>
      <c r="EUC53" s="130"/>
      <c r="EUD53" s="130"/>
      <c r="EUE53" s="130"/>
      <c r="EUF53" s="130"/>
      <c r="EUG53" s="130"/>
      <c r="EUH53" s="130"/>
      <c r="EUI53" s="130"/>
      <c r="EUJ53" s="130"/>
      <c r="EUK53" s="130"/>
      <c r="EUL53" s="130"/>
      <c r="EUM53" s="130"/>
      <c r="EUN53" s="130"/>
      <c r="EUO53" s="130"/>
      <c r="EUP53" s="130"/>
      <c r="EUQ53" s="130"/>
      <c r="EUR53" s="130"/>
      <c r="EUS53" s="130"/>
      <c r="EUT53" s="130"/>
      <c r="EUU53" s="130"/>
      <c r="EUV53" s="130"/>
      <c r="EUW53" s="130"/>
      <c r="EUX53" s="130"/>
      <c r="EUY53" s="130"/>
      <c r="EUZ53" s="130"/>
      <c r="EVA53" s="130"/>
      <c r="EVB53" s="130"/>
      <c r="EVC53" s="130"/>
      <c r="EVD53" s="130"/>
      <c r="EVE53" s="130"/>
      <c r="EVF53" s="130"/>
      <c r="EVG53" s="130"/>
      <c r="EVH53" s="130"/>
      <c r="EVI53" s="130"/>
      <c r="EVJ53" s="130"/>
      <c r="EVK53" s="130"/>
      <c r="EVL53" s="130"/>
      <c r="EVM53" s="130"/>
      <c r="EVN53" s="130"/>
      <c r="EVO53" s="130"/>
      <c r="EVP53" s="130"/>
      <c r="EVQ53" s="130"/>
      <c r="EVR53" s="130"/>
      <c r="EVS53" s="130"/>
      <c r="EVT53" s="130"/>
      <c r="EVU53" s="130"/>
      <c r="EVV53" s="130"/>
      <c r="EVW53" s="130"/>
      <c r="EVX53" s="130"/>
      <c r="EVY53" s="130"/>
      <c r="EVZ53" s="130"/>
      <c r="EWA53" s="130"/>
      <c r="EWB53" s="130"/>
      <c r="EWC53" s="130"/>
      <c r="EWD53" s="130"/>
      <c r="EWE53" s="130"/>
      <c r="EWF53" s="130"/>
      <c r="EWG53" s="130"/>
      <c r="EWH53" s="130"/>
      <c r="EWI53" s="130"/>
      <c r="EWJ53" s="130"/>
      <c r="EWK53" s="130"/>
      <c r="EWL53" s="130"/>
      <c r="EWM53" s="130"/>
      <c r="EWN53" s="130"/>
      <c r="EWO53" s="130"/>
      <c r="EWP53" s="130"/>
      <c r="EWQ53" s="130"/>
      <c r="EWR53" s="130"/>
      <c r="EWS53" s="130"/>
      <c r="EWT53" s="130"/>
      <c r="EWU53" s="130"/>
      <c r="EWV53" s="130"/>
      <c r="EWW53" s="130"/>
      <c r="EWX53" s="130"/>
      <c r="EWY53" s="130"/>
      <c r="EWZ53" s="130"/>
      <c r="EXA53" s="130"/>
      <c r="EXB53" s="130"/>
      <c r="EXC53" s="130"/>
      <c r="EXD53" s="130"/>
      <c r="EXE53" s="130"/>
      <c r="EXF53" s="130"/>
      <c r="EXG53" s="130"/>
      <c r="EXH53" s="130"/>
      <c r="EXI53" s="130"/>
      <c r="EXJ53" s="130"/>
      <c r="EXK53" s="130"/>
      <c r="EXL53" s="130"/>
      <c r="EXM53" s="130"/>
      <c r="EXN53" s="130"/>
      <c r="EXO53" s="130"/>
      <c r="EXP53" s="130"/>
      <c r="EXQ53" s="130"/>
      <c r="EXR53" s="130"/>
      <c r="EXS53" s="130"/>
      <c r="EXT53" s="130"/>
      <c r="EXU53" s="130"/>
      <c r="EXV53" s="130"/>
      <c r="EXW53" s="130"/>
      <c r="EXX53" s="130"/>
      <c r="EXY53" s="130"/>
      <c r="EXZ53" s="130"/>
      <c r="EYA53" s="130"/>
      <c r="EYB53" s="130"/>
      <c r="EYC53" s="130"/>
      <c r="EYD53" s="130"/>
      <c r="EYE53" s="130"/>
      <c r="EYF53" s="130"/>
      <c r="EYG53" s="130"/>
      <c r="EYH53" s="130"/>
      <c r="EYI53" s="130"/>
      <c r="EYJ53" s="130"/>
      <c r="EYK53" s="130"/>
      <c r="EYL53" s="130"/>
      <c r="EYM53" s="130"/>
      <c r="EYN53" s="130"/>
      <c r="EYO53" s="130"/>
      <c r="EYP53" s="130"/>
      <c r="EYQ53" s="130"/>
      <c r="EYR53" s="130"/>
      <c r="EYS53" s="130"/>
      <c r="EYT53" s="130"/>
      <c r="EYU53" s="130"/>
      <c r="EYV53" s="130"/>
      <c r="EYW53" s="130"/>
      <c r="EYX53" s="130"/>
      <c r="EYY53" s="130"/>
      <c r="EYZ53" s="130"/>
      <c r="EZA53" s="130"/>
      <c r="EZB53" s="130"/>
      <c r="EZC53" s="130"/>
      <c r="EZD53" s="130"/>
      <c r="EZE53" s="130"/>
      <c r="EZF53" s="130"/>
      <c r="EZG53" s="130"/>
      <c r="EZH53" s="130"/>
      <c r="EZI53" s="130"/>
      <c r="EZJ53" s="130"/>
      <c r="EZK53" s="130"/>
      <c r="EZL53" s="130"/>
      <c r="EZM53" s="130"/>
      <c r="EZN53" s="130"/>
      <c r="EZO53" s="130"/>
      <c r="EZP53" s="130"/>
      <c r="EZQ53" s="130"/>
      <c r="EZR53" s="130"/>
      <c r="EZS53" s="130"/>
      <c r="EZT53" s="130"/>
      <c r="EZU53" s="130"/>
      <c r="EZV53" s="130"/>
      <c r="EZW53" s="130"/>
      <c r="EZX53" s="130"/>
      <c r="EZY53" s="130"/>
      <c r="EZZ53" s="130"/>
      <c r="FAA53" s="130"/>
      <c r="FAB53" s="130"/>
      <c r="FAC53" s="130"/>
      <c r="FAD53" s="130"/>
      <c r="FAE53" s="130"/>
      <c r="FAF53" s="130"/>
      <c r="FAG53" s="130"/>
      <c r="FAH53" s="130"/>
      <c r="FAI53" s="130"/>
      <c r="FAJ53" s="130"/>
      <c r="FAK53" s="130"/>
      <c r="FAL53" s="130"/>
      <c r="FAM53" s="130"/>
      <c r="FAN53" s="130"/>
      <c r="FAO53" s="130"/>
      <c r="FAP53" s="130"/>
      <c r="FAQ53" s="130"/>
      <c r="FAR53" s="130"/>
      <c r="FAS53" s="130"/>
      <c r="FAT53" s="130"/>
      <c r="FAU53" s="130"/>
      <c r="FAV53" s="130"/>
      <c r="FAW53" s="130"/>
      <c r="FAX53" s="130"/>
      <c r="FAY53" s="130"/>
      <c r="FAZ53" s="130"/>
      <c r="FBA53" s="130"/>
      <c r="FBB53" s="130"/>
      <c r="FBC53" s="130"/>
      <c r="FBD53" s="130"/>
      <c r="FBE53" s="130"/>
      <c r="FBF53" s="130"/>
      <c r="FBG53" s="130"/>
      <c r="FBH53" s="130"/>
      <c r="FBI53" s="130"/>
      <c r="FBJ53" s="130"/>
      <c r="FBK53" s="130"/>
      <c r="FBL53" s="130"/>
      <c r="FBM53" s="130"/>
      <c r="FBN53" s="130"/>
      <c r="FBO53" s="130"/>
      <c r="FBP53" s="130"/>
      <c r="FBQ53" s="130"/>
      <c r="FBR53" s="130"/>
      <c r="FBS53" s="130"/>
      <c r="FBT53" s="130"/>
      <c r="FBU53" s="130"/>
      <c r="FBV53" s="130"/>
      <c r="FBW53" s="130"/>
      <c r="FBX53" s="130"/>
      <c r="FBY53" s="130"/>
      <c r="FBZ53" s="130"/>
      <c r="FCA53" s="130"/>
      <c r="FCB53" s="130"/>
      <c r="FCC53" s="130"/>
      <c r="FCD53" s="130"/>
      <c r="FCE53" s="130"/>
      <c r="FCF53" s="130"/>
      <c r="FCG53" s="130"/>
      <c r="FCH53" s="130"/>
      <c r="FCI53" s="130"/>
      <c r="FCJ53" s="130"/>
      <c r="FCK53" s="130"/>
      <c r="FCL53" s="130"/>
      <c r="FCM53" s="130"/>
      <c r="FCN53" s="130"/>
      <c r="FCO53" s="130"/>
      <c r="FCP53" s="130"/>
      <c r="FCQ53" s="130"/>
      <c r="FCR53" s="130"/>
      <c r="FCS53" s="130"/>
      <c r="FCT53" s="130"/>
      <c r="FCU53" s="130"/>
      <c r="FCV53" s="130"/>
      <c r="FCW53" s="130"/>
      <c r="FCX53" s="130"/>
      <c r="FCY53" s="130"/>
      <c r="FCZ53" s="130"/>
      <c r="FDA53" s="130"/>
      <c r="FDB53" s="130"/>
      <c r="FDC53" s="130"/>
      <c r="FDD53" s="130"/>
      <c r="FDE53" s="130"/>
      <c r="FDF53" s="130"/>
      <c r="FDG53" s="130"/>
      <c r="FDH53" s="130"/>
      <c r="FDI53" s="130"/>
      <c r="FDJ53" s="130"/>
      <c r="FDK53" s="130"/>
      <c r="FDL53" s="130"/>
      <c r="FDM53" s="130"/>
      <c r="FDN53" s="130"/>
      <c r="FDO53" s="130"/>
      <c r="FDP53" s="130"/>
      <c r="FDQ53" s="130"/>
      <c r="FDR53" s="130"/>
      <c r="FDS53" s="130"/>
      <c r="FDT53" s="130"/>
      <c r="FDU53" s="130"/>
      <c r="FDV53" s="130"/>
      <c r="FDW53" s="130"/>
      <c r="FDX53" s="130"/>
      <c r="FDY53" s="130"/>
      <c r="FDZ53" s="130"/>
      <c r="FEA53" s="130"/>
      <c r="FEB53" s="130"/>
      <c r="FEC53" s="130"/>
      <c r="FED53" s="130"/>
      <c r="FEE53" s="130"/>
      <c r="FEF53" s="130"/>
      <c r="FEG53" s="130"/>
      <c r="FEH53" s="130"/>
      <c r="FEI53" s="130"/>
      <c r="FEJ53" s="130"/>
      <c r="FEK53" s="130"/>
      <c r="FEL53" s="130"/>
      <c r="FEM53" s="130"/>
      <c r="FEN53" s="130"/>
      <c r="FEO53" s="130"/>
      <c r="FEP53" s="130"/>
      <c r="FEQ53" s="130"/>
      <c r="FER53" s="130"/>
      <c r="FES53" s="130"/>
      <c r="FET53" s="130"/>
      <c r="FEU53" s="130"/>
      <c r="FEV53" s="130"/>
      <c r="FEW53" s="130"/>
      <c r="FEX53" s="130"/>
      <c r="FEY53" s="130"/>
      <c r="FEZ53" s="130"/>
      <c r="FFA53" s="130"/>
      <c r="FFB53" s="130"/>
      <c r="FFC53" s="130"/>
      <c r="FFD53" s="130"/>
      <c r="FFE53" s="130"/>
      <c r="FFF53" s="130"/>
      <c r="FFG53" s="130"/>
      <c r="FFH53" s="130"/>
      <c r="FFI53" s="130"/>
      <c r="FFJ53" s="130"/>
      <c r="FFK53" s="130"/>
      <c r="FFL53" s="130"/>
      <c r="FFM53" s="130"/>
      <c r="FFN53" s="130"/>
      <c r="FFO53" s="130"/>
      <c r="FFP53" s="130"/>
      <c r="FFQ53" s="130"/>
      <c r="FFR53" s="130"/>
      <c r="FFS53" s="130"/>
      <c r="FFT53" s="130"/>
      <c r="FFU53" s="130"/>
      <c r="FFV53" s="130"/>
      <c r="FFW53" s="130"/>
      <c r="FFX53" s="130"/>
      <c r="FFY53" s="130"/>
      <c r="FFZ53" s="130"/>
      <c r="FGA53" s="130"/>
      <c r="FGB53" s="130"/>
      <c r="FGC53" s="130"/>
      <c r="FGD53" s="130"/>
      <c r="FGE53" s="130"/>
      <c r="FGF53" s="130"/>
      <c r="FGG53" s="130"/>
      <c r="FGH53" s="130"/>
      <c r="FGI53" s="130"/>
      <c r="FGJ53" s="130"/>
      <c r="FGK53" s="130"/>
      <c r="FGL53" s="130"/>
      <c r="FGM53" s="130"/>
      <c r="FGN53" s="130"/>
      <c r="FGO53" s="130"/>
      <c r="FGP53" s="130"/>
      <c r="FGQ53" s="130"/>
      <c r="FGR53" s="130"/>
      <c r="FGS53" s="130"/>
      <c r="FGT53" s="130"/>
      <c r="FGU53" s="130"/>
      <c r="FGV53" s="130"/>
      <c r="FGW53" s="130"/>
      <c r="FGX53" s="130"/>
      <c r="FGY53" s="130"/>
      <c r="FGZ53" s="130"/>
      <c r="FHA53" s="130"/>
      <c r="FHB53" s="130"/>
      <c r="FHC53" s="130"/>
      <c r="FHD53" s="130"/>
      <c r="FHE53" s="130"/>
      <c r="FHF53" s="130"/>
      <c r="FHG53" s="130"/>
      <c r="FHH53" s="130"/>
      <c r="FHI53" s="130"/>
      <c r="FHJ53" s="130"/>
      <c r="FHK53" s="130"/>
      <c r="FHL53" s="130"/>
      <c r="FHM53" s="130"/>
      <c r="FHN53" s="130"/>
      <c r="FHO53" s="130"/>
      <c r="FHP53" s="130"/>
      <c r="FHQ53" s="130"/>
      <c r="FHR53" s="130"/>
      <c r="FHS53" s="130"/>
      <c r="FHT53" s="130"/>
      <c r="FHU53" s="130"/>
      <c r="FHV53" s="130"/>
      <c r="FHW53" s="130"/>
      <c r="FHX53" s="130"/>
      <c r="FHY53" s="130"/>
      <c r="FHZ53" s="130"/>
      <c r="FIA53" s="130"/>
      <c r="FIB53" s="130"/>
      <c r="FIC53" s="130"/>
      <c r="FID53" s="130"/>
      <c r="FIE53" s="130"/>
      <c r="FIF53" s="130"/>
      <c r="FIG53" s="130"/>
      <c r="FIH53" s="130"/>
      <c r="FII53" s="130"/>
      <c r="FIJ53" s="130"/>
      <c r="FIK53" s="130"/>
      <c r="FIL53" s="130"/>
      <c r="FIM53" s="130"/>
      <c r="FIN53" s="130"/>
      <c r="FIO53" s="130"/>
      <c r="FIP53" s="130"/>
      <c r="FIQ53" s="130"/>
      <c r="FIR53" s="130"/>
      <c r="FIS53" s="130"/>
      <c r="FIT53" s="130"/>
      <c r="FIU53" s="130"/>
      <c r="FIV53" s="130"/>
      <c r="FIW53" s="130"/>
      <c r="FIX53" s="130"/>
      <c r="FIY53" s="130"/>
      <c r="FIZ53" s="130"/>
      <c r="FJA53" s="130"/>
      <c r="FJB53" s="130"/>
      <c r="FJC53" s="130"/>
      <c r="FJD53" s="130"/>
      <c r="FJE53" s="130"/>
      <c r="FJF53" s="130"/>
      <c r="FJG53" s="130"/>
      <c r="FJH53" s="130"/>
      <c r="FJI53" s="130"/>
      <c r="FJJ53" s="130"/>
      <c r="FJK53" s="130"/>
      <c r="FJL53" s="130"/>
      <c r="FJM53" s="130"/>
      <c r="FJN53" s="130"/>
      <c r="FJO53" s="130"/>
      <c r="FJP53" s="130"/>
      <c r="FJQ53" s="130"/>
      <c r="FJR53" s="130"/>
      <c r="FJS53" s="130"/>
      <c r="FJT53" s="130"/>
      <c r="FJU53" s="130"/>
      <c r="FJV53" s="130"/>
      <c r="FJW53" s="130"/>
      <c r="FJX53" s="130"/>
      <c r="FJY53" s="130"/>
      <c r="FJZ53" s="130"/>
      <c r="FKA53" s="130"/>
      <c r="FKB53" s="130"/>
      <c r="FKC53" s="130"/>
      <c r="FKD53" s="130"/>
      <c r="FKE53" s="130"/>
      <c r="FKF53" s="130"/>
      <c r="FKG53" s="130"/>
      <c r="FKH53" s="130"/>
      <c r="FKI53" s="130"/>
      <c r="FKJ53" s="130"/>
      <c r="FKK53" s="130"/>
      <c r="FKL53" s="130"/>
      <c r="FKM53" s="130"/>
      <c r="FKN53" s="130"/>
      <c r="FKO53" s="130"/>
      <c r="FKP53" s="130"/>
      <c r="FKQ53" s="130"/>
      <c r="FKR53" s="130"/>
      <c r="FKS53" s="130"/>
      <c r="FKT53" s="130"/>
      <c r="FKU53" s="130"/>
      <c r="FKV53" s="130"/>
      <c r="FKW53" s="130"/>
      <c r="FKX53" s="130"/>
      <c r="FKY53" s="130"/>
      <c r="FKZ53" s="130"/>
      <c r="FLA53" s="130"/>
      <c r="FLB53" s="130"/>
      <c r="FLC53" s="130"/>
      <c r="FLD53" s="130"/>
      <c r="FLE53" s="130"/>
      <c r="FLF53" s="130"/>
      <c r="FLG53" s="130"/>
      <c r="FLH53" s="130"/>
      <c r="FLI53" s="130"/>
      <c r="FLJ53" s="130"/>
      <c r="FLK53" s="130"/>
      <c r="FLL53" s="130"/>
      <c r="FLM53" s="130"/>
      <c r="FLN53" s="130"/>
      <c r="FLO53" s="130"/>
      <c r="FLP53" s="130"/>
      <c r="FLQ53" s="130"/>
      <c r="FLR53" s="130"/>
      <c r="FLS53" s="130"/>
      <c r="FLT53" s="130"/>
      <c r="FLU53" s="130"/>
      <c r="FLV53" s="130"/>
      <c r="FLW53" s="130"/>
      <c r="FLX53" s="130"/>
      <c r="FLY53" s="130"/>
      <c r="FLZ53" s="130"/>
      <c r="FMA53" s="130"/>
      <c r="FMB53" s="130"/>
      <c r="FMC53" s="130"/>
      <c r="FMD53" s="130"/>
      <c r="FME53" s="130"/>
      <c r="FMF53" s="130"/>
      <c r="FMG53" s="130"/>
      <c r="FMH53" s="130"/>
      <c r="FMI53" s="130"/>
      <c r="FMJ53" s="130"/>
      <c r="FMK53" s="130"/>
      <c r="FML53" s="130"/>
      <c r="FMM53" s="130"/>
      <c r="FMN53" s="130"/>
      <c r="FMO53" s="130"/>
      <c r="FMP53" s="130"/>
      <c r="FMQ53" s="130"/>
      <c r="FMR53" s="130"/>
      <c r="FMS53" s="130"/>
      <c r="FMT53" s="130"/>
      <c r="FMU53" s="130"/>
      <c r="FMV53" s="130"/>
      <c r="FMW53" s="130"/>
      <c r="FMX53" s="130"/>
      <c r="FMY53" s="130"/>
      <c r="FMZ53" s="130"/>
      <c r="FNA53" s="130"/>
      <c r="FNB53" s="130"/>
      <c r="FNC53" s="130"/>
      <c r="FND53" s="130"/>
      <c r="FNE53" s="130"/>
      <c r="FNF53" s="130"/>
      <c r="FNG53" s="130"/>
      <c r="FNH53" s="130"/>
      <c r="FNI53" s="130"/>
      <c r="FNJ53" s="130"/>
      <c r="FNK53" s="130"/>
      <c r="FNL53" s="130"/>
      <c r="FNM53" s="130"/>
      <c r="FNN53" s="130"/>
      <c r="FNO53" s="130"/>
      <c r="FNP53" s="130"/>
      <c r="FNQ53" s="130"/>
      <c r="FNR53" s="130"/>
      <c r="FNS53" s="130"/>
      <c r="FNT53" s="130"/>
      <c r="FNU53" s="130"/>
      <c r="FNV53" s="130"/>
      <c r="FNW53" s="130"/>
      <c r="FNX53" s="130"/>
      <c r="FNY53" s="130"/>
      <c r="FNZ53" s="130"/>
      <c r="FOA53" s="130"/>
      <c r="FOB53" s="130"/>
      <c r="FOC53" s="130"/>
      <c r="FOD53" s="130"/>
      <c r="FOE53" s="130"/>
      <c r="FOF53" s="130"/>
      <c r="FOG53" s="130"/>
      <c r="FOH53" s="130"/>
      <c r="FOI53" s="130"/>
      <c r="FOJ53" s="130"/>
      <c r="FOK53" s="130"/>
      <c r="FOL53" s="130"/>
      <c r="FOM53" s="130"/>
      <c r="FON53" s="130"/>
      <c r="FOO53" s="130"/>
      <c r="FOP53" s="130"/>
      <c r="FOQ53" s="130"/>
      <c r="FOR53" s="130"/>
      <c r="FOS53" s="130"/>
      <c r="FOT53" s="130"/>
      <c r="FOU53" s="130"/>
      <c r="FOV53" s="130"/>
      <c r="FOW53" s="130"/>
      <c r="FOX53" s="130"/>
      <c r="FOY53" s="130"/>
      <c r="FOZ53" s="130"/>
      <c r="FPA53" s="130"/>
      <c r="FPB53" s="130"/>
      <c r="FPC53" s="130"/>
      <c r="FPD53" s="130"/>
      <c r="FPE53" s="130"/>
      <c r="FPF53" s="130"/>
      <c r="FPG53" s="130"/>
      <c r="FPH53" s="130"/>
      <c r="FPI53" s="130"/>
      <c r="FPJ53" s="130"/>
      <c r="FPK53" s="130"/>
      <c r="FPL53" s="130"/>
      <c r="FPM53" s="130"/>
      <c r="FPN53" s="130"/>
      <c r="FPO53" s="130"/>
      <c r="FPP53" s="130"/>
      <c r="FPQ53" s="130"/>
      <c r="FPR53" s="130"/>
      <c r="FPS53" s="130"/>
      <c r="FPT53" s="130"/>
      <c r="FPU53" s="130"/>
      <c r="FPV53" s="130"/>
      <c r="FPW53" s="130"/>
      <c r="FPX53" s="130"/>
      <c r="FPY53" s="130"/>
      <c r="FPZ53" s="130"/>
      <c r="FQA53" s="130"/>
      <c r="FQB53" s="130"/>
      <c r="FQC53" s="130"/>
      <c r="FQD53" s="130"/>
      <c r="FQE53" s="130"/>
      <c r="FQF53" s="130"/>
      <c r="FQG53" s="130"/>
      <c r="FQH53" s="130"/>
      <c r="FQI53" s="130"/>
      <c r="FQJ53" s="130"/>
      <c r="FQK53" s="130"/>
      <c r="FQL53" s="130"/>
      <c r="FQM53" s="130"/>
      <c r="FQN53" s="130"/>
      <c r="FQO53" s="130"/>
      <c r="FQP53" s="130"/>
      <c r="FQQ53" s="130"/>
      <c r="FQR53" s="130"/>
      <c r="FQS53" s="130"/>
      <c r="FQT53" s="130"/>
      <c r="FQU53" s="130"/>
      <c r="FQV53" s="130"/>
      <c r="FQW53" s="130"/>
      <c r="FQX53" s="130"/>
      <c r="FQY53" s="130"/>
      <c r="FQZ53" s="130"/>
      <c r="FRA53" s="130"/>
      <c r="FRB53" s="130"/>
      <c r="FRC53" s="130"/>
      <c r="FRD53" s="130"/>
      <c r="FRE53" s="130"/>
      <c r="FRF53" s="130"/>
      <c r="FRG53" s="130"/>
      <c r="FRH53" s="130"/>
      <c r="FRI53" s="130"/>
      <c r="FRJ53" s="130"/>
      <c r="FRK53" s="130"/>
      <c r="FRL53" s="130"/>
      <c r="FRM53" s="130"/>
      <c r="FRN53" s="130"/>
      <c r="FRO53" s="130"/>
      <c r="FRP53" s="130"/>
      <c r="FRQ53" s="130"/>
      <c r="FRR53" s="130"/>
      <c r="FRS53" s="130"/>
      <c r="FRT53" s="130"/>
      <c r="FRU53" s="130"/>
      <c r="FRV53" s="130"/>
      <c r="FRW53" s="130"/>
      <c r="FRX53" s="130"/>
      <c r="FRY53" s="130"/>
      <c r="FRZ53" s="130"/>
      <c r="FSA53" s="130"/>
      <c r="FSB53" s="130"/>
      <c r="FSC53" s="130"/>
      <c r="FSD53" s="130"/>
      <c r="FSE53" s="130"/>
      <c r="FSF53" s="130"/>
      <c r="FSG53" s="130"/>
      <c r="FSH53" s="130"/>
      <c r="FSI53" s="130"/>
      <c r="FSJ53" s="130"/>
      <c r="FSK53" s="130"/>
      <c r="FSL53" s="130"/>
      <c r="FSM53" s="130"/>
      <c r="FSN53" s="130"/>
      <c r="FSO53" s="130"/>
      <c r="FSP53" s="130"/>
      <c r="FSQ53" s="130"/>
      <c r="FSR53" s="130"/>
      <c r="FSS53" s="130"/>
      <c r="FST53" s="130"/>
      <c r="FSU53" s="130"/>
      <c r="FSV53" s="130"/>
      <c r="FSW53" s="130"/>
      <c r="FSX53" s="130"/>
      <c r="FSY53" s="130"/>
      <c r="FSZ53" s="130"/>
      <c r="FTA53" s="130"/>
      <c r="FTB53" s="130"/>
      <c r="FTC53" s="130"/>
      <c r="FTD53" s="130"/>
      <c r="FTE53" s="130"/>
      <c r="FTF53" s="130"/>
      <c r="FTG53" s="130"/>
      <c r="FTH53" s="130"/>
      <c r="FTI53" s="130"/>
      <c r="FTJ53" s="130"/>
      <c r="FTK53" s="130"/>
      <c r="FTL53" s="130"/>
      <c r="FTM53" s="130"/>
      <c r="FTN53" s="130"/>
      <c r="FTO53" s="130"/>
      <c r="FTP53" s="130"/>
      <c r="FTQ53" s="130"/>
      <c r="FTR53" s="130"/>
      <c r="FTS53" s="130"/>
      <c r="FTT53" s="130"/>
      <c r="FTU53" s="130"/>
      <c r="FTV53" s="130"/>
      <c r="FTW53" s="130"/>
      <c r="FTX53" s="130"/>
      <c r="FTY53" s="130"/>
      <c r="FTZ53" s="130"/>
      <c r="FUA53" s="130"/>
      <c r="FUB53" s="130"/>
      <c r="FUC53" s="130"/>
      <c r="FUD53" s="130"/>
      <c r="FUE53" s="130"/>
      <c r="FUF53" s="130"/>
      <c r="FUG53" s="130"/>
      <c r="FUH53" s="130"/>
      <c r="FUI53" s="130"/>
      <c r="FUJ53" s="130"/>
      <c r="FUK53" s="130"/>
      <c r="FUL53" s="130"/>
      <c r="FUM53" s="130"/>
      <c r="FUN53" s="130"/>
      <c r="FUO53" s="130"/>
      <c r="FUP53" s="130"/>
      <c r="FUQ53" s="130"/>
      <c r="FUR53" s="130"/>
      <c r="FUS53" s="130"/>
      <c r="FUT53" s="130"/>
      <c r="FUU53" s="130"/>
      <c r="FUV53" s="130"/>
      <c r="FUW53" s="130"/>
      <c r="FUX53" s="130"/>
      <c r="FUY53" s="130"/>
      <c r="FUZ53" s="130"/>
      <c r="FVA53" s="130"/>
      <c r="FVB53" s="130"/>
      <c r="FVC53" s="130"/>
      <c r="FVD53" s="130"/>
      <c r="FVE53" s="130"/>
      <c r="FVF53" s="130"/>
      <c r="FVG53" s="130"/>
      <c r="FVH53" s="130"/>
      <c r="FVI53" s="130"/>
      <c r="FVJ53" s="130"/>
      <c r="FVK53" s="130"/>
      <c r="FVL53" s="130"/>
      <c r="FVM53" s="130"/>
      <c r="FVN53" s="130"/>
      <c r="FVO53" s="130"/>
      <c r="FVP53" s="130"/>
      <c r="FVQ53" s="130"/>
      <c r="FVR53" s="130"/>
      <c r="FVS53" s="130"/>
      <c r="FVT53" s="130"/>
      <c r="FVU53" s="130"/>
      <c r="FVV53" s="130"/>
      <c r="FVW53" s="130"/>
      <c r="FVX53" s="130"/>
      <c r="FVY53" s="130"/>
      <c r="FVZ53" s="130"/>
      <c r="FWA53" s="130"/>
      <c r="FWB53" s="130"/>
      <c r="FWC53" s="130"/>
      <c r="FWD53" s="130"/>
      <c r="FWE53" s="130"/>
      <c r="FWF53" s="130"/>
      <c r="FWG53" s="130"/>
      <c r="FWH53" s="130"/>
      <c r="FWI53" s="130"/>
      <c r="FWJ53" s="130"/>
      <c r="FWK53" s="130"/>
      <c r="FWL53" s="130"/>
      <c r="FWM53" s="130"/>
      <c r="FWN53" s="130"/>
      <c r="FWO53" s="130"/>
      <c r="FWP53" s="130"/>
      <c r="FWQ53" s="130"/>
      <c r="FWR53" s="130"/>
      <c r="FWS53" s="130"/>
      <c r="FWT53" s="130"/>
      <c r="FWU53" s="130"/>
      <c r="FWV53" s="130"/>
      <c r="FWW53" s="130"/>
      <c r="FWX53" s="130"/>
      <c r="FWY53" s="130"/>
      <c r="FWZ53" s="130"/>
      <c r="FXA53" s="130"/>
      <c r="FXB53" s="130"/>
      <c r="FXC53" s="130"/>
      <c r="FXD53" s="130"/>
      <c r="FXE53" s="130"/>
      <c r="FXF53" s="130"/>
      <c r="FXG53" s="130"/>
      <c r="FXH53" s="130"/>
      <c r="FXI53" s="130"/>
      <c r="FXJ53" s="130"/>
      <c r="FXK53" s="130"/>
      <c r="FXL53" s="130"/>
      <c r="FXM53" s="130"/>
      <c r="FXN53" s="130"/>
      <c r="FXO53" s="130"/>
      <c r="FXP53" s="130"/>
      <c r="FXQ53" s="130"/>
      <c r="FXR53" s="130"/>
      <c r="FXS53" s="130"/>
      <c r="FXT53" s="130"/>
      <c r="FXU53" s="130"/>
      <c r="FXV53" s="130"/>
      <c r="FXW53" s="130"/>
      <c r="FXX53" s="130"/>
      <c r="FXY53" s="130"/>
      <c r="FXZ53" s="130"/>
      <c r="FYA53" s="130"/>
      <c r="FYB53" s="130"/>
      <c r="FYC53" s="130"/>
      <c r="FYD53" s="130"/>
      <c r="FYE53" s="130"/>
      <c r="FYF53" s="130"/>
      <c r="FYG53" s="130"/>
      <c r="FYH53" s="130"/>
      <c r="FYI53" s="130"/>
      <c r="FYJ53" s="130"/>
      <c r="FYK53" s="130"/>
      <c r="FYL53" s="130"/>
      <c r="FYM53" s="130"/>
      <c r="FYN53" s="130"/>
      <c r="FYO53" s="130"/>
      <c r="FYP53" s="130"/>
      <c r="FYQ53" s="130"/>
      <c r="FYR53" s="130"/>
      <c r="FYS53" s="130"/>
      <c r="FYT53" s="130"/>
      <c r="FYU53" s="130"/>
      <c r="FYV53" s="130"/>
      <c r="FYW53" s="130"/>
      <c r="FYX53" s="130"/>
      <c r="FYY53" s="130"/>
      <c r="FYZ53" s="130"/>
      <c r="FZA53" s="130"/>
      <c r="FZB53" s="130"/>
      <c r="FZC53" s="130"/>
      <c r="FZD53" s="130"/>
      <c r="FZE53" s="130"/>
      <c r="FZF53" s="130"/>
      <c r="FZG53" s="130"/>
      <c r="FZH53" s="130"/>
      <c r="FZI53" s="130"/>
      <c r="FZJ53" s="130"/>
      <c r="FZK53" s="130"/>
      <c r="FZL53" s="130"/>
      <c r="FZM53" s="130"/>
      <c r="FZN53" s="130"/>
      <c r="FZO53" s="130"/>
      <c r="FZP53" s="130"/>
      <c r="FZQ53" s="130"/>
      <c r="FZR53" s="130"/>
      <c r="FZS53" s="130"/>
      <c r="FZT53" s="130"/>
      <c r="FZU53" s="130"/>
      <c r="FZV53" s="130"/>
      <c r="FZW53" s="130"/>
      <c r="FZX53" s="130"/>
      <c r="FZY53" s="130"/>
      <c r="FZZ53" s="130"/>
      <c r="GAA53" s="130"/>
      <c r="GAB53" s="130"/>
      <c r="GAC53" s="130"/>
      <c r="GAD53" s="130"/>
      <c r="GAE53" s="130"/>
      <c r="GAF53" s="130"/>
      <c r="GAG53" s="130"/>
      <c r="GAH53" s="130"/>
      <c r="GAI53" s="130"/>
      <c r="GAJ53" s="130"/>
      <c r="GAK53" s="130"/>
      <c r="GAL53" s="130"/>
      <c r="GAM53" s="130"/>
      <c r="GAN53" s="130"/>
      <c r="GAO53" s="130"/>
      <c r="GAP53" s="130"/>
      <c r="GAQ53" s="130"/>
      <c r="GAR53" s="130"/>
      <c r="GAS53" s="130"/>
      <c r="GAT53" s="130"/>
      <c r="GAU53" s="130"/>
      <c r="GAV53" s="130"/>
      <c r="GAW53" s="130"/>
      <c r="GAX53" s="130"/>
      <c r="GAY53" s="130"/>
      <c r="GAZ53" s="130"/>
      <c r="GBA53" s="130"/>
      <c r="GBB53" s="130"/>
      <c r="GBC53" s="130"/>
      <c r="GBD53" s="130"/>
      <c r="GBE53" s="130"/>
      <c r="GBF53" s="130"/>
      <c r="GBG53" s="130"/>
      <c r="GBH53" s="130"/>
      <c r="GBI53" s="130"/>
      <c r="GBJ53" s="130"/>
      <c r="GBK53" s="130"/>
      <c r="GBL53" s="130"/>
      <c r="GBM53" s="130"/>
      <c r="GBN53" s="130"/>
      <c r="GBO53" s="130"/>
      <c r="GBP53" s="130"/>
      <c r="GBQ53" s="130"/>
      <c r="GBR53" s="130"/>
      <c r="GBS53" s="130"/>
      <c r="GBT53" s="130"/>
      <c r="GBU53" s="130"/>
      <c r="GBV53" s="130"/>
      <c r="GBW53" s="130"/>
      <c r="GBX53" s="130"/>
      <c r="GBY53" s="130"/>
      <c r="GBZ53" s="130"/>
      <c r="GCA53" s="130"/>
      <c r="GCB53" s="130"/>
      <c r="GCC53" s="130"/>
      <c r="GCD53" s="130"/>
      <c r="GCE53" s="130"/>
      <c r="GCF53" s="130"/>
      <c r="GCG53" s="130"/>
      <c r="GCH53" s="130"/>
      <c r="GCI53" s="130"/>
      <c r="GCJ53" s="130"/>
      <c r="GCK53" s="130"/>
      <c r="GCL53" s="130"/>
      <c r="GCM53" s="130"/>
      <c r="GCN53" s="130"/>
      <c r="GCO53" s="130"/>
      <c r="GCP53" s="130"/>
      <c r="GCQ53" s="130"/>
      <c r="GCR53" s="130"/>
      <c r="GCS53" s="130"/>
      <c r="GCT53" s="130"/>
      <c r="GCU53" s="130"/>
      <c r="GCV53" s="130"/>
      <c r="GCW53" s="130"/>
      <c r="GCX53" s="130"/>
      <c r="GCY53" s="130"/>
      <c r="GCZ53" s="130"/>
      <c r="GDA53" s="130"/>
      <c r="GDB53" s="130"/>
      <c r="GDC53" s="130"/>
      <c r="GDD53" s="130"/>
      <c r="GDE53" s="130"/>
      <c r="GDF53" s="130"/>
      <c r="GDG53" s="130"/>
      <c r="GDH53" s="130"/>
      <c r="GDI53" s="130"/>
      <c r="GDJ53" s="130"/>
      <c r="GDK53" s="130"/>
      <c r="GDL53" s="130"/>
      <c r="GDM53" s="130"/>
      <c r="GDN53" s="130"/>
      <c r="GDO53" s="130"/>
      <c r="GDP53" s="130"/>
      <c r="GDQ53" s="130"/>
      <c r="GDR53" s="130"/>
      <c r="GDS53" s="130"/>
      <c r="GDT53" s="130"/>
      <c r="GDU53" s="130"/>
      <c r="GDV53" s="130"/>
      <c r="GDW53" s="130"/>
      <c r="GDX53" s="130"/>
      <c r="GDY53" s="130"/>
      <c r="GDZ53" s="130"/>
      <c r="GEA53" s="130"/>
      <c r="GEB53" s="130"/>
      <c r="GEC53" s="130"/>
      <c r="GED53" s="130"/>
      <c r="GEE53" s="130"/>
      <c r="GEF53" s="130"/>
      <c r="GEG53" s="130"/>
      <c r="GEH53" s="130"/>
      <c r="GEI53" s="130"/>
      <c r="GEJ53" s="130"/>
      <c r="GEK53" s="130"/>
      <c r="GEL53" s="130"/>
      <c r="GEM53" s="130"/>
      <c r="GEN53" s="130"/>
      <c r="GEO53" s="130"/>
      <c r="GEP53" s="130"/>
      <c r="GEQ53" s="130"/>
      <c r="GER53" s="130"/>
      <c r="GES53" s="130"/>
      <c r="GET53" s="130"/>
      <c r="GEU53" s="130"/>
      <c r="GEV53" s="130"/>
      <c r="GEW53" s="130"/>
      <c r="GEX53" s="130"/>
      <c r="GEY53" s="130"/>
      <c r="GEZ53" s="130"/>
      <c r="GFA53" s="130"/>
      <c r="GFB53" s="130"/>
      <c r="GFC53" s="130"/>
      <c r="GFD53" s="130"/>
      <c r="GFE53" s="130"/>
      <c r="GFF53" s="130"/>
      <c r="GFG53" s="130"/>
      <c r="GFH53" s="130"/>
      <c r="GFI53" s="130"/>
      <c r="GFJ53" s="130"/>
      <c r="GFK53" s="130"/>
      <c r="GFL53" s="130"/>
      <c r="GFM53" s="130"/>
      <c r="GFN53" s="130"/>
      <c r="GFO53" s="130"/>
      <c r="GFP53" s="130"/>
      <c r="GFQ53" s="130"/>
      <c r="GFR53" s="130"/>
      <c r="GFS53" s="130"/>
      <c r="GFT53" s="130"/>
      <c r="GFU53" s="130"/>
      <c r="GFV53" s="130"/>
      <c r="GFW53" s="130"/>
      <c r="GFX53" s="130"/>
      <c r="GFY53" s="130"/>
      <c r="GFZ53" s="130"/>
      <c r="GGA53" s="130"/>
      <c r="GGB53" s="130"/>
      <c r="GGC53" s="130"/>
      <c r="GGD53" s="130"/>
      <c r="GGE53" s="130"/>
      <c r="GGF53" s="130"/>
      <c r="GGG53" s="130"/>
      <c r="GGH53" s="130"/>
      <c r="GGI53" s="130"/>
      <c r="GGJ53" s="130"/>
      <c r="GGK53" s="130"/>
      <c r="GGL53" s="130"/>
      <c r="GGM53" s="130"/>
      <c r="GGN53" s="130"/>
      <c r="GGO53" s="130"/>
      <c r="GGP53" s="130"/>
      <c r="GGQ53" s="130"/>
      <c r="GGR53" s="130"/>
      <c r="GGS53" s="130"/>
      <c r="GGT53" s="130"/>
      <c r="GGU53" s="130"/>
      <c r="GGV53" s="130"/>
      <c r="GGW53" s="130"/>
      <c r="GGX53" s="130"/>
      <c r="GGY53" s="130"/>
      <c r="GGZ53" s="130"/>
      <c r="GHA53" s="130"/>
      <c r="GHB53" s="130"/>
      <c r="GHC53" s="130"/>
      <c r="GHD53" s="130"/>
      <c r="GHE53" s="130"/>
      <c r="GHF53" s="130"/>
      <c r="GHG53" s="130"/>
      <c r="GHH53" s="130"/>
      <c r="GHI53" s="130"/>
      <c r="GHJ53" s="130"/>
      <c r="GHK53" s="130"/>
      <c r="GHL53" s="130"/>
      <c r="GHM53" s="130"/>
      <c r="GHN53" s="130"/>
      <c r="GHO53" s="130"/>
      <c r="GHP53" s="130"/>
      <c r="GHQ53" s="130"/>
      <c r="GHR53" s="130"/>
      <c r="GHS53" s="130"/>
      <c r="GHT53" s="130"/>
      <c r="GHU53" s="130"/>
      <c r="GHV53" s="130"/>
      <c r="GHW53" s="130"/>
      <c r="GHX53" s="130"/>
      <c r="GHY53" s="130"/>
      <c r="GHZ53" s="130"/>
      <c r="GIA53" s="130"/>
      <c r="GIB53" s="130"/>
      <c r="GIC53" s="130"/>
      <c r="GID53" s="130"/>
      <c r="GIE53" s="130"/>
      <c r="GIF53" s="130"/>
      <c r="GIG53" s="130"/>
      <c r="GIH53" s="130"/>
      <c r="GII53" s="130"/>
      <c r="GIJ53" s="130"/>
      <c r="GIK53" s="130"/>
      <c r="GIL53" s="130"/>
      <c r="GIM53" s="130"/>
      <c r="GIN53" s="130"/>
      <c r="GIO53" s="130"/>
      <c r="GIP53" s="130"/>
      <c r="GIQ53" s="130"/>
      <c r="GIR53" s="130"/>
      <c r="GIS53" s="130"/>
      <c r="GIT53" s="130"/>
      <c r="GIU53" s="130"/>
      <c r="GIV53" s="130"/>
      <c r="GIW53" s="130"/>
      <c r="GIX53" s="130"/>
      <c r="GIY53" s="130"/>
      <c r="GIZ53" s="130"/>
      <c r="GJA53" s="130"/>
      <c r="GJB53" s="130"/>
      <c r="GJC53" s="130"/>
      <c r="GJD53" s="130"/>
      <c r="GJE53" s="130"/>
      <c r="GJF53" s="130"/>
      <c r="GJG53" s="130"/>
      <c r="GJH53" s="130"/>
      <c r="GJI53" s="130"/>
      <c r="GJJ53" s="130"/>
      <c r="GJK53" s="130"/>
      <c r="GJL53" s="130"/>
      <c r="GJM53" s="130"/>
      <c r="GJN53" s="130"/>
      <c r="GJO53" s="130"/>
      <c r="GJP53" s="130"/>
      <c r="GJQ53" s="130"/>
      <c r="GJR53" s="130"/>
      <c r="GJS53" s="130"/>
      <c r="GJT53" s="130"/>
      <c r="GJU53" s="130"/>
      <c r="GJV53" s="130"/>
      <c r="GJW53" s="130"/>
      <c r="GJX53" s="130"/>
      <c r="GJY53" s="130"/>
      <c r="GJZ53" s="130"/>
      <c r="GKA53" s="130"/>
      <c r="GKB53" s="130"/>
      <c r="GKC53" s="130"/>
      <c r="GKD53" s="130"/>
      <c r="GKE53" s="130"/>
      <c r="GKF53" s="130"/>
      <c r="GKG53" s="130"/>
      <c r="GKH53" s="130"/>
      <c r="GKI53" s="130"/>
      <c r="GKJ53" s="130"/>
      <c r="GKK53" s="130"/>
      <c r="GKL53" s="130"/>
      <c r="GKM53" s="130"/>
      <c r="GKN53" s="130"/>
      <c r="GKO53" s="130"/>
      <c r="GKP53" s="130"/>
      <c r="GKQ53" s="130"/>
      <c r="GKR53" s="130"/>
      <c r="GKS53" s="130"/>
      <c r="GKT53" s="130"/>
      <c r="GKU53" s="130"/>
      <c r="GKV53" s="130"/>
      <c r="GKW53" s="130"/>
      <c r="GKX53" s="130"/>
      <c r="GKY53" s="130"/>
      <c r="GKZ53" s="130"/>
      <c r="GLA53" s="130"/>
      <c r="GLB53" s="130"/>
      <c r="GLC53" s="130"/>
      <c r="GLD53" s="130"/>
      <c r="GLE53" s="130"/>
      <c r="GLF53" s="130"/>
      <c r="GLG53" s="130"/>
      <c r="GLH53" s="130"/>
      <c r="GLI53" s="130"/>
      <c r="GLJ53" s="130"/>
      <c r="GLK53" s="130"/>
      <c r="GLL53" s="130"/>
      <c r="GLM53" s="130"/>
      <c r="GLN53" s="130"/>
      <c r="GLO53" s="130"/>
      <c r="GLP53" s="130"/>
      <c r="GLQ53" s="130"/>
      <c r="GLR53" s="130"/>
      <c r="GLS53" s="130"/>
      <c r="GLT53" s="130"/>
      <c r="GLU53" s="130"/>
      <c r="GLV53" s="130"/>
      <c r="GLW53" s="130"/>
      <c r="GLX53" s="130"/>
      <c r="GLY53" s="130"/>
      <c r="GLZ53" s="130"/>
      <c r="GMA53" s="130"/>
      <c r="GMB53" s="130"/>
      <c r="GMC53" s="130"/>
      <c r="GMD53" s="130"/>
      <c r="GME53" s="130"/>
      <c r="GMF53" s="130"/>
      <c r="GMG53" s="130"/>
      <c r="GMH53" s="130"/>
      <c r="GMI53" s="130"/>
      <c r="GMJ53" s="130"/>
      <c r="GMK53" s="130"/>
      <c r="GML53" s="130"/>
      <c r="GMM53" s="130"/>
      <c r="GMN53" s="130"/>
      <c r="GMO53" s="130"/>
      <c r="GMP53" s="130"/>
      <c r="GMQ53" s="130"/>
      <c r="GMR53" s="130"/>
      <c r="GMS53" s="130"/>
      <c r="GMT53" s="130"/>
      <c r="GMU53" s="130"/>
      <c r="GMV53" s="130"/>
      <c r="GMW53" s="130"/>
      <c r="GMX53" s="130"/>
      <c r="GMY53" s="130"/>
      <c r="GMZ53" s="130"/>
      <c r="GNA53" s="130"/>
      <c r="GNB53" s="130"/>
      <c r="GNC53" s="130"/>
      <c r="GND53" s="130"/>
      <c r="GNE53" s="130"/>
      <c r="GNF53" s="130"/>
      <c r="GNG53" s="130"/>
      <c r="GNH53" s="130"/>
      <c r="GNI53" s="130"/>
      <c r="GNJ53" s="130"/>
      <c r="GNK53" s="130"/>
      <c r="GNL53" s="130"/>
      <c r="GNM53" s="130"/>
      <c r="GNN53" s="130"/>
      <c r="GNO53" s="130"/>
      <c r="GNP53" s="130"/>
      <c r="GNQ53" s="130"/>
      <c r="GNR53" s="130"/>
      <c r="GNS53" s="130"/>
      <c r="GNT53" s="130"/>
      <c r="GNU53" s="130"/>
      <c r="GNV53" s="130"/>
      <c r="GNW53" s="130"/>
      <c r="GNX53" s="130"/>
      <c r="GNY53" s="130"/>
      <c r="GNZ53" s="130"/>
      <c r="GOA53" s="130"/>
      <c r="GOB53" s="130"/>
      <c r="GOC53" s="130"/>
      <c r="GOD53" s="130"/>
      <c r="GOE53" s="130"/>
      <c r="GOF53" s="130"/>
      <c r="GOG53" s="130"/>
      <c r="GOH53" s="130"/>
      <c r="GOI53" s="130"/>
      <c r="GOJ53" s="130"/>
      <c r="GOK53" s="130"/>
      <c r="GOL53" s="130"/>
      <c r="GOM53" s="130"/>
      <c r="GON53" s="130"/>
      <c r="GOO53" s="130"/>
      <c r="GOP53" s="130"/>
      <c r="GOQ53" s="130"/>
      <c r="GOR53" s="130"/>
      <c r="GOS53" s="130"/>
      <c r="GOT53" s="130"/>
      <c r="GOU53" s="130"/>
      <c r="GOV53" s="130"/>
      <c r="GOW53" s="130"/>
      <c r="GOX53" s="130"/>
      <c r="GOY53" s="130"/>
      <c r="GOZ53" s="130"/>
      <c r="GPA53" s="130"/>
      <c r="GPB53" s="130"/>
      <c r="GPC53" s="130"/>
      <c r="GPD53" s="130"/>
      <c r="GPE53" s="130"/>
      <c r="GPF53" s="130"/>
      <c r="GPG53" s="130"/>
      <c r="GPH53" s="130"/>
      <c r="GPI53" s="130"/>
      <c r="GPJ53" s="130"/>
      <c r="GPK53" s="130"/>
      <c r="GPL53" s="130"/>
      <c r="GPM53" s="130"/>
      <c r="GPN53" s="130"/>
      <c r="GPO53" s="130"/>
      <c r="GPP53" s="130"/>
      <c r="GPQ53" s="130"/>
      <c r="GPR53" s="130"/>
      <c r="GPS53" s="130"/>
      <c r="GPT53" s="130"/>
      <c r="GPU53" s="130"/>
      <c r="GPV53" s="130"/>
      <c r="GPW53" s="130"/>
      <c r="GPX53" s="130"/>
      <c r="GPY53" s="130"/>
      <c r="GPZ53" s="130"/>
      <c r="GQA53" s="130"/>
      <c r="GQB53" s="130"/>
      <c r="GQC53" s="130"/>
      <c r="GQD53" s="130"/>
      <c r="GQE53" s="130"/>
      <c r="GQF53" s="130"/>
      <c r="GQG53" s="130"/>
      <c r="GQH53" s="130"/>
      <c r="GQI53" s="130"/>
      <c r="GQJ53" s="130"/>
      <c r="GQK53" s="130"/>
      <c r="GQL53" s="130"/>
      <c r="GQM53" s="130"/>
      <c r="GQN53" s="130"/>
      <c r="GQO53" s="130"/>
      <c r="GQP53" s="130"/>
      <c r="GQQ53" s="130"/>
      <c r="GQR53" s="130"/>
      <c r="GQS53" s="130"/>
      <c r="GQT53" s="130"/>
      <c r="GQU53" s="130"/>
      <c r="GQV53" s="130"/>
      <c r="GQW53" s="130"/>
      <c r="GQX53" s="130"/>
      <c r="GQY53" s="130"/>
      <c r="GQZ53" s="130"/>
      <c r="GRA53" s="130"/>
      <c r="GRB53" s="130"/>
      <c r="GRC53" s="130"/>
      <c r="GRD53" s="130"/>
      <c r="GRE53" s="130"/>
      <c r="GRF53" s="130"/>
      <c r="GRG53" s="130"/>
      <c r="GRH53" s="130"/>
      <c r="GRI53" s="130"/>
      <c r="GRJ53" s="130"/>
      <c r="GRK53" s="130"/>
      <c r="GRL53" s="130"/>
      <c r="GRM53" s="130"/>
      <c r="GRN53" s="130"/>
      <c r="GRO53" s="130"/>
      <c r="GRP53" s="130"/>
      <c r="GRQ53" s="130"/>
      <c r="GRR53" s="130"/>
      <c r="GRS53" s="130"/>
      <c r="GRT53" s="130"/>
      <c r="GRU53" s="130"/>
      <c r="GRV53" s="130"/>
      <c r="GRW53" s="130"/>
      <c r="GRX53" s="130"/>
      <c r="GRY53" s="130"/>
      <c r="GRZ53" s="130"/>
      <c r="GSA53" s="130"/>
      <c r="GSB53" s="130"/>
      <c r="GSC53" s="130"/>
      <c r="GSD53" s="130"/>
      <c r="GSE53" s="130"/>
      <c r="GSF53" s="130"/>
      <c r="GSG53" s="130"/>
      <c r="GSH53" s="130"/>
      <c r="GSI53" s="130"/>
      <c r="GSJ53" s="130"/>
      <c r="GSK53" s="130"/>
      <c r="GSL53" s="130"/>
      <c r="GSM53" s="130"/>
      <c r="GSN53" s="130"/>
      <c r="GSO53" s="130"/>
      <c r="GSP53" s="130"/>
      <c r="GSQ53" s="130"/>
      <c r="GSR53" s="130"/>
      <c r="GSS53" s="130"/>
      <c r="GST53" s="130"/>
      <c r="GSU53" s="130"/>
      <c r="GSV53" s="130"/>
      <c r="GSW53" s="130"/>
      <c r="GSX53" s="130"/>
      <c r="GSY53" s="130"/>
      <c r="GSZ53" s="130"/>
      <c r="GTA53" s="130"/>
      <c r="GTB53" s="130"/>
      <c r="GTC53" s="130"/>
      <c r="GTD53" s="130"/>
      <c r="GTE53" s="130"/>
      <c r="GTF53" s="130"/>
      <c r="GTG53" s="130"/>
      <c r="GTH53" s="130"/>
      <c r="GTI53" s="130"/>
      <c r="GTJ53" s="130"/>
      <c r="GTK53" s="130"/>
      <c r="GTL53" s="130"/>
      <c r="GTM53" s="130"/>
      <c r="GTN53" s="130"/>
      <c r="GTO53" s="130"/>
      <c r="GTP53" s="130"/>
      <c r="GTQ53" s="130"/>
      <c r="GTR53" s="130"/>
      <c r="GTS53" s="130"/>
      <c r="GTT53" s="130"/>
      <c r="GTU53" s="130"/>
      <c r="GTV53" s="130"/>
      <c r="GTW53" s="130"/>
      <c r="GTX53" s="130"/>
      <c r="GTY53" s="130"/>
      <c r="GTZ53" s="130"/>
      <c r="GUA53" s="130"/>
      <c r="GUB53" s="130"/>
      <c r="GUC53" s="130"/>
      <c r="GUD53" s="130"/>
      <c r="GUE53" s="130"/>
      <c r="GUF53" s="130"/>
      <c r="GUG53" s="130"/>
      <c r="GUH53" s="130"/>
      <c r="GUI53" s="130"/>
      <c r="GUJ53" s="130"/>
      <c r="GUK53" s="130"/>
      <c r="GUL53" s="130"/>
      <c r="GUM53" s="130"/>
      <c r="GUN53" s="130"/>
      <c r="GUO53" s="130"/>
      <c r="GUP53" s="130"/>
      <c r="GUQ53" s="130"/>
      <c r="GUR53" s="130"/>
      <c r="GUS53" s="130"/>
      <c r="GUT53" s="130"/>
      <c r="GUU53" s="130"/>
      <c r="GUV53" s="130"/>
      <c r="GUW53" s="130"/>
      <c r="GUX53" s="130"/>
      <c r="GUY53" s="130"/>
      <c r="GUZ53" s="130"/>
      <c r="GVA53" s="130"/>
      <c r="GVB53" s="130"/>
      <c r="GVC53" s="130"/>
      <c r="GVD53" s="130"/>
      <c r="GVE53" s="130"/>
      <c r="GVF53" s="130"/>
      <c r="GVG53" s="130"/>
      <c r="GVH53" s="130"/>
      <c r="GVI53" s="130"/>
      <c r="GVJ53" s="130"/>
      <c r="GVK53" s="130"/>
      <c r="GVL53" s="130"/>
      <c r="GVM53" s="130"/>
      <c r="GVN53" s="130"/>
      <c r="GVO53" s="130"/>
      <c r="GVP53" s="130"/>
      <c r="GVQ53" s="130"/>
      <c r="GVR53" s="130"/>
      <c r="GVS53" s="130"/>
      <c r="GVT53" s="130"/>
      <c r="GVU53" s="130"/>
      <c r="GVV53" s="130"/>
      <c r="GVW53" s="130"/>
      <c r="GVX53" s="130"/>
      <c r="GVY53" s="130"/>
      <c r="GVZ53" s="130"/>
      <c r="GWA53" s="130"/>
      <c r="GWB53" s="130"/>
      <c r="GWC53" s="130"/>
      <c r="GWD53" s="130"/>
      <c r="GWE53" s="130"/>
      <c r="GWF53" s="130"/>
      <c r="GWG53" s="130"/>
      <c r="GWH53" s="130"/>
      <c r="GWI53" s="130"/>
      <c r="GWJ53" s="130"/>
      <c r="GWK53" s="130"/>
      <c r="GWL53" s="130"/>
      <c r="GWM53" s="130"/>
      <c r="GWN53" s="130"/>
      <c r="GWO53" s="130"/>
      <c r="GWP53" s="130"/>
      <c r="GWQ53" s="130"/>
      <c r="GWR53" s="130"/>
      <c r="GWS53" s="130"/>
      <c r="GWT53" s="130"/>
      <c r="GWU53" s="130"/>
      <c r="GWV53" s="130"/>
      <c r="GWW53" s="130"/>
      <c r="GWX53" s="130"/>
      <c r="GWY53" s="130"/>
      <c r="GWZ53" s="130"/>
      <c r="GXA53" s="130"/>
      <c r="GXB53" s="130"/>
      <c r="GXC53" s="130"/>
      <c r="GXD53" s="130"/>
      <c r="GXE53" s="130"/>
      <c r="GXF53" s="130"/>
      <c r="GXG53" s="130"/>
      <c r="GXH53" s="130"/>
      <c r="GXI53" s="130"/>
      <c r="GXJ53" s="130"/>
      <c r="GXK53" s="130"/>
      <c r="GXL53" s="130"/>
      <c r="GXM53" s="130"/>
      <c r="GXN53" s="130"/>
      <c r="GXO53" s="130"/>
      <c r="GXP53" s="130"/>
      <c r="GXQ53" s="130"/>
      <c r="GXR53" s="130"/>
      <c r="GXS53" s="130"/>
      <c r="GXT53" s="130"/>
      <c r="GXU53" s="130"/>
      <c r="GXV53" s="130"/>
      <c r="GXW53" s="130"/>
      <c r="GXX53" s="130"/>
      <c r="GXY53" s="130"/>
      <c r="GXZ53" s="130"/>
      <c r="GYA53" s="130"/>
      <c r="GYB53" s="130"/>
      <c r="GYC53" s="130"/>
      <c r="GYD53" s="130"/>
      <c r="GYE53" s="130"/>
      <c r="GYF53" s="130"/>
      <c r="GYG53" s="130"/>
      <c r="GYH53" s="130"/>
      <c r="GYI53" s="130"/>
      <c r="GYJ53" s="130"/>
      <c r="GYK53" s="130"/>
      <c r="GYL53" s="130"/>
      <c r="GYM53" s="130"/>
      <c r="GYN53" s="130"/>
      <c r="GYO53" s="130"/>
      <c r="GYP53" s="130"/>
      <c r="GYQ53" s="130"/>
      <c r="GYR53" s="130"/>
      <c r="GYS53" s="130"/>
      <c r="GYT53" s="130"/>
      <c r="GYU53" s="130"/>
      <c r="GYV53" s="130"/>
      <c r="GYW53" s="130"/>
      <c r="GYX53" s="130"/>
      <c r="GYY53" s="130"/>
      <c r="GYZ53" s="130"/>
      <c r="GZA53" s="130"/>
      <c r="GZB53" s="130"/>
      <c r="GZC53" s="130"/>
      <c r="GZD53" s="130"/>
      <c r="GZE53" s="130"/>
      <c r="GZF53" s="130"/>
      <c r="GZG53" s="130"/>
      <c r="GZH53" s="130"/>
      <c r="GZI53" s="130"/>
      <c r="GZJ53" s="130"/>
      <c r="GZK53" s="130"/>
      <c r="GZL53" s="130"/>
      <c r="GZM53" s="130"/>
      <c r="GZN53" s="130"/>
      <c r="GZO53" s="130"/>
      <c r="GZP53" s="130"/>
      <c r="GZQ53" s="130"/>
      <c r="GZR53" s="130"/>
      <c r="GZS53" s="130"/>
      <c r="GZT53" s="130"/>
      <c r="GZU53" s="130"/>
      <c r="GZV53" s="130"/>
      <c r="GZW53" s="130"/>
      <c r="GZX53" s="130"/>
      <c r="GZY53" s="130"/>
      <c r="GZZ53" s="130"/>
      <c r="HAA53" s="130"/>
      <c r="HAB53" s="130"/>
      <c r="HAC53" s="130"/>
      <c r="HAD53" s="130"/>
      <c r="HAE53" s="130"/>
      <c r="HAF53" s="130"/>
      <c r="HAG53" s="130"/>
      <c r="HAH53" s="130"/>
      <c r="HAI53" s="130"/>
      <c r="HAJ53" s="130"/>
      <c r="HAK53" s="130"/>
      <c r="HAL53" s="130"/>
      <c r="HAM53" s="130"/>
      <c r="HAN53" s="130"/>
      <c r="HAO53" s="130"/>
      <c r="HAP53" s="130"/>
      <c r="HAQ53" s="130"/>
      <c r="HAR53" s="130"/>
      <c r="HAS53" s="130"/>
      <c r="HAT53" s="130"/>
      <c r="HAU53" s="130"/>
      <c r="HAV53" s="130"/>
      <c r="HAW53" s="130"/>
      <c r="HAX53" s="130"/>
      <c r="HAY53" s="130"/>
      <c r="HAZ53" s="130"/>
      <c r="HBA53" s="130"/>
      <c r="HBB53" s="130"/>
      <c r="HBC53" s="130"/>
      <c r="HBD53" s="130"/>
      <c r="HBE53" s="130"/>
      <c r="HBF53" s="130"/>
      <c r="HBG53" s="130"/>
      <c r="HBH53" s="130"/>
      <c r="HBI53" s="130"/>
      <c r="HBJ53" s="130"/>
      <c r="HBK53" s="130"/>
      <c r="HBL53" s="130"/>
      <c r="HBM53" s="130"/>
      <c r="HBN53" s="130"/>
      <c r="HBO53" s="130"/>
      <c r="HBP53" s="130"/>
      <c r="HBQ53" s="130"/>
      <c r="HBR53" s="130"/>
      <c r="HBS53" s="130"/>
      <c r="HBT53" s="130"/>
      <c r="HBU53" s="130"/>
      <c r="HBV53" s="130"/>
      <c r="HBW53" s="130"/>
      <c r="HBX53" s="130"/>
      <c r="HBY53" s="130"/>
      <c r="HBZ53" s="130"/>
      <c r="HCA53" s="130"/>
      <c r="HCB53" s="130"/>
      <c r="HCC53" s="130"/>
      <c r="HCD53" s="130"/>
      <c r="HCE53" s="130"/>
      <c r="HCF53" s="130"/>
      <c r="HCG53" s="130"/>
      <c r="HCH53" s="130"/>
      <c r="HCI53" s="130"/>
      <c r="HCJ53" s="130"/>
      <c r="HCK53" s="130"/>
      <c r="HCL53" s="130"/>
      <c r="HCM53" s="130"/>
      <c r="HCN53" s="130"/>
      <c r="HCO53" s="130"/>
      <c r="HCP53" s="130"/>
      <c r="HCQ53" s="130"/>
      <c r="HCR53" s="130"/>
      <c r="HCS53" s="130"/>
      <c r="HCT53" s="130"/>
      <c r="HCU53" s="130"/>
      <c r="HCV53" s="130"/>
      <c r="HCW53" s="130"/>
      <c r="HCX53" s="130"/>
      <c r="HCY53" s="130"/>
      <c r="HCZ53" s="130"/>
      <c r="HDA53" s="130"/>
      <c r="HDB53" s="130"/>
      <c r="HDC53" s="130"/>
      <c r="HDD53" s="130"/>
      <c r="HDE53" s="130"/>
      <c r="HDF53" s="130"/>
      <c r="HDG53" s="130"/>
      <c r="HDH53" s="130"/>
      <c r="HDI53" s="130"/>
      <c r="HDJ53" s="130"/>
      <c r="HDK53" s="130"/>
      <c r="HDL53" s="130"/>
      <c r="HDM53" s="130"/>
      <c r="HDN53" s="130"/>
      <c r="HDO53" s="130"/>
      <c r="HDP53" s="130"/>
      <c r="HDQ53" s="130"/>
      <c r="HDR53" s="130"/>
      <c r="HDS53" s="130"/>
      <c r="HDT53" s="130"/>
      <c r="HDU53" s="130"/>
      <c r="HDV53" s="130"/>
      <c r="HDW53" s="130"/>
      <c r="HDX53" s="130"/>
      <c r="HDY53" s="130"/>
      <c r="HDZ53" s="130"/>
      <c r="HEA53" s="130"/>
      <c r="HEB53" s="130"/>
      <c r="HEC53" s="130"/>
      <c r="HED53" s="130"/>
      <c r="HEE53" s="130"/>
      <c r="HEF53" s="130"/>
      <c r="HEG53" s="130"/>
      <c r="HEH53" s="130"/>
      <c r="HEI53" s="130"/>
      <c r="HEJ53" s="130"/>
      <c r="HEK53" s="130"/>
      <c r="HEL53" s="130"/>
      <c r="HEM53" s="130"/>
      <c r="HEN53" s="130"/>
      <c r="HEO53" s="130"/>
      <c r="HEP53" s="130"/>
      <c r="HEQ53" s="130"/>
      <c r="HER53" s="130"/>
      <c r="HES53" s="130"/>
      <c r="HET53" s="130"/>
      <c r="HEU53" s="130"/>
      <c r="HEV53" s="130"/>
      <c r="HEW53" s="130"/>
      <c r="HEX53" s="130"/>
      <c r="HEY53" s="130"/>
      <c r="HEZ53" s="130"/>
      <c r="HFA53" s="130"/>
      <c r="HFB53" s="130"/>
      <c r="HFC53" s="130"/>
      <c r="HFD53" s="130"/>
      <c r="HFE53" s="130"/>
      <c r="HFF53" s="130"/>
      <c r="HFG53" s="130"/>
      <c r="HFH53" s="130"/>
      <c r="HFI53" s="130"/>
      <c r="HFJ53" s="130"/>
      <c r="HFK53" s="130"/>
      <c r="HFL53" s="130"/>
      <c r="HFM53" s="130"/>
      <c r="HFN53" s="130"/>
      <c r="HFO53" s="130"/>
      <c r="HFP53" s="130"/>
      <c r="HFQ53" s="130"/>
      <c r="HFR53" s="130"/>
      <c r="HFS53" s="130"/>
      <c r="HFT53" s="130"/>
      <c r="HFU53" s="130"/>
      <c r="HFV53" s="130"/>
      <c r="HFW53" s="130"/>
      <c r="HFX53" s="130"/>
      <c r="HFY53" s="130"/>
      <c r="HFZ53" s="130"/>
      <c r="HGA53" s="130"/>
      <c r="HGB53" s="130"/>
      <c r="HGC53" s="130"/>
      <c r="HGD53" s="130"/>
      <c r="HGE53" s="130"/>
      <c r="HGF53" s="130"/>
      <c r="HGG53" s="130"/>
      <c r="HGH53" s="130"/>
      <c r="HGI53" s="130"/>
      <c r="HGJ53" s="130"/>
      <c r="HGK53" s="130"/>
      <c r="HGL53" s="130"/>
      <c r="HGM53" s="130"/>
      <c r="HGN53" s="130"/>
      <c r="HGO53" s="130"/>
      <c r="HGP53" s="130"/>
      <c r="HGQ53" s="130"/>
      <c r="HGR53" s="130"/>
      <c r="HGS53" s="130"/>
      <c r="HGT53" s="130"/>
      <c r="HGU53" s="130"/>
      <c r="HGV53" s="130"/>
      <c r="HGW53" s="130"/>
      <c r="HGX53" s="130"/>
      <c r="HGY53" s="130"/>
      <c r="HGZ53" s="130"/>
      <c r="HHA53" s="130"/>
      <c r="HHB53" s="130"/>
      <c r="HHC53" s="130"/>
      <c r="HHD53" s="130"/>
      <c r="HHE53" s="130"/>
      <c r="HHF53" s="130"/>
      <c r="HHG53" s="130"/>
      <c r="HHH53" s="130"/>
      <c r="HHI53" s="130"/>
      <c r="HHJ53" s="130"/>
      <c r="HHK53" s="130"/>
      <c r="HHL53" s="130"/>
      <c r="HHM53" s="130"/>
      <c r="HHN53" s="130"/>
      <c r="HHO53" s="130"/>
      <c r="HHP53" s="130"/>
      <c r="HHQ53" s="130"/>
      <c r="HHR53" s="130"/>
      <c r="HHS53" s="130"/>
      <c r="HHT53" s="130"/>
      <c r="HHU53" s="130"/>
      <c r="HHV53" s="130"/>
      <c r="HHW53" s="130"/>
      <c r="HHX53" s="130"/>
      <c r="HHY53" s="130"/>
      <c r="HHZ53" s="130"/>
      <c r="HIA53" s="130"/>
      <c r="HIB53" s="130"/>
      <c r="HIC53" s="130"/>
      <c r="HID53" s="130"/>
      <c r="HIE53" s="130"/>
      <c r="HIF53" s="130"/>
      <c r="HIG53" s="130"/>
      <c r="HIH53" s="130"/>
      <c r="HII53" s="130"/>
      <c r="HIJ53" s="130"/>
      <c r="HIK53" s="130"/>
      <c r="HIL53" s="130"/>
      <c r="HIM53" s="130"/>
      <c r="HIN53" s="130"/>
      <c r="HIO53" s="130"/>
      <c r="HIP53" s="130"/>
      <c r="HIQ53" s="130"/>
      <c r="HIR53" s="130"/>
      <c r="HIS53" s="130"/>
      <c r="HIT53" s="130"/>
      <c r="HIU53" s="130"/>
      <c r="HIV53" s="130"/>
      <c r="HIW53" s="130"/>
      <c r="HIX53" s="130"/>
      <c r="HIY53" s="130"/>
      <c r="HIZ53" s="130"/>
      <c r="HJA53" s="130"/>
      <c r="HJB53" s="130"/>
      <c r="HJC53" s="130"/>
      <c r="HJD53" s="130"/>
      <c r="HJE53" s="130"/>
      <c r="HJF53" s="130"/>
      <c r="HJG53" s="130"/>
      <c r="HJH53" s="130"/>
      <c r="HJI53" s="130"/>
      <c r="HJJ53" s="130"/>
      <c r="HJK53" s="130"/>
      <c r="HJL53" s="130"/>
      <c r="HJM53" s="130"/>
      <c r="HJN53" s="130"/>
      <c r="HJO53" s="130"/>
      <c r="HJP53" s="130"/>
      <c r="HJQ53" s="130"/>
      <c r="HJR53" s="130"/>
      <c r="HJS53" s="130"/>
      <c r="HJT53" s="130"/>
      <c r="HJU53" s="130"/>
      <c r="HJV53" s="130"/>
      <c r="HJW53" s="130"/>
      <c r="HJX53" s="130"/>
      <c r="HJY53" s="130"/>
      <c r="HJZ53" s="130"/>
      <c r="HKA53" s="130"/>
      <c r="HKB53" s="130"/>
      <c r="HKC53" s="130"/>
      <c r="HKD53" s="130"/>
      <c r="HKE53" s="130"/>
      <c r="HKF53" s="130"/>
      <c r="HKG53" s="130"/>
      <c r="HKH53" s="130"/>
      <c r="HKI53" s="130"/>
      <c r="HKJ53" s="130"/>
      <c r="HKK53" s="130"/>
      <c r="HKL53" s="130"/>
      <c r="HKM53" s="130"/>
      <c r="HKN53" s="130"/>
      <c r="HKO53" s="130"/>
      <c r="HKP53" s="130"/>
      <c r="HKQ53" s="130"/>
      <c r="HKR53" s="130"/>
      <c r="HKS53" s="130"/>
      <c r="HKT53" s="130"/>
      <c r="HKU53" s="130"/>
      <c r="HKV53" s="130"/>
      <c r="HKW53" s="130"/>
      <c r="HKX53" s="130"/>
      <c r="HKY53" s="130"/>
      <c r="HKZ53" s="130"/>
      <c r="HLA53" s="130"/>
      <c r="HLB53" s="130"/>
      <c r="HLC53" s="130"/>
      <c r="HLD53" s="130"/>
      <c r="HLE53" s="130"/>
      <c r="HLF53" s="130"/>
      <c r="HLG53" s="130"/>
      <c r="HLH53" s="130"/>
      <c r="HLI53" s="130"/>
      <c r="HLJ53" s="130"/>
      <c r="HLK53" s="130"/>
      <c r="HLL53" s="130"/>
      <c r="HLM53" s="130"/>
      <c r="HLN53" s="130"/>
      <c r="HLO53" s="130"/>
      <c r="HLP53" s="130"/>
      <c r="HLQ53" s="130"/>
      <c r="HLR53" s="130"/>
      <c r="HLS53" s="130"/>
      <c r="HLT53" s="130"/>
      <c r="HLU53" s="130"/>
      <c r="HLV53" s="130"/>
      <c r="HLW53" s="130"/>
      <c r="HLX53" s="130"/>
      <c r="HLY53" s="130"/>
      <c r="HLZ53" s="130"/>
      <c r="HMA53" s="130"/>
      <c r="HMB53" s="130"/>
      <c r="HMC53" s="130"/>
      <c r="HMD53" s="130"/>
      <c r="HME53" s="130"/>
      <c r="HMF53" s="130"/>
      <c r="HMG53" s="130"/>
      <c r="HMH53" s="130"/>
      <c r="HMI53" s="130"/>
      <c r="HMJ53" s="130"/>
      <c r="HMK53" s="130"/>
      <c r="HML53" s="130"/>
      <c r="HMM53" s="130"/>
      <c r="HMN53" s="130"/>
      <c r="HMO53" s="130"/>
      <c r="HMP53" s="130"/>
      <c r="HMQ53" s="130"/>
      <c r="HMR53" s="130"/>
      <c r="HMS53" s="130"/>
      <c r="HMT53" s="130"/>
      <c r="HMU53" s="130"/>
      <c r="HMV53" s="130"/>
      <c r="HMW53" s="130"/>
      <c r="HMX53" s="130"/>
      <c r="HMY53" s="130"/>
      <c r="HMZ53" s="130"/>
      <c r="HNA53" s="130"/>
      <c r="HNB53" s="130"/>
      <c r="HNC53" s="130"/>
      <c r="HND53" s="130"/>
      <c r="HNE53" s="130"/>
      <c r="HNF53" s="130"/>
      <c r="HNG53" s="130"/>
      <c r="HNH53" s="130"/>
      <c r="HNI53" s="130"/>
      <c r="HNJ53" s="130"/>
      <c r="HNK53" s="130"/>
      <c r="HNL53" s="130"/>
      <c r="HNM53" s="130"/>
      <c r="HNN53" s="130"/>
      <c r="HNO53" s="130"/>
      <c r="HNP53" s="130"/>
      <c r="HNQ53" s="130"/>
      <c r="HNR53" s="130"/>
      <c r="HNS53" s="130"/>
      <c r="HNT53" s="130"/>
      <c r="HNU53" s="130"/>
      <c r="HNV53" s="130"/>
      <c r="HNW53" s="130"/>
      <c r="HNX53" s="130"/>
      <c r="HNY53" s="130"/>
      <c r="HNZ53" s="130"/>
      <c r="HOA53" s="130"/>
      <c r="HOB53" s="130"/>
      <c r="HOC53" s="130"/>
      <c r="HOD53" s="130"/>
      <c r="HOE53" s="130"/>
      <c r="HOF53" s="130"/>
      <c r="HOG53" s="130"/>
      <c r="HOH53" s="130"/>
      <c r="HOI53" s="130"/>
      <c r="HOJ53" s="130"/>
      <c r="HOK53" s="130"/>
      <c r="HOL53" s="130"/>
      <c r="HOM53" s="130"/>
      <c r="HON53" s="130"/>
      <c r="HOO53" s="130"/>
      <c r="HOP53" s="130"/>
      <c r="HOQ53" s="130"/>
      <c r="HOR53" s="130"/>
      <c r="HOS53" s="130"/>
      <c r="HOT53" s="130"/>
      <c r="HOU53" s="130"/>
      <c r="HOV53" s="130"/>
      <c r="HOW53" s="130"/>
      <c r="HOX53" s="130"/>
      <c r="HOY53" s="130"/>
      <c r="HOZ53" s="130"/>
      <c r="HPA53" s="130"/>
      <c r="HPB53" s="130"/>
      <c r="HPC53" s="130"/>
      <c r="HPD53" s="130"/>
      <c r="HPE53" s="130"/>
      <c r="HPF53" s="130"/>
      <c r="HPG53" s="130"/>
      <c r="HPH53" s="130"/>
      <c r="HPI53" s="130"/>
      <c r="HPJ53" s="130"/>
      <c r="HPK53" s="130"/>
      <c r="HPL53" s="130"/>
      <c r="HPM53" s="130"/>
      <c r="HPN53" s="130"/>
      <c r="HPO53" s="130"/>
      <c r="HPP53" s="130"/>
      <c r="HPQ53" s="130"/>
      <c r="HPR53" s="130"/>
      <c r="HPS53" s="130"/>
      <c r="HPT53" s="130"/>
      <c r="HPU53" s="130"/>
      <c r="HPV53" s="130"/>
      <c r="HPW53" s="130"/>
      <c r="HPX53" s="130"/>
      <c r="HPY53" s="130"/>
      <c r="HPZ53" s="130"/>
      <c r="HQA53" s="130"/>
      <c r="HQB53" s="130"/>
      <c r="HQC53" s="130"/>
      <c r="HQD53" s="130"/>
      <c r="HQE53" s="130"/>
      <c r="HQF53" s="130"/>
      <c r="HQG53" s="130"/>
      <c r="HQH53" s="130"/>
      <c r="HQI53" s="130"/>
      <c r="HQJ53" s="130"/>
      <c r="HQK53" s="130"/>
      <c r="HQL53" s="130"/>
      <c r="HQM53" s="130"/>
      <c r="HQN53" s="130"/>
      <c r="HQO53" s="130"/>
      <c r="HQP53" s="130"/>
      <c r="HQQ53" s="130"/>
      <c r="HQR53" s="130"/>
      <c r="HQS53" s="130"/>
      <c r="HQT53" s="130"/>
      <c r="HQU53" s="130"/>
      <c r="HQV53" s="130"/>
      <c r="HQW53" s="130"/>
      <c r="HQX53" s="130"/>
      <c r="HQY53" s="130"/>
      <c r="HQZ53" s="130"/>
      <c r="HRA53" s="130"/>
      <c r="HRB53" s="130"/>
      <c r="HRC53" s="130"/>
      <c r="HRD53" s="130"/>
      <c r="HRE53" s="130"/>
      <c r="HRF53" s="130"/>
      <c r="HRG53" s="130"/>
      <c r="HRH53" s="130"/>
      <c r="HRI53" s="130"/>
      <c r="HRJ53" s="130"/>
      <c r="HRK53" s="130"/>
      <c r="HRL53" s="130"/>
      <c r="HRM53" s="130"/>
      <c r="HRN53" s="130"/>
      <c r="HRO53" s="130"/>
      <c r="HRP53" s="130"/>
      <c r="HRQ53" s="130"/>
      <c r="HRR53" s="130"/>
      <c r="HRS53" s="130"/>
      <c r="HRT53" s="130"/>
      <c r="HRU53" s="130"/>
      <c r="HRV53" s="130"/>
      <c r="HRW53" s="130"/>
      <c r="HRX53" s="130"/>
      <c r="HRY53" s="130"/>
      <c r="HRZ53" s="130"/>
      <c r="HSA53" s="130"/>
      <c r="HSB53" s="130"/>
      <c r="HSC53" s="130"/>
      <c r="HSD53" s="130"/>
      <c r="HSE53" s="130"/>
      <c r="HSF53" s="130"/>
      <c r="HSG53" s="130"/>
      <c r="HSH53" s="130"/>
      <c r="HSI53" s="130"/>
      <c r="HSJ53" s="130"/>
      <c r="HSK53" s="130"/>
      <c r="HSL53" s="130"/>
      <c r="HSM53" s="130"/>
      <c r="HSN53" s="130"/>
      <c r="HSO53" s="130"/>
      <c r="HSP53" s="130"/>
      <c r="HSQ53" s="130"/>
      <c r="HSR53" s="130"/>
      <c r="HSS53" s="130"/>
      <c r="HST53" s="130"/>
      <c r="HSU53" s="130"/>
      <c r="HSV53" s="130"/>
      <c r="HSW53" s="130"/>
      <c r="HSX53" s="130"/>
      <c r="HSY53" s="130"/>
      <c r="HSZ53" s="130"/>
      <c r="HTA53" s="130"/>
      <c r="HTB53" s="130"/>
      <c r="HTC53" s="130"/>
      <c r="HTD53" s="130"/>
      <c r="HTE53" s="130"/>
      <c r="HTF53" s="130"/>
      <c r="HTG53" s="130"/>
      <c r="HTH53" s="130"/>
      <c r="HTI53" s="130"/>
      <c r="HTJ53" s="130"/>
      <c r="HTK53" s="130"/>
      <c r="HTL53" s="130"/>
      <c r="HTM53" s="130"/>
      <c r="HTN53" s="130"/>
      <c r="HTO53" s="130"/>
      <c r="HTP53" s="130"/>
      <c r="HTQ53" s="130"/>
      <c r="HTR53" s="130"/>
      <c r="HTS53" s="130"/>
      <c r="HTT53" s="130"/>
      <c r="HTU53" s="130"/>
      <c r="HTV53" s="130"/>
      <c r="HTW53" s="130"/>
      <c r="HTX53" s="130"/>
      <c r="HTY53" s="130"/>
      <c r="HTZ53" s="130"/>
      <c r="HUA53" s="130"/>
      <c r="HUB53" s="130"/>
      <c r="HUC53" s="130"/>
      <c r="HUD53" s="130"/>
      <c r="HUE53" s="130"/>
      <c r="HUF53" s="130"/>
      <c r="HUG53" s="130"/>
      <c r="HUH53" s="130"/>
      <c r="HUI53" s="130"/>
      <c r="HUJ53" s="130"/>
      <c r="HUK53" s="130"/>
      <c r="HUL53" s="130"/>
      <c r="HUM53" s="130"/>
      <c r="HUN53" s="130"/>
      <c r="HUO53" s="130"/>
      <c r="HUP53" s="130"/>
      <c r="HUQ53" s="130"/>
      <c r="HUR53" s="130"/>
      <c r="HUS53" s="130"/>
      <c r="HUT53" s="130"/>
      <c r="HUU53" s="130"/>
      <c r="HUV53" s="130"/>
      <c r="HUW53" s="130"/>
      <c r="HUX53" s="130"/>
      <c r="HUY53" s="130"/>
      <c r="HUZ53" s="130"/>
      <c r="HVA53" s="130"/>
      <c r="HVB53" s="130"/>
      <c r="HVC53" s="130"/>
      <c r="HVD53" s="130"/>
      <c r="HVE53" s="130"/>
      <c r="HVF53" s="130"/>
      <c r="HVG53" s="130"/>
      <c r="HVH53" s="130"/>
      <c r="HVI53" s="130"/>
      <c r="HVJ53" s="130"/>
      <c r="HVK53" s="130"/>
      <c r="HVL53" s="130"/>
      <c r="HVM53" s="130"/>
      <c r="HVN53" s="130"/>
      <c r="HVO53" s="130"/>
      <c r="HVP53" s="130"/>
      <c r="HVQ53" s="130"/>
      <c r="HVR53" s="130"/>
      <c r="HVS53" s="130"/>
      <c r="HVT53" s="130"/>
      <c r="HVU53" s="130"/>
      <c r="HVV53" s="130"/>
      <c r="HVW53" s="130"/>
      <c r="HVX53" s="130"/>
      <c r="HVY53" s="130"/>
      <c r="HVZ53" s="130"/>
      <c r="HWA53" s="130"/>
      <c r="HWB53" s="130"/>
      <c r="HWC53" s="130"/>
      <c r="HWD53" s="130"/>
      <c r="HWE53" s="130"/>
      <c r="HWF53" s="130"/>
      <c r="HWG53" s="130"/>
      <c r="HWH53" s="130"/>
      <c r="HWI53" s="130"/>
      <c r="HWJ53" s="130"/>
      <c r="HWK53" s="130"/>
      <c r="HWL53" s="130"/>
      <c r="HWM53" s="130"/>
      <c r="HWN53" s="130"/>
      <c r="HWO53" s="130"/>
      <c r="HWP53" s="130"/>
      <c r="HWQ53" s="130"/>
      <c r="HWR53" s="130"/>
      <c r="HWS53" s="130"/>
      <c r="HWT53" s="130"/>
      <c r="HWU53" s="130"/>
      <c r="HWV53" s="130"/>
      <c r="HWW53" s="130"/>
      <c r="HWX53" s="130"/>
      <c r="HWY53" s="130"/>
      <c r="HWZ53" s="130"/>
      <c r="HXA53" s="130"/>
      <c r="HXB53" s="130"/>
      <c r="HXC53" s="130"/>
      <c r="HXD53" s="130"/>
      <c r="HXE53" s="130"/>
      <c r="HXF53" s="130"/>
      <c r="HXG53" s="130"/>
      <c r="HXH53" s="130"/>
      <c r="HXI53" s="130"/>
      <c r="HXJ53" s="130"/>
      <c r="HXK53" s="130"/>
      <c r="HXL53" s="130"/>
      <c r="HXM53" s="130"/>
      <c r="HXN53" s="130"/>
      <c r="HXO53" s="130"/>
      <c r="HXP53" s="130"/>
      <c r="HXQ53" s="130"/>
      <c r="HXR53" s="130"/>
      <c r="HXS53" s="130"/>
      <c r="HXT53" s="130"/>
      <c r="HXU53" s="130"/>
      <c r="HXV53" s="130"/>
      <c r="HXW53" s="130"/>
      <c r="HXX53" s="130"/>
      <c r="HXY53" s="130"/>
      <c r="HXZ53" s="130"/>
      <c r="HYA53" s="130"/>
      <c r="HYB53" s="130"/>
      <c r="HYC53" s="130"/>
      <c r="HYD53" s="130"/>
      <c r="HYE53" s="130"/>
      <c r="HYF53" s="130"/>
      <c r="HYG53" s="130"/>
      <c r="HYH53" s="130"/>
      <c r="HYI53" s="130"/>
      <c r="HYJ53" s="130"/>
      <c r="HYK53" s="130"/>
      <c r="HYL53" s="130"/>
      <c r="HYM53" s="130"/>
      <c r="HYN53" s="130"/>
      <c r="HYO53" s="130"/>
      <c r="HYP53" s="130"/>
      <c r="HYQ53" s="130"/>
      <c r="HYR53" s="130"/>
      <c r="HYS53" s="130"/>
      <c r="HYT53" s="130"/>
      <c r="HYU53" s="130"/>
      <c r="HYV53" s="130"/>
      <c r="HYW53" s="130"/>
      <c r="HYX53" s="130"/>
      <c r="HYY53" s="130"/>
      <c r="HYZ53" s="130"/>
      <c r="HZA53" s="130"/>
      <c r="HZB53" s="130"/>
      <c r="HZC53" s="130"/>
      <c r="HZD53" s="130"/>
      <c r="HZE53" s="130"/>
      <c r="HZF53" s="130"/>
      <c r="HZG53" s="130"/>
      <c r="HZH53" s="130"/>
      <c r="HZI53" s="130"/>
      <c r="HZJ53" s="130"/>
      <c r="HZK53" s="130"/>
      <c r="HZL53" s="130"/>
      <c r="HZM53" s="130"/>
      <c r="HZN53" s="130"/>
      <c r="HZO53" s="130"/>
      <c r="HZP53" s="130"/>
      <c r="HZQ53" s="130"/>
      <c r="HZR53" s="130"/>
      <c r="HZS53" s="130"/>
      <c r="HZT53" s="130"/>
      <c r="HZU53" s="130"/>
      <c r="HZV53" s="130"/>
      <c r="HZW53" s="130"/>
      <c r="HZX53" s="130"/>
      <c r="HZY53" s="130"/>
      <c r="HZZ53" s="130"/>
      <c r="IAA53" s="130"/>
      <c r="IAB53" s="130"/>
      <c r="IAC53" s="130"/>
      <c r="IAD53" s="130"/>
      <c r="IAE53" s="130"/>
      <c r="IAF53" s="130"/>
      <c r="IAG53" s="130"/>
      <c r="IAH53" s="130"/>
      <c r="IAI53" s="130"/>
      <c r="IAJ53" s="130"/>
      <c r="IAK53" s="130"/>
      <c r="IAL53" s="130"/>
      <c r="IAM53" s="130"/>
      <c r="IAN53" s="130"/>
      <c r="IAO53" s="130"/>
      <c r="IAP53" s="130"/>
      <c r="IAQ53" s="130"/>
      <c r="IAR53" s="130"/>
      <c r="IAS53" s="130"/>
      <c r="IAT53" s="130"/>
      <c r="IAU53" s="130"/>
      <c r="IAV53" s="130"/>
      <c r="IAW53" s="130"/>
      <c r="IAX53" s="130"/>
      <c r="IAY53" s="130"/>
      <c r="IAZ53" s="130"/>
      <c r="IBA53" s="130"/>
      <c r="IBB53" s="130"/>
      <c r="IBC53" s="130"/>
      <c r="IBD53" s="130"/>
      <c r="IBE53" s="130"/>
      <c r="IBF53" s="130"/>
      <c r="IBG53" s="130"/>
      <c r="IBH53" s="130"/>
      <c r="IBI53" s="130"/>
      <c r="IBJ53" s="130"/>
      <c r="IBK53" s="130"/>
      <c r="IBL53" s="130"/>
      <c r="IBM53" s="130"/>
      <c r="IBN53" s="130"/>
      <c r="IBO53" s="130"/>
      <c r="IBP53" s="130"/>
      <c r="IBQ53" s="130"/>
      <c r="IBR53" s="130"/>
      <c r="IBS53" s="130"/>
      <c r="IBT53" s="130"/>
      <c r="IBU53" s="130"/>
      <c r="IBV53" s="130"/>
      <c r="IBW53" s="130"/>
      <c r="IBX53" s="130"/>
      <c r="IBY53" s="130"/>
      <c r="IBZ53" s="130"/>
      <c r="ICA53" s="130"/>
      <c r="ICB53" s="130"/>
      <c r="ICC53" s="130"/>
      <c r="ICD53" s="130"/>
      <c r="ICE53" s="130"/>
      <c r="ICF53" s="130"/>
      <c r="ICG53" s="130"/>
      <c r="ICH53" s="130"/>
      <c r="ICI53" s="130"/>
      <c r="ICJ53" s="130"/>
      <c r="ICK53" s="130"/>
      <c r="ICL53" s="130"/>
      <c r="ICM53" s="130"/>
      <c r="ICN53" s="130"/>
      <c r="ICO53" s="130"/>
      <c r="ICP53" s="130"/>
      <c r="ICQ53" s="130"/>
      <c r="ICR53" s="130"/>
      <c r="ICS53" s="130"/>
      <c r="ICT53" s="130"/>
      <c r="ICU53" s="130"/>
      <c r="ICV53" s="130"/>
      <c r="ICW53" s="130"/>
      <c r="ICX53" s="130"/>
      <c r="ICY53" s="130"/>
      <c r="ICZ53" s="130"/>
      <c r="IDA53" s="130"/>
      <c r="IDB53" s="130"/>
      <c r="IDC53" s="130"/>
      <c r="IDD53" s="130"/>
      <c r="IDE53" s="130"/>
      <c r="IDF53" s="130"/>
      <c r="IDG53" s="130"/>
      <c r="IDH53" s="130"/>
      <c r="IDI53" s="130"/>
      <c r="IDJ53" s="130"/>
      <c r="IDK53" s="130"/>
      <c r="IDL53" s="130"/>
      <c r="IDM53" s="130"/>
      <c r="IDN53" s="130"/>
      <c r="IDO53" s="130"/>
      <c r="IDP53" s="130"/>
      <c r="IDQ53" s="130"/>
      <c r="IDR53" s="130"/>
      <c r="IDS53" s="130"/>
      <c r="IDT53" s="130"/>
      <c r="IDU53" s="130"/>
      <c r="IDV53" s="130"/>
      <c r="IDW53" s="130"/>
      <c r="IDX53" s="130"/>
      <c r="IDY53" s="130"/>
      <c r="IDZ53" s="130"/>
      <c r="IEA53" s="130"/>
      <c r="IEB53" s="130"/>
      <c r="IEC53" s="130"/>
      <c r="IED53" s="130"/>
      <c r="IEE53" s="130"/>
      <c r="IEF53" s="130"/>
      <c r="IEG53" s="130"/>
      <c r="IEH53" s="130"/>
      <c r="IEI53" s="130"/>
      <c r="IEJ53" s="130"/>
      <c r="IEK53" s="130"/>
      <c r="IEL53" s="130"/>
      <c r="IEM53" s="130"/>
      <c r="IEN53" s="130"/>
      <c r="IEO53" s="130"/>
      <c r="IEP53" s="130"/>
      <c r="IEQ53" s="130"/>
      <c r="IER53" s="130"/>
      <c r="IES53" s="130"/>
      <c r="IET53" s="130"/>
      <c r="IEU53" s="130"/>
      <c r="IEV53" s="130"/>
      <c r="IEW53" s="130"/>
      <c r="IEX53" s="130"/>
      <c r="IEY53" s="130"/>
      <c r="IEZ53" s="130"/>
      <c r="IFA53" s="130"/>
      <c r="IFB53" s="130"/>
      <c r="IFC53" s="130"/>
      <c r="IFD53" s="130"/>
      <c r="IFE53" s="130"/>
      <c r="IFF53" s="130"/>
      <c r="IFG53" s="130"/>
      <c r="IFH53" s="130"/>
      <c r="IFI53" s="130"/>
      <c r="IFJ53" s="130"/>
      <c r="IFK53" s="130"/>
      <c r="IFL53" s="130"/>
      <c r="IFM53" s="130"/>
      <c r="IFN53" s="130"/>
      <c r="IFO53" s="130"/>
      <c r="IFP53" s="130"/>
      <c r="IFQ53" s="130"/>
      <c r="IFR53" s="130"/>
      <c r="IFS53" s="130"/>
      <c r="IFT53" s="130"/>
      <c r="IFU53" s="130"/>
      <c r="IFV53" s="130"/>
      <c r="IFW53" s="130"/>
      <c r="IFX53" s="130"/>
      <c r="IFY53" s="130"/>
      <c r="IFZ53" s="130"/>
      <c r="IGA53" s="130"/>
      <c r="IGB53" s="130"/>
      <c r="IGC53" s="130"/>
      <c r="IGD53" s="130"/>
      <c r="IGE53" s="130"/>
      <c r="IGF53" s="130"/>
      <c r="IGG53" s="130"/>
      <c r="IGH53" s="130"/>
      <c r="IGI53" s="130"/>
      <c r="IGJ53" s="130"/>
      <c r="IGK53" s="130"/>
      <c r="IGL53" s="130"/>
      <c r="IGM53" s="130"/>
      <c r="IGN53" s="130"/>
      <c r="IGO53" s="130"/>
      <c r="IGP53" s="130"/>
      <c r="IGQ53" s="130"/>
      <c r="IGR53" s="130"/>
      <c r="IGS53" s="130"/>
      <c r="IGT53" s="130"/>
      <c r="IGU53" s="130"/>
      <c r="IGV53" s="130"/>
      <c r="IGW53" s="130"/>
      <c r="IGX53" s="130"/>
      <c r="IGY53" s="130"/>
      <c r="IGZ53" s="130"/>
      <c r="IHA53" s="130"/>
      <c r="IHB53" s="130"/>
      <c r="IHC53" s="130"/>
      <c r="IHD53" s="130"/>
      <c r="IHE53" s="130"/>
      <c r="IHF53" s="130"/>
      <c r="IHG53" s="130"/>
      <c r="IHH53" s="130"/>
      <c r="IHI53" s="130"/>
      <c r="IHJ53" s="130"/>
      <c r="IHK53" s="130"/>
      <c r="IHL53" s="130"/>
      <c r="IHM53" s="130"/>
      <c r="IHN53" s="130"/>
      <c r="IHO53" s="130"/>
      <c r="IHP53" s="130"/>
      <c r="IHQ53" s="130"/>
      <c r="IHR53" s="130"/>
      <c r="IHS53" s="130"/>
      <c r="IHT53" s="130"/>
      <c r="IHU53" s="130"/>
      <c r="IHV53" s="130"/>
      <c r="IHW53" s="130"/>
      <c r="IHX53" s="130"/>
      <c r="IHY53" s="130"/>
      <c r="IHZ53" s="130"/>
      <c r="IIA53" s="130"/>
      <c r="IIB53" s="130"/>
      <c r="IIC53" s="130"/>
      <c r="IID53" s="130"/>
      <c r="IIE53" s="130"/>
      <c r="IIF53" s="130"/>
      <c r="IIG53" s="130"/>
      <c r="IIH53" s="130"/>
      <c r="III53" s="130"/>
      <c r="IIJ53" s="130"/>
      <c r="IIK53" s="130"/>
      <c r="IIL53" s="130"/>
      <c r="IIM53" s="130"/>
      <c r="IIN53" s="130"/>
      <c r="IIO53" s="130"/>
      <c r="IIP53" s="130"/>
      <c r="IIQ53" s="130"/>
      <c r="IIR53" s="130"/>
      <c r="IIS53" s="130"/>
      <c r="IIT53" s="130"/>
      <c r="IIU53" s="130"/>
      <c r="IIV53" s="130"/>
      <c r="IIW53" s="130"/>
      <c r="IIX53" s="130"/>
      <c r="IIY53" s="130"/>
      <c r="IIZ53" s="130"/>
      <c r="IJA53" s="130"/>
      <c r="IJB53" s="130"/>
      <c r="IJC53" s="130"/>
      <c r="IJD53" s="130"/>
      <c r="IJE53" s="130"/>
      <c r="IJF53" s="130"/>
      <c r="IJG53" s="130"/>
      <c r="IJH53" s="130"/>
      <c r="IJI53" s="130"/>
      <c r="IJJ53" s="130"/>
      <c r="IJK53" s="130"/>
      <c r="IJL53" s="130"/>
      <c r="IJM53" s="130"/>
      <c r="IJN53" s="130"/>
      <c r="IJO53" s="130"/>
      <c r="IJP53" s="130"/>
      <c r="IJQ53" s="130"/>
      <c r="IJR53" s="130"/>
      <c r="IJS53" s="130"/>
      <c r="IJT53" s="130"/>
      <c r="IJU53" s="130"/>
      <c r="IJV53" s="130"/>
      <c r="IJW53" s="130"/>
      <c r="IJX53" s="130"/>
      <c r="IJY53" s="130"/>
      <c r="IJZ53" s="130"/>
      <c r="IKA53" s="130"/>
      <c r="IKB53" s="130"/>
      <c r="IKC53" s="130"/>
      <c r="IKD53" s="130"/>
      <c r="IKE53" s="130"/>
      <c r="IKF53" s="130"/>
      <c r="IKG53" s="130"/>
      <c r="IKH53" s="130"/>
      <c r="IKI53" s="130"/>
      <c r="IKJ53" s="130"/>
      <c r="IKK53" s="130"/>
      <c r="IKL53" s="130"/>
      <c r="IKM53" s="130"/>
      <c r="IKN53" s="130"/>
      <c r="IKO53" s="130"/>
      <c r="IKP53" s="130"/>
      <c r="IKQ53" s="130"/>
      <c r="IKR53" s="130"/>
      <c r="IKS53" s="130"/>
      <c r="IKT53" s="130"/>
      <c r="IKU53" s="130"/>
      <c r="IKV53" s="130"/>
      <c r="IKW53" s="130"/>
      <c r="IKX53" s="130"/>
      <c r="IKY53" s="130"/>
      <c r="IKZ53" s="130"/>
      <c r="ILA53" s="130"/>
      <c r="ILB53" s="130"/>
      <c r="ILC53" s="130"/>
      <c r="ILD53" s="130"/>
      <c r="ILE53" s="130"/>
      <c r="ILF53" s="130"/>
      <c r="ILG53" s="130"/>
      <c r="ILH53" s="130"/>
      <c r="ILI53" s="130"/>
      <c r="ILJ53" s="130"/>
      <c r="ILK53" s="130"/>
      <c r="ILL53" s="130"/>
      <c r="ILM53" s="130"/>
      <c r="ILN53" s="130"/>
      <c r="ILO53" s="130"/>
      <c r="ILP53" s="130"/>
      <c r="ILQ53" s="130"/>
      <c r="ILR53" s="130"/>
      <c r="ILS53" s="130"/>
      <c r="ILT53" s="130"/>
      <c r="ILU53" s="130"/>
      <c r="ILV53" s="130"/>
      <c r="ILW53" s="130"/>
      <c r="ILX53" s="130"/>
      <c r="ILY53" s="130"/>
      <c r="ILZ53" s="130"/>
      <c r="IMA53" s="130"/>
      <c r="IMB53" s="130"/>
      <c r="IMC53" s="130"/>
      <c r="IMD53" s="130"/>
      <c r="IME53" s="130"/>
      <c r="IMF53" s="130"/>
      <c r="IMG53" s="130"/>
      <c r="IMH53" s="130"/>
      <c r="IMI53" s="130"/>
      <c r="IMJ53" s="130"/>
      <c r="IMK53" s="130"/>
      <c r="IML53" s="130"/>
      <c r="IMM53" s="130"/>
      <c r="IMN53" s="130"/>
      <c r="IMO53" s="130"/>
      <c r="IMP53" s="130"/>
      <c r="IMQ53" s="130"/>
      <c r="IMR53" s="130"/>
      <c r="IMS53" s="130"/>
      <c r="IMT53" s="130"/>
      <c r="IMU53" s="130"/>
      <c r="IMV53" s="130"/>
      <c r="IMW53" s="130"/>
      <c r="IMX53" s="130"/>
      <c r="IMY53" s="130"/>
      <c r="IMZ53" s="130"/>
      <c r="INA53" s="130"/>
      <c r="INB53" s="130"/>
      <c r="INC53" s="130"/>
      <c r="IND53" s="130"/>
      <c r="INE53" s="130"/>
      <c r="INF53" s="130"/>
      <c r="ING53" s="130"/>
      <c r="INH53" s="130"/>
      <c r="INI53" s="130"/>
      <c r="INJ53" s="130"/>
      <c r="INK53" s="130"/>
      <c r="INL53" s="130"/>
      <c r="INM53" s="130"/>
      <c r="INN53" s="130"/>
      <c r="INO53" s="130"/>
      <c r="INP53" s="130"/>
      <c r="INQ53" s="130"/>
      <c r="INR53" s="130"/>
      <c r="INS53" s="130"/>
      <c r="INT53" s="130"/>
      <c r="INU53" s="130"/>
      <c r="INV53" s="130"/>
      <c r="INW53" s="130"/>
      <c r="INX53" s="130"/>
      <c r="INY53" s="130"/>
      <c r="INZ53" s="130"/>
      <c r="IOA53" s="130"/>
      <c r="IOB53" s="130"/>
      <c r="IOC53" s="130"/>
      <c r="IOD53" s="130"/>
      <c r="IOE53" s="130"/>
      <c r="IOF53" s="130"/>
      <c r="IOG53" s="130"/>
      <c r="IOH53" s="130"/>
      <c r="IOI53" s="130"/>
      <c r="IOJ53" s="130"/>
      <c r="IOK53" s="130"/>
      <c r="IOL53" s="130"/>
      <c r="IOM53" s="130"/>
      <c r="ION53" s="130"/>
      <c r="IOO53" s="130"/>
      <c r="IOP53" s="130"/>
      <c r="IOQ53" s="130"/>
      <c r="IOR53" s="130"/>
      <c r="IOS53" s="130"/>
      <c r="IOT53" s="130"/>
      <c r="IOU53" s="130"/>
      <c r="IOV53" s="130"/>
      <c r="IOW53" s="130"/>
      <c r="IOX53" s="130"/>
      <c r="IOY53" s="130"/>
      <c r="IOZ53" s="130"/>
      <c r="IPA53" s="130"/>
      <c r="IPB53" s="130"/>
      <c r="IPC53" s="130"/>
      <c r="IPD53" s="130"/>
      <c r="IPE53" s="130"/>
      <c r="IPF53" s="130"/>
      <c r="IPG53" s="130"/>
      <c r="IPH53" s="130"/>
      <c r="IPI53" s="130"/>
      <c r="IPJ53" s="130"/>
      <c r="IPK53" s="130"/>
      <c r="IPL53" s="130"/>
      <c r="IPM53" s="130"/>
      <c r="IPN53" s="130"/>
      <c r="IPO53" s="130"/>
      <c r="IPP53" s="130"/>
      <c r="IPQ53" s="130"/>
      <c r="IPR53" s="130"/>
      <c r="IPS53" s="130"/>
      <c r="IPT53" s="130"/>
      <c r="IPU53" s="130"/>
      <c r="IPV53" s="130"/>
      <c r="IPW53" s="130"/>
      <c r="IPX53" s="130"/>
      <c r="IPY53" s="130"/>
      <c r="IPZ53" s="130"/>
      <c r="IQA53" s="130"/>
      <c r="IQB53" s="130"/>
      <c r="IQC53" s="130"/>
      <c r="IQD53" s="130"/>
      <c r="IQE53" s="130"/>
      <c r="IQF53" s="130"/>
      <c r="IQG53" s="130"/>
      <c r="IQH53" s="130"/>
      <c r="IQI53" s="130"/>
      <c r="IQJ53" s="130"/>
      <c r="IQK53" s="130"/>
      <c r="IQL53" s="130"/>
      <c r="IQM53" s="130"/>
      <c r="IQN53" s="130"/>
      <c r="IQO53" s="130"/>
      <c r="IQP53" s="130"/>
      <c r="IQQ53" s="130"/>
      <c r="IQR53" s="130"/>
      <c r="IQS53" s="130"/>
      <c r="IQT53" s="130"/>
      <c r="IQU53" s="130"/>
      <c r="IQV53" s="130"/>
      <c r="IQW53" s="130"/>
      <c r="IQX53" s="130"/>
      <c r="IQY53" s="130"/>
      <c r="IQZ53" s="130"/>
      <c r="IRA53" s="130"/>
      <c r="IRB53" s="130"/>
      <c r="IRC53" s="130"/>
      <c r="IRD53" s="130"/>
      <c r="IRE53" s="130"/>
      <c r="IRF53" s="130"/>
      <c r="IRG53" s="130"/>
      <c r="IRH53" s="130"/>
      <c r="IRI53" s="130"/>
      <c r="IRJ53" s="130"/>
      <c r="IRK53" s="130"/>
      <c r="IRL53" s="130"/>
      <c r="IRM53" s="130"/>
      <c r="IRN53" s="130"/>
      <c r="IRO53" s="130"/>
      <c r="IRP53" s="130"/>
      <c r="IRQ53" s="130"/>
      <c r="IRR53" s="130"/>
      <c r="IRS53" s="130"/>
      <c r="IRT53" s="130"/>
      <c r="IRU53" s="130"/>
      <c r="IRV53" s="130"/>
      <c r="IRW53" s="130"/>
      <c r="IRX53" s="130"/>
      <c r="IRY53" s="130"/>
      <c r="IRZ53" s="130"/>
      <c r="ISA53" s="130"/>
      <c r="ISB53" s="130"/>
      <c r="ISC53" s="130"/>
      <c r="ISD53" s="130"/>
      <c r="ISE53" s="130"/>
      <c r="ISF53" s="130"/>
      <c r="ISG53" s="130"/>
      <c r="ISH53" s="130"/>
      <c r="ISI53" s="130"/>
      <c r="ISJ53" s="130"/>
      <c r="ISK53" s="130"/>
      <c r="ISL53" s="130"/>
      <c r="ISM53" s="130"/>
      <c r="ISN53" s="130"/>
      <c r="ISO53" s="130"/>
      <c r="ISP53" s="130"/>
      <c r="ISQ53" s="130"/>
      <c r="ISR53" s="130"/>
      <c r="ISS53" s="130"/>
      <c r="IST53" s="130"/>
      <c r="ISU53" s="130"/>
      <c r="ISV53" s="130"/>
      <c r="ISW53" s="130"/>
      <c r="ISX53" s="130"/>
      <c r="ISY53" s="130"/>
      <c r="ISZ53" s="130"/>
      <c r="ITA53" s="130"/>
      <c r="ITB53" s="130"/>
      <c r="ITC53" s="130"/>
      <c r="ITD53" s="130"/>
      <c r="ITE53" s="130"/>
      <c r="ITF53" s="130"/>
      <c r="ITG53" s="130"/>
      <c r="ITH53" s="130"/>
      <c r="ITI53" s="130"/>
      <c r="ITJ53" s="130"/>
      <c r="ITK53" s="130"/>
      <c r="ITL53" s="130"/>
      <c r="ITM53" s="130"/>
      <c r="ITN53" s="130"/>
      <c r="ITO53" s="130"/>
      <c r="ITP53" s="130"/>
      <c r="ITQ53" s="130"/>
      <c r="ITR53" s="130"/>
      <c r="ITS53" s="130"/>
      <c r="ITT53" s="130"/>
      <c r="ITU53" s="130"/>
      <c r="ITV53" s="130"/>
      <c r="ITW53" s="130"/>
      <c r="ITX53" s="130"/>
      <c r="ITY53" s="130"/>
      <c r="ITZ53" s="130"/>
      <c r="IUA53" s="130"/>
      <c r="IUB53" s="130"/>
      <c r="IUC53" s="130"/>
      <c r="IUD53" s="130"/>
      <c r="IUE53" s="130"/>
      <c r="IUF53" s="130"/>
      <c r="IUG53" s="130"/>
      <c r="IUH53" s="130"/>
      <c r="IUI53" s="130"/>
      <c r="IUJ53" s="130"/>
      <c r="IUK53" s="130"/>
      <c r="IUL53" s="130"/>
      <c r="IUM53" s="130"/>
      <c r="IUN53" s="130"/>
      <c r="IUO53" s="130"/>
      <c r="IUP53" s="130"/>
      <c r="IUQ53" s="130"/>
      <c r="IUR53" s="130"/>
      <c r="IUS53" s="130"/>
      <c r="IUT53" s="130"/>
      <c r="IUU53" s="130"/>
      <c r="IUV53" s="130"/>
      <c r="IUW53" s="130"/>
      <c r="IUX53" s="130"/>
      <c r="IUY53" s="130"/>
      <c r="IUZ53" s="130"/>
      <c r="IVA53" s="130"/>
      <c r="IVB53" s="130"/>
      <c r="IVC53" s="130"/>
      <c r="IVD53" s="130"/>
      <c r="IVE53" s="130"/>
      <c r="IVF53" s="130"/>
      <c r="IVG53" s="130"/>
      <c r="IVH53" s="130"/>
      <c r="IVI53" s="130"/>
      <c r="IVJ53" s="130"/>
      <c r="IVK53" s="130"/>
      <c r="IVL53" s="130"/>
      <c r="IVM53" s="130"/>
      <c r="IVN53" s="130"/>
      <c r="IVO53" s="130"/>
      <c r="IVP53" s="130"/>
      <c r="IVQ53" s="130"/>
      <c r="IVR53" s="130"/>
      <c r="IVS53" s="130"/>
      <c r="IVT53" s="130"/>
      <c r="IVU53" s="130"/>
      <c r="IVV53" s="130"/>
      <c r="IVW53" s="130"/>
      <c r="IVX53" s="130"/>
      <c r="IVY53" s="130"/>
      <c r="IVZ53" s="130"/>
      <c r="IWA53" s="130"/>
      <c r="IWB53" s="130"/>
      <c r="IWC53" s="130"/>
      <c r="IWD53" s="130"/>
      <c r="IWE53" s="130"/>
      <c r="IWF53" s="130"/>
      <c r="IWG53" s="130"/>
      <c r="IWH53" s="130"/>
      <c r="IWI53" s="130"/>
      <c r="IWJ53" s="130"/>
      <c r="IWK53" s="130"/>
      <c r="IWL53" s="130"/>
      <c r="IWM53" s="130"/>
      <c r="IWN53" s="130"/>
      <c r="IWO53" s="130"/>
      <c r="IWP53" s="130"/>
      <c r="IWQ53" s="130"/>
      <c r="IWR53" s="130"/>
      <c r="IWS53" s="130"/>
      <c r="IWT53" s="130"/>
      <c r="IWU53" s="130"/>
      <c r="IWV53" s="130"/>
      <c r="IWW53" s="130"/>
      <c r="IWX53" s="130"/>
      <c r="IWY53" s="130"/>
      <c r="IWZ53" s="130"/>
      <c r="IXA53" s="130"/>
      <c r="IXB53" s="130"/>
      <c r="IXC53" s="130"/>
      <c r="IXD53" s="130"/>
      <c r="IXE53" s="130"/>
      <c r="IXF53" s="130"/>
      <c r="IXG53" s="130"/>
      <c r="IXH53" s="130"/>
      <c r="IXI53" s="130"/>
      <c r="IXJ53" s="130"/>
      <c r="IXK53" s="130"/>
      <c r="IXL53" s="130"/>
      <c r="IXM53" s="130"/>
      <c r="IXN53" s="130"/>
      <c r="IXO53" s="130"/>
      <c r="IXP53" s="130"/>
      <c r="IXQ53" s="130"/>
      <c r="IXR53" s="130"/>
      <c r="IXS53" s="130"/>
      <c r="IXT53" s="130"/>
      <c r="IXU53" s="130"/>
      <c r="IXV53" s="130"/>
      <c r="IXW53" s="130"/>
      <c r="IXX53" s="130"/>
      <c r="IXY53" s="130"/>
      <c r="IXZ53" s="130"/>
      <c r="IYA53" s="130"/>
      <c r="IYB53" s="130"/>
      <c r="IYC53" s="130"/>
      <c r="IYD53" s="130"/>
      <c r="IYE53" s="130"/>
      <c r="IYF53" s="130"/>
      <c r="IYG53" s="130"/>
      <c r="IYH53" s="130"/>
      <c r="IYI53" s="130"/>
      <c r="IYJ53" s="130"/>
      <c r="IYK53" s="130"/>
      <c r="IYL53" s="130"/>
      <c r="IYM53" s="130"/>
      <c r="IYN53" s="130"/>
      <c r="IYO53" s="130"/>
      <c r="IYP53" s="130"/>
      <c r="IYQ53" s="130"/>
      <c r="IYR53" s="130"/>
      <c r="IYS53" s="130"/>
      <c r="IYT53" s="130"/>
      <c r="IYU53" s="130"/>
      <c r="IYV53" s="130"/>
      <c r="IYW53" s="130"/>
      <c r="IYX53" s="130"/>
      <c r="IYY53" s="130"/>
      <c r="IYZ53" s="130"/>
      <c r="IZA53" s="130"/>
      <c r="IZB53" s="130"/>
      <c r="IZC53" s="130"/>
      <c r="IZD53" s="130"/>
      <c r="IZE53" s="130"/>
      <c r="IZF53" s="130"/>
      <c r="IZG53" s="130"/>
      <c r="IZH53" s="130"/>
      <c r="IZI53" s="130"/>
      <c r="IZJ53" s="130"/>
      <c r="IZK53" s="130"/>
      <c r="IZL53" s="130"/>
      <c r="IZM53" s="130"/>
      <c r="IZN53" s="130"/>
      <c r="IZO53" s="130"/>
      <c r="IZP53" s="130"/>
      <c r="IZQ53" s="130"/>
      <c r="IZR53" s="130"/>
      <c r="IZS53" s="130"/>
      <c r="IZT53" s="130"/>
      <c r="IZU53" s="130"/>
      <c r="IZV53" s="130"/>
      <c r="IZW53" s="130"/>
      <c r="IZX53" s="130"/>
      <c r="IZY53" s="130"/>
      <c r="IZZ53" s="130"/>
      <c r="JAA53" s="130"/>
      <c r="JAB53" s="130"/>
      <c r="JAC53" s="130"/>
      <c r="JAD53" s="130"/>
      <c r="JAE53" s="130"/>
      <c r="JAF53" s="130"/>
      <c r="JAG53" s="130"/>
      <c r="JAH53" s="130"/>
      <c r="JAI53" s="130"/>
      <c r="JAJ53" s="130"/>
      <c r="JAK53" s="130"/>
      <c r="JAL53" s="130"/>
      <c r="JAM53" s="130"/>
      <c r="JAN53" s="130"/>
      <c r="JAO53" s="130"/>
      <c r="JAP53" s="130"/>
      <c r="JAQ53" s="130"/>
      <c r="JAR53" s="130"/>
      <c r="JAS53" s="130"/>
      <c r="JAT53" s="130"/>
      <c r="JAU53" s="130"/>
      <c r="JAV53" s="130"/>
      <c r="JAW53" s="130"/>
      <c r="JAX53" s="130"/>
      <c r="JAY53" s="130"/>
      <c r="JAZ53" s="130"/>
      <c r="JBA53" s="130"/>
      <c r="JBB53" s="130"/>
      <c r="JBC53" s="130"/>
      <c r="JBD53" s="130"/>
      <c r="JBE53" s="130"/>
      <c r="JBF53" s="130"/>
      <c r="JBG53" s="130"/>
      <c r="JBH53" s="130"/>
      <c r="JBI53" s="130"/>
      <c r="JBJ53" s="130"/>
      <c r="JBK53" s="130"/>
      <c r="JBL53" s="130"/>
      <c r="JBM53" s="130"/>
      <c r="JBN53" s="130"/>
      <c r="JBO53" s="130"/>
      <c r="JBP53" s="130"/>
      <c r="JBQ53" s="130"/>
      <c r="JBR53" s="130"/>
      <c r="JBS53" s="130"/>
      <c r="JBT53" s="130"/>
      <c r="JBU53" s="130"/>
      <c r="JBV53" s="130"/>
      <c r="JBW53" s="130"/>
      <c r="JBX53" s="130"/>
      <c r="JBY53" s="130"/>
      <c r="JBZ53" s="130"/>
      <c r="JCA53" s="130"/>
      <c r="JCB53" s="130"/>
      <c r="JCC53" s="130"/>
      <c r="JCD53" s="130"/>
      <c r="JCE53" s="130"/>
      <c r="JCF53" s="130"/>
      <c r="JCG53" s="130"/>
      <c r="JCH53" s="130"/>
      <c r="JCI53" s="130"/>
      <c r="JCJ53" s="130"/>
      <c r="JCK53" s="130"/>
      <c r="JCL53" s="130"/>
      <c r="JCM53" s="130"/>
      <c r="JCN53" s="130"/>
      <c r="JCO53" s="130"/>
      <c r="JCP53" s="130"/>
      <c r="JCQ53" s="130"/>
      <c r="JCR53" s="130"/>
      <c r="JCS53" s="130"/>
      <c r="JCT53" s="130"/>
      <c r="JCU53" s="130"/>
      <c r="JCV53" s="130"/>
      <c r="JCW53" s="130"/>
      <c r="JCX53" s="130"/>
      <c r="JCY53" s="130"/>
      <c r="JCZ53" s="130"/>
      <c r="JDA53" s="130"/>
      <c r="JDB53" s="130"/>
      <c r="JDC53" s="130"/>
      <c r="JDD53" s="130"/>
      <c r="JDE53" s="130"/>
      <c r="JDF53" s="130"/>
      <c r="JDG53" s="130"/>
      <c r="JDH53" s="130"/>
      <c r="JDI53" s="130"/>
      <c r="JDJ53" s="130"/>
      <c r="JDK53" s="130"/>
      <c r="JDL53" s="130"/>
      <c r="JDM53" s="130"/>
      <c r="JDN53" s="130"/>
      <c r="JDO53" s="130"/>
      <c r="JDP53" s="130"/>
      <c r="JDQ53" s="130"/>
      <c r="JDR53" s="130"/>
      <c r="JDS53" s="130"/>
      <c r="JDT53" s="130"/>
      <c r="JDU53" s="130"/>
      <c r="JDV53" s="130"/>
      <c r="JDW53" s="130"/>
      <c r="JDX53" s="130"/>
      <c r="JDY53" s="130"/>
      <c r="JDZ53" s="130"/>
      <c r="JEA53" s="130"/>
      <c r="JEB53" s="130"/>
      <c r="JEC53" s="130"/>
      <c r="JED53" s="130"/>
      <c r="JEE53" s="130"/>
      <c r="JEF53" s="130"/>
      <c r="JEG53" s="130"/>
      <c r="JEH53" s="130"/>
      <c r="JEI53" s="130"/>
      <c r="JEJ53" s="130"/>
      <c r="JEK53" s="130"/>
      <c r="JEL53" s="130"/>
      <c r="JEM53" s="130"/>
      <c r="JEN53" s="130"/>
      <c r="JEO53" s="130"/>
      <c r="JEP53" s="130"/>
      <c r="JEQ53" s="130"/>
      <c r="JER53" s="130"/>
      <c r="JES53" s="130"/>
      <c r="JET53" s="130"/>
      <c r="JEU53" s="130"/>
      <c r="JEV53" s="130"/>
      <c r="JEW53" s="130"/>
      <c r="JEX53" s="130"/>
      <c r="JEY53" s="130"/>
      <c r="JEZ53" s="130"/>
      <c r="JFA53" s="130"/>
      <c r="JFB53" s="130"/>
      <c r="JFC53" s="130"/>
      <c r="JFD53" s="130"/>
      <c r="JFE53" s="130"/>
      <c r="JFF53" s="130"/>
      <c r="JFG53" s="130"/>
      <c r="JFH53" s="130"/>
      <c r="JFI53" s="130"/>
      <c r="JFJ53" s="130"/>
      <c r="JFK53" s="130"/>
      <c r="JFL53" s="130"/>
      <c r="JFM53" s="130"/>
      <c r="JFN53" s="130"/>
      <c r="JFO53" s="130"/>
      <c r="JFP53" s="130"/>
      <c r="JFQ53" s="130"/>
      <c r="JFR53" s="130"/>
      <c r="JFS53" s="130"/>
      <c r="JFT53" s="130"/>
      <c r="JFU53" s="130"/>
      <c r="JFV53" s="130"/>
      <c r="JFW53" s="130"/>
      <c r="JFX53" s="130"/>
      <c r="JFY53" s="130"/>
      <c r="JFZ53" s="130"/>
      <c r="JGA53" s="130"/>
      <c r="JGB53" s="130"/>
      <c r="JGC53" s="130"/>
      <c r="JGD53" s="130"/>
      <c r="JGE53" s="130"/>
      <c r="JGF53" s="130"/>
      <c r="JGG53" s="130"/>
      <c r="JGH53" s="130"/>
      <c r="JGI53" s="130"/>
      <c r="JGJ53" s="130"/>
      <c r="JGK53" s="130"/>
      <c r="JGL53" s="130"/>
      <c r="JGM53" s="130"/>
      <c r="JGN53" s="130"/>
      <c r="JGO53" s="130"/>
      <c r="JGP53" s="130"/>
      <c r="JGQ53" s="130"/>
      <c r="JGR53" s="130"/>
      <c r="JGS53" s="130"/>
      <c r="JGT53" s="130"/>
      <c r="JGU53" s="130"/>
      <c r="JGV53" s="130"/>
      <c r="JGW53" s="130"/>
      <c r="JGX53" s="130"/>
      <c r="JGY53" s="130"/>
      <c r="JGZ53" s="130"/>
      <c r="JHA53" s="130"/>
      <c r="JHB53" s="130"/>
      <c r="JHC53" s="130"/>
      <c r="JHD53" s="130"/>
      <c r="JHE53" s="130"/>
      <c r="JHF53" s="130"/>
      <c r="JHG53" s="130"/>
      <c r="JHH53" s="130"/>
      <c r="JHI53" s="130"/>
      <c r="JHJ53" s="130"/>
      <c r="JHK53" s="130"/>
      <c r="JHL53" s="130"/>
      <c r="JHM53" s="130"/>
      <c r="JHN53" s="130"/>
      <c r="JHO53" s="130"/>
      <c r="JHP53" s="130"/>
      <c r="JHQ53" s="130"/>
      <c r="JHR53" s="130"/>
      <c r="JHS53" s="130"/>
      <c r="JHT53" s="130"/>
      <c r="JHU53" s="130"/>
      <c r="JHV53" s="130"/>
      <c r="JHW53" s="130"/>
      <c r="JHX53" s="130"/>
      <c r="JHY53" s="130"/>
      <c r="JHZ53" s="130"/>
      <c r="JIA53" s="130"/>
      <c r="JIB53" s="130"/>
      <c r="JIC53" s="130"/>
      <c r="JID53" s="130"/>
      <c r="JIE53" s="130"/>
      <c r="JIF53" s="130"/>
      <c r="JIG53" s="130"/>
      <c r="JIH53" s="130"/>
      <c r="JII53" s="130"/>
      <c r="JIJ53" s="130"/>
      <c r="JIK53" s="130"/>
      <c r="JIL53" s="130"/>
      <c r="JIM53" s="130"/>
      <c r="JIN53" s="130"/>
      <c r="JIO53" s="130"/>
      <c r="JIP53" s="130"/>
      <c r="JIQ53" s="130"/>
      <c r="JIR53" s="130"/>
      <c r="JIS53" s="130"/>
      <c r="JIT53" s="130"/>
      <c r="JIU53" s="130"/>
      <c r="JIV53" s="130"/>
      <c r="JIW53" s="130"/>
      <c r="JIX53" s="130"/>
      <c r="JIY53" s="130"/>
      <c r="JIZ53" s="130"/>
      <c r="JJA53" s="130"/>
      <c r="JJB53" s="130"/>
      <c r="JJC53" s="130"/>
      <c r="JJD53" s="130"/>
      <c r="JJE53" s="130"/>
      <c r="JJF53" s="130"/>
      <c r="JJG53" s="130"/>
      <c r="JJH53" s="130"/>
      <c r="JJI53" s="130"/>
      <c r="JJJ53" s="130"/>
      <c r="JJK53" s="130"/>
      <c r="JJL53" s="130"/>
      <c r="JJM53" s="130"/>
      <c r="JJN53" s="130"/>
      <c r="JJO53" s="130"/>
      <c r="JJP53" s="130"/>
      <c r="JJQ53" s="130"/>
      <c r="JJR53" s="130"/>
      <c r="JJS53" s="130"/>
      <c r="JJT53" s="130"/>
      <c r="JJU53" s="130"/>
      <c r="JJV53" s="130"/>
      <c r="JJW53" s="130"/>
      <c r="JJX53" s="130"/>
      <c r="JJY53" s="130"/>
      <c r="JJZ53" s="130"/>
      <c r="JKA53" s="130"/>
      <c r="JKB53" s="130"/>
      <c r="JKC53" s="130"/>
      <c r="JKD53" s="130"/>
      <c r="JKE53" s="130"/>
      <c r="JKF53" s="130"/>
      <c r="JKG53" s="130"/>
      <c r="JKH53" s="130"/>
      <c r="JKI53" s="130"/>
      <c r="JKJ53" s="130"/>
      <c r="JKK53" s="130"/>
      <c r="JKL53" s="130"/>
      <c r="JKM53" s="130"/>
      <c r="JKN53" s="130"/>
      <c r="JKO53" s="130"/>
      <c r="JKP53" s="130"/>
      <c r="JKQ53" s="130"/>
      <c r="JKR53" s="130"/>
      <c r="JKS53" s="130"/>
      <c r="JKT53" s="130"/>
      <c r="JKU53" s="130"/>
      <c r="JKV53" s="130"/>
      <c r="JKW53" s="130"/>
      <c r="JKX53" s="130"/>
      <c r="JKY53" s="130"/>
      <c r="JKZ53" s="130"/>
      <c r="JLA53" s="130"/>
      <c r="JLB53" s="130"/>
      <c r="JLC53" s="130"/>
      <c r="JLD53" s="130"/>
      <c r="JLE53" s="130"/>
      <c r="JLF53" s="130"/>
      <c r="JLG53" s="130"/>
      <c r="JLH53" s="130"/>
      <c r="JLI53" s="130"/>
      <c r="JLJ53" s="130"/>
      <c r="JLK53" s="130"/>
      <c r="JLL53" s="130"/>
      <c r="JLM53" s="130"/>
      <c r="JLN53" s="130"/>
      <c r="JLO53" s="130"/>
      <c r="JLP53" s="130"/>
      <c r="JLQ53" s="130"/>
      <c r="JLR53" s="130"/>
      <c r="JLS53" s="130"/>
      <c r="JLT53" s="130"/>
      <c r="JLU53" s="130"/>
      <c r="JLV53" s="130"/>
      <c r="JLW53" s="130"/>
      <c r="JLX53" s="130"/>
      <c r="JLY53" s="130"/>
      <c r="JLZ53" s="130"/>
      <c r="JMA53" s="130"/>
      <c r="JMB53" s="130"/>
      <c r="JMC53" s="130"/>
      <c r="JMD53" s="130"/>
      <c r="JME53" s="130"/>
      <c r="JMF53" s="130"/>
      <c r="JMG53" s="130"/>
      <c r="JMH53" s="130"/>
      <c r="JMI53" s="130"/>
      <c r="JMJ53" s="130"/>
      <c r="JMK53" s="130"/>
      <c r="JML53" s="130"/>
      <c r="JMM53" s="130"/>
      <c r="JMN53" s="130"/>
      <c r="JMO53" s="130"/>
      <c r="JMP53" s="130"/>
      <c r="JMQ53" s="130"/>
      <c r="JMR53" s="130"/>
      <c r="JMS53" s="130"/>
      <c r="JMT53" s="130"/>
      <c r="JMU53" s="130"/>
      <c r="JMV53" s="130"/>
      <c r="JMW53" s="130"/>
      <c r="JMX53" s="130"/>
      <c r="JMY53" s="130"/>
      <c r="JMZ53" s="130"/>
      <c r="JNA53" s="130"/>
      <c r="JNB53" s="130"/>
      <c r="JNC53" s="130"/>
      <c r="JND53" s="130"/>
      <c r="JNE53" s="130"/>
      <c r="JNF53" s="130"/>
      <c r="JNG53" s="130"/>
      <c r="JNH53" s="130"/>
      <c r="JNI53" s="130"/>
      <c r="JNJ53" s="130"/>
      <c r="JNK53" s="130"/>
      <c r="JNL53" s="130"/>
      <c r="JNM53" s="130"/>
      <c r="JNN53" s="130"/>
      <c r="JNO53" s="130"/>
      <c r="JNP53" s="130"/>
      <c r="JNQ53" s="130"/>
      <c r="JNR53" s="130"/>
      <c r="JNS53" s="130"/>
      <c r="JNT53" s="130"/>
      <c r="JNU53" s="130"/>
      <c r="JNV53" s="130"/>
      <c r="JNW53" s="130"/>
      <c r="JNX53" s="130"/>
      <c r="JNY53" s="130"/>
      <c r="JNZ53" s="130"/>
      <c r="JOA53" s="130"/>
      <c r="JOB53" s="130"/>
      <c r="JOC53" s="130"/>
      <c r="JOD53" s="130"/>
      <c r="JOE53" s="130"/>
      <c r="JOF53" s="130"/>
      <c r="JOG53" s="130"/>
      <c r="JOH53" s="130"/>
      <c r="JOI53" s="130"/>
      <c r="JOJ53" s="130"/>
      <c r="JOK53" s="130"/>
      <c r="JOL53" s="130"/>
      <c r="JOM53" s="130"/>
      <c r="JON53" s="130"/>
      <c r="JOO53" s="130"/>
      <c r="JOP53" s="130"/>
      <c r="JOQ53" s="130"/>
      <c r="JOR53" s="130"/>
      <c r="JOS53" s="130"/>
      <c r="JOT53" s="130"/>
      <c r="JOU53" s="130"/>
      <c r="JOV53" s="130"/>
      <c r="JOW53" s="130"/>
      <c r="JOX53" s="130"/>
      <c r="JOY53" s="130"/>
      <c r="JOZ53" s="130"/>
      <c r="JPA53" s="130"/>
      <c r="JPB53" s="130"/>
      <c r="JPC53" s="130"/>
      <c r="JPD53" s="130"/>
      <c r="JPE53" s="130"/>
      <c r="JPF53" s="130"/>
      <c r="JPG53" s="130"/>
      <c r="JPH53" s="130"/>
      <c r="JPI53" s="130"/>
      <c r="JPJ53" s="130"/>
      <c r="JPK53" s="130"/>
      <c r="JPL53" s="130"/>
      <c r="JPM53" s="130"/>
      <c r="JPN53" s="130"/>
      <c r="JPO53" s="130"/>
      <c r="JPP53" s="130"/>
      <c r="JPQ53" s="130"/>
      <c r="JPR53" s="130"/>
      <c r="JPS53" s="130"/>
      <c r="JPT53" s="130"/>
      <c r="JPU53" s="130"/>
      <c r="JPV53" s="130"/>
      <c r="JPW53" s="130"/>
      <c r="JPX53" s="130"/>
      <c r="JPY53" s="130"/>
      <c r="JPZ53" s="130"/>
      <c r="JQA53" s="130"/>
      <c r="JQB53" s="130"/>
      <c r="JQC53" s="130"/>
      <c r="JQD53" s="130"/>
      <c r="JQE53" s="130"/>
      <c r="JQF53" s="130"/>
      <c r="JQG53" s="130"/>
      <c r="JQH53" s="130"/>
      <c r="JQI53" s="130"/>
      <c r="JQJ53" s="130"/>
      <c r="JQK53" s="130"/>
      <c r="JQL53" s="130"/>
      <c r="JQM53" s="130"/>
      <c r="JQN53" s="130"/>
      <c r="JQO53" s="130"/>
      <c r="JQP53" s="130"/>
      <c r="JQQ53" s="130"/>
      <c r="JQR53" s="130"/>
      <c r="JQS53" s="130"/>
      <c r="JQT53" s="130"/>
      <c r="JQU53" s="130"/>
      <c r="JQV53" s="130"/>
      <c r="JQW53" s="130"/>
      <c r="JQX53" s="130"/>
      <c r="JQY53" s="130"/>
      <c r="JQZ53" s="130"/>
      <c r="JRA53" s="130"/>
      <c r="JRB53" s="130"/>
      <c r="JRC53" s="130"/>
      <c r="JRD53" s="130"/>
      <c r="JRE53" s="130"/>
      <c r="JRF53" s="130"/>
      <c r="JRG53" s="130"/>
      <c r="JRH53" s="130"/>
      <c r="JRI53" s="130"/>
      <c r="JRJ53" s="130"/>
      <c r="JRK53" s="130"/>
      <c r="JRL53" s="130"/>
      <c r="JRM53" s="130"/>
      <c r="JRN53" s="130"/>
      <c r="JRO53" s="130"/>
      <c r="JRP53" s="130"/>
      <c r="JRQ53" s="130"/>
      <c r="JRR53" s="130"/>
      <c r="JRS53" s="130"/>
      <c r="JRT53" s="130"/>
      <c r="JRU53" s="130"/>
      <c r="JRV53" s="130"/>
      <c r="JRW53" s="130"/>
      <c r="JRX53" s="130"/>
      <c r="JRY53" s="130"/>
      <c r="JRZ53" s="130"/>
      <c r="JSA53" s="130"/>
      <c r="JSB53" s="130"/>
      <c r="JSC53" s="130"/>
      <c r="JSD53" s="130"/>
      <c r="JSE53" s="130"/>
      <c r="JSF53" s="130"/>
      <c r="JSG53" s="130"/>
      <c r="JSH53" s="130"/>
      <c r="JSI53" s="130"/>
      <c r="JSJ53" s="130"/>
      <c r="JSK53" s="130"/>
      <c r="JSL53" s="130"/>
      <c r="JSM53" s="130"/>
      <c r="JSN53" s="130"/>
      <c r="JSO53" s="130"/>
      <c r="JSP53" s="130"/>
      <c r="JSQ53" s="130"/>
      <c r="JSR53" s="130"/>
      <c r="JSS53" s="130"/>
      <c r="JST53" s="130"/>
      <c r="JSU53" s="130"/>
      <c r="JSV53" s="130"/>
      <c r="JSW53" s="130"/>
      <c r="JSX53" s="130"/>
      <c r="JSY53" s="130"/>
      <c r="JSZ53" s="130"/>
      <c r="JTA53" s="130"/>
      <c r="JTB53" s="130"/>
      <c r="JTC53" s="130"/>
      <c r="JTD53" s="130"/>
      <c r="JTE53" s="130"/>
      <c r="JTF53" s="130"/>
      <c r="JTG53" s="130"/>
      <c r="JTH53" s="130"/>
      <c r="JTI53" s="130"/>
      <c r="JTJ53" s="130"/>
      <c r="JTK53" s="130"/>
      <c r="JTL53" s="130"/>
      <c r="JTM53" s="130"/>
      <c r="JTN53" s="130"/>
      <c r="JTO53" s="130"/>
      <c r="JTP53" s="130"/>
      <c r="JTQ53" s="130"/>
      <c r="JTR53" s="130"/>
      <c r="JTS53" s="130"/>
      <c r="JTT53" s="130"/>
      <c r="JTU53" s="130"/>
      <c r="JTV53" s="130"/>
      <c r="JTW53" s="130"/>
      <c r="JTX53" s="130"/>
      <c r="JTY53" s="130"/>
      <c r="JTZ53" s="130"/>
      <c r="JUA53" s="130"/>
      <c r="JUB53" s="130"/>
      <c r="JUC53" s="130"/>
      <c r="JUD53" s="130"/>
      <c r="JUE53" s="130"/>
      <c r="JUF53" s="130"/>
      <c r="JUG53" s="130"/>
      <c r="JUH53" s="130"/>
      <c r="JUI53" s="130"/>
      <c r="JUJ53" s="130"/>
      <c r="JUK53" s="130"/>
      <c r="JUL53" s="130"/>
      <c r="JUM53" s="130"/>
      <c r="JUN53" s="130"/>
      <c r="JUO53" s="130"/>
      <c r="JUP53" s="130"/>
      <c r="JUQ53" s="130"/>
      <c r="JUR53" s="130"/>
      <c r="JUS53" s="130"/>
      <c r="JUT53" s="130"/>
      <c r="JUU53" s="130"/>
      <c r="JUV53" s="130"/>
      <c r="JUW53" s="130"/>
      <c r="JUX53" s="130"/>
      <c r="JUY53" s="130"/>
      <c r="JUZ53" s="130"/>
      <c r="JVA53" s="130"/>
      <c r="JVB53" s="130"/>
      <c r="JVC53" s="130"/>
      <c r="JVD53" s="130"/>
      <c r="JVE53" s="130"/>
      <c r="JVF53" s="130"/>
      <c r="JVG53" s="130"/>
      <c r="JVH53" s="130"/>
      <c r="JVI53" s="130"/>
      <c r="JVJ53" s="130"/>
      <c r="JVK53" s="130"/>
      <c r="JVL53" s="130"/>
      <c r="JVM53" s="130"/>
      <c r="JVN53" s="130"/>
      <c r="JVO53" s="130"/>
      <c r="JVP53" s="130"/>
      <c r="JVQ53" s="130"/>
      <c r="JVR53" s="130"/>
      <c r="JVS53" s="130"/>
      <c r="JVT53" s="130"/>
      <c r="JVU53" s="130"/>
      <c r="JVV53" s="130"/>
      <c r="JVW53" s="130"/>
      <c r="JVX53" s="130"/>
      <c r="JVY53" s="130"/>
      <c r="JVZ53" s="130"/>
      <c r="JWA53" s="130"/>
      <c r="JWB53" s="130"/>
      <c r="JWC53" s="130"/>
      <c r="JWD53" s="130"/>
      <c r="JWE53" s="130"/>
      <c r="JWF53" s="130"/>
      <c r="JWG53" s="130"/>
      <c r="JWH53" s="130"/>
      <c r="JWI53" s="130"/>
      <c r="JWJ53" s="130"/>
      <c r="JWK53" s="130"/>
      <c r="JWL53" s="130"/>
      <c r="JWM53" s="130"/>
      <c r="JWN53" s="130"/>
      <c r="JWO53" s="130"/>
      <c r="JWP53" s="130"/>
      <c r="JWQ53" s="130"/>
      <c r="JWR53" s="130"/>
      <c r="JWS53" s="130"/>
      <c r="JWT53" s="130"/>
      <c r="JWU53" s="130"/>
      <c r="JWV53" s="130"/>
      <c r="JWW53" s="130"/>
      <c r="JWX53" s="130"/>
      <c r="JWY53" s="130"/>
      <c r="JWZ53" s="130"/>
      <c r="JXA53" s="130"/>
      <c r="JXB53" s="130"/>
      <c r="JXC53" s="130"/>
      <c r="JXD53" s="130"/>
      <c r="JXE53" s="130"/>
      <c r="JXF53" s="130"/>
      <c r="JXG53" s="130"/>
      <c r="JXH53" s="130"/>
      <c r="JXI53" s="130"/>
      <c r="JXJ53" s="130"/>
      <c r="JXK53" s="130"/>
      <c r="JXL53" s="130"/>
      <c r="JXM53" s="130"/>
      <c r="JXN53" s="130"/>
      <c r="JXO53" s="130"/>
      <c r="JXP53" s="130"/>
      <c r="JXQ53" s="130"/>
      <c r="JXR53" s="130"/>
      <c r="JXS53" s="130"/>
      <c r="JXT53" s="130"/>
      <c r="JXU53" s="130"/>
      <c r="JXV53" s="130"/>
      <c r="JXW53" s="130"/>
      <c r="JXX53" s="130"/>
      <c r="JXY53" s="130"/>
      <c r="JXZ53" s="130"/>
      <c r="JYA53" s="130"/>
      <c r="JYB53" s="130"/>
      <c r="JYC53" s="130"/>
      <c r="JYD53" s="130"/>
      <c r="JYE53" s="130"/>
      <c r="JYF53" s="130"/>
      <c r="JYG53" s="130"/>
      <c r="JYH53" s="130"/>
      <c r="JYI53" s="130"/>
      <c r="JYJ53" s="130"/>
      <c r="JYK53" s="130"/>
      <c r="JYL53" s="130"/>
      <c r="JYM53" s="130"/>
      <c r="JYN53" s="130"/>
      <c r="JYO53" s="130"/>
      <c r="JYP53" s="130"/>
      <c r="JYQ53" s="130"/>
      <c r="JYR53" s="130"/>
      <c r="JYS53" s="130"/>
      <c r="JYT53" s="130"/>
      <c r="JYU53" s="130"/>
      <c r="JYV53" s="130"/>
      <c r="JYW53" s="130"/>
      <c r="JYX53" s="130"/>
      <c r="JYY53" s="130"/>
      <c r="JYZ53" s="130"/>
      <c r="JZA53" s="130"/>
      <c r="JZB53" s="130"/>
      <c r="JZC53" s="130"/>
      <c r="JZD53" s="130"/>
      <c r="JZE53" s="130"/>
      <c r="JZF53" s="130"/>
      <c r="JZG53" s="130"/>
      <c r="JZH53" s="130"/>
      <c r="JZI53" s="130"/>
      <c r="JZJ53" s="130"/>
      <c r="JZK53" s="130"/>
      <c r="JZL53" s="130"/>
      <c r="JZM53" s="130"/>
      <c r="JZN53" s="130"/>
      <c r="JZO53" s="130"/>
      <c r="JZP53" s="130"/>
      <c r="JZQ53" s="130"/>
      <c r="JZR53" s="130"/>
      <c r="JZS53" s="130"/>
      <c r="JZT53" s="130"/>
      <c r="JZU53" s="130"/>
      <c r="JZV53" s="130"/>
      <c r="JZW53" s="130"/>
      <c r="JZX53" s="130"/>
      <c r="JZY53" s="130"/>
      <c r="JZZ53" s="130"/>
      <c r="KAA53" s="130"/>
      <c r="KAB53" s="130"/>
      <c r="KAC53" s="130"/>
      <c r="KAD53" s="130"/>
      <c r="KAE53" s="130"/>
      <c r="KAF53" s="130"/>
      <c r="KAG53" s="130"/>
      <c r="KAH53" s="130"/>
      <c r="KAI53" s="130"/>
      <c r="KAJ53" s="130"/>
      <c r="KAK53" s="130"/>
      <c r="KAL53" s="130"/>
      <c r="KAM53" s="130"/>
      <c r="KAN53" s="130"/>
      <c r="KAO53" s="130"/>
      <c r="KAP53" s="130"/>
      <c r="KAQ53" s="130"/>
      <c r="KAR53" s="130"/>
      <c r="KAS53" s="130"/>
      <c r="KAT53" s="130"/>
      <c r="KAU53" s="130"/>
      <c r="KAV53" s="130"/>
      <c r="KAW53" s="130"/>
      <c r="KAX53" s="130"/>
      <c r="KAY53" s="130"/>
      <c r="KAZ53" s="130"/>
      <c r="KBA53" s="130"/>
      <c r="KBB53" s="130"/>
      <c r="KBC53" s="130"/>
      <c r="KBD53" s="130"/>
      <c r="KBE53" s="130"/>
      <c r="KBF53" s="130"/>
      <c r="KBG53" s="130"/>
      <c r="KBH53" s="130"/>
      <c r="KBI53" s="130"/>
      <c r="KBJ53" s="130"/>
      <c r="KBK53" s="130"/>
      <c r="KBL53" s="130"/>
      <c r="KBM53" s="130"/>
      <c r="KBN53" s="130"/>
      <c r="KBO53" s="130"/>
      <c r="KBP53" s="130"/>
      <c r="KBQ53" s="130"/>
      <c r="KBR53" s="130"/>
      <c r="KBS53" s="130"/>
      <c r="KBT53" s="130"/>
      <c r="KBU53" s="130"/>
      <c r="KBV53" s="130"/>
      <c r="KBW53" s="130"/>
      <c r="KBX53" s="130"/>
      <c r="KBY53" s="130"/>
      <c r="KBZ53" s="130"/>
      <c r="KCA53" s="130"/>
      <c r="KCB53" s="130"/>
      <c r="KCC53" s="130"/>
      <c r="KCD53" s="130"/>
      <c r="KCE53" s="130"/>
      <c r="KCF53" s="130"/>
      <c r="KCG53" s="130"/>
      <c r="KCH53" s="130"/>
      <c r="KCI53" s="130"/>
      <c r="KCJ53" s="130"/>
      <c r="KCK53" s="130"/>
      <c r="KCL53" s="130"/>
      <c r="KCM53" s="130"/>
      <c r="KCN53" s="130"/>
      <c r="KCO53" s="130"/>
      <c r="KCP53" s="130"/>
      <c r="KCQ53" s="130"/>
      <c r="KCR53" s="130"/>
      <c r="KCS53" s="130"/>
      <c r="KCT53" s="130"/>
      <c r="KCU53" s="130"/>
      <c r="KCV53" s="130"/>
      <c r="KCW53" s="130"/>
      <c r="KCX53" s="130"/>
      <c r="KCY53" s="130"/>
      <c r="KCZ53" s="130"/>
      <c r="KDA53" s="130"/>
      <c r="KDB53" s="130"/>
      <c r="KDC53" s="130"/>
      <c r="KDD53" s="130"/>
      <c r="KDE53" s="130"/>
      <c r="KDF53" s="130"/>
      <c r="KDG53" s="130"/>
      <c r="KDH53" s="130"/>
      <c r="KDI53" s="130"/>
      <c r="KDJ53" s="130"/>
      <c r="KDK53" s="130"/>
      <c r="KDL53" s="130"/>
      <c r="KDM53" s="130"/>
      <c r="KDN53" s="130"/>
      <c r="KDO53" s="130"/>
      <c r="KDP53" s="130"/>
      <c r="KDQ53" s="130"/>
      <c r="KDR53" s="130"/>
      <c r="KDS53" s="130"/>
      <c r="KDT53" s="130"/>
      <c r="KDU53" s="130"/>
      <c r="KDV53" s="130"/>
      <c r="KDW53" s="130"/>
      <c r="KDX53" s="130"/>
      <c r="KDY53" s="130"/>
      <c r="KDZ53" s="130"/>
      <c r="KEA53" s="130"/>
      <c r="KEB53" s="130"/>
      <c r="KEC53" s="130"/>
      <c r="KED53" s="130"/>
      <c r="KEE53" s="130"/>
      <c r="KEF53" s="130"/>
      <c r="KEG53" s="130"/>
      <c r="KEH53" s="130"/>
      <c r="KEI53" s="130"/>
      <c r="KEJ53" s="130"/>
      <c r="KEK53" s="130"/>
      <c r="KEL53" s="130"/>
      <c r="KEM53" s="130"/>
      <c r="KEN53" s="130"/>
      <c r="KEO53" s="130"/>
      <c r="KEP53" s="130"/>
      <c r="KEQ53" s="130"/>
      <c r="KER53" s="130"/>
      <c r="KES53" s="130"/>
      <c r="KET53" s="130"/>
      <c r="KEU53" s="130"/>
      <c r="KEV53" s="130"/>
      <c r="KEW53" s="130"/>
      <c r="KEX53" s="130"/>
      <c r="KEY53" s="130"/>
      <c r="KEZ53" s="130"/>
      <c r="KFA53" s="130"/>
      <c r="KFB53" s="130"/>
      <c r="KFC53" s="130"/>
      <c r="KFD53" s="130"/>
      <c r="KFE53" s="130"/>
      <c r="KFF53" s="130"/>
      <c r="KFG53" s="130"/>
      <c r="KFH53" s="130"/>
      <c r="KFI53" s="130"/>
      <c r="KFJ53" s="130"/>
      <c r="KFK53" s="130"/>
      <c r="KFL53" s="130"/>
      <c r="KFM53" s="130"/>
      <c r="KFN53" s="130"/>
      <c r="KFO53" s="130"/>
      <c r="KFP53" s="130"/>
      <c r="KFQ53" s="130"/>
      <c r="KFR53" s="130"/>
      <c r="KFS53" s="130"/>
      <c r="KFT53" s="130"/>
      <c r="KFU53" s="130"/>
      <c r="KFV53" s="130"/>
      <c r="KFW53" s="130"/>
      <c r="KFX53" s="130"/>
      <c r="KFY53" s="130"/>
      <c r="KFZ53" s="130"/>
      <c r="KGA53" s="130"/>
      <c r="KGB53" s="130"/>
      <c r="KGC53" s="130"/>
      <c r="KGD53" s="130"/>
      <c r="KGE53" s="130"/>
      <c r="KGF53" s="130"/>
      <c r="KGG53" s="130"/>
      <c r="KGH53" s="130"/>
      <c r="KGI53" s="130"/>
      <c r="KGJ53" s="130"/>
      <c r="KGK53" s="130"/>
      <c r="KGL53" s="130"/>
      <c r="KGM53" s="130"/>
      <c r="KGN53" s="130"/>
      <c r="KGO53" s="130"/>
      <c r="KGP53" s="130"/>
      <c r="KGQ53" s="130"/>
      <c r="KGR53" s="130"/>
      <c r="KGS53" s="130"/>
      <c r="KGT53" s="130"/>
      <c r="KGU53" s="130"/>
      <c r="KGV53" s="130"/>
      <c r="KGW53" s="130"/>
      <c r="KGX53" s="130"/>
      <c r="KGY53" s="130"/>
      <c r="KGZ53" s="130"/>
      <c r="KHA53" s="130"/>
      <c r="KHB53" s="130"/>
      <c r="KHC53" s="130"/>
      <c r="KHD53" s="130"/>
      <c r="KHE53" s="130"/>
      <c r="KHF53" s="130"/>
      <c r="KHG53" s="130"/>
      <c r="KHH53" s="130"/>
      <c r="KHI53" s="130"/>
      <c r="KHJ53" s="130"/>
      <c r="KHK53" s="130"/>
      <c r="KHL53" s="130"/>
      <c r="KHM53" s="130"/>
      <c r="KHN53" s="130"/>
      <c r="KHO53" s="130"/>
      <c r="KHP53" s="130"/>
      <c r="KHQ53" s="130"/>
      <c r="KHR53" s="130"/>
      <c r="KHS53" s="130"/>
      <c r="KHT53" s="130"/>
      <c r="KHU53" s="130"/>
      <c r="KHV53" s="130"/>
      <c r="KHW53" s="130"/>
      <c r="KHX53" s="130"/>
      <c r="KHY53" s="130"/>
      <c r="KHZ53" s="130"/>
      <c r="KIA53" s="130"/>
      <c r="KIB53" s="130"/>
      <c r="KIC53" s="130"/>
      <c r="KID53" s="130"/>
      <c r="KIE53" s="130"/>
      <c r="KIF53" s="130"/>
      <c r="KIG53" s="130"/>
      <c r="KIH53" s="130"/>
      <c r="KII53" s="130"/>
      <c r="KIJ53" s="130"/>
      <c r="KIK53" s="130"/>
      <c r="KIL53" s="130"/>
      <c r="KIM53" s="130"/>
      <c r="KIN53" s="130"/>
      <c r="KIO53" s="130"/>
      <c r="KIP53" s="130"/>
      <c r="KIQ53" s="130"/>
      <c r="KIR53" s="130"/>
      <c r="KIS53" s="130"/>
      <c r="KIT53" s="130"/>
      <c r="KIU53" s="130"/>
      <c r="KIV53" s="130"/>
      <c r="KIW53" s="130"/>
      <c r="KIX53" s="130"/>
      <c r="KIY53" s="130"/>
      <c r="KIZ53" s="130"/>
      <c r="KJA53" s="130"/>
      <c r="KJB53" s="130"/>
      <c r="KJC53" s="130"/>
      <c r="KJD53" s="130"/>
      <c r="KJE53" s="130"/>
      <c r="KJF53" s="130"/>
      <c r="KJG53" s="130"/>
      <c r="KJH53" s="130"/>
      <c r="KJI53" s="130"/>
      <c r="KJJ53" s="130"/>
      <c r="KJK53" s="130"/>
      <c r="KJL53" s="130"/>
      <c r="KJM53" s="130"/>
      <c r="KJN53" s="130"/>
      <c r="KJO53" s="130"/>
      <c r="KJP53" s="130"/>
      <c r="KJQ53" s="130"/>
      <c r="KJR53" s="130"/>
      <c r="KJS53" s="130"/>
      <c r="KJT53" s="130"/>
      <c r="KJU53" s="130"/>
      <c r="KJV53" s="130"/>
      <c r="KJW53" s="130"/>
      <c r="KJX53" s="130"/>
      <c r="KJY53" s="130"/>
      <c r="KJZ53" s="130"/>
      <c r="KKA53" s="130"/>
      <c r="KKB53" s="130"/>
      <c r="KKC53" s="130"/>
      <c r="KKD53" s="130"/>
      <c r="KKE53" s="130"/>
      <c r="KKF53" s="130"/>
      <c r="KKG53" s="130"/>
      <c r="KKH53" s="130"/>
      <c r="KKI53" s="130"/>
      <c r="KKJ53" s="130"/>
      <c r="KKK53" s="130"/>
      <c r="KKL53" s="130"/>
      <c r="KKM53" s="130"/>
      <c r="KKN53" s="130"/>
      <c r="KKO53" s="130"/>
      <c r="KKP53" s="130"/>
      <c r="KKQ53" s="130"/>
      <c r="KKR53" s="130"/>
      <c r="KKS53" s="130"/>
      <c r="KKT53" s="130"/>
      <c r="KKU53" s="130"/>
      <c r="KKV53" s="130"/>
      <c r="KKW53" s="130"/>
      <c r="KKX53" s="130"/>
      <c r="KKY53" s="130"/>
      <c r="KKZ53" s="130"/>
      <c r="KLA53" s="130"/>
      <c r="KLB53" s="130"/>
      <c r="KLC53" s="130"/>
      <c r="KLD53" s="130"/>
      <c r="KLE53" s="130"/>
      <c r="KLF53" s="130"/>
      <c r="KLG53" s="130"/>
      <c r="KLH53" s="130"/>
      <c r="KLI53" s="130"/>
      <c r="KLJ53" s="130"/>
      <c r="KLK53" s="130"/>
      <c r="KLL53" s="130"/>
      <c r="KLM53" s="130"/>
      <c r="KLN53" s="130"/>
      <c r="KLO53" s="130"/>
      <c r="KLP53" s="130"/>
      <c r="KLQ53" s="130"/>
      <c r="KLR53" s="130"/>
      <c r="KLS53" s="130"/>
      <c r="KLT53" s="130"/>
      <c r="KLU53" s="130"/>
      <c r="KLV53" s="130"/>
      <c r="KLW53" s="130"/>
      <c r="KLX53" s="130"/>
      <c r="KLY53" s="130"/>
      <c r="KLZ53" s="130"/>
      <c r="KMA53" s="130"/>
      <c r="KMB53" s="130"/>
      <c r="KMC53" s="130"/>
      <c r="KMD53" s="130"/>
      <c r="KME53" s="130"/>
      <c r="KMF53" s="130"/>
      <c r="KMG53" s="130"/>
      <c r="KMH53" s="130"/>
      <c r="KMI53" s="130"/>
      <c r="KMJ53" s="130"/>
      <c r="KMK53" s="130"/>
      <c r="KML53" s="130"/>
      <c r="KMM53" s="130"/>
      <c r="KMN53" s="130"/>
      <c r="KMO53" s="130"/>
      <c r="KMP53" s="130"/>
      <c r="KMQ53" s="130"/>
      <c r="KMR53" s="130"/>
      <c r="KMS53" s="130"/>
      <c r="KMT53" s="130"/>
      <c r="KMU53" s="130"/>
      <c r="KMV53" s="130"/>
      <c r="KMW53" s="130"/>
      <c r="KMX53" s="130"/>
      <c r="KMY53" s="130"/>
      <c r="KMZ53" s="130"/>
      <c r="KNA53" s="130"/>
      <c r="KNB53" s="130"/>
      <c r="KNC53" s="130"/>
      <c r="KND53" s="130"/>
      <c r="KNE53" s="130"/>
      <c r="KNF53" s="130"/>
      <c r="KNG53" s="130"/>
      <c r="KNH53" s="130"/>
      <c r="KNI53" s="130"/>
      <c r="KNJ53" s="130"/>
      <c r="KNK53" s="130"/>
      <c r="KNL53" s="130"/>
      <c r="KNM53" s="130"/>
      <c r="KNN53" s="130"/>
      <c r="KNO53" s="130"/>
      <c r="KNP53" s="130"/>
      <c r="KNQ53" s="130"/>
      <c r="KNR53" s="130"/>
      <c r="KNS53" s="130"/>
      <c r="KNT53" s="130"/>
      <c r="KNU53" s="130"/>
      <c r="KNV53" s="130"/>
      <c r="KNW53" s="130"/>
      <c r="KNX53" s="130"/>
      <c r="KNY53" s="130"/>
      <c r="KNZ53" s="130"/>
      <c r="KOA53" s="130"/>
      <c r="KOB53" s="130"/>
      <c r="KOC53" s="130"/>
      <c r="KOD53" s="130"/>
      <c r="KOE53" s="130"/>
      <c r="KOF53" s="130"/>
      <c r="KOG53" s="130"/>
      <c r="KOH53" s="130"/>
      <c r="KOI53" s="130"/>
      <c r="KOJ53" s="130"/>
      <c r="KOK53" s="130"/>
      <c r="KOL53" s="130"/>
      <c r="KOM53" s="130"/>
      <c r="KON53" s="130"/>
      <c r="KOO53" s="130"/>
      <c r="KOP53" s="130"/>
      <c r="KOQ53" s="130"/>
      <c r="KOR53" s="130"/>
      <c r="KOS53" s="130"/>
      <c r="KOT53" s="130"/>
      <c r="KOU53" s="130"/>
      <c r="KOV53" s="130"/>
      <c r="KOW53" s="130"/>
      <c r="KOX53" s="130"/>
      <c r="KOY53" s="130"/>
      <c r="KOZ53" s="130"/>
      <c r="KPA53" s="130"/>
      <c r="KPB53" s="130"/>
      <c r="KPC53" s="130"/>
      <c r="KPD53" s="130"/>
      <c r="KPE53" s="130"/>
      <c r="KPF53" s="130"/>
      <c r="KPG53" s="130"/>
      <c r="KPH53" s="130"/>
      <c r="KPI53" s="130"/>
      <c r="KPJ53" s="130"/>
      <c r="KPK53" s="130"/>
      <c r="KPL53" s="130"/>
      <c r="KPM53" s="130"/>
      <c r="KPN53" s="130"/>
      <c r="KPO53" s="130"/>
      <c r="KPP53" s="130"/>
      <c r="KPQ53" s="130"/>
      <c r="KPR53" s="130"/>
      <c r="KPS53" s="130"/>
      <c r="KPT53" s="130"/>
      <c r="KPU53" s="130"/>
      <c r="KPV53" s="130"/>
      <c r="KPW53" s="130"/>
      <c r="KPX53" s="130"/>
      <c r="KPY53" s="130"/>
      <c r="KPZ53" s="130"/>
      <c r="KQA53" s="130"/>
      <c r="KQB53" s="130"/>
      <c r="KQC53" s="130"/>
      <c r="KQD53" s="130"/>
      <c r="KQE53" s="130"/>
      <c r="KQF53" s="130"/>
      <c r="KQG53" s="130"/>
      <c r="KQH53" s="130"/>
      <c r="KQI53" s="130"/>
      <c r="KQJ53" s="130"/>
      <c r="KQK53" s="130"/>
      <c r="KQL53" s="130"/>
      <c r="KQM53" s="130"/>
      <c r="KQN53" s="130"/>
      <c r="KQO53" s="130"/>
      <c r="KQP53" s="130"/>
      <c r="KQQ53" s="130"/>
      <c r="KQR53" s="130"/>
      <c r="KQS53" s="130"/>
      <c r="KQT53" s="130"/>
      <c r="KQU53" s="130"/>
      <c r="KQV53" s="130"/>
      <c r="KQW53" s="130"/>
      <c r="KQX53" s="130"/>
      <c r="KQY53" s="130"/>
      <c r="KQZ53" s="130"/>
      <c r="KRA53" s="130"/>
      <c r="KRB53" s="130"/>
      <c r="KRC53" s="130"/>
      <c r="KRD53" s="130"/>
      <c r="KRE53" s="130"/>
      <c r="KRF53" s="130"/>
      <c r="KRG53" s="130"/>
      <c r="KRH53" s="130"/>
      <c r="KRI53" s="130"/>
      <c r="KRJ53" s="130"/>
      <c r="KRK53" s="130"/>
      <c r="KRL53" s="130"/>
      <c r="KRM53" s="130"/>
      <c r="KRN53" s="130"/>
      <c r="KRO53" s="130"/>
      <c r="KRP53" s="130"/>
      <c r="KRQ53" s="130"/>
      <c r="KRR53" s="130"/>
      <c r="KRS53" s="130"/>
      <c r="KRT53" s="130"/>
      <c r="KRU53" s="130"/>
      <c r="KRV53" s="130"/>
      <c r="KRW53" s="130"/>
      <c r="KRX53" s="130"/>
      <c r="KRY53" s="130"/>
      <c r="KRZ53" s="130"/>
      <c r="KSA53" s="130"/>
      <c r="KSB53" s="130"/>
      <c r="KSC53" s="130"/>
      <c r="KSD53" s="130"/>
      <c r="KSE53" s="130"/>
      <c r="KSF53" s="130"/>
      <c r="KSG53" s="130"/>
      <c r="KSH53" s="130"/>
      <c r="KSI53" s="130"/>
      <c r="KSJ53" s="130"/>
      <c r="KSK53" s="130"/>
      <c r="KSL53" s="130"/>
      <c r="KSM53" s="130"/>
      <c r="KSN53" s="130"/>
      <c r="KSO53" s="130"/>
      <c r="KSP53" s="130"/>
      <c r="KSQ53" s="130"/>
      <c r="KSR53" s="130"/>
      <c r="KSS53" s="130"/>
      <c r="KST53" s="130"/>
      <c r="KSU53" s="130"/>
      <c r="KSV53" s="130"/>
      <c r="KSW53" s="130"/>
      <c r="KSX53" s="130"/>
      <c r="KSY53" s="130"/>
      <c r="KSZ53" s="130"/>
      <c r="KTA53" s="130"/>
      <c r="KTB53" s="130"/>
      <c r="KTC53" s="130"/>
      <c r="KTD53" s="130"/>
      <c r="KTE53" s="130"/>
      <c r="KTF53" s="130"/>
      <c r="KTG53" s="130"/>
      <c r="KTH53" s="130"/>
      <c r="KTI53" s="130"/>
      <c r="KTJ53" s="130"/>
      <c r="KTK53" s="130"/>
      <c r="KTL53" s="130"/>
      <c r="KTM53" s="130"/>
      <c r="KTN53" s="130"/>
      <c r="KTO53" s="130"/>
      <c r="KTP53" s="130"/>
      <c r="KTQ53" s="130"/>
      <c r="KTR53" s="130"/>
      <c r="KTS53" s="130"/>
      <c r="KTT53" s="130"/>
      <c r="KTU53" s="130"/>
      <c r="KTV53" s="130"/>
      <c r="KTW53" s="130"/>
      <c r="KTX53" s="130"/>
      <c r="KTY53" s="130"/>
      <c r="KTZ53" s="130"/>
      <c r="KUA53" s="130"/>
      <c r="KUB53" s="130"/>
      <c r="KUC53" s="130"/>
      <c r="KUD53" s="130"/>
      <c r="KUE53" s="130"/>
      <c r="KUF53" s="130"/>
      <c r="KUG53" s="130"/>
      <c r="KUH53" s="130"/>
      <c r="KUI53" s="130"/>
      <c r="KUJ53" s="130"/>
      <c r="KUK53" s="130"/>
      <c r="KUL53" s="130"/>
      <c r="KUM53" s="130"/>
      <c r="KUN53" s="130"/>
      <c r="KUO53" s="130"/>
      <c r="KUP53" s="130"/>
      <c r="KUQ53" s="130"/>
      <c r="KUR53" s="130"/>
      <c r="KUS53" s="130"/>
      <c r="KUT53" s="130"/>
      <c r="KUU53" s="130"/>
      <c r="KUV53" s="130"/>
      <c r="KUW53" s="130"/>
      <c r="KUX53" s="130"/>
      <c r="KUY53" s="130"/>
      <c r="KUZ53" s="130"/>
      <c r="KVA53" s="130"/>
      <c r="KVB53" s="130"/>
      <c r="KVC53" s="130"/>
      <c r="KVD53" s="130"/>
      <c r="KVE53" s="130"/>
      <c r="KVF53" s="130"/>
      <c r="KVG53" s="130"/>
      <c r="KVH53" s="130"/>
      <c r="KVI53" s="130"/>
      <c r="KVJ53" s="130"/>
      <c r="KVK53" s="130"/>
      <c r="KVL53" s="130"/>
      <c r="KVM53" s="130"/>
      <c r="KVN53" s="130"/>
      <c r="KVO53" s="130"/>
      <c r="KVP53" s="130"/>
      <c r="KVQ53" s="130"/>
      <c r="KVR53" s="130"/>
      <c r="KVS53" s="130"/>
      <c r="KVT53" s="130"/>
      <c r="KVU53" s="130"/>
      <c r="KVV53" s="130"/>
      <c r="KVW53" s="130"/>
      <c r="KVX53" s="130"/>
      <c r="KVY53" s="130"/>
      <c r="KVZ53" s="130"/>
      <c r="KWA53" s="130"/>
      <c r="KWB53" s="130"/>
      <c r="KWC53" s="130"/>
      <c r="KWD53" s="130"/>
      <c r="KWE53" s="130"/>
      <c r="KWF53" s="130"/>
      <c r="KWG53" s="130"/>
      <c r="KWH53" s="130"/>
      <c r="KWI53" s="130"/>
      <c r="KWJ53" s="130"/>
      <c r="KWK53" s="130"/>
      <c r="KWL53" s="130"/>
      <c r="KWM53" s="130"/>
      <c r="KWN53" s="130"/>
      <c r="KWO53" s="130"/>
      <c r="KWP53" s="130"/>
      <c r="KWQ53" s="130"/>
      <c r="KWR53" s="130"/>
      <c r="KWS53" s="130"/>
      <c r="KWT53" s="130"/>
      <c r="KWU53" s="130"/>
      <c r="KWV53" s="130"/>
      <c r="KWW53" s="130"/>
      <c r="KWX53" s="130"/>
      <c r="KWY53" s="130"/>
      <c r="KWZ53" s="130"/>
      <c r="KXA53" s="130"/>
      <c r="KXB53" s="130"/>
      <c r="KXC53" s="130"/>
      <c r="KXD53" s="130"/>
      <c r="KXE53" s="130"/>
      <c r="KXF53" s="130"/>
      <c r="KXG53" s="130"/>
      <c r="KXH53" s="130"/>
      <c r="KXI53" s="130"/>
      <c r="KXJ53" s="130"/>
      <c r="KXK53" s="130"/>
      <c r="KXL53" s="130"/>
      <c r="KXM53" s="130"/>
      <c r="KXN53" s="130"/>
      <c r="KXO53" s="130"/>
      <c r="KXP53" s="130"/>
      <c r="KXQ53" s="130"/>
      <c r="KXR53" s="130"/>
      <c r="KXS53" s="130"/>
      <c r="KXT53" s="130"/>
      <c r="KXU53" s="130"/>
      <c r="KXV53" s="130"/>
      <c r="KXW53" s="130"/>
      <c r="KXX53" s="130"/>
      <c r="KXY53" s="130"/>
      <c r="KXZ53" s="130"/>
      <c r="KYA53" s="130"/>
      <c r="KYB53" s="130"/>
      <c r="KYC53" s="130"/>
      <c r="KYD53" s="130"/>
      <c r="KYE53" s="130"/>
      <c r="KYF53" s="130"/>
      <c r="KYG53" s="130"/>
      <c r="KYH53" s="130"/>
      <c r="KYI53" s="130"/>
      <c r="KYJ53" s="130"/>
      <c r="KYK53" s="130"/>
      <c r="KYL53" s="130"/>
      <c r="KYM53" s="130"/>
      <c r="KYN53" s="130"/>
      <c r="KYO53" s="130"/>
      <c r="KYP53" s="130"/>
      <c r="KYQ53" s="130"/>
      <c r="KYR53" s="130"/>
      <c r="KYS53" s="130"/>
      <c r="KYT53" s="130"/>
      <c r="KYU53" s="130"/>
      <c r="KYV53" s="130"/>
      <c r="KYW53" s="130"/>
      <c r="KYX53" s="130"/>
      <c r="KYY53" s="130"/>
      <c r="KYZ53" s="130"/>
      <c r="KZA53" s="130"/>
      <c r="KZB53" s="130"/>
      <c r="KZC53" s="130"/>
      <c r="KZD53" s="130"/>
      <c r="KZE53" s="130"/>
      <c r="KZF53" s="130"/>
      <c r="KZG53" s="130"/>
      <c r="KZH53" s="130"/>
      <c r="KZI53" s="130"/>
      <c r="KZJ53" s="130"/>
      <c r="KZK53" s="130"/>
      <c r="KZL53" s="130"/>
      <c r="KZM53" s="130"/>
      <c r="KZN53" s="130"/>
      <c r="KZO53" s="130"/>
      <c r="KZP53" s="130"/>
      <c r="KZQ53" s="130"/>
      <c r="KZR53" s="130"/>
      <c r="KZS53" s="130"/>
      <c r="KZT53" s="130"/>
      <c r="KZU53" s="130"/>
      <c r="KZV53" s="130"/>
      <c r="KZW53" s="130"/>
      <c r="KZX53" s="130"/>
      <c r="KZY53" s="130"/>
      <c r="KZZ53" s="130"/>
      <c r="LAA53" s="130"/>
      <c r="LAB53" s="130"/>
      <c r="LAC53" s="130"/>
      <c r="LAD53" s="130"/>
      <c r="LAE53" s="130"/>
      <c r="LAF53" s="130"/>
      <c r="LAG53" s="130"/>
      <c r="LAH53" s="130"/>
      <c r="LAI53" s="130"/>
      <c r="LAJ53" s="130"/>
      <c r="LAK53" s="130"/>
      <c r="LAL53" s="130"/>
      <c r="LAM53" s="130"/>
      <c r="LAN53" s="130"/>
      <c r="LAO53" s="130"/>
      <c r="LAP53" s="130"/>
      <c r="LAQ53" s="130"/>
      <c r="LAR53" s="130"/>
      <c r="LAS53" s="130"/>
      <c r="LAT53" s="130"/>
      <c r="LAU53" s="130"/>
      <c r="LAV53" s="130"/>
      <c r="LAW53" s="130"/>
      <c r="LAX53" s="130"/>
      <c r="LAY53" s="130"/>
      <c r="LAZ53" s="130"/>
      <c r="LBA53" s="130"/>
      <c r="LBB53" s="130"/>
      <c r="LBC53" s="130"/>
      <c r="LBD53" s="130"/>
      <c r="LBE53" s="130"/>
      <c r="LBF53" s="130"/>
      <c r="LBG53" s="130"/>
      <c r="LBH53" s="130"/>
      <c r="LBI53" s="130"/>
      <c r="LBJ53" s="130"/>
      <c r="LBK53" s="130"/>
      <c r="LBL53" s="130"/>
      <c r="LBM53" s="130"/>
      <c r="LBN53" s="130"/>
      <c r="LBO53" s="130"/>
      <c r="LBP53" s="130"/>
      <c r="LBQ53" s="130"/>
      <c r="LBR53" s="130"/>
      <c r="LBS53" s="130"/>
      <c r="LBT53" s="130"/>
      <c r="LBU53" s="130"/>
      <c r="LBV53" s="130"/>
      <c r="LBW53" s="130"/>
      <c r="LBX53" s="130"/>
      <c r="LBY53" s="130"/>
      <c r="LBZ53" s="130"/>
      <c r="LCA53" s="130"/>
      <c r="LCB53" s="130"/>
      <c r="LCC53" s="130"/>
      <c r="LCD53" s="130"/>
      <c r="LCE53" s="130"/>
      <c r="LCF53" s="130"/>
      <c r="LCG53" s="130"/>
      <c r="LCH53" s="130"/>
      <c r="LCI53" s="130"/>
      <c r="LCJ53" s="130"/>
      <c r="LCK53" s="130"/>
      <c r="LCL53" s="130"/>
      <c r="LCM53" s="130"/>
      <c r="LCN53" s="130"/>
      <c r="LCO53" s="130"/>
      <c r="LCP53" s="130"/>
      <c r="LCQ53" s="130"/>
      <c r="LCR53" s="130"/>
      <c r="LCS53" s="130"/>
      <c r="LCT53" s="130"/>
      <c r="LCU53" s="130"/>
      <c r="LCV53" s="130"/>
      <c r="LCW53" s="130"/>
      <c r="LCX53" s="130"/>
      <c r="LCY53" s="130"/>
      <c r="LCZ53" s="130"/>
      <c r="LDA53" s="130"/>
      <c r="LDB53" s="130"/>
      <c r="LDC53" s="130"/>
      <c r="LDD53" s="130"/>
      <c r="LDE53" s="130"/>
      <c r="LDF53" s="130"/>
      <c r="LDG53" s="130"/>
      <c r="LDH53" s="130"/>
      <c r="LDI53" s="130"/>
      <c r="LDJ53" s="130"/>
      <c r="LDK53" s="130"/>
      <c r="LDL53" s="130"/>
      <c r="LDM53" s="130"/>
      <c r="LDN53" s="130"/>
      <c r="LDO53" s="130"/>
      <c r="LDP53" s="130"/>
      <c r="LDQ53" s="130"/>
      <c r="LDR53" s="130"/>
      <c r="LDS53" s="130"/>
      <c r="LDT53" s="130"/>
      <c r="LDU53" s="130"/>
      <c r="LDV53" s="130"/>
      <c r="LDW53" s="130"/>
      <c r="LDX53" s="130"/>
      <c r="LDY53" s="130"/>
      <c r="LDZ53" s="130"/>
      <c r="LEA53" s="130"/>
      <c r="LEB53" s="130"/>
      <c r="LEC53" s="130"/>
      <c r="LED53" s="130"/>
      <c r="LEE53" s="130"/>
      <c r="LEF53" s="130"/>
      <c r="LEG53" s="130"/>
      <c r="LEH53" s="130"/>
      <c r="LEI53" s="130"/>
      <c r="LEJ53" s="130"/>
      <c r="LEK53" s="130"/>
      <c r="LEL53" s="130"/>
      <c r="LEM53" s="130"/>
      <c r="LEN53" s="130"/>
      <c r="LEO53" s="130"/>
      <c r="LEP53" s="130"/>
      <c r="LEQ53" s="130"/>
      <c r="LER53" s="130"/>
      <c r="LES53" s="130"/>
      <c r="LET53" s="130"/>
      <c r="LEU53" s="130"/>
      <c r="LEV53" s="130"/>
      <c r="LEW53" s="130"/>
      <c r="LEX53" s="130"/>
      <c r="LEY53" s="130"/>
      <c r="LEZ53" s="130"/>
      <c r="LFA53" s="130"/>
      <c r="LFB53" s="130"/>
      <c r="LFC53" s="130"/>
      <c r="LFD53" s="130"/>
      <c r="LFE53" s="130"/>
      <c r="LFF53" s="130"/>
      <c r="LFG53" s="130"/>
      <c r="LFH53" s="130"/>
      <c r="LFI53" s="130"/>
      <c r="LFJ53" s="130"/>
      <c r="LFK53" s="130"/>
      <c r="LFL53" s="130"/>
      <c r="LFM53" s="130"/>
      <c r="LFN53" s="130"/>
      <c r="LFO53" s="130"/>
      <c r="LFP53" s="130"/>
      <c r="LFQ53" s="130"/>
      <c r="LFR53" s="130"/>
      <c r="LFS53" s="130"/>
      <c r="LFT53" s="130"/>
      <c r="LFU53" s="130"/>
      <c r="LFV53" s="130"/>
      <c r="LFW53" s="130"/>
      <c r="LFX53" s="130"/>
      <c r="LFY53" s="130"/>
      <c r="LFZ53" s="130"/>
      <c r="LGA53" s="130"/>
      <c r="LGB53" s="130"/>
      <c r="LGC53" s="130"/>
      <c r="LGD53" s="130"/>
      <c r="LGE53" s="130"/>
      <c r="LGF53" s="130"/>
      <c r="LGG53" s="130"/>
      <c r="LGH53" s="130"/>
      <c r="LGI53" s="130"/>
      <c r="LGJ53" s="130"/>
      <c r="LGK53" s="130"/>
      <c r="LGL53" s="130"/>
      <c r="LGM53" s="130"/>
      <c r="LGN53" s="130"/>
      <c r="LGO53" s="130"/>
      <c r="LGP53" s="130"/>
      <c r="LGQ53" s="130"/>
      <c r="LGR53" s="130"/>
      <c r="LGS53" s="130"/>
      <c r="LGT53" s="130"/>
      <c r="LGU53" s="130"/>
      <c r="LGV53" s="130"/>
      <c r="LGW53" s="130"/>
      <c r="LGX53" s="130"/>
      <c r="LGY53" s="130"/>
      <c r="LGZ53" s="130"/>
      <c r="LHA53" s="130"/>
      <c r="LHB53" s="130"/>
      <c r="LHC53" s="130"/>
      <c r="LHD53" s="130"/>
      <c r="LHE53" s="130"/>
      <c r="LHF53" s="130"/>
      <c r="LHG53" s="130"/>
      <c r="LHH53" s="130"/>
      <c r="LHI53" s="130"/>
      <c r="LHJ53" s="130"/>
      <c r="LHK53" s="130"/>
      <c r="LHL53" s="130"/>
      <c r="LHM53" s="130"/>
      <c r="LHN53" s="130"/>
      <c r="LHO53" s="130"/>
      <c r="LHP53" s="130"/>
      <c r="LHQ53" s="130"/>
      <c r="LHR53" s="130"/>
      <c r="LHS53" s="130"/>
      <c r="LHT53" s="130"/>
      <c r="LHU53" s="130"/>
      <c r="LHV53" s="130"/>
      <c r="LHW53" s="130"/>
      <c r="LHX53" s="130"/>
      <c r="LHY53" s="130"/>
      <c r="LHZ53" s="130"/>
      <c r="LIA53" s="130"/>
      <c r="LIB53" s="130"/>
      <c r="LIC53" s="130"/>
      <c r="LID53" s="130"/>
      <c r="LIE53" s="130"/>
      <c r="LIF53" s="130"/>
      <c r="LIG53" s="130"/>
      <c r="LIH53" s="130"/>
      <c r="LII53" s="130"/>
      <c r="LIJ53" s="130"/>
      <c r="LIK53" s="130"/>
      <c r="LIL53" s="130"/>
      <c r="LIM53" s="130"/>
      <c r="LIN53" s="130"/>
      <c r="LIO53" s="130"/>
      <c r="LIP53" s="130"/>
      <c r="LIQ53" s="130"/>
      <c r="LIR53" s="130"/>
      <c r="LIS53" s="130"/>
      <c r="LIT53" s="130"/>
      <c r="LIU53" s="130"/>
      <c r="LIV53" s="130"/>
      <c r="LIW53" s="130"/>
      <c r="LIX53" s="130"/>
      <c r="LIY53" s="130"/>
      <c r="LIZ53" s="130"/>
      <c r="LJA53" s="130"/>
      <c r="LJB53" s="130"/>
      <c r="LJC53" s="130"/>
      <c r="LJD53" s="130"/>
      <c r="LJE53" s="130"/>
      <c r="LJF53" s="130"/>
      <c r="LJG53" s="130"/>
      <c r="LJH53" s="130"/>
      <c r="LJI53" s="130"/>
      <c r="LJJ53" s="130"/>
      <c r="LJK53" s="130"/>
      <c r="LJL53" s="130"/>
      <c r="LJM53" s="130"/>
      <c r="LJN53" s="130"/>
      <c r="LJO53" s="130"/>
      <c r="LJP53" s="130"/>
      <c r="LJQ53" s="130"/>
      <c r="LJR53" s="130"/>
      <c r="LJS53" s="130"/>
      <c r="LJT53" s="130"/>
      <c r="LJU53" s="130"/>
      <c r="LJV53" s="130"/>
      <c r="LJW53" s="130"/>
      <c r="LJX53" s="130"/>
      <c r="LJY53" s="130"/>
      <c r="LJZ53" s="130"/>
      <c r="LKA53" s="130"/>
      <c r="LKB53" s="130"/>
      <c r="LKC53" s="130"/>
      <c r="LKD53" s="130"/>
      <c r="LKE53" s="130"/>
      <c r="LKF53" s="130"/>
      <c r="LKG53" s="130"/>
      <c r="LKH53" s="130"/>
      <c r="LKI53" s="130"/>
      <c r="LKJ53" s="130"/>
      <c r="LKK53" s="130"/>
      <c r="LKL53" s="130"/>
      <c r="LKM53" s="130"/>
      <c r="LKN53" s="130"/>
      <c r="LKO53" s="130"/>
      <c r="LKP53" s="130"/>
      <c r="LKQ53" s="130"/>
      <c r="LKR53" s="130"/>
      <c r="LKS53" s="130"/>
      <c r="LKT53" s="130"/>
      <c r="LKU53" s="130"/>
      <c r="LKV53" s="130"/>
      <c r="LKW53" s="130"/>
      <c r="LKX53" s="130"/>
      <c r="LKY53" s="130"/>
      <c r="LKZ53" s="130"/>
      <c r="LLA53" s="130"/>
      <c r="LLB53" s="130"/>
      <c r="LLC53" s="130"/>
      <c r="LLD53" s="130"/>
      <c r="LLE53" s="130"/>
      <c r="LLF53" s="130"/>
      <c r="LLG53" s="130"/>
      <c r="LLH53" s="130"/>
      <c r="LLI53" s="130"/>
      <c r="LLJ53" s="130"/>
      <c r="LLK53" s="130"/>
      <c r="LLL53" s="130"/>
      <c r="LLM53" s="130"/>
      <c r="LLN53" s="130"/>
      <c r="LLO53" s="130"/>
      <c r="LLP53" s="130"/>
      <c r="LLQ53" s="130"/>
      <c r="LLR53" s="130"/>
      <c r="LLS53" s="130"/>
      <c r="LLT53" s="130"/>
      <c r="LLU53" s="130"/>
      <c r="LLV53" s="130"/>
      <c r="LLW53" s="130"/>
      <c r="LLX53" s="130"/>
      <c r="LLY53" s="130"/>
      <c r="LLZ53" s="130"/>
      <c r="LMA53" s="130"/>
      <c r="LMB53" s="130"/>
      <c r="LMC53" s="130"/>
      <c r="LMD53" s="130"/>
      <c r="LME53" s="130"/>
      <c r="LMF53" s="130"/>
      <c r="LMG53" s="130"/>
      <c r="LMH53" s="130"/>
      <c r="LMI53" s="130"/>
      <c r="LMJ53" s="130"/>
      <c r="LMK53" s="130"/>
      <c r="LML53" s="130"/>
      <c r="LMM53" s="130"/>
      <c r="LMN53" s="130"/>
      <c r="LMO53" s="130"/>
      <c r="LMP53" s="130"/>
      <c r="LMQ53" s="130"/>
      <c r="LMR53" s="130"/>
      <c r="LMS53" s="130"/>
      <c r="LMT53" s="130"/>
      <c r="LMU53" s="130"/>
      <c r="LMV53" s="130"/>
      <c r="LMW53" s="130"/>
      <c r="LMX53" s="130"/>
      <c r="LMY53" s="130"/>
      <c r="LMZ53" s="130"/>
      <c r="LNA53" s="130"/>
      <c r="LNB53" s="130"/>
      <c r="LNC53" s="130"/>
      <c r="LND53" s="130"/>
      <c r="LNE53" s="130"/>
      <c r="LNF53" s="130"/>
      <c r="LNG53" s="130"/>
      <c r="LNH53" s="130"/>
      <c r="LNI53" s="130"/>
      <c r="LNJ53" s="130"/>
      <c r="LNK53" s="130"/>
      <c r="LNL53" s="130"/>
      <c r="LNM53" s="130"/>
      <c r="LNN53" s="130"/>
      <c r="LNO53" s="130"/>
      <c r="LNP53" s="130"/>
      <c r="LNQ53" s="130"/>
      <c r="LNR53" s="130"/>
      <c r="LNS53" s="130"/>
      <c r="LNT53" s="130"/>
      <c r="LNU53" s="130"/>
      <c r="LNV53" s="130"/>
      <c r="LNW53" s="130"/>
      <c r="LNX53" s="130"/>
      <c r="LNY53" s="130"/>
      <c r="LNZ53" s="130"/>
      <c r="LOA53" s="130"/>
      <c r="LOB53" s="130"/>
      <c r="LOC53" s="130"/>
      <c r="LOD53" s="130"/>
      <c r="LOE53" s="130"/>
      <c r="LOF53" s="130"/>
      <c r="LOG53" s="130"/>
      <c r="LOH53" s="130"/>
      <c r="LOI53" s="130"/>
      <c r="LOJ53" s="130"/>
      <c r="LOK53" s="130"/>
      <c r="LOL53" s="130"/>
      <c r="LOM53" s="130"/>
      <c r="LON53" s="130"/>
      <c r="LOO53" s="130"/>
      <c r="LOP53" s="130"/>
      <c r="LOQ53" s="130"/>
      <c r="LOR53" s="130"/>
      <c r="LOS53" s="130"/>
      <c r="LOT53" s="130"/>
      <c r="LOU53" s="130"/>
      <c r="LOV53" s="130"/>
      <c r="LOW53" s="130"/>
      <c r="LOX53" s="130"/>
      <c r="LOY53" s="130"/>
      <c r="LOZ53" s="130"/>
      <c r="LPA53" s="130"/>
      <c r="LPB53" s="130"/>
      <c r="LPC53" s="130"/>
      <c r="LPD53" s="130"/>
      <c r="LPE53" s="130"/>
      <c r="LPF53" s="130"/>
      <c r="LPG53" s="130"/>
      <c r="LPH53" s="130"/>
      <c r="LPI53" s="130"/>
      <c r="LPJ53" s="130"/>
      <c r="LPK53" s="130"/>
      <c r="LPL53" s="130"/>
      <c r="LPM53" s="130"/>
      <c r="LPN53" s="130"/>
      <c r="LPO53" s="130"/>
      <c r="LPP53" s="130"/>
      <c r="LPQ53" s="130"/>
      <c r="LPR53" s="130"/>
      <c r="LPS53" s="130"/>
      <c r="LPT53" s="130"/>
      <c r="LPU53" s="130"/>
      <c r="LPV53" s="130"/>
      <c r="LPW53" s="130"/>
      <c r="LPX53" s="130"/>
      <c r="LPY53" s="130"/>
      <c r="LPZ53" s="130"/>
      <c r="LQA53" s="130"/>
      <c r="LQB53" s="130"/>
      <c r="LQC53" s="130"/>
      <c r="LQD53" s="130"/>
      <c r="LQE53" s="130"/>
      <c r="LQF53" s="130"/>
      <c r="LQG53" s="130"/>
      <c r="LQH53" s="130"/>
      <c r="LQI53" s="130"/>
      <c r="LQJ53" s="130"/>
      <c r="LQK53" s="130"/>
      <c r="LQL53" s="130"/>
      <c r="LQM53" s="130"/>
      <c r="LQN53" s="130"/>
      <c r="LQO53" s="130"/>
      <c r="LQP53" s="130"/>
      <c r="LQQ53" s="130"/>
      <c r="LQR53" s="130"/>
      <c r="LQS53" s="130"/>
      <c r="LQT53" s="130"/>
      <c r="LQU53" s="130"/>
      <c r="LQV53" s="130"/>
      <c r="LQW53" s="130"/>
      <c r="LQX53" s="130"/>
      <c r="LQY53" s="130"/>
      <c r="LQZ53" s="130"/>
      <c r="LRA53" s="130"/>
      <c r="LRB53" s="130"/>
      <c r="LRC53" s="130"/>
      <c r="LRD53" s="130"/>
      <c r="LRE53" s="130"/>
      <c r="LRF53" s="130"/>
      <c r="LRG53" s="130"/>
      <c r="LRH53" s="130"/>
      <c r="LRI53" s="130"/>
      <c r="LRJ53" s="130"/>
      <c r="LRK53" s="130"/>
      <c r="LRL53" s="130"/>
      <c r="LRM53" s="130"/>
      <c r="LRN53" s="130"/>
      <c r="LRO53" s="130"/>
      <c r="LRP53" s="130"/>
      <c r="LRQ53" s="130"/>
      <c r="LRR53" s="130"/>
      <c r="LRS53" s="130"/>
      <c r="LRT53" s="130"/>
      <c r="LRU53" s="130"/>
      <c r="LRV53" s="130"/>
      <c r="LRW53" s="130"/>
      <c r="LRX53" s="130"/>
      <c r="LRY53" s="130"/>
      <c r="LRZ53" s="130"/>
      <c r="LSA53" s="130"/>
      <c r="LSB53" s="130"/>
      <c r="LSC53" s="130"/>
      <c r="LSD53" s="130"/>
      <c r="LSE53" s="130"/>
      <c r="LSF53" s="130"/>
      <c r="LSG53" s="130"/>
      <c r="LSH53" s="130"/>
      <c r="LSI53" s="130"/>
      <c r="LSJ53" s="130"/>
      <c r="LSK53" s="130"/>
      <c r="LSL53" s="130"/>
      <c r="LSM53" s="130"/>
      <c r="LSN53" s="130"/>
      <c r="LSO53" s="130"/>
      <c r="LSP53" s="130"/>
      <c r="LSQ53" s="130"/>
      <c r="LSR53" s="130"/>
      <c r="LSS53" s="130"/>
      <c r="LST53" s="130"/>
      <c r="LSU53" s="130"/>
      <c r="LSV53" s="130"/>
      <c r="LSW53" s="130"/>
      <c r="LSX53" s="130"/>
      <c r="LSY53" s="130"/>
      <c r="LSZ53" s="130"/>
      <c r="LTA53" s="130"/>
      <c r="LTB53" s="130"/>
      <c r="LTC53" s="130"/>
      <c r="LTD53" s="130"/>
      <c r="LTE53" s="130"/>
      <c r="LTF53" s="130"/>
      <c r="LTG53" s="130"/>
      <c r="LTH53" s="130"/>
      <c r="LTI53" s="130"/>
      <c r="LTJ53" s="130"/>
      <c r="LTK53" s="130"/>
      <c r="LTL53" s="130"/>
      <c r="LTM53" s="130"/>
      <c r="LTN53" s="130"/>
      <c r="LTO53" s="130"/>
      <c r="LTP53" s="130"/>
      <c r="LTQ53" s="130"/>
      <c r="LTR53" s="130"/>
      <c r="LTS53" s="130"/>
      <c r="LTT53" s="130"/>
      <c r="LTU53" s="130"/>
      <c r="LTV53" s="130"/>
      <c r="LTW53" s="130"/>
      <c r="LTX53" s="130"/>
      <c r="LTY53" s="130"/>
      <c r="LTZ53" s="130"/>
      <c r="LUA53" s="130"/>
      <c r="LUB53" s="130"/>
      <c r="LUC53" s="130"/>
      <c r="LUD53" s="130"/>
      <c r="LUE53" s="130"/>
      <c r="LUF53" s="130"/>
      <c r="LUG53" s="130"/>
      <c r="LUH53" s="130"/>
      <c r="LUI53" s="130"/>
      <c r="LUJ53" s="130"/>
      <c r="LUK53" s="130"/>
      <c r="LUL53" s="130"/>
      <c r="LUM53" s="130"/>
      <c r="LUN53" s="130"/>
      <c r="LUO53" s="130"/>
      <c r="LUP53" s="130"/>
      <c r="LUQ53" s="130"/>
      <c r="LUR53" s="130"/>
      <c r="LUS53" s="130"/>
      <c r="LUT53" s="130"/>
      <c r="LUU53" s="130"/>
      <c r="LUV53" s="130"/>
      <c r="LUW53" s="130"/>
      <c r="LUX53" s="130"/>
      <c r="LUY53" s="130"/>
      <c r="LUZ53" s="130"/>
      <c r="LVA53" s="130"/>
      <c r="LVB53" s="130"/>
      <c r="LVC53" s="130"/>
      <c r="LVD53" s="130"/>
      <c r="LVE53" s="130"/>
      <c r="LVF53" s="130"/>
      <c r="LVG53" s="130"/>
      <c r="LVH53" s="130"/>
      <c r="LVI53" s="130"/>
      <c r="LVJ53" s="130"/>
      <c r="LVK53" s="130"/>
      <c r="LVL53" s="130"/>
      <c r="LVM53" s="130"/>
      <c r="LVN53" s="130"/>
      <c r="LVO53" s="130"/>
      <c r="LVP53" s="130"/>
      <c r="LVQ53" s="130"/>
      <c r="LVR53" s="130"/>
      <c r="LVS53" s="130"/>
      <c r="LVT53" s="130"/>
      <c r="LVU53" s="130"/>
      <c r="LVV53" s="130"/>
      <c r="LVW53" s="130"/>
      <c r="LVX53" s="130"/>
      <c r="LVY53" s="130"/>
      <c r="LVZ53" s="130"/>
      <c r="LWA53" s="130"/>
      <c r="LWB53" s="130"/>
      <c r="LWC53" s="130"/>
      <c r="LWD53" s="130"/>
      <c r="LWE53" s="130"/>
      <c r="LWF53" s="130"/>
      <c r="LWG53" s="130"/>
      <c r="LWH53" s="130"/>
      <c r="LWI53" s="130"/>
      <c r="LWJ53" s="130"/>
      <c r="LWK53" s="130"/>
      <c r="LWL53" s="130"/>
      <c r="LWM53" s="130"/>
      <c r="LWN53" s="130"/>
      <c r="LWO53" s="130"/>
      <c r="LWP53" s="130"/>
      <c r="LWQ53" s="130"/>
      <c r="LWR53" s="130"/>
      <c r="LWS53" s="130"/>
      <c r="LWT53" s="130"/>
      <c r="LWU53" s="130"/>
      <c r="LWV53" s="130"/>
      <c r="LWW53" s="130"/>
      <c r="LWX53" s="130"/>
      <c r="LWY53" s="130"/>
      <c r="LWZ53" s="130"/>
      <c r="LXA53" s="130"/>
      <c r="LXB53" s="130"/>
      <c r="LXC53" s="130"/>
      <c r="LXD53" s="130"/>
      <c r="LXE53" s="130"/>
      <c r="LXF53" s="130"/>
      <c r="LXG53" s="130"/>
      <c r="LXH53" s="130"/>
      <c r="LXI53" s="130"/>
      <c r="LXJ53" s="130"/>
      <c r="LXK53" s="130"/>
      <c r="LXL53" s="130"/>
      <c r="LXM53" s="130"/>
      <c r="LXN53" s="130"/>
      <c r="LXO53" s="130"/>
      <c r="LXP53" s="130"/>
      <c r="LXQ53" s="130"/>
      <c r="LXR53" s="130"/>
      <c r="LXS53" s="130"/>
      <c r="LXT53" s="130"/>
      <c r="LXU53" s="130"/>
      <c r="LXV53" s="130"/>
      <c r="LXW53" s="130"/>
      <c r="LXX53" s="130"/>
      <c r="LXY53" s="130"/>
      <c r="LXZ53" s="130"/>
      <c r="LYA53" s="130"/>
      <c r="LYB53" s="130"/>
      <c r="LYC53" s="130"/>
      <c r="LYD53" s="130"/>
      <c r="LYE53" s="130"/>
      <c r="LYF53" s="130"/>
      <c r="LYG53" s="130"/>
      <c r="LYH53" s="130"/>
      <c r="LYI53" s="130"/>
      <c r="LYJ53" s="130"/>
      <c r="LYK53" s="130"/>
      <c r="LYL53" s="130"/>
      <c r="LYM53" s="130"/>
      <c r="LYN53" s="130"/>
      <c r="LYO53" s="130"/>
      <c r="LYP53" s="130"/>
      <c r="LYQ53" s="130"/>
      <c r="LYR53" s="130"/>
      <c r="LYS53" s="130"/>
      <c r="LYT53" s="130"/>
      <c r="LYU53" s="130"/>
      <c r="LYV53" s="130"/>
      <c r="LYW53" s="130"/>
      <c r="LYX53" s="130"/>
      <c r="LYY53" s="130"/>
      <c r="LYZ53" s="130"/>
      <c r="LZA53" s="130"/>
      <c r="LZB53" s="130"/>
      <c r="LZC53" s="130"/>
      <c r="LZD53" s="130"/>
      <c r="LZE53" s="130"/>
      <c r="LZF53" s="130"/>
      <c r="LZG53" s="130"/>
      <c r="LZH53" s="130"/>
      <c r="LZI53" s="130"/>
      <c r="LZJ53" s="130"/>
      <c r="LZK53" s="130"/>
      <c r="LZL53" s="130"/>
      <c r="LZM53" s="130"/>
      <c r="LZN53" s="130"/>
      <c r="LZO53" s="130"/>
      <c r="LZP53" s="130"/>
      <c r="LZQ53" s="130"/>
      <c r="LZR53" s="130"/>
      <c r="LZS53" s="130"/>
      <c r="LZT53" s="130"/>
      <c r="LZU53" s="130"/>
      <c r="LZV53" s="130"/>
      <c r="LZW53" s="130"/>
      <c r="LZX53" s="130"/>
      <c r="LZY53" s="130"/>
      <c r="LZZ53" s="130"/>
      <c r="MAA53" s="130"/>
      <c r="MAB53" s="130"/>
      <c r="MAC53" s="130"/>
      <c r="MAD53" s="130"/>
      <c r="MAE53" s="130"/>
      <c r="MAF53" s="130"/>
      <c r="MAG53" s="130"/>
      <c r="MAH53" s="130"/>
      <c r="MAI53" s="130"/>
      <c r="MAJ53" s="130"/>
      <c r="MAK53" s="130"/>
      <c r="MAL53" s="130"/>
      <c r="MAM53" s="130"/>
      <c r="MAN53" s="130"/>
      <c r="MAO53" s="130"/>
      <c r="MAP53" s="130"/>
      <c r="MAQ53" s="130"/>
      <c r="MAR53" s="130"/>
      <c r="MAS53" s="130"/>
      <c r="MAT53" s="130"/>
      <c r="MAU53" s="130"/>
      <c r="MAV53" s="130"/>
      <c r="MAW53" s="130"/>
      <c r="MAX53" s="130"/>
      <c r="MAY53" s="130"/>
      <c r="MAZ53" s="130"/>
      <c r="MBA53" s="130"/>
      <c r="MBB53" s="130"/>
      <c r="MBC53" s="130"/>
      <c r="MBD53" s="130"/>
      <c r="MBE53" s="130"/>
      <c r="MBF53" s="130"/>
      <c r="MBG53" s="130"/>
      <c r="MBH53" s="130"/>
      <c r="MBI53" s="130"/>
      <c r="MBJ53" s="130"/>
      <c r="MBK53" s="130"/>
      <c r="MBL53" s="130"/>
      <c r="MBM53" s="130"/>
      <c r="MBN53" s="130"/>
      <c r="MBO53" s="130"/>
      <c r="MBP53" s="130"/>
      <c r="MBQ53" s="130"/>
      <c r="MBR53" s="130"/>
      <c r="MBS53" s="130"/>
      <c r="MBT53" s="130"/>
      <c r="MBU53" s="130"/>
      <c r="MBV53" s="130"/>
      <c r="MBW53" s="130"/>
      <c r="MBX53" s="130"/>
      <c r="MBY53" s="130"/>
      <c r="MBZ53" s="130"/>
      <c r="MCA53" s="130"/>
      <c r="MCB53" s="130"/>
      <c r="MCC53" s="130"/>
      <c r="MCD53" s="130"/>
      <c r="MCE53" s="130"/>
      <c r="MCF53" s="130"/>
      <c r="MCG53" s="130"/>
      <c r="MCH53" s="130"/>
      <c r="MCI53" s="130"/>
      <c r="MCJ53" s="130"/>
      <c r="MCK53" s="130"/>
      <c r="MCL53" s="130"/>
      <c r="MCM53" s="130"/>
      <c r="MCN53" s="130"/>
      <c r="MCO53" s="130"/>
      <c r="MCP53" s="130"/>
      <c r="MCQ53" s="130"/>
      <c r="MCR53" s="130"/>
      <c r="MCS53" s="130"/>
      <c r="MCT53" s="130"/>
      <c r="MCU53" s="130"/>
      <c r="MCV53" s="130"/>
      <c r="MCW53" s="130"/>
      <c r="MCX53" s="130"/>
      <c r="MCY53" s="130"/>
      <c r="MCZ53" s="130"/>
      <c r="MDA53" s="130"/>
      <c r="MDB53" s="130"/>
      <c r="MDC53" s="130"/>
      <c r="MDD53" s="130"/>
      <c r="MDE53" s="130"/>
      <c r="MDF53" s="130"/>
      <c r="MDG53" s="130"/>
      <c r="MDH53" s="130"/>
      <c r="MDI53" s="130"/>
      <c r="MDJ53" s="130"/>
      <c r="MDK53" s="130"/>
      <c r="MDL53" s="130"/>
      <c r="MDM53" s="130"/>
      <c r="MDN53" s="130"/>
      <c r="MDO53" s="130"/>
      <c r="MDP53" s="130"/>
      <c r="MDQ53" s="130"/>
      <c r="MDR53" s="130"/>
      <c r="MDS53" s="130"/>
      <c r="MDT53" s="130"/>
      <c r="MDU53" s="130"/>
      <c r="MDV53" s="130"/>
      <c r="MDW53" s="130"/>
      <c r="MDX53" s="130"/>
      <c r="MDY53" s="130"/>
      <c r="MDZ53" s="130"/>
      <c r="MEA53" s="130"/>
      <c r="MEB53" s="130"/>
      <c r="MEC53" s="130"/>
      <c r="MED53" s="130"/>
      <c r="MEE53" s="130"/>
      <c r="MEF53" s="130"/>
      <c r="MEG53" s="130"/>
      <c r="MEH53" s="130"/>
      <c r="MEI53" s="130"/>
      <c r="MEJ53" s="130"/>
      <c r="MEK53" s="130"/>
      <c r="MEL53" s="130"/>
      <c r="MEM53" s="130"/>
      <c r="MEN53" s="130"/>
      <c r="MEO53" s="130"/>
      <c r="MEP53" s="130"/>
      <c r="MEQ53" s="130"/>
      <c r="MER53" s="130"/>
      <c r="MES53" s="130"/>
      <c r="MET53" s="130"/>
      <c r="MEU53" s="130"/>
      <c r="MEV53" s="130"/>
      <c r="MEW53" s="130"/>
      <c r="MEX53" s="130"/>
      <c r="MEY53" s="130"/>
      <c r="MEZ53" s="130"/>
      <c r="MFA53" s="130"/>
      <c r="MFB53" s="130"/>
      <c r="MFC53" s="130"/>
      <c r="MFD53" s="130"/>
      <c r="MFE53" s="130"/>
      <c r="MFF53" s="130"/>
      <c r="MFG53" s="130"/>
      <c r="MFH53" s="130"/>
      <c r="MFI53" s="130"/>
      <c r="MFJ53" s="130"/>
      <c r="MFK53" s="130"/>
      <c r="MFL53" s="130"/>
      <c r="MFM53" s="130"/>
      <c r="MFN53" s="130"/>
      <c r="MFO53" s="130"/>
      <c r="MFP53" s="130"/>
      <c r="MFQ53" s="130"/>
      <c r="MFR53" s="130"/>
      <c r="MFS53" s="130"/>
      <c r="MFT53" s="130"/>
      <c r="MFU53" s="130"/>
      <c r="MFV53" s="130"/>
      <c r="MFW53" s="130"/>
      <c r="MFX53" s="130"/>
      <c r="MFY53" s="130"/>
      <c r="MFZ53" s="130"/>
      <c r="MGA53" s="130"/>
      <c r="MGB53" s="130"/>
      <c r="MGC53" s="130"/>
      <c r="MGD53" s="130"/>
      <c r="MGE53" s="130"/>
      <c r="MGF53" s="130"/>
      <c r="MGG53" s="130"/>
      <c r="MGH53" s="130"/>
      <c r="MGI53" s="130"/>
      <c r="MGJ53" s="130"/>
      <c r="MGK53" s="130"/>
      <c r="MGL53" s="130"/>
      <c r="MGM53" s="130"/>
      <c r="MGN53" s="130"/>
      <c r="MGO53" s="130"/>
      <c r="MGP53" s="130"/>
      <c r="MGQ53" s="130"/>
      <c r="MGR53" s="130"/>
      <c r="MGS53" s="130"/>
      <c r="MGT53" s="130"/>
      <c r="MGU53" s="130"/>
      <c r="MGV53" s="130"/>
      <c r="MGW53" s="130"/>
      <c r="MGX53" s="130"/>
      <c r="MGY53" s="130"/>
      <c r="MGZ53" s="130"/>
      <c r="MHA53" s="130"/>
      <c r="MHB53" s="130"/>
      <c r="MHC53" s="130"/>
      <c r="MHD53" s="130"/>
      <c r="MHE53" s="130"/>
      <c r="MHF53" s="130"/>
      <c r="MHG53" s="130"/>
      <c r="MHH53" s="130"/>
      <c r="MHI53" s="130"/>
      <c r="MHJ53" s="130"/>
      <c r="MHK53" s="130"/>
      <c r="MHL53" s="130"/>
      <c r="MHM53" s="130"/>
      <c r="MHN53" s="130"/>
      <c r="MHO53" s="130"/>
      <c r="MHP53" s="130"/>
      <c r="MHQ53" s="130"/>
      <c r="MHR53" s="130"/>
      <c r="MHS53" s="130"/>
      <c r="MHT53" s="130"/>
      <c r="MHU53" s="130"/>
      <c r="MHV53" s="130"/>
      <c r="MHW53" s="130"/>
      <c r="MHX53" s="130"/>
      <c r="MHY53" s="130"/>
      <c r="MHZ53" s="130"/>
      <c r="MIA53" s="130"/>
      <c r="MIB53" s="130"/>
      <c r="MIC53" s="130"/>
      <c r="MID53" s="130"/>
      <c r="MIE53" s="130"/>
      <c r="MIF53" s="130"/>
      <c r="MIG53" s="130"/>
      <c r="MIH53" s="130"/>
      <c r="MII53" s="130"/>
      <c r="MIJ53" s="130"/>
      <c r="MIK53" s="130"/>
      <c r="MIL53" s="130"/>
      <c r="MIM53" s="130"/>
      <c r="MIN53" s="130"/>
      <c r="MIO53" s="130"/>
      <c r="MIP53" s="130"/>
      <c r="MIQ53" s="130"/>
      <c r="MIR53" s="130"/>
      <c r="MIS53" s="130"/>
      <c r="MIT53" s="130"/>
      <c r="MIU53" s="130"/>
      <c r="MIV53" s="130"/>
      <c r="MIW53" s="130"/>
      <c r="MIX53" s="130"/>
      <c r="MIY53" s="130"/>
      <c r="MIZ53" s="130"/>
      <c r="MJA53" s="130"/>
      <c r="MJB53" s="130"/>
      <c r="MJC53" s="130"/>
      <c r="MJD53" s="130"/>
      <c r="MJE53" s="130"/>
      <c r="MJF53" s="130"/>
      <c r="MJG53" s="130"/>
      <c r="MJH53" s="130"/>
      <c r="MJI53" s="130"/>
      <c r="MJJ53" s="130"/>
      <c r="MJK53" s="130"/>
      <c r="MJL53" s="130"/>
      <c r="MJM53" s="130"/>
      <c r="MJN53" s="130"/>
      <c r="MJO53" s="130"/>
      <c r="MJP53" s="130"/>
      <c r="MJQ53" s="130"/>
      <c r="MJR53" s="130"/>
      <c r="MJS53" s="130"/>
      <c r="MJT53" s="130"/>
      <c r="MJU53" s="130"/>
      <c r="MJV53" s="130"/>
      <c r="MJW53" s="130"/>
      <c r="MJX53" s="130"/>
      <c r="MJY53" s="130"/>
      <c r="MJZ53" s="130"/>
      <c r="MKA53" s="130"/>
      <c r="MKB53" s="130"/>
      <c r="MKC53" s="130"/>
      <c r="MKD53" s="130"/>
      <c r="MKE53" s="130"/>
      <c r="MKF53" s="130"/>
      <c r="MKG53" s="130"/>
      <c r="MKH53" s="130"/>
      <c r="MKI53" s="130"/>
      <c r="MKJ53" s="130"/>
      <c r="MKK53" s="130"/>
      <c r="MKL53" s="130"/>
      <c r="MKM53" s="130"/>
      <c r="MKN53" s="130"/>
      <c r="MKO53" s="130"/>
      <c r="MKP53" s="130"/>
      <c r="MKQ53" s="130"/>
      <c r="MKR53" s="130"/>
      <c r="MKS53" s="130"/>
      <c r="MKT53" s="130"/>
      <c r="MKU53" s="130"/>
      <c r="MKV53" s="130"/>
      <c r="MKW53" s="130"/>
      <c r="MKX53" s="130"/>
      <c r="MKY53" s="130"/>
      <c r="MKZ53" s="130"/>
      <c r="MLA53" s="130"/>
      <c r="MLB53" s="130"/>
      <c r="MLC53" s="130"/>
      <c r="MLD53" s="130"/>
      <c r="MLE53" s="130"/>
      <c r="MLF53" s="130"/>
      <c r="MLG53" s="130"/>
      <c r="MLH53" s="130"/>
      <c r="MLI53" s="130"/>
      <c r="MLJ53" s="130"/>
      <c r="MLK53" s="130"/>
      <c r="MLL53" s="130"/>
      <c r="MLM53" s="130"/>
      <c r="MLN53" s="130"/>
      <c r="MLO53" s="130"/>
      <c r="MLP53" s="130"/>
      <c r="MLQ53" s="130"/>
      <c r="MLR53" s="130"/>
      <c r="MLS53" s="130"/>
      <c r="MLT53" s="130"/>
      <c r="MLU53" s="130"/>
      <c r="MLV53" s="130"/>
      <c r="MLW53" s="130"/>
      <c r="MLX53" s="130"/>
      <c r="MLY53" s="130"/>
      <c r="MLZ53" s="130"/>
      <c r="MMA53" s="130"/>
      <c r="MMB53" s="130"/>
      <c r="MMC53" s="130"/>
      <c r="MMD53" s="130"/>
      <c r="MME53" s="130"/>
      <c r="MMF53" s="130"/>
      <c r="MMG53" s="130"/>
      <c r="MMH53" s="130"/>
      <c r="MMI53" s="130"/>
      <c r="MMJ53" s="130"/>
      <c r="MMK53" s="130"/>
      <c r="MML53" s="130"/>
      <c r="MMM53" s="130"/>
      <c r="MMN53" s="130"/>
      <c r="MMO53" s="130"/>
      <c r="MMP53" s="130"/>
      <c r="MMQ53" s="130"/>
      <c r="MMR53" s="130"/>
      <c r="MMS53" s="130"/>
      <c r="MMT53" s="130"/>
      <c r="MMU53" s="130"/>
      <c r="MMV53" s="130"/>
      <c r="MMW53" s="130"/>
      <c r="MMX53" s="130"/>
      <c r="MMY53" s="130"/>
      <c r="MMZ53" s="130"/>
      <c r="MNA53" s="130"/>
      <c r="MNB53" s="130"/>
      <c r="MNC53" s="130"/>
      <c r="MND53" s="130"/>
      <c r="MNE53" s="130"/>
      <c r="MNF53" s="130"/>
      <c r="MNG53" s="130"/>
      <c r="MNH53" s="130"/>
      <c r="MNI53" s="130"/>
      <c r="MNJ53" s="130"/>
      <c r="MNK53" s="130"/>
      <c r="MNL53" s="130"/>
      <c r="MNM53" s="130"/>
      <c r="MNN53" s="130"/>
      <c r="MNO53" s="130"/>
      <c r="MNP53" s="130"/>
      <c r="MNQ53" s="130"/>
      <c r="MNR53" s="130"/>
      <c r="MNS53" s="130"/>
      <c r="MNT53" s="130"/>
      <c r="MNU53" s="130"/>
      <c r="MNV53" s="130"/>
      <c r="MNW53" s="130"/>
      <c r="MNX53" s="130"/>
      <c r="MNY53" s="130"/>
      <c r="MNZ53" s="130"/>
      <c r="MOA53" s="130"/>
      <c r="MOB53" s="130"/>
      <c r="MOC53" s="130"/>
      <c r="MOD53" s="130"/>
      <c r="MOE53" s="130"/>
      <c r="MOF53" s="130"/>
      <c r="MOG53" s="130"/>
      <c r="MOH53" s="130"/>
      <c r="MOI53" s="130"/>
      <c r="MOJ53" s="130"/>
      <c r="MOK53" s="130"/>
      <c r="MOL53" s="130"/>
      <c r="MOM53" s="130"/>
      <c r="MON53" s="130"/>
      <c r="MOO53" s="130"/>
      <c r="MOP53" s="130"/>
      <c r="MOQ53" s="130"/>
      <c r="MOR53" s="130"/>
      <c r="MOS53" s="130"/>
      <c r="MOT53" s="130"/>
      <c r="MOU53" s="130"/>
      <c r="MOV53" s="130"/>
      <c r="MOW53" s="130"/>
      <c r="MOX53" s="130"/>
      <c r="MOY53" s="130"/>
      <c r="MOZ53" s="130"/>
      <c r="MPA53" s="130"/>
      <c r="MPB53" s="130"/>
      <c r="MPC53" s="130"/>
      <c r="MPD53" s="130"/>
      <c r="MPE53" s="130"/>
      <c r="MPF53" s="130"/>
      <c r="MPG53" s="130"/>
      <c r="MPH53" s="130"/>
      <c r="MPI53" s="130"/>
      <c r="MPJ53" s="130"/>
      <c r="MPK53" s="130"/>
      <c r="MPL53" s="130"/>
      <c r="MPM53" s="130"/>
      <c r="MPN53" s="130"/>
      <c r="MPO53" s="130"/>
      <c r="MPP53" s="130"/>
      <c r="MPQ53" s="130"/>
      <c r="MPR53" s="130"/>
      <c r="MPS53" s="130"/>
      <c r="MPT53" s="130"/>
      <c r="MPU53" s="130"/>
      <c r="MPV53" s="130"/>
      <c r="MPW53" s="130"/>
      <c r="MPX53" s="130"/>
      <c r="MPY53" s="130"/>
      <c r="MPZ53" s="130"/>
      <c r="MQA53" s="130"/>
      <c r="MQB53" s="130"/>
      <c r="MQC53" s="130"/>
      <c r="MQD53" s="130"/>
      <c r="MQE53" s="130"/>
      <c r="MQF53" s="130"/>
      <c r="MQG53" s="130"/>
      <c r="MQH53" s="130"/>
      <c r="MQI53" s="130"/>
      <c r="MQJ53" s="130"/>
      <c r="MQK53" s="130"/>
      <c r="MQL53" s="130"/>
      <c r="MQM53" s="130"/>
      <c r="MQN53" s="130"/>
      <c r="MQO53" s="130"/>
      <c r="MQP53" s="130"/>
      <c r="MQQ53" s="130"/>
      <c r="MQR53" s="130"/>
      <c r="MQS53" s="130"/>
      <c r="MQT53" s="130"/>
      <c r="MQU53" s="130"/>
      <c r="MQV53" s="130"/>
      <c r="MQW53" s="130"/>
      <c r="MQX53" s="130"/>
      <c r="MQY53" s="130"/>
      <c r="MQZ53" s="130"/>
      <c r="MRA53" s="130"/>
      <c r="MRB53" s="130"/>
      <c r="MRC53" s="130"/>
      <c r="MRD53" s="130"/>
      <c r="MRE53" s="130"/>
      <c r="MRF53" s="130"/>
      <c r="MRG53" s="130"/>
      <c r="MRH53" s="130"/>
      <c r="MRI53" s="130"/>
      <c r="MRJ53" s="130"/>
      <c r="MRK53" s="130"/>
      <c r="MRL53" s="130"/>
      <c r="MRM53" s="130"/>
      <c r="MRN53" s="130"/>
      <c r="MRO53" s="130"/>
      <c r="MRP53" s="130"/>
      <c r="MRQ53" s="130"/>
      <c r="MRR53" s="130"/>
      <c r="MRS53" s="130"/>
      <c r="MRT53" s="130"/>
      <c r="MRU53" s="130"/>
      <c r="MRV53" s="130"/>
      <c r="MRW53" s="130"/>
      <c r="MRX53" s="130"/>
      <c r="MRY53" s="130"/>
      <c r="MRZ53" s="130"/>
      <c r="MSA53" s="130"/>
      <c r="MSB53" s="130"/>
      <c r="MSC53" s="130"/>
      <c r="MSD53" s="130"/>
      <c r="MSE53" s="130"/>
      <c r="MSF53" s="130"/>
      <c r="MSG53" s="130"/>
      <c r="MSH53" s="130"/>
      <c r="MSI53" s="130"/>
      <c r="MSJ53" s="130"/>
      <c r="MSK53" s="130"/>
      <c r="MSL53" s="130"/>
      <c r="MSM53" s="130"/>
      <c r="MSN53" s="130"/>
      <c r="MSO53" s="130"/>
      <c r="MSP53" s="130"/>
      <c r="MSQ53" s="130"/>
      <c r="MSR53" s="130"/>
      <c r="MSS53" s="130"/>
      <c r="MST53" s="130"/>
      <c r="MSU53" s="130"/>
      <c r="MSV53" s="130"/>
      <c r="MSW53" s="130"/>
      <c r="MSX53" s="130"/>
      <c r="MSY53" s="130"/>
      <c r="MSZ53" s="130"/>
      <c r="MTA53" s="130"/>
      <c r="MTB53" s="130"/>
      <c r="MTC53" s="130"/>
      <c r="MTD53" s="130"/>
      <c r="MTE53" s="130"/>
      <c r="MTF53" s="130"/>
      <c r="MTG53" s="130"/>
      <c r="MTH53" s="130"/>
      <c r="MTI53" s="130"/>
      <c r="MTJ53" s="130"/>
      <c r="MTK53" s="130"/>
      <c r="MTL53" s="130"/>
      <c r="MTM53" s="130"/>
      <c r="MTN53" s="130"/>
      <c r="MTO53" s="130"/>
      <c r="MTP53" s="130"/>
      <c r="MTQ53" s="130"/>
      <c r="MTR53" s="130"/>
      <c r="MTS53" s="130"/>
      <c r="MTT53" s="130"/>
      <c r="MTU53" s="130"/>
      <c r="MTV53" s="130"/>
      <c r="MTW53" s="130"/>
      <c r="MTX53" s="130"/>
      <c r="MTY53" s="130"/>
      <c r="MTZ53" s="130"/>
      <c r="MUA53" s="130"/>
      <c r="MUB53" s="130"/>
      <c r="MUC53" s="130"/>
      <c r="MUD53" s="130"/>
      <c r="MUE53" s="130"/>
      <c r="MUF53" s="130"/>
      <c r="MUG53" s="130"/>
      <c r="MUH53" s="130"/>
      <c r="MUI53" s="130"/>
      <c r="MUJ53" s="130"/>
      <c r="MUK53" s="130"/>
      <c r="MUL53" s="130"/>
      <c r="MUM53" s="130"/>
      <c r="MUN53" s="130"/>
      <c r="MUO53" s="130"/>
      <c r="MUP53" s="130"/>
      <c r="MUQ53" s="130"/>
      <c r="MUR53" s="130"/>
      <c r="MUS53" s="130"/>
      <c r="MUT53" s="130"/>
      <c r="MUU53" s="130"/>
      <c r="MUV53" s="130"/>
      <c r="MUW53" s="130"/>
      <c r="MUX53" s="130"/>
      <c r="MUY53" s="130"/>
      <c r="MUZ53" s="130"/>
      <c r="MVA53" s="130"/>
      <c r="MVB53" s="130"/>
      <c r="MVC53" s="130"/>
      <c r="MVD53" s="130"/>
      <c r="MVE53" s="130"/>
      <c r="MVF53" s="130"/>
      <c r="MVG53" s="130"/>
      <c r="MVH53" s="130"/>
      <c r="MVI53" s="130"/>
      <c r="MVJ53" s="130"/>
      <c r="MVK53" s="130"/>
      <c r="MVL53" s="130"/>
      <c r="MVM53" s="130"/>
      <c r="MVN53" s="130"/>
      <c r="MVO53" s="130"/>
      <c r="MVP53" s="130"/>
      <c r="MVQ53" s="130"/>
      <c r="MVR53" s="130"/>
      <c r="MVS53" s="130"/>
      <c r="MVT53" s="130"/>
      <c r="MVU53" s="130"/>
      <c r="MVV53" s="130"/>
      <c r="MVW53" s="130"/>
      <c r="MVX53" s="130"/>
      <c r="MVY53" s="130"/>
      <c r="MVZ53" s="130"/>
      <c r="MWA53" s="130"/>
      <c r="MWB53" s="130"/>
      <c r="MWC53" s="130"/>
      <c r="MWD53" s="130"/>
      <c r="MWE53" s="130"/>
      <c r="MWF53" s="130"/>
      <c r="MWG53" s="130"/>
      <c r="MWH53" s="130"/>
      <c r="MWI53" s="130"/>
      <c r="MWJ53" s="130"/>
      <c r="MWK53" s="130"/>
      <c r="MWL53" s="130"/>
      <c r="MWM53" s="130"/>
      <c r="MWN53" s="130"/>
      <c r="MWO53" s="130"/>
      <c r="MWP53" s="130"/>
      <c r="MWQ53" s="130"/>
      <c r="MWR53" s="130"/>
      <c r="MWS53" s="130"/>
      <c r="MWT53" s="130"/>
      <c r="MWU53" s="130"/>
      <c r="MWV53" s="130"/>
      <c r="MWW53" s="130"/>
      <c r="MWX53" s="130"/>
      <c r="MWY53" s="130"/>
      <c r="MWZ53" s="130"/>
      <c r="MXA53" s="130"/>
      <c r="MXB53" s="130"/>
      <c r="MXC53" s="130"/>
      <c r="MXD53" s="130"/>
      <c r="MXE53" s="130"/>
      <c r="MXF53" s="130"/>
      <c r="MXG53" s="130"/>
      <c r="MXH53" s="130"/>
      <c r="MXI53" s="130"/>
      <c r="MXJ53" s="130"/>
      <c r="MXK53" s="130"/>
      <c r="MXL53" s="130"/>
      <c r="MXM53" s="130"/>
      <c r="MXN53" s="130"/>
      <c r="MXO53" s="130"/>
      <c r="MXP53" s="130"/>
      <c r="MXQ53" s="130"/>
      <c r="MXR53" s="130"/>
      <c r="MXS53" s="130"/>
      <c r="MXT53" s="130"/>
      <c r="MXU53" s="130"/>
      <c r="MXV53" s="130"/>
      <c r="MXW53" s="130"/>
      <c r="MXX53" s="130"/>
      <c r="MXY53" s="130"/>
      <c r="MXZ53" s="130"/>
      <c r="MYA53" s="130"/>
      <c r="MYB53" s="130"/>
      <c r="MYC53" s="130"/>
      <c r="MYD53" s="130"/>
      <c r="MYE53" s="130"/>
      <c r="MYF53" s="130"/>
      <c r="MYG53" s="130"/>
      <c r="MYH53" s="130"/>
      <c r="MYI53" s="130"/>
      <c r="MYJ53" s="130"/>
      <c r="MYK53" s="130"/>
      <c r="MYL53" s="130"/>
      <c r="MYM53" s="130"/>
      <c r="MYN53" s="130"/>
      <c r="MYO53" s="130"/>
      <c r="MYP53" s="130"/>
      <c r="MYQ53" s="130"/>
      <c r="MYR53" s="130"/>
      <c r="MYS53" s="130"/>
      <c r="MYT53" s="130"/>
      <c r="MYU53" s="130"/>
      <c r="MYV53" s="130"/>
      <c r="MYW53" s="130"/>
      <c r="MYX53" s="130"/>
      <c r="MYY53" s="130"/>
      <c r="MYZ53" s="130"/>
      <c r="MZA53" s="130"/>
      <c r="MZB53" s="130"/>
      <c r="MZC53" s="130"/>
      <c r="MZD53" s="130"/>
      <c r="MZE53" s="130"/>
      <c r="MZF53" s="130"/>
      <c r="MZG53" s="130"/>
      <c r="MZH53" s="130"/>
      <c r="MZI53" s="130"/>
      <c r="MZJ53" s="130"/>
      <c r="MZK53" s="130"/>
      <c r="MZL53" s="130"/>
      <c r="MZM53" s="130"/>
      <c r="MZN53" s="130"/>
      <c r="MZO53" s="130"/>
      <c r="MZP53" s="130"/>
      <c r="MZQ53" s="130"/>
      <c r="MZR53" s="130"/>
      <c r="MZS53" s="130"/>
      <c r="MZT53" s="130"/>
      <c r="MZU53" s="130"/>
      <c r="MZV53" s="130"/>
      <c r="MZW53" s="130"/>
      <c r="MZX53" s="130"/>
      <c r="MZY53" s="130"/>
      <c r="MZZ53" s="130"/>
      <c r="NAA53" s="130"/>
      <c r="NAB53" s="130"/>
      <c r="NAC53" s="130"/>
      <c r="NAD53" s="130"/>
      <c r="NAE53" s="130"/>
      <c r="NAF53" s="130"/>
      <c r="NAG53" s="130"/>
      <c r="NAH53" s="130"/>
      <c r="NAI53" s="130"/>
      <c r="NAJ53" s="130"/>
      <c r="NAK53" s="130"/>
      <c r="NAL53" s="130"/>
      <c r="NAM53" s="130"/>
      <c r="NAN53" s="130"/>
      <c r="NAO53" s="130"/>
      <c r="NAP53" s="130"/>
      <c r="NAQ53" s="130"/>
      <c r="NAR53" s="130"/>
      <c r="NAS53" s="130"/>
      <c r="NAT53" s="130"/>
      <c r="NAU53" s="130"/>
      <c r="NAV53" s="130"/>
      <c r="NAW53" s="130"/>
      <c r="NAX53" s="130"/>
      <c r="NAY53" s="130"/>
      <c r="NAZ53" s="130"/>
      <c r="NBA53" s="130"/>
      <c r="NBB53" s="130"/>
      <c r="NBC53" s="130"/>
      <c r="NBD53" s="130"/>
      <c r="NBE53" s="130"/>
      <c r="NBF53" s="130"/>
      <c r="NBG53" s="130"/>
      <c r="NBH53" s="130"/>
      <c r="NBI53" s="130"/>
      <c r="NBJ53" s="130"/>
      <c r="NBK53" s="130"/>
      <c r="NBL53" s="130"/>
      <c r="NBM53" s="130"/>
      <c r="NBN53" s="130"/>
      <c r="NBO53" s="130"/>
      <c r="NBP53" s="130"/>
      <c r="NBQ53" s="130"/>
      <c r="NBR53" s="130"/>
      <c r="NBS53" s="130"/>
      <c r="NBT53" s="130"/>
      <c r="NBU53" s="130"/>
      <c r="NBV53" s="130"/>
      <c r="NBW53" s="130"/>
      <c r="NBX53" s="130"/>
      <c r="NBY53" s="130"/>
      <c r="NBZ53" s="130"/>
      <c r="NCA53" s="130"/>
      <c r="NCB53" s="130"/>
      <c r="NCC53" s="130"/>
      <c r="NCD53" s="130"/>
      <c r="NCE53" s="130"/>
      <c r="NCF53" s="130"/>
      <c r="NCG53" s="130"/>
      <c r="NCH53" s="130"/>
      <c r="NCI53" s="130"/>
      <c r="NCJ53" s="130"/>
      <c r="NCK53" s="130"/>
      <c r="NCL53" s="130"/>
      <c r="NCM53" s="130"/>
      <c r="NCN53" s="130"/>
      <c r="NCO53" s="130"/>
      <c r="NCP53" s="130"/>
      <c r="NCQ53" s="130"/>
      <c r="NCR53" s="130"/>
      <c r="NCS53" s="130"/>
      <c r="NCT53" s="130"/>
      <c r="NCU53" s="130"/>
      <c r="NCV53" s="130"/>
      <c r="NCW53" s="130"/>
      <c r="NCX53" s="130"/>
      <c r="NCY53" s="130"/>
      <c r="NCZ53" s="130"/>
      <c r="NDA53" s="130"/>
      <c r="NDB53" s="130"/>
      <c r="NDC53" s="130"/>
      <c r="NDD53" s="130"/>
      <c r="NDE53" s="130"/>
      <c r="NDF53" s="130"/>
      <c r="NDG53" s="130"/>
      <c r="NDH53" s="130"/>
      <c r="NDI53" s="130"/>
      <c r="NDJ53" s="130"/>
      <c r="NDK53" s="130"/>
      <c r="NDL53" s="130"/>
      <c r="NDM53" s="130"/>
      <c r="NDN53" s="130"/>
      <c r="NDO53" s="130"/>
      <c r="NDP53" s="130"/>
      <c r="NDQ53" s="130"/>
      <c r="NDR53" s="130"/>
      <c r="NDS53" s="130"/>
      <c r="NDT53" s="130"/>
      <c r="NDU53" s="130"/>
      <c r="NDV53" s="130"/>
      <c r="NDW53" s="130"/>
      <c r="NDX53" s="130"/>
      <c r="NDY53" s="130"/>
      <c r="NDZ53" s="130"/>
      <c r="NEA53" s="130"/>
      <c r="NEB53" s="130"/>
      <c r="NEC53" s="130"/>
      <c r="NED53" s="130"/>
      <c r="NEE53" s="130"/>
      <c r="NEF53" s="130"/>
      <c r="NEG53" s="130"/>
      <c r="NEH53" s="130"/>
      <c r="NEI53" s="130"/>
      <c r="NEJ53" s="130"/>
      <c r="NEK53" s="130"/>
      <c r="NEL53" s="130"/>
      <c r="NEM53" s="130"/>
      <c r="NEN53" s="130"/>
      <c r="NEO53" s="130"/>
      <c r="NEP53" s="130"/>
      <c r="NEQ53" s="130"/>
      <c r="NER53" s="130"/>
      <c r="NES53" s="130"/>
      <c r="NET53" s="130"/>
      <c r="NEU53" s="130"/>
      <c r="NEV53" s="130"/>
      <c r="NEW53" s="130"/>
      <c r="NEX53" s="130"/>
      <c r="NEY53" s="130"/>
      <c r="NEZ53" s="130"/>
      <c r="NFA53" s="130"/>
      <c r="NFB53" s="130"/>
      <c r="NFC53" s="130"/>
      <c r="NFD53" s="130"/>
      <c r="NFE53" s="130"/>
      <c r="NFF53" s="130"/>
      <c r="NFG53" s="130"/>
      <c r="NFH53" s="130"/>
      <c r="NFI53" s="130"/>
      <c r="NFJ53" s="130"/>
      <c r="NFK53" s="130"/>
      <c r="NFL53" s="130"/>
      <c r="NFM53" s="130"/>
      <c r="NFN53" s="130"/>
      <c r="NFO53" s="130"/>
      <c r="NFP53" s="130"/>
      <c r="NFQ53" s="130"/>
      <c r="NFR53" s="130"/>
      <c r="NFS53" s="130"/>
      <c r="NFT53" s="130"/>
      <c r="NFU53" s="130"/>
      <c r="NFV53" s="130"/>
      <c r="NFW53" s="130"/>
      <c r="NFX53" s="130"/>
      <c r="NFY53" s="130"/>
      <c r="NFZ53" s="130"/>
      <c r="NGA53" s="130"/>
      <c r="NGB53" s="130"/>
      <c r="NGC53" s="130"/>
      <c r="NGD53" s="130"/>
      <c r="NGE53" s="130"/>
      <c r="NGF53" s="130"/>
      <c r="NGG53" s="130"/>
      <c r="NGH53" s="130"/>
      <c r="NGI53" s="130"/>
      <c r="NGJ53" s="130"/>
      <c r="NGK53" s="130"/>
      <c r="NGL53" s="130"/>
      <c r="NGM53" s="130"/>
      <c r="NGN53" s="130"/>
      <c r="NGO53" s="130"/>
      <c r="NGP53" s="130"/>
      <c r="NGQ53" s="130"/>
      <c r="NGR53" s="130"/>
      <c r="NGS53" s="130"/>
      <c r="NGT53" s="130"/>
      <c r="NGU53" s="130"/>
      <c r="NGV53" s="130"/>
      <c r="NGW53" s="130"/>
      <c r="NGX53" s="130"/>
      <c r="NGY53" s="130"/>
      <c r="NGZ53" s="130"/>
      <c r="NHA53" s="130"/>
      <c r="NHB53" s="130"/>
      <c r="NHC53" s="130"/>
      <c r="NHD53" s="130"/>
      <c r="NHE53" s="130"/>
      <c r="NHF53" s="130"/>
      <c r="NHG53" s="130"/>
      <c r="NHH53" s="130"/>
      <c r="NHI53" s="130"/>
      <c r="NHJ53" s="130"/>
      <c r="NHK53" s="130"/>
      <c r="NHL53" s="130"/>
      <c r="NHM53" s="130"/>
      <c r="NHN53" s="130"/>
      <c r="NHO53" s="130"/>
      <c r="NHP53" s="130"/>
      <c r="NHQ53" s="130"/>
      <c r="NHR53" s="130"/>
      <c r="NHS53" s="130"/>
      <c r="NHT53" s="130"/>
      <c r="NHU53" s="130"/>
      <c r="NHV53" s="130"/>
      <c r="NHW53" s="130"/>
      <c r="NHX53" s="130"/>
      <c r="NHY53" s="130"/>
      <c r="NHZ53" s="130"/>
      <c r="NIA53" s="130"/>
      <c r="NIB53" s="130"/>
      <c r="NIC53" s="130"/>
      <c r="NID53" s="130"/>
      <c r="NIE53" s="130"/>
      <c r="NIF53" s="130"/>
      <c r="NIG53" s="130"/>
      <c r="NIH53" s="130"/>
      <c r="NII53" s="130"/>
      <c r="NIJ53" s="130"/>
      <c r="NIK53" s="130"/>
      <c r="NIL53" s="130"/>
      <c r="NIM53" s="130"/>
      <c r="NIN53" s="130"/>
      <c r="NIO53" s="130"/>
      <c r="NIP53" s="130"/>
      <c r="NIQ53" s="130"/>
      <c r="NIR53" s="130"/>
      <c r="NIS53" s="130"/>
      <c r="NIT53" s="130"/>
      <c r="NIU53" s="130"/>
      <c r="NIV53" s="130"/>
      <c r="NIW53" s="130"/>
      <c r="NIX53" s="130"/>
      <c r="NIY53" s="130"/>
      <c r="NIZ53" s="130"/>
      <c r="NJA53" s="130"/>
      <c r="NJB53" s="130"/>
      <c r="NJC53" s="130"/>
      <c r="NJD53" s="130"/>
      <c r="NJE53" s="130"/>
      <c r="NJF53" s="130"/>
      <c r="NJG53" s="130"/>
      <c r="NJH53" s="130"/>
      <c r="NJI53" s="130"/>
      <c r="NJJ53" s="130"/>
      <c r="NJK53" s="130"/>
      <c r="NJL53" s="130"/>
      <c r="NJM53" s="130"/>
      <c r="NJN53" s="130"/>
      <c r="NJO53" s="130"/>
      <c r="NJP53" s="130"/>
      <c r="NJQ53" s="130"/>
      <c r="NJR53" s="130"/>
      <c r="NJS53" s="130"/>
      <c r="NJT53" s="130"/>
      <c r="NJU53" s="130"/>
      <c r="NJV53" s="130"/>
      <c r="NJW53" s="130"/>
      <c r="NJX53" s="130"/>
      <c r="NJY53" s="130"/>
      <c r="NJZ53" s="130"/>
      <c r="NKA53" s="130"/>
      <c r="NKB53" s="130"/>
      <c r="NKC53" s="130"/>
      <c r="NKD53" s="130"/>
      <c r="NKE53" s="130"/>
      <c r="NKF53" s="130"/>
      <c r="NKG53" s="130"/>
      <c r="NKH53" s="130"/>
      <c r="NKI53" s="130"/>
      <c r="NKJ53" s="130"/>
      <c r="NKK53" s="130"/>
      <c r="NKL53" s="130"/>
      <c r="NKM53" s="130"/>
      <c r="NKN53" s="130"/>
      <c r="NKO53" s="130"/>
      <c r="NKP53" s="130"/>
      <c r="NKQ53" s="130"/>
      <c r="NKR53" s="130"/>
      <c r="NKS53" s="130"/>
      <c r="NKT53" s="130"/>
      <c r="NKU53" s="130"/>
      <c r="NKV53" s="130"/>
      <c r="NKW53" s="130"/>
      <c r="NKX53" s="130"/>
      <c r="NKY53" s="130"/>
      <c r="NKZ53" s="130"/>
      <c r="NLA53" s="130"/>
      <c r="NLB53" s="130"/>
      <c r="NLC53" s="130"/>
      <c r="NLD53" s="130"/>
      <c r="NLE53" s="130"/>
      <c r="NLF53" s="130"/>
      <c r="NLG53" s="130"/>
      <c r="NLH53" s="130"/>
      <c r="NLI53" s="130"/>
      <c r="NLJ53" s="130"/>
      <c r="NLK53" s="130"/>
      <c r="NLL53" s="130"/>
      <c r="NLM53" s="130"/>
      <c r="NLN53" s="130"/>
      <c r="NLO53" s="130"/>
      <c r="NLP53" s="130"/>
      <c r="NLQ53" s="130"/>
      <c r="NLR53" s="130"/>
      <c r="NLS53" s="130"/>
      <c r="NLT53" s="130"/>
      <c r="NLU53" s="130"/>
      <c r="NLV53" s="130"/>
      <c r="NLW53" s="130"/>
      <c r="NLX53" s="130"/>
      <c r="NLY53" s="130"/>
      <c r="NLZ53" s="130"/>
      <c r="NMA53" s="130"/>
      <c r="NMB53" s="130"/>
      <c r="NMC53" s="130"/>
      <c r="NMD53" s="130"/>
      <c r="NME53" s="130"/>
      <c r="NMF53" s="130"/>
      <c r="NMG53" s="130"/>
      <c r="NMH53" s="130"/>
      <c r="NMI53" s="130"/>
      <c r="NMJ53" s="130"/>
      <c r="NMK53" s="130"/>
      <c r="NML53" s="130"/>
      <c r="NMM53" s="130"/>
      <c r="NMN53" s="130"/>
      <c r="NMO53" s="130"/>
      <c r="NMP53" s="130"/>
      <c r="NMQ53" s="130"/>
      <c r="NMR53" s="130"/>
      <c r="NMS53" s="130"/>
      <c r="NMT53" s="130"/>
      <c r="NMU53" s="130"/>
      <c r="NMV53" s="130"/>
      <c r="NMW53" s="130"/>
      <c r="NMX53" s="130"/>
      <c r="NMY53" s="130"/>
      <c r="NMZ53" s="130"/>
      <c r="NNA53" s="130"/>
      <c r="NNB53" s="130"/>
      <c r="NNC53" s="130"/>
      <c r="NND53" s="130"/>
      <c r="NNE53" s="130"/>
      <c r="NNF53" s="130"/>
      <c r="NNG53" s="130"/>
      <c r="NNH53" s="130"/>
      <c r="NNI53" s="130"/>
      <c r="NNJ53" s="130"/>
      <c r="NNK53" s="130"/>
      <c r="NNL53" s="130"/>
      <c r="NNM53" s="130"/>
      <c r="NNN53" s="130"/>
      <c r="NNO53" s="130"/>
      <c r="NNP53" s="130"/>
      <c r="NNQ53" s="130"/>
      <c r="NNR53" s="130"/>
      <c r="NNS53" s="130"/>
      <c r="NNT53" s="130"/>
      <c r="NNU53" s="130"/>
      <c r="NNV53" s="130"/>
      <c r="NNW53" s="130"/>
      <c r="NNX53" s="130"/>
      <c r="NNY53" s="130"/>
      <c r="NNZ53" s="130"/>
      <c r="NOA53" s="130"/>
      <c r="NOB53" s="130"/>
      <c r="NOC53" s="130"/>
      <c r="NOD53" s="130"/>
      <c r="NOE53" s="130"/>
      <c r="NOF53" s="130"/>
      <c r="NOG53" s="130"/>
      <c r="NOH53" s="130"/>
      <c r="NOI53" s="130"/>
      <c r="NOJ53" s="130"/>
      <c r="NOK53" s="130"/>
      <c r="NOL53" s="130"/>
      <c r="NOM53" s="130"/>
      <c r="NON53" s="130"/>
      <c r="NOO53" s="130"/>
      <c r="NOP53" s="130"/>
      <c r="NOQ53" s="130"/>
      <c r="NOR53" s="130"/>
      <c r="NOS53" s="130"/>
      <c r="NOT53" s="130"/>
      <c r="NOU53" s="130"/>
      <c r="NOV53" s="130"/>
      <c r="NOW53" s="130"/>
      <c r="NOX53" s="130"/>
      <c r="NOY53" s="130"/>
      <c r="NOZ53" s="130"/>
      <c r="NPA53" s="130"/>
      <c r="NPB53" s="130"/>
      <c r="NPC53" s="130"/>
      <c r="NPD53" s="130"/>
      <c r="NPE53" s="130"/>
      <c r="NPF53" s="130"/>
      <c r="NPG53" s="130"/>
      <c r="NPH53" s="130"/>
      <c r="NPI53" s="130"/>
      <c r="NPJ53" s="130"/>
      <c r="NPK53" s="130"/>
      <c r="NPL53" s="130"/>
      <c r="NPM53" s="130"/>
      <c r="NPN53" s="130"/>
      <c r="NPO53" s="130"/>
      <c r="NPP53" s="130"/>
      <c r="NPQ53" s="130"/>
      <c r="NPR53" s="130"/>
      <c r="NPS53" s="130"/>
      <c r="NPT53" s="130"/>
      <c r="NPU53" s="130"/>
      <c r="NPV53" s="130"/>
      <c r="NPW53" s="130"/>
      <c r="NPX53" s="130"/>
      <c r="NPY53" s="130"/>
      <c r="NPZ53" s="130"/>
      <c r="NQA53" s="130"/>
      <c r="NQB53" s="130"/>
      <c r="NQC53" s="130"/>
      <c r="NQD53" s="130"/>
      <c r="NQE53" s="130"/>
      <c r="NQF53" s="130"/>
      <c r="NQG53" s="130"/>
      <c r="NQH53" s="130"/>
      <c r="NQI53" s="130"/>
      <c r="NQJ53" s="130"/>
      <c r="NQK53" s="130"/>
      <c r="NQL53" s="130"/>
      <c r="NQM53" s="130"/>
      <c r="NQN53" s="130"/>
      <c r="NQO53" s="130"/>
      <c r="NQP53" s="130"/>
      <c r="NQQ53" s="130"/>
      <c r="NQR53" s="130"/>
      <c r="NQS53" s="130"/>
      <c r="NQT53" s="130"/>
      <c r="NQU53" s="130"/>
      <c r="NQV53" s="130"/>
      <c r="NQW53" s="130"/>
      <c r="NQX53" s="130"/>
      <c r="NQY53" s="130"/>
      <c r="NQZ53" s="130"/>
      <c r="NRA53" s="130"/>
      <c r="NRB53" s="130"/>
      <c r="NRC53" s="130"/>
      <c r="NRD53" s="130"/>
      <c r="NRE53" s="130"/>
      <c r="NRF53" s="130"/>
      <c r="NRG53" s="130"/>
      <c r="NRH53" s="130"/>
      <c r="NRI53" s="130"/>
      <c r="NRJ53" s="130"/>
      <c r="NRK53" s="130"/>
      <c r="NRL53" s="130"/>
      <c r="NRM53" s="130"/>
      <c r="NRN53" s="130"/>
      <c r="NRO53" s="130"/>
      <c r="NRP53" s="130"/>
      <c r="NRQ53" s="130"/>
      <c r="NRR53" s="130"/>
      <c r="NRS53" s="130"/>
      <c r="NRT53" s="130"/>
      <c r="NRU53" s="130"/>
      <c r="NRV53" s="130"/>
      <c r="NRW53" s="130"/>
      <c r="NRX53" s="130"/>
      <c r="NRY53" s="130"/>
      <c r="NRZ53" s="130"/>
      <c r="NSA53" s="130"/>
      <c r="NSB53" s="130"/>
      <c r="NSC53" s="130"/>
      <c r="NSD53" s="130"/>
      <c r="NSE53" s="130"/>
      <c r="NSF53" s="130"/>
      <c r="NSG53" s="130"/>
      <c r="NSH53" s="130"/>
      <c r="NSI53" s="130"/>
      <c r="NSJ53" s="130"/>
      <c r="NSK53" s="130"/>
      <c r="NSL53" s="130"/>
      <c r="NSM53" s="130"/>
      <c r="NSN53" s="130"/>
      <c r="NSO53" s="130"/>
      <c r="NSP53" s="130"/>
      <c r="NSQ53" s="130"/>
      <c r="NSR53" s="130"/>
      <c r="NSS53" s="130"/>
      <c r="NST53" s="130"/>
      <c r="NSU53" s="130"/>
      <c r="NSV53" s="130"/>
      <c r="NSW53" s="130"/>
      <c r="NSX53" s="130"/>
      <c r="NSY53" s="130"/>
      <c r="NSZ53" s="130"/>
      <c r="NTA53" s="130"/>
      <c r="NTB53" s="130"/>
      <c r="NTC53" s="130"/>
      <c r="NTD53" s="130"/>
      <c r="NTE53" s="130"/>
      <c r="NTF53" s="130"/>
      <c r="NTG53" s="130"/>
      <c r="NTH53" s="130"/>
      <c r="NTI53" s="130"/>
      <c r="NTJ53" s="130"/>
      <c r="NTK53" s="130"/>
      <c r="NTL53" s="130"/>
      <c r="NTM53" s="130"/>
      <c r="NTN53" s="130"/>
      <c r="NTO53" s="130"/>
      <c r="NTP53" s="130"/>
      <c r="NTQ53" s="130"/>
      <c r="NTR53" s="130"/>
      <c r="NTS53" s="130"/>
      <c r="NTT53" s="130"/>
      <c r="NTU53" s="130"/>
      <c r="NTV53" s="130"/>
      <c r="NTW53" s="130"/>
      <c r="NTX53" s="130"/>
      <c r="NTY53" s="130"/>
      <c r="NTZ53" s="130"/>
      <c r="NUA53" s="130"/>
      <c r="NUB53" s="130"/>
      <c r="NUC53" s="130"/>
      <c r="NUD53" s="130"/>
      <c r="NUE53" s="130"/>
      <c r="NUF53" s="130"/>
      <c r="NUG53" s="130"/>
      <c r="NUH53" s="130"/>
      <c r="NUI53" s="130"/>
      <c r="NUJ53" s="130"/>
      <c r="NUK53" s="130"/>
      <c r="NUL53" s="130"/>
      <c r="NUM53" s="130"/>
      <c r="NUN53" s="130"/>
      <c r="NUO53" s="130"/>
      <c r="NUP53" s="130"/>
      <c r="NUQ53" s="130"/>
      <c r="NUR53" s="130"/>
      <c r="NUS53" s="130"/>
      <c r="NUT53" s="130"/>
      <c r="NUU53" s="130"/>
      <c r="NUV53" s="130"/>
      <c r="NUW53" s="130"/>
      <c r="NUX53" s="130"/>
      <c r="NUY53" s="130"/>
      <c r="NUZ53" s="130"/>
      <c r="NVA53" s="130"/>
      <c r="NVB53" s="130"/>
      <c r="NVC53" s="130"/>
      <c r="NVD53" s="130"/>
      <c r="NVE53" s="130"/>
      <c r="NVF53" s="130"/>
      <c r="NVG53" s="130"/>
      <c r="NVH53" s="130"/>
      <c r="NVI53" s="130"/>
      <c r="NVJ53" s="130"/>
      <c r="NVK53" s="130"/>
      <c r="NVL53" s="130"/>
      <c r="NVM53" s="130"/>
      <c r="NVN53" s="130"/>
      <c r="NVO53" s="130"/>
      <c r="NVP53" s="130"/>
      <c r="NVQ53" s="130"/>
      <c r="NVR53" s="130"/>
      <c r="NVS53" s="130"/>
      <c r="NVT53" s="130"/>
      <c r="NVU53" s="130"/>
      <c r="NVV53" s="130"/>
      <c r="NVW53" s="130"/>
      <c r="NVX53" s="130"/>
      <c r="NVY53" s="130"/>
      <c r="NVZ53" s="130"/>
      <c r="NWA53" s="130"/>
      <c r="NWB53" s="130"/>
      <c r="NWC53" s="130"/>
      <c r="NWD53" s="130"/>
      <c r="NWE53" s="130"/>
      <c r="NWF53" s="130"/>
      <c r="NWG53" s="130"/>
      <c r="NWH53" s="130"/>
      <c r="NWI53" s="130"/>
      <c r="NWJ53" s="130"/>
      <c r="NWK53" s="130"/>
      <c r="NWL53" s="130"/>
      <c r="NWM53" s="130"/>
      <c r="NWN53" s="130"/>
      <c r="NWO53" s="130"/>
      <c r="NWP53" s="130"/>
      <c r="NWQ53" s="130"/>
      <c r="NWR53" s="130"/>
      <c r="NWS53" s="130"/>
      <c r="NWT53" s="130"/>
      <c r="NWU53" s="130"/>
      <c r="NWV53" s="130"/>
      <c r="NWW53" s="130"/>
      <c r="NWX53" s="130"/>
      <c r="NWY53" s="130"/>
      <c r="NWZ53" s="130"/>
      <c r="NXA53" s="130"/>
      <c r="NXB53" s="130"/>
      <c r="NXC53" s="130"/>
      <c r="NXD53" s="130"/>
      <c r="NXE53" s="130"/>
      <c r="NXF53" s="130"/>
      <c r="NXG53" s="130"/>
      <c r="NXH53" s="130"/>
      <c r="NXI53" s="130"/>
      <c r="NXJ53" s="130"/>
      <c r="NXK53" s="130"/>
      <c r="NXL53" s="130"/>
      <c r="NXM53" s="130"/>
      <c r="NXN53" s="130"/>
      <c r="NXO53" s="130"/>
      <c r="NXP53" s="130"/>
      <c r="NXQ53" s="130"/>
      <c r="NXR53" s="130"/>
      <c r="NXS53" s="130"/>
      <c r="NXT53" s="130"/>
      <c r="NXU53" s="130"/>
      <c r="NXV53" s="130"/>
      <c r="NXW53" s="130"/>
      <c r="NXX53" s="130"/>
      <c r="NXY53" s="130"/>
      <c r="NXZ53" s="130"/>
      <c r="NYA53" s="130"/>
      <c r="NYB53" s="130"/>
      <c r="NYC53" s="130"/>
      <c r="NYD53" s="130"/>
      <c r="NYE53" s="130"/>
      <c r="NYF53" s="130"/>
      <c r="NYG53" s="130"/>
      <c r="NYH53" s="130"/>
      <c r="NYI53" s="130"/>
      <c r="NYJ53" s="130"/>
      <c r="NYK53" s="130"/>
      <c r="NYL53" s="130"/>
      <c r="NYM53" s="130"/>
      <c r="NYN53" s="130"/>
      <c r="NYO53" s="130"/>
      <c r="NYP53" s="130"/>
      <c r="NYQ53" s="130"/>
      <c r="NYR53" s="130"/>
      <c r="NYS53" s="130"/>
      <c r="NYT53" s="130"/>
      <c r="NYU53" s="130"/>
      <c r="NYV53" s="130"/>
      <c r="NYW53" s="130"/>
      <c r="NYX53" s="130"/>
      <c r="NYY53" s="130"/>
      <c r="NYZ53" s="130"/>
      <c r="NZA53" s="130"/>
      <c r="NZB53" s="130"/>
      <c r="NZC53" s="130"/>
      <c r="NZD53" s="130"/>
      <c r="NZE53" s="130"/>
      <c r="NZF53" s="130"/>
      <c r="NZG53" s="130"/>
      <c r="NZH53" s="130"/>
      <c r="NZI53" s="130"/>
      <c r="NZJ53" s="130"/>
      <c r="NZK53" s="130"/>
      <c r="NZL53" s="130"/>
      <c r="NZM53" s="130"/>
      <c r="NZN53" s="130"/>
      <c r="NZO53" s="130"/>
      <c r="NZP53" s="130"/>
      <c r="NZQ53" s="130"/>
      <c r="NZR53" s="130"/>
      <c r="NZS53" s="130"/>
      <c r="NZT53" s="130"/>
      <c r="NZU53" s="130"/>
      <c r="NZV53" s="130"/>
      <c r="NZW53" s="130"/>
      <c r="NZX53" s="130"/>
      <c r="NZY53" s="130"/>
      <c r="NZZ53" s="130"/>
      <c r="OAA53" s="130"/>
      <c r="OAB53" s="130"/>
      <c r="OAC53" s="130"/>
      <c r="OAD53" s="130"/>
      <c r="OAE53" s="130"/>
      <c r="OAF53" s="130"/>
      <c r="OAG53" s="130"/>
      <c r="OAH53" s="130"/>
      <c r="OAI53" s="130"/>
      <c r="OAJ53" s="130"/>
      <c r="OAK53" s="130"/>
      <c r="OAL53" s="130"/>
      <c r="OAM53" s="130"/>
      <c r="OAN53" s="130"/>
      <c r="OAO53" s="130"/>
      <c r="OAP53" s="130"/>
      <c r="OAQ53" s="130"/>
      <c r="OAR53" s="130"/>
      <c r="OAS53" s="130"/>
      <c r="OAT53" s="130"/>
      <c r="OAU53" s="130"/>
      <c r="OAV53" s="130"/>
      <c r="OAW53" s="130"/>
      <c r="OAX53" s="130"/>
      <c r="OAY53" s="130"/>
      <c r="OAZ53" s="130"/>
      <c r="OBA53" s="130"/>
      <c r="OBB53" s="130"/>
      <c r="OBC53" s="130"/>
      <c r="OBD53" s="130"/>
      <c r="OBE53" s="130"/>
      <c r="OBF53" s="130"/>
      <c r="OBG53" s="130"/>
      <c r="OBH53" s="130"/>
      <c r="OBI53" s="130"/>
      <c r="OBJ53" s="130"/>
      <c r="OBK53" s="130"/>
      <c r="OBL53" s="130"/>
      <c r="OBM53" s="130"/>
      <c r="OBN53" s="130"/>
      <c r="OBO53" s="130"/>
      <c r="OBP53" s="130"/>
      <c r="OBQ53" s="130"/>
      <c r="OBR53" s="130"/>
      <c r="OBS53" s="130"/>
      <c r="OBT53" s="130"/>
      <c r="OBU53" s="130"/>
      <c r="OBV53" s="130"/>
      <c r="OBW53" s="130"/>
      <c r="OBX53" s="130"/>
      <c r="OBY53" s="130"/>
      <c r="OBZ53" s="130"/>
      <c r="OCA53" s="130"/>
      <c r="OCB53" s="130"/>
      <c r="OCC53" s="130"/>
      <c r="OCD53" s="130"/>
      <c r="OCE53" s="130"/>
      <c r="OCF53" s="130"/>
      <c r="OCG53" s="130"/>
      <c r="OCH53" s="130"/>
      <c r="OCI53" s="130"/>
      <c r="OCJ53" s="130"/>
      <c r="OCK53" s="130"/>
      <c r="OCL53" s="130"/>
      <c r="OCM53" s="130"/>
      <c r="OCN53" s="130"/>
      <c r="OCO53" s="130"/>
      <c r="OCP53" s="130"/>
      <c r="OCQ53" s="130"/>
      <c r="OCR53" s="130"/>
      <c r="OCS53" s="130"/>
      <c r="OCT53" s="130"/>
      <c r="OCU53" s="130"/>
      <c r="OCV53" s="130"/>
      <c r="OCW53" s="130"/>
      <c r="OCX53" s="130"/>
      <c r="OCY53" s="130"/>
      <c r="OCZ53" s="130"/>
      <c r="ODA53" s="130"/>
      <c r="ODB53" s="130"/>
      <c r="ODC53" s="130"/>
      <c r="ODD53" s="130"/>
      <c r="ODE53" s="130"/>
      <c r="ODF53" s="130"/>
      <c r="ODG53" s="130"/>
      <c r="ODH53" s="130"/>
      <c r="ODI53" s="130"/>
      <c r="ODJ53" s="130"/>
      <c r="ODK53" s="130"/>
      <c r="ODL53" s="130"/>
      <c r="ODM53" s="130"/>
      <c r="ODN53" s="130"/>
      <c r="ODO53" s="130"/>
      <c r="ODP53" s="130"/>
      <c r="ODQ53" s="130"/>
      <c r="ODR53" s="130"/>
      <c r="ODS53" s="130"/>
      <c r="ODT53" s="130"/>
      <c r="ODU53" s="130"/>
      <c r="ODV53" s="130"/>
      <c r="ODW53" s="130"/>
      <c r="ODX53" s="130"/>
      <c r="ODY53" s="130"/>
      <c r="ODZ53" s="130"/>
      <c r="OEA53" s="130"/>
      <c r="OEB53" s="130"/>
      <c r="OEC53" s="130"/>
      <c r="OED53" s="130"/>
      <c r="OEE53" s="130"/>
      <c r="OEF53" s="130"/>
      <c r="OEG53" s="130"/>
      <c r="OEH53" s="130"/>
      <c r="OEI53" s="130"/>
      <c r="OEJ53" s="130"/>
      <c r="OEK53" s="130"/>
      <c r="OEL53" s="130"/>
      <c r="OEM53" s="130"/>
      <c r="OEN53" s="130"/>
      <c r="OEO53" s="130"/>
      <c r="OEP53" s="130"/>
      <c r="OEQ53" s="130"/>
      <c r="OER53" s="130"/>
      <c r="OES53" s="130"/>
      <c r="OET53" s="130"/>
      <c r="OEU53" s="130"/>
      <c r="OEV53" s="130"/>
      <c r="OEW53" s="130"/>
      <c r="OEX53" s="130"/>
      <c r="OEY53" s="130"/>
      <c r="OEZ53" s="130"/>
      <c r="OFA53" s="130"/>
      <c r="OFB53" s="130"/>
      <c r="OFC53" s="130"/>
      <c r="OFD53" s="130"/>
      <c r="OFE53" s="130"/>
      <c r="OFF53" s="130"/>
      <c r="OFG53" s="130"/>
      <c r="OFH53" s="130"/>
      <c r="OFI53" s="130"/>
      <c r="OFJ53" s="130"/>
      <c r="OFK53" s="130"/>
      <c r="OFL53" s="130"/>
      <c r="OFM53" s="130"/>
      <c r="OFN53" s="130"/>
      <c r="OFO53" s="130"/>
      <c r="OFP53" s="130"/>
      <c r="OFQ53" s="130"/>
      <c r="OFR53" s="130"/>
      <c r="OFS53" s="130"/>
      <c r="OFT53" s="130"/>
      <c r="OFU53" s="130"/>
      <c r="OFV53" s="130"/>
      <c r="OFW53" s="130"/>
      <c r="OFX53" s="130"/>
      <c r="OFY53" s="130"/>
      <c r="OFZ53" s="130"/>
      <c r="OGA53" s="130"/>
      <c r="OGB53" s="130"/>
      <c r="OGC53" s="130"/>
      <c r="OGD53" s="130"/>
      <c r="OGE53" s="130"/>
      <c r="OGF53" s="130"/>
      <c r="OGG53" s="130"/>
      <c r="OGH53" s="130"/>
      <c r="OGI53" s="130"/>
      <c r="OGJ53" s="130"/>
      <c r="OGK53" s="130"/>
      <c r="OGL53" s="130"/>
      <c r="OGM53" s="130"/>
      <c r="OGN53" s="130"/>
      <c r="OGO53" s="130"/>
      <c r="OGP53" s="130"/>
      <c r="OGQ53" s="130"/>
      <c r="OGR53" s="130"/>
      <c r="OGS53" s="130"/>
      <c r="OGT53" s="130"/>
      <c r="OGU53" s="130"/>
      <c r="OGV53" s="130"/>
      <c r="OGW53" s="130"/>
      <c r="OGX53" s="130"/>
      <c r="OGY53" s="130"/>
      <c r="OGZ53" s="130"/>
      <c r="OHA53" s="130"/>
      <c r="OHB53" s="130"/>
      <c r="OHC53" s="130"/>
      <c r="OHD53" s="130"/>
      <c r="OHE53" s="130"/>
      <c r="OHF53" s="130"/>
      <c r="OHG53" s="130"/>
      <c r="OHH53" s="130"/>
      <c r="OHI53" s="130"/>
      <c r="OHJ53" s="130"/>
      <c r="OHK53" s="130"/>
      <c r="OHL53" s="130"/>
      <c r="OHM53" s="130"/>
      <c r="OHN53" s="130"/>
      <c r="OHO53" s="130"/>
      <c r="OHP53" s="130"/>
      <c r="OHQ53" s="130"/>
      <c r="OHR53" s="130"/>
      <c r="OHS53" s="130"/>
      <c r="OHT53" s="130"/>
      <c r="OHU53" s="130"/>
      <c r="OHV53" s="130"/>
      <c r="OHW53" s="130"/>
      <c r="OHX53" s="130"/>
      <c r="OHY53" s="130"/>
      <c r="OHZ53" s="130"/>
      <c r="OIA53" s="130"/>
      <c r="OIB53" s="130"/>
      <c r="OIC53" s="130"/>
      <c r="OID53" s="130"/>
      <c r="OIE53" s="130"/>
      <c r="OIF53" s="130"/>
      <c r="OIG53" s="130"/>
      <c r="OIH53" s="130"/>
      <c r="OII53" s="130"/>
      <c r="OIJ53" s="130"/>
      <c r="OIK53" s="130"/>
      <c r="OIL53" s="130"/>
      <c r="OIM53" s="130"/>
      <c r="OIN53" s="130"/>
      <c r="OIO53" s="130"/>
      <c r="OIP53" s="130"/>
      <c r="OIQ53" s="130"/>
      <c r="OIR53" s="130"/>
      <c r="OIS53" s="130"/>
      <c r="OIT53" s="130"/>
      <c r="OIU53" s="130"/>
      <c r="OIV53" s="130"/>
      <c r="OIW53" s="130"/>
      <c r="OIX53" s="130"/>
      <c r="OIY53" s="130"/>
      <c r="OIZ53" s="130"/>
      <c r="OJA53" s="130"/>
      <c r="OJB53" s="130"/>
      <c r="OJC53" s="130"/>
      <c r="OJD53" s="130"/>
      <c r="OJE53" s="130"/>
      <c r="OJF53" s="130"/>
      <c r="OJG53" s="130"/>
      <c r="OJH53" s="130"/>
      <c r="OJI53" s="130"/>
      <c r="OJJ53" s="130"/>
      <c r="OJK53" s="130"/>
      <c r="OJL53" s="130"/>
      <c r="OJM53" s="130"/>
      <c r="OJN53" s="130"/>
      <c r="OJO53" s="130"/>
      <c r="OJP53" s="130"/>
      <c r="OJQ53" s="130"/>
      <c r="OJR53" s="130"/>
      <c r="OJS53" s="130"/>
      <c r="OJT53" s="130"/>
      <c r="OJU53" s="130"/>
      <c r="OJV53" s="130"/>
      <c r="OJW53" s="130"/>
      <c r="OJX53" s="130"/>
      <c r="OJY53" s="130"/>
      <c r="OJZ53" s="130"/>
      <c r="OKA53" s="130"/>
      <c r="OKB53" s="130"/>
      <c r="OKC53" s="130"/>
      <c r="OKD53" s="130"/>
      <c r="OKE53" s="130"/>
      <c r="OKF53" s="130"/>
      <c r="OKG53" s="130"/>
      <c r="OKH53" s="130"/>
      <c r="OKI53" s="130"/>
      <c r="OKJ53" s="130"/>
      <c r="OKK53" s="130"/>
      <c r="OKL53" s="130"/>
      <c r="OKM53" s="130"/>
      <c r="OKN53" s="130"/>
      <c r="OKO53" s="130"/>
      <c r="OKP53" s="130"/>
      <c r="OKQ53" s="130"/>
      <c r="OKR53" s="130"/>
      <c r="OKS53" s="130"/>
      <c r="OKT53" s="130"/>
      <c r="OKU53" s="130"/>
      <c r="OKV53" s="130"/>
      <c r="OKW53" s="130"/>
      <c r="OKX53" s="130"/>
      <c r="OKY53" s="130"/>
      <c r="OKZ53" s="130"/>
      <c r="OLA53" s="130"/>
      <c r="OLB53" s="130"/>
      <c r="OLC53" s="130"/>
      <c r="OLD53" s="130"/>
      <c r="OLE53" s="130"/>
      <c r="OLF53" s="130"/>
      <c r="OLG53" s="130"/>
      <c r="OLH53" s="130"/>
      <c r="OLI53" s="130"/>
      <c r="OLJ53" s="130"/>
      <c r="OLK53" s="130"/>
      <c r="OLL53" s="130"/>
      <c r="OLM53" s="130"/>
      <c r="OLN53" s="130"/>
      <c r="OLO53" s="130"/>
      <c r="OLP53" s="130"/>
      <c r="OLQ53" s="130"/>
      <c r="OLR53" s="130"/>
      <c r="OLS53" s="130"/>
      <c r="OLT53" s="130"/>
      <c r="OLU53" s="130"/>
      <c r="OLV53" s="130"/>
      <c r="OLW53" s="130"/>
      <c r="OLX53" s="130"/>
      <c r="OLY53" s="130"/>
      <c r="OLZ53" s="130"/>
      <c r="OMA53" s="130"/>
      <c r="OMB53" s="130"/>
      <c r="OMC53" s="130"/>
      <c r="OMD53" s="130"/>
      <c r="OME53" s="130"/>
      <c r="OMF53" s="130"/>
      <c r="OMG53" s="130"/>
      <c r="OMH53" s="130"/>
      <c r="OMI53" s="130"/>
      <c r="OMJ53" s="130"/>
      <c r="OMK53" s="130"/>
      <c r="OML53" s="130"/>
      <c r="OMM53" s="130"/>
      <c r="OMN53" s="130"/>
      <c r="OMO53" s="130"/>
      <c r="OMP53" s="130"/>
      <c r="OMQ53" s="130"/>
      <c r="OMR53" s="130"/>
      <c r="OMS53" s="130"/>
      <c r="OMT53" s="130"/>
      <c r="OMU53" s="130"/>
      <c r="OMV53" s="130"/>
      <c r="OMW53" s="130"/>
      <c r="OMX53" s="130"/>
      <c r="OMY53" s="130"/>
      <c r="OMZ53" s="130"/>
      <c r="ONA53" s="130"/>
      <c r="ONB53" s="130"/>
      <c r="ONC53" s="130"/>
      <c r="OND53" s="130"/>
      <c r="ONE53" s="130"/>
      <c r="ONF53" s="130"/>
      <c r="ONG53" s="130"/>
      <c r="ONH53" s="130"/>
      <c r="ONI53" s="130"/>
      <c r="ONJ53" s="130"/>
      <c r="ONK53" s="130"/>
      <c r="ONL53" s="130"/>
      <c r="ONM53" s="130"/>
      <c r="ONN53" s="130"/>
      <c r="ONO53" s="130"/>
      <c r="ONP53" s="130"/>
      <c r="ONQ53" s="130"/>
      <c r="ONR53" s="130"/>
      <c r="ONS53" s="130"/>
      <c r="ONT53" s="130"/>
      <c r="ONU53" s="130"/>
      <c r="ONV53" s="130"/>
      <c r="ONW53" s="130"/>
      <c r="ONX53" s="130"/>
      <c r="ONY53" s="130"/>
      <c r="ONZ53" s="130"/>
      <c r="OOA53" s="130"/>
      <c r="OOB53" s="130"/>
      <c r="OOC53" s="130"/>
      <c r="OOD53" s="130"/>
      <c r="OOE53" s="130"/>
      <c r="OOF53" s="130"/>
      <c r="OOG53" s="130"/>
      <c r="OOH53" s="130"/>
      <c r="OOI53" s="130"/>
      <c r="OOJ53" s="130"/>
      <c r="OOK53" s="130"/>
      <c r="OOL53" s="130"/>
      <c r="OOM53" s="130"/>
      <c r="OON53" s="130"/>
      <c r="OOO53" s="130"/>
      <c r="OOP53" s="130"/>
      <c r="OOQ53" s="130"/>
      <c r="OOR53" s="130"/>
      <c r="OOS53" s="130"/>
      <c r="OOT53" s="130"/>
      <c r="OOU53" s="130"/>
      <c r="OOV53" s="130"/>
      <c r="OOW53" s="130"/>
      <c r="OOX53" s="130"/>
      <c r="OOY53" s="130"/>
      <c r="OOZ53" s="130"/>
      <c r="OPA53" s="130"/>
      <c r="OPB53" s="130"/>
      <c r="OPC53" s="130"/>
      <c r="OPD53" s="130"/>
      <c r="OPE53" s="130"/>
      <c r="OPF53" s="130"/>
      <c r="OPG53" s="130"/>
      <c r="OPH53" s="130"/>
      <c r="OPI53" s="130"/>
      <c r="OPJ53" s="130"/>
      <c r="OPK53" s="130"/>
      <c r="OPL53" s="130"/>
      <c r="OPM53" s="130"/>
      <c r="OPN53" s="130"/>
      <c r="OPO53" s="130"/>
      <c r="OPP53" s="130"/>
      <c r="OPQ53" s="130"/>
      <c r="OPR53" s="130"/>
      <c r="OPS53" s="130"/>
      <c r="OPT53" s="130"/>
      <c r="OPU53" s="130"/>
      <c r="OPV53" s="130"/>
      <c r="OPW53" s="130"/>
      <c r="OPX53" s="130"/>
      <c r="OPY53" s="130"/>
      <c r="OPZ53" s="130"/>
      <c r="OQA53" s="130"/>
      <c r="OQB53" s="130"/>
      <c r="OQC53" s="130"/>
      <c r="OQD53" s="130"/>
      <c r="OQE53" s="130"/>
      <c r="OQF53" s="130"/>
      <c r="OQG53" s="130"/>
      <c r="OQH53" s="130"/>
      <c r="OQI53" s="130"/>
      <c r="OQJ53" s="130"/>
      <c r="OQK53" s="130"/>
      <c r="OQL53" s="130"/>
      <c r="OQM53" s="130"/>
      <c r="OQN53" s="130"/>
      <c r="OQO53" s="130"/>
      <c r="OQP53" s="130"/>
      <c r="OQQ53" s="130"/>
      <c r="OQR53" s="130"/>
      <c r="OQS53" s="130"/>
      <c r="OQT53" s="130"/>
      <c r="OQU53" s="130"/>
      <c r="OQV53" s="130"/>
      <c r="OQW53" s="130"/>
      <c r="OQX53" s="130"/>
      <c r="OQY53" s="130"/>
      <c r="OQZ53" s="130"/>
      <c r="ORA53" s="130"/>
      <c r="ORB53" s="130"/>
      <c r="ORC53" s="130"/>
      <c r="ORD53" s="130"/>
      <c r="ORE53" s="130"/>
      <c r="ORF53" s="130"/>
      <c r="ORG53" s="130"/>
      <c r="ORH53" s="130"/>
      <c r="ORI53" s="130"/>
      <c r="ORJ53" s="130"/>
      <c r="ORK53" s="130"/>
      <c r="ORL53" s="130"/>
      <c r="ORM53" s="130"/>
      <c r="ORN53" s="130"/>
      <c r="ORO53" s="130"/>
      <c r="ORP53" s="130"/>
      <c r="ORQ53" s="130"/>
      <c r="ORR53" s="130"/>
      <c r="ORS53" s="130"/>
      <c r="ORT53" s="130"/>
      <c r="ORU53" s="130"/>
      <c r="ORV53" s="130"/>
      <c r="ORW53" s="130"/>
      <c r="ORX53" s="130"/>
      <c r="ORY53" s="130"/>
      <c r="ORZ53" s="130"/>
      <c r="OSA53" s="130"/>
      <c r="OSB53" s="130"/>
      <c r="OSC53" s="130"/>
      <c r="OSD53" s="130"/>
      <c r="OSE53" s="130"/>
      <c r="OSF53" s="130"/>
      <c r="OSG53" s="130"/>
      <c r="OSH53" s="130"/>
      <c r="OSI53" s="130"/>
      <c r="OSJ53" s="130"/>
      <c r="OSK53" s="130"/>
      <c r="OSL53" s="130"/>
      <c r="OSM53" s="130"/>
      <c r="OSN53" s="130"/>
      <c r="OSO53" s="130"/>
      <c r="OSP53" s="130"/>
      <c r="OSQ53" s="130"/>
      <c r="OSR53" s="130"/>
      <c r="OSS53" s="130"/>
      <c r="OST53" s="130"/>
      <c r="OSU53" s="130"/>
      <c r="OSV53" s="130"/>
      <c r="OSW53" s="130"/>
      <c r="OSX53" s="130"/>
      <c r="OSY53" s="130"/>
      <c r="OSZ53" s="130"/>
      <c r="OTA53" s="130"/>
      <c r="OTB53" s="130"/>
      <c r="OTC53" s="130"/>
      <c r="OTD53" s="130"/>
      <c r="OTE53" s="130"/>
      <c r="OTF53" s="130"/>
      <c r="OTG53" s="130"/>
      <c r="OTH53" s="130"/>
      <c r="OTI53" s="130"/>
      <c r="OTJ53" s="130"/>
      <c r="OTK53" s="130"/>
      <c r="OTL53" s="130"/>
      <c r="OTM53" s="130"/>
      <c r="OTN53" s="130"/>
      <c r="OTO53" s="130"/>
      <c r="OTP53" s="130"/>
      <c r="OTQ53" s="130"/>
      <c r="OTR53" s="130"/>
      <c r="OTS53" s="130"/>
      <c r="OTT53" s="130"/>
      <c r="OTU53" s="130"/>
      <c r="OTV53" s="130"/>
      <c r="OTW53" s="130"/>
      <c r="OTX53" s="130"/>
      <c r="OTY53" s="130"/>
      <c r="OTZ53" s="130"/>
      <c r="OUA53" s="130"/>
      <c r="OUB53" s="130"/>
      <c r="OUC53" s="130"/>
      <c r="OUD53" s="130"/>
      <c r="OUE53" s="130"/>
      <c r="OUF53" s="130"/>
      <c r="OUG53" s="130"/>
      <c r="OUH53" s="130"/>
      <c r="OUI53" s="130"/>
      <c r="OUJ53" s="130"/>
      <c r="OUK53" s="130"/>
      <c r="OUL53" s="130"/>
      <c r="OUM53" s="130"/>
      <c r="OUN53" s="130"/>
      <c r="OUO53" s="130"/>
      <c r="OUP53" s="130"/>
      <c r="OUQ53" s="130"/>
      <c r="OUR53" s="130"/>
      <c r="OUS53" s="130"/>
      <c r="OUT53" s="130"/>
      <c r="OUU53" s="130"/>
      <c r="OUV53" s="130"/>
      <c r="OUW53" s="130"/>
      <c r="OUX53" s="130"/>
      <c r="OUY53" s="130"/>
      <c r="OUZ53" s="130"/>
      <c r="OVA53" s="130"/>
      <c r="OVB53" s="130"/>
      <c r="OVC53" s="130"/>
      <c r="OVD53" s="130"/>
      <c r="OVE53" s="130"/>
      <c r="OVF53" s="130"/>
      <c r="OVG53" s="130"/>
      <c r="OVH53" s="130"/>
      <c r="OVI53" s="130"/>
      <c r="OVJ53" s="130"/>
      <c r="OVK53" s="130"/>
      <c r="OVL53" s="130"/>
      <c r="OVM53" s="130"/>
      <c r="OVN53" s="130"/>
      <c r="OVO53" s="130"/>
      <c r="OVP53" s="130"/>
      <c r="OVQ53" s="130"/>
      <c r="OVR53" s="130"/>
      <c r="OVS53" s="130"/>
      <c r="OVT53" s="130"/>
      <c r="OVU53" s="130"/>
      <c r="OVV53" s="130"/>
      <c r="OVW53" s="130"/>
      <c r="OVX53" s="130"/>
      <c r="OVY53" s="130"/>
      <c r="OVZ53" s="130"/>
      <c r="OWA53" s="130"/>
      <c r="OWB53" s="130"/>
      <c r="OWC53" s="130"/>
      <c r="OWD53" s="130"/>
      <c r="OWE53" s="130"/>
      <c r="OWF53" s="130"/>
      <c r="OWG53" s="130"/>
      <c r="OWH53" s="130"/>
      <c r="OWI53" s="130"/>
      <c r="OWJ53" s="130"/>
      <c r="OWK53" s="130"/>
      <c r="OWL53" s="130"/>
      <c r="OWM53" s="130"/>
      <c r="OWN53" s="130"/>
      <c r="OWO53" s="130"/>
      <c r="OWP53" s="130"/>
      <c r="OWQ53" s="130"/>
      <c r="OWR53" s="130"/>
      <c r="OWS53" s="130"/>
      <c r="OWT53" s="130"/>
      <c r="OWU53" s="130"/>
      <c r="OWV53" s="130"/>
      <c r="OWW53" s="130"/>
      <c r="OWX53" s="130"/>
      <c r="OWY53" s="130"/>
      <c r="OWZ53" s="130"/>
      <c r="OXA53" s="130"/>
      <c r="OXB53" s="130"/>
      <c r="OXC53" s="130"/>
      <c r="OXD53" s="130"/>
      <c r="OXE53" s="130"/>
      <c r="OXF53" s="130"/>
      <c r="OXG53" s="130"/>
      <c r="OXH53" s="130"/>
      <c r="OXI53" s="130"/>
      <c r="OXJ53" s="130"/>
      <c r="OXK53" s="130"/>
      <c r="OXL53" s="130"/>
      <c r="OXM53" s="130"/>
      <c r="OXN53" s="130"/>
      <c r="OXO53" s="130"/>
      <c r="OXP53" s="130"/>
      <c r="OXQ53" s="130"/>
      <c r="OXR53" s="130"/>
      <c r="OXS53" s="130"/>
      <c r="OXT53" s="130"/>
      <c r="OXU53" s="130"/>
      <c r="OXV53" s="130"/>
      <c r="OXW53" s="130"/>
      <c r="OXX53" s="130"/>
      <c r="OXY53" s="130"/>
      <c r="OXZ53" s="130"/>
      <c r="OYA53" s="130"/>
      <c r="OYB53" s="130"/>
      <c r="OYC53" s="130"/>
      <c r="OYD53" s="130"/>
      <c r="OYE53" s="130"/>
      <c r="OYF53" s="130"/>
      <c r="OYG53" s="130"/>
      <c r="OYH53" s="130"/>
      <c r="OYI53" s="130"/>
      <c r="OYJ53" s="130"/>
      <c r="OYK53" s="130"/>
      <c r="OYL53" s="130"/>
      <c r="OYM53" s="130"/>
      <c r="OYN53" s="130"/>
      <c r="OYO53" s="130"/>
      <c r="OYP53" s="130"/>
      <c r="OYQ53" s="130"/>
      <c r="OYR53" s="130"/>
      <c r="OYS53" s="130"/>
      <c r="OYT53" s="130"/>
      <c r="OYU53" s="130"/>
      <c r="OYV53" s="130"/>
      <c r="OYW53" s="130"/>
      <c r="OYX53" s="130"/>
      <c r="OYY53" s="130"/>
      <c r="OYZ53" s="130"/>
      <c r="OZA53" s="130"/>
      <c r="OZB53" s="130"/>
      <c r="OZC53" s="130"/>
      <c r="OZD53" s="130"/>
      <c r="OZE53" s="130"/>
      <c r="OZF53" s="130"/>
      <c r="OZG53" s="130"/>
      <c r="OZH53" s="130"/>
      <c r="OZI53" s="130"/>
      <c r="OZJ53" s="130"/>
      <c r="OZK53" s="130"/>
      <c r="OZL53" s="130"/>
      <c r="OZM53" s="130"/>
      <c r="OZN53" s="130"/>
      <c r="OZO53" s="130"/>
      <c r="OZP53" s="130"/>
      <c r="OZQ53" s="130"/>
      <c r="OZR53" s="130"/>
      <c r="OZS53" s="130"/>
      <c r="OZT53" s="130"/>
      <c r="OZU53" s="130"/>
      <c r="OZV53" s="130"/>
      <c r="OZW53" s="130"/>
      <c r="OZX53" s="130"/>
      <c r="OZY53" s="130"/>
      <c r="OZZ53" s="130"/>
      <c r="PAA53" s="130"/>
      <c r="PAB53" s="130"/>
      <c r="PAC53" s="130"/>
      <c r="PAD53" s="130"/>
      <c r="PAE53" s="130"/>
      <c r="PAF53" s="130"/>
      <c r="PAG53" s="130"/>
      <c r="PAH53" s="130"/>
      <c r="PAI53" s="130"/>
      <c r="PAJ53" s="130"/>
      <c r="PAK53" s="130"/>
      <c r="PAL53" s="130"/>
      <c r="PAM53" s="130"/>
      <c r="PAN53" s="130"/>
      <c r="PAO53" s="130"/>
      <c r="PAP53" s="130"/>
      <c r="PAQ53" s="130"/>
      <c r="PAR53" s="130"/>
      <c r="PAS53" s="130"/>
      <c r="PAT53" s="130"/>
      <c r="PAU53" s="130"/>
      <c r="PAV53" s="130"/>
      <c r="PAW53" s="130"/>
      <c r="PAX53" s="130"/>
      <c r="PAY53" s="130"/>
      <c r="PAZ53" s="130"/>
      <c r="PBA53" s="130"/>
      <c r="PBB53" s="130"/>
      <c r="PBC53" s="130"/>
      <c r="PBD53" s="130"/>
      <c r="PBE53" s="130"/>
      <c r="PBF53" s="130"/>
      <c r="PBG53" s="130"/>
      <c r="PBH53" s="130"/>
      <c r="PBI53" s="130"/>
      <c r="PBJ53" s="130"/>
      <c r="PBK53" s="130"/>
      <c r="PBL53" s="130"/>
      <c r="PBM53" s="130"/>
      <c r="PBN53" s="130"/>
      <c r="PBO53" s="130"/>
      <c r="PBP53" s="130"/>
      <c r="PBQ53" s="130"/>
      <c r="PBR53" s="130"/>
      <c r="PBS53" s="130"/>
      <c r="PBT53" s="130"/>
      <c r="PBU53" s="130"/>
      <c r="PBV53" s="130"/>
      <c r="PBW53" s="130"/>
      <c r="PBX53" s="130"/>
      <c r="PBY53" s="130"/>
      <c r="PBZ53" s="130"/>
      <c r="PCA53" s="130"/>
      <c r="PCB53" s="130"/>
      <c r="PCC53" s="130"/>
      <c r="PCD53" s="130"/>
      <c r="PCE53" s="130"/>
      <c r="PCF53" s="130"/>
      <c r="PCG53" s="130"/>
      <c r="PCH53" s="130"/>
      <c r="PCI53" s="130"/>
      <c r="PCJ53" s="130"/>
      <c r="PCK53" s="130"/>
      <c r="PCL53" s="130"/>
      <c r="PCM53" s="130"/>
      <c r="PCN53" s="130"/>
      <c r="PCO53" s="130"/>
      <c r="PCP53" s="130"/>
      <c r="PCQ53" s="130"/>
      <c r="PCR53" s="130"/>
      <c r="PCS53" s="130"/>
      <c r="PCT53" s="130"/>
      <c r="PCU53" s="130"/>
      <c r="PCV53" s="130"/>
      <c r="PCW53" s="130"/>
      <c r="PCX53" s="130"/>
      <c r="PCY53" s="130"/>
      <c r="PCZ53" s="130"/>
      <c r="PDA53" s="130"/>
      <c r="PDB53" s="130"/>
      <c r="PDC53" s="130"/>
      <c r="PDD53" s="130"/>
      <c r="PDE53" s="130"/>
      <c r="PDF53" s="130"/>
      <c r="PDG53" s="130"/>
      <c r="PDH53" s="130"/>
      <c r="PDI53" s="130"/>
      <c r="PDJ53" s="130"/>
      <c r="PDK53" s="130"/>
      <c r="PDL53" s="130"/>
      <c r="PDM53" s="130"/>
      <c r="PDN53" s="130"/>
      <c r="PDO53" s="130"/>
      <c r="PDP53" s="130"/>
      <c r="PDQ53" s="130"/>
      <c r="PDR53" s="130"/>
      <c r="PDS53" s="130"/>
      <c r="PDT53" s="130"/>
      <c r="PDU53" s="130"/>
      <c r="PDV53" s="130"/>
      <c r="PDW53" s="130"/>
      <c r="PDX53" s="130"/>
      <c r="PDY53" s="130"/>
      <c r="PDZ53" s="130"/>
      <c r="PEA53" s="130"/>
      <c r="PEB53" s="130"/>
      <c r="PEC53" s="130"/>
      <c r="PED53" s="130"/>
      <c r="PEE53" s="130"/>
      <c r="PEF53" s="130"/>
      <c r="PEG53" s="130"/>
      <c r="PEH53" s="130"/>
      <c r="PEI53" s="130"/>
      <c r="PEJ53" s="130"/>
      <c r="PEK53" s="130"/>
      <c r="PEL53" s="130"/>
      <c r="PEM53" s="130"/>
      <c r="PEN53" s="130"/>
      <c r="PEO53" s="130"/>
      <c r="PEP53" s="130"/>
      <c r="PEQ53" s="130"/>
      <c r="PER53" s="130"/>
      <c r="PES53" s="130"/>
      <c r="PET53" s="130"/>
      <c r="PEU53" s="130"/>
      <c r="PEV53" s="130"/>
      <c r="PEW53" s="130"/>
      <c r="PEX53" s="130"/>
      <c r="PEY53" s="130"/>
      <c r="PEZ53" s="130"/>
      <c r="PFA53" s="130"/>
      <c r="PFB53" s="130"/>
      <c r="PFC53" s="130"/>
      <c r="PFD53" s="130"/>
      <c r="PFE53" s="130"/>
      <c r="PFF53" s="130"/>
      <c r="PFG53" s="130"/>
      <c r="PFH53" s="130"/>
      <c r="PFI53" s="130"/>
      <c r="PFJ53" s="130"/>
      <c r="PFK53" s="130"/>
      <c r="PFL53" s="130"/>
      <c r="PFM53" s="130"/>
      <c r="PFN53" s="130"/>
      <c r="PFO53" s="130"/>
      <c r="PFP53" s="130"/>
      <c r="PFQ53" s="130"/>
      <c r="PFR53" s="130"/>
      <c r="PFS53" s="130"/>
      <c r="PFT53" s="130"/>
      <c r="PFU53" s="130"/>
      <c r="PFV53" s="130"/>
      <c r="PFW53" s="130"/>
      <c r="PFX53" s="130"/>
      <c r="PFY53" s="130"/>
      <c r="PFZ53" s="130"/>
      <c r="PGA53" s="130"/>
      <c r="PGB53" s="130"/>
      <c r="PGC53" s="130"/>
      <c r="PGD53" s="130"/>
      <c r="PGE53" s="130"/>
      <c r="PGF53" s="130"/>
      <c r="PGG53" s="130"/>
      <c r="PGH53" s="130"/>
      <c r="PGI53" s="130"/>
      <c r="PGJ53" s="130"/>
      <c r="PGK53" s="130"/>
      <c r="PGL53" s="130"/>
      <c r="PGM53" s="130"/>
      <c r="PGN53" s="130"/>
      <c r="PGO53" s="130"/>
      <c r="PGP53" s="130"/>
      <c r="PGQ53" s="130"/>
      <c r="PGR53" s="130"/>
      <c r="PGS53" s="130"/>
      <c r="PGT53" s="130"/>
      <c r="PGU53" s="130"/>
      <c r="PGV53" s="130"/>
      <c r="PGW53" s="130"/>
      <c r="PGX53" s="130"/>
      <c r="PGY53" s="130"/>
      <c r="PGZ53" s="130"/>
      <c r="PHA53" s="130"/>
      <c r="PHB53" s="130"/>
      <c r="PHC53" s="130"/>
      <c r="PHD53" s="130"/>
      <c r="PHE53" s="130"/>
      <c r="PHF53" s="130"/>
      <c r="PHG53" s="130"/>
      <c r="PHH53" s="130"/>
      <c r="PHI53" s="130"/>
      <c r="PHJ53" s="130"/>
      <c r="PHK53" s="130"/>
      <c r="PHL53" s="130"/>
      <c r="PHM53" s="130"/>
      <c r="PHN53" s="130"/>
      <c r="PHO53" s="130"/>
      <c r="PHP53" s="130"/>
      <c r="PHQ53" s="130"/>
      <c r="PHR53" s="130"/>
      <c r="PHS53" s="130"/>
      <c r="PHT53" s="130"/>
      <c r="PHU53" s="130"/>
      <c r="PHV53" s="130"/>
      <c r="PHW53" s="130"/>
      <c r="PHX53" s="130"/>
      <c r="PHY53" s="130"/>
      <c r="PHZ53" s="130"/>
      <c r="PIA53" s="130"/>
      <c r="PIB53" s="130"/>
      <c r="PIC53" s="130"/>
      <c r="PID53" s="130"/>
      <c r="PIE53" s="130"/>
      <c r="PIF53" s="130"/>
      <c r="PIG53" s="130"/>
      <c r="PIH53" s="130"/>
      <c r="PII53" s="130"/>
      <c r="PIJ53" s="130"/>
      <c r="PIK53" s="130"/>
      <c r="PIL53" s="130"/>
      <c r="PIM53" s="130"/>
      <c r="PIN53" s="130"/>
      <c r="PIO53" s="130"/>
      <c r="PIP53" s="130"/>
      <c r="PIQ53" s="130"/>
      <c r="PIR53" s="130"/>
      <c r="PIS53" s="130"/>
      <c r="PIT53" s="130"/>
      <c r="PIU53" s="130"/>
      <c r="PIV53" s="130"/>
      <c r="PIW53" s="130"/>
      <c r="PIX53" s="130"/>
      <c r="PIY53" s="130"/>
      <c r="PIZ53" s="130"/>
      <c r="PJA53" s="130"/>
      <c r="PJB53" s="130"/>
      <c r="PJC53" s="130"/>
      <c r="PJD53" s="130"/>
      <c r="PJE53" s="130"/>
      <c r="PJF53" s="130"/>
      <c r="PJG53" s="130"/>
      <c r="PJH53" s="130"/>
      <c r="PJI53" s="130"/>
      <c r="PJJ53" s="130"/>
      <c r="PJK53" s="130"/>
      <c r="PJL53" s="130"/>
      <c r="PJM53" s="130"/>
      <c r="PJN53" s="130"/>
      <c r="PJO53" s="130"/>
      <c r="PJP53" s="130"/>
      <c r="PJQ53" s="130"/>
      <c r="PJR53" s="130"/>
      <c r="PJS53" s="130"/>
      <c r="PJT53" s="130"/>
      <c r="PJU53" s="130"/>
      <c r="PJV53" s="130"/>
      <c r="PJW53" s="130"/>
      <c r="PJX53" s="130"/>
      <c r="PJY53" s="130"/>
      <c r="PJZ53" s="130"/>
      <c r="PKA53" s="130"/>
      <c r="PKB53" s="130"/>
      <c r="PKC53" s="130"/>
      <c r="PKD53" s="130"/>
      <c r="PKE53" s="130"/>
      <c r="PKF53" s="130"/>
      <c r="PKG53" s="130"/>
      <c r="PKH53" s="130"/>
      <c r="PKI53" s="130"/>
      <c r="PKJ53" s="130"/>
      <c r="PKK53" s="130"/>
      <c r="PKL53" s="130"/>
      <c r="PKM53" s="130"/>
      <c r="PKN53" s="130"/>
      <c r="PKO53" s="130"/>
      <c r="PKP53" s="130"/>
      <c r="PKQ53" s="130"/>
      <c r="PKR53" s="130"/>
      <c r="PKS53" s="130"/>
      <c r="PKT53" s="130"/>
      <c r="PKU53" s="130"/>
      <c r="PKV53" s="130"/>
      <c r="PKW53" s="130"/>
      <c r="PKX53" s="130"/>
      <c r="PKY53" s="130"/>
      <c r="PKZ53" s="130"/>
      <c r="PLA53" s="130"/>
      <c r="PLB53" s="130"/>
      <c r="PLC53" s="130"/>
      <c r="PLD53" s="130"/>
      <c r="PLE53" s="130"/>
      <c r="PLF53" s="130"/>
      <c r="PLG53" s="130"/>
      <c r="PLH53" s="130"/>
      <c r="PLI53" s="130"/>
      <c r="PLJ53" s="130"/>
      <c r="PLK53" s="130"/>
      <c r="PLL53" s="130"/>
      <c r="PLM53" s="130"/>
      <c r="PLN53" s="130"/>
      <c r="PLO53" s="130"/>
      <c r="PLP53" s="130"/>
      <c r="PLQ53" s="130"/>
      <c r="PLR53" s="130"/>
      <c r="PLS53" s="130"/>
      <c r="PLT53" s="130"/>
      <c r="PLU53" s="130"/>
      <c r="PLV53" s="130"/>
      <c r="PLW53" s="130"/>
      <c r="PLX53" s="130"/>
      <c r="PLY53" s="130"/>
      <c r="PLZ53" s="130"/>
      <c r="PMA53" s="130"/>
      <c r="PMB53" s="130"/>
      <c r="PMC53" s="130"/>
      <c r="PMD53" s="130"/>
      <c r="PME53" s="130"/>
      <c r="PMF53" s="130"/>
      <c r="PMG53" s="130"/>
      <c r="PMH53" s="130"/>
      <c r="PMI53" s="130"/>
      <c r="PMJ53" s="130"/>
      <c r="PMK53" s="130"/>
      <c r="PML53" s="130"/>
      <c r="PMM53" s="130"/>
      <c r="PMN53" s="130"/>
      <c r="PMO53" s="130"/>
      <c r="PMP53" s="130"/>
      <c r="PMQ53" s="130"/>
      <c r="PMR53" s="130"/>
      <c r="PMS53" s="130"/>
      <c r="PMT53" s="130"/>
      <c r="PMU53" s="130"/>
      <c r="PMV53" s="130"/>
      <c r="PMW53" s="130"/>
      <c r="PMX53" s="130"/>
      <c r="PMY53" s="130"/>
      <c r="PMZ53" s="130"/>
      <c r="PNA53" s="130"/>
      <c r="PNB53" s="130"/>
      <c r="PNC53" s="130"/>
      <c r="PND53" s="130"/>
      <c r="PNE53" s="130"/>
      <c r="PNF53" s="130"/>
      <c r="PNG53" s="130"/>
      <c r="PNH53" s="130"/>
      <c r="PNI53" s="130"/>
      <c r="PNJ53" s="130"/>
      <c r="PNK53" s="130"/>
      <c r="PNL53" s="130"/>
      <c r="PNM53" s="130"/>
      <c r="PNN53" s="130"/>
      <c r="PNO53" s="130"/>
      <c r="PNP53" s="130"/>
      <c r="PNQ53" s="130"/>
      <c r="PNR53" s="130"/>
      <c r="PNS53" s="130"/>
      <c r="PNT53" s="130"/>
      <c r="PNU53" s="130"/>
      <c r="PNV53" s="130"/>
      <c r="PNW53" s="130"/>
      <c r="PNX53" s="130"/>
      <c r="PNY53" s="130"/>
      <c r="PNZ53" s="130"/>
      <c r="POA53" s="130"/>
      <c r="POB53" s="130"/>
      <c r="POC53" s="130"/>
      <c r="POD53" s="130"/>
      <c r="POE53" s="130"/>
      <c r="POF53" s="130"/>
      <c r="POG53" s="130"/>
      <c r="POH53" s="130"/>
      <c r="POI53" s="130"/>
      <c r="POJ53" s="130"/>
      <c r="POK53" s="130"/>
      <c r="POL53" s="130"/>
      <c r="POM53" s="130"/>
      <c r="PON53" s="130"/>
      <c r="POO53" s="130"/>
      <c r="POP53" s="130"/>
      <c r="POQ53" s="130"/>
      <c r="POR53" s="130"/>
      <c r="POS53" s="130"/>
      <c r="POT53" s="130"/>
      <c r="POU53" s="130"/>
      <c r="POV53" s="130"/>
      <c r="POW53" s="130"/>
      <c r="POX53" s="130"/>
      <c r="POY53" s="130"/>
      <c r="POZ53" s="130"/>
      <c r="PPA53" s="130"/>
      <c r="PPB53" s="130"/>
      <c r="PPC53" s="130"/>
      <c r="PPD53" s="130"/>
      <c r="PPE53" s="130"/>
      <c r="PPF53" s="130"/>
      <c r="PPG53" s="130"/>
      <c r="PPH53" s="130"/>
      <c r="PPI53" s="130"/>
      <c r="PPJ53" s="130"/>
      <c r="PPK53" s="130"/>
      <c r="PPL53" s="130"/>
      <c r="PPM53" s="130"/>
      <c r="PPN53" s="130"/>
      <c r="PPO53" s="130"/>
      <c r="PPP53" s="130"/>
      <c r="PPQ53" s="130"/>
      <c r="PPR53" s="130"/>
      <c r="PPS53" s="130"/>
      <c r="PPT53" s="130"/>
      <c r="PPU53" s="130"/>
      <c r="PPV53" s="130"/>
      <c r="PPW53" s="130"/>
      <c r="PPX53" s="130"/>
      <c r="PPY53" s="130"/>
      <c r="PPZ53" s="130"/>
      <c r="PQA53" s="130"/>
      <c r="PQB53" s="130"/>
      <c r="PQC53" s="130"/>
      <c r="PQD53" s="130"/>
      <c r="PQE53" s="130"/>
      <c r="PQF53" s="130"/>
      <c r="PQG53" s="130"/>
      <c r="PQH53" s="130"/>
      <c r="PQI53" s="130"/>
      <c r="PQJ53" s="130"/>
      <c r="PQK53" s="130"/>
      <c r="PQL53" s="130"/>
      <c r="PQM53" s="130"/>
      <c r="PQN53" s="130"/>
      <c r="PQO53" s="130"/>
      <c r="PQP53" s="130"/>
      <c r="PQQ53" s="130"/>
      <c r="PQR53" s="130"/>
      <c r="PQS53" s="130"/>
      <c r="PQT53" s="130"/>
      <c r="PQU53" s="130"/>
      <c r="PQV53" s="130"/>
      <c r="PQW53" s="130"/>
      <c r="PQX53" s="130"/>
      <c r="PQY53" s="130"/>
      <c r="PQZ53" s="130"/>
      <c r="PRA53" s="130"/>
      <c r="PRB53" s="130"/>
      <c r="PRC53" s="130"/>
      <c r="PRD53" s="130"/>
      <c r="PRE53" s="130"/>
      <c r="PRF53" s="130"/>
      <c r="PRG53" s="130"/>
      <c r="PRH53" s="130"/>
      <c r="PRI53" s="130"/>
      <c r="PRJ53" s="130"/>
      <c r="PRK53" s="130"/>
      <c r="PRL53" s="130"/>
      <c r="PRM53" s="130"/>
      <c r="PRN53" s="130"/>
      <c r="PRO53" s="130"/>
      <c r="PRP53" s="130"/>
      <c r="PRQ53" s="130"/>
      <c r="PRR53" s="130"/>
      <c r="PRS53" s="130"/>
      <c r="PRT53" s="130"/>
      <c r="PRU53" s="130"/>
      <c r="PRV53" s="130"/>
      <c r="PRW53" s="130"/>
      <c r="PRX53" s="130"/>
      <c r="PRY53" s="130"/>
      <c r="PRZ53" s="130"/>
      <c r="PSA53" s="130"/>
      <c r="PSB53" s="130"/>
      <c r="PSC53" s="130"/>
      <c r="PSD53" s="130"/>
      <c r="PSE53" s="130"/>
      <c r="PSF53" s="130"/>
      <c r="PSG53" s="130"/>
      <c r="PSH53" s="130"/>
      <c r="PSI53" s="130"/>
      <c r="PSJ53" s="130"/>
      <c r="PSK53" s="130"/>
      <c r="PSL53" s="130"/>
      <c r="PSM53" s="130"/>
      <c r="PSN53" s="130"/>
      <c r="PSO53" s="130"/>
      <c r="PSP53" s="130"/>
      <c r="PSQ53" s="130"/>
      <c r="PSR53" s="130"/>
      <c r="PSS53" s="130"/>
      <c r="PST53" s="130"/>
      <c r="PSU53" s="130"/>
      <c r="PSV53" s="130"/>
      <c r="PSW53" s="130"/>
      <c r="PSX53" s="130"/>
      <c r="PSY53" s="130"/>
      <c r="PSZ53" s="130"/>
      <c r="PTA53" s="130"/>
      <c r="PTB53" s="130"/>
      <c r="PTC53" s="130"/>
      <c r="PTD53" s="130"/>
      <c r="PTE53" s="130"/>
      <c r="PTF53" s="130"/>
      <c r="PTG53" s="130"/>
      <c r="PTH53" s="130"/>
      <c r="PTI53" s="130"/>
      <c r="PTJ53" s="130"/>
      <c r="PTK53" s="130"/>
      <c r="PTL53" s="130"/>
      <c r="PTM53" s="130"/>
      <c r="PTN53" s="130"/>
      <c r="PTO53" s="130"/>
      <c r="PTP53" s="130"/>
      <c r="PTQ53" s="130"/>
      <c r="PTR53" s="130"/>
      <c r="PTS53" s="130"/>
      <c r="PTT53" s="130"/>
      <c r="PTU53" s="130"/>
      <c r="PTV53" s="130"/>
      <c r="PTW53" s="130"/>
      <c r="PTX53" s="130"/>
      <c r="PTY53" s="130"/>
      <c r="PTZ53" s="130"/>
      <c r="PUA53" s="130"/>
      <c r="PUB53" s="130"/>
      <c r="PUC53" s="130"/>
      <c r="PUD53" s="130"/>
      <c r="PUE53" s="130"/>
      <c r="PUF53" s="130"/>
      <c r="PUG53" s="130"/>
      <c r="PUH53" s="130"/>
      <c r="PUI53" s="130"/>
      <c r="PUJ53" s="130"/>
      <c r="PUK53" s="130"/>
      <c r="PUL53" s="130"/>
      <c r="PUM53" s="130"/>
      <c r="PUN53" s="130"/>
      <c r="PUO53" s="130"/>
      <c r="PUP53" s="130"/>
      <c r="PUQ53" s="130"/>
      <c r="PUR53" s="130"/>
      <c r="PUS53" s="130"/>
      <c r="PUT53" s="130"/>
      <c r="PUU53" s="130"/>
      <c r="PUV53" s="130"/>
      <c r="PUW53" s="130"/>
      <c r="PUX53" s="130"/>
      <c r="PUY53" s="130"/>
      <c r="PUZ53" s="130"/>
      <c r="PVA53" s="130"/>
      <c r="PVB53" s="130"/>
      <c r="PVC53" s="130"/>
      <c r="PVD53" s="130"/>
      <c r="PVE53" s="130"/>
      <c r="PVF53" s="130"/>
      <c r="PVG53" s="130"/>
      <c r="PVH53" s="130"/>
      <c r="PVI53" s="130"/>
      <c r="PVJ53" s="130"/>
      <c r="PVK53" s="130"/>
      <c r="PVL53" s="130"/>
      <c r="PVM53" s="130"/>
      <c r="PVN53" s="130"/>
      <c r="PVO53" s="130"/>
      <c r="PVP53" s="130"/>
      <c r="PVQ53" s="130"/>
      <c r="PVR53" s="130"/>
      <c r="PVS53" s="130"/>
      <c r="PVT53" s="130"/>
      <c r="PVU53" s="130"/>
      <c r="PVV53" s="130"/>
      <c r="PVW53" s="130"/>
      <c r="PVX53" s="130"/>
      <c r="PVY53" s="130"/>
      <c r="PVZ53" s="130"/>
      <c r="PWA53" s="130"/>
      <c r="PWB53" s="130"/>
      <c r="PWC53" s="130"/>
      <c r="PWD53" s="130"/>
      <c r="PWE53" s="130"/>
      <c r="PWF53" s="130"/>
      <c r="PWG53" s="130"/>
      <c r="PWH53" s="130"/>
      <c r="PWI53" s="130"/>
      <c r="PWJ53" s="130"/>
      <c r="PWK53" s="130"/>
      <c r="PWL53" s="130"/>
      <c r="PWM53" s="130"/>
      <c r="PWN53" s="130"/>
      <c r="PWO53" s="130"/>
      <c r="PWP53" s="130"/>
      <c r="PWQ53" s="130"/>
      <c r="PWR53" s="130"/>
      <c r="PWS53" s="130"/>
      <c r="PWT53" s="130"/>
      <c r="PWU53" s="130"/>
      <c r="PWV53" s="130"/>
      <c r="PWW53" s="130"/>
      <c r="PWX53" s="130"/>
      <c r="PWY53" s="130"/>
      <c r="PWZ53" s="130"/>
      <c r="PXA53" s="130"/>
      <c r="PXB53" s="130"/>
      <c r="PXC53" s="130"/>
      <c r="PXD53" s="130"/>
      <c r="PXE53" s="130"/>
      <c r="PXF53" s="130"/>
      <c r="PXG53" s="130"/>
      <c r="PXH53" s="130"/>
      <c r="PXI53" s="130"/>
      <c r="PXJ53" s="130"/>
      <c r="PXK53" s="130"/>
      <c r="PXL53" s="130"/>
      <c r="PXM53" s="130"/>
      <c r="PXN53" s="130"/>
      <c r="PXO53" s="130"/>
      <c r="PXP53" s="130"/>
      <c r="PXQ53" s="130"/>
      <c r="PXR53" s="130"/>
      <c r="PXS53" s="130"/>
      <c r="PXT53" s="130"/>
      <c r="PXU53" s="130"/>
      <c r="PXV53" s="130"/>
      <c r="PXW53" s="130"/>
      <c r="PXX53" s="130"/>
      <c r="PXY53" s="130"/>
      <c r="PXZ53" s="130"/>
      <c r="PYA53" s="130"/>
      <c r="PYB53" s="130"/>
      <c r="PYC53" s="130"/>
      <c r="PYD53" s="130"/>
      <c r="PYE53" s="130"/>
      <c r="PYF53" s="130"/>
      <c r="PYG53" s="130"/>
      <c r="PYH53" s="130"/>
      <c r="PYI53" s="130"/>
      <c r="PYJ53" s="130"/>
      <c r="PYK53" s="130"/>
      <c r="PYL53" s="130"/>
      <c r="PYM53" s="130"/>
      <c r="PYN53" s="130"/>
      <c r="PYO53" s="130"/>
      <c r="PYP53" s="130"/>
      <c r="PYQ53" s="130"/>
      <c r="PYR53" s="130"/>
      <c r="PYS53" s="130"/>
      <c r="PYT53" s="130"/>
      <c r="PYU53" s="130"/>
      <c r="PYV53" s="130"/>
      <c r="PYW53" s="130"/>
      <c r="PYX53" s="130"/>
      <c r="PYY53" s="130"/>
      <c r="PYZ53" s="130"/>
      <c r="PZA53" s="130"/>
      <c r="PZB53" s="130"/>
      <c r="PZC53" s="130"/>
      <c r="PZD53" s="130"/>
      <c r="PZE53" s="130"/>
      <c r="PZF53" s="130"/>
      <c r="PZG53" s="130"/>
      <c r="PZH53" s="130"/>
      <c r="PZI53" s="130"/>
      <c r="PZJ53" s="130"/>
      <c r="PZK53" s="130"/>
      <c r="PZL53" s="130"/>
      <c r="PZM53" s="130"/>
      <c r="PZN53" s="130"/>
      <c r="PZO53" s="130"/>
      <c r="PZP53" s="130"/>
      <c r="PZQ53" s="130"/>
      <c r="PZR53" s="130"/>
      <c r="PZS53" s="130"/>
      <c r="PZT53" s="130"/>
      <c r="PZU53" s="130"/>
      <c r="PZV53" s="130"/>
      <c r="PZW53" s="130"/>
      <c r="PZX53" s="130"/>
      <c r="PZY53" s="130"/>
      <c r="PZZ53" s="130"/>
      <c r="QAA53" s="130"/>
      <c r="QAB53" s="130"/>
      <c r="QAC53" s="130"/>
      <c r="QAD53" s="130"/>
      <c r="QAE53" s="130"/>
      <c r="QAF53" s="130"/>
      <c r="QAG53" s="130"/>
      <c r="QAH53" s="130"/>
      <c r="QAI53" s="130"/>
      <c r="QAJ53" s="130"/>
      <c r="QAK53" s="130"/>
      <c r="QAL53" s="130"/>
      <c r="QAM53" s="130"/>
      <c r="QAN53" s="130"/>
      <c r="QAO53" s="130"/>
      <c r="QAP53" s="130"/>
      <c r="QAQ53" s="130"/>
      <c r="QAR53" s="130"/>
      <c r="QAS53" s="130"/>
      <c r="QAT53" s="130"/>
      <c r="QAU53" s="130"/>
      <c r="QAV53" s="130"/>
      <c r="QAW53" s="130"/>
      <c r="QAX53" s="130"/>
      <c r="QAY53" s="130"/>
      <c r="QAZ53" s="130"/>
      <c r="QBA53" s="130"/>
      <c r="QBB53" s="130"/>
      <c r="QBC53" s="130"/>
      <c r="QBD53" s="130"/>
      <c r="QBE53" s="130"/>
      <c r="QBF53" s="130"/>
      <c r="QBG53" s="130"/>
      <c r="QBH53" s="130"/>
      <c r="QBI53" s="130"/>
      <c r="QBJ53" s="130"/>
      <c r="QBK53" s="130"/>
      <c r="QBL53" s="130"/>
      <c r="QBM53" s="130"/>
      <c r="QBN53" s="130"/>
      <c r="QBO53" s="130"/>
      <c r="QBP53" s="130"/>
      <c r="QBQ53" s="130"/>
      <c r="QBR53" s="130"/>
      <c r="QBS53" s="130"/>
      <c r="QBT53" s="130"/>
      <c r="QBU53" s="130"/>
      <c r="QBV53" s="130"/>
      <c r="QBW53" s="130"/>
      <c r="QBX53" s="130"/>
      <c r="QBY53" s="130"/>
      <c r="QBZ53" s="130"/>
      <c r="QCA53" s="130"/>
      <c r="QCB53" s="130"/>
      <c r="QCC53" s="130"/>
      <c r="QCD53" s="130"/>
      <c r="QCE53" s="130"/>
      <c r="QCF53" s="130"/>
      <c r="QCG53" s="130"/>
      <c r="QCH53" s="130"/>
      <c r="QCI53" s="130"/>
      <c r="QCJ53" s="130"/>
      <c r="QCK53" s="130"/>
      <c r="QCL53" s="130"/>
      <c r="QCM53" s="130"/>
      <c r="QCN53" s="130"/>
      <c r="QCO53" s="130"/>
      <c r="QCP53" s="130"/>
      <c r="QCQ53" s="130"/>
      <c r="QCR53" s="130"/>
      <c r="QCS53" s="130"/>
      <c r="QCT53" s="130"/>
      <c r="QCU53" s="130"/>
      <c r="QCV53" s="130"/>
      <c r="QCW53" s="130"/>
      <c r="QCX53" s="130"/>
      <c r="QCY53" s="130"/>
      <c r="QCZ53" s="130"/>
      <c r="QDA53" s="130"/>
      <c r="QDB53" s="130"/>
      <c r="QDC53" s="130"/>
      <c r="QDD53" s="130"/>
      <c r="QDE53" s="130"/>
      <c r="QDF53" s="130"/>
      <c r="QDG53" s="130"/>
      <c r="QDH53" s="130"/>
      <c r="QDI53" s="130"/>
      <c r="QDJ53" s="130"/>
      <c r="QDK53" s="130"/>
      <c r="QDL53" s="130"/>
      <c r="QDM53" s="130"/>
      <c r="QDN53" s="130"/>
      <c r="QDO53" s="130"/>
      <c r="QDP53" s="130"/>
      <c r="QDQ53" s="130"/>
      <c r="QDR53" s="130"/>
      <c r="QDS53" s="130"/>
      <c r="QDT53" s="130"/>
      <c r="QDU53" s="130"/>
      <c r="QDV53" s="130"/>
      <c r="QDW53" s="130"/>
      <c r="QDX53" s="130"/>
      <c r="QDY53" s="130"/>
      <c r="QDZ53" s="130"/>
      <c r="QEA53" s="130"/>
      <c r="QEB53" s="130"/>
      <c r="QEC53" s="130"/>
      <c r="QED53" s="130"/>
      <c r="QEE53" s="130"/>
      <c r="QEF53" s="130"/>
      <c r="QEG53" s="130"/>
      <c r="QEH53" s="130"/>
      <c r="QEI53" s="130"/>
      <c r="QEJ53" s="130"/>
      <c r="QEK53" s="130"/>
      <c r="QEL53" s="130"/>
      <c r="QEM53" s="130"/>
      <c r="QEN53" s="130"/>
      <c r="QEO53" s="130"/>
      <c r="QEP53" s="130"/>
      <c r="QEQ53" s="130"/>
      <c r="QER53" s="130"/>
      <c r="QES53" s="130"/>
      <c r="QET53" s="130"/>
      <c r="QEU53" s="130"/>
      <c r="QEV53" s="130"/>
      <c r="QEW53" s="130"/>
      <c r="QEX53" s="130"/>
      <c r="QEY53" s="130"/>
      <c r="QEZ53" s="130"/>
      <c r="QFA53" s="130"/>
      <c r="QFB53" s="130"/>
      <c r="QFC53" s="130"/>
      <c r="QFD53" s="130"/>
      <c r="QFE53" s="130"/>
      <c r="QFF53" s="130"/>
      <c r="QFG53" s="130"/>
      <c r="QFH53" s="130"/>
      <c r="QFI53" s="130"/>
      <c r="QFJ53" s="130"/>
      <c r="QFK53" s="130"/>
      <c r="QFL53" s="130"/>
      <c r="QFM53" s="130"/>
      <c r="QFN53" s="130"/>
      <c r="QFO53" s="130"/>
      <c r="QFP53" s="130"/>
      <c r="QFQ53" s="130"/>
      <c r="QFR53" s="130"/>
      <c r="QFS53" s="130"/>
      <c r="QFT53" s="130"/>
      <c r="QFU53" s="130"/>
      <c r="QFV53" s="130"/>
      <c r="QFW53" s="130"/>
      <c r="QFX53" s="130"/>
      <c r="QFY53" s="130"/>
      <c r="QFZ53" s="130"/>
      <c r="QGA53" s="130"/>
      <c r="QGB53" s="130"/>
      <c r="QGC53" s="130"/>
      <c r="QGD53" s="130"/>
      <c r="QGE53" s="130"/>
      <c r="QGF53" s="130"/>
      <c r="QGG53" s="130"/>
      <c r="QGH53" s="130"/>
      <c r="QGI53" s="130"/>
      <c r="QGJ53" s="130"/>
      <c r="QGK53" s="130"/>
      <c r="QGL53" s="130"/>
      <c r="QGM53" s="130"/>
      <c r="QGN53" s="130"/>
      <c r="QGO53" s="130"/>
      <c r="QGP53" s="130"/>
      <c r="QGQ53" s="130"/>
      <c r="QGR53" s="130"/>
      <c r="QGS53" s="130"/>
      <c r="QGT53" s="130"/>
      <c r="QGU53" s="130"/>
      <c r="QGV53" s="130"/>
      <c r="QGW53" s="130"/>
      <c r="QGX53" s="130"/>
      <c r="QGY53" s="130"/>
      <c r="QGZ53" s="130"/>
      <c r="QHA53" s="130"/>
      <c r="QHB53" s="130"/>
      <c r="QHC53" s="130"/>
      <c r="QHD53" s="130"/>
      <c r="QHE53" s="130"/>
      <c r="QHF53" s="130"/>
      <c r="QHG53" s="130"/>
      <c r="QHH53" s="130"/>
      <c r="QHI53" s="130"/>
      <c r="QHJ53" s="130"/>
      <c r="QHK53" s="130"/>
      <c r="QHL53" s="130"/>
      <c r="QHM53" s="130"/>
      <c r="QHN53" s="130"/>
      <c r="QHO53" s="130"/>
      <c r="QHP53" s="130"/>
      <c r="QHQ53" s="130"/>
      <c r="QHR53" s="130"/>
      <c r="QHS53" s="130"/>
      <c r="QHT53" s="130"/>
      <c r="QHU53" s="130"/>
      <c r="QHV53" s="130"/>
      <c r="QHW53" s="130"/>
      <c r="QHX53" s="130"/>
      <c r="QHY53" s="130"/>
      <c r="QHZ53" s="130"/>
      <c r="QIA53" s="130"/>
      <c r="QIB53" s="130"/>
      <c r="QIC53" s="130"/>
      <c r="QID53" s="130"/>
      <c r="QIE53" s="130"/>
      <c r="QIF53" s="130"/>
      <c r="QIG53" s="130"/>
      <c r="QIH53" s="130"/>
      <c r="QII53" s="130"/>
      <c r="QIJ53" s="130"/>
      <c r="QIK53" s="130"/>
      <c r="QIL53" s="130"/>
      <c r="QIM53" s="130"/>
      <c r="QIN53" s="130"/>
      <c r="QIO53" s="130"/>
      <c r="QIP53" s="130"/>
      <c r="QIQ53" s="130"/>
      <c r="QIR53" s="130"/>
      <c r="QIS53" s="130"/>
      <c r="QIT53" s="130"/>
      <c r="QIU53" s="130"/>
      <c r="QIV53" s="130"/>
      <c r="QIW53" s="130"/>
      <c r="QIX53" s="130"/>
      <c r="QIY53" s="130"/>
      <c r="QIZ53" s="130"/>
      <c r="QJA53" s="130"/>
      <c r="QJB53" s="130"/>
      <c r="QJC53" s="130"/>
      <c r="QJD53" s="130"/>
      <c r="QJE53" s="130"/>
      <c r="QJF53" s="130"/>
      <c r="QJG53" s="130"/>
      <c r="QJH53" s="130"/>
      <c r="QJI53" s="130"/>
      <c r="QJJ53" s="130"/>
      <c r="QJK53" s="130"/>
      <c r="QJL53" s="130"/>
      <c r="QJM53" s="130"/>
      <c r="QJN53" s="130"/>
      <c r="QJO53" s="130"/>
      <c r="QJP53" s="130"/>
      <c r="QJQ53" s="130"/>
      <c r="QJR53" s="130"/>
      <c r="QJS53" s="130"/>
      <c r="QJT53" s="130"/>
      <c r="QJU53" s="130"/>
      <c r="QJV53" s="130"/>
      <c r="QJW53" s="130"/>
      <c r="QJX53" s="130"/>
      <c r="QJY53" s="130"/>
      <c r="QJZ53" s="130"/>
      <c r="QKA53" s="130"/>
      <c r="QKB53" s="130"/>
      <c r="QKC53" s="130"/>
      <c r="QKD53" s="130"/>
      <c r="QKE53" s="130"/>
      <c r="QKF53" s="130"/>
      <c r="QKG53" s="130"/>
      <c r="QKH53" s="130"/>
      <c r="QKI53" s="130"/>
      <c r="QKJ53" s="130"/>
      <c r="QKK53" s="130"/>
      <c r="QKL53" s="130"/>
      <c r="QKM53" s="130"/>
      <c r="QKN53" s="130"/>
      <c r="QKO53" s="130"/>
      <c r="QKP53" s="130"/>
      <c r="QKQ53" s="130"/>
      <c r="QKR53" s="130"/>
      <c r="QKS53" s="130"/>
      <c r="QKT53" s="130"/>
      <c r="QKU53" s="130"/>
      <c r="QKV53" s="130"/>
      <c r="QKW53" s="130"/>
      <c r="QKX53" s="130"/>
      <c r="QKY53" s="130"/>
      <c r="QKZ53" s="130"/>
      <c r="QLA53" s="130"/>
      <c r="QLB53" s="130"/>
      <c r="QLC53" s="130"/>
      <c r="QLD53" s="130"/>
      <c r="QLE53" s="130"/>
      <c r="QLF53" s="130"/>
      <c r="QLG53" s="130"/>
      <c r="QLH53" s="130"/>
      <c r="QLI53" s="130"/>
      <c r="QLJ53" s="130"/>
      <c r="QLK53" s="130"/>
      <c r="QLL53" s="130"/>
      <c r="QLM53" s="130"/>
      <c r="QLN53" s="130"/>
      <c r="QLO53" s="130"/>
      <c r="QLP53" s="130"/>
      <c r="QLQ53" s="130"/>
      <c r="QLR53" s="130"/>
      <c r="QLS53" s="130"/>
      <c r="QLT53" s="130"/>
      <c r="QLU53" s="130"/>
      <c r="QLV53" s="130"/>
      <c r="QLW53" s="130"/>
      <c r="QLX53" s="130"/>
      <c r="QLY53" s="130"/>
      <c r="QLZ53" s="130"/>
      <c r="QMA53" s="130"/>
      <c r="QMB53" s="130"/>
      <c r="QMC53" s="130"/>
      <c r="QMD53" s="130"/>
      <c r="QME53" s="130"/>
      <c r="QMF53" s="130"/>
      <c r="QMG53" s="130"/>
      <c r="QMH53" s="130"/>
      <c r="QMI53" s="130"/>
      <c r="QMJ53" s="130"/>
      <c r="QMK53" s="130"/>
      <c r="QML53" s="130"/>
      <c r="QMM53" s="130"/>
      <c r="QMN53" s="130"/>
      <c r="QMO53" s="130"/>
      <c r="QMP53" s="130"/>
      <c r="QMQ53" s="130"/>
      <c r="QMR53" s="130"/>
      <c r="QMS53" s="130"/>
      <c r="QMT53" s="130"/>
      <c r="QMU53" s="130"/>
      <c r="QMV53" s="130"/>
      <c r="QMW53" s="130"/>
      <c r="QMX53" s="130"/>
      <c r="QMY53" s="130"/>
      <c r="QMZ53" s="130"/>
      <c r="QNA53" s="130"/>
      <c r="QNB53" s="130"/>
      <c r="QNC53" s="130"/>
      <c r="QND53" s="130"/>
      <c r="QNE53" s="130"/>
      <c r="QNF53" s="130"/>
      <c r="QNG53" s="130"/>
      <c r="QNH53" s="130"/>
      <c r="QNI53" s="130"/>
      <c r="QNJ53" s="130"/>
      <c r="QNK53" s="130"/>
      <c r="QNL53" s="130"/>
      <c r="QNM53" s="130"/>
      <c r="QNN53" s="130"/>
      <c r="QNO53" s="130"/>
      <c r="QNP53" s="130"/>
      <c r="QNQ53" s="130"/>
      <c r="QNR53" s="130"/>
      <c r="QNS53" s="130"/>
      <c r="QNT53" s="130"/>
      <c r="QNU53" s="130"/>
      <c r="QNV53" s="130"/>
      <c r="QNW53" s="130"/>
      <c r="QNX53" s="130"/>
      <c r="QNY53" s="130"/>
      <c r="QNZ53" s="130"/>
      <c r="QOA53" s="130"/>
      <c r="QOB53" s="130"/>
      <c r="QOC53" s="130"/>
      <c r="QOD53" s="130"/>
      <c r="QOE53" s="130"/>
      <c r="QOF53" s="130"/>
      <c r="QOG53" s="130"/>
      <c r="QOH53" s="130"/>
      <c r="QOI53" s="130"/>
      <c r="QOJ53" s="130"/>
      <c r="QOK53" s="130"/>
      <c r="QOL53" s="130"/>
      <c r="QOM53" s="130"/>
      <c r="QON53" s="130"/>
      <c r="QOO53" s="130"/>
      <c r="QOP53" s="130"/>
      <c r="QOQ53" s="130"/>
      <c r="QOR53" s="130"/>
      <c r="QOS53" s="130"/>
      <c r="QOT53" s="130"/>
      <c r="QOU53" s="130"/>
      <c r="QOV53" s="130"/>
      <c r="QOW53" s="130"/>
      <c r="QOX53" s="130"/>
      <c r="QOY53" s="130"/>
      <c r="QOZ53" s="130"/>
      <c r="QPA53" s="130"/>
      <c r="QPB53" s="130"/>
      <c r="QPC53" s="130"/>
      <c r="QPD53" s="130"/>
      <c r="QPE53" s="130"/>
      <c r="QPF53" s="130"/>
      <c r="QPG53" s="130"/>
      <c r="QPH53" s="130"/>
      <c r="QPI53" s="130"/>
      <c r="QPJ53" s="130"/>
      <c r="QPK53" s="130"/>
      <c r="QPL53" s="130"/>
      <c r="QPM53" s="130"/>
      <c r="QPN53" s="130"/>
      <c r="QPO53" s="130"/>
      <c r="QPP53" s="130"/>
      <c r="QPQ53" s="130"/>
      <c r="QPR53" s="130"/>
      <c r="QPS53" s="130"/>
      <c r="QPT53" s="130"/>
      <c r="QPU53" s="130"/>
      <c r="QPV53" s="130"/>
      <c r="QPW53" s="130"/>
      <c r="QPX53" s="130"/>
      <c r="QPY53" s="130"/>
      <c r="QPZ53" s="130"/>
      <c r="QQA53" s="130"/>
      <c r="QQB53" s="130"/>
      <c r="QQC53" s="130"/>
      <c r="QQD53" s="130"/>
      <c r="QQE53" s="130"/>
      <c r="QQF53" s="130"/>
      <c r="QQG53" s="130"/>
      <c r="QQH53" s="130"/>
      <c r="QQI53" s="130"/>
      <c r="QQJ53" s="130"/>
      <c r="QQK53" s="130"/>
      <c r="QQL53" s="130"/>
      <c r="QQM53" s="130"/>
      <c r="QQN53" s="130"/>
      <c r="QQO53" s="130"/>
      <c r="QQP53" s="130"/>
      <c r="QQQ53" s="130"/>
      <c r="QQR53" s="130"/>
      <c r="QQS53" s="130"/>
      <c r="QQT53" s="130"/>
      <c r="QQU53" s="130"/>
      <c r="QQV53" s="130"/>
      <c r="QQW53" s="130"/>
      <c r="QQX53" s="130"/>
      <c r="QQY53" s="130"/>
      <c r="QQZ53" s="130"/>
      <c r="QRA53" s="130"/>
      <c r="QRB53" s="130"/>
      <c r="QRC53" s="130"/>
      <c r="QRD53" s="130"/>
      <c r="QRE53" s="130"/>
      <c r="QRF53" s="130"/>
      <c r="QRG53" s="130"/>
      <c r="QRH53" s="130"/>
      <c r="QRI53" s="130"/>
      <c r="QRJ53" s="130"/>
      <c r="QRK53" s="130"/>
      <c r="QRL53" s="130"/>
      <c r="QRM53" s="130"/>
      <c r="QRN53" s="130"/>
      <c r="QRO53" s="130"/>
      <c r="QRP53" s="130"/>
      <c r="QRQ53" s="130"/>
      <c r="QRR53" s="130"/>
      <c r="QRS53" s="130"/>
      <c r="QRT53" s="130"/>
      <c r="QRU53" s="130"/>
      <c r="QRV53" s="130"/>
      <c r="QRW53" s="130"/>
      <c r="QRX53" s="130"/>
      <c r="QRY53" s="130"/>
      <c r="QRZ53" s="130"/>
      <c r="QSA53" s="130"/>
      <c r="QSB53" s="130"/>
      <c r="QSC53" s="130"/>
      <c r="QSD53" s="130"/>
      <c r="QSE53" s="130"/>
      <c r="QSF53" s="130"/>
      <c r="QSG53" s="130"/>
      <c r="QSH53" s="130"/>
      <c r="QSI53" s="130"/>
      <c r="QSJ53" s="130"/>
      <c r="QSK53" s="130"/>
      <c r="QSL53" s="130"/>
      <c r="QSM53" s="130"/>
      <c r="QSN53" s="130"/>
      <c r="QSO53" s="130"/>
      <c r="QSP53" s="130"/>
      <c r="QSQ53" s="130"/>
      <c r="QSR53" s="130"/>
      <c r="QSS53" s="130"/>
      <c r="QST53" s="130"/>
      <c r="QSU53" s="130"/>
      <c r="QSV53" s="130"/>
      <c r="QSW53" s="130"/>
      <c r="QSX53" s="130"/>
      <c r="QSY53" s="130"/>
      <c r="QSZ53" s="130"/>
      <c r="QTA53" s="130"/>
      <c r="QTB53" s="130"/>
      <c r="QTC53" s="130"/>
      <c r="QTD53" s="130"/>
      <c r="QTE53" s="130"/>
      <c r="QTF53" s="130"/>
      <c r="QTG53" s="130"/>
      <c r="QTH53" s="130"/>
      <c r="QTI53" s="130"/>
      <c r="QTJ53" s="130"/>
      <c r="QTK53" s="130"/>
      <c r="QTL53" s="130"/>
      <c r="QTM53" s="130"/>
      <c r="QTN53" s="130"/>
      <c r="QTO53" s="130"/>
      <c r="QTP53" s="130"/>
      <c r="QTQ53" s="130"/>
      <c r="QTR53" s="130"/>
      <c r="QTS53" s="130"/>
      <c r="QTT53" s="130"/>
      <c r="QTU53" s="130"/>
      <c r="QTV53" s="130"/>
      <c r="QTW53" s="130"/>
      <c r="QTX53" s="130"/>
      <c r="QTY53" s="130"/>
      <c r="QTZ53" s="130"/>
      <c r="QUA53" s="130"/>
      <c r="QUB53" s="130"/>
      <c r="QUC53" s="130"/>
      <c r="QUD53" s="130"/>
      <c r="QUE53" s="130"/>
      <c r="QUF53" s="130"/>
      <c r="QUG53" s="130"/>
      <c r="QUH53" s="130"/>
      <c r="QUI53" s="130"/>
      <c r="QUJ53" s="130"/>
      <c r="QUK53" s="130"/>
      <c r="QUL53" s="130"/>
      <c r="QUM53" s="130"/>
      <c r="QUN53" s="130"/>
      <c r="QUO53" s="130"/>
      <c r="QUP53" s="130"/>
      <c r="QUQ53" s="130"/>
      <c r="QUR53" s="130"/>
      <c r="QUS53" s="130"/>
      <c r="QUT53" s="130"/>
      <c r="QUU53" s="130"/>
      <c r="QUV53" s="130"/>
      <c r="QUW53" s="130"/>
      <c r="QUX53" s="130"/>
      <c r="QUY53" s="130"/>
      <c r="QUZ53" s="130"/>
      <c r="QVA53" s="130"/>
      <c r="QVB53" s="130"/>
      <c r="QVC53" s="130"/>
      <c r="QVD53" s="130"/>
      <c r="QVE53" s="130"/>
      <c r="QVF53" s="130"/>
      <c r="QVG53" s="130"/>
      <c r="QVH53" s="130"/>
      <c r="QVI53" s="130"/>
      <c r="QVJ53" s="130"/>
      <c r="QVK53" s="130"/>
      <c r="QVL53" s="130"/>
      <c r="QVM53" s="130"/>
      <c r="QVN53" s="130"/>
      <c r="QVO53" s="130"/>
      <c r="QVP53" s="130"/>
      <c r="QVQ53" s="130"/>
      <c r="QVR53" s="130"/>
      <c r="QVS53" s="130"/>
      <c r="QVT53" s="130"/>
      <c r="QVU53" s="130"/>
      <c r="QVV53" s="130"/>
      <c r="QVW53" s="130"/>
      <c r="QVX53" s="130"/>
      <c r="QVY53" s="130"/>
      <c r="QVZ53" s="130"/>
      <c r="QWA53" s="130"/>
      <c r="QWB53" s="130"/>
      <c r="QWC53" s="130"/>
      <c r="QWD53" s="130"/>
      <c r="QWE53" s="130"/>
      <c r="QWF53" s="130"/>
      <c r="QWG53" s="130"/>
      <c r="QWH53" s="130"/>
      <c r="QWI53" s="130"/>
      <c r="QWJ53" s="130"/>
      <c r="QWK53" s="130"/>
      <c r="QWL53" s="130"/>
      <c r="QWM53" s="130"/>
      <c r="QWN53" s="130"/>
      <c r="QWO53" s="130"/>
      <c r="QWP53" s="130"/>
      <c r="QWQ53" s="130"/>
      <c r="QWR53" s="130"/>
      <c r="QWS53" s="130"/>
      <c r="QWT53" s="130"/>
      <c r="QWU53" s="130"/>
      <c r="QWV53" s="130"/>
      <c r="QWW53" s="130"/>
      <c r="QWX53" s="130"/>
      <c r="QWY53" s="130"/>
      <c r="QWZ53" s="130"/>
      <c r="QXA53" s="130"/>
      <c r="QXB53" s="130"/>
      <c r="QXC53" s="130"/>
      <c r="QXD53" s="130"/>
      <c r="QXE53" s="130"/>
      <c r="QXF53" s="130"/>
      <c r="QXG53" s="130"/>
      <c r="QXH53" s="130"/>
      <c r="QXI53" s="130"/>
      <c r="QXJ53" s="130"/>
      <c r="QXK53" s="130"/>
      <c r="QXL53" s="130"/>
      <c r="QXM53" s="130"/>
      <c r="QXN53" s="130"/>
      <c r="QXO53" s="130"/>
      <c r="QXP53" s="130"/>
      <c r="QXQ53" s="130"/>
      <c r="QXR53" s="130"/>
      <c r="QXS53" s="130"/>
      <c r="QXT53" s="130"/>
      <c r="QXU53" s="130"/>
      <c r="QXV53" s="130"/>
      <c r="QXW53" s="130"/>
      <c r="QXX53" s="130"/>
      <c r="QXY53" s="130"/>
      <c r="QXZ53" s="130"/>
      <c r="QYA53" s="130"/>
      <c r="QYB53" s="130"/>
      <c r="QYC53" s="130"/>
      <c r="QYD53" s="130"/>
      <c r="QYE53" s="130"/>
      <c r="QYF53" s="130"/>
      <c r="QYG53" s="130"/>
      <c r="QYH53" s="130"/>
      <c r="QYI53" s="130"/>
      <c r="QYJ53" s="130"/>
      <c r="QYK53" s="130"/>
      <c r="QYL53" s="130"/>
      <c r="QYM53" s="130"/>
      <c r="QYN53" s="130"/>
      <c r="QYO53" s="130"/>
      <c r="QYP53" s="130"/>
      <c r="QYQ53" s="130"/>
      <c r="QYR53" s="130"/>
      <c r="QYS53" s="130"/>
      <c r="QYT53" s="130"/>
      <c r="QYU53" s="130"/>
      <c r="QYV53" s="130"/>
      <c r="QYW53" s="130"/>
      <c r="QYX53" s="130"/>
      <c r="QYY53" s="130"/>
      <c r="QYZ53" s="130"/>
      <c r="QZA53" s="130"/>
      <c r="QZB53" s="130"/>
      <c r="QZC53" s="130"/>
      <c r="QZD53" s="130"/>
      <c r="QZE53" s="130"/>
      <c r="QZF53" s="130"/>
      <c r="QZG53" s="130"/>
      <c r="QZH53" s="130"/>
      <c r="QZI53" s="130"/>
      <c r="QZJ53" s="130"/>
      <c r="QZK53" s="130"/>
      <c r="QZL53" s="130"/>
      <c r="QZM53" s="130"/>
      <c r="QZN53" s="130"/>
      <c r="QZO53" s="130"/>
      <c r="QZP53" s="130"/>
      <c r="QZQ53" s="130"/>
      <c r="QZR53" s="130"/>
      <c r="QZS53" s="130"/>
      <c r="QZT53" s="130"/>
      <c r="QZU53" s="130"/>
      <c r="QZV53" s="130"/>
      <c r="QZW53" s="130"/>
      <c r="QZX53" s="130"/>
      <c r="QZY53" s="130"/>
      <c r="QZZ53" s="130"/>
      <c r="RAA53" s="130"/>
      <c r="RAB53" s="130"/>
      <c r="RAC53" s="130"/>
      <c r="RAD53" s="130"/>
      <c r="RAE53" s="130"/>
      <c r="RAF53" s="130"/>
      <c r="RAG53" s="130"/>
      <c r="RAH53" s="130"/>
      <c r="RAI53" s="130"/>
      <c r="RAJ53" s="130"/>
      <c r="RAK53" s="130"/>
      <c r="RAL53" s="130"/>
      <c r="RAM53" s="130"/>
      <c r="RAN53" s="130"/>
      <c r="RAO53" s="130"/>
      <c r="RAP53" s="130"/>
      <c r="RAQ53" s="130"/>
      <c r="RAR53" s="130"/>
      <c r="RAS53" s="130"/>
      <c r="RAT53" s="130"/>
      <c r="RAU53" s="130"/>
      <c r="RAV53" s="130"/>
      <c r="RAW53" s="130"/>
      <c r="RAX53" s="130"/>
      <c r="RAY53" s="130"/>
      <c r="RAZ53" s="130"/>
      <c r="RBA53" s="130"/>
      <c r="RBB53" s="130"/>
      <c r="RBC53" s="130"/>
      <c r="RBD53" s="130"/>
      <c r="RBE53" s="130"/>
      <c r="RBF53" s="130"/>
      <c r="RBG53" s="130"/>
      <c r="RBH53" s="130"/>
      <c r="RBI53" s="130"/>
      <c r="RBJ53" s="130"/>
      <c r="RBK53" s="130"/>
      <c r="RBL53" s="130"/>
      <c r="RBM53" s="130"/>
      <c r="RBN53" s="130"/>
      <c r="RBO53" s="130"/>
      <c r="RBP53" s="130"/>
      <c r="RBQ53" s="130"/>
      <c r="RBR53" s="130"/>
      <c r="RBS53" s="130"/>
      <c r="RBT53" s="130"/>
      <c r="RBU53" s="130"/>
      <c r="RBV53" s="130"/>
      <c r="RBW53" s="130"/>
      <c r="RBX53" s="130"/>
      <c r="RBY53" s="130"/>
      <c r="RBZ53" s="130"/>
      <c r="RCA53" s="130"/>
      <c r="RCB53" s="130"/>
      <c r="RCC53" s="130"/>
      <c r="RCD53" s="130"/>
      <c r="RCE53" s="130"/>
      <c r="RCF53" s="130"/>
      <c r="RCG53" s="130"/>
      <c r="RCH53" s="130"/>
      <c r="RCI53" s="130"/>
      <c r="RCJ53" s="130"/>
      <c r="RCK53" s="130"/>
      <c r="RCL53" s="130"/>
      <c r="RCM53" s="130"/>
      <c r="RCN53" s="130"/>
      <c r="RCO53" s="130"/>
      <c r="RCP53" s="130"/>
      <c r="RCQ53" s="130"/>
      <c r="RCR53" s="130"/>
      <c r="RCS53" s="130"/>
      <c r="RCT53" s="130"/>
      <c r="RCU53" s="130"/>
      <c r="RCV53" s="130"/>
      <c r="RCW53" s="130"/>
      <c r="RCX53" s="130"/>
      <c r="RCY53" s="130"/>
      <c r="RCZ53" s="130"/>
      <c r="RDA53" s="130"/>
      <c r="RDB53" s="130"/>
      <c r="RDC53" s="130"/>
      <c r="RDD53" s="130"/>
      <c r="RDE53" s="130"/>
      <c r="RDF53" s="130"/>
      <c r="RDG53" s="130"/>
      <c r="RDH53" s="130"/>
      <c r="RDI53" s="130"/>
      <c r="RDJ53" s="130"/>
      <c r="RDK53" s="130"/>
      <c r="RDL53" s="130"/>
      <c r="RDM53" s="130"/>
      <c r="RDN53" s="130"/>
      <c r="RDO53" s="130"/>
      <c r="RDP53" s="130"/>
      <c r="RDQ53" s="130"/>
      <c r="RDR53" s="130"/>
      <c r="RDS53" s="130"/>
      <c r="RDT53" s="130"/>
      <c r="RDU53" s="130"/>
      <c r="RDV53" s="130"/>
      <c r="RDW53" s="130"/>
      <c r="RDX53" s="130"/>
      <c r="RDY53" s="130"/>
      <c r="RDZ53" s="130"/>
      <c r="REA53" s="130"/>
      <c r="REB53" s="130"/>
      <c r="REC53" s="130"/>
      <c r="RED53" s="130"/>
      <c r="REE53" s="130"/>
      <c r="REF53" s="130"/>
      <c r="REG53" s="130"/>
      <c r="REH53" s="130"/>
      <c r="REI53" s="130"/>
      <c r="REJ53" s="130"/>
      <c r="REK53" s="130"/>
      <c r="REL53" s="130"/>
      <c r="REM53" s="130"/>
      <c r="REN53" s="130"/>
      <c r="REO53" s="130"/>
      <c r="REP53" s="130"/>
      <c r="REQ53" s="130"/>
      <c r="RER53" s="130"/>
      <c r="RES53" s="130"/>
      <c r="RET53" s="130"/>
      <c r="REU53" s="130"/>
      <c r="REV53" s="130"/>
      <c r="REW53" s="130"/>
      <c r="REX53" s="130"/>
      <c r="REY53" s="130"/>
      <c r="REZ53" s="130"/>
      <c r="RFA53" s="130"/>
      <c r="RFB53" s="130"/>
      <c r="RFC53" s="130"/>
      <c r="RFD53" s="130"/>
      <c r="RFE53" s="130"/>
      <c r="RFF53" s="130"/>
      <c r="RFG53" s="130"/>
      <c r="RFH53" s="130"/>
      <c r="RFI53" s="130"/>
      <c r="RFJ53" s="130"/>
      <c r="RFK53" s="130"/>
      <c r="RFL53" s="130"/>
      <c r="RFM53" s="130"/>
      <c r="RFN53" s="130"/>
      <c r="RFO53" s="130"/>
      <c r="RFP53" s="130"/>
      <c r="RFQ53" s="130"/>
      <c r="RFR53" s="130"/>
      <c r="RFS53" s="130"/>
      <c r="RFT53" s="130"/>
      <c r="RFU53" s="130"/>
      <c r="RFV53" s="130"/>
      <c r="RFW53" s="130"/>
      <c r="RFX53" s="130"/>
      <c r="RFY53" s="130"/>
      <c r="RFZ53" s="130"/>
      <c r="RGA53" s="130"/>
      <c r="RGB53" s="130"/>
      <c r="RGC53" s="130"/>
      <c r="RGD53" s="130"/>
      <c r="RGE53" s="130"/>
      <c r="RGF53" s="130"/>
      <c r="RGG53" s="130"/>
      <c r="RGH53" s="130"/>
      <c r="RGI53" s="130"/>
      <c r="RGJ53" s="130"/>
      <c r="RGK53" s="130"/>
      <c r="RGL53" s="130"/>
      <c r="RGM53" s="130"/>
      <c r="RGN53" s="130"/>
      <c r="RGO53" s="130"/>
      <c r="RGP53" s="130"/>
      <c r="RGQ53" s="130"/>
      <c r="RGR53" s="130"/>
      <c r="RGS53" s="130"/>
      <c r="RGT53" s="130"/>
      <c r="RGU53" s="130"/>
      <c r="RGV53" s="130"/>
      <c r="RGW53" s="130"/>
      <c r="RGX53" s="130"/>
      <c r="RGY53" s="130"/>
      <c r="RGZ53" s="130"/>
      <c r="RHA53" s="130"/>
      <c r="RHB53" s="130"/>
      <c r="RHC53" s="130"/>
      <c r="RHD53" s="130"/>
      <c r="RHE53" s="130"/>
      <c r="RHF53" s="130"/>
      <c r="RHG53" s="130"/>
      <c r="RHH53" s="130"/>
      <c r="RHI53" s="130"/>
      <c r="RHJ53" s="130"/>
      <c r="RHK53" s="130"/>
      <c r="RHL53" s="130"/>
      <c r="RHM53" s="130"/>
      <c r="RHN53" s="130"/>
      <c r="RHO53" s="130"/>
      <c r="RHP53" s="130"/>
      <c r="RHQ53" s="130"/>
      <c r="RHR53" s="130"/>
      <c r="RHS53" s="130"/>
      <c r="RHT53" s="130"/>
      <c r="RHU53" s="130"/>
      <c r="RHV53" s="130"/>
      <c r="RHW53" s="130"/>
      <c r="RHX53" s="130"/>
      <c r="RHY53" s="130"/>
      <c r="RHZ53" s="130"/>
      <c r="RIA53" s="130"/>
      <c r="RIB53" s="130"/>
      <c r="RIC53" s="130"/>
      <c r="RID53" s="130"/>
      <c r="RIE53" s="130"/>
      <c r="RIF53" s="130"/>
      <c r="RIG53" s="130"/>
      <c r="RIH53" s="130"/>
      <c r="RII53" s="130"/>
      <c r="RIJ53" s="130"/>
      <c r="RIK53" s="130"/>
      <c r="RIL53" s="130"/>
      <c r="RIM53" s="130"/>
      <c r="RIN53" s="130"/>
      <c r="RIO53" s="130"/>
      <c r="RIP53" s="130"/>
      <c r="RIQ53" s="130"/>
      <c r="RIR53" s="130"/>
      <c r="RIS53" s="130"/>
      <c r="RIT53" s="130"/>
      <c r="RIU53" s="130"/>
      <c r="RIV53" s="130"/>
      <c r="RIW53" s="130"/>
      <c r="RIX53" s="130"/>
      <c r="RIY53" s="130"/>
      <c r="RIZ53" s="130"/>
      <c r="RJA53" s="130"/>
      <c r="RJB53" s="130"/>
      <c r="RJC53" s="130"/>
      <c r="RJD53" s="130"/>
      <c r="RJE53" s="130"/>
      <c r="RJF53" s="130"/>
      <c r="RJG53" s="130"/>
      <c r="RJH53" s="130"/>
      <c r="RJI53" s="130"/>
      <c r="RJJ53" s="130"/>
      <c r="RJK53" s="130"/>
      <c r="RJL53" s="130"/>
      <c r="RJM53" s="130"/>
      <c r="RJN53" s="130"/>
      <c r="RJO53" s="130"/>
      <c r="RJP53" s="130"/>
      <c r="RJQ53" s="130"/>
      <c r="RJR53" s="130"/>
      <c r="RJS53" s="130"/>
      <c r="RJT53" s="130"/>
      <c r="RJU53" s="130"/>
      <c r="RJV53" s="130"/>
      <c r="RJW53" s="130"/>
      <c r="RJX53" s="130"/>
      <c r="RJY53" s="130"/>
      <c r="RJZ53" s="130"/>
      <c r="RKA53" s="130"/>
      <c r="RKB53" s="130"/>
      <c r="RKC53" s="130"/>
      <c r="RKD53" s="130"/>
      <c r="RKE53" s="130"/>
      <c r="RKF53" s="130"/>
      <c r="RKG53" s="130"/>
      <c r="RKH53" s="130"/>
      <c r="RKI53" s="130"/>
      <c r="RKJ53" s="130"/>
      <c r="RKK53" s="130"/>
      <c r="RKL53" s="130"/>
      <c r="RKM53" s="130"/>
      <c r="RKN53" s="130"/>
      <c r="RKO53" s="130"/>
      <c r="RKP53" s="130"/>
      <c r="RKQ53" s="130"/>
      <c r="RKR53" s="130"/>
      <c r="RKS53" s="130"/>
      <c r="RKT53" s="130"/>
      <c r="RKU53" s="130"/>
      <c r="RKV53" s="130"/>
      <c r="RKW53" s="130"/>
      <c r="RKX53" s="130"/>
      <c r="RKY53" s="130"/>
      <c r="RKZ53" s="130"/>
      <c r="RLA53" s="130"/>
      <c r="RLB53" s="130"/>
      <c r="RLC53" s="130"/>
      <c r="RLD53" s="130"/>
      <c r="RLE53" s="130"/>
      <c r="RLF53" s="130"/>
      <c r="RLG53" s="130"/>
      <c r="RLH53" s="130"/>
      <c r="RLI53" s="130"/>
      <c r="RLJ53" s="130"/>
      <c r="RLK53" s="130"/>
      <c r="RLL53" s="130"/>
      <c r="RLM53" s="130"/>
      <c r="RLN53" s="130"/>
      <c r="RLO53" s="130"/>
      <c r="RLP53" s="130"/>
      <c r="RLQ53" s="130"/>
      <c r="RLR53" s="130"/>
      <c r="RLS53" s="130"/>
      <c r="RLT53" s="130"/>
      <c r="RLU53" s="130"/>
      <c r="RLV53" s="130"/>
      <c r="RLW53" s="130"/>
      <c r="RLX53" s="130"/>
      <c r="RLY53" s="130"/>
      <c r="RLZ53" s="130"/>
      <c r="RMA53" s="130"/>
      <c r="RMB53" s="130"/>
      <c r="RMC53" s="130"/>
      <c r="RMD53" s="130"/>
      <c r="RME53" s="130"/>
      <c r="RMF53" s="130"/>
      <c r="RMG53" s="130"/>
      <c r="RMH53" s="130"/>
      <c r="RMI53" s="130"/>
      <c r="RMJ53" s="130"/>
      <c r="RMK53" s="130"/>
      <c r="RML53" s="130"/>
      <c r="RMM53" s="130"/>
      <c r="RMN53" s="130"/>
      <c r="RMO53" s="130"/>
      <c r="RMP53" s="130"/>
      <c r="RMQ53" s="130"/>
      <c r="RMR53" s="130"/>
      <c r="RMS53" s="130"/>
      <c r="RMT53" s="130"/>
      <c r="RMU53" s="130"/>
      <c r="RMV53" s="130"/>
      <c r="RMW53" s="130"/>
      <c r="RMX53" s="130"/>
      <c r="RMY53" s="130"/>
      <c r="RMZ53" s="130"/>
      <c r="RNA53" s="130"/>
      <c r="RNB53" s="130"/>
      <c r="RNC53" s="130"/>
      <c r="RND53" s="130"/>
      <c r="RNE53" s="130"/>
      <c r="RNF53" s="130"/>
      <c r="RNG53" s="130"/>
      <c r="RNH53" s="130"/>
      <c r="RNI53" s="130"/>
      <c r="RNJ53" s="130"/>
      <c r="RNK53" s="130"/>
      <c r="RNL53" s="130"/>
      <c r="RNM53" s="130"/>
      <c r="RNN53" s="130"/>
      <c r="RNO53" s="130"/>
      <c r="RNP53" s="130"/>
      <c r="RNQ53" s="130"/>
      <c r="RNR53" s="130"/>
      <c r="RNS53" s="130"/>
      <c r="RNT53" s="130"/>
      <c r="RNU53" s="130"/>
      <c r="RNV53" s="130"/>
      <c r="RNW53" s="130"/>
      <c r="RNX53" s="130"/>
      <c r="RNY53" s="130"/>
      <c r="RNZ53" s="130"/>
      <c r="ROA53" s="130"/>
      <c r="ROB53" s="130"/>
      <c r="ROC53" s="130"/>
      <c r="ROD53" s="130"/>
      <c r="ROE53" s="130"/>
      <c r="ROF53" s="130"/>
      <c r="ROG53" s="130"/>
      <c r="ROH53" s="130"/>
      <c r="ROI53" s="130"/>
      <c r="ROJ53" s="130"/>
      <c r="ROK53" s="130"/>
      <c r="ROL53" s="130"/>
      <c r="ROM53" s="130"/>
      <c r="RON53" s="130"/>
      <c r="ROO53" s="130"/>
      <c r="ROP53" s="130"/>
      <c r="ROQ53" s="130"/>
      <c r="ROR53" s="130"/>
      <c r="ROS53" s="130"/>
      <c r="ROT53" s="130"/>
      <c r="ROU53" s="130"/>
      <c r="ROV53" s="130"/>
      <c r="ROW53" s="130"/>
      <c r="ROX53" s="130"/>
      <c r="ROY53" s="130"/>
      <c r="ROZ53" s="130"/>
      <c r="RPA53" s="130"/>
      <c r="RPB53" s="130"/>
      <c r="RPC53" s="130"/>
      <c r="RPD53" s="130"/>
      <c r="RPE53" s="130"/>
      <c r="RPF53" s="130"/>
      <c r="RPG53" s="130"/>
      <c r="RPH53" s="130"/>
      <c r="RPI53" s="130"/>
      <c r="RPJ53" s="130"/>
      <c r="RPK53" s="130"/>
      <c r="RPL53" s="130"/>
      <c r="RPM53" s="130"/>
      <c r="RPN53" s="130"/>
      <c r="RPO53" s="130"/>
      <c r="RPP53" s="130"/>
      <c r="RPQ53" s="130"/>
      <c r="RPR53" s="130"/>
      <c r="RPS53" s="130"/>
      <c r="RPT53" s="130"/>
      <c r="RPU53" s="130"/>
      <c r="RPV53" s="130"/>
      <c r="RPW53" s="130"/>
      <c r="RPX53" s="130"/>
      <c r="RPY53" s="130"/>
      <c r="RPZ53" s="130"/>
      <c r="RQA53" s="130"/>
      <c r="RQB53" s="130"/>
      <c r="RQC53" s="130"/>
      <c r="RQD53" s="130"/>
      <c r="RQE53" s="130"/>
      <c r="RQF53" s="130"/>
      <c r="RQG53" s="130"/>
      <c r="RQH53" s="130"/>
      <c r="RQI53" s="130"/>
      <c r="RQJ53" s="130"/>
      <c r="RQK53" s="130"/>
      <c r="RQL53" s="130"/>
      <c r="RQM53" s="130"/>
      <c r="RQN53" s="130"/>
      <c r="RQO53" s="130"/>
      <c r="RQP53" s="130"/>
      <c r="RQQ53" s="130"/>
      <c r="RQR53" s="130"/>
      <c r="RQS53" s="130"/>
      <c r="RQT53" s="130"/>
      <c r="RQU53" s="130"/>
      <c r="RQV53" s="130"/>
      <c r="RQW53" s="130"/>
      <c r="RQX53" s="130"/>
      <c r="RQY53" s="130"/>
      <c r="RQZ53" s="130"/>
      <c r="RRA53" s="130"/>
      <c r="RRB53" s="130"/>
      <c r="RRC53" s="130"/>
      <c r="RRD53" s="130"/>
      <c r="RRE53" s="130"/>
      <c r="RRF53" s="130"/>
      <c r="RRG53" s="130"/>
      <c r="RRH53" s="130"/>
      <c r="RRI53" s="130"/>
      <c r="RRJ53" s="130"/>
      <c r="RRK53" s="130"/>
      <c r="RRL53" s="130"/>
      <c r="RRM53" s="130"/>
      <c r="RRN53" s="130"/>
      <c r="RRO53" s="130"/>
      <c r="RRP53" s="130"/>
      <c r="RRQ53" s="130"/>
      <c r="RRR53" s="130"/>
      <c r="RRS53" s="130"/>
      <c r="RRT53" s="130"/>
      <c r="RRU53" s="130"/>
      <c r="RRV53" s="130"/>
      <c r="RRW53" s="130"/>
      <c r="RRX53" s="130"/>
      <c r="RRY53" s="130"/>
      <c r="RRZ53" s="130"/>
      <c r="RSA53" s="130"/>
      <c r="RSB53" s="130"/>
      <c r="RSC53" s="130"/>
      <c r="RSD53" s="130"/>
      <c r="RSE53" s="130"/>
      <c r="RSF53" s="130"/>
      <c r="RSG53" s="130"/>
      <c r="RSH53" s="130"/>
      <c r="RSI53" s="130"/>
      <c r="RSJ53" s="130"/>
      <c r="RSK53" s="130"/>
      <c r="RSL53" s="130"/>
      <c r="RSM53" s="130"/>
      <c r="RSN53" s="130"/>
      <c r="RSO53" s="130"/>
      <c r="RSP53" s="130"/>
      <c r="RSQ53" s="130"/>
      <c r="RSR53" s="130"/>
      <c r="RSS53" s="130"/>
      <c r="RST53" s="130"/>
      <c r="RSU53" s="130"/>
      <c r="RSV53" s="130"/>
      <c r="RSW53" s="130"/>
      <c r="RSX53" s="130"/>
      <c r="RSY53" s="130"/>
      <c r="RSZ53" s="130"/>
      <c r="RTA53" s="130"/>
      <c r="RTB53" s="130"/>
      <c r="RTC53" s="130"/>
      <c r="RTD53" s="130"/>
      <c r="RTE53" s="130"/>
      <c r="RTF53" s="130"/>
      <c r="RTG53" s="130"/>
      <c r="RTH53" s="130"/>
      <c r="RTI53" s="130"/>
      <c r="RTJ53" s="130"/>
      <c r="RTK53" s="130"/>
      <c r="RTL53" s="130"/>
      <c r="RTM53" s="130"/>
      <c r="RTN53" s="130"/>
      <c r="RTO53" s="130"/>
      <c r="RTP53" s="130"/>
      <c r="RTQ53" s="130"/>
      <c r="RTR53" s="130"/>
      <c r="RTS53" s="130"/>
      <c r="RTT53" s="130"/>
      <c r="RTU53" s="130"/>
      <c r="RTV53" s="130"/>
      <c r="RTW53" s="130"/>
      <c r="RTX53" s="130"/>
      <c r="RTY53" s="130"/>
      <c r="RTZ53" s="130"/>
      <c r="RUA53" s="130"/>
      <c r="RUB53" s="130"/>
      <c r="RUC53" s="130"/>
      <c r="RUD53" s="130"/>
      <c r="RUE53" s="130"/>
      <c r="RUF53" s="130"/>
      <c r="RUG53" s="130"/>
      <c r="RUH53" s="130"/>
      <c r="RUI53" s="130"/>
      <c r="RUJ53" s="130"/>
      <c r="RUK53" s="130"/>
      <c r="RUL53" s="130"/>
      <c r="RUM53" s="130"/>
      <c r="RUN53" s="130"/>
      <c r="RUO53" s="130"/>
      <c r="RUP53" s="130"/>
      <c r="RUQ53" s="130"/>
      <c r="RUR53" s="130"/>
      <c r="RUS53" s="130"/>
      <c r="RUT53" s="130"/>
      <c r="RUU53" s="130"/>
      <c r="RUV53" s="130"/>
      <c r="RUW53" s="130"/>
      <c r="RUX53" s="130"/>
      <c r="RUY53" s="130"/>
      <c r="RUZ53" s="130"/>
      <c r="RVA53" s="130"/>
      <c r="RVB53" s="130"/>
      <c r="RVC53" s="130"/>
      <c r="RVD53" s="130"/>
      <c r="RVE53" s="130"/>
      <c r="RVF53" s="130"/>
      <c r="RVG53" s="130"/>
      <c r="RVH53" s="130"/>
      <c r="RVI53" s="130"/>
      <c r="RVJ53" s="130"/>
      <c r="RVK53" s="130"/>
      <c r="RVL53" s="130"/>
      <c r="RVM53" s="130"/>
      <c r="RVN53" s="130"/>
      <c r="RVO53" s="130"/>
      <c r="RVP53" s="130"/>
      <c r="RVQ53" s="130"/>
      <c r="RVR53" s="130"/>
      <c r="RVS53" s="130"/>
      <c r="RVT53" s="130"/>
      <c r="RVU53" s="130"/>
      <c r="RVV53" s="130"/>
      <c r="RVW53" s="130"/>
      <c r="RVX53" s="130"/>
      <c r="RVY53" s="130"/>
      <c r="RVZ53" s="130"/>
      <c r="RWA53" s="130"/>
      <c r="RWB53" s="130"/>
      <c r="RWC53" s="130"/>
      <c r="RWD53" s="130"/>
      <c r="RWE53" s="130"/>
      <c r="RWF53" s="130"/>
      <c r="RWG53" s="130"/>
      <c r="RWH53" s="130"/>
      <c r="RWI53" s="130"/>
      <c r="RWJ53" s="130"/>
      <c r="RWK53" s="130"/>
      <c r="RWL53" s="130"/>
      <c r="RWM53" s="130"/>
      <c r="RWN53" s="130"/>
      <c r="RWO53" s="130"/>
      <c r="RWP53" s="130"/>
      <c r="RWQ53" s="130"/>
      <c r="RWR53" s="130"/>
      <c r="RWS53" s="130"/>
      <c r="RWT53" s="130"/>
      <c r="RWU53" s="130"/>
      <c r="RWV53" s="130"/>
      <c r="RWW53" s="130"/>
      <c r="RWX53" s="130"/>
      <c r="RWY53" s="130"/>
      <c r="RWZ53" s="130"/>
      <c r="RXA53" s="130"/>
      <c r="RXB53" s="130"/>
      <c r="RXC53" s="130"/>
      <c r="RXD53" s="130"/>
      <c r="RXE53" s="130"/>
      <c r="RXF53" s="130"/>
      <c r="RXG53" s="130"/>
      <c r="RXH53" s="130"/>
      <c r="RXI53" s="130"/>
      <c r="RXJ53" s="130"/>
      <c r="RXK53" s="130"/>
      <c r="RXL53" s="130"/>
      <c r="RXM53" s="130"/>
      <c r="RXN53" s="130"/>
      <c r="RXO53" s="130"/>
      <c r="RXP53" s="130"/>
      <c r="RXQ53" s="130"/>
      <c r="RXR53" s="130"/>
      <c r="RXS53" s="130"/>
      <c r="RXT53" s="130"/>
      <c r="RXU53" s="130"/>
      <c r="RXV53" s="130"/>
      <c r="RXW53" s="130"/>
      <c r="RXX53" s="130"/>
      <c r="RXY53" s="130"/>
      <c r="RXZ53" s="130"/>
      <c r="RYA53" s="130"/>
      <c r="RYB53" s="130"/>
      <c r="RYC53" s="130"/>
      <c r="RYD53" s="130"/>
      <c r="RYE53" s="130"/>
      <c r="RYF53" s="130"/>
      <c r="RYG53" s="130"/>
      <c r="RYH53" s="130"/>
      <c r="RYI53" s="130"/>
      <c r="RYJ53" s="130"/>
      <c r="RYK53" s="130"/>
      <c r="RYL53" s="130"/>
      <c r="RYM53" s="130"/>
      <c r="RYN53" s="130"/>
      <c r="RYO53" s="130"/>
      <c r="RYP53" s="130"/>
      <c r="RYQ53" s="130"/>
      <c r="RYR53" s="130"/>
      <c r="RYS53" s="130"/>
      <c r="RYT53" s="130"/>
      <c r="RYU53" s="130"/>
      <c r="RYV53" s="130"/>
      <c r="RYW53" s="130"/>
      <c r="RYX53" s="130"/>
      <c r="RYY53" s="130"/>
      <c r="RYZ53" s="130"/>
      <c r="RZA53" s="130"/>
      <c r="RZB53" s="130"/>
      <c r="RZC53" s="130"/>
      <c r="RZD53" s="130"/>
      <c r="RZE53" s="130"/>
      <c r="RZF53" s="130"/>
      <c r="RZG53" s="130"/>
      <c r="RZH53" s="130"/>
      <c r="RZI53" s="130"/>
      <c r="RZJ53" s="130"/>
      <c r="RZK53" s="130"/>
      <c r="RZL53" s="130"/>
      <c r="RZM53" s="130"/>
      <c r="RZN53" s="130"/>
      <c r="RZO53" s="130"/>
      <c r="RZP53" s="130"/>
      <c r="RZQ53" s="130"/>
      <c r="RZR53" s="130"/>
      <c r="RZS53" s="130"/>
      <c r="RZT53" s="130"/>
      <c r="RZU53" s="130"/>
      <c r="RZV53" s="130"/>
      <c r="RZW53" s="130"/>
      <c r="RZX53" s="130"/>
      <c r="RZY53" s="130"/>
      <c r="RZZ53" s="130"/>
      <c r="SAA53" s="130"/>
      <c r="SAB53" s="130"/>
      <c r="SAC53" s="130"/>
      <c r="SAD53" s="130"/>
      <c r="SAE53" s="130"/>
      <c r="SAF53" s="130"/>
      <c r="SAG53" s="130"/>
      <c r="SAH53" s="130"/>
      <c r="SAI53" s="130"/>
      <c r="SAJ53" s="130"/>
      <c r="SAK53" s="130"/>
      <c r="SAL53" s="130"/>
      <c r="SAM53" s="130"/>
      <c r="SAN53" s="130"/>
      <c r="SAO53" s="130"/>
      <c r="SAP53" s="130"/>
      <c r="SAQ53" s="130"/>
      <c r="SAR53" s="130"/>
      <c r="SAS53" s="130"/>
      <c r="SAT53" s="130"/>
      <c r="SAU53" s="130"/>
      <c r="SAV53" s="130"/>
      <c r="SAW53" s="130"/>
      <c r="SAX53" s="130"/>
      <c r="SAY53" s="130"/>
      <c r="SAZ53" s="130"/>
      <c r="SBA53" s="130"/>
      <c r="SBB53" s="130"/>
      <c r="SBC53" s="130"/>
      <c r="SBD53" s="130"/>
      <c r="SBE53" s="130"/>
      <c r="SBF53" s="130"/>
      <c r="SBG53" s="130"/>
      <c r="SBH53" s="130"/>
      <c r="SBI53" s="130"/>
      <c r="SBJ53" s="130"/>
      <c r="SBK53" s="130"/>
      <c r="SBL53" s="130"/>
      <c r="SBM53" s="130"/>
      <c r="SBN53" s="130"/>
      <c r="SBO53" s="130"/>
      <c r="SBP53" s="130"/>
      <c r="SBQ53" s="130"/>
      <c r="SBR53" s="130"/>
      <c r="SBS53" s="130"/>
      <c r="SBT53" s="130"/>
      <c r="SBU53" s="130"/>
      <c r="SBV53" s="130"/>
      <c r="SBW53" s="130"/>
      <c r="SBX53" s="130"/>
      <c r="SBY53" s="130"/>
      <c r="SBZ53" s="130"/>
      <c r="SCA53" s="130"/>
      <c r="SCB53" s="130"/>
      <c r="SCC53" s="130"/>
      <c r="SCD53" s="130"/>
      <c r="SCE53" s="130"/>
      <c r="SCF53" s="130"/>
      <c r="SCG53" s="130"/>
      <c r="SCH53" s="130"/>
      <c r="SCI53" s="130"/>
      <c r="SCJ53" s="130"/>
      <c r="SCK53" s="130"/>
      <c r="SCL53" s="130"/>
      <c r="SCM53" s="130"/>
      <c r="SCN53" s="130"/>
      <c r="SCO53" s="130"/>
      <c r="SCP53" s="130"/>
      <c r="SCQ53" s="130"/>
      <c r="SCR53" s="130"/>
      <c r="SCS53" s="130"/>
      <c r="SCT53" s="130"/>
      <c r="SCU53" s="130"/>
      <c r="SCV53" s="130"/>
      <c r="SCW53" s="130"/>
      <c r="SCX53" s="130"/>
      <c r="SCY53" s="130"/>
      <c r="SCZ53" s="130"/>
      <c r="SDA53" s="130"/>
      <c r="SDB53" s="130"/>
      <c r="SDC53" s="130"/>
      <c r="SDD53" s="130"/>
      <c r="SDE53" s="130"/>
      <c r="SDF53" s="130"/>
      <c r="SDG53" s="130"/>
      <c r="SDH53" s="130"/>
      <c r="SDI53" s="130"/>
      <c r="SDJ53" s="130"/>
      <c r="SDK53" s="130"/>
      <c r="SDL53" s="130"/>
      <c r="SDM53" s="130"/>
      <c r="SDN53" s="130"/>
      <c r="SDO53" s="130"/>
      <c r="SDP53" s="130"/>
      <c r="SDQ53" s="130"/>
      <c r="SDR53" s="130"/>
      <c r="SDS53" s="130"/>
      <c r="SDT53" s="130"/>
      <c r="SDU53" s="130"/>
      <c r="SDV53" s="130"/>
      <c r="SDW53" s="130"/>
      <c r="SDX53" s="130"/>
      <c r="SDY53" s="130"/>
      <c r="SDZ53" s="130"/>
      <c r="SEA53" s="130"/>
      <c r="SEB53" s="130"/>
      <c r="SEC53" s="130"/>
      <c r="SED53" s="130"/>
      <c r="SEE53" s="130"/>
      <c r="SEF53" s="130"/>
      <c r="SEG53" s="130"/>
      <c r="SEH53" s="130"/>
      <c r="SEI53" s="130"/>
      <c r="SEJ53" s="130"/>
      <c r="SEK53" s="130"/>
      <c r="SEL53" s="130"/>
      <c r="SEM53" s="130"/>
      <c r="SEN53" s="130"/>
      <c r="SEO53" s="130"/>
      <c r="SEP53" s="130"/>
      <c r="SEQ53" s="130"/>
      <c r="SER53" s="130"/>
      <c r="SES53" s="130"/>
      <c r="SET53" s="130"/>
      <c r="SEU53" s="130"/>
      <c r="SEV53" s="130"/>
      <c r="SEW53" s="130"/>
      <c r="SEX53" s="130"/>
      <c r="SEY53" s="130"/>
      <c r="SEZ53" s="130"/>
      <c r="SFA53" s="130"/>
      <c r="SFB53" s="130"/>
      <c r="SFC53" s="130"/>
      <c r="SFD53" s="130"/>
      <c r="SFE53" s="130"/>
      <c r="SFF53" s="130"/>
      <c r="SFG53" s="130"/>
      <c r="SFH53" s="130"/>
      <c r="SFI53" s="130"/>
      <c r="SFJ53" s="130"/>
      <c r="SFK53" s="130"/>
      <c r="SFL53" s="130"/>
      <c r="SFM53" s="130"/>
      <c r="SFN53" s="130"/>
      <c r="SFO53" s="130"/>
      <c r="SFP53" s="130"/>
      <c r="SFQ53" s="130"/>
      <c r="SFR53" s="130"/>
      <c r="SFS53" s="130"/>
      <c r="SFT53" s="130"/>
      <c r="SFU53" s="130"/>
      <c r="SFV53" s="130"/>
      <c r="SFW53" s="130"/>
      <c r="SFX53" s="130"/>
      <c r="SFY53" s="130"/>
      <c r="SFZ53" s="130"/>
      <c r="SGA53" s="130"/>
      <c r="SGB53" s="130"/>
      <c r="SGC53" s="130"/>
      <c r="SGD53" s="130"/>
      <c r="SGE53" s="130"/>
      <c r="SGF53" s="130"/>
      <c r="SGG53" s="130"/>
      <c r="SGH53" s="130"/>
      <c r="SGI53" s="130"/>
      <c r="SGJ53" s="130"/>
      <c r="SGK53" s="130"/>
      <c r="SGL53" s="130"/>
      <c r="SGM53" s="130"/>
      <c r="SGN53" s="130"/>
      <c r="SGO53" s="130"/>
      <c r="SGP53" s="130"/>
      <c r="SGQ53" s="130"/>
      <c r="SGR53" s="130"/>
      <c r="SGS53" s="130"/>
      <c r="SGT53" s="130"/>
      <c r="SGU53" s="130"/>
      <c r="SGV53" s="130"/>
      <c r="SGW53" s="130"/>
      <c r="SGX53" s="130"/>
      <c r="SGY53" s="130"/>
      <c r="SGZ53" s="130"/>
      <c r="SHA53" s="130"/>
      <c r="SHB53" s="130"/>
      <c r="SHC53" s="130"/>
      <c r="SHD53" s="130"/>
      <c r="SHE53" s="130"/>
      <c r="SHF53" s="130"/>
      <c r="SHG53" s="130"/>
      <c r="SHH53" s="130"/>
      <c r="SHI53" s="130"/>
      <c r="SHJ53" s="130"/>
      <c r="SHK53" s="130"/>
      <c r="SHL53" s="130"/>
      <c r="SHM53" s="130"/>
      <c r="SHN53" s="130"/>
      <c r="SHO53" s="130"/>
      <c r="SHP53" s="130"/>
      <c r="SHQ53" s="130"/>
      <c r="SHR53" s="130"/>
      <c r="SHS53" s="130"/>
      <c r="SHT53" s="130"/>
      <c r="SHU53" s="130"/>
      <c r="SHV53" s="130"/>
      <c r="SHW53" s="130"/>
      <c r="SHX53" s="130"/>
      <c r="SHY53" s="130"/>
      <c r="SHZ53" s="130"/>
      <c r="SIA53" s="130"/>
      <c r="SIB53" s="130"/>
      <c r="SIC53" s="130"/>
      <c r="SID53" s="130"/>
      <c r="SIE53" s="130"/>
      <c r="SIF53" s="130"/>
      <c r="SIG53" s="130"/>
      <c r="SIH53" s="130"/>
      <c r="SII53" s="130"/>
      <c r="SIJ53" s="130"/>
      <c r="SIK53" s="130"/>
      <c r="SIL53" s="130"/>
      <c r="SIM53" s="130"/>
      <c r="SIN53" s="130"/>
      <c r="SIO53" s="130"/>
      <c r="SIP53" s="130"/>
      <c r="SIQ53" s="130"/>
      <c r="SIR53" s="130"/>
      <c r="SIS53" s="130"/>
      <c r="SIT53" s="130"/>
      <c r="SIU53" s="130"/>
      <c r="SIV53" s="130"/>
      <c r="SIW53" s="130"/>
      <c r="SIX53" s="130"/>
      <c r="SIY53" s="130"/>
      <c r="SIZ53" s="130"/>
      <c r="SJA53" s="130"/>
      <c r="SJB53" s="130"/>
      <c r="SJC53" s="130"/>
      <c r="SJD53" s="130"/>
      <c r="SJE53" s="130"/>
      <c r="SJF53" s="130"/>
      <c r="SJG53" s="130"/>
      <c r="SJH53" s="130"/>
      <c r="SJI53" s="130"/>
      <c r="SJJ53" s="130"/>
      <c r="SJK53" s="130"/>
      <c r="SJL53" s="130"/>
      <c r="SJM53" s="130"/>
      <c r="SJN53" s="130"/>
      <c r="SJO53" s="130"/>
      <c r="SJP53" s="130"/>
      <c r="SJQ53" s="130"/>
      <c r="SJR53" s="130"/>
      <c r="SJS53" s="130"/>
      <c r="SJT53" s="130"/>
      <c r="SJU53" s="130"/>
      <c r="SJV53" s="130"/>
      <c r="SJW53" s="130"/>
      <c r="SJX53" s="130"/>
      <c r="SJY53" s="130"/>
      <c r="SJZ53" s="130"/>
      <c r="SKA53" s="130"/>
      <c r="SKB53" s="130"/>
      <c r="SKC53" s="130"/>
      <c r="SKD53" s="130"/>
      <c r="SKE53" s="130"/>
      <c r="SKF53" s="130"/>
      <c r="SKG53" s="130"/>
      <c r="SKH53" s="130"/>
      <c r="SKI53" s="130"/>
      <c r="SKJ53" s="130"/>
      <c r="SKK53" s="130"/>
      <c r="SKL53" s="130"/>
      <c r="SKM53" s="130"/>
      <c r="SKN53" s="130"/>
      <c r="SKO53" s="130"/>
      <c r="SKP53" s="130"/>
      <c r="SKQ53" s="130"/>
      <c r="SKR53" s="130"/>
      <c r="SKS53" s="130"/>
      <c r="SKT53" s="130"/>
      <c r="SKU53" s="130"/>
      <c r="SKV53" s="130"/>
      <c r="SKW53" s="130"/>
      <c r="SKX53" s="130"/>
      <c r="SKY53" s="130"/>
      <c r="SKZ53" s="130"/>
      <c r="SLA53" s="130"/>
      <c r="SLB53" s="130"/>
      <c r="SLC53" s="130"/>
      <c r="SLD53" s="130"/>
      <c r="SLE53" s="130"/>
      <c r="SLF53" s="130"/>
      <c r="SLG53" s="130"/>
      <c r="SLH53" s="130"/>
      <c r="SLI53" s="130"/>
      <c r="SLJ53" s="130"/>
      <c r="SLK53" s="130"/>
      <c r="SLL53" s="130"/>
      <c r="SLM53" s="130"/>
      <c r="SLN53" s="130"/>
      <c r="SLO53" s="130"/>
      <c r="SLP53" s="130"/>
      <c r="SLQ53" s="130"/>
      <c r="SLR53" s="130"/>
      <c r="SLS53" s="130"/>
      <c r="SLT53" s="130"/>
      <c r="SLU53" s="130"/>
      <c r="SLV53" s="130"/>
      <c r="SLW53" s="130"/>
      <c r="SLX53" s="130"/>
      <c r="SLY53" s="130"/>
      <c r="SLZ53" s="130"/>
      <c r="SMA53" s="130"/>
      <c r="SMB53" s="130"/>
      <c r="SMC53" s="130"/>
      <c r="SMD53" s="130"/>
      <c r="SME53" s="130"/>
      <c r="SMF53" s="130"/>
      <c r="SMG53" s="130"/>
      <c r="SMH53" s="130"/>
      <c r="SMI53" s="130"/>
      <c r="SMJ53" s="130"/>
      <c r="SMK53" s="130"/>
      <c r="SML53" s="130"/>
      <c r="SMM53" s="130"/>
      <c r="SMN53" s="130"/>
      <c r="SMO53" s="130"/>
      <c r="SMP53" s="130"/>
      <c r="SMQ53" s="130"/>
      <c r="SMR53" s="130"/>
      <c r="SMS53" s="130"/>
      <c r="SMT53" s="130"/>
      <c r="SMU53" s="130"/>
      <c r="SMV53" s="130"/>
      <c r="SMW53" s="130"/>
      <c r="SMX53" s="130"/>
      <c r="SMY53" s="130"/>
      <c r="SMZ53" s="130"/>
      <c r="SNA53" s="130"/>
      <c r="SNB53" s="130"/>
      <c r="SNC53" s="130"/>
      <c r="SND53" s="130"/>
      <c r="SNE53" s="130"/>
      <c r="SNF53" s="130"/>
      <c r="SNG53" s="130"/>
      <c r="SNH53" s="130"/>
      <c r="SNI53" s="130"/>
      <c r="SNJ53" s="130"/>
      <c r="SNK53" s="130"/>
      <c r="SNL53" s="130"/>
      <c r="SNM53" s="130"/>
      <c r="SNN53" s="130"/>
      <c r="SNO53" s="130"/>
      <c r="SNP53" s="130"/>
      <c r="SNQ53" s="130"/>
      <c r="SNR53" s="130"/>
      <c r="SNS53" s="130"/>
      <c r="SNT53" s="130"/>
      <c r="SNU53" s="130"/>
      <c r="SNV53" s="130"/>
      <c r="SNW53" s="130"/>
      <c r="SNX53" s="130"/>
      <c r="SNY53" s="130"/>
      <c r="SNZ53" s="130"/>
      <c r="SOA53" s="130"/>
      <c r="SOB53" s="130"/>
      <c r="SOC53" s="130"/>
      <c r="SOD53" s="130"/>
      <c r="SOE53" s="130"/>
      <c r="SOF53" s="130"/>
      <c r="SOG53" s="130"/>
      <c r="SOH53" s="130"/>
      <c r="SOI53" s="130"/>
      <c r="SOJ53" s="130"/>
      <c r="SOK53" s="130"/>
      <c r="SOL53" s="130"/>
      <c r="SOM53" s="130"/>
      <c r="SON53" s="130"/>
      <c r="SOO53" s="130"/>
      <c r="SOP53" s="130"/>
      <c r="SOQ53" s="130"/>
      <c r="SOR53" s="130"/>
      <c r="SOS53" s="130"/>
      <c r="SOT53" s="130"/>
      <c r="SOU53" s="130"/>
      <c r="SOV53" s="130"/>
      <c r="SOW53" s="130"/>
      <c r="SOX53" s="130"/>
      <c r="SOY53" s="130"/>
      <c r="SOZ53" s="130"/>
      <c r="SPA53" s="130"/>
      <c r="SPB53" s="130"/>
      <c r="SPC53" s="130"/>
      <c r="SPD53" s="130"/>
      <c r="SPE53" s="130"/>
      <c r="SPF53" s="130"/>
      <c r="SPG53" s="130"/>
      <c r="SPH53" s="130"/>
      <c r="SPI53" s="130"/>
      <c r="SPJ53" s="130"/>
      <c r="SPK53" s="130"/>
      <c r="SPL53" s="130"/>
      <c r="SPM53" s="130"/>
      <c r="SPN53" s="130"/>
      <c r="SPO53" s="130"/>
      <c r="SPP53" s="130"/>
      <c r="SPQ53" s="130"/>
      <c r="SPR53" s="130"/>
      <c r="SPS53" s="130"/>
      <c r="SPT53" s="130"/>
      <c r="SPU53" s="130"/>
      <c r="SPV53" s="130"/>
      <c r="SPW53" s="130"/>
      <c r="SPX53" s="130"/>
      <c r="SPY53" s="130"/>
      <c r="SPZ53" s="130"/>
      <c r="SQA53" s="130"/>
      <c r="SQB53" s="130"/>
      <c r="SQC53" s="130"/>
      <c r="SQD53" s="130"/>
      <c r="SQE53" s="130"/>
      <c r="SQF53" s="130"/>
      <c r="SQG53" s="130"/>
      <c r="SQH53" s="130"/>
      <c r="SQI53" s="130"/>
      <c r="SQJ53" s="130"/>
      <c r="SQK53" s="130"/>
      <c r="SQL53" s="130"/>
      <c r="SQM53" s="130"/>
      <c r="SQN53" s="130"/>
      <c r="SQO53" s="130"/>
      <c r="SQP53" s="130"/>
      <c r="SQQ53" s="130"/>
      <c r="SQR53" s="130"/>
      <c r="SQS53" s="130"/>
      <c r="SQT53" s="130"/>
      <c r="SQU53" s="130"/>
      <c r="SQV53" s="130"/>
      <c r="SQW53" s="130"/>
      <c r="SQX53" s="130"/>
      <c r="SQY53" s="130"/>
      <c r="SQZ53" s="130"/>
      <c r="SRA53" s="130"/>
      <c r="SRB53" s="130"/>
      <c r="SRC53" s="130"/>
      <c r="SRD53" s="130"/>
      <c r="SRE53" s="130"/>
      <c r="SRF53" s="130"/>
      <c r="SRG53" s="130"/>
      <c r="SRH53" s="130"/>
      <c r="SRI53" s="130"/>
      <c r="SRJ53" s="130"/>
      <c r="SRK53" s="130"/>
      <c r="SRL53" s="130"/>
      <c r="SRM53" s="130"/>
      <c r="SRN53" s="130"/>
      <c r="SRO53" s="130"/>
      <c r="SRP53" s="130"/>
      <c r="SRQ53" s="130"/>
      <c r="SRR53" s="130"/>
      <c r="SRS53" s="130"/>
      <c r="SRT53" s="130"/>
      <c r="SRU53" s="130"/>
      <c r="SRV53" s="130"/>
      <c r="SRW53" s="130"/>
      <c r="SRX53" s="130"/>
      <c r="SRY53" s="130"/>
      <c r="SRZ53" s="130"/>
      <c r="SSA53" s="130"/>
      <c r="SSB53" s="130"/>
      <c r="SSC53" s="130"/>
      <c r="SSD53" s="130"/>
      <c r="SSE53" s="130"/>
      <c r="SSF53" s="130"/>
      <c r="SSG53" s="130"/>
      <c r="SSH53" s="130"/>
      <c r="SSI53" s="130"/>
      <c r="SSJ53" s="130"/>
      <c r="SSK53" s="130"/>
      <c r="SSL53" s="130"/>
      <c r="SSM53" s="130"/>
      <c r="SSN53" s="130"/>
      <c r="SSO53" s="130"/>
      <c r="SSP53" s="130"/>
      <c r="SSQ53" s="130"/>
      <c r="SSR53" s="130"/>
      <c r="SSS53" s="130"/>
      <c r="SST53" s="130"/>
      <c r="SSU53" s="130"/>
      <c r="SSV53" s="130"/>
      <c r="SSW53" s="130"/>
      <c r="SSX53" s="130"/>
      <c r="SSY53" s="130"/>
      <c r="SSZ53" s="130"/>
      <c r="STA53" s="130"/>
      <c r="STB53" s="130"/>
      <c r="STC53" s="130"/>
      <c r="STD53" s="130"/>
      <c r="STE53" s="130"/>
      <c r="STF53" s="130"/>
      <c r="STG53" s="130"/>
      <c r="STH53" s="130"/>
      <c r="STI53" s="130"/>
      <c r="STJ53" s="130"/>
      <c r="STK53" s="130"/>
      <c r="STL53" s="130"/>
      <c r="STM53" s="130"/>
      <c r="STN53" s="130"/>
      <c r="STO53" s="130"/>
      <c r="STP53" s="130"/>
      <c r="STQ53" s="130"/>
      <c r="STR53" s="130"/>
      <c r="STS53" s="130"/>
      <c r="STT53" s="130"/>
      <c r="STU53" s="130"/>
      <c r="STV53" s="130"/>
      <c r="STW53" s="130"/>
      <c r="STX53" s="130"/>
      <c r="STY53" s="130"/>
      <c r="STZ53" s="130"/>
      <c r="SUA53" s="130"/>
      <c r="SUB53" s="130"/>
      <c r="SUC53" s="130"/>
      <c r="SUD53" s="130"/>
      <c r="SUE53" s="130"/>
      <c r="SUF53" s="130"/>
      <c r="SUG53" s="130"/>
      <c r="SUH53" s="130"/>
      <c r="SUI53" s="130"/>
      <c r="SUJ53" s="130"/>
      <c r="SUK53" s="130"/>
      <c r="SUL53" s="130"/>
      <c r="SUM53" s="130"/>
      <c r="SUN53" s="130"/>
      <c r="SUO53" s="130"/>
      <c r="SUP53" s="130"/>
      <c r="SUQ53" s="130"/>
      <c r="SUR53" s="130"/>
      <c r="SUS53" s="130"/>
      <c r="SUT53" s="130"/>
      <c r="SUU53" s="130"/>
      <c r="SUV53" s="130"/>
      <c r="SUW53" s="130"/>
      <c r="SUX53" s="130"/>
      <c r="SUY53" s="130"/>
      <c r="SUZ53" s="130"/>
      <c r="SVA53" s="130"/>
      <c r="SVB53" s="130"/>
      <c r="SVC53" s="130"/>
      <c r="SVD53" s="130"/>
      <c r="SVE53" s="130"/>
      <c r="SVF53" s="130"/>
      <c r="SVG53" s="130"/>
      <c r="SVH53" s="130"/>
      <c r="SVI53" s="130"/>
      <c r="SVJ53" s="130"/>
      <c r="SVK53" s="130"/>
      <c r="SVL53" s="130"/>
      <c r="SVM53" s="130"/>
      <c r="SVN53" s="130"/>
      <c r="SVO53" s="130"/>
      <c r="SVP53" s="130"/>
      <c r="SVQ53" s="130"/>
      <c r="SVR53" s="130"/>
      <c r="SVS53" s="130"/>
      <c r="SVT53" s="130"/>
      <c r="SVU53" s="130"/>
      <c r="SVV53" s="130"/>
      <c r="SVW53" s="130"/>
      <c r="SVX53" s="130"/>
      <c r="SVY53" s="130"/>
      <c r="SVZ53" s="130"/>
      <c r="SWA53" s="130"/>
      <c r="SWB53" s="130"/>
      <c r="SWC53" s="130"/>
      <c r="SWD53" s="130"/>
      <c r="SWE53" s="130"/>
      <c r="SWF53" s="130"/>
      <c r="SWG53" s="130"/>
      <c r="SWH53" s="130"/>
      <c r="SWI53" s="130"/>
      <c r="SWJ53" s="130"/>
      <c r="SWK53" s="130"/>
      <c r="SWL53" s="130"/>
      <c r="SWM53" s="130"/>
      <c r="SWN53" s="130"/>
      <c r="SWO53" s="130"/>
      <c r="SWP53" s="130"/>
      <c r="SWQ53" s="130"/>
      <c r="SWR53" s="130"/>
      <c r="SWS53" s="130"/>
      <c r="SWT53" s="130"/>
      <c r="SWU53" s="130"/>
      <c r="SWV53" s="130"/>
      <c r="SWW53" s="130"/>
      <c r="SWX53" s="130"/>
      <c r="SWY53" s="130"/>
      <c r="SWZ53" s="130"/>
      <c r="SXA53" s="130"/>
      <c r="SXB53" s="130"/>
      <c r="SXC53" s="130"/>
      <c r="SXD53" s="130"/>
      <c r="SXE53" s="130"/>
      <c r="SXF53" s="130"/>
      <c r="SXG53" s="130"/>
      <c r="SXH53" s="130"/>
      <c r="SXI53" s="130"/>
      <c r="SXJ53" s="130"/>
      <c r="SXK53" s="130"/>
      <c r="SXL53" s="130"/>
      <c r="SXM53" s="130"/>
      <c r="SXN53" s="130"/>
      <c r="SXO53" s="130"/>
      <c r="SXP53" s="130"/>
      <c r="SXQ53" s="130"/>
      <c r="SXR53" s="130"/>
      <c r="SXS53" s="130"/>
      <c r="SXT53" s="130"/>
      <c r="SXU53" s="130"/>
      <c r="SXV53" s="130"/>
      <c r="SXW53" s="130"/>
      <c r="SXX53" s="130"/>
      <c r="SXY53" s="130"/>
      <c r="SXZ53" s="130"/>
      <c r="SYA53" s="130"/>
      <c r="SYB53" s="130"/>
      <c r="SYC53" s="130"/>
      <c r="SYD53" s="130"/>
      <c r="SYE53" s="130"/>
      <c r="SYF53" s="130"/>
      <c r="SYG53" s="130"/>
      <c r="SYH53" s="130"/>
      <c r="SYI53" s="130"/>
      <c r="SYJ53" s="130"/>
      <c r="SYK53" s="130"/>
      <c r="SYL53" s="130"/>
      <c r="SYM53" s="130"/>
      <c r="SYN53" s="130"/>
      <c r="SYO53" s="130"/>
      <c r="SYP53" s="130"/>
      <c r="SYQ53" s="130"/>
      <c r="SYR53" s="130"/>
      <c r="SYS53" s="130"/>
      <c r="SYT53" s="130"/>
      <c r="SYU53" s="130"/>
      <c r="SYV53" s="130"/>
      <c r="SYW53" s="130"/>
      <c r="SYX53" s="130"/>
      <c r="SYY53" s="130"/>
      <c r="SYZ53" s="130"/>
      <c r="SZA53" s="130"/>
      <c r="SZB53" s="130"/>
      <c r="SZC53" s="130"/>
      <c r="SZD53" s="130"/>
      <c r="SZE53" s="130"/>
      <c r="SZF53" s="130"/>
      <c r="SZG53" s="130"/>
      <c r="SZH53" s="130"/>
      <c r="SZI53" s="130"/>
      <c r="SZJ53" s="130"/>
      <c r="SZK53" s="130"/>
      <c r="SZL53" s="130"/>
      <c r="SZM53" s="130"/>
      <c r="SZN53" s="130"/>
      <c r="SZO53" s="130"/>
      <c r="SZP53" s="130"/>
      <c r="SZQ53" s="130"/>
      <c r="SZR53" s="130"/>
      <c r="SZS53" s="130"/>
      <c r="SZT53" s="130"/>
      <c r="SZU53" s="130"/>
      <c r="SZV53" s="130"/>
      <c r="SZW53" s="130"/>
      <c r="SZX53" s="130"/>
      <c r="SZY53" s="130"/>
      <c r="SZZ53" s="130"/>
      <c r="TAA53" s="130"/>
      <c r="TAB53" s="130"/>
      <c r="TAC53" s="130"/>
      <c r="TAD53" s="130"/>
      <c r="TAE53" s="130"/>
      <c r="TAF53" s="130"/>
      <c r="TAG53" s="130"/>
      <c r="TAH53" s="130"/>
      <c r="TAI53" s="130"/>
      <c r="TAJ53" s="130"/>
      <c r="TAK53" s="130"/>
      <c r="TAL53" s="130"/>
      <c r="TAM53" s="130"/>
      <c r="TAN53" s="130"/>
      <c r="TAO53" s="130"/>
      <c r="TAP53" s="130"/>
      <c r="TAQ53" s="130"/>
      <c r="TAR53" s="130"/>
      <c r="TAS53" s="130"/>
      <c r="TAT53" s="130"/>
      <c r="TAU53" s="130"/>
      <c r="TAV53" s="130"/>
      <c r="TAW53" s="130"/>
      <c r="TAX53" s="130"/>
      <c r="TAY53" s="130"/>
      <c r="TAZ53" s="130"/>
      <c r="TBA53" s="130"/>
      <c r="TBB53" s="130"/>
      <c r="TBC53" s="130"/>
      <c r="TBD53" s="130"/>
      <c r="TBE53" s="130"/>
      <c r="TBF53" s="130"/>
      <c r="TBG53" s="130"/>
      <c r="TBH53" s="130"/>
      <c r="TBI53" s="130"/>
      <c r="TBJ53" s="130"/>
      <c r="TBK53" s="130"/>
      <c r="TBL53" s="130"/>
      <c r="TBM53" s="130"/>
      <c r="TBN53" s="130"/>
      <c r="TBO53" s="130"/>
      <c r="TBP53" s="130"/>
      <c r="TBQ53" s="130"/>
      <c r="TBR53" s="130"/>
      <c r="TBS53" s="130"/>
      <c r="TBT53" s="130"/>
      <c r="TBU53" s="130"/>
      <c r="TBV53" s="130"/>
      <c r="TBW53" s="130"/>
      <c r="TBX53" s="130"/>
      <c r="TBY53" s="130"/>
      <c r="TBZ53" s="130"/>
      <c r="TCA53" s="130"/>
      <c r="TCB53" s="130"/>
      <c r="TCC53" s="130"/>
      <c r="TCD53" s="130"/>
      <c r="TCE53" s="130"/>
      <c r="TCF53" s="130"/>
      <c r="TCG53" s="130"/>
      <c r="TCH53" s="130"/>
      <c r="TCI53" s="130"/>
      <c r="TCJ53" s="130"/>
      <c r="TCK53" s="130"/>
      <c r="TCL53" s="130"/>
      <c r="TCM53" s="130"/>
      <c r="TCN53" s="130"/>
      <c r="TCO53" s="130"/>
      <c r="TCP53" s="130"/>
      <c r="TCQ53" s="130"/>
      <c r="TCR53" s="130"/>
      <c r="TCS53" s="130"/>
      <c r="TCT53" s="130"/>
      <c r="TCU53" s="130"/>
      <c r="TCV53" s="130"/>
      <c r="TCW53" s="130"/>
      <c r="TCX53" s="130"/>
      <c r="TCY53" s="130"/>
      <c r="TCZ53" s="130"/>
      <c r="TDA53" s="130"/>
      <c r="TDB53" s="130"/>
      <c r="TDC53" s="130"/>
      <c r="TDD53" s="130"/>
      <c r="TDE53" s="130"/>
      <c r="TDF53" s="130"/>
      <c r="TDG53" s="130"/>
      <c r="TDH53" s="130"/>
      <c r="TDI53" s="130"/>
      <c r="TDJ53" s="130"/>
      <c r="TDK53" s="130"/>
      <c r="TDL53" s="130"/>
      <c r="TDM53" s="130"/>
      <c r="TDN53" s="130"/>
      <c r="TDO53" s="130"/>
      <c r="TDP53" s="130"/>
      <c r="TDQ53" s="130"/>
      <c r="TDR53" s="130"/>
      <c r="TDS53" s="130"/>
      <c r="TDT53" s="130"/>
      <c r="TDU53" s="130"/>
      <c r="TDV53" s="130"/>
      <c r="TDW53" s="130"/>
      <c r="TDX53" s="130"/>
      <c r="TDY53" s="130"/>
      <c r="TDZ53" s="130"/>
      <c r="TEA53" s="130"/>
      <c r="TEB53" s="130"/>
      <c r="TEC53" s="130"/>
      <c r="TED53" s="130"/>
      <c r="TEE53" s="130"/>
      <c r="TEF53" s="130"/>
      <c r="TEG53" s="130"/>
      <c r="TEH53" s="130"/>
      <c r="TEI53" s="130"/>
      <c r="TEJ53" s="130"/>
      <c r="TEK53" s="130"/>
      <c r="TEL53" s="130"/>
      <c r="TEM53" s="130"/>
      <c r="TEN53" s="130"/>
      <c r="TEO53" s="130"/>
      <c r="TEP53" s="130"/>
      <c r="TEQ53" s="130"/>
      <c r="TER53" s="130"/>
      <c r="TES53" s="130"/>
      <c r="TET53" s="130"/>
      <c r="TEU53" s="130"/>
      <c r="TEV53" s="130"/>
      <c r="TEW53" s="130"/>
      <c r="TEX53" s="130"/>
      <c r="TEY53" s="130"/>
      <c r="TEZ53" s="130"/>
      <c r="TFA53" s="130"/>
      <c r="TFB53" s="130"/>
      <c r="TFC53" s="130"/>
      <c r="TFD53" s="130"/>
      <c r="TFE53" s="130"/>
      <c r="TFF53" s="130"/>
      <c r="TFG53" s="130"/>
      <c r="TFH53" s="130"/>
      <c r="TFI53" s="130"/>
      <c r="TFJ53" s="130"/>
      <c r="TFK53" s="130"/>
      <c r="TFL53" s="130"/>
      <c r="TFM53" s="130"/>
      <c r="TFN53" s="130"/>
      <c r="TFO53" s="130"/>
      <c r="TFP53" s="130"/>
      <c r="TFQ53" s="130"/>
      <c r="TFR53" s="130"/>
      <c r="TFS53" s="130"/>
      <c r="TFT53" s="130"/>
      <c r="TFU53" s="130"/>
      <c r="TFV53" s="130"/>
      <c r="TFW53" s="130"/>
      <c r="TFX53" s="130"/>
      <c r="TFY53" s="130"/>
      <c r="TFZ53" s="130"/>
      <c r="TGA53" s="130"/>
      <c r="TGB53" s="130"/>
      <c r="TGC53" s="130"/>
      <c r="TGD53" s="130"/>
      <c r="TGE53" s="130"/>
      <c r="TGF53" s="130"/>
      <c r="TGG53" s="130"/>
      <c r="TGH53" s="130"/>
      <c r="TGI53" s="130"/>
      <c r="TGJ53" s="130"/>
      <c r="TGK53" s="130"/>
      <c r="TGL53" s="130"/>
      <c r="TGM53" s="130"/>
      <c r="TGN53" s="130"/>
      <c r="TGO53" s="130"/>
      <c r="TGP53" s="130"/>
      <c r="TGQ53" s="130"/>
      <c r="TGR53" s="130"/>
      <c r="TGS53" s="130"/>
      <c r="TGT53" s="130"/>
      <c r="TGU53" s="130"/>
      <c r="TGV53" s="130"/>
      <c r="TGW53" s="130"/>
      <c r="TGX53" s="130"/>
      <c r="TGY53" s="130"/>
      <c r="TGZ53" s="130"/>
      <c r="THA53" s="130"/>
      <c r="THB53" s="130"/>
      <c r="THC53" s="130"/>
      <c r="THD53" s="130"/>
      <c r="THE53" s="130"/>
      <c r="THF53" s="130"/>
      <c r="THG53" s="130"/>
      <c r="THH53" s="130"/>
      <c r="THI53" s="130"/>
      <c r="THJ53" s="130"/>
      <c r="THK53" s="130"/>
      <c r="THL53" s="130"/>
      <c r="THM53" s="130"/>
      <c r="THN53" s="130"/>
      <c r="THO53" s="130"/>
      <c r="THP53" s="130"/>
      <c r="THQ53" s="130"/>
      <c r="THR53" s="130"/>
      <c r="THS53" s="130"/>
      <c r="THT53" s="130"/>
      <c r="THU53" s="130"/>
      <c r="THV53" s="130"/>
      <c r="THW53" s="130"/>
      <c r="THX53" s="130"/>
      <c r="THY53" s="130"/>
      <c r="THZ53" s="130"/>
      <c r="TIA53" s="130"/>
      <c r="TIB53" s="130"/>
      <c r="TIC53" s="130"/>
      <c r="TID53" s="130"/>
      <c r="TIE53" s="130"/>
      <c r="TIF53" s="130"/>
      <c r="TIG53" s="130"/>
      <c r="TIH53" s="130"/>
      <c r="TII53" s="130"/>
      <c r="TIJ53" s="130"/>
      <c r="TIK53" s="130"/>
      <c r="TIL53" s="130"/>
      <c r="TIM53" s="130"/>
      <c r="TIN53" s="130"/>
      <c r="TIO53" s="130"/>
      <c r="TIP53" s="130"/>
      <c r="TIQ53" s="130"/>
      <c r="TIR53" s="130"/>
      <c r="TIS53" s="130"/>
      <c r="TIT53" s="130"/>
      <c r="TIU53" s="130"/>
      <c r="TIV53" s="130"/>
      <c r="TIW53" s="130"/>
      <c r="TIX53" s="130"/>
      <c r="TIY53" s="130"/>
      <c r="TIZ53" s="130"/>
      <c r="TJA53" s="130"/>
      <c r="TJB53" s="130"/>
      <c r="TJC53" s="130"/>
      <c r="TJD53" s="130"/>
      <c r="TJE53" s="130"/>
      <c r="TJF53" s="130"/>
      <c r="TJG53" s="130"/>
      <c r="TJH53" s="130"/>
      <c r="TJI53" s="130"/>
      <c r="TJJ53" s="130"/>
      <c r="TJK53" s="130"/>
      <c r="TJL53" s="130"/>
      <c r="TJM53" s="130"/>
      <c r="TJN53" s="130"/>
      <c r="TJO53" s="130"/>
      <c r="TJP53" s="130"/>
      <c r="TJQ53" s="130"/>
      <c r="TJR53" s="130"/>
      <c r="TJS53" s="130"/>
      <c r="TJT53" s="130"/>
      <c r="TJU53" s="130"/>
      <c r="TJV53" s="130"/>
      <c r="TJW53" s="130"/>
      <c r="TJX53" s="130"/>
      <c r="TJY53" s="130"/>
      <c r="TJZ53" s="130"/>
      <c r="TKA53" s="130"/>
      <c r="TKB53" s="130"/>
      <c r="TKC53" s="130"/>
      <c r="TKD53" s="130"/>
      <c r="TKE53" s="130"/>
      <c r="TKF53" s="130"/>
      <c r="TKG53" s="130"/>
      <c r="TKH53" s="130"/>
      <c r="TKI53" s="130"/>
      <c r="TKJ53" s="130"/>
      <c r="TKK53" s="130"/>
      <c r="TKL53" s="130"/>
      <c r="TKM53" s="130"/>
      <c r="TKN53" s="130"/>
      <c r="TKO53" s="130"/>
      <c r="TKP53" s="130"/>
      <c r="TKQ53" s="130"/>
      <c r="TKR53" s="130"/>
      <c r="TKS53" s="130"/>
      <c r="TKT53" s="130"/>
      <c r="TKU53" s="130"/>
      <c r="TKV53" s="130"/>
      <c r="TKW53" s="130"/>
      <c r="TKX53" s="130"/>
      <c r="TKY53" s="130"/>
      <c r="TKZ53" s="130"/>
      <c r="TLA53" s="130"/>
      <c r="TLB53" s="130"/>
      <c r="TLC53" s="130"/>
      <c r="TLD53" s="130"/>
      <c r="TLE53" s="130"/>
      <c r="TLF53" s="130"/>
      <c r="TLG53" s="130"/>
      <c r="TLH53" s="130"/>
      <c r="TLI53" s="130"/>
      <c r="TLJ53" s="130"/>
      <c r="TLK53" s="130"/>
      <c r="TLL53" s="130"/>
      <c r="TLM53" s="130"/>
      <c r="TLN53" s="130"/>
      <c r="TLO53" s="130"/>
      <c r="TLP53" s="130"/>
      <c r="TLQ53" s="130"/>
      <c r="TLR53" s="130"/>
      <c r="TLS53" s="130"/>
      <c r="TLT53" s="130"/>
      <c r="TLU53" s="130"/>
      <c r="TLV53" s="130"/>
      <c r="TLW53" s="130"/>
      <c r="TLX53" s="130"/>
      <c r="TLY53" s="130"/>
      <c r="TLZ53" s="130"/>
      <c r="TMA53" s="130"/>
      <c r="TMB53" s="130"/>
      <c r="TMC53" s="130"/>
      <c r="TMD53" s="130"/>
      <c r="TME53" s="130"/>
      <c r="TMF53" s="130"/>
      <c r="TMG53" s="130"/>
      <c r="TMH53" s="130"/>
      <c r="TMI53" s="130"/>
      <c r="TMJ53" s="130"/>
      <c r="TMK53" s="130"/>
      <c r="TML53" s="130"/>
      <c r="TMM53" s="130"/>
      <c r="TMN53" s="130"/>
      <c r="TMO53" s="130"/>
      <c r="TMP53" s="130"/>
      <c r="TMQ53" s="130"/>
      <c r="TMR53" s="130"/>
      <c r="TMS53" s="130"/>
      <c r="TMT53" s="130"/>
      <c r="TMU53" s="130"/>
      <c r="TMV53" s="130"/>
      <c r="TMW53" s="130"/>
      <c r="TMX53" s="130"/>
      <c r="TMY53" s="130"/>
      <c r="TMZ53" s="130"/>
      <c r="TNA53" s="130"/>
      <c r="TNB53" s="130"/>
      <c r="TNC53" s="130"/>
      <c r="TND53" s="130"/>
      <c r="TNE53" s="130"/>
      <c r="TNF53" s="130"/>
      <c r="TNG53" s="130"/>
      <c r="TNH53" s="130"/>
      <c r="TNI53" s="130"/>
      <c r="TNJ53" s="130"/>
      <c r="TNK53" s="130"/>
      <c r="TNL53" s="130"/>
      <c r="TNM53" s="130"/>
      <c r="TNN53" s="130"/>
      <c r="TNO53" s="130"/>
      <c r="TNP53" s="130"/>
      <c r="TNQ53" s="130"/>
      <c r="TNR53" s="130"/>
      <c r="TNS53" s="130"/>
      <c r="TNT53" s="130"/>
      <c r="TNU53" s="130"/>
      <c r="TNV53" s="130"/>
      <c r="TNW53" s="130"/>
      <c r="TNX53" s="130"/>
      <c r="TNY53" s="130"/>
      <c r="TNZ53" s="130"/>
      <c r="TOA53" s="130"/>
      <c r="TOB53" s="130"/>
      <c r="TOC53" s="130"/>
      <c r="TOD53" s="130"/>
      <c r="TOE53" s="130"/>
      <c r="TOF53" s="130"/>
      <c r="TOG53" s="130"/>
      <c r="TOH53" s="130"/>
      <c r="TOI53" s="130"/>
      <c r="TOJ53" s="130"/>
      <c r="TOK53" s="130"/>
      <c r="TOL53" s="130"/>
      <c r="TOM53" s="130"/>
      <c r="TON53" s="130"/>
      <c r="TOO53" s="130"/>
      <c r="TOP53" s="130"/>
      <c r="TOQ53" s="130"/>
      <c r="TOR53" s="130"/>
      <c r="TOS53" s="130"/>
      <c r="TOT53" s="130"/>
      <c r="TOU53" s="130"/>
      <c r="TOV53" s="130"/>
      <c r="TOW53" s="130"/>
      <c r="TOX53" s="130"/>
      <c r="TOY53" s="130"/>
      <c r="TOZ53" s="130"/>
      <c r="TPA53" s="130"/>
      <c r="TPB53" s="130"/>
      <c r="TPC53" s="130"/>
      <c r="TPD53" s="130"/>
      <c r="TPE53" s="130"/>
      <c r="TPF53" s="130"/>
      <c r="TPG53" s="130"/>
      <c r="TPH53" s="130"/>
      <c r="TPI53" s="130"/>
      <c r="TPJ53" s="130"/>
      <c r="TPK53" s="130"/>
      <c r="TPL53" s="130"/>
      <c r="TPM53" s="130"/>
      <c r="TPN53" s="130"/>
      <c r="TPO53" s="130"/>
      <c r="TPP53" s="130"/>
      <c r="TPQ53" s="130"/>
      <c r="TPR53" s="130"/>
      <c r="TPS53" s="130"/>
      <c r="TPT53" s="130"/>
      <c r="TPU53" s="130"/>
      <c r="TPV53" s="130"/>
      <c r="TPW53" s="130"/>
      <c r="TPX53" s="130"/>
      <c r="TPY53" s="130"/>
      <c r="TPZ53" s="130"/>
      <c r="TQA53" s="130"/>
      <c r="TQB53" s="130"/>
      <c r="TQC53" s="130"/>
      <c r="TQD53" s="130"/>
      <c r="TQE53" s="130"/>
      <c r="TQF53" s="130"/>
      <c r="TQG53" s="130"/>
      <c r="TQH53" s="130"/>
      <c r="TQI53" s="130"/>
      <c r="TQJ53" s="130"/>
      <c r="TQK53" s="130"/>
      <c r="TQL53" s="130"/>
      <c r="TQM53" s="130"/>
      <c r="TQN53" s="130"/>
      <c r="TQO53" s="130"/>
      <c r="TQP53" s="130"/>
      <c r="TQQ53" s="130"/>
      <c r="TQR53" s="130"/>
      <c r="TQS53" s="130"/>
      <c r="TQT53" s="130"/>
      <c r="TQU53" s="130"/>
      <c r="TQV53" s="130"/>
      <c r="TQW53" s="130"/>
      <c r="TQX53" s="130"/>
      <c r="TQY53" s="130"/>
      <c r="TQZ53" s="130"/>
      <c r="TRA53" s="130"/>
      <c r="TRB53" s="130"/>
      <c r="TRC53" s="130"/>
      <c r="TRD53" s="130"/>
      <c r="TRE53" s="130"/>
      <c r="TRF53" s="130"/>
      <c r="TRG53" s="130"/>
      <c r="TRH53" s="130"/>
      <c r="TRI53" s="130"/>
      <c r="TRJ53" s="130"/>
      <c r="TRK53" s="130"/>
      <c r="TRL53" s="130"/>
      <c r="TRM53" s="130"/>
      <c r="TRN53" s="130"/>
      <c r="TRO53" s="130"/>
      <c r="TRP53" s="130"/>
      <c r="TRQ53" s="130"/>
      <c r="TRR53" s="130"/>
      <c r="TRS53" s="130"/>
      <c r="TRT53" s="130"/>
      <c r="TRU53" s="130"/>
      <c r="TRV53" s="130"/>
      <c r="TRW53" s="130"/>
      <c r="TRX53" s="130"/>
      <c r="TRY53" s="130"/>
      <c r="TRZ53" s="130"/>
      <c r="TSA53" s="130"/>
      <c r="TSB53" s="130"/>
      <c r="TSC53" s="130"/>
      <c r="TSD53" s="130"/>
      <c r="TSE53" s="130"/>
      <c r="TSF53" s="130"/>
      <c r="TSG53" s="130"/>
      <c r="TSH53" s="130"/>
      <c r="TSI53" s="130"/>
      <c r="TSJ53" s="130"/>
      <c r="TSK53" s="130"/>
      <c r="TSL53" s="130"/>
      <c r="TSM53" s="130"/>
      <c r="TSN53" s="130"/>
      <c r="TSO53" s="130"/>
      <c r="TSP53" s="130"/>
      <c r="TSQ53" s="130"/>
      <c r="TSR53" s="130"/>
      <c r="TSS53" s="130"/>
      <c r="TST53" s="130"/>
      <c r="TSU53" s="130"/>
      <c r="TSV53" s="130"/>
      <c r="TSW53" s="130"/>
      <c r="TSX53" s="130"/>
      <c r="TSY53" s="130"/>
      <c r="TSZ53" s="130"/>
      <c r="TTA53" s="130"/>
      <c r="TTB53" s="130"/>
      <c r="TTC53" s="130"/>
      <c r="TTD53" s="130"/>
      <c r="TTE53" s="130"/>
      <c r="TTF53" s="130"/>
      <c r="TTG53" s="130"/>
      <c r="TTH53" s="130"/>
      <c r="TTI53" s="130"/>
      <c r="TTJ53" s="130"/>
      <c r="TTK53" s="130"/>
      <c r="TTL53" s="130"/>
      <c r="TTM53" s="130"/>
      <c r="TTN53" s="130"/>
      <c r="TTO53" s="130"/>
      <c r="TTP53" s="130"/>
      <c r="TTQ53" s="130"/>
      <c r="TTR53" s="130"/>
      <c r="TTS53" s="130"/>
      <c r="TTT53" s="130"/>
      <c r="TTU53" s="130"/>
      <c r="TTV53" s="130"/>
      <c r="TTW53" s="130"/>
      <c r="TTX53" s="130"/>
      <c r="TTY53" s="130"/>
      <c r="TTZ53" s="130"/>
      <c r="TUA53" s="130"/>
      <c r="TUB53" s="130"/>
      <c r="TUC53" s="130"/>
      <c r="TUD53" s="130"/>
      <c r="TUE53" s="130"/>
      <c r="TUF53" s="130"/>
      <c r="TUG53" s="130"/>
      <c r="TUH53" s="130"/>
      <c r="TUI53" s="130"/>
      <c r="TUJ53" s="130"/>
      <c r="TUK53" s="130"/>
      <c r="TUL53" s="130"/>
      <c r="TUM53" s="130"/>
      <c r="TUN53" s="130"/>
      <c r="TUO53" s="130"/>
      <c r="TUP53" s="130"/>
      <c r="TUQ53" s="130"/>
      <c r="TUR53" s="130"/>
      <c r="TUS53" s="130"/>
      <c r="TUT53" s="130"/>
      <c r="TUU53" s="130"/>
      <c r="TUV53" s="130"/>
      <c r="TUW53" s="130"/>
      <c r="TUX53" s="130"/>
      <c r="TUY53" s="130"/>
      <c r="TUZ53" s="130"/>
      <c r="TVA53" s="130"/>
      <c r="TVB53" s="130"/>
      <c r="TVC53" s="130"/>
      <c r="TVD53" s="130"/>
      <c r="TVE53" s="130"/>
      <c r="TVF53" s="130"/>
      <c r="TVG53" s="130"/>
      <c r="TVH53" s="130"/>
      <c r="TVI53" s="130"/>
      <c r="TVJ53" s="130"/>
      <c r="TVK53" s="130"/>
      <c r="TVL53" s="130"/>
      <c r="TVM53" s="130"/>
      <c r="TVN53" s="130"/>
      <c r="TVO53" s="130"/>
      <c r="TVP53" s="130"/>
      <c r="TVQ53" s="130"/>
      <c r="TVR53" s="130"/>
      <c r="TVS53" s="130"/>
      <c r="TVT53" s="130"/>
      <c r="TVU53" s="130"/>
      <c r="TVV53" s="130"/>
      <c r="TVW53" s="130"/>
      <c r="TVX53" s="130"/>
      <c r="TVY53" s="130"/>
      <c r="TVZ53" s="130"/>
      <c r="TWA53" s="130"/>
      <c r="TWB53" s="130"/>
      <c r="TWC53" s="130"/>
      <c r="TWD53" s="130"/>
      <c r="TWE53" s="130"/>
      <c r="TWF53" s="130"/>
      <c r="TWG53" s="130"/>
      <c r="TWH53" s="130"/>
      <c r="TWI53" s="130"/>
      <c r="TWJ53" s="130"/>
      <c r="TWK53" s="130"/>
      <c r="TWL53" s="130"/>
      <c r="TWM53" s="130"/>
      <c r="TWN53" s="130"/>
      <c r="TWO53" s="130"/>
      <c r="TWP53" s="130"/>
      <c r="TWQ53" s="130"/>
      <c r="TWR53" s="130"/>
      <c r="TWS53" s="130"/>
      <c r="TWT53" s="130"/>
      <c r="TWU53" s="130"/>
      <c r="TWV53" s="130"/>
      <c r="TWW53" s="130"/>
      <c r="TWX53" s="130"/>
      <c r="TWY53" s="130"/>
      <c r="TWZ53" s="130"/>
      <c r="TXA53" s="130"/>
      <c r="TXB53" s="130"/>
      <c r="TXC53" s="130"/>
      <c r="TXD53" s="130"/>
      <c r="TXE53" s="130"/>
      <c r="TXF53" s="130"/>
      <c r="TXG53" s="130"/>
      <c r="TXH53" s="130"/>
      <c r="TXI53" s="130"/>
      <c r="TXJ53" s="130"/>
      <c r="TXK53" s="130"/>
      <c r="TXL53" s="130"/>
      <c r="TXM53" s="130"/>
      <c r="TXN53" s="130"/>
      <c r="TXO53" s="130"/>
      <c r="TXP53" s="130"/>
      <c r="TXQ53" s="130"/>
      <c r="TXR53" s="130"/>
      <c r="TXS53" s="130"/>
      <c r="TXT53" s="130"/>
      <c r="TXU53" s="130"/>
      <c r="TXV53" s="130"/>
      <c r="TXW53" s="130"/>
      <c r="TXX53" s="130"/>
      <c r="TXY53" s="130"/>
      <c r="TXZ53" s="130"/>
      <c r="TYA53" s="130"/>
      <c r="TYB53" s="130"/>
      <c r="TYC53" s="130"/>
      <c r="TYD53" s="130"/>
      <c r="TYE53" s="130"/>
      <c r="TYF53" s="130"/>
      <c r="TYG53" s="130"/>
      <c r="TYH53" s="130"/>
      <c r="TYI53" s="130"/>
      <c r="TYJ53" s="130"/>
      <c r="TYK53" s="130"/>
      <c r="TYL53" s="130"/>
      <c r="TYM53" s="130"/>
      <c r="TYN53" s="130"/>
      <c r="TYO53" s="130"/>
      <c r="TYP53" s="130"/>
      <c r="TYQ53" s="130"/>
      <c r="TYR53" s="130"/>
      <c r="TYS53" s="130"/>
      <c r="TYT53" s="130"/>
      <c r="TYU53" s="130"/>
      <c r="TYV53" s="130"/>
      <c r="TYW53" s="130"/>
      <c r="TYX53" s="130"/>
      <c r="TYY53" s="130"/>
      <c r="TYZ53" s="130"/>
      <c r="TZA53" s="130"/>
      <c r="TZB53" s="130"/>
      <c r="TZC53" s="130"/>
      <c r="TZD53" s="130"/>
      <c r="TZE53" s="130"/>
      <c r="TZF53" s="130"/>
      <c r="TZG53" s="130"/>
      <c r="TZH53" s="130"/>
      <c r="TZI53" s="130"/>
      <c r="TZJ53" s="130"/>
      <c r="TZK53" s="130"/>
      <c r="TZL53" s="130"/>
      <c r="TZM53" s="130"/>
      <c r="TZN53" s="130"/>
      <c r="TZO53" s="130"/>
      <c r="TZP53" s="130"/>
      <c r="TZQ53" s="130"/>
      <c r="TZR53" s="130"/>
      <c r="TZS53" s="130"/>
      <c r="TZT53" s="130"/>
      <c r="TZU53" s="130"/>
      <c r="TZV53" s="130"/>
      <c r="TZW53" s="130"/>
      <c r="TZX53" s="130"/>
      <c r="TZY53" s="130"/>
      <c r="TZZ53" s="130"/>
      <c r="UAA53" s="130"/>
      <c r="UAB53" s="130"/>
      <c r="UAC53" s="130"/>
      <c r="UAD53" s="130"/>
      <c r="UAE53" s="130"/>
      <c r="UAF53" s="130"/>
      <c r="UAG53" s="130"/>
      <c r="UAH53" s="130"/>
      <c r="UAI53" s="130"/>
      <c r="UAJ53" s="130"/>
      <c r="UAK53" s="130"/>
      <c r="UAL53" s="130"/>
      <c r="UAM53" s="130"/>
      <c r="UAN53" s="130"/>
      <c r="UAO53" s="130"/>
      <c r="UAP53" s="130"/>
      <c r="UAQ53" s="130"/>
      <c r="UAR53" s="130"/>
      <c r="UAS53" s="130"/>
      <c r="UAT53" s="130"/>
      <c r="UAU53" s="130"/>
      <c r="UAV53" s="130"/>
      <c r="UAW53" s="130"/>
      <c r="UAX53" s="130"/>
      <c r="UAY53" s="130"/>
      <c r="UAZ53" s="130"/>
      <c r="UBA53" s="130"/>
      <c r="UBB53" s="130"/>
      <c r="UBC53" s="130"/>
      <c r="UBD53" s="130"/>
      <c r="UBE53" s="130"/>
      <c r="UBF53" s="130"/>
      <c r="UBG53" s="130"/>
      <c r="UBH53" s="130"/>
      <c r="UBI53" s="130"/>
      <c r="UBJ53" s="130"/>
      <c r="UBK53" s="130"/>
      <c r="UBL53" s="130"/>
      <c r="UBM53" s="130"/>
      <c r="UBN53" s="130"/>
      <c r="UBO53" s="130"/>
      <c r="UBP53" s="130"/>
      <c r="UBQ53" s="130"/>
      <c r="UBR53" s="130"/>
      <c r="UBS53" s="130"/>
      <c r="UBT53" s="130"/>
      <c r="UBU53" s="130"/>
      <c r="UBV53" s="130"/>
      <c r="UBW53" s="130"/>
      <c r="UBX53" s="130"/>
      <c r="UBY53" s="130"/>
      <c r="UBZ53" s="130"/>
      <c r="UCA53" s="130"/>
      <c r="UCB53" s="130"/>
      <c r="UCC53" s="130"/>
      <c r="UCD53" s="130"/>
      <c r="UCE53" s="130"/>
      <c r="UCF53" s="130"/>
      <c r="UCG53" s="130"/>
      <c r="UCH53" s="130"/>
      <c r="UCI53" s="130"/>
      <c r="UCJ53" s="130"/>
      <c r="UCK53" s="130"/>
      <c r="UCL53" s="130"/>
      <c r="UCM53" s="130"/>
      <c r="UCN53" s="130"/>
      <c r="UCO53" s="130"/>
      <c r="UCP53" s="130"/>
      <c r="UCQ53" s="130"/>
      <c r="UCR53" s="130"/>
      <c r="UCS53" s="130"/>
      <c r="UCT53" s="130"/>
      <c r="UCU53" s="130"/>
      <c r="UCV53" s="130"/>
      <c r="UCW53" s="130"/>
      <c r="UCX53" s="130"/>
      <c r="UCY53" s="130"/>
      <c r="UCZ53" s="130"/>
      <c r="UDA53" s="130"/>
      <c r="UDB53" s="130"/>
      <c r="UDC53" s="130"/>
      <c r="UDD53" s="130"/>
      <c r="UDE53" s="130"/>
      <c r="UDF53" s="130"/>
      <c r="UDG53" s="130"/>
      <c r="UDH53" s="130"/>
      <c r="UDI53" s="130"/>
      <c r="UDJ53" s="130"/>
      <c r="UDK53" s="130"/>
      <c r="UDL53" s="130"/>
      <c r="UDM53" s="130"/>
      <c r="UDN53" s="130"/>
      <c r="UDO53" s="130"/>
      <c r="UDP53" s="130"/>
      <c r="UDQ53" s="130"/>
      <c r="UDR53" s="130"/>
      <c r="UDS53" s="130"/>
      <c r="UDT53" s="130"/>
      <c r="UDU53" s="130"/>
      <c r="UDV53" s="130"/>
      <c r="UDW53" s="130"/>
      <c r="UDX53" s="130"/>
      <c r="UDY53" s="130"/>
      <c r="UDZ53" s="130"/>
      <c r="UEA53" s="130"/>
      <c r="UEB53" s="130"/>
      <c r="UEC53" s="130"/>
      <c r="UED53" s="130"/>
      <c r="UEE53" s="130"/>
      <c r="UEF53" s="130"/>
      <c r="UEG53" s="130"/>
      <c r="UEH53" s="130"/>
      <c r="UEI53" s="130"/>
      <c r="UEJ53" s="130"/>
      <c r="UEK53" s="130"/>
      <c r="UEL53" s="130"/>
      <c r="UEM53" s="130"/>
      <c r="UEN53" s="130"/>
      <c r="UEO53" s="130"/>
      <c r="UEP53" s="130"/>
      <c r="UEQ53" s="130"/>
      <c r="UER53" s="130"/>
      <c r="UES53" s="130"/>
      <c r="UET53" s="130"/>
      <c r="UEU53" s="130"/>
      <c r="UEV53" s="130"/>
      <c r="UEW53" s="130"/>
      <c r="UEX53" s="130"/>
      <c r="UEY53" s="130"/>
      <c r="UEZ53" s="130"/>
      <c r="UFA53" s="130"/>
      <c r="UFB53" s="130"/>
      <c r="UFC53" s="130"/>
      <c r="UFD53" s="130"/>
      <c r="UFE53" s="130"/>
      <c r="UFF53" s="130"/>
      <c r="UFG53" s="130"/>
      <c r="UFH53" s="130"/>
      <c r="UFI53" s="130"/>
      <c r="UFJ53" s="130"/>
      <c r="UFK53" s="130"/>
      <c r="UFL53" s="130"/>
      <c r="UFM53" s="130"/>
      <c r="UFN53" s="130"/>
      <c r="UFO53" s="130"/>
      <c r="UFP53" s="130"/>
      <c r="UFQ53" s="130"/>
      <c r="UFR53" s="130"/>
      <c r="UFS53" s="130"/>
      <c r="UFT53" s="130"/>
      <c r="UFU53" s="130"/>
      <c r="UFV53" s="130"/>
      <c r="UFW53" s="130"/>
      <c r="UFX53" s="130"/>
      <c r="UFY53" s="130"/>
      <c r="UFZ53" s="130"/>
      <c r="UGA53" s="130"/>
      <c r="UGB53" s="130"/>
      <c r="UGC53" s="130"/>
      <c r="UGD53" s="130"/>
      <c r="UGE53" s="130"/>
      <c r="UGF53" s="130"/>
      <c r="UGG53" s="130"/>
      <c r="UGH53" s="130"/>
      <c r="UGI53" s="130"/>
      <c r="UGJ53" s="130"/>
      <c r="UGK53" s="130"/>
      <c r="UGL53" s="130"/>
      <c r="UGM53" s="130"/>
      <c r="UGN53" s="130"/>
      <c r="UGO53" s="130"/>
      <c r="UGP53" s="130"/>
      <c r="UGQ53" s="130"/>
      <c r="UGR53" s="130"/>
      <c r="UGS53" s="130"/>
      <c r="UGT53" s="130"/>
      <c r="UGU53" s="130"/>
      <c r="UGV53" s="130"/>
      <c r="UGW53" s="130"/>
      <c r="UGX53" s="130"/>
      <c r="UGY53" s="130"/>
      <c r="UGZ53" s="130"/>
      <c r="UHA53" s="130"/>
      <c r="UHB53" s="130"/>
      <c r="UHC53" s="130"/>
      <c r="UHD53" s="130"/>
      <c r="UHE53" s="130"/>
      <c r="UHF53" s="130"/>
      <c r="UHG53" s="130"/>
      <c r="UHH53" s="130"/>
      <c r="UHI53" s="130"/>
      <c r="UHJ53" s="130"/>
      <c r="UHK53" s="130"/>
      <c r="UHL53" s="130"/>
      <c r="UHM53" s="130"/>
      <c r="UHN53" s="130"/>
      <c r="UHO53" s="130"/>
      <c r="UHP53" s="130"/>
      <c r="UHQ53" s="130"/>
      <c r="UHR53" s="130"/>
      <c r="UHS53" s="130"/>
      <c r="UHT53" s="130"/>
      <c r="UHU53" s="130"/>
      <c r="UHV53" s="130"/>
      <c r="UHW53" s="130"/>
      <c r="UHX53" s="130"/>
      <c r="UHY53" s="130"/>
      <c r="UHZ53" s="130"/>
      <c r="UIA53" s="130"/>
      <c r="UIB53" s="130"/>
      <c r="UIC53" s="130"/>
      <c r="UID53" s="130"/>
      <c r="UIE53" s="130"/>
      <c r="UIF53" s="130"/>
      <c r="UIG53" s="130"/>
      <c r="UIH53" s="130"/>
      <c r="UII53" s="130"/>
      <c r="UIJ53" s="130"/>
      <c r="UIK53" s="130"/>
      <c r="UIL53" s="130"/>
      <c r="UIM53" s="130"/>
      <c r="UIN53" s="130"/>
      <c r="UIO53" s="130"/>
      <c r="UIP53" s="130"/>
      <c r="UIQ53" s="130"/>
      <c r="UIR53" s="130"/>
      <c r="UIS53" s="130"/>
      <c r="UIT53" s="130"/>
      <c r="UIU53" s="130"/>
      <c r="UIV53" s="130"/>
      <c r="UIW53" s="130"/>
      <c r="UIX53" s="130"/>
      <c r="UIY53" s="130"/>
      <c r="UIZ53" s="130"/>
      <c r="UJA53" s="130"/>
      <c r="UJB53" s="130"/>
      <c r="UJC53" s="130"/>
      <c r="UJD53" s="130"/>
      <c r="UJE53" s="130"/>
      <c r="UJF53" s="130"/>
      <c r="UJG53" s="130"/>
      <c r="UJH53" s="130"/>
      <c r="UJI53" s="130"/>
      <c r="UJJ53" s="130"/>
      <c r="UJK53" s="130"/>
      <c r="UJL53" s="130"/>
      <c r="UJM53" s="130"/>
      <c r="UJN53" s="130"/>
      <c r="UJO53" s="130"/>
      <c r="UJP53" s="130"/>
      <c r="UJQ53" s="130"/>
      <c r="UJR53" s="130"/>
      <c r="UJS53" s="130"/>
      <c r="UJT53" s="130"/>
      <c r="UJU53" s="130"/>
      <c r="UJV53" s="130"/>
      <c r="UJW53" s="130"/>
      <c r="UJX53" s="130"/>
      <c r="UJY53" s="130"/>
      <c r="UJZ53" s="130"/>
      <c r="UKA53" s="130"/>
      <c r="UKB53" s="130"/>
      <c r="UKC53" s="130"/>
      <c r="UKD53" s="130"/>
      <c r="UKE53" s="130"/>
      <c r="UKF53" s="130"/>
      <c r="UKG53" s="130"/>
      <c r="UKH53" s="130"/>
      <c r="UKI53" s="130"/>
      <c r="UKJ53" s="130"/>
      <c r="UKK53" s="130"/>
      <c r="UKL53" s="130"/>
      <c r="UKM53" s="130"/>
      <c r="UKN53" s="130"/>
      <c r="UKO53" s="130"/>
      <c r="UKP53" s="130"/>
      <c r="UKQ53" s="130"/>
      <c r="UKR53" s="130"/>
      <c r="UKS53" s="130"/>
      <c r="UKT53" s="130"/>
      <c r="UKU53" s="130"/>
      <c r="UKV53" s="130"/>
      <c r="UKW53" s="130"/>
      <c r="UKX53" s="130"/>
      <c r="UKY53" s="130"/>
      <c r="UKZ53" s="130"/>
      <c r="ULA53" s="130"/>
      <c r="ULB53" s="130"/>
      <c r="ULC53" s="130"/>
      <c r="ULD53" s="130"/>
      <c r="ULE53" s="130"/>
      <c r="ULF53" s="130"/>
      <c r="ULG53" s="130"/>
      <c r="ULH53" s="130"/>
      <c r="ULI53" s="130"/>
      <c r="ULJ53" s="130"/>
      <c r="ULK53" s="130"/>
      <c r="ULL53" s="130"/>
      <c r="ULM53" s="130"/>
      <c r="ULN53" s="130"/>
      <c r="ULO53" s="130"/>
      <c r="ULP53" s="130"/>
      <c r="ULQ53" s="130"/>
      <c r="ULR53" s="130"/>
      <c r="ULS53" s="130"/>
      <c r="ULT53" s="130"/>
      <c r="ULU53" s="130"/>
      <c r="ULV53" s="130"/>
      <c r="ULW53" s="130"/>
      <c r="ULX53" s="130"/>
      <c r="ULY53" s="130"/>
      <c r="ULZ53" s="130"/>
      <c r="UMA53" s="130"/>
      <c r="UMB53" s="130"/>
      <c r="UMC53" s="130"/>
      <c r="UMD53" s="130"/>
      <c r="UME53" s="130"/>
      <c r="UMF53" s="130"/>
      <c r="UMG53" s="130"/>
      <c r="UMH53" s="130"/>
      <c r="UMI53" s="130"/>
      <c r="UMJ53" s="130"/>
      <c r="UMK53" s="130"/>
      <c r="UML53" s="130"/>
      <c r="UMM53" s="130"/>
      <c r="UMN53" s="130"/>
      <c r="UMO53" s="130"/>
      <c r="UMP53" s="130"/>
      <c r="UMQ53" s="130"/>
      <c r="UMR53" s="130"/>
      <c r="UMS53" s="130"/>
      <c r="UMT53" s="130"/>
      <c r="UMU53" s="130"/>
      <c r="UMV53" s="130"/>
      <c r="UMW53" s="130"/>
      <c r="UMX53" s="130"/>
      <c r="UMY53" s="130"/>
      <c r="UMZ53" s="130"/>
      <c r="UNA53" s="130"/>
      <c r="UNB53" s="130"/>
      <c r="UNC53" s="130"/>
      <c r="UND53" s="130"/>
      <c r="UNE53" s="130"/>
      <c r="UNF53" s="130"/>
      <c r="UNG53" s="130"/>
      <c r="UNH53" s="130"/>
      <c r="UNI53" s="130"/>
      <c r="UNJ53" s="130"/>
      <c r="UNK53" s="130"/>
      <c r="UNL53" s="130"/>
      <c r="UNM53" s="130"/>
      <c r="UNN53" s="130"/>
      <c r="UNO53" s="130"/>
      <c r="UNP53" s="130"/>
      <c r="UNQ53" s="130"/>
      <c r="UNR53" s="130"/>
      <c r="UNS53" s="130"/>
      <c r="UNT53" s="130"/>
      <c r="UNU53" s="130"/>
      <c r="UNV53" s="130"/>
      <c r="UNW53" s="130"/>
      <c r="UNX53" s="130"/>
      <c r="UNY53" s="130"/>
      <c r="UNZ53" s="130"/>
      <c r="UOA53" s="130"/>
      <c r="UOB53" s="130"/>
      <c r="UOC53" s="130"/>
      <c r="UOD53" s="130"/>
      <c r="UOE53" s="130"/>
      <c r="UOF53" s="130"/>
      <c r="UOG53" s="130"/>
      <c r="UOH53" s="130"/>
      <c r="UOI53" s="130"/>
      <c r="UOJ53" s="130"/>
      <c r="UOK53" s="130"/>
      <c r="UOL53" s="130"/>
      <c r="UOM53" s="130"/>
      <c r="UON53" s="130"/>
      <c r="UOO53" s="130"/>
      <c r="UOP53" s="130"/>
      <c r="UOQ53" s="130"/>
      <c r="UOR53" s="130"/>
      <c r="UOS53" s="130"/>
      <c r="UOT53" s="130"/>
      <c r="UOU53" s="130"/>
      <c r="UOV53" s="130"/>
      <c r="UOW53" s="130"/>
      <c r="UOX53" s="130"/>
      <c r="UOY53" s="130"/>
      <c r="UOZ53" s="130"/>
      <c r="UPA53" s="130"/>
      <c r="UPB53" s="130"/>
      <c r="UPC53" s="130"/>
      <c r="UPD53" s="130"/>
      <c r="UPE53" s="130"/>
      <c r="UPF53" s="130"/>
      <c r="UPG53" s="130"/>
      <c r="UPH53" s="130"/>
      <c r="UPI53" s="130"/>
      <c r="UPJ53" s="130"/>
      <c r="UPK53" s="130"/>
      <c r="UPL53" s="130"/>
      <c r="UPM53" s="130"/>
      <c r="UPN53" s="130"/>
      <c r="UPO53" s="130"/>
      <c r="UPP53" s="130"/>
      <c r="UPQ53" s="130"/>
      <c r="UPR53" s="130"/>
      <c r="UPS53" s="130"/>
      <c r="UPT53" s="130"/>
      <c r="UPU53" s="130"/>
      <c r="UPV53" s="130"/>
      <c r="UPW53" s="130"/>
      <c r="UPX53" s="130"/>
      <c r="UPY53" s="130"/>
      <c r="UPZ53" s="130"/>
      <c r="UQA53" s="130"/>
      <c r="UQB53" s="130"/>
      <c r="UQC53" s="130"/>
      <c r="UQD53" s="130"/>
      <c r="UQE53" s="130"/>
      <c r="UQF53" s="130"/>
      <c r="UQG53" s="130"/>
      <c r="UQH53" s="130"/>
      <c r="UQI53" s="130"/>
      <c r="UQJ53" s="130"/>
      <c r="UQK53" s="130"/>
      <c r="UQL53" s="130"/>
      <c r="UQM53" s="130"/>
      <c r="UQN53" s="130"/>
      <c r="UQO53" s="130"/>
      <c r="UQP53" s="130"/>
      <c r="UQQ53" s="130"/>
      <c r="UQR53" s="130"/>
      <c r="UQS53" s="130"/>
      <c r="UQT53" s="130"/>
      <c r="UQU53" s="130"/>
      <c r="UQV53" s="130"/>
      <c r="UQW53" s="130"/>
      <c r="UQX53" s="130"/>
      <c r="UQY53" s="130"/>
      <c r="UQZ53" s="130"/>
      <c r="URA53" s="130"/>
      <c r="URB53" s="130"/>
      <c r="URC53" s="130"/>
      <c r="URD53" s="130"/>
      <c r="URE53" s="130"/>
      <c r="URF53" s="130"/>
      <c r="URG53" s="130"/>
      <c r="URH53" s="130"/>
      <c r="URI53" s="130"/>
      <c r="URJ53" s="130"/>
      <c r="URK53" s="130"/>
      <c r="URL53" s="130"/>
      <c r="URM53" s="130"/>
      <c r="URN53" s="130"/>
      <c r="URO53" s="130"/>
      <c r="URP53" s="130"/>
      <c r="URQ53" s="130"/>
      <c r="URR53" s="130"/>
      <c r="URS53" s="130"/>
      <c r="URT53" s="130"/>
      <c r="URU53" s="130"/>
      <c r="URV53" s="130"/>
      <c r="URW53" s="130"/>
      <c r="URX53" s="130"/>
      <c r="URY53" s="130"/>
      <c r="URZ53" s="130"/>
      <c r="USA53" s="130"/>
      <c r="USB53" s="130"/>
      <c r="USC53" s="130"/>
      <c r="USD53" s="130"/>
      <c r="USE53" s="130"/>
      <c r="USF53" s="130"/>
      <c r="USG53" s="130"/>
      <c r="USH53" s="130"/>
      <c r="USI53" s="130"/>
      <c r="USJ53" s="130"/>
      <c r="USK53" s="130"/>
      <c r="USL53" s="130"/>
      <c r="USM53" s="130"/>
      <c r="USN53" s="130"/>
      <c r="USO53" s="130"/>
      <c r="USP53" s="130"/>
      <c r="USQ53" s="130"/>
      <c r="USR53" s="130"/>
      <c r="USS53" s="130"/>
      <c r="UST53" s="130"/>
      <c r="USU53" s="130"/>
      <c r="USV53" s="130"/>
      <c r="USW53" s="130"/>
      <c r="USX53" s="130"/>
      <c r="USY53" s="130"/>
      <c r="USZ53" s="130"/>
      <c r="UTA53" s="130"/>
      <c r="UTB53" s="130"/>
      <c r="UTC53" s="130"/>
      <c r="UTD53" s="130"/>
      <c r="UTE53" s="130"/>
      <c r="UTF53" s="130"/>
      <c r="UTG53" s="130"/>
      <c r="UTH53" s="130"/>
      <c r="UTI53" s="130"/>
      <c r="UTJ53" s="130"/>
      <c r="UTK53" s="130"/>
      <c r="UTL53" s="130"/>
      <c r="UTM53" s="130"/>
      <c r="UTN53" s="130"/>
      <c r="UTO53" s="130"/>
      <c r="UTP53" s="130"/>
      <c r="UTQ53" s="130"/>
      <c r="UTR53" s="130"/>
      <c r="UTS53" s="130"/>
      <c r="UTT53" s="130"/>
      <c r="UTU53" s="130"/>
      <c r="UTV53" s="130"/>
      <c r="UTW53" s="130"/>
      <c r="UTX53" s="130"/>
      <c r="UTY53" s="130"/>
      <c r="UTZ53" s="130"/>
      <c r="UUA53" s="130"/>
      <c r="UUB53" s="130"/>
      <c r="UUC53" s="130"/>
      <c r="UUD53" s="130"/>
      <c r="UUE53" s="130"/>
      <c r="UUF53" s="130"/>
      <c r="UUG53" s="130"/>
      <c r="UUH53" s="130"/>
      <c r="UUI53" s="130"/>
      <c r="UUJ53" s="130"/>
      <c r="UUK53" s="130"/>
      <c r="UUL53" s="130"/>
      <c r="UUM53" s="130"/>
      <c r="UUN53" s="130"/>
      <c r="UUO53" s="130"/>
      <c r="UUP53" s="130"/>
      <c r="UUQ53" s="130"/>
      <c r="UUR53" s="130"/>
      <c r="UUS53" s="130"/>
      <c r="UUT53" s="130"/>
      <c r="UUU53" s="130"/>
      <c r="UUV53" s="130"/>
      <c r="UUW53" s="130"/>
      <c r="UUX53" s="130"/>
      <c r="UUY53" s="130"/>
      <c r="UUZ53" s="130"/>
      <c r="UVA53" s="130"/>
      <c r="UVB53" s="130"/>
      <c r="UVC53" s="130"/>
      <c r="UVD53" s="130"/>
      <c r="UVE53" s="130"/>
      <c r="UVF53" s="130"/>
      <c r="UVG53" s="130"/>
      <c r="UVH53" s="130"/>
      <c r="UVI53" s="130"/>
      <c r="UVJ53" s="130"/>
      <c r="UVK53" s="130"/>
      <c r="UVL53" s="130"/>
      <c r="UVM53" s="130"/>
      <c r="UVN53" s="130"/>
      <c r="UVO53" s="130"/>
      <c r="UVP53" s="130"/>
      <c r="UVQ53" s="130"/>
      <c r="UVR53" s="130"/>
      <c r="UVS53" s="130"/>
      <c r="UVT53" s="130"/>
      <c r="UVU53" s="130"/>
      <c r="UVV53" s="130"/>
      <c r="UVW53" s="130"/>
      <c r="UVX53" s="130"/>
      <c r="UVY53" s="130"/>
      <c r="UVZ53" s="130"/>
      <c r="UWA53" s="130"/>
      <c r="UWB53" s="130"/>
      <c r="UWC53" s="130"/>
      <c r="UWD53" s="130"/>
      <c r="UWE53" s="130"/>
      <c r="UWF53" s="130"/>
      <c r="UWG53" s="130"/>
      <c r="UWH53" s="130"/>
      <c r="UWI53" s="130"/>
      <c r="UWJ53" s="130"/>
      <c r="UWK53" s="130"/>
      <c r="UWL53" s="130"/>
      <c r="UWM53" s="130"/>
      <c r="UWN53" s="130"/>
      <c r="UWO53" s="130"/>
      <c r="UWP53" s="130"/>
      <c r="UWQ53" s="130"/>
      <c r="UWR53" s="130"/>
      <c r="UWS53" s="130"/>
      <c r="UWT53" s="130"/>
      <c r="UWU53" s="130"/>
      <c r="UWV53" s="130"/>
      <c r="UWW53" s="130"/>
      <c r="UWX53" s="130"/>
      <c r="UWY53" s="130"/>
      <c r="UWZ53" s="130"/>
      <c r="UXA53" s="130"/>
      <c r="UXB53" s="130"/>
      <c r="UXC53" s="130"/>
      <c r="UXD53" s="130"/>
      <c r="UXE53" s="130"/>
      <c r="UXF53" s="130"/>
      <c r="UXG53" s="130"/>
      <c r="UXH53" s="130"/>
      <c r="UXI53" s="130"/>
      <c r="UXJ53" s="130"/>
      <c r="UXK53" s="130"/>
      <c r="UXL53" s="130"/>
      <c r="UXM53" s="130"/>
      <c r="UXN53" s="130"/>
      <c r="UXO53" s="130"/>
      <c r="UXP53" s="130"/>
      <c r="UXQ53" s="130"/>
      <c r="UXR53" s="130"/>
      <c r="UXS53" s="130"/>
      <c r="UXT53" s="130"/>
      <c r="UXU53" s="130"/>
      <c r="UXV53" s="130"/>
      <c r="UXW53" s="130"/>
      <c r="UXX53" s="130"/>
      <c r="UXY53" s="130"/>
      <c r="UXZ53" s="130"/>
      <c r="UYA53" s="130"/>
      <c r="UYB53" s="130"/>
      <c r="UYC53" s="130"/>
      <c r="UYD53" s="130"/>
      <c r="UYE53" s="130"/>
      <c r="UYF53" s="130"/>
      <c r="UYG53" s="130"/>
      <c r="UYH53" s="130"/>
      <c r="UYI53" s="130"/>
      <c r="UYJ53" s="130"/>
      <c r="UYK53" s="130"/>
      <c r="UYL53" s="130"/>
      <c r="UYM53" s="130"/>
      <c r="UYN53" s="130"/>
      <c r="UYO53" s="130"/>
      <c r="UYP53" s="130"/>
      <c r="UYQ53" s="130"/>
      <c r="UYR53" s="130"/>
      <c r="UYS53" s="130"/>
      <c r="UYT53" s="130"/>
      <c r="UYU53" s="130"/>
      <c r="UYV53" s="130"/>
      <c r="UYW53" s="130"/>
      <c r="UYX53" s="130"/>
      <c r="UYY53" s="130"/>
      <c r="UYZ53" s="130"/>
      <c r="UZA53" s="130"/>
      <c r="UZB53" s="130"/>
      <c r="UZC53" s="130"/>
      <c r="UZD53" s="130"/>
      <c r="UZE53" s="130"/>
      <c r="UZF53" s="130"/>
      <c r="UZG53" s="130"/>
      <c r="UZH53" s="130"/>
      <c r="UZI53" s="130"/>
      <c r="UZJ53" s="130"/>
      <c r="UZK53" s="130"/>
      <c r="UZL53" s="130"/>
      <c r="UZM53" s="130"/>
      <c r="UZN53" s="130"/>
      <c r="UZO53" s="130"/>
      <c r="UZP53" s="130"/>
      <c r="UZQ53" s="130"/>
      <c r="UZR53" s="130"/>
      <c r="UZS53" s="130"/>
      <c r="UZT53" s="130"/>
      <c r="UZU53" s="130"/>
      <c r="UZV53" s="130"/>
      <c r="UZW53" s="130"/>
      <c r="UZX53" s="130"/>
      <c r="UZY53" s="130"/>
      <c r="UZZ53" s="130"/>
      <c r="VAA53" s="130"/>
      <c r="VAB53" s="130"/>
      <c r="VAC53" s="130"/>
      <c r="VAD53" s="130"/>
      <c r="VAE53" s="130"/>
      <c r="VAF53" s="130"/>
      <c r="VAG53" s="130"/>
      <c r="VAH53" s="130"/>
      <c r="VAI53" s="130"/>
      <c r="VAJ53" s="130"/>
      <c r="VAK53" s="130"/>
      <c r="VAL53" s="130"/>
      <c r="VAM53" s="130"/>
      <c r="VAN53" s="130"/>
      <c r="VAO53" s="130"/>
      <c r="VAP53" s="130"/>
      <c r="VAQ53" s="130"/>
      <c r="VAR53" s="130"/>
      <c r="VAS53" s="130"/>
      <c r="VAT53" s="130"/>
      <c r="VAU53" s="130"/>
      <c r="VAV53" s="130"/>
      <c r="VAW53" s="130"/>
      <c r="VAX53" s="130"/>
      <c r="VAY53" s="130"/>
      <c r="VAZ53" s="130"/>
      <c r="VBA53" s="130"/>
      <c r="VBB53" s="130"/>
      <c r="VBC53" s="130"/>
      <c r="VBD53" s="130"/>
      <c r="VBE53" s="130"/>
      <c r="VBF53" s="130"/>
      <c r="VBG53" s="130"/>
      <c r="VBH53" s="130"/>
      <c r="VBI53" s="130"/>
      <c r="VBJ53" s="130"/>
      <c r="VBK53" s="130"/>
      <c r="VBL53" s="130"/>
      <c r="VBM53" s="130"/>
      <c r="VBN53" s="130"/>
      <c r="VBO53" s="130"/>
      <c r="VBP53" s="130"/>
      <c r="VBQ53" s="130"/>
      <c r="VBR53" s="130"/>
      <c r="VBS53" s="130"/>
      <c r="VBT53" s="130"/>
      <c r="VBU53" s="130"/>
      <c r="VBV53" s="130"/>
      <c r="VBW53" s="130"/>
      <c r="VBX53" s="130"/>
      <c r="VBY53" s="130"/>
      <c r="VBZ53" s="130"/>
      <c r="VCA53" s="130"/>
      <c r="VCB53" s="130"/>
      <c r="VCC53" s="130"/>
      <c r="VCD53" s="130"/>
      <c r="VCE53" s="130"/>
      <c r="VCF53" s="130"/>
      <c r="VCG53" s="130"/>
      <c r="VCH53" s="130"/>
      <c r="VCI53" s="130"/>
      <c r="VCJ53" s="130"/>
      <c r="VCK53" s="130"/>
      <c r="VCL53" s="130"/>
      <c r="VCM53" s="130"/>
      <c r="VCN53" s="130"/>
      <c r="VCO53" s="130"/>
      <c r="VCP53" s="130"/>
      <c r="VCQ53" s="130"/>
      <c r="VCR53" s="130"/>
      <c r="VCS53" s="130"/>
      <c r="VCT53" s="130"/>
      <c r="VCU53" s="130"/>
      <c r="VCV53" s="130"/>
      <c r="VCW53" s="130"/>
      <c r="VCX53" s="130"/>
      <c r="VCY53" s="130"/>
      <c r="VCZ53" s="130"/>
      <c r="VDA53" s="130"/>
      <c r="VDB53" s="130"/>
      <c r="VDC53" s="130"/>
      <c r="VDD53" s="130"/>
      <c r="VDE53" s="130"/>
      <c r="VDF53" s="130"/>
      <c r="VDG53" s="130"/>
      <c r="VDH53" s="130"/>
      <c r="VDI53" s="130"/>
      <c r="VDJ53" s="130"/>
      <c r="VDK53" s="130"/>
      <c r="VDL53" s="130"/>
      <c r="VDM53" s="130"/>
      <c r="VDN53" s="130"/>
      <c r="VDO53" s="130"/>
      <c r="VDP53" s="130"/>
      <c r="VDQ53" s="130"/>
      <c r="VDR53" s="130"/>
      <c r="VDS53" s="130"/>
      <c r="VDT53" s="130"/>
      <c r="VDU53" s="130"/>
      <c r="VDV53" s="130"/>
      <c r="VDW53" s="130"/>
      <c r="VDX53" s="130"/>
      <c r="VDY53" s="130"/>
      <c r="VDZ53" s="130"/>
      <c r="VEA53" s="130"/>
      <c r="VEB53" s="130"/>
      <c r="VEC53" s="130"/>
      <c r="VED53" s="130"/>
      <c r="VEE53" s="130"/>
      <c r="VEF53" s="130"/>
      <c r="VEG53" s="130"/>
      <c r="VEH53" s="130"/>
      <c r="VEI53" s="130"/>
      <c r="VEJ53" s="130"/>
      <c r="VEK53" s="130"/>
      <c r="VEL53" s="130"/>
      <c r="VEM53" s="130"/>
      <c r="VEN53" s="130"/>
      <c r="VEO53" s="130"/>
      <c r="VEP53" s="130"/>
      <c r="VEQ53" s="130"/>
      <c r="VER53" s="130"/>
      <c r="VES53" s="130"/>
      <c r="VET53" s="130"/>
      <c r="VEU53" s="130"/>
      <c r="VEV53" s="130"/>
      <c r="VEW53" s="130"/>
      <c r="VEX53" s="130"/>
      <c r="VEY53" s="130"/>
      <c r="VEZ53" s="130"/>
      <c r="VFA53" s="130"/>
      <c r="VFB53" s="130"/>
      <c r="VFC53" s="130"/>
      <c r="VFD53" s="130"/>
      <c r="VFE53" s="130"/>
      <c r="VFF53" s="130"/>
      <c r="VFG53" s="130"/>
      <c r="VFH53" s="130"/>
      <c r="VFI53" s="130"/>
      <c r="VFJ53" s="130"/>
      <c r="VFK53" s="130"/>
      <c r="VFL53" s="130"/>
      <c r="VFM53" s="130"/>
      <c r="VFN53" s="130"/>
      <c r="VFO53" s="130"/>
      <c r="VFP53" s="130"/>
      <c r="VFQ53" s="130"/>
      <c r="VFR53" s="130"/>
      <c r="VFS53" s="130"/>
      <c r="VFT53" s="130"/>
      <c r="VFU53" s="130"/>
      <c r="VFV53" s="130"/>
      <c r="VFW53" s="130"/>
      <c r="VFX53" s="130"/>
      <c r="VFY53" s="130"/>
      <c r="VFZ53" s="130"/>
      <c r="VGA53" s="130"/>
      <c r="VGB53" s="130"/>
      <c r="VGC53" s="130"/>
      <c r="VGD53" s="130"/>
      <c r="VGE53" s="130"/>
      <c r="VGF53" s="130"/>
      <c r="VGG53" s="130"/>
      <c r="VGH53" s="130"/>
      <c r="VGI53" s="130"/>
      <c r="VGJ53" s="130"/>
      <c r="VGK53" s="130"/>
      <c r="VGL53" s="130"/>
      <c r="VGM53" s="130"/>
      <c r="VGN53" s="130"/>
      <c r="VGO53" s="130"/>
      <c r="VGP53" s="130"/>
      <c r="VGQ53" s="130"/>
      <c r="VGR53" s="130"/>
      <c r="VGS53" s="130"/>
      <c r="VGT53" s="130"/>
      <c r="VGU53" s="130"/>
      <c r="VGV53" s="130"/>
      <c r="VGW53" s="130"/>
      <c r="VGX53" s="130"/>
      <c r="VGY53" s="130"/>
      <c r="VGZ53" s="130"/>
      <c r="VHA53" s="130"/>
      <c r="VHB53" s="130"/>
      <c r="VHC53" s="130"/>
      <c r="VHD53" s="130"/>
      <c r="VHE53" s="130"/>
      <c r="VHF53" s="130"/>
      <c r="VHG53" s="130"/>
      <c r="VHH53" s="130"/>
      <c r="VHI53" s="130"/>
      <c r="VHJ53" s="130"/>
      <c r="VHK53" s="130"/>
      <c r="VHL53" s="130"/>
      <c r="VHM53" s="130"/>
      <c r="VHN53" s="130"/>
      <c r="VHO53" s="130"/>
      <c r="VHP53" s="130"/>
      <c r="VHQ53" s="130"/>
      <c r="VHR53" s="130"/>
      <c r="VHS53" s="130"/>
      <c r="VHT53" s="130"/>
      <c r="VHU53" s="130"/>
      <c r="VHV53" s="130"/>
      <c r="VHW53" s="130"/>
      <c r="VHX53" s="130"/>
      <c r="VHY53" s="130"/>
      <c r="VHZ53" s="130"/>
      <c r="VIA53" s="130"/>
      <c r="VIB53" s="130"/>
      <c r="VIC53" s="130"/>
      <c r="VID53" s="130"/>
      <c r="VIE53" s="130"/>
      <c r="VIF53" s="130"/>
      <c r="VIG53" s="130"/>
      <c r="VIH53" s="130"/>
      <c r="VII53" s="130"/>
      <c r="VIJ53" s="130"/>
      <c r="VIK53" s="130"/>
      <c r="VIL53" s="130"/>
      <c r="VIM53" s="130"/>
      <c r="VIN53" s="130"/>
      <c r="VIO53" s="130"/>
      <c r="VIP53" s="130"/>
      <c r="VIQ53" s="130"/>
      <c r="VIR53" s="130"/>
      <c r="VIS53" s="130"/>
      <c r="VIT53" s="130"/>
      <c r="VIU53" s="130"/>
      <c r="VIV53" s="130"/>
      <c r="VIW53" s="130"/>
      <c r="VIX53" s="130"/>
      <c r="VIY53" s="130"/>
      <c r="VIZ53" s="130"/>
      <c r="VJA53" s="130"/>
      <c r="VJB53" s="130"/>
      <c r="VJC53" s="130"/>
      <c r="VJD53" s="130"/>
      <c r="VJE53" s="130"/>
      <c r="VJF53" s="130"/>
      <c r="VJG53" s="130"/>
      <c r="VJH53" s="130"/>
      <c r="VJI53" s="130"/>
      <c r="VJJ53" s="130"/>
      <c r="VJK53" s="130"/>
      <c r="VJL53" s="130"/>
      <c r="VJM53" s="130"/>
      <c r="VJN53" s="130"/>
      <c r="VJO53" s="130"/>
      <c r="VJP53" s="130"/>
      <c r="VJQ53" s="130"/>
      <c r="VJR53" s="130"/>
      <c r="VJS53" s="130"/>
      <c r="VJT53" s="130"/>
      <c r="VJU53" s="130"/>
      <c r="VJV53" s="130"/>
      <c r="VJW53" s="130"/>
      <c r="VJX53" s="130"/>
      <c r="VJY53" s="130"/>
      <c r="VJZ53" s="130"/>
      <c r="VKA53" s="130"/>
      <c r="VKB53" s="130"/>
      <c r="VKC53" s="130"/>
      <c r="VKD53" s="130"/>
      <c r="VKE53" s="130"/>
      <c r="VKF53" s="130"/>
      <c r="VKG53" s="130"/>
      <c r="VKH53" s="130"/>
      <c r="VKI53" s="130"/>
      <c r="VKJ53" s="130"/>
      <c r="VKK53" s="130"/>
      <c r="VKL53" s="130"/>
      <c r="VKM53" s="130"/>
      <c r="VKN53" s="130"/>
      <c r="VKO53" s="130"/>
      <c r="VKP53" s="130"/>
      <c r="VKQ53" s="130"/>
      <c r="VKR53" s="130"/>
      <c r="VKS53" s="130"/>
      <c r="VKT53" s="130"/>
      <c r="VKU53" s="130"/>
      <c r="VKV53" s="130"/>
      <c r="VKW53" s="130"/>
      <c r="VKX53" s="130"/>
      <c r="VKY53" s="130"/>
      <c r="VKZ53" s="130"/>
      <c r="VLA53" s="130"/>
      <c r="VLB53" s="130"/>
      <c r="VLC53" s="130"/>
      <c r="VLD53" s="130"/>
      <c r="VLE53" s="130"/>
      <c r="VLF53" s="130"/>
      <c r="VLG53" s="130"/>
      <c r="VLH53" s="130"/>
      <c r="VLI53" s="130"/>
      <c r="VLJ53" s="130"/>
      <c r="VLK53" s="130"/>
      <c r="VLL53" s="130"/>
      <c r="VLM53" s="130"/>
      <c r="VLN53" s="130"/>
      <c r="VLO53" s="130"/>
      <c r="VLP53" s="130"/>
      <c r="VLQ53" s="130"/>
      <c r="VLR53" s="130"/>
      <c r="VLS53" s="130"/>
      <c r="VLT53" s="130"/>
      <c r="VLU53" s="130"/>
      <c r="VLV53" s="130"/>
      <c r="VLW53" s="130"/>
      <c r="VLX53" s="130"/>
      <c r="VLY53" s="130"/>
      <c r="VLZ53" s="130"/>
      <c r="VMA53" s="130"/>
      <c r="VMB53" s="130"/>
      <c r="VMC53" s="130"/>
      <c r="VMD53" s="130"/>
      <c r="VME53" s="130"/>
      <c r="VMF53" s="130"/>
      <c r="VMG53" s="130"/>
      <c r="VMH53" s="130"/>
      <c r="VMI53" s="130"/>
      <c r="VMJ53" s="130"/>
      <c r="VMK53" s="130"/>
      <c r="VML53" s="130"/>
      <c r="VMM53" s="130"/>
      <c r="VMN53" s="130"/>
      <c r="VMO53" s="130"/>
      <c r="VMP53" s="130"/>
      <c r="VMQ53" s="130"/>
      <c r="VMR53" s="130"/>
      <c r="VMS53" s="130"/>
      <c r="VMT53" s="130"/>
      <c r="VMU53" s="130"/>
      <c r="VMV53" s="130"/>
      <c r="VMW53" s="130"/>
      <c r="VMX53" s="130"/>
      <c r="VMY53" s="130"/>
      <c r="VMZ53" s="130"/>
      <c r="VNA53" s="130"/>
      <c r="VNB53" s="130"/>
      <c r="VNC53" s="130"/>
      <c r="VND53" s="130"/>
      <c r="VNE53" s="130"/>
      <c r="VNF53" s="130"/>
      <c r="VNG53" s="130"/>
      <c r="VNH53" s="130"/>
      <c r="VNI53" s="130"/>
      <c r="VNJ53" s="130"/>
      <c r="VNK53" s="130"/>
      <c r="VNL53" s="130"/>
      <c r="VNM53" s="130"/>
      <c r="VNN53" s="130"/>
      <c r="VNO53" s="130"/>
      <c r="VNP53" s="130"/>
      <c r="VNQ53" s="130"/>
      <c r="VNR53" s="130"/>
      <c r="VNS53" s="130"/>
      <c r="VNT53" s="130"/>
      <c r="VNU53" s="130"/>
      <c r="VNV53" s="130"/>
      <c r="VNW53" s="130"/>
      <c r="VNX53" s="130"/>
      <c r="VNY53" s="130"/>
      <c r="VNZ53" s="130"/>
      <c r="VOA53" s="130"/>
      <c r="VOB53" s="130"/>
      <c r="VOC53" s="130"/>
      <c r="VOD53" s="130"/>
      <c r="VOE53" s="130"/>
      <c r="VOF53" s="130"/>
      <c r="VOG53" s="130"/>
      <c r="VOH53" s="130"/>
      <c r="VOI53" s="130"/>
      <c r="VOJ53" s="130"/>
      <c r="VOK53" s="130"/>
      <c r="VOL53" s="130"/>
      <c r="VOM53" s="130"/>
      <c r="VON53" s="130"/>
      <c r="VOO53" s="130"/>
      <c r="VOP53" s="130"/>
      <c r="VOQ53" s="130"/>
      <c r="VOR53" s="130"/>
      <c r="VOS53" s="130"/>
      <c r="VOT53" s="130"/>
      <c r="VOU53" s="130"/>
      <c r="VOV53" s="130"/>
      <c r="VOW53" s="130"/>
      <c r="VOX53" s="130"/>
      <c r="VOY53" s="130"/>
      <c r="VOZ53" s="130"/>
      <c r="VPA53" s="130"/>
      <c r="VPB53" s="130"/>
      <c r="VPC53" s="130"/>
      <c r="VPD53" s="130"/>
      <c r="VPE53" s="130"/>
      <c r="VPF53" s="130"/>
      <c r="VPG53" s="130"/>
      <c r="VPH53" s="130"/>
      <c r="VPI53" s="130"/>
      <c r="VPJ53" s="130"/>
      <c r="VPK53" s="130"/>
      <c r="VPL53" s="130"/>
      <c r="VPM53" s="130"/>
      <c r="VPN53" s="130"/>
      <c r="VPO53" s="130"/>
      <c r="VPP53" s="130"/>
      <c r="VPQ53" s="130"/>
      <c r="VPR53" s="130"/>
      <c r="VPS53" s="130"/>
      <c r="VPT53" s="130"/>
      <c r="VPU53" s="130"/>
      <c r="VPV53" s="130"/>
      <c r="VPW53" s="130"/>
      <c r="VPX53" s="130"/>
      <c r="VPY53" s="130"/>
      <c r="VPZ53" s="130"/>
      <c r="VQA53" s="130"/>
      <c r="VQB53" s="130"/>
      <c r="VQC53" s="130"/>
      <c r="VQD53" s="130"/>
      <c r="VQE53" s="130"/>
      <c r="VQF53" s="130"/>
      <c r="VQG53" s="130"/>
      <c r="VQH53" s="130"/>
      <c r="VQI53" s="130"/>
      <c r="VQJ53" s="130"/>
      <c r="VQK53" s="130"/>
      <c r="VQL53" s="130"/>
      <c r="VQM53" s="130"/>
      <c r="VQN53" s="130"/>
      <c r="VQO53" s="130"/>
      <c r="VQP53" s="130"/>
      <c r="VQQ53" s="130"/>
      <c r="VQR53" s="130"/>
      <c r="VQS53" s="130"/>
      <c r="VQT53" s="130"/>
      <c r="VQU53" s="130"/>
      <c r="VQV53" s="130"/>
      <c r="VQW53" s="130"/>
      <c r="VQX53" s="130"/>
      <c r="VQY53" s="130"/>
      <c r="VQZ53" s="130"/>
      <c r="VRA53" s="130"/>
      <c r="VRB53" s="130"/>
      <c r="VRC53" s="130"/>
      <c r="VRD53" s="130"/>
      <c r="VRE53" s="130"/>
      <c r="VRF53" s="130"/>
      <c r="VRG53" s="130"/>
      <c r="VRH53" s="130"/>
      <c r="VRI53" s="130"/>
      <c r="VRJ53" s="130"/>
      <c r="VRK53" s="130"/>
      <c r="VRL53" s="130"/>
      <c r="VRM53" s="130"/>
      <c r="VRN53" s="130"/>
      <c r="VRO53" s="130"/>
      <c r="VRP53" s="130"/>
      <c r="VRQ53" s="130"/>
      <c r="VRR53" s="130"/>
      <c r="VRS53" s="130"/>
      <c r="VRT53" s="130"/>
      <c r="VRU53" s="130"/>
      <c r="VRV53" s="130"/>
      <c r="VRW53" s="130"/>
      <c r="VRX53" s="130"/>
      <c r="VRY53" s="130"/>
      <c r="VRZ53" s="130"/>
      <c r="VSA53" s="130"/>
      <c r="VSB53" s="130"/>
      <c r="VSC53" s="130"/>
      <c r="VSD53" s="130"/>
      <c r="VSE53" s="130"/>
      <c r="VSF53" s="130"/>
      <c r="VSG53" s="130"/>
      <c r="VSH53" s="130"/>
      <c r="VSI53" s="130"/>
      <c r="VSJ53" s="130"/>
      <c r="VSK53" s="130"/>
      <c r="VSL53" s="130"/>
      <c r="VSM53" s="130"/>
      <c r="VSN53" s="130"/>
      <c r="VSO53" s="130"/>
      <c r="VSP53" s="130"/>
      <c r="VSQ53" s="130"/>
      <c r="VSR53" s="130"/>
      <c r="VSS53" s="130"/>
      <c r="VST53" s="130"/>
      <c r="VSU53" s="130"/>
      <c r="VSV53" s="130"/>
      <c r="VSW53" s="130"/>
      <c r="VSX53" s="130"/>
      <c r="VSY53" s="130"/>
      <c r="VSZ53" s="130"/>
      <c r="VTA53" s="130"/>
      <c r="VTB53" s="130"/>
      <c r="VTC53" s="130"/>
      <c r="VTD53" s="130"/>
      <c r="VTE53" s="130"/>
      <c r="VTF53" s="130"/>
      <c r="VTG53" s="130"/>
      <c r="VTH53" s="130"/>
      <c r="VTI53" s="130"/>
      <c r="VTJ53" s="130"/>
      <c r="VTK53" s="130"/>
      <c r="VTL53" s="130"/>
      <c r="VTM53" s="130"/>
      <c r="VTN53" s="130"/>
      <c r="VTO53" s="130"/>
      <c r="VTP53" s="130"/>
      <c r="VTQ53" s="130"/>
      <c r="VTR53" s="130"/>
      <c r="VTS53" s="130"/>
      <c r="VTT53" s="130"/>
      <c r="VTU53" s="130"/>
      <c r="VTV53" s="130"/>
      <c r="VTW53" s="130"/>
      <c r="VTX53" s="130"/>
      <c r="VTY53" s="130"/>
      <c r="VTZ53" s="130"/>
      <c r="VUA53" s="130"/>
      <c r="VUB53" s="130"/>
      <c r="VUC53" s="130"/>
      <c r="VUD53" s="130"/>
      <c r="VUE53" s="130"/>
      <c r="VUF53" s="130"/>
      <c r="VUG53" s="130"/>
      <c r="VUH53" s="130"/>
      <c r="VUI53" s="130"/>
      <c r="VUJ53" s="130"/>
      <c r="VUK53" s="130"/>
      <c r="VUL53" s="130"/>
      <c r="VUM53" s="130"/>
      <c r="VUN53" s="130"/>
      <c r="VUO53" s="130"/>
      <c r="VUP53" s="130"/>
      <c r="VUQ53" s="130"/>
      <c r="VUR53" s="130"/>
      <c r="VUS53" s="130"/>
      <c r="VUT53" s="130"/>
      <c r="VUU53" s="130"/>
      <c r="VUV53" s="130"/>
      <c r="VUW53" s="130"/>
      <c r="VUX53" s="130"/>
      <c r="VUY53" s="130"/>
      <c r="VUZ53" s="130"/>
      <c r="VVA53" s="130"/>
      <c r="VVB53" s="130"/>
      <c r="VVC53" s="130"/>
      <c r="VVD53" s="130"/>
      <c r="VVE53" s="130"/>
      <c r="VVF53" s="130"/>
      <c r="VVG53" s="130"/>
      <c r="VVH53" s="130"/>
      <c r="VVI53" s="130"/>
      <c r="VVJ53" s="130"/>
      <c r="VVK53" s="130"/>
      <c r="VVL53" s="130"/>
      <c r="VVM53" s="130"/>
      <c r="VVN53" s="130"/>
      <c r="VVO53" s="130"/>
      <c r="VVP53" s="130"/>
      <c r="VVQ53" s="130"/>
      <c r="VVR53" s="130"/>
      <c r="VVS53" s="130"/>
      <c r="VVT53" s="130"/>
      <c r="VVU53" s="130"/>
      <c r="VVV53" s="130"/>
      <c r="VVW53" s="130"/>
      <c r="VVX53" s="130"/>
      <c r="VVY53" s="130"/>
      <c r="VVZ53" s="130"/>
      <c r="VWA53" s="130"/>
      <c r="VWB53" s="130"/>
      <c r="VWC53" s="130"/>
      <c r="VWD53" s="130"/>
      <c r="VWE53" s="130"/>
      <c r="VWF53" s="130"/>
      <c r="VWG53" s="130"/>
      <c r="VWH53" s="130"/>
      <c r="VWI53" s="130"/>
      <c r="VWJ53" s="130"/>
      <c r="VWK53" s="130"/>
      <c r="VWL53" s="130"/>
      <c r="VWM53" s="130"/>
      <c r="VWN53" s="130"/>
      <c r="VWO53" s="130"/>
      <c r="VWP53" s="130"/>
      <c r="VWQ53" s="130"/>
      <c r="VWR53" s="130"/>
      <c r="VWS53" s="130"/>
      <c r="VWT53" s="130"/>
      <c r="VWU53" s="130"/>
      <c r="VWV53" s="130"/>
      <c r="VWW53" s="130"/>
      <c r="VWX53" s="130"/>
      <c r="VWY53" s="130"/>
      <c r="VWZ53" s="130"/>
      <c r="VXA53" s="130"/>
      <c r="VXB53" s="130"/>
      <c r="VXC53" s="130"/>
      <c r="VXD53" s="130"/>
      <c r="VXE53" s="130"/>
      <c r="VXF53" s="130"/>
      <c r="VXG53" s="130"/>
      <c r="VXH53" s="130"/>
      <c r="VXI53" s="130"/>
      <c r="VXJ53" s="130"/>
      <c r="VXK53" s="130"/>
      <c r="VXL53" s="130"/>
      <c r="VXM53" s="130"/>
      <c r="VXN53" s="130"/>
      <c r="VXO53" s="130"/>
      <c r="VXP53" s="130"/>
      <c r="VXQ53" s="130"/>
      <c r="VXR53" s="130"/>
      <c r="VXS53" s="130"/>
      <c r="VXT53" s="130"/>
      <c r="VXU53" s="130"/>
      <c r="VXV53" s="130"/>
      <c r="VXW53" s="130"/>
      <c r="VXX53" s="130"/>
      <c r="VXY53" s="130"/>
      <c r="VXZ53" s="130"/>
      <c r="VYA53" s="130"/>
      <c r="VYB53" s="130"/>
      <c r="VYC53" s="130"/>
      <c r="VYD53" s="130"/>
      <c r="VYE53" s="130"/>
      <c r="VYF53" s="130"/>
      <c r="VYG53" s="130"/>
      <c r="VYH53" s="130"/>
      <c r="VYI53" s="130"/>
      <c r="VYJ53" s="130"/>
      <c r="VYK53" s="130"/>
      <c r="VYL53" s="130"/>
      <c r="VYM53" s="130"/>
      <c r="VYN53" s="130"/>
      <c r="VYO53" s="130"/>
      <c r="VYP53" s="130"/>
      <c r="VYQ53" s="130"/>
      <c r="VYR53" s="130"/>
      <c r="VYS53" s="130"/>
      <c r="VYT53" s="130"/>
      <c r="VYU53" s="130"/>
      <c r="VYV53" s="130"/>
      <c r="VYW53" s="130"/>
      <c r="VYX53" s="130"/>
      <c r="VYY53" s="130"/>
      <c r="VYZ53" s="130"/>
      <c r="VZA53" s="130"/>
      <c r="VZB53" s="130"/>
      <c r="VZC53" s="130"/>
      <c r="VZD53" s="130"/>
      <c r="VZE53" s="130"/>
      <c r="VZF53" s="130"/>
      <c r="VZG53" s="130"/>
      <c r="VZH53" s="130"/>
      <c r="VZI53" s="130"/>
      <c r="VZJ53" s="130"/>
      <c r="VZK53" s="130"/>
      <c r="VZL53" s="130"/>
      <c r="VZM53" s="130"/>
      <c r="VZN53" s="130"/>
      <c r="VZO53" s="130"/>
      <c r="VZP53" s="130"/>
      <c r="VZQ53" s="130"/>
      <c r="VZR53" s="130"/>
      <c r="VZS53" s="130"/>
      <c r="VZT53" s="130"/>
      <c r="VZU53" s="130"/>
      <c r="VZV53" s="130"/>
      <c r="VZW53" s="130"/>
      <c r="VZX53" s="130"/>
      <c r="VZY53" s="130"/>
      <c r="VZZ53" s="130"/>
      <c r="WAA53" s="130"/>
      <c r="WAB53" s="130"/>
      <c r="WAC53" s="130"/>
      <c r="WAD53" s="130"/>
      <c r="WAE53" s="130"/>
      <c r="WAF53" s="130"/>
      <c r="WAG53" s="130"/>
      <c r="WAH53" s="130"/>
      <c r="WAI53" s="130"/>
      <c r="WAJ53" s="130"/>
      <c r="WAK53" s="130"/>
      <c r="WAL53" s="130"/>
      <c r="WAM53" s="130"/>
      <c r="WAN53" s="130"/>
      <c r="WAO53" s="130"/>
      <c r="WAP53" s="130"/>
      <c r="WAQ53" s="130"/>
      <c r="WAR53" s="130"/>
      <c r="WAS53" s="130"/>
      <c r="WAT53" s="130"/>
      <c r="WAU53" s="130"/>
      <c r="WAV53" s="130"/>
      <c r="WAW53" s="130"/>
      <c r="WAX53" s="130"/>
      <c r="WAY53" s="130"/>
      <c r="WAZ53" s="130"/>
      <c r="WBA53" s="130"/>
      <c r="WBB53" s="130"/>
      <c r="WBC53" s="130"/>
      <c r="WBD53" s="130"/>
      <c r="WBE53" s="130"/>
      <c r="WBF53" s="130"/>
      <c r="WBG53" s="130"/>
      <c r="WBH53" s="130"/>
      <c r="WBI53" s="130"/>
      <c r="WBJ53" s="130"/>
      <c r="WBK53" s="130"/>
      <c r="WBL53" s="130"/>
      <c r="WBM53" s="130"/>
      <c r="WBN53" s="130"/>
      <c r="WBO53" s="130"/>
      <c r="WBP53" s="130"/>
      <c r="WBQ53" s="130"/>
      <c r="WBR53" s="130"/>
      <c r="WBS53" s="130"/>
      <c r="WBT53" s="130"/>
      <c r="WBU53" s="130"/>
      <c r="WBV53" s="130"/>
      <c r="WBW53" s="130"/>
      <c r="WBX53" s="130"/>
      <c r="WBY53" s="130"/>
      <c r="WBZ53" s="130"/>
      <c r="WCA53" s="130"/>
      <c r="WCB53" s="130"/>
      <c r="WCC53" s="130"/>
      <c r="WCD53" s="130"/>
      <c r="WCE53" s="130"/>
      <c r="WCF53" s="130"/>
      <c r="WCG53" s="130"/>
      <c r="WCH53" s="130"/>
      <c r="WCI53" s="130"/>
      <c r="WCJ53" s="130"/>
      <c r="WCK53" s="130"/>
      <c r="WCL53" s="130"/>
      <c r="WCM53" s="130"/>
      <c r="WCN53" s="130"/>
      <c r="WCO53" s="130"/>
      <c r="WCP53" s="130"/>
      <c r="WCQ53" s="130"/>
      <c r="WCR53" s="130"/>
      <c r="WCS53" s="130"/>
      <c r="WCT53" s="130"/>
      <c r="WCU53" s="130"/>
      <c r="WCV53" s="130"/>
      <c r="WCW53" s="130"/>
      <c r="WCX53" s="130"/>
      <c r="WCY53" s="130"/>
      <c r="WCZ53" s="130"/>
      <c r="WDA53" s="130"/>
      <c r="WDB53" s="130"/>
      <c r="WDC53" s="130"/>
      <c r="WDD53" s="130"/>
      <c r="WDE53" s="130"/>
      <c r="WDF53" s="130"/>
      <c r="WDG53" s="130"/>
      <c r="WDH53" s="130"/>
      <c r="WDI53" s="130"/>
      <c r="WDJ53" s="130"/>
      <c r="WDK53" s="130"/>
      <c r="WDL53" s="130"/>
      <c r="WDM53" s="130"/>
      <c r="WDN53" s="130"/>
      <c r="WDO53" s="130"/>
      <c r="WDP53" s="130"/>
      <c r="WDQ53" s="130"/>
      <c r="WDR53" s="130"/>
      <c r="WDS53" s="130"/>
      <c r="WDT53" s="130"/>
      <c r="WDU53" s="130"/>
      <c r="WDV53" s="130"/>
      <c r="WDW53" s="130"/>
      <c r="WDX53" s="130"/>
      <c r="WDY53" s="130"/>
      <c r="WDZ53" s="130"/>
      <c r="WEA53" s="130"/>
      <c r="WEB53" s="130"/>
      <c r="WEC53" s="130"/>
      <c r="WED53" s="130"/>
      <c r="WEE53" s="130"/>
      <c r="WEF53" s="130"/>
      <c r="WEG53" s="130"/>
      <c r="WEH53" s="130"/>
      <c r="WEI53" s="130"/>
      <c r="WEJ53" s="130"/>
      <c r="WEK53" s="130"/>
      <c r="WEL53" s="130"/>
      <c r="WEM53" s="130"/>
      <c r="WEN53" s="130"/>
      <c r="WEO53" s="130"/>
      <c r="WEP53" s="130"/>
      <c r="WEQ53" s="130"/>
      <c r="WER53" s="130"/>
      <c r="WES53" s="130"/>
      <c r="WET53" s="130"/>
      <c r="WEU53" s="130"/>
      <c r="WEV53" s="130"/>
      <c r="WEW53" s="130"/>
      <c r="WEX53" s="130"/>
      <c r="WEY53" s="130"/>
      <c r="WEZ53" s="130"/>
      <c r="WFA53" s="130"/>
      <c r="WFB53" s="130"/>
      <c r="WFC53" s="130"/>
      <c r="WFD53" s="130"/>
      <c r="WFE53" s="130"/>
      <c r="WFF53" s="130"/>
      <c r="WFG53" s="130"/>
      <c r="WFH53" s="130"/>
      <c r="WFI53" s="130"/>
      <c r="WFJ53" s="130"/>
      <c r="WFK53" s="130"/>
      <c r="WFL53" s="130"/>
      <c r="WFM53" s="130"/>
      <c r="WFN53" s="130"/>
      <c r="WFO53" s="130"/>
      <c r="WFP53" s="130"/>
      <c r="WFQ53" s="130"/>
      <c r="WFR53" s="130"/>
      <c r="WFS53" s="130"/>
      <c r="WFT53" s="130"/>
      <c r="WFU53" s="130"/>
      <c r="WFV53" s="130"/>
      <c r="WFW53" s="130"/>
      <c r="WFX53" s="130"/>
      <c r="WFY53" s="130"/>
      <c r="WFZ53" s="130"/>
      <c r="WGA53" s="130"/>
      <c r="WGB53" s="130"/>
      <c r="WGC53" s="130"/>
      <c r="WGD53" s="130"/>
      <c r="WGE53" s="130"/>
      <c r="WGF53" s="130"/>
      <c r="WGG53" s="130"/>
      <c r="WGH53" s="130"/>
      <c r="WGI53" s="130"/>
      <c r="WGJ53" s="130"/>
      <c r="WGK53" s="130"/>
      <c r="WGL53" s="130"/>
      <c r="WGM53" s="130"/>
      <c r="WGN53" s="130"/>
      <c r="WGO53" s="130"/>
      <c r="WGP53" s="130"/>
      <c r="WGQ53" s="130"/>
      <c r="WGR53" s="130"/>
      <c r="WGS53" s="130"/>
      <c r="WGT53" s="130"/>
      <c r="WGU53" s="130"/>
      <c r="WGV53" s="130"/>
      <c r="WGW53" s="130"/>
      <c r="WGX53" s="130"/>
      <c r="WGY53" s="130"/>
      <c r="WGZ53" s="130"/>
      <c r="WHA53" s="130"/>
      <c r="WHB53" s="130"/>
      <c r="WHC53" s="130"/>
      <c r="WHD53" s="130"/>
      <c r="WHE53" s="130"/>
      <c r="WHF53" s="130"/>
      <c r="WHG53" s="130"/>
      <c r="WHH53" s="130"/>
      <c r="WHI53" s="130"/>
      <c r="WHJ53" s="130"/>
      <c r="WHK53" s="130"/>
      <c r="WHL53" s="130"/>
      <c r="WHM53" s="130"/>
      <c r="WHN53" s="130"/>
      <c r="WHO53" s="130"/>
      <c r="WHP53" s="130"/>
      <c r="WHQ53" s="130"/>
      <c r="WHR53" s="130"/>
      <c r="WHS53" s="130"/>
      <c r="WHT53" s="130"/>
      <c r="WHU53" s="130"/>
      <c r="WHV53" s="130"/>
      <c r="WHW53" s="130"/>
      <c r="WHX53" s="130"/>
      <c r="WHY53" s="130"/>
      <c r="WHZ53" s="130"/>
      <c r="WIA53" s="130"/>
      <c r="WIB53" s="130"/>
      <c r="WIC53" s="130"/>
      <c r="WID53" s="130"/>
      <c r="WIE53" s="130"/>
      <c r="WIF53" s="130"/>
      <c r="WIG53" s="130"/>
      <c r="WIH53" s="130"/>
      <c r="WII53" s="130"/>
      <c r="WIJ53" s="130"/>
      <c r="WIK53" s="130"/>
      <c r="WIL53" s="130"/>
      <c r="WIM53" s="130"/>
      <c r="WIN53" s="130"/>
      <c r="WIO53" s="130"/>
      <c r="WIP53" s="130"/>
      <c r="WIQ53" s="130"/>
      <c r="WIR53" s="130"/>
      <c r="WIS53" s="130"/>
      <c r="WIT53" s="130"/>
      <c r="WIU53" s="130"/>
      <c r="WIV53" s="130"/>
      <c r="WIW53" s="130"/>
      <c r="WIX53" s="130"/>
      <c r="WIY53" s="130"/>
      <c r="WIZ53" s="130"/>
      <c r="WJA53" s="130"/>
      <c r="WJB53" s="130"/>
      <c r="WJC53" s="130"/>
      <c r="WJD53" s="130"/>
      <c r="WJE53" s="130"/>
      <c r="WJF53" s="130"/>
      <c r="WJG53" s="130"/>
      <c r="WJH53" s="130"/>
      <c r="WJI53" s="130"/>
      <c r="WJJ53" s="130"/>
      <c r="WJK53" s="130"/>
      <c r="WJL53" s="130"/>
      <c r="WJM53" s="130"/>
      <c r="WJN53" s="130"/>
      <c r="WJO53" s="130"/>
      <c r="WJP53" s="130"/>
      <c r="WJQ53" s="130"/>
      <c r="WJR53" s="130"/>
      <c r="WJS53" s="130"/>
      <c r="WJT53" s="130"/>
      <c r="WJU53" s="130"/>
      <c r="WJV53" s="130"/>
      <c r="WJW53" s="130"/>
      <c r="WJX53" s="130"/>
      <c r="WJY53" s="130"/>
      <c r="WJZ53" s="130"/>
      <c r="WKA53" s="130"/>
      <c r="WKB53" s="130"/>
      <c r="WKC53" s="130"/>
      <c r="WKD53" s="130"/>
      <c r="WKE53" s="130"/>
      <c r="WKF53" s="130"/>
      <c r="WKG53" s="130"/>
      <c r="WKH53" s="130"/>
      <c r="WKI53" s="130"/>
      <c r="WKJ53" s="130"/>
      <c r="WKK53" s="130"/>
      <c r="WKL53" s="130"/>
      <c r="WKM53" s="130"/>
      <c r="WKN53" s="130"/>
      <c r="WKO53" s="130"/>
      <c r="WKP53" s="130"/>
      <c r="WKQ53" s="130"/>
      <c r="WKR53" s="130"/>
      <c r="WKS53" s="130"/>
      <c r="WKT53" s="130"/>
      <c r="WKU53" s="130"/>
      <c r="WKV53" s="130"/>
      <c r="WKW53" s="130"/>
      <c r="WKX53" s="130"/>
      <c r="WKY53" s="130"/>
      <c r="WKZ53" s="130"/>
      <c r="WLA53" s="130"/>
      <c r="WLB53" s="130"/>
      <c r="WLC53" s="130"/>
      <c r="WLD53" s="130"/>
      <c r="WLE53" s="130"/>
      <c r="WLF53" s="130"/>
      <c r="WLG53" s="130"/>
      <c r="WLH53" s="130"/>
      <c r="WLI53" s="130"/>
      <c r="WLJ53" s="130"/>
      <c r="WLK53" s="130"/>
      <c r="WLL53" s="130"/>
      <c r="WLM53" s="130"/>
      <c r="WLN53" s="130"/>
      <c r="WLO53" s="130"/>
      <c r="WLP53" s="130"/>
      <c r="WLQ53" s="130"/>
      <c r="WLR53" s="130"/>
      <c r="WLS53" s="130"/>
      <c r="WLT53" s="130"/>
      <c r="WLU53" s="130"/>
      <c r="WLV53" s="130"/>
      <c r="WLW53" s="130"/>
      <c r="WLX53" s="130"/>
      <c r="WLY53" s="130"/>
      <c r="WLZ53" s="130"/>
      <c r="WMA53" s="130"/>
      <c r="WMB53" s="130"/>
      <c r="WMC53" s="130"/>
      <c r="WMD53" s="130"/>
      <c r="WME53" s="130"/>
      <c r="WMF53" s="130"/>
      <c r="WMG53" s="130"/>
      <c r="WMH53" s="130"/>
      <c r="WMI53" s="130"/>
      <c r="WMJ53" s="130"/>
      <c r="WMK53" s="130"/>
      <c r="WML53" s="130"/>
      <c r="WMM53" s="130"/>
      <c r="WMN53" s="130"/>
      <c r="WMO53" s="130"/>
      <c r="WMP53" s="130"/>
      <c r="WMQ53" s="130"/>
      <c r="WMR53" s="130"/>
      <c r="WMS53" s="130"/>
      <c r="WMT53" s="130"/>
      <c r="WMU53" s="130"/>
      <c r="WMV53" s="130"/>
      <c r="WMW53" s="130"/>
      <c r="WMX53" s="130"/>
      <c r="WMY53" s="130"/>
      <c r="WMZ53" s="130"/>
      <c r="WNA53" s="130"/>
      <c r="WNB53" s="130"/>
      <c r="WNC53" s="130"/>
      <c r="WND53" s="130"/>
      <c r="WNE53" s="130"/>
      <c r="WNF53" s="130"/>
      <c r="WNG53" s="130"/>
      <c r="WNH53" s="130"/>
      <c r="WNI53" s="130"/>
      <c r="WNJ53" s="130"/>
      <c r="WNK53" s="130"/>
      <c r="WNL53" s="130"/>
      <c r="WNM53" s="130"/>
      <c r="WNN53" s="130"/>
      <c r="WNO53" s="130"/>
      <c r="WNP53" s="130"/>
      <c r="WNQ53" s="130"/>
      <c r="WNR53" s="130"/>
      <c r="WNS53" s="130"/>
      <c r="WNT53" s="130"/>
      <c r="WNU53" s="130"/>
      <c r="WNV53" s="130"/>
      <c r="WNW53" s="130"/>
      <c r="WNX53" s="130"/>
      <c r="WNY53" s="130"/>
      <c r="WNZ53" s="130"/>
      <c r="WOA53" s="130"/>
      <c r="WOB53" s="130"/>
      <c r="WOC53" s="130"/>
      <c r="WOD53" s="130"/>
      <c r="WOE53" s="130"/>
      <c r="WOF53" s="130"/>
      <c r="WOG53" s="130"/>
      <c r="WOH53" s="130"/>
      <c r="WOI53" s="130"/>
      <c r="WOJ53" s="130"/>
      <c r="WOK53" s="130"/>
      <c r="WOL53" s="130"/>
      <c r="WOM53" s="130"/>
      <c r="WON53" s="130"/>
      <c r="WOO53" s="130"/>
      <c r="WOP53" s="130"/>
      <c r="WOQ53" s="130"/>
      <c r="WOR53" s="130"/>
      <c r="WOS53" s="130"/>
      <c r="WOT53" s="130"/>
      <c r="WOU53" s="130"/>
      <c r="WOV53" s="130"/>
      <c r="WOW53" s="130"/>
      <c r="WOX53" s="130"/>
      <c r="WOY53" s="130"/>
      <c r="WOZ53" s="130"/>
      <c r="WPA53" s="130"/>
      <c r="WPB53" s="130"/>
      <c r="WPC53" s="130"/>
      <c r="WPD53" s="130"/>
      <c r="WPE53" s="130"/>
      <c r="WPF53" s="130"/>
      <c r="WPG53" s="130"/>
      <c r="WPH53" s="130"/>
      <c r="WPI53" s="130"/>
      <c r="WPJ53" s="130"/>
      <c r="WPK53" s="130"/>
      <c r="WPL53" s="130"/>
      <c r="WPM53" s="130"/>
      <c r="WPN53" s="130"/>
      <c r="WPO53" s="130"/>
      <c r="WPP53" s="130"/>
      <c r="WPQ53" s="130"/>
      <c r="WPR53" s="130"/>
      <c r="WPS53" s="130"/>
      <c r="WPT53" s="130"/>
      <c r="WPU53" s="130"/>
      <c r="WPV53" s="130"/>
      <c r="WPW53" s="130"/>
      <c r="WPX53" s="130"/>
      <c r="WPY53" s="130"/>
      <c r="WPZ53" s="130"/>
      <c r="WQA53" s="130"/>
      <c r="WQB53" s="130"/>
      <c r="WQC53" s="130"/>
      <c r="WQD53" s="130"/>
      <c r="WQE53" s="130"/>
      <c r="WQF53" s="130"/>
      <c r="WQG53" s="130"/>
      <c r="WQH53" s="130"/>
      <c r="WQI53" s="130"/>
      <c r="WQJ53" s="130"/>
      <c r="WQK53" s="130"/>
      <c r="WQL53" s="130"/>
      <c r="WQM53" s="130"/>
      <c r="WQN53" s="130"/>
      <c r="WQO53" s="130"/>
      <c r="WQP53" s="130"/>
      <c r="WQQ53" s="130"/>
      <c r="WQR53" s="130"/>
      <c r="WQS53" s="130"/>
      <c r="WQT53" s="130"/>
      <c r="WQU53" s="130"/>
      <c r="WQV53" s="130"/>
      <c r="WQW53" s="130"/>
      <c r="WQX53" s="130"/>
      <c r="WQY53" s="130"/>
      <c r="WQZ53" s="130"/>
      <c r="WRA53" s="130"/>
      <c r="WRB53" s="130"/>
      <c r="WRC53" s="130"/>
      <c r="WRD53" s="130"/>
      <c r="WRE53" s="130"/>
      <c r="WRF53" s="130"/>
      <c r="WRG53" s="130"/>
      <c r="WRH53" s="130"/>
      <c r="WRI53" s="130"/>
      <c r="WRJ53" s="130"/>
      <c r="WRK53" s="130"/>
      <c r="WRL53" s="130"/>
      <c r="WRM53" s="130"/>
      <c r="WRN53" s="130"/>
      <c r="WRO53" s="130"/>
      <c r="WRP53" s="130"/>
      <c r="WRQ53" s="130"/>
      <c r="WRR53" s="130"/>
      <c r="WRS53" s="130"/>
      <c r="WRT53" s="130"/>
      <c r="WRU53" s="130"/>
      <c r="WRV53" s="130"/>
      <c r="WRW53" s="130"/>
      <c r="WRX53" s="130"/>
      <c r="WRY53" s="130"/>
      <c r="WRZ53" s="130"/>
      <c r="WSA53" s="130"/>
      <c r="WSB53" s="130"/>
      <c r="WSC53" s="130"/>
      <c r="WSD53" s="130"/>
      <c r="WSE53" s="130"/>
      <c r="WSF53" s="130"/>
      <c r="WSG53" s="130"/>
      <c r="WSH53" s="130"/>
      <c r="WSI53" s="130"/>
      <c r="WSJ53" s="130"/>
      <c r="WSK53" s="130"/>
      <c r="WSL53" s="130"/>
      <c r="WSM53" s="130"/>
      <c r="WSN53" s="130"/>
      <c r="WSO53" s="130"/>
      <c r="WSP53" s="130"/>
      <c r="WSQ53" s="130"/>
      <c r="WSR53" s="130"/>
      <c r="WSS53" s="130"/>
      <c r="WST53" s="130"/>
      <c r="WSU53" s="130"/>
      <c r="WSV53" s="130"/>
      <c r="WSW53" s="130"/>
      <c r="WSX53" s="130"/>
      <c r="WSY53" s="130"/>
      <c r="WSZ53" s="130"/>
      <c r="WTA53" s="130"/>
      <c r="WTB53" s="130"/>
      <c r="WTC53" s="130"/>
      <c r="WTD53" s="130"/>
      <c r="WTE53" s="130"/>
      <c r="WTF53" s="130"/>
      <c r="WTG53" s="130"/>
      <c r="WTH53" s="130"/>
      <c r="WTI53" s="130"/>
      <c r="WTJ53" s="130"/>
      <c r="WTK53" s="130"/>
      <c r="WTL53" s="130"/>
      <c r="WTM53" s="130"/>
      <c r="WTN53" s="130"/>
      <c r="WTO53" s="130"/>
      <c r="WTP53" s="130"/>
      <c r="WTQ53" s="130"/>
      <c r="WTR53" s="130"/>
      <c r="WTS53" s="130"/>
      <c r="WTT53" s="130"/>
      <c r="WTU53" s="130"/>
      <c r="WTV53" s="130"/>
      <c r="WTW53" s="130"/>
      <c r="WTX53" s="130"/>
      <c r="WTY53" s="130"/>
      <c r="WTZ53" s="130"/>
      <c r="WUA53" s="130"/>
      <c r="WUB53" s="130"/>
      <c r="WUC53" s="130"/>
      <c r="WUD53" s="130"/>
      <c r="WUE53" s="130"/>
      <c r="WUF53" s="130"/>
      <c r="WUG53" s="130"/>
      <c r="WUH53" s="130"/>
      <c r="WUI53" s="130"/>
      <c r="WUJ53" s="130"/>
      <c r="WUK53" s="130"/>
      <c r="WUL53" s="130"/>
      <c r="WUM53" s="130"/>
      <c r="WUN53" s="130"/>
      <c r="WUO53" s="130"/>
      <c r="WUP53" s="130"/>
      <c r="WUQ53" s="130"/>
      <c r="WUR53" s="130"/>
      <c r="WUS53" s="130"/>
      <c r="WUT53" s="130"/>
      <c r="WUU53" s="130"/>
      <c r="WUV53" s="130"/>
      <c r="WUW53" s="130"/>
      <c r="WUX53" s="130"/>
      <c r="WUY53" s="130"/>
      <c r="WUZ53" s="130"/>
      <c r="WVA53" s="130"/>
      <c r="WVB53" s="130"/>
      <c r="WVC53" s="130"/>
      <c r="WVD53" s="130"/>
      <c r="WVE53" s="130"/>
      <c r="WVF53" s="130"/>
      <c r="WVG53" s="130"/>
      <c r="WVH53" s="130"/>
      <c r="WVI53" s="130"/>
      <c r="WVJ53" s="130"/>
      <c r="WVK53" s="130"/>
      <c r="WVL53" s="130"/>
      <c r="WVM53" s="130"/>
      <c r="WVN53" s="130"/>
      <c r="WVO53" s="130"/>
      <c r="WVP53" s="130"/>
      <c r="WVQ53" s="130"/>
      <c r="WVR53" s="130"/>
      <c r="WVS53" s="130"/>
      <c r="WVT53" s="130"/>
      <c r="WVU53" s="130"/>
      <c r="WVV53" s="130"/>
      <c r="WVW53" s="130"/>
      <c r="WVX53" s="130"/>
      <c r="WVY53" s="130"/>
      <c r="WVZ53" s="130"/>
      <c r="WWA53" s="130"/>
      <c r="WWB53" s="130"/>
      <c r="WWC53" s="130"/>
      <c r="WWD53" s="130"/>
      <c r="WWE53" s="130"/>
      <c r="WWF53" s="130"/>
      <c r="WWG53" s="130"/>
      <c r="WWH53" s="130"/>
      <c r="WWI53" s="130"/>
      <c r="WWJ53" s="130"/>
      <c r="WWK53" s="130"/>
      <c r="WWL53" s="130"/>
      <c r="WWM53" s="130"/>
      <c r="WWN53" s="130"/>
      <c r="WWO53" s="130"/>
      <c r="WWP53" s="130"/>
      <c r="WWQ53" s="130"/>
      <c r="WWR53" s="130"/>
      <c r="WWS53" s="130"/>
      <c r="WWT53" s="130"/>
      <c r="WWU53" s="130"/>
      <c r="WWV53" s="130"/>
      <c r="WWW53" s="130"/>
      <c r="WWX53" s="130"/>
      <c r="WWY53" s="130"/>
      <c r="WWZ53" s="130"/>
      <c r="WXA53" s="130"/>
      <c r="WXB53" s="130"/>
      <c r="WXC53" s="130"/>
      <c r="WXD53" s="130"/>
      <c r="WXE53" s="130"/>
      <c r="WXF53" s="130"/>
      <c r="WXG53" s="130"/>
      <c r="WXH53" s="130"/>
      <c r="WXI53" s="130"/>
      <c r="WXJ53" s="130"/>
      <c r="WXK53" s="130"/>
      <c r="WXL53" s="130"/>
      <c r="WXM53" s="130"/>
      <c r="WXN53" s="130"/>
      <c r="WXO53" s="130"/>
      <c r="WXP53" s="130"/>
      <c r="WXQ53" s="130"/>
      <c r="WXR53" s="130"/>
      <c r="WXS53" s="130"/>
      <c r="WXT53" s="130"/>
      <c r="WXU53" s="130"/>
      <c r="WXV53" s="130"/>
      <c r="WXW53" s="130"/>
      <c r="WXX53" s="130"/>
      <c r="WXY53" s="130"/>
      <c r="WXZ53" s="130"/>
      <c r="WYA53" s="130"/>
      <c r="WYB53" s="130"/>
      <c r="WYC53" s="130"/>
      <c r="WYD53" s="130"/>
      <c r="WYE53" s="130"/>
      <c r="WYF53" s="130"/>
      <c r="WYG53" s="130"/>
      <c r="WYH53" s="130"/>
      <c r="WYI53" s="130"/>
      <c r="WYJ53" s="130"/>
      <c r="WYK53" s="130"/>
      <c r="WYL53" s="130"/>
      <c r="WYM53" s="130"/>
      <c r="WYN53" s="130"/>
      <c r="WYO53" s="130"/>
      <c r="WYP53" s="130"/>
      <c r="WYQ53" s="130"/>
      <c r="WYR53" s="130"/>
      <c r="WYS53" s="130"/>
      <c r="WYT53" s="130"/>
      <c r="WYU53" s="130"/>
      <c r="WYV53" s="130"/>
      <c r="WYW53" s="130"/>
      <c r="WYX53" s="130"/>
      <c r="WYY53" s="130"/>
      <c r="WYZ53" s="130"/>
      <c r="WZA53" s="130"/>
      <c r="WZB53" s="130"/>
      <c r="WZC53" s="130"/>
      <c r="WZD53" s="130"/>
      <c r="WZE53" s="130"/>
      <c r="WZF53" s="130"/>
      <c r="WZG53" s="130"/>
      <c r="WZH53" s="130"/>
      <c r="WZI53" s="130"/>
      <c r="WZJ53" s="130"/>
      <c r="WZK53" s="130"/>
      <c r="WZL53" s="130"/>
      <c r="WZM53" s="130"/>
      <c r="WZN53" s="130"/>
      <c r="WZO53" s="130"/>
      <c r="WZP53" s="130"/>
      <c r="WZQ53" s="130"/>
      <c r="WZR53" s="130"/>
      <c r="WZS53" s="130"/>
      <c r="WZT53" s="130"/>
      <c r="WZU53" s="130"/>
      <c r="WZV53" s="130"/>
      <c r="WZW53" s="130"/>
      <c r="WZX53" s="130"/>
      <c r="WZY53" s="130"/>
      <c r="WZZ53" s="130"/>
      <c r="XAA53" s="130"/>
      <c r="XAB53" s="130"/>
      <c r="XAC53" s="130"/>
      <c r="XAD53" s="130"/>
      <c r="XAE53" s="130"/>
      <c r="XAF53" s="130"/>
      <c r="XAG53" s="130"/>
      <c r="XAH53" s="130"/>
      <c r="XAI53" s="130"/>
      <c r="XAJ53" s="130"/>
      <c r="XAK53" s="130"/>
      <c r="XAL53" s="130"/>
      <c r="XAM53" s="130"/>
      <c r="XAN53" s="130"/>
      <c r="XAO53" s="130"/>
      <c r="XAP53" s="130"/>
      <c r="XAQ53" s="130"/>
      <c r="XAR53" s="130"/>
      <c r="XAS53" s="130"/>
      <c r="XAT53" s="130"/>
      <c r="XAU53" s="130"/>
      <c r="XAV53" s="130"/>
      <c r="XAW53" s="130"/>
      <c r="XAX53" s="130"/>
      <c r="XAY53" s="130"/>
      <c r="XAZ53" s="130"/>
      <c r="XBA53" s="130"/>
      <c r="XBB53" s="130"/>
      <c r="XBC53" s="130"/>
      <c r="XBD53" s="130"/>
      <c r="XBE53" s="130"/>
      <c r="XBF53" s="130"/>
      <c r="XBG53" s="130"/>
      <c r="XBH53" s="130"/>
      <c r="XBI53" s="130"/>
      <c r="XBJ53" s="130"/>
      <c r="XBK53" s="130"/>
      <c r="XBL53" s="130"/>
      <c r="XBM53" s="130"/>
      <c r="XBN53" s="130"/>
      <c r="XBO53" s="130"/>
      <c r="XBP53" s="130"/>
      <c r="XBQ53" s="130"/>
      <c r="XBR53" s="130"/>
      <c r="XBS53" s="130"/>
      <c r="XBT53" s="130"/>
      <c r="XBU53" s="130"/>
      <c r="XBV53" s="130"/>
      <c r="XBW53" s="130"/>
      <c r="XBX53" s="130"/>
      <c r="XBY53" s="130"/>
      <c r="XBZ53" s="130"/>
      <c r="XCA53" s="130"/>
      <c r="XCB53" s="130"/>
      <c r="XCC53" s="130"/>
      <c r="XCD53" s="130"/>
      <c r="XCE53" s="130"/>
      <c r="XCF53" s="130"/>
      <c r="XCG53" s="130"/>
      <c r="XCH53" s="130"/>
      <c r="XCI53" s="130"/>
      <c r="XCJ53" s="130"/>
      <c r="XCK53" s="130"/>
      <c r="XCL53" s="130"/>
      <c r="XCM53" s="130"/>
      <c r="XCN53" s="130"/>
      <c r="XCO53" s="130"/>
      <c r="XCP53" s="130"/>
      <c r="XCQ53" s="130"/>
      <c r="XCR53" s="130"/>
      <c r="XCS53" s="130"/>
      <c r="XCT53" s="130"/>
      <c r="XCU53" s="130"/>
      <c r="XCV53" s="130"/>
      <c r="XCW53" s="130"/>
      <c r="XCX53" s="130"/>
      <c r="XCY53" s="130"/>
      <c r="XCZ53" s="130"/>
      <c r="XDA53" s="130"/>
      <c r="XDB53" s="130"/>
      <c r="XDC53" s="130"/>
      <c r="XDD53" s="130"/>
      <c r="XDE53" s="130"/>
      <c r="XDF53" s="130"/>
      <c r="XDG53" s="130"/>
      <c r="XDH53" s="130"/>
      <c r="XDI53" s="130"/>
      <c r="XDJ53" s="130"/>
      <c r="XDK53" s="130"/>
      <c r="XDL53" s="130"/>
      <c r="XDM53" s="130"/>
      <c r="XDN53" s="130"/>
      <c r="XDO53" s="130"/>
      <c r="XDP53" s="130"/>
      <c r="XDQ53" s="130"/>
      <c r="XDR53" s="130"/>
      <c r="XDS53" s="130"/>
      <c r="XDT53" s="130"/>
      <c r="XDU53" s="130"/>
      <c r="XDV53" s="130"/>
      <c r="XDW53" s="130"/>
      <c r="XDX53" s="130"/>
      <c r="XDY53" s="130"/>
      <c r="XDZ53" s="130"/>
      <c r="XEA53" s="130"/>
      <c r="XEB53" s="130"/>
      <c r="XEC53" s="130"/>
      <c r="XED53" s="130"/>
      <c r="XEE53" s="130"/>
      <c r="XEF53" s="130"/>
      <c r="XEG53" s="130"/>
      <c r="XEH53" s="130"/>
      <c r="XEI53" s="130"/>
      <c r="XEJ53" s="130"/>
      <c r="XEK53" s="130"/>
      <c r="XEL53" s="130"/>
      <c r="XEM53" s="130"/>
      <c r="XEN53" s="130"/>
      <c r="XEO53" s="130"/>
      <c r="XEP53" s="130"/>
      <c r="XEQ53" s="130"/>
      <c r="XER53" s="130"/>
      <c r="XES53" s="130"/>
      <c r="XET53" s="130"/>
      <c r="XEU53" s="130"/>
      <c r="XEV53" s="130"/>
      <c r="XEW53" s="130"/>
    </row>
    <row r="54" spans="1:16377">
      <c r="A54" s="668"/>
      <c r="B54" s="568"/>
      <c r="C54" s="181" t="s">
        <v>49</v>
      </c>
      <c r="D54" s="182">
        <v>633</v>
      </c>
      <c r="E54" s="184"/>
      <c r="F54" s="182"/>
      <c r="G54" s="182"/>
      <c r="H54" s="182"/>
      <c r="I54" s="182"/>
      <c r="J54" s="183"/>
      <c r="K54" s="183"/>
      <c r="L54" s="183"/>
      <c r="M54" s="183"/>
      <c r="N54" s="183"/>
      <c r="O54" s="183"/>
      <c r="P54" s="183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70">
        <f>SUM(D54:P54)</f>
        <v>633</v>
      </c>
      <c r="AD54" s="182"/>
    </row>
    <row r="55" spans="1:16377">
      <c r="A55" s="668"/>
      <c r="B55" s="568"/>
      <c r="C55" s="181" t="s">
        <v>50</v>
      </c>
      <c r="D55" s="417"/>
      <c r="E55" s="331"/>
      <c r="F55" s="202"/>
      <c r="G55" s="202"/>
      <c r="H55" s="330"/>
      <c r="I55" s="330"/>
      <c r="J55" s="183"/>
      <c r="K55" s="183"/>
      <c r="L55" s="183"/>
      <c r="M55" s="183"/>
      <c r="N55" s="183"/>
      <c r="O55" s="183"/>
      <c r="P55" s="183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70">
        <f>SUM(D55:AB55)</f>
        <v>0</v>
      </c>
      <c r="AD55" s="182">
        <v>7237</v>
      </c>
    </row>
    <row r="56" spans="1:16377">
      <c r="A56" s="668"/>
      <c r="B56" s="568"/>
      <c r="C56" s="188" t="s">
        <v>51</v>
      </c>
      <c r="D56" s="417"/>
      <c r="E56" s="309"/>
      <c r="F56" s="202"/>
      <c r="G56" s="202"/>
      <c r="H56" s="202"/>
      <c r="I56" s="187"/>
      <c r="J56" s="183"/>
      <c r="K56" s="183"/>
      <c r="L56" s="183"/>
      <c r="M56" s="183"/>
      <c r="N56" s="183"/>
      <c r="O56" s="183"/>
      <c r="P56" s="183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70">
        <f>SUM(D56:AB56)</f>
        <v>0</v>
      </c>
      <c r="AD56" s="182"/>
    </row>
    <row r="57" spans="1:16377" ht="15.75" thickBot="1">
      <c r="A57" s="669"/>
      <c r="B57" s="569"/>
      <c r="C57" s="344" t="s">
        <v>52</v>
      </c>
      <c r="D57" s="345">
        <f>D54+D55+D56-D50-D51</f>
        <v>633</v>
      </c>
      <c r="E57" s="383">
        <f t="shared" ref="E57:V57" si="39">D57+E55+E56-E50-E51</f>
        <v>193</v>
      </c>
      <c r="F57" s="35">
        <f t="shared" si="39"/>
        <v>95</v>
      </c>
      <c r="G57" s="35">
        <f t="shared" si="39"/>
        <v>-197</v>
      </c>
      <c r="H57" s="35">
        <f t="shared" si="39"/>
        <v>-339</v>
      </c>
      <c r="I57" s="35">
        <f t="shared" si="39"/>
        <v>-563</v>
      </c>
      <c r="J57" s="35">
        <f t="shared" si="39"/>
        <v>-907</v>
      </c>
      <c r="K57" s="35">
        <f t="shared" si="39"/>
        <v>-1033</v>
      </c>
      <c r="L57" s="35">
        <f t="shared" si="39"/>
        <v>-1211</v>
      </c>
      <c r="M57" s="35">
        <f t="shared" si="39"/>
        <v>-1259</v>
      </c>
      <c r="N57" s="35">
        <f t="shared" si="39"/>
        <v>-2017</v>
      </c>
      <c r="O57" s="35">
        <f t="shared" si="39"/>
        <v>-3303</v>
      </c>
      <c r="P57" s="378">
        <f t="shared" si="39"/>
        <v>-4241</v>
      </c>
      <c r="Q57" s="498">
        <f t="shared" si="39"/>
        <v>-5273</v>
      </c>
      <c r="R57" s="499">
        <f t="shared" si="39"/>
        <v>-5921</v>
      </c>
      <c r="S57" s="498">
        <f t="shared" si="39"/>
        <v>-6677</v>
      </c>
      <c r="T57" s="499">
        <f t="shared" si="39"/>
        <v>-7139</v>
      </c>
      <c r="U57" s="498">
        <f t="shared" si="39"/>
        <v>-7883</v>
      </c>
      <c r="V57" s="499">
        <f t="shared" si="39"/>
        <v>-8497</v>
      </c>
      <c r="W57" s="499">
        <f t="shared" ref="W57" si="40">V57+W55+W56-W50-W51</f>
        <v>-8917</v>
      </c>
      <c r="X57" s="499">
        <f t="shared" ref="X57" si="41">W57+X55+X56-X50-X51</f>
        <v>-9099</v>
      </c>
      <c r="Y57" s="499">
        <f t="shared" ref="Y57" si="42">X57+Y55+Y56-Y50-Y51</f>
        <v>-9329</v>
      </c>
      <c r="Z57" s="499">
        <f t="shared" ref="Z57" si="43">Y57+Z55+Z56-Z50-Z51</f>
        <v>-9559</v>
      </c>
      <c r="AA57" s="499">
        <f t="shared" ref="AA57" si="44">Z57+AA55+AA56-AA50-AA51</f>
        <v>-9813</v>
      </c>
      <c r="AB57" s="499">
        <f t="shared" ref="AB57" si="45">AA57+AB55+AB56-AB50-AB51</f>
        <v>-10223</v>
      </c>
      <c r="AC57" s="197"/>
      <c r="AD57" s="59">
        <f>AB57-160</f>
        <v>-10383</v>
      </c>
    </row>
  </sheetData>
  <mergeCells count="7">
    <mergeCell ref="A42:A49"/>
    <mergeCell ref="A50:A57"/>
    <mergeCell ref="A2:A9"/>
    <mergeCell ref="A10:A17"/>
    <mergeCell ref="A18:A25"/>
    <mergeCell ref="A26:A33"/>
    <mergeCell ref="A34:A41"/>
  </mergeCells>
  <phoneticPr fontId="23" type="noConversion"/>
  <pageMargins left="0.11811023622047245" right="0" top="0.15748031496062992" bottom="0" header="0" footer="0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workbookViewId="0">
      <pane xSplit="3" ySplit="1" topLeftCell="D2" activePane="bottomRight" state="frozen"/>
      <selection pane="topRight"/>
      <selection pane="bottomLeft"/>
      <selection pane="bottomRight" activeCell="C3" sqref="C3"/>
    </sheetView>
  </sheetViews>
  <sheetFormatPr defaultColWidth="9" defaultRowHeight="15"/>
  <cols>
    <col min="1" max="1" width="23" style="1" customWidth="1"/>
    <col min="2" max="2" width="15" style="1" hidden="1" customWidth="1"/>
    <col min="3" max="3" width="19.25" style="2" customWidth="1"/>
    <col min="4" max="4" width="6.625" style="3" customWidth="1"/>
    <col min="5" max="5" width="5.75" style="3" customWidth="1"/>
    <col min="6" max="6" width="6" style="3" customWidth="1"/>
    <col min="7" max="7" width="5.875" style="3" customWidth="1"/>
    <col min="8" max="8" width="5.625" style="3" customWidth="1"/>
    <col min="9" max="9" width="5.875" style="3" customWidth="1"/>
    <col min="10" max="10" width="6" style="3" customWidth="1"/>
    <col min="11" max="13" width="4.125" style="3" customWidth="1"/>
    <col min="14" max="14" width="4.75" style="3" customWidth="1"/>
    <col min="15" max="15" width="4.125" style="3" customWidth="1"/>
    <col min="16" max="16" width="6.25" style="3" bestFit="1" customWidth="1"/>
    <col min="17" max="23" width="4.125" style="3" bestFit="1" customWidth="1"/>
    <col min="24" max="24" width="4.375" style="3" customWidth="1"/>
    <col min="25" max="25" width="4.25" style="3" customWidth="1"/>
    <col min="26" max="28" width="4.875" style="3" bestFit="1" customWidth="1"/>
    <col min="29" max="29" width="5.375" style="2" customWidth="1"/>
    <col min="30" max="16384" width="9" style="2"/>
  </cols>
  <sheetData>
    <row r="1" spans="1:31" ht="30">
      <c r="A1" s="29" t="s">
        <v>0</v>
      </c>
      <c r="B1" s="29"/>
      <c r="C1" s="5" t="s">
        <v>44</v>
      </c>
      <c r="D1" s="6" t="s">
        <v>91</v>
      </c>
      <c r="E1" s="14" t="s">
        <v>6</v>
      </c>
      <c r="F1" s="22" t="s">
        <v>7</v>
      </c>
      <c r="G1" s="22" t="s">
        <v>8</v>
      </c>
      <c r="H1" s="22" t="s">
        <v>9</v>
      </c>
      <c r="I1" s="126" t="s">
        <v>62</v>
      </c>
      <c r="J1" s="22" t="s">
        <v>11</v>
      </c>
      <c r="K1" s="126" t="s">
        <v>12</v>
      </c>
      <c r="L1" s="22" t="s">
        <v>13</v>
      </c>
      <c r="M1" s="126" t="s">
        <v>14</v>
      </c>
      <c r="N1" s="22" t="s">
        <v>15</v>
      </c>
      <c r="O1" s="126" t="s">
        <v>16</v>
      </c>
      <c r="P1" s="126" t="s">
        <v>17</v>
      </c>
      <c r="Q1" s="379" t="s">
        <v>175</v>
      </c>
      <c r="R1" s="379" t="s">
        <v>7</v>
      </c>
      <c r="S1" s="379" t="s">
        <v>8</v>
      </c>
      <c r="T1" s="379" t="s">
        <v>9</v>
      </c>
      <c r="U1" s="379" t="s">
        <v>10</v>
      </c>
      <c r="V1" s="379" t="s">
        <v>11</v>
      </c>
      <c r="W1" s="379" t="s">
        <v>12</v>
      </c>
      <c r="X1" s="379" t="s">
        <v>13</v>
      </c>
      <c r="Y1" s="379" t="s">
        <v>14</v>
      </c>
      <c r="Z1" s="379" t="s">
        <v>15</v>
      </c>
      <c r="AA1" s="379" t="s">
        <v>16</v>
      </c>
      <c r="AB1" s="379" t="s">
        <v>17</v>
      </c>
      <c r="AC1" s="24" t="s">
        <v>4</v>
      </c>
      <c r="AD1" s="208" t="s">
        <v>89</v>
      </c>
      <c r="AE1" s="1" t="s">
        <v>170</v>
      </c>
    </row>
    <row r="2" spans="1:31">
      <c r="A2" s="666" t="s">
        <v>242</v>
      </c>
      <c r="B2" s="558">
        <v>10510101</v>
      </c>
      <c r="C2" s="8" t="s">
        <v>46</v>
      </c>
      <c r="D2" s="9"/>
      <c r="E2" s="227">
        <v>0</v>
      </c>
      <c r="F2" s="30">
        <v>0</v>
      </c>
      <c r="G2" s="17">
        <v>0</v>
      </c>
      <c r="H2" s="17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3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20</v>
      </c>
      <c r="X2" s="17">
        <v>20</v>
      </c>
      <c r="Y2" s="17">
        <v>20</v>
      </c>
      <c r="Z2" s="17">
        <v>20</v>
      </c>
      <c r="AA2" s="17">
        <v>20</v>
      </c>
      <c r="AB2" s="17">
        <v>20</v>
      </c>
      <c r="AC2" s="24">
        <f>SUM(D2:AB2)</f>
        <v>123</v>
      </c>
      <c r="AD2" s="7"/>
      <c r="AE2" s="44"/>
    </row>
    <row r="3" spans="1:31">
      <c r="A3" s="666"/>
      <c r="B3" s="558"/>
      <c r="C3" s="8" t="s">
        <v>47</v>
      </c>
      <c r="D3" s="17"/>
      <c r="E3" s="18">
        <v>0</v>
      </c>
      <c r="F3" s="17">
        <v>0</v>
      </c>
      <c r="G3" s="17">
        <v>0</v>
      </c>
      <c r="H3" s="17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24">
        <f>SUM(D3:AB3)</f>
        <v>0</v>
      </c>
      <c r="AD3" s="7"/>
      <c r="AE3" s="44">
        <f>I3+J3+K3+L3+M3+N3+O3+P3+Q3+R3+S3</f>
        <v>0</v>
      </c>
    </row>
    <row r="4" spans="1:31" ht="30" customHeight="1">
      <c r="A4" s="666"/>
      <c r="B4" s="558"/>
      <c r="C4" s="11" t="s">
        <v>48</v>
      </c>
      <c r="D4" s="17"/>
      <c r="E4" s="18"/>
      <c r="F4" s="17"/>
      <c r="G4" s="17"/>
      <c r="H4" s="17"/>
      <c r="I4" s="15"/>
      <c r="J4" s="15"/>
      <c r="K4" s="15"/>
      <c r="L4" s="15"/>
      <c r="M4" s="15"/>
      <c r="N4" s="15"/>
      <c r="O4" s="15"/>
      <c r="P4" s="15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4">
        <f>SUM(D4:P4)</f>
        <v>0</v>
      </c>
      <c r="AD4" s="7"/>
    </row>
    <row r="5" spans="1:31">
      <c r="A5" s="666"/>
      <c r="B5" s="558"/>
      <c r="C5" s="12" t="s">
        <v>60</v>
      </c>
      <c r="D5" s="9">
        <v>308</v>
      </c>
      <c r="E5" s="18"/>
      <c r="F5" s="17"/>
      <c r="G5" s="17"/>
      <c r="H5" s="17"/>
      <c r="I5" s="15"/>
      <c r="J5" s="15"/>
      <c r="K5" s="15"/>
      <c r="L5" s="15"/>
      <c r="M5" s="15"/>
      <c r="N5" s="15"/>
      <c r="O5" s="15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4">
        <f>SUM(D5:P5)</f>
        <v>308</v>
      </c>
      <c r="AD5" s="27"/>
    </row>
    <row r="6" spans="1:31">
      <c r="A6" s="666"/>
      <c r="B6" s="558"/>
      <c r="C6" s="12" t="s">
        <v>50</v>
      </c>
      <c r="D6" s="9"/>
      <c r="E6" s="18"/>
      <c r="F6" s="17"/>
      <c r="G6" s="17"/>
      <c r="H6" s="17"/>
      <c r="I6" s="15"/>
      <c r="J6" s="15"/>
      <c r="K6" s="15"/>
      <c r="L6" s="15"/>
      <c r="M6" s="15"/>
      <c r="N6" s="15"/>
      <c r="O6" s="15"/>
      <c r="P6" s="15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4">
        <f>SUM(D6:AB6)</f>
        <v>0</v>
      </c>
      <c r="AD6" s="27"/>
    </row>
    <row r="7" spans="1:31">
      <c r="A7" s="666"/>
      <c r="B7" s="558"/>
      <c r="C7" s="27" t="s">
        <v>51</v>
      </c>
      <c r="D7" s="9"/>
      <c r="E7" s="133"/>
      <c r="F7" s="32"/>
      <c r="G7" s="32"/>
      <c r="H7" s="9"/>
      <c r="I7" s="15"/>
      <c r="J7" s="354"/>
      <c r="K7" s="15"/>
      <c r="L7" s="15"/>
      <c r="M7" s="354"/>
      <c r="N7" s="15"/>
      <c r="O7" s="15"/>
      <c r="P7" s="15"/>
      <c r="Q7" s="9"/>
      <c r="R7" s="17"/>
      <c r="S7" s="17"/>
      <c r="T7" s="17"/>
      <c r="U7" s="9"/>
      <c r="V7" s="17"/>
      <c r="W7" s="17"/>
      <c r="X7" s="17"/>
      <c r="Y7" s="17"/>
      <c r="Z7" s="17"/>
      <c r="AA7" s="17"/>
      <c r="AB7" s="414"/>
      <c r="AC7" s="24">
        <f>SUM(D7:AB7)</f>
        <v>0</v>
      </c>
      <c r="AD7" s="27"/>
    </row>
    <row r="8" spans="1:31">
      <c r="A8" s="666"/>
      <c r="B8" s="558"/>
      <c r="C8" s="12" t="s">
        <v>61</v>
      </c>
      <c r="D8" s="380">
        <f>D5+D6+D7-D2-D3-D4</f>
        <v>308</v>
      </c>
      <c r="E8" s="370">
        <f>D8+E6+E7-E2-E3-E4</f>
        <v>308</v>
      </c>
      <c r="F8" s="370">
        <f t="shared" ref="F8:V8" si="0">E8+F6+F7-F2-F3-F4</f>
        <v>308</v>
      </c>
      <c r="G8" s="370">
        <f t="shared" si="0"/>
        <v>308</v>
      </c>
      <c r="H8" s="370">
        <f t="shared" si="0"/>
        <v>308</v>
      </c>
      <c r="I8" s="370">
        <f t="shared" si="0"/>
        <v>308</v>
      </c>
      <c r="J8" s="370">
        <f t="shared" si="0"/>
        <v>308</v>
      </c>
      <c r="K8" s="370">
        <f t="shared" si="0"/>
        <v>308</v>
      </c>
      <c r="L8" s="370">
        <f t="shared" si="0"/>
        <v>308</v>
      </c>
      <c r="M8" s="370">
        <f t="shared" si="0"/>
        <v>308</v>
      </c>
      <c r="N8" s="370">
        <f t="shared" si="0"/>
        <v>308</v>
      </c>
      <c r="O8" s="370">
        <f t="shared" si="0"/>
        <v>308</v>
      </c>
      <c r="P8" s="370">
        <f t="shared" si="0"/>
        <v>305</v>
      </c>
      <c r="Q8" s="370">
        <f t="shared" si="0"/>
        <v>305</v>
      </c>
      <c r="R8" s="370">
        <f t="shared" si="0"/>
        <v>305</v>
      </c>
      <c r="S8" s="370">
        <f t="shared" si="0"/>
        <v>305</v>
      </c>
      <c r="T8" s="370">
        <f t="shared" si="0"/>
        <v>305</v>
      </c>
      <c r="U8" s="370">
        <f t="shared" si="0"/>
        <v>305</v>
      </c>
      <c r="V8" s="370">
        <f t="shared" si="0"/>
        <v>305</v>
      </c>
      <c r="W8" s="515">
        <f t="shared" ref="W8" si="1">V8+W6+W7-W2-W3-W4</f>
        <v>285</v>
      </c>
      <c r="X8" s="515">
        <f t="shared" ref="X8" si="2">W8+X6+X7-X2-X3-X4</f>
        <v>265</v>
      </c>
      <c r="Y8" s="515">
        <f t="shared" ref="Y8" si="3">X8+Y6+Y7-Y2-Y3-Y4</f>
        <v>245</v>
      </c>
      <c r="Z8" s="515">
        <f t="shared" ref="Z8" si="4">Y8+Z6+Z7-Z2-Z3-Z4</f>
        <v>225</v>
      </c>
      <c r="AA8" s="515">
        <f t="shared" ref="AA8" si="5">Z8+AA6+AA7-AA2-AA3-AA4</f>
        <v>205</v>
      </c>
      <c r="AB8" s="515">
        <f t="shared" ref="AB8" si="6">AA8+AB6+AB7-AB2-AB3-AB4</f>
        <v>185</v>
      </c>
      <c r="AC8" s="24"/>
      <c r="AD8" s="28">
        <f>AB8-20</f>
        <v>165</v>
      </c>
    </row>
    <row r="9" spans="1:31">
      <c r="A9" s="666" t="s">
        <v>243</v>
      </c>
      <c r="B9" s="558">
        <v>10520101</v>
      </c>
      <c r="C9" s="8" t="s">
        <v>46</v>
      </c>
      <c r="D9" s="9"/>
      <c r="E9" s="16">
        <v>0</v>
      </c>
      <c r="F9" s="9">
        <v>0</v>
      </c>
      <c r="G9" s="9">
        <v>0</v>
      </c>
      <c r="H9" s="152">
        <v>0</v>
      </c>
      <c r="I9" s="209">
        <v>0</v>
      </c>
      <c r="J9" s="209">
        <v>0</v>
      </c>
      <c r="K9" s="354">
        <v>0</v>
      </c>
      <c r="L9" s="419">
        <v>0</v>
      </c>
      <c r="M9" s="419">
        <v>0</v>
      </c>
      <c r="N9" s="419">
        <v>0</v>
      </c>
      <c r="O9" s="419">
        <v>0</v>
      </c>
      <c r="P9" s="209">
        <v>3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44</v>
      </c>
      <c r="X9" s="152">
        <v>44</v>
      </c>
      <c r="Y9" s="152">
        <v>44</v>
      </c>
      <c r="Z9" s="152">
        <v>44</v>
      </c>
      <c r="AA9" s="152">
        <v>44</v>
      </c>
      <c r="AB9" s="152">
        <v>44</v>
      </c>
      <c r="AC9" s="24">
        <f>SUM(D9:AB9)</f>
        <v>267</v>
      </c>
      <c r="AD9" s="7"/>
      <c r="AE9" s="44"/>
    </row>
    <row r="10" spans="1:31">
      <c r="A10" s="666"/>
      <c r="B10" s="558"/>
      <c r="C10" s="8" t="s">
        <v>47</v>
      </c>
      <c r="D10" s="9"/>
      <c r="E10" s="16">
        <v>0</v>
      </c>
      <c r="F10" s="9">
        <v>0</v>
      </c>
      <c r="G10" s="9">
        <v>0</v>
      </c>
      <c r="H10" s="9">
        <v>3</v>
      </c>
      <c r="I10" s="21">
        <v>0</v>
      </c>
      <c r="J10" s="21">
        <v>0</v>
      </c>
      <c r="K10" s="21">
        <v>0</v>
      </c>
      <c r="L10" s="419">
        <v>0</v>
      </c>
      <c r="M10" s="419">
        <v>0</v>
      </c>
      <c r="N10" s="419">
        <v>0</v>
      </c>
      <c r="O10" s="419">
        <v>0</v>
      </c>
      <c r="P10" s="21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24">
        <f>SUM(D10:AB10)</f>
        <v>3</v>
      </c>
      <c r="AD10" s="7"/>
      <c r="AE10" s="44">
        <f>I10+J10+K10+L10+M10+N10+O10+P10+Q10+R10+S10</f>
        <v>0</v>
      </c>
    </row>
    <row r="11" spans="1:31" ht="27" customHeight="1">
      <c r="A11" s="666"/>
      <c r="B11" s="558"/>
      <c r="C11" s="11" t="s">
        <v>48</v>
      </c>
      <c r="D11" s="9"/>
      <c r="E11" s="18"/>
      <c r="F11" s="17"/>
      <c r="G11" s="17"/>
      <c r="H11" s="17"/>
      <c r="I11" s="15"/>
      <c r="J11" s="15"/>
      <c r="K11" s="15"/>
      <c r="L11" s="15"/>
      <c r="M11" s="15"/>
      <c r="N11" s="15"/>
      <c r="O11" s="15"/>
      <c r="P11" s="15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4">
        <f>SUM(D11:P11)</f>
        <v>0</v>
      </c>
      <c r="AD11" s="7"/>
    </row>
    <row r="12" spans="1:31">
      <c r="A12" s="666"/>
      <c r="B12" s="558"/>
      <c r="C12" s="12" t="s">
        <v>60</v>
      </c>
      <c r="D12" s="9">
        <v>586</v>
      </c>
      <c r="E12" s="18"/>
      <c r="F12" s="17"/>
      <c r="G12" s="17"/>
      <c r="H12" s="17"/>
      <c r="I12" s="15"/>
      <c r="J12" s="15"/>
      <c r="K12" s="15"/>
      <c r="L12" s="15"/>
      <c r="M12" s="15"/>
      <c r="N12" s="15"/>
      <c r="O12" s="15"/>
      <c r="P12" s="1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4">
        <f>SUM(D12:P12)</f>
        <v>586</v>
      </c>
      <c r="AD12" s="27"/>
    </row>
    <row r="13" spans="1:31">
      <c r="A13" s="666"/>
      <c r="B13" s="558"/>
      <c r="C13" s="12" t="s">
        <v>50</v>
      </c>
      <c r="D13" s="9"/>
      <c r="E13" s="18"/>
      <c r="F13" s="17"/>
      <c r="G13" s="17"/>
      <c r="H13" s="17"/>
      <c r="I13" s="15"/>
      <c r="J13" s="15"/>
      <c r="K13" s="15"/>
      <c r="L13" s="15"/>
      <c r="M13" s="15"/>
      <c r="N13" s="15"/>
      <c r="O13" s="15"/>
      <c r="P13" s="15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4">
        <f>SUM(D13:AB13)</f>
        <v>0</v>
      </c>
      <c r="AD13" s="27"/>
    </row>
    <row r="14" spans="1:31">
      <c r="A14" s="666"/>
      <c r="B14" s="558"/>
      <c r="C14" s="27" t="s">
        <v>68</v>
      </c>
      <c r="D14" s="9"/>
      <c r="E14" s="407"/>
      <c r="F14" s="406"/>
      <c r="G14" s="406"/>
      <c r="H14" s="17"/>
      <c r="I14" s="15"/>
      <c r="J14" s="15"/>
      <c r="K14" s="15"/>
      <c r="L14" s="15"/>
      <c r="M14" s="354"/>
      <c r="N14" s="15"/>
      <c r="O14" s="15"/>
      <c r="P14" s="15"/>
      <c r="Q14" s="9"/>
      <c r="R14" s="17"/>
      <c r="S14" s="17"/>
      <c r="T14" s="17"/>
      <c r="U14" s="9"/>
      <c r="V14" s="17"/>
      <c r="W14" s="17"/>
      <c r="X14" s="17"/>
      <c r="Y14" s="17"/>
      <c r="Z14" s="17"/>
      <c r="AA14" s="17"/>
      <c r="AB14" s="414"/>
      <c r="AC14" s="24">
        <f>SUM(D14:AB14)</f>
        <v>0</v>
      </c>
      <c r="AD14" s="27"/>
    </row>
    <row r="15" spans="1:31">
      <c r="A15" s="666"/>
      <c r="B15" s="558"/>
      <c r="C15" s="12" t="s">
        <v>61</v>
      </c>
      <c r="D15" s="208">
        <f>D12+D13+D14-D9-D10-D11</f>
        <v>586</v>
      </c>
      <c r="E15" s="370">
        <f t="shared" ref="E15:T15" si="7">D15+E13+E14-E9-E10-E11</f>
        <v>586</v>
      </c>
      <c r="F15" s="370">
        <f t="shared" si="7"/>
        <v>586</v>
      </c>
      <c r="G15" s="370">
        <f t="shared" si="7"/>
        <v>586</v>
      </c>
      <c r="H15" s="370">
        <f t="shared" si="7"/>
        <v>583</v>
      </c>
      <c r="I15" s="370">
        <f t="shared" si="7"/>
        <v>583</v>
      </c>
      <c r="J15" s="370">
        <f t="shared" si="7"/>
        <v>583</v>
      </c>
      <c r="K15" s="370">
        <f t="shared" si="7"/>
        <v>583</v>
      </c>
      <c r="L15" s="370">
        <f t="shared" si="7"/>
        <v>583</v>
      </c>
      <c r="M15" s="370">
        <f t="shared" si="7"/>
        <v>583</v>
      </c>
      <c r="N15" s="370">
        <f t="shared" si="7"/>
        <v>583</v>
      </c>
      <c r="O15" s="370">
        <f t="shared" si="7"/>
        <v>583</v>
      </c>
      <c r="P15" s="370">
        <f t="shared" si="7"/>
        <v>580</v>
      </c>
      <c r="Q15" s="370">
        <f t="shared" si="7"/>
        <v>580</v>
      </c>
      <c r="R15" s="370">
        <f t="shared" si="7"/>
        <v>580</v>
      </c>
      <c r="S15" s="370">
        <f t="shared" si="7"/>
        <v>580</v>
      </c>
      <c r="T15" s="370">
        <f t="shared" si="7"/>
        <v>580</v>
      </c>
      <c r="U15" s="515">
        <f t="shared" ref="U15" si="8">T15+U13+U14-U9-U10-U11</f>
        <v>580</v>
      </c>
      <c r="V15" s="515">
        <f t="shared" ref="V15" si="9">U15+V13+V14-V9-V10-V11</f>
        <v>580</v>
      </c>
      <c r="W15" s="515">
        <f t="shared" ref="W15" si="10">V15+W13+W14-W9-W10-W11</f>
        <v>536</v>
      </c>
      <c r="X15" s="515">
        <f t="shared" ref="X15" si="11">W15+X13+X14-X9-X10-X11</f>
        <v>492</v>
      </c>
      <c r="Y15" s="515">
        <f t="shared" ref="Y15" si="12">X15+Y13+Y14-Y9-Y10-Y11</f>
        <v>448</v>
      </c>
      <c r="Z15" s="515">
        <f t="shared" ref="Z15" si="13">Y15+Z13+Z14-Z9-Z10-Z11</f>
        <v>404</v>
      </c>
      <c r="AA15" s="515">
        <f t="shared" ref="AA15" si="14">Z15+AA13+AA14-AA9-AA10-AA11</f>
        <v>360</v>
      </c>
      <c r="AB15" s="515">
        <f t="shared" ref="AB15" si="15">AA15+AB13+AB14-AB9-AB10-AB11</f>
        <v>316</v>
      </c>
      <c r="AC15" s="24"/>
      <c r="AD15" s="28">
        <f>AB15-44</f>
        <v>272</v>
      </c>
    </row>
    <row r="16" spans="1:31">
      <c r="A16" s="666" t="s">
        <v>244</v>
      </c>
      <c r="B16" s="558">
        <v>11200301</v>
      </c>
      <c r="C16" s="8" t="s">
        <v>46</v>
      </c>
      <c r="D16" s="31"/>
      <c r="E16" s="133">
        <v>0</v>
      </c>
      <c r="F16" s="32">
        <v>0</v>
      </c>
      <c r="G16" s="32">
        <v>0</v>
      </c>
      <c r="H16" s="32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384</v>
      </c>
      <c r="P16" s="127">
        <v>0</v>
      </c>
      <c r="Q16" s="17">
        <v>141</v>
      </c>
      <c r="R16" s="17">
        <v>259</v>
      </c>
      <c r="S16" s="17">
        <v>150</v>
      </c>
      <c r="T16" s="17">
        <v>128</v>
      </c>
      <c r="U16" s="17">
        <v>128</v>
      </c>
      <c r="V16" s="17">
        <v>128</v>
      </c>
      <c r="W16" s="17">
        <v>128</v>
      </c>
      <c r="X16" s="17">
        <v>128</v>
      </c>
      <c r="Y16" s="17">
        <v>128</v>
      </c>
      <c r="Z16" s="17">
        <v>128</v>
      </c>
      <c r="AA16" s="17">
        <v>128</v>
      </c>
      <c r="AB16" s="17">
        <v>128</v>
      </c>
      <c r="AC16" s="24">
        <f>SUM(D16:AB16)</f>
        <v>2086</v>
      </c>
      <c r="AD16" s="7"/>
      <c r="AE16" s="44"/>
    </row>
    <row r="17" spans="1:31">
      <c r="A17" s="666"/>
      <c r="B17" s="558"/>
      <c r="C17" s="8" t="s">
        <v>47</v>
      </c>
      <c r="D17" s="9"/>
      <c r="E17" s="133">
        <v>0</v>
      </c>
      <c r="F17" s="32">
        <v>0</v>
      </c>
      <c r="G17" s="32">
        <v>2</v>
      </c>
      <c r="H17" s="17">
        <v>8</v>
      </c>
      <c r="I17" s="15">
        <v>6</v>
      </c>
      <c r="J17" s="15">
        <v>78</v>
      </c>
      <c r="K17" s="15">
        <v>70</v>
      </c>
      <c r="L17" s="15">
        <v>78</v>
      </c>
      <c r="M17" s="21">
        <v>82</v>
      </c>
      <c r="N17" s="21">
        <v>98</v>
      </c>
      <c r="O17" s="15">
        <v>4</v>
      </c>
      <c r="P17" s="15">
        <v>8</v>
      </c>
      <c r="Q17" s="17">
        <v>4</v>
      </c>
      <c r="R17" s="17">
        <v>4</v>
      </c>
      <c r="S17" s="17">
        <v>4</v>
      </c>
      <c r="T17" s="17">
        <v>4</v>
      </c>
      <c r="U17" s="17">
        <v>4</v>
      </c>
      <c r="V17" s="17">
        <v>4</v>
      </c>
      <c r="W17" s="17">
        <v>4</v>
      </c>
      <c r="X17" s="17">
        <v>4</v>
      </c>
      <c r="Y17" s="17">
        <v>4</v>
      </c>
      <c r="Z17" s="17">
        <v>4</v>
      </c>
      <c r="AA17" s="17">
        <v>4</v>
      </c>
      <c r="AB17" s="17">
        <v>6</v>
      </c>
      <c r="AC17" s="24">
        <f>SUM(D17:AB17)</f>
        <v>484</v>
      </c>
      <c r="AD17" s="7"/>
      <c r="AE17" s="44">
        <f>I17+J17+K17+L17+M17+N17+O17+P17+Q17+R17+S17</f>
        <v>436</v>
      </c>
    </row>
    <row r="18" spans="1:31" ht="24" customHeight="1">
      <c r="A18" s="666"/>
      <c r="B18" s="558"/>
      <c r="C18" s="11" t="s">
        <v>48</v>
      </c>
      <c r="D18" s="9"/>
      <c r="E18" s="18"/>
      <c r="F18" s="17"/>
      <c r="G18" s="17"/>
      <c r="H18" s="17"/>
      <c r="I18" s="15"/>
      <c r="J18" s="15"/>
      <c r="K18" s="15"/>
      <c r="L18" s="15"/>
      <c r="M18" s="15"/>
      <c r="N18" s="15"/>
      <c r="O18" s="15"/>
      <c r="P18" s="15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4">
        <f>SUM(D18:P18)</f>
        <v>0</v>
      </c>
      <c r="AD18" s="7"/>
    </row>
    <row r="19" spans="1:31">
      <c r="A19" s="666"/>
      <c r="B19" s="558"/>
      <c r="C19" s="12" t="s">
        <v>60</v>
      </c>
      <c r="D19" s="9">
        <v>1471</v>
      </c>
      <c r="E19" s="18"/>
      <c r="F19" s="17"/>
      <c r="G19" s="17"/>
      <c r="H19" s="17"/>
      <c r="I19" s="15"/>
      <c r="J19" s="15"/>
      <c r="K19" s="15"/>
      <c r="L19" s="15"/>
      <c r="M19" s="15"/>
      <c r="N19" s="15"/>
      <c r="O19" s="15"/>
      <c r="P19" s="1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4">
        <f>SUM(D19:P19)</f>
        <v>1471</v>
      </c>
      <c r="AD19" s="27"/>
    </row>
    <row r="20" spans="1:31">
      <c r="A20" s="666"/>
      <c r="B20" s="558"/>
      <c r="C20" s="12" t="s">
        <v>50</v>
      </c>
      <c r="D20" s="9"/>
      <c r="E20" s="18"/>
      <c r="F20" s="17"/>
      <c r="G20" s="17"/>
      <c r="H20" s="17"/>
      <c r="I20" s="15"/>
      <c r="J20" s="15"/>
      <c r="K20" s="15"/>
      <c r="L20" s="15"/>
      <c r="M20" s="15"/>
      <c r="N20" s="15"/>
      <c r="O20" s="15"/>
      <c r="P20" s="15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4">
        <f>SUM(D20:AB20)</f>
        <v>0</v>
      </c>
      <c r="AD20" s="27"/>
    </row>
    <row r="21" spans="1:31">
      <c r="A21" s="666"/>
      <c r="B21" s="558"/>
      <c r="C21" s="27" t="s">
        <v>51</v>
      </c>
      <c r="D21" s="9"/>
      <c r="E21" s="363"/>
      <c r="F21" s="332"/>
      <c r="G21" s="332"/>
      <c r="H21" s="127"/>
      <c r="I21" s="127"/>
      <c r="J21" s="209"/>
      <c r="K21" s="15"/>
      <c r="L21" s="21"/>
      <c r="M21" s="354"/>
      <c r="N21" s="15"/>
      <c r="O21" s="15"/>
      <c r="P21" s="17"/>
      <c r="Q21" s="9"/>
      <c r="R21" s="17"/>
      <c r="S21" s="17"/>
      <c r="T21" s="17"/>
      <c r="U21" s="9"/>
      <c r="V21" s="17"/>
      <c r="W21" s="17"/>
      <c r="X21" s="17"/>
      <c r="Y21" s="17"/>
      <c r="Z21" s="17"/>
      <c r="AA21" s="17"/>
      <c r="AB21" s="414"/>
      <c r="AC21" s="24">
        <f>SUM(D21:AB21)</f>
        <v>0</v>
      </c>
      <c r="AD21" s="27"/>
    </row>
    <row r="22" spans="1:31">
      <c r="A22" s="666"/>
      <c r="B22" s="558"/>
      <c r="C22" s="12" t="s">
        <v>61</v>
      </c>
      <c r="D22" s="208">
        <f>D19+D20+D21-D16-D17-D18</f>
        <v>1471</v>
      </c>
      <c r="E22" s="370">
        <f t="shared" ref="E22:V22" si="16">D22+E20+E21-E16-E17-E18</f>
        <v>1471</v>
      </c>
      <c r="F22" s="370">
        <f t="shared" si="16"/>
        <v>1471</v>
      </c>
      <c r="G22" s="370">
        <f t="shared" si="16"/>
        <v>1469</v>
      </c>
      <c r="H22" s="370">
        <f t="shared" si="16"/>
        <v>1461</v>
      </c>
      <c r="I22" s="370">
        <f t="shared" si="16"/>
        <v>1455</v>
      </c>
      <c r="J22" s="370">
        <f t="shared" si="16"/>
        <v>1377</v>
      </c>
      <c r="K22" s="370">
        <f t="shared" si="16"/>
        <v>1307</v>
      </c>
      <c r="L22" s="521">
        <f t="shared" si="16"/>
        <v>1229</v>
      </c>
      <c r="M22" s="370">
        <f t="shared" si="16"/>
        <v>1147</v>
      </c>
      <c r="N22" s="521">
        <f t="shared" si="16"/>
        <v>1049</v>
      </c>
      <c r="O22" s="370">
        <f t="shared" si="16"/>
        <v>661</v>
      </c>
      <c r="P22" s="370">
        <f t="shared" si="16"/>
        <v>653</v>
      </c>
      <c r="Q22" s="370">
        <f t="shared" si="16"/>
        <v>508</v>
      </c>
      <c r="R22" s="370">
        <f t="shared" si="16"/>
        <v>245</v>
      </c>
      <c r="S22" s="370">
        <f t="shared" si="16"/>
        <v>91</v>
      </c>
      <c r="T22" s="370">
        <f t="shared" si="16"/>
        <v>-41</v>
      </c>
      <c r="U22" s="370">
        <f t="shared" si="16"/>
        <v>-173</v>
      </c>
      <c r="V22" s="370">
        <f t="shared" si="16"/>
        <v>-305</v>
      </c>
      <c r="W22" s="515">
        <f t="shared" ref="W22" si="17">V22+W20+W21-W16-W17-W18</f>
        <v>-437</v>
      </c>
      <c r="X22" s="515">
        <f t="shared" ref="X22" si="18">W22+X20+X21-X16-X17-X18</f>
        <v>-569</v>
      </c>
      <c r="Y22" s="515">
        <f t="shared" ref="Y22" si="19">X22+Y20+Y21-Y16-Y17-Y18</f>
        <v>-701</v>
      </c>
      <c r="Z22" s="515">
        <f t="shared" ref="Z22" si="20">Y22+Z20+Z21-Z16-Z17-Z18</f>
        <v>-833</v>
      </c>
      <c r="AA22" s="515">
        <f t="shared" ref="AA22" si="21">Z22+AA20+AA21-AA16-AA17-AA18</f>
        <v>-965</v>
      </c>
      <c r="AB22" s="515">
        <f t="shared" ref="AB22" si="22">AA22+AB20+AB21-AB16-AB17-AB18</f>
        <v>-1099</v>
      </c>
      <c r="AC22" s="24"/>
      <c r="AD22" s="28">
        <f>AB22-128</f>
        <v>-1227</v>
      </c>
    </row>
  </sheetData>
  <mergeCells count="3">
    <mergeCell ref="A2:A8"/>
    <mergeCell ref="A9:A15"/>
    <mergeCell ref="A16:A22"/>
  </mergeCells>
  <phoneticPr fontId="23" type="noConversion"/>
  <pageMargins left="0.69930555555555596" right="0.69930555555555596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45"/>
  <sheetViews>
    <sheetView zoomScale="106" zoomScaleNormal="106" workbookViewId="0">
      <pane xSplit="2" ySplit="1" topLeftCell="C2" activePane="bottomRight" state="frozen"/>
      <selection activeCell="O8" sqref="O8"/>
      <selection pane="topRight" activeCell="O8" sqref="O8"/>
      <selection pane="bottomLeft" activeCell="O8" sqref="O8"/>
      <selection pane="bottomRight" activeCell="R6" sqref="R6:T6"/>
    </sheetView>
  </sheetViews>
  <sheetFormatPr defaultColWidth="6.375" defaultRowHeight="15"/>
  <cols>
    <col min="1" max="1" width="9" style="1" customWidth="1"/>
    <col min="2" max="2" width="15.375" style="48" customWidth="1"/>
    <col min="3" max="3" width="6.375" style="3"/>
    <col min="4" max="11" width="6.375" style="3" hidden="1" customWidth="1"/>
    <col min="12" max="12" width="5.25" style="3" hidden="1" customWidth="1"/>
    <col min="13" max="15" width="5.25" style="3" bestFit="1" customWidth="1"/>
    <col min="16" max="16" width="5.875" style="3" bestFit="1" customWidth="1"/>
    <col min="17" max="17" width="5.25" style="3" bestFit="1" customWidth="1"/>
    <col min="18" max="20" width="5.75" style="3" bestFit="1" customWidth="1"/>
    <col min="21" max="21" width="6.75" style="3" customWidth="1"/>
    <col min="22" max="22" width="7.375" style="3" customWidth="1"/>
    <col min="23" max="23" width="6.625" style="3" customWidth="1"/>
    <col min="24" max="24" width="7.125" style="3" customWidth="1"/>
    <col min="25" max="26" width="7.375" style="3" customWidth="1"/>
    <col min="27" max="27" width="7.125" style="3" customWidth="1"/>
    <col min="28" max="29" width="6.375" style="48"/>
    <col min="30" max="30" width="6.375" style="3"/>
    <col min="31" max="16384" width="6.375" style="48"/>
  </cols>
  <sheetData>
    <row r="1" spans="1:16381" ht="42" customHeight="1">
      <c r="A1" s="337" t="s">
        <v>0</v>
      </c>
      <c r="B1" s="338" t="s">
        <v>44</v>
      </c>
      <c r="C1" s="339" t="s">
        <v>91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140</v>
      </c>
      <c r="M1" s="22" t="s">
        <v>15</v>
      </c>
      <c r="N1" s="22" t="s">
        <v>16</v>
      </c>
      <c r="O1" s="23" t="s">
        <v>17</v>
      </c>
      <c r="P1" s="14" t="s">
        <v>6</v>
      </c>
      <c r="Q1" s="22" t="s">
        <v>7</v>
      </c>
      <c r="R1" s="22" t="s">
        <v>8</v>
      </c>
      <c r="S1" s="22" t="s">
        <v>9</v>
      </c>
      <c r="T1" s="22" t="s">
        <v>10</v>
      </c>
      <c r="U1" s="126" t="s">
        <v>69</v>
      </c>
      <c r="V1" s="22" t="s">
        <v>12</v>
      </c>
      <c r="W1" s="126" t="s">
        <v>13</v>
      </c>
      <c r="X1" s="22" t="s">
        <v>14</v>
      </c>
      <c r="Y1" s="126" t="s">
        <v>15</v>
      </c>
      <c r="Z1" s="22" t="s">
        <v>16</v>
      </c>
      <c r="AA1" s="23" t="s">
        <v>17</v>
      </c>
      <c r="AB1" s="24" t="s">
        <v>4</v>
      </c>
      <c r="AC1" s="349" t="s">
        <v>89</v>
      </c>
      <c r="AD1" s="44" t="s">
        <v>143</v>
      </c>
      <c r="AE1" s="44" t="s">
        <v>87</v>
      </c>
      <c r="AF1" s="1" t="s">
        <v>167</v>
      </c>
      <c r="AG1" s="1" t="s">
        <v>88</v>
      </c>
      <c r="AH1" s="2" t="s">
        <v>93</v>
      </c>
      <c r="AI1" s="2" t="s">
        <v>94</v>
      </c>
    </row>
    <row r="2" spans="1:16381">
      <c r="A2" s="670" t="s">
        <v>142</v>
      </c>
      <c r="B2" s="51" t="s">
        <v>46</v>
      </c>
      <c r="C2" s="37"/>
      <c r="D2" s="38"/>
      <c r="E2" s="38"/>
      <c r="F2" s="38"/>
      <c r="G2" s="37"/>
      <c r="H2" s="37"/>
      <c r="I2" s="37"/>
      <c r="J2" s="37"/>
      <c r="K2" s="37"/>
      <c r="L2" s="37"/>
      <c r="M2" s="37"/>
      <c r="N2" s="37"/>
      <c r="O2" s="45"/>
      <c r="P2" s="42">
        <v>78</v>
      </c>
      <c r="Q2" s="37">
        <v>566</v>
      </c>
      <c r="R2" s="37">
        <v>783</v>
      </c>
      <c r="S2" s="58">
        <v>720</v>
      </c>
      <c r="T2" s="58">
        <v>969</v>
      </c>
      <c r="U2" s="139">
        <v>919</v>
      </c>
      <c r="V2" s="139">
        <v>592</v>
      </c>
      <c r="W2" s="139">
        <v>603</v>
      </c>
      <c r="X2" s="139">
        <v>269</v>
      </c>
      <c r="Y2" s="139">
        <v>368</v>
      </c>
      <c r="Z2" s="139">
        <v>431</v>
      </c>
      <c r="AA2" s="45">
        <v>180</v>
      </c>
      <c r="AB2" s="24">
        <f t="shared" ref="AB2:AB7" si="0">SUM(C2:AA2)</f>
        <v>6478</v>
      </c>
      <c r="AC2" s="349"/>
      <c r="AE2" s="44">
        <f>D2+E2+F2+G2+H2+I2+J2+K2+L2+M2+N2+O2</f>
        <v>0</v>
      </c>
      <c r="AF2" s="44"/>
      <c r="AG2" s="44">
        <f>P2+Q2+R2+S2+T2+U2+V2+W2+X2+Y2+Z2+AA2</f>
        <v>6478</v>
      </c>
      <c r="AH2" s="2"/>
      <c r="AI2" s="2"/>
    </row>
    <row r="3" spans="1:16381">
      <c r="A3" s="670"/>
      <c r="B3" s="51" t="s">
        <v>47</v>
      </c>
      <c r="C3" s="5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45"/>
      <c r="P3" s="42"/>
      <c r="Q3" s="40"/>
      <c r="R3" s="37">
        <v>14</v>
      </c>
      <c r="S3" s="37">
        <v>11</v>
      </c>
      <c r="T3" s="37">
        <v>23</v>
      </c>
      <c r="U3" s="37">
        <v>12</v>
      </c>
      <c r="V3" s="37">
        <v>11</v>
      </c>
      <c r="W3" s="37">
        <v>11</v>
      </c>
      <c r="X3" s="37">
        <v>13</v>
      </c>
      <c r="Y3" s="37">
        <v>10</v>
      </c>
      <c r="Z3" s="346">
        <v>10</v>
      </c>
      <c r="AA3" s="45">
        <v>21</v>
      </c>
      <c r="AB3" s="24">
        <f t="shared" si="0"/>
        <v>136</v>
      </c>
      <c r="AC3" s="349"/>
      <c r="AE3" s="44">
        <f>D3+E3+F3+G3+H3+I3+J3+K3+L3+M3+N3+O3</f>
        <v>0</v>
      </c>
      <c r="AF3" s="44">
        <f>P3+Q3+R3+S3+T3+U3+V3+W3+X3+Y3</f>
        <v>105</v>
      </c>
      <c r="AG3" s="44">
        <f>P3+Q3+R3+S3+T3+U3+V3+W3+X3+Y3+Z3+AA3</f>
        <v>136</v>
      </c>
      <c r="AH3" s="2"/>
      <c r="AI3" s="2"/>
    </row>
    <row r="4" spans="1:16381" ht="27" hidden="1" customHeight="1">
      <c r="A4" s="670"/>
      <c r="B4" s="53" t="s">
        <v>48</v>
      </c>
      <c r="C4" s="52"/>
      <c r="D4" s="37"/>
      <c r="E4" s="37"/>
      <c r="F4" s="54"/>
      <c r="G4" s="54"/>
      <c r="H4" s="55"/>
      <c r="I4" s="55"/>
      <c r="J4" s="55"/>
      <c r="K4" s="55"/>
      <c r="L4" s="55"/>
      <c r="M4" s="55"/>
      <c r="N4" s="37"/>
      <c r="O4" s="45"/>
      <c r="P4" s="42"/>
      <c r="Q4" s="37"/>
      <c r="R4" s="37"/>
      <c r="S4" s="37"/>
      <c r="T4" s="37"/>
      <c r="U4" s="40"/>
      <c r="V4" s="40"/>
      <c r="W4" s="40"/>
      <c r="X4" s="40"/>
      <c r="Y4" s="40"/>
      <c r="Z4" s="40"/>
      <c r="AA4" s="45"/>
      <c r="AB4" s="24">
        <f t="shared" si="0"/>
        <v>0</v>
      </c>
      <c r="AC4" s="349"/>
      <c r="AH4" s="2"/>
      <c r="AI4" s="2"/>
    </row>
    <row r="5" spans="1:16381">
      <c r="A5" s="670"/>
      <c r="B5" s="65" t="s">
        <v>53</v>
      </c>
      <c r="C5" s="9">
        <v>1246</v>
      </c>
      <c r="D5" s="9"/>
      <c r="E5" s="9"/>
      <c r="F5" s="9"/>
      <c r="G5" s="9"/>
      <c r="H5" s="9"/>
      <c r="I5" s="9"/>
      <c r="J5" s="9"/>
      <c r="K5" s="17"/>
      <c r="L5" s="17"/>
      <c r="M5" s="17"/>
      <c r="N5" s="17"/>
      <c r="O5" s="26"/>
      <c r="P5" s="18"/>
      <c r="Q5" s="17"/>
      <c r="R5" s="17"/>
      <c r="S5" s="17"/>
      <c r="T5" s="17"/>
      <c r="U5" s="15"/>
      <c r="V5" s="15"/>
      <c r="W5" s="15"/>
      <c r="X5" s="15"/>
      <c r="Y5" s="15"/>
      <c r="Z5" s="15"/>
      <c r="AA5" s="26"/>
      <c r="AB5" s="24">
        <f t="shared" si="0"/>
        <v>1246</v>
      </c>
      <c r="AC5" s="17"/>
      <c r="AH5" s="2"/>
      <c r="AI5" s="2"/>
    </row>
    <row r="6" spans="1:16381">
      <c r="A6" s="670"/>
      <c r="B6" s="65" t="s">
        <v>56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7"/>
      <c r="O6" s="26"/>
      <c r="P6" s="18"/>
      <c r="Q6" s="17"/>
      <c r="R6" s="17">
        <v>121</v>
      </c>
      <c r="S6" s="17">
        <v>414</v>
      </c>
      <c r="T6" s="17">
        <v>482</v>
      </c>
      <c r="U6" s="15"/>
      <c r="V6" s="15"/>
      <c r="W6" s="15"/>
      <c r="X6" s="15"/>
      <c r="Y6" s="15"/>
      <c r="Z6" s="15"/>
      <c r="AA6" s="26"/>
      <c r="AB6" s="24">
        <f t="shared" si="0"/>
        <v>1017</v>
      </c>
      <c r="AC6" s="17"/>
      <c r="AH6" s="3">
        <f>SUM(P6:U6)</f>
        <v>1017</v>
      </c>
      <c r="AI6" s="3">
        <f>SUM(P6:AA6)</f>
        <v>1017</v>
      </c>
    </row>
    <row r="7" spans="1:16381" s="131" customFormat="1">
      <c r="A7" s="670"/>
      <c r="B7" s="129" t="s">
        <v>57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5"/>
      <c r="P7" s="333"/>
      <c r="Q7" s="21"/>
      <c r="R7" s="21"/>
      <c r="S7" s="354"/>
      <c r="T7" s="356">
        <v>882</v>
      </c>
      <c r="U7" s="356">
        <v>965</v>
      </c>
      <c r="V7" s="21">
        <v>777</v>
      </c>
      <c r="W7" s="21">
        <v>949</v>
      </c>
      <c r="X7" s="314">
        <v>793</v>
      </c>
      <c r="Y7" s="21"/>
      <c r="Z7" s="21"/>
      <c r="AA7" s="25"/>
      <c r="AB7" s="24">
        <f t="shared" si="0"/>
        <v>4366</v>
      </c>
      <c r="AC7" s="9"/>
      <c r="AD7" s="138"/>
      <c r="AE7" s="130"/>
      <c r="AF7" s="130"/>
      <c r="AG7" s="130"/>
      <c r="AH7" s="3">
        <f>SUM(P7:U7)</f>
        <v>1847</v>
      </c>
      <c r="AI7" s="3">
        <f>SUM(P7:AA7)</f>
        <v>4366</v>
      </c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  <c r="AMJ7" s="130"/>
      <c r="AMK7" s="130"/>
      <c r="AML7" s="130"/>
      <c r="AMM7" s="130"/>
      <c r="AMN7" s="130"/>
      <c r="AMO7" s="130"/>
      <c r="AMP7" s="130"/>
      <c r="AMQ7" s="130"/>
      <c r="AMR7" s="130"/>
      <c r="AMS7" s="130"/>
      <c r="AMT7" s="130"/>
      <c r="AMU7" s="130"/>
      <c r="AMV7" s="130"/>
      <c r="AMW7" s="130"/>
      <c r="AMX7" s="130"/>
      <c r="AMY7" s="130"/>
      <c r="AMZ7" s="130"/>
      <c r="ANA7" s="130"/>
      <c r="ANB7" s="130"/>
      <c r="ANC7" s="130"/>
      <c r="AND7" s="130"/>
      <c r="ANE7" s="130"/>
      <c r="ANF7" s="130"/>
      <c r="ANG7" s="130"/>
      <c r="ANH7" s="130"/>
      <c r="ANI7" s="130"/>
      <c r="ANJ7" s="130"/>
      <c r="ANK7" s="130"/>
      <c r="ANL7" s="130"/>
      <c r="ANM7" s="130"/>
      <c r="ANN7" s="130"/>
      <c r="ANO7" s="130"/>
      <c r="ANP7" s="130"/>
      <c r="ANQ7" s="130"/>
      <c r="ANR7" s="130"/>
      <c r="ANS7" s="130"/>
      <c r="ANT7" s="130"/>
      <c r="ANU7" s="130"/>
      <c r="ANV7" s="130"/>
      <c r="ANW7" s="130"/>
      <c r="ANX7" s="130"/>
      <c r="ANY7" s="130"/>
      <c r="ANZ7" s="130"/>
      <c r="AOA7" s="130"/>
      <c r="AOB7" s="130"/>
      <c r="AOC7" s="130"/>
      <c r="AOD7" s="130"/>
      <c r="AOE7" s="130"/>
      <c r="AOF7" s="130"/>
      <c r="AOG7" s="130"/>
      <c r="AOH7" s="130"/>
      <c r="AOI7" s="130"/>
      <c r="AOJ7" s="130"/>
      <c r="AOK7" s="130"/>
      <c r="AOL7" s="130"/>
      <c r="AOM7" s="130"/>
      <c r="AON7" s="130"/>
      <c r="AOO7" s="130"/>
      <c r="AOP7" s="130"/>
      <c r="AOQ7" s="130"/>
      <c r="AOR7" s="130"/>
      <c r="AOS7" s="130"/>
      <c r="AOT7" s="130"/>
      <c r="AOU7" s="130"/>
      <c r="AOV7" s="130"/>
      <c r="AOW7" s="130"/>
      <c r="AOX7" s="130"/>
      <c r="AOY7" s="130"/>
      <c r="AOZ7" s="130"/>
      <c r="APA7" s="130"/>
      <c r="APB7" s="130"/>
      <c r="APC7" s="130"/>
      <c r="APD7" s="130"/>
      <c r="APE7" s="130"/>
      <c r="APF7" s="130"/>
      <c r="APG7" s="130"/>
      <c r="APH7" s="130"/>
      <c r="API7" s="130"/>
      <c r="APJ7" s="130"/>
      <c r="APK7" s="130"/>
      <c r="APL7" s="130"/>
      <c r="APM7" s="130"/>
      <c r="APN7" s="130"/>
      <c r="APO7" s="130"/>
      <c r="APP7" s="130"/>
      <c r="APQ7" s="130"/>
      <c r="APR7" s="130"/>
      <c r="APS7" s="130"/>
      <c r="APT7" s="130"/>
      <c r="APU7" s="130"/>
      <c r="APV7" s="130"/>
      <c r="APW7" s="130"/>
      <c r="APX7" s="130"/>
      <c r="APY7" s="130"/>
      <c r="APZ7" s="130"/>
      <c r="AQA7" s="130"/>
      <c r="AQB7" s="130"/>
      <c r="AQC7" s="130"/>
      <c r="AQD7" s="130"/>
      <c r="AQE7" s="130"/>
      <c r="AQF7" s="130"/>
      <c r="AQG7" s="130"/>
      <c r="AQH7" s="130"/>
      <c r="AQI7" s="130"/>
      <c r="AQJ7" s="130"/>
      <c r="AQK7" s="130"/>
      <c r="AQL7" s="130"/>
      <c r="AQM7" s="130"/>
      <c r="AQN7" s="130"/>
      <c r="AQO7" s="130"/>
      <c r="AQP7" s="130"/>
      <c r="AQQ7" s="130"/>
      <c r="AQR7" s="130"/>
      <c r="AQS7" s="130"/>
      <c r="AQT7" s="130"/>
      <c r="AQU7" s="130"/>
      <c r="AQV7" s="130"/>
      <c r="AQW7" s="130"/>
      <c r="AQX7" s="130"/>
      <c r="AQY7" s="130"/>
      <c r="AQZ7" s="130"/>
      <c r="ARA7" s="130"/>
      <c r="ARB7" s="130"/>
      <c r="ARC7" s="130"/>
      <c r="ARD7" s="130"/>
      <c r="ARE7" s="130"/>
      <c r="ARF7" s="130"/>
      <c r="ARG7" s="130"/>
      <c r="ARH7" s="130"/>
      <c r="ARI7" s="130"/>
      <c r="ARJ7" s="130"/>
      <c r="ARK7" s="130"/>
      <c r="ARL7" s="130"/>
      <c r="ARM7" s="130"/>
      <c r="ARN7" s="130"/>
      <c r="ARO7" s="130"/>
      <c r="ARP7" s="130"/>
      <c r="ARQ7" s="130"/>
      <c r="ARR7" s="130"/>
      <c r="ARS7" s="130"/>
      <c r="ART7" s="130"/>
      <c r="ARU7" s="130"/>
      <c r="ARV7" s="130"/>
      <c r="ARW7" s="130"/>
      <c r="ARX7" s="130"/>
      <c r="ARY7" s="130"/>
      <c r="ARZ7" s="130"/>
      <c r="ASA7" s="130"/>
      <c r="ASB7" s="130"/>
      <c r="ASC7" s="130"/>
      <c r="ASD7" s="130"/>
      <c r="ASE7" s="130"/>
      <c r="ASF7" s="130"/>
      <c r="ASG7" s="130"/>
      <c r="ASH7" s="130"/>
      <c r="ASI7" s="130"/>
      <c r="ASJ7" s="130"/>
      <c r="ASK7" s="130"/>
      <c r="ASL7" s="130"/>
      <c r="ASM7" s="130"/>
      <c r="ASN7" s="130"/>
      <c r="ASO7" s="130"/>
      <c r="ASP7" s="130"/>
      <c r="ASQ7" s="130"/>
      <c r="ASR7" s="130"/>
      <c r="ASS7" s="130"/>
      <c r="AST7" s="130"/>
      <c r="ASU7" s="130"/>
      <c r="ASV7" s="130"/>
      <c r="ASW7" s="130"/>
      <c r="ASX7" s="130"/>
      <c r="ASY7" s="130"/>
      <c r="ASZ7" s="130"/>
      <c r="ATA7" s="130"/>
      <c r="ATB7" s="130"/>
      <c r="ATC7" s="130"/>
      <c r="ATD7" s="130"/>
      <c r="ATE7" s="130"/>
      <c r="ATF7" s="130"/>
      <c r="ATG7" s="130"/>
      <c r="ATH7" s="130"/>
      <c r="ATI7" s="130"/>
      <c r="ATJ7" s="130"/>
      <c r="ATK7" s="130"/>
      <c r="ATL7" s="130"/>
      <c r="ATM7" s="130"/>
      <c r="ATN7" s="130"/>
      <c r="ATO7" s="130"/>
      <c r="ATP7" s="130"/>
      <c r="ATQ7" s="130"/>
      <c r="ATR7" s="130"/>
      <c r="ATS7" s="130"/>
      <c r="ATT7" s="130"/>
      <c r="ATU7" s="130"/>
      <c r="ATV7" s="130"/>
      <c r="ATW7" s="130"/>
      <c r="ATX7" s="130"/>
      <c r="ATY7" s="130"/>
      <c r="ATZ7" s="130"/>
      <c r="AUA7" s="130"/>
      <c r="AUB7" s="130"/>
      <c r="AUC7" s="130"/>
      <c r="AUD7" s="130"/>
      <c r="AUE7" s="130"/>
      <c r="AUF7" s="130"/>
      <c r="AUG7" s="130"/>
      <c r="AUH7" s="130"/>
      <c r="AUI7" s="130"/>
      <c r="AUJ7" s="130"/>
      <c r="AUK7" s="130"/>
      <c r="AUL7" s="130"/>
      <c r="AUM7" s="130"/>
      <c r="AUN7" s="130"/>
      <c r="AUO7" s="130"/>
      <c r="AUP7" s="130"/>
      <c r="AUQ7" s="130"/>
      <c r="AUR7" s="130"/>
      <c r="AUS7" s="130"/>
      <c r="AUT7" s="130"/>
      <c r="AUU7" s="130"/>
      <c r="AUV7" s="130"/>
      <c r="AUW7" s="130"/>
      <c r="AUX7" s="130"/>
      <c r="AUY7" s="130"/>
      <c r="AUZ7" s="130"/>
      <c r="AVA7" s="130"/>
      <c r="AVB7" s="130"/>
      <c r="AVC7" s="130"/>
      <c r="AVD7" s="130"/>
      <c r="AVE7" s="130"/>
      <c r="AVF7" s="130"/>
      <c r="AVG7" s="130"/>
      <c r="AVH7" s="130"/>
      <c r="AVI7" s="130"/>
      <c r="AVJ7" s="130"/>
      <c r="AVK7" s="130"/>
      <c r="AVL7" s="130"/>
      <c r="AVM7" s="130"/>
      <c r="AVN7" s="130"/>
      <c r="AVO7" s="130"/>
      <c r="AVP7" s="130"/>
      <c r="AVQ7" s="130"/>
      <c r="AVR7" s="130"/>
      <c r="AVS7" s="130"/>
      <c r="AVT7" s="130"/>
      <c r="AVU7" s="130"/>
      <c r="AVV7" s="130"/>
      <c r="AVW7" s="130"/>
      <c r="AVX7" s="130"/>
      <c r="AVY7" s="130"/>
      <c r="AVZ7" s="130"/>
      <c r="AWA7" s="130"/>
      <c r="AWB7" s="130"/>
      <c r="AWC7" s="130"/>
      <c r="AWD7" s="130"/>
      <c r="AWE7" s="130"/>
      <c r="AWF7" s="130"/>
      <c r="AWG7" s="130"/>
      <c r="AWH7" s="130"/>
      <c r="AWI7" s="130"/>
      <c r="AWJ7" s="130"/>
      <c r="AWK7" s="130"/>
      <c r="AWL7" s="130"/>
      <c r="AWM7" s="130"/>
      <c r="AWN7" s="130"/>
      <c r="AWO7" s="130"/>
      <c r="AWP7" s="130"/>
      <c r="AWQ7" s="130"/>
      <c r="AWR7" s="130"/>
      <c r="AWS7" s="130"/>
      <c r="AWT7" s="130"/>
      <c r="AWU7" s="130"/>
      <c r="AWV7" s="130"/>
      <c r="AWW7" s="130"/>
      <c r="AWX7" s="130"/>
      <c r="AWY7" s="130"/>
      <c r="AWZ7" s="130"/>
      <c r="AXA7" s="130"/>
      <c r="AXB7" s="130"/>
      <c r="AXC7" s="130"/>
      <c r="AXD7" s="130"/>
      <c r="AXE7" s="130"/>
      <c r="AXF7" s="130"/>
      <c r="AXG7" s="130"/>
      <c r="AXH7" s="130"/>
      <c r="AXI7" s="130"/>
      <c r="AXJ7" s="130"/>
      <c r="AXK7" s="130"/>
      <c r="AXL7" s="130"/>
      <c r="AXM7" s="130"/>
      <c r="AXN7" s="130"/>
      <c r="AXO7" s="130"/>
      <c r="AXP7" s="130"/>
      <c r="AXQ7" s="130"/>
      <c r="AXR7" s="130"/>
      <c r="AXS7" s="130"/>
      <c r="AXT7" s="130"/>
      <c r="AXU7" s="130"/>
      <c r="AXV7" s="130"/>
      <c r="AXW7" s="130"/>
      <c r="AXX7" s="130"/>
      <c r="AXY7" s="130"/>
      <c r="AXZ7" s="130"/>
      <c r="AYA7" s="130"/>
      <c r="AYB7" s="130"/>
      <c r="AYC7" s="130"/>
      <c r="AYD7" s="130"/>
      <c r="AYE7" s="130"/>
      <c r="AYF7" s="130"/>
      <c r="AYG7" s="130"/>
      <c r="AYH7" s="130"/>
      <c r="AYI7" s="130"/>
      <c r="AYJ7" s="130"/>
      <c r="AYK7" s="130"/>
      <c r="AYL7" s="130"/>
      <c r="AYM7" s="130"/>
      <c r="AYN7" s="130"/>
      <c r="AYO7" s="130"/>
      <c r="AYP7" s="130"/>
      <c r="AYQ7" s="130"/>
      <c r="AYR7" s="130"/>
      <c r="AYS7" s="130"/>
      <c r="AYT7" s="130"/>
      <c r="AYU7" s="130"/>
      <c r="AYV7" s="130"/>
      <c r="AYW7" s="130"/>
      <c r="AYX7" s="130"/>
      <c r="AYY7" s="130"/>
      <c r="AYZ7" s="130"/>
      <c r="AZA7" s="130"/>
      <c r="AZB7" s="130"/>
      <c r="AZC7" s="130"/>
      <c r="AZD7" s="130"/>
      <c r="AZE7" s="130"/>
      <c r="AZF7" s="130"/>
      <c r="AZG7" s="130"/>
      <c r="AZH7" s="130"/>
      <c r="AZI7" s="130"/>
      <c r="AZJ7" s="130"/>
      <c r="AZK7" s="130"/>
      <c r="AZL7" s="130"/>
      <c r="AZM7" s="130"/>
      <c r="AZN7" s="130"/>
      <c r="AZO7" s="130"/>
      <c r="AZP7" s="130"/>
      <c r="AZQ7" s="130"/>
      <c r="AZR7" s="130"/>
      <c r="AZS7" s="130"/>
      <c r="AZT7" s="130"/>
      <c r="AZU7" s="130"/>
      <c r="AZV7" s="130"/>
      <c r="AZW7" s="130"/>
      <c r="AZX7" s="130"/>
      <c r="AZY7" s="130"/>
      <c r="AZZ7" s="130"/>
      <c r="BAA7" s="130"/>
      <c r="BAB7" s="130"/>
      <c r="BAC7" s="130"/>
      <c r="BAD7" s="130"/>
      <c r="BAE7" s="130"/>
      <c r="BAF7" s="130"/>
      <c r="BAG7" s="130"/>
      <c r="BAH7" s="130"/>
      <c r="BAI7" s="130"/>
      <c r="BAJ7" s="130"/>
      <c r="BAK7" s="130"/>
      <c r="BAL7" s="130"/>
      <c r="BAM7" s="130"/>
      <c r="BAN7" s="130"/>
      <c r="BAO7" s="130"/>
      <c r="BAP7" s="130"/>
      <c r="BAQ7" s="130"/>
      <c r="BAR7" s="130"/>
      <c r="BAS7" s="130"/>
      <c r="BAT7" s="130"/>
      <c r="BAU7" s="130"/>
      <c r="BAV7" s="130"/>
      <c r="BAW7" s="130"/>
      <c r="BAX7" s="130"/>
      <c r="BAY7" s="130"/>
      <c r="BAZ7" s="130"/>
      <c r="BBA7" s="130"/>
      <c r="BBB7" s="130"/>
      <c r="BBC7" s="130"/>
      <c r="BBD7" s="130"/>
      <c r="BBE7" s="130"/>
      <c r="BBF7" s="130"/>
      <c r="BBG7" s="130"/>
      <c r="BBH7" s="130"/>
      <c r="BBI7" s="130"/>
      <c r="BBJ7" s="130"/>
      <c r="BBK7" s="130"/>
      <c r="BBL7" s="130"/>
      <c r="BBM7" s="130"/>
      <c r="BBN7" s="130"/>
      <c r="BBO7" s="130"/>
      <c r="BBP7" s="130"/>
      <c r="BBQ7" s="130"/>
      <c r="BBR7" s="130"/>
      <c r="BBS7" s="130"/>
      <c r="BBT7" s="130"/>
      <c r="BBU7" s="130"/>
      <c r="BBV7" s="130"/>
      <c r="BBW7" s="130"/>
      <c r="BBX7" s="130"/>
      <c r="BBY7" s="130"/>
      <c r="BBZ7" s="130"/>
      <c r="BCA7" s="130"/>
      <c r="BCB7" s="130"/>
      <c r="BCC7" s="130"/>
      <c r="BCD7" s="130"/>
      <c r="BCE7" s="130"/>
      <c r="BCF7" s="130"/>
      <c r="BCG7" s="130"/>
      <c r="BCH7" s="130"/>
      <c r="BCI7" s="130"/>
      <c r="BCJ7" s="130"/>
      <c r="BCK7" s="130"/>
      <c r="BCL7" s="130"/>
      <c r="BCM7" s="130"/>
      <c r="BCN7" s="130"/>
      <c r="BCO7" s="130"/>
      <c r="BCP7" s="130"/>
      <c r="BCQ7" s="130"/>
      <c r="BCR7" s="130"/>
      <c r="BCS7" s="130"/>
      <c r="BCT7" s="130"/>
      <c r="BCU7" s="130"/>
      <c r="BCV7" s="130"/>
      <c r="BCW7" s="130"/>
      <c r="BCX7" s="130"/>
      <c r="BCY7" s="130"/>
      <c r="BCZ7" s="130"/>
      <c r="BDA7" s="130"/>
      <c r="BDB7" s="130"/>
      <c r="BDC7" s="130"/>
      <c r="BDD7" s="130"/>
      <c r="BDE7" s="130"/>
      <c r="BDF7" s="130"/>
      <c r="BDG7" s="130"/>
      <c r="BDH7" s="130"/>
      <c r="BDI7" s="130"/>
      <c r="BDJ7" s="130"/>
      <c r="BDK7" s="130"/>
      <c r="BDL7" s="130"/>
      <c r="BDM7" s="130"/>
      <c r="BDN7" s="130"/>
      <c r="BDO7" s="130"/>
      <c r="BDP7" s="130"/>
      <c r="BDQ7" s="130"/>
      <c r="BDR7" s="130"/>
      <c r="BDS7" s="130"/>
      <c r="BDT7" s="130"/>
      <c r="BDU7" s="130"/>
      <c r="BDV7" s="130"/>
      <c r="BDW7" s="130"/>
      <c r="BDX7" s="130"/>
      <c r="BDY7" s="130"/>
      <c r="BDZ7" s="130"/>
      <c r="BEA7" s="130"/>
      <c r="BEB7" s="130"/>
      <c r="BEC7" s="130"/>
      <c r="BED7" s="130"/>
      <c r="BEE7" s="130"/>
      <c r="BEF7" s="130"/>
      <c r="BEG7" s="130"/>
      <c r="BEH7" s="130"/>
      <c r="BEI7" s="130"/>
      <c r="BEJ7" s="130"/>
      <c r="BEK7" s="130"/>
      <c r="BEL7" s="130"/>
      <c r="BEM7" s="130"/>
      <c r="BEN7" s="130"/>
      <c r="BEO7" s="130"/>
      <c r="BEP7" s="130"/>
      <c r="BEQ7" s="130"/>
      <c r="BER7" s="130"/>
      <c r="BES7" s="130"/>
      <c r="BET7" s="130"/>
      <c r="BEU7" s="130"/>
      <c r="BEV7" s="130"/>
      <c r="BEW7" s="130"/>
      <c r="BEX7" s="130"/>
      <c r="BEY7" s="130"/>
      <c r="BEZ7" s="130"/>
      <c r="BFA7" s="130"/>
      <c r="BFB7" s="130"/>
      <c r="BFC7" s="130"/>
      <c r="BFD7" s="130"/>
      <c r="BFE7" s="130"/>
      <c r="BFF7" s="130"/>
      <c r="BFG7" s="130"/>
      <c r="BFH7" s="130"/>
      <c r="BFI7" s="130"/>
      <c r="BFJ7" s="130"/>
      <c r="BFK7" s="130"/>
      <c r="BFL7" s="130"/>
      <c r="BFM7" s="130"/>
      <c r="BFN7" s="130"/>
      <c r="BFO7" s="130"/>
      <c r="BFP7" s="130"/>
      <c r="BFQ7" s="130"/>
      <c r="BFR7" s="130"/>
      <c r="BFS7" s="130"/>
      <c r="BFT7" s="130"/>
      <c r="BFU7" s="130"/>
      <c r="BFV7" s="130"/>
      <c r="BFW7" s="130"/>
      <c r="BFX7" s="130"/>
      <c r="BFY7" s="130"/>
      <c r="BFZ7" s="130"/>
      <c r="BGA7" s="130"/>
      <c r="BGB7" s="130"/>
      <c r="BGC7" s="130"/>
      <c r="BGD7" s="130"/>
      <c r="BGE7" s="130"/>
      <c r="BGF7" s="130"/>
      <c r="BGG7" s="130"/>
      <c r="BGH7" s="130"/>
      <c r="BGI7" s="130"/>
      <c r="BGJ7" s="130"/>
      <c r="BGK7" s="130"/>
      <c r="BGL7" s="130"/>
      <c r="BGM7" s="130"/>
      <c r="BGN7" s="130"/>
      <c r="BGO7" s="130"/>
      <c r="BGP7" s="130"/>
      <c r="BGQ7" s="130"/>
      <c r="BGR7" s="130"/>
      <c r="BGS7" s="130"/>
      <c r="BGT7" s="130"/>
      <c r="BGU7" s="130"/>
      <c r="BGV7" s="130"/>
      <c r="BGW7" s="130"/>
      <c r="BGX7" s="130"/>
      <c r="BGY7" s="130"/>
      <c r="BGZ7" s="130"/>
      <c r="BHA7" s="130"/>
      <c r="BHB7" s="130"/>
      <c r="BHC7" s="130"/>
      <c r="BHD7" s="130"/>
      <c r="BHE7" s="130"/>
      <c r="BHF7" s="130"/>
      <c r="BHG7" s="130"/>
      <c r="BHH7" s="130"/>
      <c r="BHI7" s="130"/>
      <c r="BHJ7" s="130"/>
      <c r="BHK7" s="130"/>
      <c r="BHL7" s="130"/>
      <c r="BHM7" s="130"/>
      <c r="BHN7" s="130"/>
      <c r="BHO7" s="130"/>
      <c r="BHP7" s="130"/>
      <c r="BHQ7" s="130"/>
      <c r="BHR7" s="130"/>
      <c r="BHS7" s="130"/>
      <c r="BHT7" s="130"/>
      <c r="BHU7" s="130"/>
      <c r="BHV7" s="130"/>
      <c r="BHW7" s="130"/>
      <c r="BHX7" s="130"/>
      <c r="BHY7" s="130"/>
      <c r="BHZ7" s="130"/>
      <c r="BIA7" s="130"/>
      <c r="BIB7" s="130"/>
      <c r="BIC7" s="130"/>
      <c r="BID7" s="130"/>
      <c r="BIE7" s="130"/>
      <c r="BIF7" s="130"/>
      <c r="BIG7" s="130"/>
      <c r="BIH7" s="130"/>
      <c r="BII7" s="130"/>
      <c r="BIJ7" s="130"/>
      <c r="BIK7" s="130"/>
      <c r="BIL7" s="130"/>
      <c r="BIM7" s="130"/>
      <c r="BIN7" s="130"/>
      <c r="BIO7" s="130"/>
      <c r="BIP7" s="130"/>
      <c r="BIQ7" s="130"/>
      <c r="BIR7" s="130"/>
      <c r="BIS7" s="130"/>
      <c r="BIT7" s="130"/>
      <c r="BIU7" s="130"/>
      <c r="BIV7" s="130"/>
      <c r="BIW7" s="130"/>
      <c r="BIX7" s="130"/>
      <c r="BIY7" s="130"/>
      <c r="BIZ7" s="130"/>
      <c r="BJA7" s="130"/>
      <c r="BJB7" s="130"/>
      <c r="BJC7" s="130"/>
      <c r="BJD7" s="130"/>
      <c r="BJE7" s="130"/>
      <c r="BJF7" s="130"/>
      <c r="BJG7" s="130"/>
      <c r="BJH7" s="130"/>
      <c r="BJI7" s="130"/>
      <c r="BJJ7" s="130"/>
      <c r="BJK7" s="130"/>
      <c r="BJL7" s="130"/>
      <c r="BJM7" s="130"/>
      <c r="BJN7" s="130"/>
      <c r="BJO7" s="130"/>
      <c r="BJP7" s="130"/>
      <c r="BJQ7" s="130"/>
      <c r="BJR7" s="130"/>
      <c r="BJS7" s="130"/>
      <c r="BJT7" s="130"/>
      <c r="BJU7" s="130"/>
      <c r="BJV7" s="130"/>
      <c r="BJW7" s="130"/>
      <c r="BJX7" s="130"/>
      <c r="BJY7" s="130"/>
      <c r="BJZ7" s="130"/>
      <c r="BKA7" s="130"/>
      <c r="BKB7" s="130"/>
      <c r="BKC7" s="130"/>
      <c r="BKD7" s="130"/>
      <c r="BKE7" s="130"/>
      <c r="BKF7" s="130"/>
      <c r="BKG7" s="130"/>
      <c r="BKH7" s="130"/>
      <c r="BKI7" s="130"/>
      <c r="BKJ7" s="130"/>
      <c r="BKK7" s="130"/>
      <c r="BKL7" s="130"/>
      <c r="BKM7" s="130"/>
      <c r="BKN7" s="130"/>
      <c r="BKO7" s="130"/>
      <c r="BKP7" s="130"/>
      <c r="BKQ7" s="130"/>
      <c r="BKR7" s="130"/>
      <c r="BKS7" s="130"/>
      <c r="BKT7" s="130"/>
      <c r="BKU7" s="130"/>
      <c r="BKV7" s="130"/>
      <c r="BKW7" s="130"/>
      <c r="BKX7" s="130"/>
      <c r="BKY7" s="130"/>
      <c r="BKZ7" s="130"/>
      <c r="BLA7" s="130"/>
      <c r="BLB7" s="130"/>
      <c r="BLC7" s="130"/>
      <c r="BLD7" s="130"/>
      <c r="BLE7" s="130"/>
      <c r="BLF7" s="130"/>
      <c r="BLG7" s="130"/>
      <c r="BLH7" s="130"/>
      <c r="BLI7" s="130"/>
      <c r="BLJ7" s="130"/>
      <c r="BLK7" s="130"/>
      <c r="BLL7" s="130"/>
      <c r="BLM7" s="130"/>
      <c r="BLN7" s="130"/>
      <c r="BLO7" s="130"/>
      <c r="BLP7" s="130"/>
      <c r="BLQ7" s="130"/>
      <c r="BLR7" s="130"/>
      <c r="BLS7" s="130"/>
      <c r="BLT7" s="130"/>
      <c r="BLU7" s="130"/>
      <c r="BLV7" s="130"/>
      <c r="BLW7" s="130"/>
      <c r="BLX7" s="130"/>
      <c r="BLY7" s="130"/>
      <c r="BLZ7" s="130"/>
      <c r="BMA7" s="130"/>
      <c r="BMB7" s="130"/>
      <c r="BMC7" s="130"/>
      <c r="BMD7" s="130"/>
      <c r="BME7" s="130"/>
      <c r="BMF7" s="130"/>
      <c r="BMG7" s="130"/>
      <c r="BMH7" s="130"/>
      <c r="BMI7" s="130"/>
      <c r="BMJ7" s="130"/>
      <c r="BMK7" s="130"/>
      <c r="BML7" s="130"/>
      <c r="BMM7" s="130"/>
      <c r="BMN7" s="130"/>
      <c r="BMO7" s="130"/>
      <c r="BMP7" s="130"/>
      <c r="BMQ7" s="130"/>
      <c r="BMR7" s="130"/>
      <c r="BMS7" s="130"/>
      <c r="BMT7" s="130"/>
      <c r="BMU7" s="130"/>
      <c r="BMV7" s="130"/>
      <c r="BMW7" s="130"/>
      <c r="BMX7" s="130"/>
      <c r="BMY7" s="130"/>
      <c r="BMZ7" s="130"/>
      <c r="BNA7" s="130"/>
      <c r="BNB7" s="130"/>
      <c r="BNC7" s="130"/>
      <c r="BND7" s="130"/>
      <c r="BNE7" s="130"/>
      <c r="BNF7" s="130"/>
      <c r="BNG7" s="130"/>
      <c r="BNH7" s="130"/>
      <c r="BNI7" s="130"/>
      <c r="BNJ7" s="130"/>
      <c r="BNK7" s="130"/>
      <c r="BNL7" s="130"/>
      <c r="BNM7" s="130"/>
      <c r="BNN7" s="130"/>
      <c r="BNO7" s="130"/>
      <c r="BNP7" s="130"/>
      <c r="BNQ7" s="130"/>
      <c r="BNR7" s="130"/>
      <c r="BNS7" s="130"/>
      <c r="BNT7" s="130"/>
      <c r="BNU7" s="130"/>
      <c r="BNV7" s="130"/>
      <c r="BNW7" s="130"/>
      <c r="BNX7" s="130"/>
      <c r="BNY7" s="130"/>
      <c r="BNZ7" s="130"/>
      <c r="BOA7" s="130"/>
      <c r="BOB7" s="130"/>
      <c r="BOC7" s="130"/>
      <c r="BOD7" s="130"/>
      <c r="BOE7" s="130"/>
      <c r="BOF7" s="130"/>
      <c r="BOG7" s="130"/>
      <c r="BOH7" s="130"/>
      <c r="BOI7" s="130"/>
      <c r="BOJ7" s="130"/>
      <c r="BOK7" s="130"/>
      <c r="BOL7" s="130"/>
      <c r="BOM7" s="130"/>
      <c r="BON7" s="130"/>
      <c r="BOO7" s="130"/>
      <c r="BOP7" s="130"/>
      <c r="BOQ7" s="130"/>
      <c r="BOR7" s="130"/>
      <c r="BOS7" s="130"/>
      <c r="BOT7" s="130"/>
      <c r="BOU7" s="130"/>
      <c r="BOV7" s="130"/>
      <c r="BOW7" s="130"/>
      <c r="BOX7" s="130"/>
      <c r="BOY7" s="130"/>
      <c r="BOZ7" s="130"/>
      <c r="BPA7" s="130"/>
      <c r="BPB7" s="130"/>
      <c r="BPC7" s="130"/>
      <c r="BPD7" s="130"/>
      <c r="BPE7" s="130"/>
      <c r="BPF7" s="130"/>
      <c r="BPG7" s="130"/>
      <c r="BPH7" s="130"/>
      <c r="BPI7" s="130"/>
      <c r="BPJ7" s="130"/>
      <c r="BPK7" s="130"/>
      <c r="BPL7" s="130"/>
      <c r="BPM7" s="130"/>
      <c r="BPN7" s="130"/>
      <c r="BPO7" s="130"/>
      <c r="BPP7" s="130"/>
      <c r="BPQ7" s="130"/>
      <c r="BPR7" s="130"/>
      <c r="BPS7" s="130"/>
      <c r="BPT7" s="130"/>
      <c r="BPU7" s="130"/>
      <c r="BPV7" s="130"/>
      <c r="BPW7" s="130"/>
      <c r="BPX7" s="130"/>
      <c r="BPY7" s="130"/>
      <c r="BPZ7" s="130"/>
      <c r="BQA7" s="130"/>
      <c r="BQB7" s="130"/>
      <c r="BQC7" s="130"/>
      <c r="BQD7" s="130"/>
      <c r="BQE7" s="130"/>
      <c r="BQF7" s="130"/>
      <c r="BQG7" s="130"/>
      <c r="BQH7" s="130"/>
      <c r="BQI7" s="130"/>
      <c r="BQJ7" s="130"/>
      <c r="BQK7" s="130"/>
      <c r="BQL7" s="130"/>
      <c r="BQM7" s="130"/>
      <c r="BQN7" s="130"/>
      <c r="BQO7" s="130"/>
      <c r="BQP7" s="130"/>
      <c r="BQQ7" s="130"/>
      <c r="BQR7" s="130"/>
      <c r="BQS7" s="130"/>
      <c r="BQT7" s="130"/>
      <c r="BQU7" s="130"/>
      <c r="BQV7" s="130"/>
      <c r="BQW7" s="130"/>
      <c r="BQX7" s="130"/>
      <c r="BQY7" s="130"/>
      <c r="BQZ7" s="130"/>
      <c r="BRA7" s="130"/>
      <c r="BRB7" s="130"/>
      <c r="BRC7" s="130"/>
      <c r="BRD7" s="130"/>
      <c r="BRE7" s="130"/>
      <c r="BRF7" s="130"/>
      <c r="BRG7" s="130"/>
      <c r="BRH7" s="130"/>
      <c r="BRI7" s="130"/>
      <c r="BRJ7" s="130"/>
      <c r="BRK7" s="130"/>
      <c r="BRL7" s="130"/>
      <c r="BRM7" s="130"/>
      <c r="BRN7" s="130"/>
      <c r="BRO7" s="130"/>
      <c r="BRP7" s="130"/>
      <c r="BRQ7" s="130"/>
      <c r="BRR7" s="130"/>
      <c r="BRS7" s="130"/>
      <c r="BRT7" s="130"/>
      <c r="BRU7" s="130"/>
      <c r="BRV7" s="130"/>
      <c r="BRW7" s="130"/>
      <c r="BRX7" s="130"/>
      <c r="BRY7" s="130"/>
      <c r="BRZ7" s="130"/>
      <c r="BSA7" s="130"/>
      <c r="BSB7" s="130"/>
      <c r="BSC7" s="130"/>
      <c r="BSD7" s="130"/>
      <c r="BSE7" s="130"/>
      <c r="BSF7" s="130"/>
      <c r="BSG7" s="130"/>
      <c r="BSH7" s="130"/>
      <c r="BSI7" s="130"/>
      <c r="BSJ7" s="130"/>
      <c r="BSK7" s="130"/>
      <c r="BSL7" s="130"/>
      <c r="BSM7" s="130"/>
      <c r="BSN7" s="130"/>
      <c r="BSO7" s="130"/>
      <c r="BSP7" s="130"/>
      <c r="BSQ7" s="130"/>
      <c r="BSR7" s="130"/>
      <c r="BSS7" s="130"/>
      <c r="BST7" s="130"/>
      <c r="BSU7" s="130"/>
      <c r="BSV7" s="130"/>
      <c r="BSW7" s="130"/>
      <c r="BSX7" s="130"/>
      <c r="BSY7" s="130"/>
      <c r="BSZ7" s="130"/>
      <c r="BTA7" s="130"/>
      <c r="BTB7" s="130"/>
      <c r="BTC7" s="130"/>
      <c r="BTD7" s="130"/>
      <c r="BTE7" s="130"/>
      <c r="BTF7" s="130"/>
      <c r="BTG7" s="130"/>
      <c r="BTH7" s="130"/>
      <c r="BTI7" s="130"/>
      <c r="BTJ7" s="130"/>
      <c r="BTK7" s="130"/>
      <c r="BTL7" s="130"/>
      <c r="BTM7" s="130"/>
      <c r="BTN7" s="130"/>
      <c r="BTO7" s="130"/>
      <c r="BTP7" s="130"/>
      <c r="BTQ7" s="130"/>
      <c r="BTR7" s="130"/>
      <c r="BTS7" s="130"/>
      <c r="BTT7" s="130"/>
      <c r="BTU7" s="130"/>
      <c r="BTV7" s="130"/>
      <c r="BTW7" s="130"/>
      <c r="BTX7" s="130"/>
      <c r="BTY7" s="130"/>
      <c r="BTZ7" s="130"/>
      <c r="BUA7" s="130"/>
      <c r="BUB7" s="130"/>
      <c r="BUC7" s="130"/>
      <c r="BUD7" s="130"/>
      <c r="BUE7" s="130"/>
      <c r="BUF7" s="130"/>
      <c r="BUG7" s="130"/>
      <c r="BUH7" s="130"/>
      <c r="BUI7" s="130"/>
      <c r="BUJ7" s="130"/>
      <c r="BUK7" s="130"/>
      <c r="BUL7" s="130"/>
      <c r="BUM7" s="130"/>
      <c r="BUN7" s="130"/>
      <c r="BUO7" s="130"/>
      <c r="BUP7" s="130"/>
      <c r="BUQ7" s="130"/>
      <c r="BUR7" s="130"/>
      <c r="BUS7" s="130"/>
      <c r="BUT7" s="130"/>
      <c r="BUU7" s="130"/>
      <c r="BUV7" s="130"/>
      <c r="BUW7" s="130"/>
      <c r="BUX7" s="130"/>
      <c r="BUY7" s="130"/>
      <c r="BUZ7" s="130"/>
      <c r="BVA7" s="130"/>
      <c r="BVB7" s="130"/>
      <c r="BVC7" s="130"/>
      <c r="BVD7" s="130"/>
      <c r="BVE7" s="130"/>
      <c r="BVF7" s="130"/>
      <c r="BVG7" s="130"/>
      <c r="BVH7" s="130"/>
      <c r="BVI7" s="130"/>
      <c r="BVJ7" s="130"/>
      <c r="BVK7" s="130"/>
      <c r="BVL7" s="130"/>
      <c r="BVM7" s="130"/>
      <c r="BVN7" s="130"/>
      <c r="BVO7" s="130"/>
      <c r="BVP7" s="130"/>
      <c r="BVQ7" s="130"/>
      <c r="BVR7" s="130"/>
      <c r="BVS7" s="130"/>
      <c r="BVT7" s="130"/>
      <c r="BVU7" s="130"/>
      <c r="BVV7" s="130"/>
      <c r="BVW7" s="130"/>
      <c r="BVX7" s="130"/>
      <c r="BVY7" s="130"/>
      <c r="BVZ7" s="130"/>
      <c r="BWA7" s="130"/>
      <c r="BWB7" s="130"/>
      <c r="BWC7" s="130"/>
      <c r="BWD7" s="130"/>
      <c r="BWE7" s="130"/>
      <c r="BWF7" s="130"/>
      <c r="BWG7" s="130"/>
      <c r="BWH7" s="130"/>
      <c r="BWI7" s="130"/>
      <c r="BWJ7" s="130"/>
      <c r="BWK7" s="130"/>
      <c r="BWL7" s="130"/>
      <c r="BWM7" s="130"/>
      <c r="BWN7" s="130"/>
      <c r="BWO7" s="130"/>
      <c r="BWP7" s="130"/>
      <c r="BWQ7" s="130"/>
      <c r="BWR7" s="130"/>
      <c r="BWS7" s="130"/>
      <c r="BWT7" s="130"/>
      <c r="BWU7" s="130"/>
      <c r="BWV7" s="130"/>
      <c r="BWW7" s="130"/>
      <c r="BWX7" s="130"/>
      <c r="BWY7" s="130"/>
      <c r="BWZ7" s="130"/>
      <c r="BXA7" s="130"/>
      <c r="BXB7" s="130"/>
      <c r="BXC7" s="130"/>
      <c r="BXD7" s="130"/>
      <c r="BXE7" s="130"/>
      <c r="BXF7" s="130"/>
      <c r="BXG7" s="130"/>
      <c r="BXH7" s="130"/>
      <c r="BXI7" s="130"/>
      <c r="BXJ7" s="130"/>
      <c r="BXK7" s="130"/>
      <c r="BXL7" s="130"/>
      <c r="BXM7" s="130"/>
      <c r="BXN7" s="130"/>
      <c r="BXO7" s="130"/>
      <c r="BXP7" s="130"/>
      <c r="BXQ7" s="130"/>
      <c r="BXR7" s="130"/>
      <c r="BXS7" s="130"/>
      <c r="BXT7" s="130"/>
      <c r="BXU7" s="130"/>
      <c r="BXV7" s="130"/>
      <c r="BXW7" s="130"/>
      <c r="BXX7" s="130"/>
      <c r="BXY7" s="130"/>
      <c r="BXZ7" s="130"/>
      <c r="BYA7" s="130"/>
      <c r="BYB7" s="130"/>
      <c r="BYC7" s="130"/>
      <c r="BYD7" s="130"/>
      <c r="BYE7" s="130"/>
      <c r="BYF7" s="130"/>
      <c r="BYG7" s="130"/>
      <c r="BYH7" s="130"/>
      <c r="BYI7" s="130"/>
      <c r="BYJ7" s="130"/>
      <c r="BYK7" s="130"/>
      <c r="BYL7" s="130"/>
      <c r="BYM7" s="130"/>
      <c r="BYN7" s="130"/>
      <c r="BYO7" s="130"/>
      <c r="BYP7" s="130"/>
      <c r="BYQ7" s="130"/>
      <c r="BYR7" s="130"/>
      <c r="BYS7" s="130"/>
      <c r="BYT7" s="130"/>
      <c r="BYU7" s="130"/>
      <c r="BYV7" s="130"/>
      <c r="BYW7" s="130"/>
      <c r="BYX7" s="130"/>
      <c r="BYY7" s="130"/>
      <c r="BYZ7" s="130"/>
      <c r="BZA7" s="130"/>
      <c r="BZB7" s="130"/>
      <c r="BZC7" s="130"/>
      <c r="BZD7" s="130"/>
      <c r="BZE7" s="130"/>
      <c r="BZF7" s="130"/>
      <c r="BZG7" s="130"/>
      <c r="BZH7" s="130"/>
      <c r="BZI7" s="130"/>
      <c r="BZJ7" s="130"/>
      <c r="BZK7" s="130"/>
      <c r="BZL7" s="130"/>
      <c r="BZM7" s="130"/>
      <c r="BZN7" s="130"/>
      <c r="BZO7" s="130"/>
      <c r="BZP7" s="130"/>
      <c r="BZQ7" s="130"/>
      <c r="BZR7" s="130"/>
      <c r="BZS7" s="130"/>
      <c r="BZT7" s="130"/>
      <c r="BZU7" s="130"/>
      <c r="BZV7" s="130"/>
      <c r="BZW7" s="130"/>
      <c r="BZX7" s="130"/>
      <c r="BZY7" s="130"/>
      <c r="BZZ7" s="130"/>
      <c r="CAA7" s="130"/>
      <c r="CAB7" s="130"/>
      <c r="CAC7" s="130"/>
      <c r="CAD7" s="130"/>
      <c r="CAE7" s="130"/>
      <c r="CAF7" s="130"/>
      <c r="CAG7" s="130"/>
      <c r="CAH7" s="130"/>
      <c r="CAI7" s="130"/>
      <c r="CAJ7" s="130"/>
      <c r="CAK7" s="130"/>
      <c r="CAL7" s="130"/>
      <c r="CAM7" s="130"/>
      <c r="CAN7" s="130"/>
      <c r="CAO7" s="130"/>
      <c r="CAP7" s="130"/>
      <c r="CAQ7" s="130"/>
      <c r="CAR7" s="130"/>
      <c r="CAS7" s="130"/>
      <c r="CAT7" s="130"/>
      <c r="CAU7" s="130"/>
      <c r="CAV7" s="130"/>
      <c r="CAW7" s="130"/>
      <c r="CAX7" s="130"/>
      <c r="CAY7" s="130"/>
      <c r="CAZ7" s="130"/>
      <c r="CBA7" s="130"/>
      <c r="CBB7" s="130"/>
      <c r="CBC7" s="130"/>
      <c r="CBD7" s="130"/>
      <c r="CBE7" s="130"/>
      <c r="CBF7" s="130"/>
      <c r="CBG7" s="130"/>
      <c r="CBH7" s="130"/>
      <c r="CBI7" s="130"/>
      <c r="CBJ7" s="130"/>
      <c r="CBK7" s="130"/>
      <c r="CBL7" s="130"/>
      <c r="CBM7" s="130"/>
      <c r="CBN7" s="130"/>
      <c r="CBO7" s="130"/>
      <c r="CBP7" s="130"/>
      <c r="CBQ7" s="130"/>
      <c r="CBR7" s="130"/>
      <c r="CBS7" s="130"/>
      <c r="CBT7" s="130"/>
      <c r="CBU7" s="130"/>
      <c r="CBV7" s="130"/>
      <c r="CBW7" s="130"/>
      <c r="CBX7" s="130"/>
      <c r="CBY7" s="130"/>
      <c r="CBZ7" s="130"/>
      <c r="CCA7" s="130"/>
      <c r="CCB7" s="130"/>
      <c r="CCC7" s="130"/>
      <c r="CCD7" s="130"/>
      <c r="CCE7" s="130"/>
      <c r="CCF7" s="130"/>
      <c r="CCG7" s="130"/>
      <c r="CCH7" s="130"/>
      <c r="CCI7" s="130"/>
      <c r="CCJ7" s="130"/>
      <c r="CCK7" s="130"/>
      <c r="CCL7" s="130"/>
      <c r="CCM7" s="130"/>
      <c r="CCN7" s="130"/>
      <c r="CCO7" s="130"/>
      <c r="CCP7" s="130"/>
      <c r="CCQ7" s="130"/>
      <c r="CCR7" s="130"/>
      <c r="CCS7" s="130"/>
      <c r="CCT7" s="130"/>
      <c r="CCU7" s="130"/>
      <c r="CCV7" s="130"/>
      <c r="CCW7" s="130"/>
      <c r="CCX7" s="130"/>
      <c r="CCY7" s="130"/>
      <c r="CCZ7" s="130"/>
      <c r="CDA7" s="130"/>
      <c r="CDB7" s="130"/>
      <c r="CDC7" s="130"/>
      <c r="CDD7" s="130"/>
      <c r="CDE7" s="130"/>
      <c r="CDF7" s="130"/>
      <c r="CDG7" s="130"/>
      <c r="CDH7" s="130"/>
      <c r="CDI7" s="130"/>
      <c r="CDJ7" s="130"/>
      <c r="CDK7" s="130"/>
      <c r="CDL7" s="130"/>
      <c r="CDM7" s="130"/>
      <c r="CDN7" s="130"/>
      <c r="CDO7" s="130"/>
      <c r="CDP7" s="130"/>
      <c r="CDQ7" s="130"/>
      <c r="CDR7" s="130"/>
      <c r="CDS7" s="130"/>
      <c r="CDT7" s="130"/>
      <c r="CDU7" s="130"/>
      <c r="CDV7" s="130"/>
      <c r="CDW7" s="130"/>
      <c r="CDX7" s="130"/>
      <c r="CDY7" s="130"/>
      <c r="CDZ7" s="130"/>
      <c r="CEA7" s="130"/>
      <c r="CEB7" s="130"/>
      <c r="CEC7" s="130"/>
      <c r="CED7" s="130"/>
      <c r="CEE7" s="130"/>
      <c r="CEF7" s="130"/>
      <c r="CEG7" s="130"/>
      <c r="CEH7" s="130"/>
      <c r="CEI7" s="130"/>
      <c r="CEJ7" s="130"/>
      <c r="CEK7" s="130"/>
      <c r="CEL7" s="130"/>
      <c r="CEM7" s="130"/>
      <c r="CEN7" s="130"/>
      <c r="CEO7" s="130"/>
      <c r="CEP7" s="130"/>
      <c r="CEQ7" s="130"/>
      <c r="CER7" s="130"/>
      <c r="CES7" s="130"/>
      <c r="CET7" s="130"/>
      <c r="CEU7" s="130"/>
      <c r="CEV7" s="130"/>
      <c r="CEW7" s="130"/>
      <c r="CEX7" s="130"/>
      <c r="CEY7" s="130"/>
      <c r="CEZ7" s="130"/>
      <c r="CFA7" s="130"/>
      <c r="CFB7" s="130"/>
      <c r="CFC7" s="130"/>
      <c r="CFD7" s="130"/>
      <c r="CFE7" s="130"/>
      <c r="CFF7" s="130"/>
      <c r="CFG7" s="130"/>
      <c r="CFH7" s="130"/>
      <c r="CFI7" s="130"/>
      <c r="CFJ7" s="130"/>
      <c r="CFK7" s="130"/>
      <c r="CFL7" s="130"/>
      <c r="CFM7" s="130"/>
      <c r="CFN7" s="130"/>
      <c r="CFO7" s="130"/>
      <c r="CFP7" s="130"/>
      <c r="CFQ7" s="130"/>
      <c r="CFR7" s="130"/>
      <c r="CFS7" s="130"/>
      <c r="CFT7" s="130"/>
      <c r="CFU7" s="130"/>
      <c r="CFV7" s="130"/>
      <c r="CFW7" s="130"/>
      <c r="CFX7" s="130"/>
      <c r="CFY7" s="130"/>
      <c r="CFZ7" s="130"/>
      <c r="CGA7" s="130"/>
      <c r="CGB7" s="130"/>
      <c r="CGC7" s="130"/>
      <c r="CGD7" s="130"/>
      <c r="CGE7" s="130"/>
      <c r="CGF7" s="130"/>
      <c r="CGG7" s="130"/>
      <c r="CGH7" s="130"/>
      <c r="CGI7" s="130"/>
      <c r="CGJ7" s="130"/>
      <c r="CGK7" s="130"/>
      <c r="CGL7" s="130"/>
      <c r="CGM7" s="130"/>
      <c r="CGN7" s="130"/>
      <c r="CGO7" s="130"/>
      <c r="CGP7" s="130"/>
      <c r="CGQ7" s="130"/>
      <c r="CGR7" s="130"/>
      <c r="CGS7" s="130"/>
      <c r="CGT7" s="130"/>
      <c r="CGU7" s="130"/>
      <c r="CGV7" s="130"/>
      <c r="CGW7" s="130"/>
      <c r="CGX7" s="130"/>
      <c r="CGY7" s="130"/>
      <c r="CGZ7" s="130"/>
      <c r="CHA7" s="130"/>
      <c r="CHB7" s="130"/>
      <c r="CHC7" s="130"/>
      <c r="CHD7" s="130"/>
      <c r="CHE7" s="130"/>
      <c r="CHF7" s="130"/>
      <c r="CHG7" s="130"/>
      <c r="CHH7" s="130"/>
      <c r="CHI7" s="130"/>
      <c r="CHJ7" s="130"/>
      <c r="CHK7" s="130"/>
      <c r="CHL7" s="130"/>
      <c r="CHM7" s="130"/>
      <c r="CHN7" s="130"/>
      <c r="CHO7" s="130"/>
      <c r="CHP7" s="130"/>
      <c r="CHQ7" s="130"/>
      <c r="CHR7" s="130"/>
      <c r="CHS7" s="130"/>
      <c r="CHT7" s="130"/>
      <c r="CHU7" s="130"/>
      <c r="CHV7" s="130"/>
      <c r="CHW7" s="130"/>
      <c r="CHX7" s="130"/>
      <c r="CHY7" s="130"/>
      <c r="CHZ7" s="130"/>
      <c r="CIA7" s="130"/>
      <c r="CIB7" s="130"/>
      <c r="CIC7" s="130"/>
      <c r="CID7" s="130"/>
      <c r="CIE7" s="130"/>
      <c r="CIF7" s="130"/>
      <c r="CIG7" s="130"/>
      <c r="CIH7" s="130"/>
      <c r="CII7" s="130"/>
      <c r="CIJ7" s="130"/>
      <c r="CIK7" s="130"/>
      <c r="CIL7" s="130"/>
      <c r="CIM7" s="130"/>
      <c r="CIN7" s="130"/>
      <c r="CIO7" s="130"/>
      <c r="CIP7" s="130"/>
      <c r="CIQ7" s="130"/>
      <c r="CIR7" s="130"/>
      <c r="CIS7" s="130"/>
      <c r="CIT7" s="130"/>
      <c r="CIU7" s="130"/>
      <c r="CIV7" s="130"/>
      <c r="CIW7" s="130"/>
      <c r="CIX7" s="130"/>
      <c r="CIY7" s="130"/>
      <c r="CIZ7" s="130"/>
      <c r="CJA7" s="130"/>
      <c r="CJB7" s="130"/>
      <c r="CJC7" s="130"/>
      <c r="CJD7" s="130"/>
      <c r="CJE7" s="130"/>
      <c r="CJF7" s="130"/>
      <c r="CJG7" s="130"/>
      <c r="CJH7" s="130"/>
      <c r="CJI7" s="130"/>
      <c r="CJJ7" s="130"/>
      <c r="CJK7" s="130"/>
      <c r="CJL7" s="130"/>
      <c r="CJM7" s="130"/>
      <c r="CJN7" s="130"/>
      <c r="CJO7" s="130"/>
      <c r="CJP7" s="130"/>
      <c r="CJQ7" s="130"/>
      <c r="CJR7" s="130"/>
      <c r="CJS7" s="130"/>
      <c r="CJT7" s="130"/>
      <c r="CJU7" s="130"/>
      <c r="CJV7" s="130"/>
      <c r="CJW7" s="130"/>
      <c r="CJX7" s="130"/>
      <c r="CJY7" s="130"/>
      <c r="CJZ7" s="130"/>
      <c r="CKA7" s="130"/>
      <c r="CKB7" s="130"/>
      <c r="CKC7" s="130"/>
      <c r="CKD7" s="130"/>
      <c r="CKE7" s="130"/>
      <c r="CKF7" s="130"/>
      <c r="CKG7" s="130"/>
      <c r="CKH7" s="130"/>
      <c r="CKI7" s="130"/>
      <c r="CKJ7" s="130"/>
      <c r="CKK7" s="130"/>
      <c r="CKL7" s="130"/>
      <c r="CKM7" s="130"/>
      <c r="CKN7" s="130"/>
      <c r="CKO7" s="130"/>
      <c r="CKP7" s="130"/>
      <c r="CKQ7" s="130"/>
      <c r="CKR7" s="130"/>
      <c r="CKS7" s="130"/>
      <c r="CKT7" s="130"/>
      <c r="CKU7" s="130"/>
      <c r="CKV7" s="130"/>
      <c r="CKW7" s="130"/>
      <c r="CKX7" s="130"/>
      <c r="CKY7" s="130"/>
      <c r="CKZ7" s="130"/>
      <c r="CLA7" s="130"/>
      <c r="CLB7" s="130"/>
      <c r="CLC7" s="130"/>
      <c r="CLD7" s="130"/>
      <c r="CLE7" s="130"/>
      <c r="CLF7" s="130"/>
      <c r="CLG7" s="130"/>
      <c r="CLH7" s="130"/>
      <c r="CLI7" s="130"/>
      <c r="CLJ7" s="130"/>
      <c r="CLK7" s="130"/>
      <c r="CLL7" s="130"/>
      <c r="CLM7" s="130"/>
      <c r="CLN7" s="130"/>
      <c r="CLO7" s="130"/>
      <c r="CLP7" s="130"/>
      <c r="CLQ7" s="130"/>
      <c r="CLR7" s="130"/>
      <c r="CLS7" s="130"/>
      <c r="CLT7" s="130"/>
      <c r="CLU7" s="130"/>
      <c r="CLV7" s="130"/>
      <c r="CLW7" s="130"/>
      <c r="CLX7" s="130"/>
      <c r="CLY7" s="130"/>
      <c r="CLZ7" s="130"/>
      <c r="CMA7" s="130"/>
      <c r="CMB7" s="130"/>
      <c r="CMC7" s="130"/>
      <c r="CMD7" s="130"/>
      <c r="CME7" s="130"/>
      <c r="CMF7" s="130"/>
      <c r="CMG7" s="130"/>
      <c r="CMH7" s="130"/>
      <c r="CMI7" s="130"/>
      <c r="CMJ7" s="130"/>
      <c r="CMK7" s="130"/>
      <c r="CML7" s="130"/>
      <c r="CMM7" s="130"/>
      <c r="CMN7" s="130"/>
      <c r="CMO7" s="130"/>
      <c r="CMP7" s="130"/>
      <c r="CMQ7" s="130"/>
      <c r="CMR7" s="130"/>
      <c r="CMS7" s="130"/>
      <c r="CMT7" s="130"/>
      <c r="CMU7" s="130"/>
      <c r="CMV7" s="130"/>
      <c r="CMW7" s="130"/>
      <c r="CMX7" s="130"/>
      <c r="CMY7" s="130"/>
      <c r="CMZ7" s="130"/>
      <c r="CNA7" s="130"/>
      <c r="CNB7" s="130"/>
      <c r="CNC7" s="130"/>
      <c r="CND7" s="130"/>
      <c r="CNE7" s="130"/>
      <c r="CNF7" s="130"/>
      <c r="CNG7" s="130"/>
      <c r="CNH7" s="130"/>
      <c r="CNI7" s="130"/>
      <c r="CNJ7" s="130"/>
      <c r="CNK7" s="130"/>
      <c r="CNL7" s="130"/>
      <c r="CNM7" s="130"/>
      <c r="CNN7" s="130"/>
      <c r="CNO7" s="130"/>
      <c r="CNP7" s="130"/>
      <c r="CNQ7" s="130"/>
      <c r="CNR7" s="130"/>
      <c r="CNS7" s="130"/>
      <c r="CNT7" s="130"/>
      <c r="CNU7" s="130"/>
      <c r="CNV7" s="130"/>
      <c r="CNW7" s="130"/>
      <c r="CNX7" s="130"/>
      <c r="CNY7" s="130"/>
      <c r="CNZ7" s="130"/>
      <c r="COA7" s="130"/>
      <c r="COB7" s="130"/>
      <c r="COC7" s="130"/>
      <c r="COD7" s="130"/>
      <c r="COE7" s="130"/>
      <c r="COF7" s="130"/>
      <c r="COG7" s="130"/>
      <c r="COH7" s="130"/>
      <c r="COI7" s="130"/>
      <c r="COJ7" s="130"/>
      <c r="COK7" s="130"/>
      <c r="COL7" s="130"/>
      <c r="COM7" s="130"/>
      <c r="CON7" s="130"/>
      <c r="COO7" s="130"/>
      <c r="COP7" s="130"/>
      <c r="COQ7" s="130"/>
      <c r="COR7" s="130"/>
      <c r="COS7" s="130"/>
      <c r="COT7" s="130"/>
      <c r="COU7" s="130"/>
      <c r="COV7" s="130"/>
      <c r="COW7" s="130"/>
      <c r="COX7" s="130"/>
      <c r="COY7" s="130"/>
      <c r="COZ7" s="130"/>
      <c r="CPA7" s="130"/>
      <c r="CPB7" s="130"/>
      <c r="CPC7" s="130"/>
      <c r="CPD7" s="130"/>
      <c r="CPE7" s="130"/>
      <c r="CPF7" s="130"/>
      <c r="CPG7" s="130"/>
      <c r="CPH7" s="130"/>
      <c r="CPI7" s="130"/>
      <c r="CPJ7" s="130"/>
      <c r="CPK7" s="130"/>
      <c r="CPL7" s="130"/>
      <c r="CPM7" s="130"/>
      <c r="CPN7" s="130"/>
      <c r="CPO7" s="130"/>
      <c r="CPP7" s="130"/>
      <c r="CPQ7" s="130"/>
      <c r="CPR7" s="130"/>
      <c r="CPS7" s="130"/>
      <c r="CPT7" s="130"/>
      <c r="CPU7" s="130"/>
      <c r="CPV7" s="130"/>
      <c r="CPW7" s="130"/>
      <c r="CPX7" s="130"/>
      <c r="CPY7" s="130"/>
      <c r="CPZ7" s="130"/>
      <c r="CQA7" s="130"/>
      <c r="CQB7" s="130"/>
      <c r="CQC7" s="130"/>
      <c r="CQD7" s="130"/>
      <c r="CQE7" s="130"/>
      <c r="CQF7" s="130"/>
      <c r="CQG7" s="130"/>
      <c r="CQH7" s="130"/>
      <c r="CQI7" s="130"/>
      <c r="CQJ7" s="130"/>
      <c r="CQK7" s="130"/>
      <c r="CQL7" s="130"/>
      <c r="CQM7" s="130"/>
      <c r="CQN7" s="130"/>
      <c r="CQO7" s="130"/>
      <c r="CQP7" s="130"/>
      <c r="CQQ7" s="130"/>
      <c r="CQR7" s="130"/>
      <c r="CQS7" s="130"/>
      <c r="CQT7" s="130"/>
      <c r="CQU7" s="130"/>
      <c r="CQV7" s="130"/>
      <c r="CQW7" s="130"/>
      <c r="CQX7" s="130"/>
      <c r="CQY7" s="130"/>
      <c r="CQZ7" s="130"/>
      <c r="CRA7" s="130"/>
      <c r="CRB7" s="130"/>
      <c r="CRC7" s="130"/>
      <c r="CRD7" s="130"/>
      <c r="CRE7" s="130"/>
      <c r="CRF7" s="130"/>
      <c r="CRG7" s="130"/>
      <c r="CRH7" s="130"/>
      <c r="CRI7" s="130"/>
      <c r="CRJ7" s="130"/>
      <c r="CRK7" s="130"/>
      <c r="CRL7" s="130"/>
      <c r="CRM7" s="130"/>
      <c r="CRN7" s="130"/>
      <c r="CRO7" s="130"/>
      <c r="CRP7" s="130"/>
      <c r="CRQ7" s="130"/>
      <c r="CRR7" s="130"/>
      <c r="CRS7" s="130"/>
      <c r="CRT7" s="130"/>
      <c r="CRU7" s="130"/>
      <c r="CRV7" s="130"/>
      <c r="CRW7" s="130"/>
      <c r="CRX7" s="130"/>
      <c r="CRY7" s="130"/>
      <c r="CRZ7" s="130"/>
      <c r="CSA7" s="130"/>
      <c r="CSB7" s="130"/>
      <c r="CSC7" s="130"/>
      <c r="CSD7" s="130"/>
      <c r="CSE7" s="130"/>
      <c r="CSF7" s="130"/>
      <c r="CSG7" s="130"/>
      <c r="CSH7" s="130"/>
      <c r="CSI7" s="130"/>
      <c r="CSJ7" s="130"/>
      <c r="CSK7" s="130"/>
      <c r="CSL7" s="130"/>
      <c r="CSM7" s="130"/>
      <c r="CSN7" s="130"/>
      <c r="CSO7" s="130"/>
      <c r="CSP7" s="130"/>
      <c r="CSQ7" s="130"/>
      <c r="CSR7" s="130"/>
      <c r="CSS7" s="130"/>
      <c r="CST7" s="130"/>
      <c r="CSU7" s="130"/>
      <c r="CSV7" s="130"/>
      <c r="CSW7" s="130"/>
      <c r="CSX7" s="130"/>
      <c r="CSY7" s="130"/>
      <c r="CSZ7" s="130"/>
      <c r="CTA7" s="130"/>
      <c r="CTB7" s="130"/>
      <c r="CTC7" s="130"/>
      <c r="CTD7" s="130"/>
      <c r="CTE7" s="130"/>
      <c r="CTF7" s="130"/>
      <c r="CTG7" s="130"/>
      <c r="CTH7" s="130"/>
      <c r="CTI7" s="130"/>
      <c r="CTJ7" s="130"/>
      <c r="CTK7" s="130"/>
      <c r="CTL7" s="130"/>
      <c r="CTM7" s="130"/>
      <c r="CTN7" s="130"/>
      <c r="CTO7" s="130"/>
      <c r="CTP7" s="130"/>
      <c r="CTQ7" s="130"/>
      <c r="CTR7" s="130"/>
      <c r="CTS7" s="130"/>
      <c r="CTT7" s="130"/>
      <c r="CTU7" s="130"/>
      <c r="CTV7" s="130"/>
      <c r="CTW7" s="130"/>
      <c r="CTX7" s="130"/>
      <c r="CTY7" s="130"/>
      <c r="CTZ7" s="130"/>
      <c r="CUA7" s="130"/>
      <c r="CUB7" s="130"/>
      <c r="CUC7" s="130"/>
      <c r="CUD7" s="130"/>
      <c r="CUE7" s="130"/>
      <c r="CUF7" s="130"/>
      <c r="CUG7" s="130"/>
      <c r="CUH7" s="130"/>
      <c r="CUI7" s="130"/>
      <c r="CUJ7" s="130"/>
      <c r="CUK7" s="130"/>
      <c r="CUL7" s="130"/>
      <c r="CUM7" s="130"/>
      <c r="CUN7" s="130"/>
      <c r="CUO7" s="130"/>
      <c r="CUP7" s="130"/>
      <c r="CUQ7" s="130"/>
      <c r="CUR7" s="130"/>
      <c r="CUS7" s="130"/>
      <c r="CUT7" s="130"/>
      <c r="CUU7" s="130"/>
      <c r="CUV7" s="130"/>
      <c r="CUW7" s="130"/>
      <c r="CUX7" s="130"/>
      <c r="CUY7" s="130"/>
      <c r="CUZ7" s="130"/>
      <c r="CVA7" s="130"/>
      <c r="CVB7" s="130"/>
      <c r="CVC7" s="130"/>
      <c r="CVD7" s="130"/>
      <c r="CVE7" s="130"/>
      <c r="CVF7" s="130"/>
      <c r="CVG7" s="130"/>
      <c r="CVH7" s="130"/>
      <c r="CVI7" s="130"/>
      <c r="CVJ7" s="130"/>
      <c r="CVK7" s="130"/>
      <c r="CVL7" s="130"/>
      <c r="CVM7" s="130"/>
      <c r="CVN7" s="130"/>
      <c r="CVO7" s="130"/>
      <c r="CVP7" s="130"/>
      <c r="CVQ7" s="130"/>
      <c r="CVR7" s="130"/>
      <c r="CVS7" s="130"/>
      <c r="CVT7" s="130"/>
      <c r="CVU7" s="130"/>
      <c r="CVV7" s="130"/>
      <c r="CVW7" s="130"/>
      <c r="CVX7" s="130"/>
      <c r="CVY7" s="130"/>
      <c r="CVZ7" s="130"/>
      <c r="CWA7" s="130"/>
      <c r="CWB7" s="130"/>
      <c r="CWC7" s="130"/>
      <c r="CWD7" s="130"/>
      <c r="CWE7" s="130"/>
      <c r="CWF7" s="130"/>
      <c r="CWG7" s="130"/>
      <c r="CWH7" s="130"/>
      <c r="CWI7" s="130"/>
      <c r="CWJ7" s="130"/>
      <c r="CWK7" s="130"/>
      <c r="CWL7" s="130"/>
      <c r="CWM7" s="130"/>
      <c r="CWN7" s="130"/>
      <c r="CWO7" s="130"/>
      <c r="CWP7" s="130"/>
      <c r="CWQ7" s="130"/>
      <c r="CWR7" s="130"/>
      <c r="CWS7" s="130"/>
      <c r="CWT7" s="130"/>
      <c r="CWU7" s="130"/>
      <c r="CWV7" s="130"/>
      <c r="CWW7" s="130"/>
      <c r="CWX7" s="130"/>
      <c r="CWY7" s="130"/>
      <c r="CWZ7" s="130"/>
      <c r="CXA7" s="130"/>
      <c r="CXB7" s="130"/>
      <c r="CXC7" s="130"/>
      <c r="CXD7" s="130"/>
      <c r="CXE7" s="130"/>
      <c r="CXF7" s="130"/>
      <c r="CXG7" s="130"/>
      <c r="CXH7" s="130"/>
      <c r="CXI7" s="130"/>
      <c r="CXJ7" s="130"/>
      <c r="CXK7" s="130"/>
      <c r="CXL7" s="130"/>
      <c r="CXM7" s="130"/>
      <c r="CXN7" s="130"/>
      <c r="CXO7" s="130"/>
      <c r="CXP7" s="130"/>
      <c r="CXQ7" s="130"/>
      <c r="CXR7" s="130"/>
      <c r="CXS7" s="130"/>
      <c r="CXT7" s="130"/>
      <c r="CXU7" s="130"/>
      <c r="CXV7" s="130"/>
      <c r="CXW7" s="130"/>
      <c r="CXX7" s="130"/>
      <c r="CXY7" s="130"/>
      <c r="CXZ7" s="130"/>
      <c r="CYA7" s="130"/>
      <c r="CYB7" s="130"/>
      <c r="CYC7" s="130"/>
      <c r="CYD7" s="130"/>
      <c r="CYE7" s="130"/>
      <c r="CYF7" s="130"/>
      <c r="CYG7" s="130"/>
      <c r="CYH7" s="130"/>
      <c r="CYI7" s="130"/>
      <c r="CYJ7" s="130"/>
      <c r="CYK7" s="130"/>
      <c r="CYL7" s="130"/>
      <c r="CYM7" s="130"/>
      <c r="CYN7" s="130"/>
      <c r="CYO7" s="130"/>
      <c r="CYP7" s="130"/>
      <c r="CYQ7" s="130"/>
      <c r="CYR7" s="130"/>
      <c r="CYS7" s="130"/>
      <c r="CYT7" s="130"/>
      <c r="CYU7" s="130"/>
      <c r="CYV7" s="130"/>
      <c r="CYW7" s="130"/>
      <c r="CYX7" s="130"/>
      <c r="CYY7" s="130"/>
      <c r="CYZ7" s="130"/>
      <c r="CZA7" s="130"/>
      <c r="CZB7" s="130"/>
      <c r="CZC7" s="130"/>
      <c r="CZD7" s="130"/>
      <c r="CZE7" s="130"/>
      <c r="CZF7" s="130"/>
      <c r="CZG7" s="130"/>
      <c r="CZH7" s="130"/>
      <c r="CZI7" s="130"/>
      <c r="CZJ7" s="130"/>
      <c r="CZK7" s="130"/>
      <c r="CZL7" s="130"/>
      <c r="CZM7" s="130"/>
      <c r="CZN7" s="130"/>
      <c r="CZO7" s="130"/>
      <c r="CZP7" s="130"/>
      <c r="CZQ7" s="130"/>
      <c r="CZR7" s="130"/>
      <c r="CZS7" s="130"/>
      <c r="CZT7" s="130"/>
      <c r="CZU7" s="130"/>
      <c r="CZV7" s="130"/>
      <c r="CZW7" s="130"/>
      <c r="CZX7" s="130"/>
      <c r="CZY7" s="130"/>
      <c r="CZZ7" s="130"/>
      <c r="DAA7" s="130"/>
      <c r="DAB7" s="130"/>
      <c r="DAC7" s="130"/>
      <c r="DAD7" s="130"/>
      <c r="DAE7" s="130"/>
      <c r="DAF7" s="130"/>
      <c r="DAG7" s="130"/>
      <c r="DAH7" s="130"/>
      <c r="DAI7" s="130"/>
      <c r="DAJ7" s="130"/>
      <c r="DAK7" s="130"/>
      <c r="DAL7" s="130"/>
      <c r="DAM7" s="130"/>
      <c r="DAN7" s="130"/>
      <c r="DAO7" s="130"/>
      <c r="DAP7" s="130"/>
      <c r="DAQ7" s="130"/>
      <c r="DAR7" s="130"/>
      <c r="DAS7" s="130"/>
      <c r="DAT7" s="130"/>
      <c r="DAU7" s="130"/>
      <c r="DAV7" s="130"/>
      <c r="DAW7" s="130"/>
      <c r="DAX7" s="130"/>
      <c r="DAY7" s="130"/>
      <c r="DAZ7" s="130"/>
      <c r="DBA7" s="130"/>
      <c r="DBB7" s="130"/>
      <c r="DBC7" s="130"/>
      <c r="DBD7" s="130"/>
      <c r="DBE7" s="130"/>
      <c r="DBF7" s="130"/>
      <c r="DBG7" s="130"/>
      <c r="DBH7" s="130"/>
      <c r="DBI7" s="130"/>
      <c r="DBJ7" s="130"/>
      <c r="DBK7" s="130"/>
      <c r="DBL7" s="130"/>
      <c r="DBM7" s="130"/>
      <c r="DBN7" s="130"/>
      <c r="DBO7" s="130"/>
      <c r="DBP7" s="130"/>
      <c r="DBQ7" s="130"/>
      <c r="DBR7" s="130"/>
      <c r="DBS7" s="130"/>
      <c r="DBT7" s="130"/>
      <c r="DBU7" s="130"/>
      <c r="DBV7" s="130"/>
      <c r="DBW7" s="130"/>
      <c r="DBX7" s="130"/>
      <c r="DBY7" s="130"/>
      <c r="DBZ7" s="130"/>
      <c r="DCA7" s="130"/>
      <c r="DCB7" s="130"/>
      <c r="DCC7" s="130"/>
      <c r="DCD7" s="130"/>
      <c r="DCE7" s="130"/>
      <c r="DCF7" s="130"/>
      <c r="DCG7" s="130"/>
      <c r="DCH7" s="130"/>
      <c r="DCI7" s="130"/>
      <c r="DCJ7" s="130"/>
      <c r="DCK7" s="130"/>
      <c r="DCL7" s="130"/>
      <c r="DCM7" s="130"/>
      <c r="DCN7" s="130"/>
      <c r="DCO7" s="130"/>
      <c r="DCP7" s="130"/>
      <c r="DCQ7" s="130"/>
      <c r="DCR7" s="130"/>
      <c r="DCS7" s="130"/>
      <c r="DCT7" s="130"/>
      <c r="DCU7" s="130"/>
      <c r="DCV7" s="130"/>
      <c r="DCW7" s="130"/>
      <c r="DCX7" s="130"/>
      <c r="DCY7" s="130"/>
      <c r="DCZ7" s="130"/>
      <c r="DDA7" s="130"/>
      <c r="DDB7" s="130"/>
      <c r="DDC7" s="130"/>
      <c r="DDD7" s="130"/>
      <c r="DDE7" s="130"/>
      <c r="DDF7" s="130"/>
      <c r="DDG7" s="130"/>
      <c r="DDH7" s="130"/>
      <c r="DDI7" s="130"/>
      <c r="DDJ7" s="130"/>
      <c r="DDK7" s="130"/>
      <c r="DDL7" s="130"/>
      <c r="DDM7" s="130"/>
      <c r="DDN7" s="130"/>
      <c r="DDO7" s="130"/>
      <c r="DDP7" s="130"/>
      <c r="DDQ7" s="130"/>
      <c r="DDR7" s="130"/>
      <c r="DDS7" s="130"/>
      <c r="DDT7" s="130"/>
      <c r="DDU7" s="130"/>
      <c r="DDV7" s="130"/>
      <c r="DDW7" s="130"/>
      <c r="DDX7" s="130"/>
      <c r="DDY7" s="130"/>
      <c r="DDZ7" s="130"/>
      <c r="DEA7" s="130"/>
      <c r="DEB7" s="130"/>
      <c r="DEC7" s="130"/>
      <c r="DED7" s="130"/>
      <c r="DEE7" s="130"/>
      <c r="DEF7" s="130"/>
      <c r="DEG7" s="130"/>
      <c r="DEH7" s="130"/>
      <c r="DEI7" s="130"/>
      <c r="DEJ7" s="130"/>
      <c r="DEK7" s="130"/>
      <c r="DEL7" s="130"/>
      <c r="DEM7" s="130"/>
      <c r="DEN7" s="130"/>
      <c r="DEO7" s="130"/>
      <c r="DEP7" s="130"/>
      <c r="DEQ7" s="130"/>
      <c r="DER7" s="130"/>
      <c r="DES7" s="130"/>
      <c r="DET7" s="130"/>
      <c r="DEU7" s="130"/>
      <c r="DEV7" s="130"/>
      <c r="DEW7" s="130"/>
      <c r="DEX7" s="130"/>
      <c r="DEY7" s="130"/>
      <c r="DEZ7" s="130"/>
      <c r="DFA7" s="130"/>
      <c r="DFB7" s="130"/>
      <c r="DFC7" s="130"/>
      <c r="DFD7" s="130"/>
      <c r="DFE7" s="130"/>
      <c r="DFF7" s="130"/>
      <c r="DFG7" s="130"/>
      <c r="DFH7" s="130"/>
      <c r="DFI7" s="130"/>
      <c r="DFJ7" s="130"/>
      <c r="DFK7" s="130"/>
      <c r="DFL7" s="130"/>
      <c r="DFM7" s="130"/>
      <c r="DFN7" s="130"/>
      <c r="DFO7" s="130"/>
      <c r="DFP7" s="130"/>
      <c r="DFQ7" s="130"/>
      <c r="DFR7" s="130"/>
      <c r="DFS7" s="130"/>
      <c r="DFT7" s="130"/>
      <c r="DFU7" s="130"/>
      <c r="DFV7" s="130"/>
      <c r="DFW7" s="130"/>
      <c r="DFX7" s="130"/>
      <c r="DFY7" s="130"/>
      <c r="DFZ7" s="130"/>
      <c r="DGA7" s="130"/>
      <c r="DGB7" s="130"/>
      <c r="DGC7" s="130"/>
      <c r="DGD7" s="130"/>
      <c r="DGE7" s="130"/>
      <c r="DGF7" s="130"/>
      <c r="DGG7" s="130"/>
      <c r="DGH7" s="130"/>
      <c r="DGI7" s="130"/>
      <c r="DGJ7" s="130"/>
      <c r="DGK7" s="130"/>
      <c r="DGL7" s="130"/>
      <c r="DGM7" s="130"/>
      <c r="DGN7" s="130"/>
      <c r="DGO7" s="130"/>
      <c r="DGP7" s="130"/>
      <c r="DGQ7" s="130"/>
      <c r="DGR7" s="130"/>
      <c r="DGS7" s="130"/>
      <c r="DGT7" s="130"/>
      <c r="DGU7" s="130"/>
      <c r="DGV7" s="130"/>
      <c r="DGW7" s="130"/>
      <c r="DGX7" s="130"/>
      <c r="DGY7" s="130"/>
      <c r="DGZ7" s="130"/>
      <c r="DHA7" s="130"/>
      <c r="DHB7" s="130"/>
      <c r="DHC7" s="130"/>
      <c r="DHD7" s="130"/>
      <c r="DHE7" s="130"/>
      <c r="DHF7" s="130"/>
      <c r="DHG7" s="130"/>
      <c r="DHH7" s="130"/>
      <c r="DHI7" s="130"/>
      <c r="DHJ7" s="130"/>
      <c r="DHK7" s="130"/>
      <c r="DHL7" s="130"/>
      <c r="DHM7" s="130"/>
      <c r="DHN7" s="130"/>
      <c r="DHO7" s="130"/>
      <c r="DHP7" s="130"/>
      <c r="DHQ7" s="130"/>
      <c r="DHR7" s="130"/>
      <c r="DHS7" s="130"/>
      <c r="DHT7" s="130"/>
      <c r="DHU7" s="130"/>
      <c r="DHV7" s="130"/>
      <c r="DHW7" s="130"/>
      <c r="DHX7" s="130"/>
      <c r="DHY7" s="130"/>
      <c r="DHZ7" s="130"/>
      <c r="DIA7" s="130"/>
      <c r="DIB7" s="130"/>
      <c r="DIC7" s="130"/>
      <c r="DID7" s="130"/>
      <c r="DIE7" s="130"/>
      <c r="DIF7" s="130"/>
      <c r="DIG7" s="130"/>
      <c r="DIH7" s="130"/>
      <c r="DII7" s="130"/>
      <c r="DIJ7" s="130"/>
      <c r="DIK7" s="130"/>
      <c r="DIL7" s="130"/>
      <c r="DIM7" s="130"/>
      <c r="DIN7" s="130"/>
      <c r="DIO7" s="130"/>
      <c r="DIP7" s="130"/>
      <c r="DIQ7" s="130"/>
      <c r="DIR7" s="130"/>
      <c r="DIS7" s="130"/>
      <c r="DIT7" s="130"/>
      <c r="DIU7" s="130"/>
      <c r="DIV7" s="130"/>
      <c r="DIW7" s="130"/>
      <c r="DIX7" s="130"/>
      <c r="DIY7" s="130"/>
      <c r="DIZ7" s="130"/>
      <c r="DJA7" s="130"/>
      <c r="DJB7" s="130"/>
      <c r="DJC7" s="130"/>
      <c r="DJD7" s="130"/>
      <c r="DJE7" s="130"/>
      <c r="DJF7" s="130"/>
      <c r="DJG7" s="130"/>
      <c r="DJH7" s="130"/>
      <c r="DJI7" s="130"/>
      <c r="DJJ7" s="130"/>
      <c r="DJK7" s="130"/>
      <c r="DJL7" s="130"/>
      <c r="DJM7" s="130"/>
      <c r="DJN7" s="130"/>
      <c r="DJO7" s="130"/>
      <c r="DJP7" s="130"/>
      <c r="DJQ7" s="130"/>
      <c r="DJR7" s="130"/>
      <c r="DJS7" s="130"/>
      <c r="DJT7" s="130"/>
      <c r="DJU7" s="130"/>
      <c r="DJV7" s="130"/>
      <c r="DJW7" s="130"/>
      <c r="DJX7" s="130"/>
      <c r="DJY7" s="130"/>
      <c r="DJZ7" s="130"/>
      <c r="DKA7" s="130"/>
      <c r="DKB7" s="130"/>
      <c r="DKC7" s="130"/>
      <c r="DKD7" s="130"/>
      <c r="DKE7" s="130"/>
      <c r="DKF7" s="130"/>
      <c r="DKG7" s="130"/>
      <c r="DKH7" s="130"/>
      <c r="DKI7" s="130"/>
      <c r="DKJ7" s="130"/>
      <c r="DKK7" s="130"/>
      <c r="DKL7" s="130"/>
      <c r="DKM7" s="130"/>
      <c r="DKN7" s="130"/>
      <c r="DKO7" s="130"/>
      <c r="DKP7" s="130"/>
      <c r="DKQ7" s="130"/>
      <c r="DKR7" s="130"/>
      <c r="DKS7" s="130"/>
      <c r="DKT7" s="130"/>
      <c r="DKU7" s="130"/>
      <c r="DKV7" s="130"/>
      <c r="DKW7" s="130"/>
      <c r="DKX7" s="130"/>
      <c r="DKY7" s="130"/>
      <c r="DKZ7" s="130"/>
      <c r="DLA7" s="130"/>
      <c r="DLB7" s="130"/>
      <c r="DLC7" s="130"/>
      <c r="DLD7" s="130"/>
      <c r="DLE7" s="130"/>
      <c r="DLF7" s="130"/>
      <c r="DLG7" s="130"/>
      <c r="DLH7" s="130"/>
      <c r="DLI7" s="130"/>
      <c r="DLJ7" s="130"/>
      <c r="DLK7" s="130"/>
      <c r="DLL7" s="130"/>
      <c r="DLM7" s="130"/>
      <c r="DLN7" s="130"/>
      <c r="DLO7" s="130"/>
      <c r="DLP7" s="130"/>
      <c r="DLQ7" s="130"/>
      <c r="DLR7" s="130"/>
      <c r="DLS7" s="130"/>
      <c r="DLT7" s="130"/>
      <c r="DLU7" s="130"/>
      <c r="DLV7" s="130"/>
      <c r="DLW7" s="130"/>
      <c r="DLX7" s="130"/>
      <c r="DLY7" s="130"/>
      <c r="DLZ7" s="130"/>
      <c r="DMA7" s="130"/>
      <c r="DMB7" s="130"/>
      <c r="DMC7" s="130"/>
      <c r="DMD7" s="130"/>
      <c r="DME7" s="130"/>
      <c r="DMF7" s="130"/>
      <c r="DMG7" s="130"/>
      <c r="DMH7" s="130"/>
      <c r="DMI7" s="130"/>
      <c r="DMJ7" s="130"/>
      <c r="DMK7" s="130"/>
      <c r="DML7" s="130"/>
      <c r="DMM7" s="130"/>
      <c r="DMN7" s="130"/>
      <c r="DMO7" s="130"/>
      <c r="DMP7" s="130"/>
      <c r="DMQ7" s="130"/>
      <c r="DMR7" s="130"/>
      <c r="DMS7" s="130"/>
      <c r="DMT7" s="130"/>
      <c r="DMU7" s="130"/>
      <c r="DMV7" s="130"/>
      <c r="DMW7" s="130"/>
      <c r="DMX7" s="130"/>
      <c r="DMY7" s="130"/>
      <c r="DMZ7" s="130"/>
      <c r="DNA7" s="130"/>
      <c r="DNB7" s="130"/>
      <c r="DNC7" s="130"/>
      <c r="DND7" s="130"/>
      <c r="DNE7" s="130"/>
      <c r="DNF7" s="130"/>
      <c r="DNG7" s="130"/>
      <c r="DNH7" s="130"/>
      <c r="DNI7" s="130"/>
      <c r="DNJ7" s="130"/>
      <c r="DNK7" s="130"/>
      <c r="DNL7" s="130"/>
      <c r="DNM7" s="130"/>
      <c r="DNN7" s="130"/>
      <c r="DNO7" s="130"/>
      <c r="DNP7" s="130"/>
      <c r="DNQ7" s="130"/>
      <c r="DNR7" s="130"/>
      <c r="DNS7" s="130"/>
      <c r="DNT7" s="130"/>
      <c r="DNU7" s="130"/>
      <c r="DNV7" s="130"/>
      <c r="DNW7" s="130"/>
      <c r="DNX7" s="130"/>
      <c r="DNY7" s="130"/>
      <c r="DNZ7" s="130"/>
      <c r="DOA7" s="130"/>
      <c r="DOB7" s="130"/>
      <c r="DOC7" s="130"/>
      <c r="DOD7" s="130"/>
      <c r="DOE7" s="130"/>
      <c r="DOF7" s="130"/>
      <c r="DOG7" s="130"/>
      <c r="DOH7" s="130"/>
      <c r="DOI7" s="130"/>
      <c r="DOJ7" s="130"/>
      <c r="DOK7" s="130"/>
      <c r="DOL7" s="130"/>
      <c r="DOM7" s="130"/>
      <c r="DON7" s="130"/>
      <c r="DOO7" s="130"/>
      <c r="DOP7" s="130"/>
      <c r="DOQ7" s="130"/>
      <c r="DOR7" s="130"/>
      <c r="DOS7" s="130"/>
      <c r="DOT7" s="130"/>
      <c r="DOU7" s="130"/>
      <c r="DOV7" s="130"/>
      <c r="DOW7" s="130"/>
      <c r="DOX7" s="130"/>
      <c r="DOY7" s="130"/>
      <c r="DOZ7" s="130"/>
      <c r="DPA7" s="130"/>
      <c r="DPB7" s="130"/>
      <c r="DPC7" s="130"/>
      <c r="DPD7" s="130"/>
      <c r="DPE7" s="130"/>
      <c r="DPF7" s="130"/>
      <c r="DPG7" s="130"/>
      <c r="DPH7" s="130"/>
      <c r="DPI7" s="130"/>
      <c r="DPJ7" s="130"/>
      <c r="DPK7" s="130"/>
      <c r="DPL7" s="130"/>
      <c r="DPM7" s="130"/>
      <c r="DPN7" s="130"/>
      <c r="DPO7" s="130"/>
      <c r="DPP7" s="130"/>
      <c r="DPQ7" s="130"/>
      <c r="DPR7" s="130"/>
      <c r="DPS7" s="130"/>
      <c r="DPT7" s="130"/>
      <c r="DPU7" s="130"/>
      <c r="DPV7" s="130"/>
      <c r="DPW7" s="130"/>
      <c r="DPX7" s="130"/>
      <c r="DPY7" s="130"/>
      <c r="DPZ7" s="130"/>
      <c r="DQA7" s="130"/>
      <c r="DQB7" s="130"/>
      <c r="DQC7" s="130"/>
      <c r="DQD7" s="130"/>
      <c r="DQE7" s="130"/>
      <c r="DQF7" s="130"/>
      <c r="DQG7" s="130"/>
      <c r="DQH7" s="130"/>
      <c r="DQI7" s="130"/>
      <c r="DQJ7" s="130"/>
      <c r="DQK7" s="130"/>
      <c r="DQL7" s="130"/>
      <c r="DQM7" s="130"/>
      <c r="DQN7" s="130"/>
      <c r="DQO7" s="130"/>
      <c r="DQP7" s="130"/>
      <c r="DQQ7" s="130"/>
      <c r="DQR7" s="130"/>
      <c r="DQS7" s="130"/>
      <c r="DQT7" s="130"/>
      <c r="DQU7" s="130"/>
      <c r="DQV7" s="130"/>
      <c r="DQW7" s="130"/>
      <c r="DQX7" s="130"/>
      <c r="DQY7" s="130"/>
      <c r="DQZ7" s="130"/>
      <c r="DRA7" s="130"/>
      <c r="DRB7" s="130"/>
      <c r="DRC7" s="130"/>
      <c r="DRD7" s="130"/>
      <c r="DRE7" s="130"/>
      <c r="DRF7" s="130"/>
      <c r="DRG7" s="130"/>
      <c r="DRH7" s="130"/>
      <c r="DRI7" s="130"/>
      <c r="DRJ7" s="130"/>
      <c r="DRK7" s="130"/>
      <c r="DRL7" s="130"/>
      <c r="DRM7" s="130"/>
      <c r="DRN7" s="130"/>
      <c r="DRO7" s="130"/>
      <c r="DRP7" s="130"/>
      <c r="DRQ7" s="130"/>
      <c r="DRR7" s="130"/>
      <c r="DRS7" s="130"/>
      <c r="DRT7" s="130"/>
      <c r="DRU7" s="130"/>
      <c r="DRV7" s="130"/>
      <c r="DRW7" s="130"/>
      <c r="DRX7" s="130"/>
      <c r="DRY7" s="130"/>
      <c r="DRZ7" s="130"/>
      <c r="DSA7" s="130"/>
      <c r="DSB7" s="130"/>
      <c r="DSC7" s="130"/>
      <c r="DSD7" s="130"/>
      <c r="DSE7" s="130"/>
      <c r="DSF7" s="130"/>
      <c r="DSG7" s="130"/>
      <c r="DSH7" s="130"/>
      <c r="DSI7" s="130"/>
      <c r="DSJ7" s="130"/>
      <c r="DSK7" s="130"/>
      <c r="DSL7" s="130"/>
      <c r="DSM7" s="130"/>
      <c r="DSN7" s="130"/>
      <c r="DSO7" s="130"/>
      <c r="DSP7" s="130"/>
      <c r="DSQ7" s="130"/>
      <c r="DSR7" s="130"/>
      <c r="DSS7" s="130"/>
      <c r="DST7" s="130"/>
      <c r="DSU7" s="130"/>
      <c r="DSV7" s="130"/>
      <c r="DSW7" s="130"/>
      <c r="DSX7" s="130"/>
      <c r="DSY7" s="130"/>
      <c r="DSZ7" s="130"/>
      <c r="DTA7" s="130"/>
      <c r="DTB7" s="130"/>
      <c r="DTC7" s="130"/>
      <c r="DTD7" s="130"/>
      <c r="DTE7" s="130"/>
      <c r="DTF7" s="130"/>
      <c r="DTG7" s="130"/>
      <c r="DTH7" s="130"/>
      <c r="DTI7" s="130"/>
      <c r="DTJ7" s="130"/>
      <c r="DTK7" s="130"/>
      <c r="DTL7" s="130"/>
      <c r="DTM7" s="130"/>
      <c r="DTN7" s="130"/>
      <c r="DTO7" s="130"/>
      <c r="DTP7" s="130"/>
      <c r="DTQ7" s="130"/>
      <c r="DTR7" s="130"/>
      <c r="DTS7" s="130"/>
      <c r="DTT7" s="130"/>
      <c r="DTU7" s="130"/>
      <c r="DTV7" s="130"/>
      <c r="DTW7" s="130"/>
      <c r="DTX7" s="130"/>
      <c r="DTY7" s="130"/>
      <c r="DTZ7" s="130"/>
      <c r="DUA7" s="130"/>
      <c r="DUB7" s="130"/>
      <c r="DUC7" s="130"/>
      <c r="DUD7" s="130"/>
      <c r="DUE7" s="130"/>
      <c r="DUF7" s="130"/>
      <c r="DUG7" s="130"/>
      <c r="DUH7" s="130"/>
      <c r="DUI7" s="130"/>
      <c r="DUJ7" s="130"/>
      <c r="DUK7" s="130"/>
      <c r="DUL7" s="130"/>
      <c r="DUM7" s="130"/>
      <c r="DUN7" s="130"/>
      <c r="DUO7" s="130"/>
      <c r="DUP7" s="130"/>
      <c r="DUQ7" s="130"/>
      <c r="DUR7" s="130"/>
      <c r="DUS7" s="130"/>
      <c r="DUT7" s="130"/>
      <c r="DUU7" s="130"/>
      <c r="DUV7" s="130"/>
      <c r="DUW7" s="130"/>
      <c r="DUX7" s="130"/>
      <c r="DUY7" s="130"/>
      <c r="DUZ7" s="130"/>
      <c r="DVA7" s="130"/>
      <c r="DVB7" s="130"/>
      <c r="DVC7" s="130"/>
      <c r="DVD7" s="130"/>
      <c r="DVE7" s="130"/>
      <c r="DVF7" s="130"/>
      <c r="DVG7" s="130"/>
      <c r="DVH7" s="130"/>
      <c r="DVI7" s="130"/>
      <c r="DVJ7" s="130"/>
      <c r="DVK7" s="130"/>
      <c r="DVL7" s="130"/>
      <c r="DVM7" s="130"/>
      <c r="DVN7" s="130"/>
      <c r="DVO7" s="130"/>
      <c r="DVP7" s="130"/>
      <c r="DVQ7" s="130"/>
      <c r="DVR7" s="130"/>
      <c r="DVS7" s="130"/>
      <c r="DVT7" s="130"/>
      <c r="DVU7" s="130"/>
      <c r="DVV7" s="130"/>
      <c r="DVW7" s="130"/>
      <c r="DVX7" s="130"/>
      <c r="DVY7" s="130"/>
      <c r="DVZ7" s="130"/>
      <c r="DWA7" s="130"/>
      <c r="DWB7" s="130"/>
      <c r="DWC7" s="130"/>
      <c r="DWD7" s="130"/>
      <c r="DWE7" s="130"/>
      <c r="DWF7" s="130"/>
      <c r="DWG7" s="130"/>
      <c r="DWH7" s="130"/>
      <c r="DWI7" s="130"/>
      <c r="DWJ7" s="130"/>
      <c r="DWK7" s="130"/>
      <c r="DWL7" s="130"/>
      <c r="DWM7" s="130"/>
      <c r="DWN7" s="130"/>
      <c r="DWO7" s="130"/>
      <c r="DWP7" s="130"/>
      <c r="DWQ7" s="130"/>
      <c r="DWR7" s="130"/>
      <c r="DWS7" s="130"/>
      <c r="DWT7" s="130"/>
      <c r="DWU7" s="130"/>
      <c r="DWV7" s="130"/>
      <c r="DWW7" s="130"/>
      <c r="DWX7" s="130"/>
      <c r="DWY7" s="130"/>
      <c r="DWZ7" s="130"/>
      <c r="DXA7" s="130"/>
      <c r="DXB7" s="130"/>
      <c r="DXC7" s="130"/>
      <c r="DXD7" s="130"/>
      <c r="DXE7" s="130"/>
      <c r="DXF7" s="130"/>
      <c r="DXG7" s="130"/>
      <c r="DXH7" s="130"/>
      <c r="DXI7" s="130"/>
      <c r="DXJ7" s="130"/>
      <c r="DXK7" s="130"/>
      <c r="DXL7" s="130"/>
      <c r="DXM7" s="130"/>
      <c r="DXN7" s="130"/>
      <c r="DXO7" s="130"/>
      <c r="DXP7" s="130"/>
      <c r="DXQ7" s="130"/>
      <c r="DXR7" s="130"/>
      <c r="DXS7" s="130"/>
      <c r="DXT7" s="130"/>
      <c r="DXU7" s="130"/>
      <c r="DXV7" s="130"/>
      <c r="DXW7" s="130"/>
      <c r="DXX7" s="130"/>
      <c r="DXY7" s="130"/>
      <c r="DXZ7" s="130"/>
      <c r="DYA7" s="130"/>
      <c r="DYB7" s="130"/>
      <c r="DYC7" s="130"/>
      <c r="DYD7" s="130"/>
      <c r="DYE7" s="130"/>
      <c r="DYF7" s="130"/>
      <c r="DYG7" s="130"/>
      <c r="DYH7" s="130"/>
      <c r="DYI7" s="130"/>
      <c r="DYJ7" s="130"/>
      <c r="DYK7" s="130"/>
      <c r="DYL7" s="130"/>
      <c r="DYM7" s="130"/>
      <c r="DYN7" s="130"/>
      <c r="DYO7" s="130"/>
      <c r="DYP7" s="130"/>
      <c r="DYQ7" s="130"/>
      <c r="DYR7" s="130"/>
      <c r="DYS7" s="130"/>
      <c r="DYT7" s="130"/>
      <c r="DYU7" s="130"/>
      <c r="DYV7" s="130"/>
      <c r="DYW7" s="130"/>
      <c r="DYX7" s="130"/>
      <c r="DYY7" s="130"/>
      <c r="DYZ7" s="130"/>
      <c r="DZA7" s="130"/>
      <c r="DZB7" s="130"/>
      <c r="DZC7" s="130"/>
      <c r="DZD7" s="130"/>
      <c r="DZE7" s="130"/>
      <c r="DZF7" s="130"/>
      <c r="DZG7" s="130"/>
      <c r="DZH7" s="130"/>
      <c r="DZI7" s="130"/>
      <c r="DZJ7" s="130"/>
      <c r="DZK7" s="130"/>
      <c r="DZL7" s="130"/>
      <c r="DZM7" s="130"/>
      <c r="DZN7" s="130"/>
      <c r="DZO7" s="130"/>
      <c r="DZP7" s="130"/>
      <c r="DZQ7" s="130"/>
      <c r="DZR7" s="130"/>
      <c r="DZS7" s="130"/>
      <c r="DZT7" s="130"/>
      <c r="DZU7" s="130"/>
      <c r="DZV7" s="130"/>
      <c r="DZW7" s="130"/>
      <c r="DZX7" s="130"/>
      <c r="DZY7" s="130"/>
      <c r="DZZ7" s="130"/>
      <c r="EAA7" s="130"/>
      <c r="EAB7" s="130"/>
      <c r="EAC7" s="130"/>
      <c r="EAD7" s="130"/>
      <c r="EAE7" s="130"/>
      <c r="EAF7" s="130"/>
      <c r="EAG7" s="130"/>
      <c r="EAH7" s="130"/>
      <c r="EAI7" s="130"/>
      <c r="EAJ7" s="130"/>
      <c r="EAK7" s="130"/>
      <c r="EAL7" s="130"/>
      <c r="EAM7" s="130"/>
      <c r="EAN7" s="130"/>
      <c r="EAO7" s="130"/>
      <c r="EAP7" s="130"/>
      <c r="EAQ7" s="130"/>
      <c r="EAR7" s="130"/>
      <c r="EAS7" s="130"/>
      <c r="EAT7" s="130"/>
      <c r="EAU7" s="130"/>
      <c r="EAV7" s="130"/>
      <c r="EAW7" s="130"/>
      <c r="EAX7" s="130"/>
      <c r="EAY7" s="130"/>
      <c r="EAZ7" s="130"/>
      <c r="EBA7" s="130"/>
      <c r="EBB7" s="130"/>
      <c r="EBC7" s="130"/>
      <c r="EBD7" s="130"/>
      <c r="EBE7" s="130"/>
      <c r="EBF7" s="130"/>
      <c r="EBG7" s="130"/>
      <c r="EBH7" s="130"/>
      <c r="EBI7" s="130"/>
      <c r="EBJ7" s="130"/>
      <c r="EBK7" s="130"/>
      <c r="EBL7" s="130"/>
      <c r="EBM7" s="130"/>
      <c r="EBN7" s="130"/>
      <c r="EBO7" s="130"/>
      <c r="EBP7" s="130"/>
      <c r="EBQ7" s="130"/>
      <c r="EBR7" s="130"/>
      <c r="EBS7" s="130"/>
      <c r="EBT7" s="130"/>
      <c r="EBU7" s="130"/>
      <c r="EBV7" s="130"/>
      <c r="EBW7" s="130"/>
      <c r="EBX7" s="130"/>
      <c r="EBY7" s="130"/>
      <c r="EBZ7" s="130"/>
      <c r="ECA7" s="130"/>
      <c r="ECB7" s="130"/>
      <c r="ECC7" s="130"/>
      <c r="ECD7" s="130"/>
      <c r="ECE7" s="130"/>
      <c r="ECF7" s="130"/>
      <c r="ECG7" s="130"/>
      <c r="ECH7" s="130"/>
      <c r="ECI7" s="130"/>
      <c r="ECJ7" s="130"/>
      <c r="ECK7" s="130"/>
      <c r="ECL7" s="130"/>
      <c r="ECM7" s="130"/>
      <c r="ECN7" s="130"/>
      <c r="ECO7" s="130"/>
      <c r="ECP7" s="130"/>
      <c r="ECQ7" s="130"/>
      <c r="ECR7" s="130"/>
      <c r="ECS7" s="130"/>
      <c r="ECT7" s="130"/>
      <c r="ECU7" s="130"/>
      <c r="ECV7" s="130"/>
      <c r="ECW7" s="130"/>
      <c r="ECX7" s="130"/>
      <c r="ECY7" s="130"/>
      <c r="ECZ7" s="130"/>
      <c r="EDA7" s="130"/>
      <c r="EDB7" s="130"/>
      <c r="EDC7" s="130"/>
      <c r="EDD7" s="130"/>
      <c r="EDE7" s="130"/>
      <c r="EDF7" s="130"/>
      <c r="EDG7" s="130"/>
      <c r="EDH7" s="130"/>
      <c r="EDI7" s="130"/>
      <c r="EDJ7" s="130"/>
      <c r="EDK7" s="130"/>
      <c r="EDL7" s="130"/>
      <c r="EDM7" s="130"/>
      <c r="EDN7" s="130"/>
      <c r="EDO7" s="130"/>
      <c r="EDP7" s="130"/>
      <c r="EDQ7" s="130"/>
      <c r="EDR7" s="130"/>
      <c r="EDS7" s="130"/>
      <c r="EDT7" s="130"/>
      <c r="EDU7" s="130"/>
      <c r="EDV7" s="130"/>
      <c r="EDW7" s="130"/>
      <c r="EDX7" s="130"/>
      <c r="EDY7" s="130"/>
      <c r="EDZ7" s="130"/>
      <c r="EEA7" s="130"/>
      <c r="EEB7" s="130"/>
      <c r="EEC7" s="130"/>
      <c r="EED7" s="130"/>
      <c r="EEE7" s="130"/>
      <c r="EEF7" s="130"/>
      <c r="EEG7" s="130"/>
      <c r="EEH7" s="130"/>
      <c r="EEI7" s="130"/>
      <c r="EEJ7" s="130"/>
      <c r="EEK7" s="130"/>
      <c r="EEL7" s="130"/>
      <c r="EEM7" s="130"/>
      <c r="EEN7" s="130"/>
      <c r="EEO7" s="130"/>
      <c r="EEP7" s="130"/>
      <c r="EEQ7" s="130"/>
      <c r="EER7" s="130"/>
      <c r="EES7" s="130"/>
      <c r="EET7" s="130"/>
      <c r="EEU7" s="130"/>
      <c r="EEV7" s="130"/>
      <c r="EEW7" s="130"/>
      <c r="EEX7" s="130"/>
      <c r="EEY7" s="130"/>
      <c r="EEZ7" s="130"/>
      <c r="EFA7" s="130"/>
      <c r="EFB7" s="130"/>
      <c r="EFC7" s="130"/>
      <c r="EFD7" s="130"/>
      <c r="EFE7" s="130"/>
      <c r="EFF7" s="130"/>
      <c r="EFG7" s="130"/>
      <c r="EFH7" s="130"/>
      <c r="EFI7" s="130"/>
      <c r="EFJ7" s="130"/>
      <c r="EFK7" s="130"/>
      <c r="EFL7" s="130"/>
      <c r="EFM7" s="130"/>
      <c r="EFN7" s="130"/>
      <c r="EFO7" s="130"/>
      <c r="EFP7" s="130"/>
      <c r="EFQ7" s="130"/>
      <c r="EFR7" s="130"/>
      <c r="EFS7" s="130"/>
      <c r="EFT7" s="130"/>
      <c r="EFU7" s="130"/>
      <c r="EFV7" s="130"/>
      <c r="EFW7" s="130"/>
      <c r="EFX7" s="130"/>
      <c r="EFY7" s="130"/>
      <c r="EFZ7" s="130"/>
      <c r="EGA7" s="130"/>
      <c r="EGB7" s="130"/>
      <c r="EGC7" s="130"/>
      <c r="EGD7" s="130"/>
      <c r="EGE7" s="130"/>
      <c r="EGF7" s="130"/>
      <c r="EGG7" s="130"/>
      <c r="EGH7" s="130"/>
      <c r="EGI7" s="130"/>
      <c r="EGJ7" s="130"/>
      <c r="EGK7" s="130"/>
      <c r="EGL7" s="130"/>
      <c r="EGM7" s="130"/>
      <c r="EGN7" s="130"/>
      <c r="EGO7" s="130"/>
      <c r="EGP7" s="130"/>
      <c r="EGQ7" s="130"/>
      <c r="EGR7" s="130"/>
      <c r="EGS7" s="130"/>
      <c r="EGT7" s="130"/>
      <c r="EGU7" s="130"/>
      <c r="EGV7" s="130"/>
      <c r="EGW7" s="130"/>
      <c r="EGX7" s="130"/>
      <c r="EGY7" s="130"/>
      <c r="EGZ7" s="130"/>
      <c r="EHA7" s="130"/>
      <c r="EHB7" s="130"/>
      <c r="EHC7" s="130"/>
      <c r="EHD7" s="130"/>
      <c r="EHE7" s="130"/>
      <c r="EHF7" s="130"/>
      <c r="EHG7" s="130"/>
      <c r="EHH7" s="130"/>
      <c r="EHI7" s="130"/>
      <c r="EHJ7" s="130"/>
      <c r="EHK7" s="130"/>
      <c r="EHL7" s="130"/>
      <c r="EHM7" s="130"/>
      <c r="EHN7" s="130"/>
      <c r="EHO7" s="130"/>
      <c r="EHP7" s="130"/>
      <c r="EHQ7" s="130"/>
      <c r="EHR7" s="130"/>
      <c r="EHS7" s="130"/>
      <c r="EHT7" s="130"/>
      <c r="EHU7" s="130"/>
      <c r="EHV7" s="130"/>
      <c r="EHW7" s="130"/>
      <c r="EHX7" s="130"/>
      <c r="EHY7" s="130"/>
      <c r="EHZ7" s="130"/>
      <c r="EIA7" s="130"/>
      <c r="EIB7" s="130"/>
      <c r="EIC7" s="130"/>
      <c r="EID7" s="130"/>
      <c r="EIE7" s="130"/>
      <c r="EIF7" s="130"/>
      <c r="EIG7" s="130"/>
      <c r="EIH7" s="130"/>
      <c r="EII7" s="130"/>
      <c r="EIJ7" s="130"/>
      <c r="EIK7" s="130"/>
      <c r="EIL7" s="130"/>
      <c r="EIM7" s="130"/>
      <c r="EIN7" s="130"/>
      <c r="EIO7" s="130"/>
      <c r="EIP7" s="130"/>
      <c r="EIQ7" s="130"/>
      <c r="EIR7" s="130"/>
      <c r="EIS7" s="130"/>
      <c r="EIT7" s="130"/>
      <c r="EIU7" s="130"/>
      <c r="EIV7" s="130"/>
      <c r="EIW7" s="130"/>
      <c r="EIX7" s="130"/>
      <c r="EIY7" s="130"/>
      <c r="EIZ7" s="130"/>
      <c r="EJA7" s="130"/>
      <c r="EJB7" s="130"/>
      <c r="EJC7" s="130"/>
      <c r="EJD7" s="130"/>
      <c r="EJE7" s="130"/>
      <c r="EJF7" s="130"/>
      <c r="EJG7" s="130"/>
      <c r="EJH7" s="130"/>
      <c r="EJI7" s="130"/>
      <c r="EJJ7" s="130"/>
      <c r="EJK7" s="130"/>
      <c r="EJL7" s="130"/>
      <c r="EJM7" s="130"/>
      <c r="EJN7" s="130"/>
      <c r="EJO7" s="130"/>
      <c r="EJP7" s="130"/>
      <c r="EJQ7" s="130"/>
      <c r="EJR7" s="130"/>
      <c r="EJS7" s="130"/>
      <c r="EJT7" s="130"/>
      <c r="EJU7" s="130"/>
      <c r="EJV7" s="130"/>
      <c r="EJW7" s="130"/>
      <c r="EJX7" s="130"/>
      <c r="EJY7" s="130"/>
      <c r="EJZ7" s="130"/>
      <c r="EKA7" s="130"/>
      <c r="EKB7" s="130"/>
      <c r="EKC7" s="130"/>
      <c r="EKD7" s="130"/>
      <c r="EKE7" s="130"/>
      <c r="EKF7" s="130"/>
      <c r="EKG7" s="130"/>
      <c r="EKH7" s="130"/>
      <c r="EKI7" s="130"/>
      <c r="EKJ7" s="130"/>
      <c r="EKK7" s="130"/>
      <c r="EKL7" s="130"/>
      <c r="EKM7" s="130"/>
      <c r="EKN7" s="130"/>
      <c r="EKO7" s="130"/>
      <c r="EKP7" s="130"/>
      <c r="EKQ7" s="130"/>
      <c r="EKR7" s="130"/>
      <c r="EKS7" s="130"/>
      <c r="EKT7" s="130"/>
      <c r="EKU7" s="130"/>
      <c r="EKV7" s="130"/>
      <c r="EKW7" s="130"/>
      <c r="EKX7" s="130"/>
      <c r="EKY7" s="130"/>
      <c r="EKZ7" s="130"/>
      <c r="ELA7" s="130"/>
      <c r="ELB7" s="130"/>
      <c r="ELC7" s="130"/>
      <c r="ELD7" s="130"/>
      <c r="ELE7" s="130"/>
      <c r="ELF7" s="130"/>
      <c r="ELG7" s="130"/>
      <c r="ELH7" s="130"/>
      <c r="ELI7" s="130"/>
      <c r="ELJ7" s="130"/>
      <c r="ELK7" s="130"/>
      <c r="ELL7" s="130"/>
      <c r="ELM7" s="130"/>
      <c r="ELN7" s="130"/>
      <c r="ELO7" s="130"/>
      <c r="ELP7" s="130"/>
      <c r="ELQ7" s="130"/>
      <c r="ELR7" s="130"/>
      <c r="ELS7" s="130"/>
      <c r="ELT7" s="130"/>
      <c r="ELU7" s="130"/>
      <c r="ELV7" s="130"/>
      <c r="ELW7" s="130"/>
      <c r="ELX7" s="130"/>
      <c r="ELY7" s="130"/>
      <c r="ELZ7" s="130"/>
      <c r="EMA7" s="130"/>
      <c r="EMB7" s="130"/>
      <c r="EMC7" s="130"/>
      <c r="EMD7" s="130"/>
      <c r="EME7" s="130"/>
      <c r="EMF7" s="130"/>
      <c r="EMG7" s="130"/>
      <c r="EMH7" s="130"/>
      <c r="EMI7" s="130"/>
      <c r="EMJ7" s="130"/>
      <c r="EMK7" s="130"/>
      <c r="EML7" s="130"/>
      <c r="EMM7" s="130"/>
      <c r="EMN7" s="130"/>
      <c r="EMO7" s="130"/>
      <c r="EMP7" s="130"/>
      <c r="EMQ7" s="130"/>
      <c r="EMR7" s="130"/>
      <c r="EMS7" s="130"/>
      <c r="EMT7" s="130"/>
      <c r="EMU7" s="130"/>
      <c r="EMV7" s="130"/>
      <c r="EMW7" s="130"/>
      <c r="EMX7" s="130"/>
      <c r="EMY7" s="130"/>
      <c r="EMZ7" s="130"/>
      <c r="ENA7" s="130"/>
      <c r="ENB7" s="130"/>
      <c r="ENC7" s="130"/>
      <c r="END7" s="130"/>
      <c r="ENE7" s="130"/>
      <c r="ENF7" s="130"/>
      <c r="ENG7" s="130"/>
      <c r="ENH7" s="130"/>
      <c r="ENI7" s="130"/>
      <c r="ENJ7" s="130"/>
      <c r="ENK7" s="130"/>
      <c r="ENL7" s="130"/>
      <c r="ENM7" s="130"/>
      <c r="ENN7" s="130"/>
      <c r="ENO7" s="130"/>
      <c r="ENP7" s="130"/>
      <c r="ENQ7" s="130"/>
      <c r="ENR7" s="130"/>
      <c r="ENS7" s="130"/>
      <c r="ENT7" s="130"/>
      <c r="ENU7" s="130"/>
      <c r="ENV7" s="130"/>
      <c r="ENW7" s="130"/>
      <c r="ENX7" s="130"/>
      <c r="ENY7" s="130"/>
      <c r="ENZ7" s="130"/>
      <c r="EOA7" s="130"/>
      <c r="EOB7" s="130"/>
      <c r="EOC7" s="130"/>
      <c r="EOD7" s="130"/>
      <c r="EOE7" s="130"/>
      <c r="EOF7" s="130"/>
      <c r="EOG7" s="130"/>
      <c r="EOH7" s="130"/>
      <c r="EOI7" s="130"/>
      <c r="EOJ7" s="130"/>
      <c r="EOK7" s="130"/>
      <c r="EOL7" s="130"/>
      <c r="EOM7" s="130"/>
      <c r="EON7" s="130"/>
      <c r="EOO7" s="130"/>
      <c r="EOP7" s="130"/>
      <c r="EOQ7" s="130"/>
      <c r="EOR7" s="130"/>
      <c r="EOS7" s="130"/>
      <c r="EOT7" s="130"/>
      <c r="EOU7" s="130"/>
      <c r="EOV7" s="130"/>
      <c r="EOW7" s="130"/>
      <c r="EOX7" s="130"/>
      <c r="EOY7" s="130"/>
      <c r="EOZ7" s="130"/>
      <c r="EPA7" s="130"/>
      <c r="EPB7" s="130"/>
      <c r="EPC7" s="130"/>
      <c r="EPD7" s="130"/>
      <c r="EPE7" s="130"/>
      <c r="EPF7" s="130"/>
      <c r="EPG7" s="130"/>
      <c r="EPH7" s="130"/>
      <c r="EPI7" s="130"/>
      <c r="EPJ7" s="130"/>
      <c r="EPK7" s="130"/>
      <c r="EPL7" s="130"/>
      <c r="EPM7" s="130"/>
      <c r="EPN7" s="130"/>
      <c r="EPO7" s="130"/>
      <c r="EPP7" s="130"/>
      <c r="EPQ7" s="130"/>
      <c r="EPR7" s="130"/>
      <c r="EPS7" s="130"/>
      <c r="EPT7" s="130"/>
      <c r="EPU7" s="130"/>
      <c r="EPV7" s="130"/>
      <c r="EPW7" s="130"/>
      <c r="EPX7" s="130"/>
      <c r="EPY7" s="130"/>
      <c r="EPZ7" s="130"/>
      <c r="EQA7" s="130"/>
      <c r="EQB7" s="130"/>
      <c r="EQC7" s="130"/>
      <c r="EQD7" s="130"/>
      <c r="EQE7" s="130"/>
      <c r="EQF7" s="130"/>
      <c r="EQG7" s="130"/>
      <c r="EQH7" s="130"/>
      <c r="EQI7" s="130"/>
      <c r="EQJ7" s="130"/>
      <c r="EQK7" s="130"/>
      <c r="EQL7" s="130"/>
      <c r="EQM7" s="130"/>
      <c r="EQN7" s="130"/>
      <c r="EQO7" s="130"/>
      <c r="EQP7" s="130"/>
      <c r="EQQ7" s="130"/>
      <c r="EQR7" s="130"/>
      <c r="EQS7" s="130"/>
      <c r="EQT7" s="130"/>
      <c r="EQU7" s="130"/>
      <c r="EQV7" s="130"/>
      <c r="EQW7" s="130"/>
      <c r="EQX7" s="130"/>
      <c r="EQY7" s="130"/>
      <c r="EQZ7" s="130"/>
      <c r="ERA7" s="130"/>
      <c r="ERB7" s="130"/>
      <c r="ERC7" s="130"/>
      <c r="ERD7" s="130"/>
      <c r="ERE7" s="130"/>
      <c r="ERF7" s="130"/>
      <c r="ERG7" s="130"/>
      <c r="ERH7" s="130"/>
      <c r="ERI7" s="130"/>
      <c r="ERJ7" s="130"/>
      <c r="ERK7" s="130"/>
      <c r="ERL7" s="130"/>
      <c r="ERM7" s="130"/>
      <c r="ERN7" s="130"/>
      <c r="ERO7" s="130"/>
      <c r="ERP7" s="130"/>
      <c r="ERQ7" s="130"/>
      <c r="ERR7" s="130"/>
      <c r="ERS7" s="130"/>
      <c r="ERT7" s="130"/>
      <c r="ERU7" s="130"/>
      <c r="ERV7" s="130"/>
      <c r="ERW7" s="130"/>
      <c r="ERX7" s="130"/>
      <c r="ERY7" s="130"/>
      <c r="ERZ7" s="130"/>
      <c r="ESA7" s="130"/>
      <c r="ESB7" s="130"/>
      <c r="ESC7" s="130"/>
      <c r="ESD7" s="130"/>
      <c r="ESE7" s="130"/>
      <c r="ESF7" s="130"/>
      <c r="ESG7" s="130"/>
      <c r="ESH7" s="130"/>
      <c r="ESI7" s="130"/>
      <c r="ESJ7" s="130"/>
      <c r="ESK7" s="130"/>
      <c r="ESL7" s="130"/>
      <c r="ESM7" s="130"/>
      <c r="ESN7" s="130"/>
      <c r="ESO7" s="130"/>
      <c r="ESP7" s="130"/>
      <c r="ESQ7" s="130"/>
      <c r="ESR7" s="130"/>
      <c r="ESS7" s="130"/>
      <c r="EST7" s="130"/>
      <c r="ESU7" s="130"/>
      <c r="ESV7" s="130"/>
      <c r="ESW7" s="130"/>
      <c r="ESX7" s="130"/>
      <c r="ESY7" s="130"/>
      <c r="ESZ7" s="130"/>
      <c r="ETA7" s="130"/>
      <c r="ETB7" s="130"/>
      <c r="ETC7" s="130"/>
      <c r="ETD7" s="130"/>
      <c r="ETE7" s="130"/>
      <c r="ETF7" s="130"/>
      <c r="ETG7" s="130"/>
      <c r="ETH7" s="130"/>
      <c r="ETI7" s="130"/>
      <c r="ETJ7" s="130"/>
      <c r="ETK7" s="130"/>
      <c r="ETL7" s="130"/>
      <c r="ETM7" s="130"/>
      <c r="ETN7" s="130"/>
      <c r="ETO7" s="130"/>
      <c r="ETP7" s="130"/>
      <c r="ETQ7" s="130"/>
      <c r="ETR7" s="130"/>
      <c r="ETS7" s="130"/>
      <c r="ETT7" s="130"/>
      <c r="ETU7" s="130"/>
      <c r="ETV7" s="130"/>
      <c r="ETW7" s="130"/>
      <c r="ETX7" s="130"/>
      <c r="ETY7" s="130"/>
      <c r="ETZ7" s="130"/>
      <c r="EUA7" s="130"/>
      <c r="EUB7" s="130"/>
      <c r="EUC7" s="130"/>
      <c r="EUD7" s="130"/>
      <c r="EUE7" s="130"/>
      <c r="EUF7" s="130"/>
      <c r="EUG7" s="130"/>
      <c r="EUH7" s="130"/>
      <c r="EUI7" s="130"/>
      <c r="EUJ7" s="130"/>
      <c r="EUK7" s="130"/>
      <c r="EUL7" s="130"/>
      <c r="EUM7" s="130"/>
      <c r="EUN7" s="130"/>
      <c r="EUO7" s="130"/>
      <c r="EUP7" s="130"/>
      <c r="EUQ7" s="130"/>
      <c r="EUR7" s="130"/>
      <c r="EUS7" s="130"/>
      <c r="EUT7" s="130"/>
      <c r="EUU7" s="130"/>
      <c r="EUV7" s="130"/>
      <c r="EUW7" s="130"/>
      <c r="EUX7" s="130"/>
      <c r="EUY7" s="130"/>
      <c r="EUZ7" s="130"/>
      <c r="EVA7" s="130"/>
      <c r="EVB7" s="130"/>
      <c r="EVC7" s="130"/>
      <c r="EVD7" s="130"/>
      <c r="EVE7" s="130"/>
      <c r="EVF7" s="130"/>
      <c r="EVG7" s="130"/>
      <c r="EVH7" s="130"/>
      <c r="EVI7" s="130"/>
      <c r="EVJ7" s="130"/>
      <c r="EVK7" s="130"/>
      <c r="EVL7" s="130"/>
      <c r="EVM7" s="130"/>
      <c r="EVN7" s="130"/>
      <c r="EVO7" s="130"/>
      <c r="EVP7" s="130"/>
      <c r="EVQ7" s="130"/>
      <c r="EVR7" s="130"/>
      <c r="EVS7" s="130"/>
      <c r="EVT7" s="130"/>
      <c r="EVU7" s="130"/>
      <c r="EVV7" s="130"/>
      <c r="EVW7" s="130"/>
      <c r="EVX7" s="130"/>
      <c r="EVY7" s="130"/>
      <c r="EVZ7" s="130"/>
      <c r="EWA7" s="130"/>
      <c r="EWB7" s="130"/>
      <c r="EWC7" s="130"/>
      <c r="EWD7" s="130"/>
      <c r="EWE7" s="130"/>
      <c r="EWF7" s="130"/>
      <c r="EWG7" s="130"/>
      <c r="EWH7" s="130"/>
      <c r="EWI7" s="130"/>
      <c r="EWJ7" s="130"/>
      <c r="EWK7" s="130"/>
      <c r="EWL7" s="130"/>
      <c r="EWM7" s="130"/>
      <c r="EWN7" s="130"/>
      <c r="EWO7" s="130"/>
      <c r="EWP7" s="130"/>
      <c r="EWQ7" s="130"/>
      <c r="EWR7" s="130"/>
      <c r="EWS7" s="130"/>
      <c r="EWT7" s="130"/>
      <c r="EWU7" s="130"/>
      <c r="EWV7" s="130"/>
      <c r="EWW7" s="130"/>
      <c r="EWX7" s="130"/>
      <c r="EWY7" s="130"/>
      <c r="EWZ7" s="130"/>
      <c r="EXA7" s="130"/>
      <c r="EXB7" s="130"/>
      <c r="EXC7" s="130"/>
      <c r="EXD7" s="130"/>
      <c r="EXE7" s="130"/>
      <c r="EXF7" s="130"/>
      <c r="EXG7" s="130"/>
      <c r="EXH7" s="130"/>
      <c r="EXI7" s="130"/>
      <c r="EXJ7" s="130"/>
      <c r="EXK7" s="130"/>
      <c r="EXL7" s="130"/>
      <c r="EXM7" s="130"/>
      <c r="EXN7" s="130"/>
      <c r="EXO7" s="130"/>
      <c r="EXP7" s="130"/>
      <c r="EXQ7" s="130"/>
      <c r="EXR7" s="130"/>
      <c r="EXS7" s="130"/>
      <c r="EXT7" s="130"/>
      <c r="EXU7" s="130"/>
      <c r="EXV7" s="130"/>
      <c r="EXW7" s="130"/>
      <c r="EXX7" s="130"/>
      <c r="EXY7" s="130"/>
      <c r="EXZ7" s="130"/>
      <c r="EYA7" s="130"/>
      <c r="EYB7" s="130"/>
      <c r="EYC7" s="130"/>
      <c r="EYD7" s="130"/>
      <c r="EYE7" s="130"/>
      <c r="EYF7" s="130"/>
      <c r="EYG7" s="130"/>
      <c r="EYH7" s="130"/>
      <c r="EYI7" s="130"/>
      <c r="EYJ7" s="130"/>
      <c r="EYK7" s="130"/>
      <c r="EYL7" s="130"/>
      <c r="EYM7" s="130"/>
      <c r="EYN7" s="130"/>
      <c r="EYO7" s="130"/>
      <c r="EYP7" s="130"/>
      <c r="EYQ7" s="130"/>
      <c r="EYR7" s="130"/>
      <c r="EYS7" s="130"/>
      <c r="EYT7" s="130"/>
      <c r="EYU7" s="130"/>
      <c r="EYV7" s="130"/>
      <c r="EYW7" s="130"/>
      <c r="EYX7" s="130"/>
      <c r="EYY7" s="130"/>
      <c r="EYZ7" s="130"/>
      <c r="EZA7" s="130"/>
      <c r="EZB7" s="130"/>
      <c r="EZC7" s="130"/>
      <c r="EZD7" s="130"/>
      <c r="EZE7" s="130"/>
      <c r="EZF7" s="130"/>
      <c r="EZG7" s="130"/>
      <c r="EZH7" s="130"/>
      <c r="EZI7" s="130"/>
      <c r="EZJ7" s="130"/>
      <c r="EZK7" s="130"/>
      <c r="EZL7" s="130"/>
      <c r="EZM7" s="130"/>
      <c r="EZN7" s="130"/>
      <c r="EZO7" s="130"/>
      <c r="EZP7" s="130"/>
      <c r="EZQ7" s="130"/>
      <c r="EZR7" s="130"/>
      <c r="EZS7" s="130"/>
      <c r="EZT7" s="130"/>
      <c r="EZU7" s="130"/>
      <c r="EZV7" s="130"/>
      <c r="EZW7" s="130"/>
      <c r="EZX7" s="130"/>
      <c r="EZY7" s="130"/>
      <c r="EZZ7" s="130"/>
      <c r="FAA7" s="130"/>
      <c r="FAB7" s="130"/>
      <c r="FAC7" s="130"/>
      <c r="FAD7" s="130"/>
      <c r="FAE7" s="130"/>
      <c r="FAF7" s="130"/>
      <c r="FAG7" s="130"/>
      <c r="FAH7" s="130"/>
      <c r="FAI7" s="130"/>
      <c r="FAJ7" s="130"/>
      <c r="FAK7" s="130"/>
      <c r="FAL7" s="130"/>
      <c r="FAM7" s="130"/>
      <c r="FAN7" s="130"/>
      <c r="FAO7" s="130"/>
      <c r="FAP7" s="130"/>
      <c r="FAQ7" s="130"/>
      <c r="FAR7" s="130"/>
      <c r="FAS7" s="130"/>
      <c r="FAT7" s="130"/>
      <c r="FAU7" s="130"/>
      <c r="FAV7" s="130"/>
      <c r="FAW7" s="130"/>
      <c r="FAX7" s="130"/>
      <c r="FAY7" s="130"/>
      <c r="FAZ7" s="130"/>
      <c r="FBA7" s="130"/>
      <c r="FBB7" s="130"/>
      <c r="FBC7" s="130"/>
      <c r="FBD7" s="130"/>
      <c r="FBE7" s="130"/>
      <c r="FBF7" s="130"/>
      <c r="FBG7" s="130"/>
      <c r="FBH7" s="130"/>
      <c r="FBI7" s="130"/>
      <c r="FBJ7" s="130"/>
      <c r="FBK7" s="130"/>
      <c r="FBL7" s="130"/>
      <c r="FBM7" s="130"/>
      <c r="FBN7" s="130"/>
      <c r="FBO7" s="130"/>
      <c r="FBP7" s="130"/>
      <c r="FBQ7" s="130"/>
      <c r="FBR7" s="130"/>
      <c r="FBS7" s="130"/>
      <c r="FBT7" s="130"/>
      <c r="FBU7" s="130"/>
      <c r="FBV7" s="130"/>
      <c r="FBW7" s="130"/>
      <c r="FBX7" s="130"/>
      <c r="FBY7" s="130"/>
      <c r="FBZ7" s="130"/>
      <c r="FCA7" s="130"/>
      <c r="FCB7" s="130"/>
      <c r="FCC7" s="130"/>
      <c r="FCD7" s="130"/>
      <c r="FCE7" s="130"/>
      <c r="FCF7" s="130"/>
      <c r="FCG7" s="130"/>
      <c r="FCH7" s="130"/>
      <c r="FCI7" s="130"/>
      <c r="FCJ7" s="130"/>
      <c r="FCK7" s="130"/>
      <c r="FCL7" s="130"/>
      <c r="FCM7" s="130"/>
      <c r="FCN7" s="130"/>
      <c r="FCO7" s="130"/>
      <c r="FCP7" s="130"/>
      <c r="FCQ7" s="130"/>
      <c r="FCR7" s="130"/>
      <c r="FCS7" s="130"/>
      <c r="FCT7" s="130"/>
      <c r="FCU7" s="130"/>
      <c r="FCV7" s="130"/>
      <c r="FCW7" s="130"/>
      <c r="FCX7" s="130"/>
      <c r="FCY7" s="130"/>
      <c r="FCZ7" s="130"/>
      <c r="FDA7" s="130"/>
      <c r="FDB7" s="130"/>
      <c r="FDC7" s="130"/>
      <c r="FDD7" s="130"/>
      <c r="FDE7" s="130"/>
      <c r="FDF7" s="130"/>
      <c r="FDG7" s="130"/>
      <c r="FDH7" s="130"/>
      <c r="FDI7" s="130"/>
      <c r="FDJ7" s="130"/>
      <c r="FDK7" s="130"/>
      <c r="FDL7" s="130"/>
      <c r="FDM7" s="130"/>
      <c r="FDN7" s="130"/>
      <c r="FDO7" s="130"/>
      <c r="FDP7" s="130"/>
      <c r="FDQ7" s="130"/>
      <c r="FDR7" s="130"/>
      <c r="FDS7" s="130"/>
      <c r="FDT7" s="130"/>
      <c r="FDU7" s="130"/>
      <c r="FDV7" s="130"/>
      <c r="FDW7" s="130"/>
      <c r="FDX7" s="130"/>
      <c r="FDY7" s="130"/>
      <c r="FDZ7" s="130"/>
      <c r="FEA7" s="130"/>
      <c r="FEB7" s="130"/>
      <c r="FEC7" s="130"/>
      <c r="FED7" s="130"/>
      <c r="FEE7" s="130"/>
      <c r="FEF7" s="130"/>
      <c r="FEG7" s="130"/>
      <c r="FEH7" s="130"/>
      <c r="FEI7" s="130"/>
      <c r="FEJ7" s="130"/>
      <c r="FEK7" s="130"/>
      <c r="FEL7" s="130"/>
      <c r="FEM7" s="130"/>
      <c r="FEN7" s="130"/>
      <c r="FEO7" s="130"/>
      <c r="FEP7" s="130"/>
      <c r="FEQ7" s="130"/>
      <c r="FER7" s="130"/>
      <c r="FES7" s="130"/>
      <c r="FET7" s="130"/>
      <c r="FEU7" s="130"/>
      <c r="FEV7" s="130"/>
      <c r="FEW7" s="130"/>
      <c r="FEX7" s="130"/>
      <c r="FEY7" s="130"/>
      <c r="FEZ7" s="130"/>
      <c r="FFA7" s="130"/>
      <c r="FFB7" s="130"/>
      <c r="FFC7" s="130"/>
      <c r="FFD7" s="130"/>
      <c r="FFE7" s="130"/>
      <c r="FFF7" s="130"/>
      <c r="FFG7" s="130"/>
      <c r="FFH7" s="130"/>
      <c r="FFI7" s="130"/>
      <c r="FFJ7" s="130"/>
      <c r="FFK7" s="130"/>
      <c r="FFL7" s="130"/>
      <c r="FFM7" s="130"/>
      <c r="FFN7" s="130"/>
      <c r="FFO7" s="130"/>
      <c r="FFP7" s="130"/>
      <c r="FFQ7" s="130"/>
      <c r="FFR7" s="130"/>
      <c r="FFS7" s="130"/>
      <c r="FFT7" s="130"/>
      <c r="FFU7" s="130"/>
      <c r="FFV7" s="130"/>
      <c r="FFW7" s="130"/>
      <c r="FFX7" s="130"/>
      <c r="FFY7" s="130"/>
      <c r="FFZ7" s="130"/>
      <c r="FGA7" s="130"/>
      <c r="FGB7" s="130"/>
      <c r="FGC7" s="130"/>
      <c r="FGD7" s="130"/>
      <c r="FGE7" s="130"/>
      <c r="FGF7" s="130"/>
      <c r="FGG7" s="130"/>
      <c r="FGH7" s="130"/>
      <c r="FGI7" s="130"/>
      <c r="FGJ7" s="130"/>
      <c r="FGK7" s="130"/>
      <c r="FGL7" s="130"/>
      <c r="FGM7" s="130"/>
      <c r="FGN7" s="130"/>
      <c r="FGO7" s="130"/>
      <c r="FGP7" s="130"/>
      <c r="FGQ7" s="130"/>
      <c r="FGR7" s="130"/>
      <c r="FGS7" s="130"/>
      <c r="FGT7" s="130"/>
      <c r="FGU7" s="130"/>
      <c r="FGV7" s="130"/>
      <c r="FGW7" s="130"/>
      <c r="FGX7" s="130"/>
      <c r="FGY7" s="130"/>
      <c r="FGZ7" s="130"/>
      <c r="FHA7" s="130"/>
      <c r="FHB7" s="130"/>
      <c r="FHC7" s="130"/>
      <c r="FHD7" s="130"/>
      <c r="FHE7" s="130"/>
      <c r="FHF7" s="130"/>
      <c r="FHG7" s="130"/>
      <c r="FHH7" s="130"/>
      <c r="FHI7" s="130"/>
      <c r="FHJ7" s="130"/>
      <c r="FHK7" s="130"/>
      <c r="FHL7" s="130"/>
      <c r="FHM7" s="130"/>
      <c r="FHN7" s="130"/>
      <c r="FHO7" s="130"/>
      <c r="FHP7" s="130"/>
      <c r="FHQ7" s="130"/>
      <c r="FHR7" s="130"/>
      <c r="FHS7" s="130"/>
      <c r="FHT7" s="130"/>
      <c r="FHU7" s="130"/>
      <c r="FHV7" s="130"/>
      <c r="FHW7" s="130"/>
      <c r="FHX7" s="130"/>
      <c r="FHY7" s="130"/>
      <c r="FHZ7" s="130"/>
      <c r="FIA7" s="130"/>
      <c r="FIB7" s="130"/>
      <c r="FIC7" s="130"/>
      <c r="FID7" s="130"/>
      <c r="FIE7" s="130"/>
      <c r="FIF7" s="130"/>
      <c r="FIG7" s="130"/>
      <c r="FIH7" s="130"/>
      <c r="FII7" s="130"/>
      <c r="FIJ7" s="130"/>
      <c r="FIK7" s="130"/>
      <c r="FIL7" s="130"/>
      <c r="FIM7" s="130"/>
      <c r="FIN7" s="130"/>
      <c r="FIO7" s="130"/>
      <c r="FIP7" s="130"/>
      <c r="FIQ7" s="130"/>
      <c r="FIR7" s="130"/>
      <c r="FIS7" s="130"/>
      <c r="FIT7" s="130"/>
      <c r="FIU7" s="130"/>
      <c r="FIV7" s="130"/>
      <c r="FIW7" s="130"/>
      <c r="FIX7" s="130"/>
      <c r="FIY7" s="130"/>
      <c r="FIZ7" s="130"/>
      <c r="FJA7" s="130"/>
      <c r="FJB7" s="130"/>
      <c r="FJC7" s="130"/>
      <c r="FJD7" s="130"/>
      <c r="FJE7" s="130"/>
      <c r="FJF7" s="130"/>
      <c r="FJG7" s="130"/>
      <c r="FJH7" s="130"/>
      <c r="FJI7" s="130"/>
      <c r="FJJ7" s="130"/>
      <c r="FJK7" s="130"/>
      <c r="FJL7" s="130"/>
      <c r="FJM7" s="130"/>
      <c r="FJN7" s="130"/>
      <c r="FJO7" s="130"/>
      <c r="FJP7" s="130"/>
      <c r="FJQ7" s="130"/>
      <c r="FJR7" s="130"/>
      <c r="FJS7" s="130"/>
      <c r="FJT7" s="130"/>
      <c r="FJU7" s="130"/>
      <c r="FJV7" s="130"/>
      <c r="FJW7" s="130"/>
      <c r="FJX7" s="130"/>
      <c r="FJY7" s="130"/>
      <c r="FJZ7" s="130"/>
      <c r="FKA7" s="130"/>
      <c r="FKB7" s="130"/>
      <c r="FKC7" s="130"/>
      <c r="FKD7" s="130"/>
      <c r="FKE7" s="130"/>
      <c r="FKF7" s="130"/>
      <c r="FKG7" s="130"/>
      <c r="FKH7" s="130"/>
      <c r="FKI7" s="130"/>
      <c r="FKJ7" s="130"/>
      <c r="FKK7" s="130"/>
      <c r="FKL7" s="130"/>
      <c r="FKM7" s="130"/>
      <c r="FKN7" s="130"/>
      <c r="FKO7" s="130"/>
      <c r="FKP7" s="130"/>
      <c r="FKQ7" s="130"/>
      <c r="FKR7" s="130"/>
      <c r="FKS7" s="130"/>
      <c r="FKT7" s="130"/>
      <c r="FKU7" s="130"/>
      <c r="FKV7" s="130"/>
      <c r="FKW7" s="130"/>
      <c r="FKX7" s="130"/>
      <c r="FKY7" s="130"/>
      <c r="FKZ7" s="130"/>
      <c r="FLA7" s="130"/>
      <c r="FLB7" s="130"/>
      <c r="FLC7" s="130"/>
      <c r="FLD7" s="130"/>
      <c r="FLE7" s="130"/>
      <c r="FLF7" s="130"/>
      <c r="FLG7" s="130"/>
      <c r="FLH7" s="130"/>
      <c r="FLI7" s="130"/>
      <c r="FLJ7" s="130"/>
      <c r="FLK7" s="130"/>
      <c r="FLL7" s="130"/>
      <c r="FLM7" s="130"/>
      <c r="FLN7" s="130"/>
      <c r="FLO7" s="130"/>
      <c r="FLP7" s="130"/>
      <c r="FLQ7" s="130"/>
      <c r="FLR7" s="130"/>
      <c r="FLS7" s="130"/>
      <c r="FLT7" s="130"/>
      <c r="FLU7" s="130"/>
      <c r="FLV7" s="130"/>
      <c r="FLW7" s="130"/>
      <c r="FLX7" s="130"/>
      <c r="FLY7" s="130"/>
      <c r="FLZ7" s="130"/>
      <c r="FMA7" s="130"/>
      <c r="FMB7" s="130"/>
      <c r="FMC7" s="130"/>
      <c r="FMD7" s="130"/>
      <c r="FME7" s="130"/>
      <c r="FMF7" s="130"/>
      <c r="FMG7" s="130"/>
      <c r="FMH7" s="130"/>
      <c r="FMI7" s="130"/>
      <c r="FMJ7" s="130"/>
      <c r="FMK7" s="130"/>
      <c r="FML7" s="130"/>
      <c r="FMM7" s="130"/>
      <c r="FMN7" s="130"/>
      <c r="FMO7" s="130"/>
      <c r="FMP7" s="130"/>
      <c r="FMQ7" s="130"/>
      <c r="FMR7" s="130"/>
      <c r="FMS7" s="130"/>
      <c r="FMT7" s="130"/>
      <c r="FMU7" s="130"/>
      <c r="FMV7" s="130"/>
      <c r="FMW7" s="130"/>
      <c r="FMX7" s="130"/>
      <c r="FMY7" s="130"/>
      <c r="FMZ7" s="130"/>
      <c r="FNA7" s="130"/>
      <c r="FNB7" s="130"/>
      <c r="FNC7" s="130"/>
      <c r="FND7" s="130"/>
      <c r="FNE7" s="130"/>
      <c r="FNF7" s="130"/>
      <c r="FNG7" s="130"/>
      <c r="FNH7" s="130"/>
      <c r="FNI7" s="130"/>
      <c r="FNJ7" s="130"/>
      <c r="FNK7" s="130"/>
      <c r="FNL7" s="130"/>
      <c r="FNM7" s="130"/>
      <c r="FNN7" s="130"/>
      <c r="FNO7" s="130"/>
      <c r="FNP7" s="130"/>
      <c r="FNQ7" s="130"/>
      <c r="FNR7" s="130"/>
      <c r="FNS7" s="130"/>
      <c r="FNT7" s="130"/>
      <c r="FNU7" s="130"/>
      <c r="FNV7" s="130"/>
      <c r="FNW7" s="130"/>
      <c r="FNX7" s="130"/>
      <c r="FNY7" s="130"/>
      <c r="FNZ7" s="130"/>
      <c r="FOA7" s="130"/>
      <c r="FOB7" s="130"/>
      <c r="FOC7" s="130"/>
      <c r="FOD7" s="130"/>
      <c r="FOE7" s="130"/>
      <c r="FOF7" s="130"/>
      <c r="FOG7" s="130"/>
      <c r="FOH7" s="130"/>
      <c r="FOI7" s="130"/>
      <c r="FOJ7" s="130"/>
      <c r="FOK7" s="130"/>
      <c r="FOL7" s="130"/>
      <c r="FOM7" s="130"/>
      <c r="FON7" s="130"/>
      <c r="FOO7" s="130"/>
      <c r="FOP7" s="130"/>
      <c r="FOQ7" s="130"/>
      <c r="FOR7" s="130"/>
      <c r="FOS7" s="130"/>
      <c r="FOT7" s="130"/>
      <c r="FOU7" s="130"/>
      <c r="FOV7" s="130"/>
      <c r="FOW7" s="130"/>
      <c r="FOX7" s="130"/>
      <c r="FOY7" s="130"/>
      <c r="FOZ7" s="130"/>
      <c r="FPA7" s="130"/>
      <c r="FPB7" s="130"/>
      <c r="FPC7" s="130"/>
      <c r="FPD7" s="130"/>
      <c r="FPE7" s="130"/>
      <c r="FPF7" s="130"/>
      <c r="FPG7" s="130"/>
      <c r="FPH7" s="130"/>
      <c r="FPI7" s="130"/>
      <c r="FPJ7" s="130"/>
      <c r="FPK7" s="130"/>
      <c r="FPL7" s="130"/>
      <c r="FPM7" s="130"/>
      <c r="FPN7" s="130"/>
      <c r="FPO7" s="130"/>
      <c r="FPP7" s="130"/>
      <c r="FPQ7" s="130"/>
      <c r="FPR7" s="130"/>
      <c r="FPS7" s="130"/>
      <c r="FPT7" s="130"/>
      <c r="FPU7" s="130"/>
      <c r="FPV7" s="130"/>
      <c r="FPW7" s="130"/>
      <c r="FPX7" s="130"/>
      <c r="FPY7" s="130"/>
      <c r="FPZ7" s="130"/>
      <c r="FQA7" s="130"/>
      <c r="FQB7" s="130"/>
      <c r="FQC7" s="130"/>
      <c r="FQD7" s="130"/>
      <c r="FQE7" s="130"/>
      <c r="FQF7" s="130"/>
      <c r="FQG7" s="130"/>
      <c r="FQH7" s="130"/>
      <c r="FQI7" s="130"/>
      <c r="FQJ7" s="130"/>
      <c r="FQK7" s="130"/>
      <c r="FQL7" s="130"/>
      <c r="FQM7" s="130"/>
      <c r="FQN7" s="130"/>
      <c r="FQO7" s="130"/>
      <c r="FQP7" s="130"/>
      <c r="FQQ7" s="130"/>
      <c r="FQR7" s="130"/>
      <c r="FQS7" s="130"/>
      <c r="FQT7" s="130"/>
      <c r="FQU7" s="130"/>
      <c r="FQV7" s="130"/>
      <c r="FQW7" s="130"/>
      <c r="FQX7" s="130"/>
      <c r="FQY7" s="130"/>
      <c r="FQZ7" s="130"/>
      <c r="FRA7" s="130"/>
      <c r="FRB7" s="130"/>
      <c r="FRC7" s="130"/>
      <c r="FRD7" s="130"/>
      <c r="FRE7" s="130"/>
      <c r="FRF7" s="130"/>
      <c r="FRG7" s="130"/>
      <c r="FRH7" s="130"/>
      <c r="FRI7" s="130"/>
      <c r="FRJ7" s="130"/>
      <c r="FRK7" s="130"/>
      <c r="FRL7" s="130"/>
      <c r="FRM7" s="130"/>
      <c r="FRN7" s="130"/>
      <c r="FRO7" s="130"/>
      <c r="FRP7" s="130"/>
      <c r="FRQ7" s="130"/>
      <c r="FRR7" s="130"/>
      <c r="FRS7" s="130"/>
      <c r="FRT7" s="130"/>
      <c r="FRU7" s="130"/>
      <c r="FRV7" s="130"/>
      <c r="FRW7" s="130"/>
      <c r="FRX7" s="130"/>
      <c r="FRY7" s="130"/>
      <c r="FRZ7" s="130"/>
      <c r="FSA7" s="130"/>
      <c r="FSB7" s="130"/>
      <c r="FSC7" s="130"/>
      <c r="FSD7" s="130"/>
      <c r="FSE7" s="130"/>
      <c r="FSF7" s="130"/>
      <c r="FSG7" s="130"/>
      <c r="FSH7" s="130"/>
      <c r="FSI7" s="130"/>
      <c r="FSJ7" s="130"/>
      <c r="FSK7" s="130"/>
      <c r="FSL7" s="130"/>
      <c r="FSM7" s="130"/>
      <c r="FSN7" s="130"/>
      <c r="FSO7" s="130"/>
      <c r="FSP7" s="130"/>
      <c r="FSQ7" s="130"/>
      <c r="FSR7" s="130"/>
      <c r="FSS7" s="130"/>
      <c r="FST7" s="130"/>
      <c r="FSU7" s="130"/>
      <c r="FSV7" s="130"/>
      <c r="FSW7" s="130"/>
      <c r="FSX7" s="130"/>
      <c r="FSY7" s="130"/>
      <c r="FSZ7" s="130"/>
      <c r="FTA7" s="130"/>
      <c r="FTB7" s="130"/>
      <c r="FTC7" s="130"/>
      <c r="FTD7" s="130"/>
      <c r="FTE7" s="130"/>
      <c r="FTF7" s="130"/>
      <c r="FTG7" s="130"/>
      <c r="FTH7" s="130"/>
      <c r="FTI7" s="130"/>
      <c r="FTJ7" s="130"/>
      <c r="FTK7" s="130"/>
      <c r="FTL7" s="130"/>
      <c r="FTM7" s="130"/>
      <c r="FTN7" s="130"/>
      <c r="FTO7" s="130"/>
      <c r="FTP7" s="130"/>
      <c r="FTQ7" s="130"/>
      <c r="FTR7" s="130"/>
      <c r="FTS7" s="130"/>
      <c r="FTT7" s="130"/>
      <c r="FTU7" s="130"/>
      <c r="FTV7" s="130"/>
      <c r="FTW7" s="130"/>
      <c r="FTX7" s="130"/>
      <c r="FTY7" s="130"/>
      <c r="FTZ7" s="130"/>
      <c r="FUA7" s="130"/>
      <c r="FUB7" s="130"/>
      <c r="FUC7" s="130"/>
      <c r="FUD7" s="130"/>
      <c r="FUE7" s="130"/>
      <c r="FUF7" s="130"/>
      <c r="FUG7" s="130"/>
      <c r="FUH7" s="130"/>
      <c r="FUI7" s="130"/>
      <c r="FUJ7" s="130"/>
      <c r="FUK7" s="130"/>
      <c r="FUL7" s="130"/>
      <c r="FUM7" s="130"/>
      <c r="FUN7" s="130"/>
      <c r="FUO7" s="130"/>
      <c r="FUP7" s="130"/>
      <c r="FUQ7" s="130"/>
      <c r="FUR7" s="130"/>
      <c r="FUS7" s="130"/>
      <c r="FUT7" s="130"/>
      <c r="FUU7" s="130"/>
      <c r="FUV7" s="130"/>
      <c r="FUW7" s="130"/>
      <c r="FUX7" s="130"/>
      <c r="FUY7" s="130"/>
      <c r="FUZ7" s="130"/>
      <c r="FVA7" s="130"/>
      <c r="FVB7" s="130"/>
      <c r="FVC7" s="130"/>
      <c r="FVD7" s="130"/>
      <c r="FVE7" s="130"/>
      <c r="FVF7" s="130"/>
      <c r="FVG7" s="130"/>
      <c r="FVH7" s="130"/>
      <c r="FVI7" s="130"/>
      <c r="FVJ7" s="130"/>
      <c r="FVK7" s="130"/>
      <c r="FVL7" s="130"/>
      <c r="FVM7" s="130"/>
      <c r="FVN7" s="130"/>
      <c r="FVO7" s="130"/>
      <c r="FVP7" s="130"/>
      <c r="FVQ7" s="130"/>
      <c r="FVR7" s="130"/>
      <c r="FVS7" s="130"/>
      <c r="FVT7" s="130"/>
      <c r="FVU7" s="130"/>
      <c r="FVV7" s="130"/>
      <c r="FVW7" s="130"/>
      <c r="FVX7" s="130"/>
      <c r="FVY7" s="130"/>
      <c r="FVZ7" s="130"/>
      <c r="FWA7" s="130"/>
      <c r="FWB7" s="130"/>
      <c r="FWC7" s="130"/>
      <c r="FWD7" s="130"/>
      <c r="FWE7" s="130"/>
      <c r="FWF7" s="130"/>
      <c r="FWG7" s="130"/>
      <c r="FWH7" s="130"/>
      <c r="FWI7" s="130"/>
      <c r="FWJ7" s="130"/>
      <c r="FWK7" s="130"/>
      <c r="FWL7" s="130"/>
      <c r="FWM7" s="130"/>
      <c r="FWN7" s="130"/>
      <c r="FWO7" s="130"/>
      <c r="FWP7" s="130"/>
      <c r="FWQ7" s="130"/>
      <c r="FWR7" s="130"/>
      <c r="FWS7" s="130"/>
      <c r="FWT7" s="130"/>
      <c r="FWU7" s="130"/>
      <c r="FWV7" s="130"/>
      <c r="FWW7" s="130"/>
      <c r="FWX7" s="130"/>
      <c r="FWY7" s="130"/>
      <c r="FWZ7" s="130"/>
      <c r="FXA7" s="130"/>
      <c r="FXB7" s="130"/>
      <c r="FXC7" s="130"/>
      <c r="FXD7" s="130"/>
      <c r="FXE7" s="130"/>
      <c r="FXF7" s="130"/>
      <c r="FXG7" s="130"/>
      <c r="FXH7" s="130"/>
      <c r="FXI7" s="130"/>
      <c r="FXJ7" s="130"/>
      <c r="FXK7" s="130"/>
      <c r="FXL7" s="130"/>
      <c r="FXM7" s="130"/>
      <c r="FXN7" s="130"/>
      <c r="FXO7" s="130"/>
      <c r="FXP7" s="130"/>
      <c r="FXQ7" s="130"/>
      <c r="FXR7" s="130"/>
      <c r="FXS7" s="130"/>
      <c r="FXT7" s="130"/>
      <c r="FXU7" s="130"/>
      <c r="FXV7" s="130"/>
      <c r="FXW7" s="130"/>
      <c r="FXX7" s="130"/>
      <c r="FXY7" s="130"/>
      <c r="FXZ7" s="130"/>
      <c r="FYA7" s="130"/>
      <c r="FYB7" s="130"/>
      <c r="FYC7" s="130"/>
      <c r="FYD7" s="130"/>
      <c r="FYE7" s="130"/>
      <c r="FYF7" s="130"/>
      <c r="FYG7" s="130"/>
      <c r="FYH7" s="130"/>
      <c r="FYI7" s="130"/>
      <c r="FYJ7" s="130"/>
      <c r="FYK7" s="130"/>
      <c r="FYL7" s="130"/>
      <c r="FYM7" s="130"/>
      <c r="FYN7" s="130"/>
      <c r="FYO7" s="130"/>
      <c r="FYP7" s="130"/>
      <c r="FYQ7" s="130"/>
      <c r="FYR7" s="130"/>
      <c r="FYS7" s="130"/>
      <c r="FYT7" s="130"/>
      <c r="FYU7" s="130"/>
      <c r="FYV7" s="130"/>
      <c r="FYW7" s="130"/>
      <c r="FYX7" s="130"/>
      <c r="FYY7" s="130"/>
      <c r="FYZ7" s="130"/>
      <c r="FZA7" s="130"/>
      <c r="FZB7" s="130"/>
      <c r="FZC7" s="130"/>
      <c r="FZD7" s="130"/>
      <c r="FZE7" s="130"/>
      <c r="FZF7" s="130"/>
      <c r="FZG7" s="130"/>
      <c r="FZH7" s="130"/>
      <c r="FZI7" s="130"/>
      <c r="FZJ7" s="130"/>
      <c r="FZK7" s="130"/>
      <c r="FZL7" s="130"/>
      <c r="FZM7" s="130"/>
      <c r="FZN7" s="130"/>
      <c r="FZO7" s="130"/>
      <c r="FZP7" s="130"/>
      <c r="FZQ7" s="130"/>
      <c r="FZR7" s="130"/>
      <c r="FZS7" s="130"/>
      <c r="FZT7" s="130"/>
      <c r="FZU7" s="130"/>
      <c r="FZV7" s="130"/>
      <c r="FZW7" s="130"/>
      <c r="FZX7" s="130"/>
      <c r="FZY7" s="130"/>
      <c r="FZZ7" s="130"/>
      <c r="GAA7" s="130"/>
      <c r="GAB7" s="130"/>
      <c r="GAC7" s="130"/>
      <c r="GAD7" s="130"/>
      <c r="GAE7" s="130"/>
      <c r="GAF7" s="130"/>
      <c r="GAG7" s="130"/>
      <c r="GAH7" s="130"/>
      <c r="GAI7" s="130"/>
      <c r="GAJ7" s="130"/>
      <c r="GAK7" s="130"/>
      <c r="GAL7" s="130"/>
      <c r="GAM7" s="130"/>
      <c r="GAN7" s="130"/>
      <c r="GAO7" s="130"/>
      <c r="GAP7" s="130"/>
      <c r="GAQ7" s="130"/>
      <c r="GAR7" s="130"/>
      <c r="GAS7" s="130"/>
      <c r="GAT7" s="130"/>
      <c r="GAU7" s="130"/>
      <c r="GAV7" s="130"/>
      <c r="GAW7" s="130"/>
      <c r="GAX7" s="130"/>
      <c r="GAY7" s="130"/>
      <c r="GAZ7" s="130"/>
      <c r="GBA7" s="130"/>
      <c r="GBB7" s="130"/>
      <c r="GBC7" s="130"/>
      <c r="GBD7" s="130"/>
      <c r="GBE7" s="130"/>
      <c r="GBF7" s="130"/>
      <c r="GBG7" s="130"/>
      <c r="GBH7" s="130"/>
      <c r="GBI7" s="130"/>
      <c r="GBJ7" s="130"/>
      <c r="GBK7" s="130"/>
      <c r="GBL7" s="130"/>
      <c r="GBM7" s="130"/>
      <c r="GBN7" s="130"/>
      <c r="GBO7" s="130"/>
      <c r="GBP7" s="130"/>
      <c r="GBQ7" s="130"/>
      <c r="GBR7" s="130"/>
      <c r="GBS7" s="130"/>
      <c r="GBT7" s="130"/>
      <c r="GBU7" s="130"/>
      <c r="GBV7" s="130"/>
      <c r="GBW7" s="130"/>
      <c r="GBX7" s="130"/>
      <c r="GBY7" s="130"/>
      <c r="GBZ7" s="130"/>
      <c r="GCA7" s="130"/>
      <c r="GCB7" s="130"/>
      <c r="GCC7" s="130"/>
      <c r="GCD7" s="130"/>
      <c r="GCE7" s="130"/>
      <c r="GCF7" s="130"/>
      <c r="GCG7" s="130"/>
      <c r="GCH7" s="130"/>
      <c r="GCI7" s="130"/>
      <c r="GCJ7" s="130"/>
      <c r="GCK7" s="130"/>
      <c r="GCL7" s="130"/>
      <c r="GCM7" s="130"/>
      <c r="GCN7" s="130"/>
      <c r="GCO7" s="130"/>
      <c r="GCP7" s="130"/>
      <c r="GCQ7" s="130"/>
      <c r="GCR7" s="130"/>
      <c r="GCS7" s="130"/>
      <c r="GCT7" s="130"/>
      <c r="GCU7" s="130"/>
      <c r="GCV7" s="130"/>
      <c r="GCW7" s="130"/>
      <c r="GCX7" s="130"/>
      <c r="GCY7" s="130"/>
      <c r="GCZ7" s="130"/>
      <c r="GDA7" s="130"/>
      <c r="GDB7" s="130"/>
      <c r="GDC7" s="130"/>
      <c r="GDD7" s="130"/>
      <c r="GDE7" s="130"/>
      <c r="GDF7" s="130"/>
      <c r="GDG7" s="130"/>
      <c r="GDH7" s="130"/>
      <c r="GDI7" s="130"/>
      <c r="GDJ7" s="130"/>
      <c r="GDK7" s="130"/>
      <c r="GDL7" s="130"/>
      <c r="GDM7" s="130"/>
      <c r="GDN7" s="130"/>
      <c r="GDO7" s="130"/>
      <c r="GDP7" s="130"/>
      <c r="GDQ7" s="130"/>
      <c r="GDR7" s="130"/>
      <c r="GDS7" s="130"/>
      <c r="GDT7" s="130"/>
      <c r="GDU7" s="130"/>
      <c r="GDV7" s="130"/>
      <c r="GDW7" s="130"/>
      <c r="GDX7" s="130"/>
      <c r="GDY7" s="130"/>
      <c r="GDZ7" s="130"/>
      <c r="GEA7" s="130"/>
      <c r="GEB7" s="130"/>
      <c r="GEC7" s="130"/>
      <c r="GED7" s="130"/>
      <c r="GEE7" s="130"/>
      <c r="GEF7" s="130"/>
      <c r="GEG7" s="130"/>
      <c r="GEH7" s="130"/>
      <c r="GEI7" s="130"/>
      <c r="GEJ7" s="130"/>
      <c r="GEK7" s="130"/>
      <c r="GEL7" s="130"/>
      <c r="GEM7" s="130"/>
      <c r="GEN7" s="130"/>
      <c r="GEO7" s="130"/>
      <c r="GEP7" s="130"/>
      <c r="GEQ7" s="130"/>
      <c r="GER7" s="130"/>
      <c r="GES7" s="130"/>
      <c r="GET7" s="130"/>
      <c r="GEU7" s="130"/>
      <c r="GEV7" s="130"/>
      <c r="GEW7" s="130"/>
      <c r="GEX7" s="130"/>
      <c r="GEY7" s="130"/>
      <c r="GEZ7" s="130"/>
      <c r="GFA7" s="130"/>
      <c r="GFB7" s="130"/>
      <c r="GFC7" s="130"/>
      <c r="GFD7" s="130"/>
      <c r="GFE7" s="130"/>
      <c r="GFF7" s="130"/>
      <c r="GFG7" s="130"/>
      <c r="GFH7" s="130"/>
      <c r="GFI7" s="130"/>
      <c r="GFJ7" s="130"/>
      <c r="GFK7" s="130"/>
      <c r="GFL7" s="130"/>
      <c r="GFM7" s="130"/>
      <c r="GFN7" s="130"/>
      <c r="GFO7" s="130"/>
      <c r="GFP7" s="130"/>
      <c r="GFQ7" s="130"/>
      <c r="GFR7" s="130"/>
      <c r="GFS7" s="130"/>
      <c r="GFT7" s="130"/>
      <c r="GFU7" s="130"/>
      <c r="GFV7" s="130"/>
      <c r="GFW7" s="130"/>
      <c r="GFX7" s="130"/>
      <c r="GFY7" s="130"/>
      <c r="GFZ7" s="130"/>
      <c r="GGA7" s="130"/>
      <c r="GGB7" s="130"/>
      <c r="GGC7" s="130"/>
      <c r="GGD7" s="130"/>
      <c r="GGE7" s="130"/>
      <c r="GGF7" s="130"/>
      <c r="GGG7" s="130"/>
      <c r="GGH7" s="130"/>
      <c r="GGI7" s="130"/>
      <c r="GGJ7" s="130"/>
      <c r="GGK7" s="130"/>
      <c r="GGL7" s="130"/>
      <c r="GGM7" s="130"/>
      <c r="GGN7" s="130"/>
      <c r="GGO7" s="130"/>
      <c r="GGP7" s="130"/>
      <c r="GGQ7" s="130"/>
      <c r="GGR7" s="130"/>
      <c r="GGS7" s="130"/>
      <c r="GGT7" s="130"/>
      <c r="GGU7" s="130"/>
      <c r="GGV7" s="130"/>
      <c r="GGW7" s="130"/>
      <c r="GGX7" s="130"/>
      <c r="GGY7" s="130"/>
      <c r="GGZ7" s="130"/>
      <c r="GHA7" s="130"/>
      <c r="GHB7" s="130"/>
      <c r="GHC7" s="130"/>
      <c r="GHD7" s="130"/>
      <c r="GHE7" s="130"/>
      <c r="GHF7" s="130"/>
      <c r="GHG7" s="130"/>
      <c r="GHH7" s="130"/>
      <c r="GHI7" s="130"/>
      <c r="GHJ7" s="130"/>
      <c r="GHK7" s="130"/>
      <c r="GHL7" s="130"/>
      <c r="GHM7" s="130"/>
      <c r="GHN7" s="130"/>
      <c r="GHO7" s="130"/>
      <c r="GHP7" s="130"/>
      <c r="GHQ7" s="130"/>
      <c r="GHR7" s="130"/>
      <c r="GHS7" s="130"/>
      <c r="GHT7" s="130"/>
      <c r="GHU7" s="130"/>
      <c r="GHV7" s="130"/>
      <c r="GHW7" s="130"/>
      <c r="GHX7" s="130"/>
      <c r="GHY7" s="130"/>
      <c r="GHZ7" s="130"/>
      <c r="GIA7" s="130"/>
      <c r="GIB7" s="130"/>
      <c r="GIC7" s="130"/>
      <c r="GID7" s="130"/>
      <c r="GIE7" s="130"/>
      <c r="GIF7" s="130"/>
      <c r="GIG7" s="130"/>
      <c r="GIH7" s="130"/>
      <c r="GII7" s="130"/>
      <c r="GIJ7" s="130"/>
      <c r="GIK7" s="130"/>
      <c r="GIL7" s="130"/>
      <c r="GIM7" s="130"/>
      <c r="GIN7" s="130"/>
      <c r="GIO7" s="130"/>
      <c r="GIP7" s="130"/>
      <c r="GIQ7" s="130"/>
      <c r="GIR7" s="130"/>
      <c r="GIS7" s="130"/>
      <c r="GIT7" s="130"/>
      <c r="GIU7" s="130"/>
      <c r="GIV7" s="130"/>
      <c r="GIW7" s="130"/>
      <c r="GIX7" s="130"/>
      <c r="GIY7" s="130"/>
      <c r="GIZ7" s="130"/>
      <c r="GJA7" s="130"/>
      <c r="GJB7" s="130"/>
      <c r="GJC7" s="130"/>
      <c r="GJD7" s="130"/>
      <c r="GJE7" s="130"/>
      <c r="GJF7" s="130"/>
      <c r="GJG7" s="130"/>
      <c r="GJH7" s="130"/>
      <c r="GJI7" s="130"/>
      <c r="GJJ7" s="130"/>
      <c r="GJK7" s="130"/>
      <c r="GJL7" s="130"/>
      <c r="GJM7" s="130"/>
      <c r="GJN7" s="130"/>
      <c r="GJO7" s="130"/>
      <c r="GJP7" s="130"/>
      <c r="GJQ7" s="130"/>
      <c r="GJR7" s="130"/>
      <c r="GJS7" s="130"/>
      <c r="GJT7" s="130"/>
      <c r="GJU7" s="130"/>
      <c r="GJV7" s="130"/>
      <c r="GJW7" s="130"/>
      <c r="GJX7" s="130"/>
      <c r="GJY7" s="130"/>
      <c r="GJZ7" s="130"/>
      <c r="GKA7" s="130"/>
      <c r="GKB7" s="130"/>
      <c r="GKC7" s="130"/>
      <c r="GKD7" s="130"/>
      <c r="GKE7" s="130"/>
      <c r="GKF7" s="130"/>
      <c r="GKG7" s="130"/>
      <c r="GKH7" s="130"/>
      <c r="GKI7" s="130"/>
      <c r="GKJ7" s="130"/>
      <c r="GKK7" s="130"/>
      <c r="GKL7" s="130"/>
      <c r="GKM7" s="130"/>
      <c r="GKN7" s="130"/>
      <c r="GKO7" s="130"/>
      <c r="GKP7" s="130"/>
      <c r="GKQ7" s="130"/>
      <c r="GKR7" s="130"/>
      <c r="GKS7" s="130"/>
      <c r="GKT7" s="130"/>
      <c r="GKU7" s="130"/>
      <c r="GKV7" s="130"/>
      <c r="GKW7" s="130"/>
      <c r="GKX7" s="130"/>
      <c r="GKY7" s="130"/>
      <c r="GKZ7" s="130"/>
      <c r="GLA7" s="130"/>
      <c r="GLB7" s="130"/>
      <c r="GLC7" s="130"/>
      <c r="GLD7" s="130"/>
      <c r="GLE7" s="130"/>
      <c r="GLF7" s="130"/>
      <c r="GLG7" s="130"/>
      <c r="GLH7" s="130"/>
      <c r="GLI7" s="130"/>
      <c r="GLJ7" s="130"/>
      <c r="GLK7" s="130"/>
      <c r="GLL7" s="130"/>
      <c r="GLM7" s="130"/>
      <c r="GLN7" s="130"/>
      <c r="GLO7" s="130"/>
      <c r="GLP7" s="130"/>
      <c r="GLQ7" s="130"/>
      <c r="GLR7" s="130"/>
      <c r="GLS7" s="130"/>
      <c r="GLT7" s="130"/>
      <c r="GLU7" s="130"/>
      <c r="GLV7" s="130"/>
      <c r="GLW7" s="130"/>
      <c r="GLX7" s="130"/>
      <c r="GLY7" s="130"/>
      <c r="GLZ7" s="130"/>
      <c r="GMA7" s="130"/>
      <c r="GMB7" s="130"/>
      <c r="GMC7" s="130"/>
      <c r="GMD7" s="130"/>
      <c r="GME7" s="130"/>
      <c r="GMF7" s="130"/>
      <c r="GMG7" s="130"/>
      <c r="GMH7" s="130"/>
      <c r="GMI7" s="130"/>
      <c r="GMJ7" s="130"/>
      <c r="GMK7" s="130"/>
      <c r="GML7" s="130"/>
      <c r="GMM7" s="130"/>
      <c r="GMN7" s="130"/>
      <c r="GMO7" s="130"/>
      <c r="GMP7" s="130"/>
      <c r="GMQ7" s="130"/>
      <c r="GMR7" s="130"/>
      <c r="GMS7" s="130"/>
      <c r="GMT7" s="130"/>
      <c r="GMU7" s="130"/>
      <c r="GMV7" s="130"/>
      <c r="GMW7" s="130"/>
      <c r="GMX7" s="130"/>
      <c r="GMY7" s="130"/>
      <c r="GMZ7" s="130"/>
      <c r="GNA7" s="130"/>
      <c r="GNB7" s="130"/>
      <c r="GNC7" s="130"/>
      <c r="GND7" s="130"/>
      <c r="GNE7" s="130"/>
      <c r="GNF7" s="130"/>
      <c r="GNG7" s="130"/>
      <c r="GNH7" s="130"/>
      <c r="GNI7" s="130"/>
      <c r="GNJ7" s="130"/>
      <c r="GNK7" s="130"/>
      <c r="GNL7" s="130"/>
      <c r="GNM7" s="130"/>
      <c r="GNN7" s="130"/>
      <c r="GNO7" s="130"/>
      <c r="GNP7" s="130"/>
      <c r="GNQ7" s="130"/>
      <c r="GNR7" s="130"/>
      <c r="GNS7" s="130"/>
      <c r="GNT7" s="130"/>
      <c r="GNU7" s="130"/>
      <c r="GNV7" s="130"/>
      <c r="GNW7" s="130"/>
      <c r="GNX7" s="130"/>
      <c r="GNY7" s="130"/>
      <c r="GNZ7" s="130"/>
      <c r="GOA7" s="130"/>
      <c r="GOB7" s="130"/>
      <c r="GOC7" s="130"/>
      <c r="GOD7" s="130"/>
      <c r="GOE7" s="130"/>
      <c r="GOF7" s="130"/>
      <c r="GOG7" s="130"/>
      <c r="GOH7" s="130"/>
      <c r="GOI7" s="130"/>
      <c r="GOJ7" s="130"/>
      <c r="GOK7" s="130"/>
      <c r="GOL7" s="130"/>
      <c r="GOM7" s="130"/>
      <c r="GON7" s="130"/>
      <c r="GOO7" s="130"/>
      <c r="GOP7" s="130"/>
      <c r="GOQ7" s="130"/>
      <c r="GOR7" s="130"/>
      <c r="GOS7" s="130"/>
      <c r="GOT7" s="130"/>
      <c r="GOU7" s="130"/>
      <c r="GOV7" s="130"/>
      <c r="GOW7" s="130"/>
      <c r="GOX7" s="130"/>
      <c r="GOY7" s="130"/>
      <c r="GOZ7" s="130"/>
      <c r="GPA7" s="130"/>
      <c r="GPB7" s="130"/>
      <c r="GPC7" s="130"/>
      <c r="GPD7" s="130"/>
      <c r="GPE7" s="130"/>
      <c r="GPF7" s="130"/>
      <c r="GPG7" s="130"/>
      <c r="GPH7" s="130"/>
      <c r="GPI7" s="130"/>
      <c r="GPJ7" s="130"/>
      <c r="GPK7" s="130"/>
      <c r="GPL7" s="130"/>
      <c r="GPM7" s="130"/>
      <c r="GPN7" s="130"/>
      <c r="GPO7" s="130"/>
      <c r="GPP7" s="130"/>
      <c r="GPQ7" s="130"/>
      <c r="GPR7" s="130"/>
      <c r="GPS7" s="130"/>
      <c r="GPT7" s="130"/>
      <c r="GPU7" s="130"/>
      <c r="GPV7" s="130"/>
      <c r="GPW7" s="130"/>
      <c r="GPX7" s="130"/>
      <c r="GPY7" s="130"/>
      <c r="GPZ7" s="130"/>
      <c r="GQA7" s="130"/>
      <c r="GQB7" s="130"/>
      <c r="GQC7" s="130"/>
      <c r="GQD7" s="130"/>
      <c r="GQE7" s="130"/>
      <c r="GQF7" s="130"/>
      <c r="GQG7" s="130"/>
      <c r="GQH7" s="130"/>
      <c r="GQI7" s="130"/>
      <c r="GQJ7" s="130"/>
      <c r="GQK7" s="130"/>
      <c r="GQL7" s="130"/>
      <c r="GQM7" s="130"/>
      <c r="GQN7" s="130"/>
      <c r="GQO7" s="130"/>
      <c r="GQP7" s="130"/>
      <c r="GQQ7" s="130"/>
      <c r="GQR7" s="130"/>
      <c r="GQS7" s="130"/>
      <c r="GQT7" s="130"/>
      <c r="GQU7" s="130"/>
      <c r="GQV7" s="130"/>
      <c r="GQW7" s="130"/>
      <c r="GQX7" s="130"/>
      <c r="GQY7" s="130"/>
      <c r="GQZ7" s="130"/>
      <c r="GRA7" s="130"/>
      <c r="GRB7" s="130"/>
      <c r="GRC7" s="130"/>
      <c r="GRD7" s="130"/>
      <c r="GRE7" s="130"/>
      <c r="GRF7" s="130"/>
      <c r="GRG7" s="130"/>
      <c r="GRH7" s="130"/>
      <c r="GRI7" s="130"/>
      <c r="GRJ7" s="130"/>
      <c r="GRK7" s="130"/>
      <c r="GRL7" s="130"/>
      <c r="GRM7" s="130"/>
      <c r="GRN7" s="130"/>
      <c r="GRO7" s="130"/>
      <c r="GRP7" s="130"/>
      <c r="GRQ7" s="130"/>
      <c r="GRR7" s="130"/>
      <c r="GRS7" s="130"/>
      <c r="GRT7" s="130"/>
      <c r="GRU7" s="130"/>
      <c r="GRV7" s="130"/>
      <c r="GRW7" s="130"/>
      <c r="GRX7" s="130"/>
      <c r="GRY7" s="130"/>
      <c r="GRZ7" s="130"/>
      <c r="GSA7" s="130"/>
      <c r="GSB7" s="130"/>
      <c r="GSC7" s="130"/>
      <c r="GSD7" s="130"/>
      <c r="GSE7" s="130"/>
      <c r="GSF7" s="130"/>
      <c r="GSG7" s="130"/>
      <c r="GSH7" s="130"/>
      <c r="GSI7" s="130"/>
      <c r="GSJ7" s="130"/>
      <c r="GSK7" s="130"/>
      <c r="GSL7" s="130"/>
      <c r="GSM7" s="130"/>
      <c r="GSN7" s="130"/>
      <c r="GSO7" s="130"/>
      <c r="GSP7" s="130"/>
      <c r="GSQ7" s="130"/>
      <c r="GSR7" s="130"/>
      <c r="GSS7" s="130"/>
      <c r="GST7" s="130"/>
      <c r="GSU7" s="130"/>
      <c r="GSV7" s="130"/>
      <c r="GSW7" s="130"/>
      <c r="GSX7" s="130"/>
      <c r="GSY7" s="130"/>
      <c r="GSZ7" s="130"/>
      <c r="GTA7" s="130"/>
      <c r="GTB7" s="130"/>
      <c r="GTC7" s="130"/>
      <c r="GTD7" s="130"/>
      <c r="GTE7" s="130"/>
      <c r="GTF7" s="130"/>
      <c r="GTG7" s="130"/>
      <c r="GTH7" s="130"/>
      <c r="GTI7" s="130"/>
      <c r="GTJ7" s="130"/>
      <c r="GTK7" s="130"/>
      <c r="GTL7" s="130"/>
      <c r="GTM7" s="130"/>
      <c r="GTN7" s="130"/>
      <c r="GTO7" s="130"/>
      <c r="GTP7" s="130"/>
      <c r="GTQ7" s="130"/>
      <c r="GTR7" s="130"/>
      <c r="GTS7" s="130"/>
      <c r="GTT7" s="130"/>
      <c r="GTU7" s="130"/>
      <c r="GTV7" s="130"/>
      <c r="GTW7" s="130"/>
      <c r="GTX7" s="130"/>
      <c r="GTY7" s="130"/>
      <c r="GTZ7" s="130"/>
      <c r="GUA7" s="130"/>
      <c r="GUB7" s="130"/>
      <c r="GUC7" s="130"/>
      <c r="GUD7" s="130"/>
      <c r="GUE7" s="130"/>
      <c r="GUF7" s="130"/>
      <c r="GUG7" s="130"/>
      <c r="GUH7" s="130"/>
      <c r="GUI7" s="130"/>
      <c r="GUJ7" s="130"/>
      <c r="GUK7" s="130"/>
      <c r="GUL7" s="130"/>
      <c r="GUM7" s="130"/>
      <c r="GUN7" s="130"/>
      <c r="GUO7" s="130"/>
      <c r="GUP7" s="130"/>
      <c r="GUQ7" s="130"/>
      <c r="GUR7" s="130"/>
      <c r="GUS7" s="130"/>
      <c r="GUT7" s="130"/>
      <c r="GUU7" s="130"/>
      <c r="GUV7" s="130"/>
      <c r="GUW7" s="130"/>
      <c r="GUX7" s="130"/>
      <c r="GUY7" s="130"/>
      <c r="GUZ7" s="130"/>
      <c r="GVA7" s="130"/>
      <c r="GVB7" s="130"/>
      <c r="GVC7" s="130"/>
      <c r="GVD7" s="130"/>
      <c r="GVE7" s="130"/>
      <c r="GVF7" s="130"/>
      <c r="GVG7" s="130"/>
      <c r="GVH7" s="130"/>
      <c r="GVI7" s="130"/>
      <c r="GVJ7" s="130"/>
      <c r="GVK7" s="130"/>
      <c r="GVL7" s="130"/>
      <c r="GVM7" s="130"/>
      <c r="GVN7" s="130"/>
      <c r="GVO7" s="130"/>
      <c r="GVP7" s="130"/>
      <c r="GVQ7" s="130"/>
      <c r="GVR7" s="130"/>
      <c r="GVS7" s="130"/>
      <c r="GVT7" s="130"/>
      <c r="GVU7" s="130"/>
      <c r="GVV7" s="130"/>
      <c r="GVW7" s="130"/>
      <c r="GVX7" s="130"/>
      <c r="GVY7" s="130"/>
      <c r="GVZ7" s="130"/>
      <c r="GWA7" s="130"/>
      <c r="GWB7" s="130"/>
      <c r="GWC7" s="130"/>
      <c r="GWD7" s="130"/>
      <c r="GWE7" s="130"/>
      <c r="GWF7" s="130"/>
      <c r="GWG7" s="130"/>
      <c r="GWH7" s="130"/>
      <c r="GWI7" s="130"/>
      <c r="GWJ7" s="130"/>
      <c r="GWK7" s="130"/>
      <c r="GWL7" s="130"/>
      <c r="GWM7" s="130"/>
      <c r="GWN7" s="130"/>
      <c r="GWO7" s="130"/>
      <c r="GWP7" s="130"/>
      <c r="GWQ7" s="130"/>
      <c r="GWR7" s="130"/>
      <c r="GWS7" s="130"/>
      <c r="GWT7" s="130"/>
      <c r="GWU7" s="130"/>
      <c r="GWV7" s="130"/>
      <c r="GWW7" s="130"/>
      <c r="GWX7" s="130"/>
      <c r="GWY7" s="130"/>
      <c r="GWZ7" s="130"/>
      <c r="GXA7" s="130"/>
      <c r="GXB7" s="130"/>
      <c r="GXC7" s="130"/>
      <c r="GXD7" s="130"/>
      <c r="GXE7" s="130"/>
      <c r="GXF7" s="130"/>
      <c r="GXG7" s="130"/>
      <c r="GXH7" s="130"/>
      <c r="GXI7" s="130"/>
      <c r="GXJ7" s="130"/>
      <c r="GXK7" s="130"/>
      <c r="GXL7" s="130"/>
      <c r="GXM7" s="130"/>
      <c r="GXN7" s="130"/>
      <c r="GXO7" s="130"/>
      <c r="GXP7" s="130"/>
      <c r="GXQ7" s="130"/>
      <c r="GXR7" s="130"/>
      <c r="GXS7" s="130"/>
      <c r="GXT7" s="130"/>
      <c r="GXU7" s="130"/>
      <c r="GXV7" s="130"/>
      <c r="GXW7" s="130"/>
      <c r="GXX7" s="130"/>
      <c r="GXY7" s="130"/>
      <c r="GXZ7" s="130"/>
      <c r="GYA7" s="130"/>
      <c r="GYB7" s="130"/>
      <c r="GYC7" s="130"/>
      <c r="GYD7" s="130"/>
      <c r="GYE7" s="130"/>
      <c r="GYF7" s="130"/>
      <c r="GYG7" s="130"/>
      <c r="GYH7" s="130"/>
      <c r="GYI7" s="130"/>
      <c r="GYJ7" s="130"/>
      <c r="GYK7" s="130"/>
      <c r="GYL7" s="130"/>
      <c r="GYM7" s="130"/>
      <c r="GYN7" s="130"/>
      <c r="GYO7" s="130"/>
      <c r="GYP7" s="130"/>
      <c r="GYQ7" s="130"/>
      <c r="GYR7" s="130"/>
      <c r="GYS7" s="130"/>
      <c r="GYT7" s="130"/>
      <c r="GYU7" s="130"/>
      <c r="GYV7" s="130"/>
      <c r="GYW7" s="130"/>
      <c r="GYX7" s="130"/>
      <c r="GYY7" s="130"/>
      <c r="GYZ7" s="130"/>
      <c r="GZA7" s="130"/>
      <c r="GZB7" s="130"/>
      <c r="GZC7" s="130"/>
      <c r="GZD7" s="130"/>
      <c r="GZE7" s="130"/>
      <c r="GZF7" s="130"/>
      <c r="GZG7" s="130"/>
      <c r="GZH7" s="130"/>
      <c r="GZI7" s="130"/>
      <c r="GZJ7" s="130"/>
      <c r="GZK7" s="130"/>
      <c r="GZL7" s="130"/>
      <c r="GZM7" s="130"/>
      <c r="GZN7" s="130"/>
      <c r="GZO7" s="130"/>
      <c r="GZP7" s="130"/>
      <c r="GZQ7" s="130"/>
      <c r="GZR7" s="130"/>
      <c r="GZS7" s="130"/>
      <c r="GZT7" s="130"/>
      <c r="GZU7" s="130"/>
      <c r="GZV7" s="130"/>
      <c r="GZW7" s="130"/>
      <c r="GZX7" s="130"/>
      <c r="GZY7" s="130"/>
      <c r="GZZ7" s="130"/>
      <c r="HAA7" s="130"/>
      <c r="HAB7" s="130"/>
      <c r="HAC7" s="130"/>
      <c r="HAD7" s="130"/>
      <c r="HAE7" s="130"/>
      <c r="HAF7" s="130"/>
      <c r="HAG7" s="130"/>
      <c r="HAH7" s="130"/>
      <c r="HAI7" s="130"/>
      <c r="HAJ7" s="130"/>
      <c r="HAK7" s="130"/>
      <c r="HAL7" s="130"/>
      <c r="HAM7" s="130"/>
      <c r="HAN7" s="130"/>
      <c r="HAO7" s="130"/>
      <c r="HAP7" s="130"/>
      <c r="HAQ7" s="130"/>
      <c r="HAR7" s="130"/>
      <c r="HAS7" s="130"/>
      <c r="HAT7" s="130"/>
      <c r="HAU7" s="130"/>
      <c r="HAV7" s="130"/>
      <c r="HAW7" s="130"/>
      <c r="HAX7" s="130"/>
      <c r="HAY7" s="130"/>
      <c r="HAZ7" s="130"/>
      <c r="HBA7" s="130"/>
      <c r="HBB7" s="130"/>
      <c r="HBC7" s="130"/>
      <c r="HBD7" s="130"/>
      <c r="HBE7" s="130"/>
      <c r="HBF7" s="130"/>
      <c r="HBG7" s="130"/>
      <c r="HBH7" s="130"/>
      <c r="HBI7" s="130"/>
      <c r="HBJ7" s="130"/>
      <c r="HBK7" s="130"/>
      <c r="HBL7" s="130"/>
      <c r="HBM7" s="130"/>
      <c r="HBN7" s="130"/>
      <c r="HBO7" s="130"/>
      <c r="HBP7" s="130"/>
      <c r="HBQ7" s="130"/>
      <c r="HBR7" s="130"/>
      <c r="HBS7" s="130"/>
      <c r="HBT7" s="130"/>
      <c r="HBU7" s="130"/>
      <c r="HBV7" s="130"/>
      <c r="HBW7" s="130"/>
      <c r="HBX7" s="130"/>
      <c r="HBY7" s="130"/>
      <c r="HBZ7" s="130"/>
      <c r="HCA7" s="130"/>
      <c r="HCB7" s="130"/>
      <c r="HCC7" s="130"/>
      <c r="HCD7" s="130"/>
      <c r="HCE7" s="130"/>
      <c r="HCF7" s="130"/>
      <c r="HCG7" s="130"/>
      <c r="HCH7" s="130"/>
      <c r="HCI7" s="130"/>
      <c r="HCJ7" s="130"/>
      <c r="HCK7" s="130"/>
      <c r="HCL7" s="130"/>
      <c r="HCM7" s="130"/>
      <c r="HCN7" s="130"/>
      <c r="HCO7" s="130"/>
      <c r="HCP7" s="130"/>
      <c r="HCQ7" s="130"/>
      <c r="HCR7" s="130"/>
      <c r="HCS7" s="130"/>
      <c r="HCT7" s="130"/>
      <c r="HCU7" s="130"/>
      <c r="HCV7" s="130"/>
      <c r="HCW7" s="130"/>
      <c r="HCX7" s="130"/>
      <c r="HCY7" s="130"/>
      <c r="HCZ7" s="130"/>
      <c r="HDA7" s="130"/>
      <c r="HDB7" s="130"/>
      <c r="HDC7" s="130"/>
      <c r="HDD7" s="130"/>
      <c r="HDE7" s="130"/>
      <c r="HDF7" s="130"/>
      <c r="HDG7" s="130"/>
      <c r="HDH7" s="130"/>
      <c r="HDI7" s="130"/>
      <c r="HDJ7" s="130"/>
      <c r="HDK7" s="130"/>
      <c r="HDL7" s="130"/>
      <c r="HDM7" s="130"/>
      <c r="HDN7" s="130"/>
      <c r="HDO7" s="130"/>
      <c r="HDP7" s="130"/>
      <c r="HDQ7" s="130"/>
      <c r="HDR7" s="130"/>
      <c r="HDS7" s="130"/>
      <c r="HDT7" s="130"/>
      <c r="HDU7" s="130"/>
      <c r="HDV7" s="130"/>
      <c r="HDW7" s="130"/>
      <c r="HDX7" s="130"/>
      <c r="HDY7" s="130"/>
      <c r="HDZ7" s="130"/>
      <c r="HEA7" s="130"/>
      <c r="HEB7" s="130"/>
      <c r="HEC7" s="130"/>
      <c r="HED7" s="130"/>
      <c r="HEE7" s="130"/>
      <c r="HEF7" s="130"/>
      <c r="HEG7" s="130"/>
      <c r="HEH7" s="130"/>
      <c r="HEI7" s="130"/>
      <c r="HEJ7" s="130"/>
      <c r="HEK7" s="130"/>
      <c r="HEL7" s="130"/>
      <c r="HEM7" s="130"/>
      <c r="HEN7" s="130"/>
      <c r="HEO7" s="130"/>
      <c r="HEP7" s="130"/>
      <c r="HEQ7" s="130"/>
      <c r="HER7" s="130"/>
      <c r="HES7" s="130"/>
      <c r="HET7" s="130"/>
      <c r="HEU7" s="130"/>
      <c r="HEV7" s="130"/>
      <c r="HEW7" s="130"/>
      <c r="HEX7" s="130"/>
      <c r="HEY7" s="130"/>
      <c r="HEZ7" s="130"/>
      <c r="HFA7" s="130"/>
      <c r="HFB7" s="130"/>
      <c r="HFC7" s="130"/>
      <c r="HFD7" s="130"/>
      <c r="HFE7" s="130"/>
      <c r="HFF7" s="130"/>
      <c r="HFG7" s="130"/>
      <c r="HFH7" s="130"/>
      <c r="HFI7" s="130"/>
      <c r="HFJ7" s="130"/>
      <c r="HFK7" s="130"/>
      <c r="HFL7" s="130"/>
      <c r="HFM7" s="130"/>
      <c r="HFN7" s="130"/>
      <c r="HFO7" s="130"/>
      <c r="HFP7" s="130"/>
      <c r="HFQ7" s="130"/>
      <c r="HFR7" s="130"/>
      <c r="HFS7" s="130"/>
      <c r="HFT7" s="130"/>
      <c r="HFU7" s="130"/>
      <c r="HFV7" s="130"/>
      <c r="HFW7" s="130"/>
      <c r="HFX7" s="130"/>
      <c r="HFY7" s="130"/>
      <c r="HFZ7" s="130"/>
      <c r="HGA7" s="130"/>
      <c r="HGB7" s="130"/>
      <c r="HGC7" s="130"/>
      <c r="HGD7" s="130"/>
      <c r="HGE7" s="130"/>
      <c r="HGF7" s="130"/>
      <c r="HGG7" s="130"/>
      <c r="HGH7" s="130"/>
      <c r="HGI7" s="130"/>
      <c r="HGJ7" s="130"/>
      <c r="HGK7" s="130"/>
      <c r="HGL7" s="130"/>
      <c r="HGM7" s="130"/>
      <c r="HGN7" s="130"/>
      <c r="HGO7" s="130"/>
      <c r="HGP7" s="130"/>
      <c r="HGQ7" s="130"/>
      <c r="HGR7" s="130"/>
      <c r="HGS7" s="130"/>
      <c r="HGT7" s="130"/>
      <c r="HGU7" s="130"/>
      <c r="HGV7" s="130"/>
      <c r="HGW7" s="130"/>
      <c r="HGX7" s="130"/>
      <c r="HGY7" s="130"/>
      <c r="HGZ7" s="130"/>
      <c r="HHA7" s="130"/>
      <c r="HHB7" s="130"/>
      <c r="HHC7" s="130"/>
      <c r="HHD7" s="130"/>
      <c r="HHE7" s="130"/>
      <c r="HHF7" s="130"/>
      <c r="HHG7" s="130"/>
      <c r="HHH7" s="130"/>
      <c r="HHI7" s="130"/>
      <c r="HHJ7" s="130"/>
      <c r="HHK7" s="130"/>
      <c r="HHL7" s="130"/>
      <c r="HHM7" s="130"/>
      <c r="HHN7" s="130"/>
      <c r="HHO7" s="130"/>
      <c r="HHP7" s="130"/>
      <c r="HHQ7" s="130"/>
      <c r="HHR7" s="130"/>
      <c r="HHS7" s="130"/>
      <c r="HHT7" s="130"/>
      <c r="HHU7" s="130"/>
      <c r="HHV7" s="130"/>
      <c r="HHW7" s="130"/>
      <c r="HHX7" s="130"/>
      <c r="HHY7" s="130"/>
      <c r="HHZ7" s="130"/>
      <c r="HIA7" s="130"/>
      <c r="HIB7" s="130"/>
      <c r="HIC7" s="130"/>
      <c r="HID7" s="130"/>
      <c r="HIE7" s="130"/>
      <c r="HIF7" s="130"/>
      <c r="HIG7" s="130"/>
      <c r="HIH7" s="130"/>
      <c r="HII7" s="130"/>
      <c r="HIJ7" s="130"/>
      <c r="HIK7" s="130"/>
      <c r="HIL7" s="130"/>
      <c r="HIM7" s="130"/>
      <c r="HIN7" s="130"/>
      <c r="HIO7" s="130"/>
      <c r="HIP7" s="130"/>
      <c r="HIQ7" s="130"/>
      <c r="HIR7" s="130"/>
      <c r="HIS7" s="130"/>
      <c r="HIT7" s="130"/>
      <c r="HIU7" s="130"/>
      <c r="HIV7" s="130"/>
      <c r="HIW7" s="130"/>
      <c r="HIX7" s="130"/>
      <c r="HIY7" s="130"/>
      <c r="HIZ7" s="130"/>
      <c r="HJA7" s="130"/>
      <c r="HJB7" s="130"/>
      <c r="HJC7" s="130"/>
      <c r="HJD7" s="130"/>
      <c r="HJE7" s="130"/>
      <c r="HJF7" s="130"/>
      <c r="HJG7" s="130"/>
      <c r="HJH7" s="130"/>
      <c r="HJI7" s="130"/>
      <c r="HJJ7" s="130"/>
      <c r="HJK7" s="130"/>
      <c r="HJL7" s="130"/>
      <c r="HJM7" s="130"/>
      <c r="HJN7" s="130"/>
      <c r="HJO7" s="130"/>
      <c r="HJP7" s="130"/>
      <c r="HJQ7" s="130"/>
      <c r="HJR7" s="130"/>
      <c r="HJS7" s="130"/>
      <c r="HJT7" s="130"/>
      <c r="HJU7" s="130"/>
      <c r="HJV7" s="130"/>
      <c r="HJW7" s="130"/>
      <c r="HJX7" s="130"/>
      <c r="HJY7" s="130"/>
      <c r="HJZ7" s="130"/>
      <c r="HKA7" s="130"/>
      <c r="HKB7" s="130"/>
      <c r="HKC7" s="130"/>
      <c r="HKD7" s="130"/>
      <c r="HKE7" s="130"/>
      <c r="HKF7" s="130"/>
      <c r="HKG7" s="130"/>
      <c r="HKH7" s="130"/>
      <c r="HKI7" s="130"/>
      <c r="HKJ7" s="130"/>
      <c r="HKK7" s="130"/>
      <c r="HKL7" s="130"/>
      <c r="HKM7" s="130"/>
      <c r="HKN7" s="130"/>
      <c r="HKO7" s="130"/>
      <c r="HKP7" s="130"/>
      <c r="HKQ7" s="130"/>
      <c r="HKR7" s="130"/>
      <c r="HKS7" s="130"/>
      <c r="HKT7" s="130"/>
      <c r="HKU7" s="130"/>
      <c r="HKV7" s="130"/>
      <c r="HKW7" s="130"/>
      <c r="HKX7" s="130"/>
      <c r="HKY7" s="130"/>
      <c r="HKZ7" s="130"/>
      <c r="HLA7" s="130"/>
      <c r="HLB7" s="130"/>
      <c r="HLC7" s="130"/>
      <c r="HLD7" s="130"/>
      <c r="HLE7" s="130"/>
      <c r="HLF7" s="130"/>
      <c r="HLG7" s="130"/>
      <c r="HLH7" s="130"/>
      <c r="HLI7" s="130"/>
      <c r="HLJ7" s="130"/>
      <c r="HLK7" s="130"/>
      <c r="HLL7" s="130"/>
      <c r="HLM7" s="130"/>
      <c r="HLN7" s="130"/>
      <c r="HLO7" s="130"/>
      <c r="HLP7" s="130"/>
      <c r="HLQ7" s="130"/>
      <c r="HLR7" s="130"/>
      <c r="HLS7" s="130"/>
      <c r="HLT7" s="130"/>
      <c r="HLU7" s="130"/>
      <c r="HLV7" s="130"/>
      <c r="HLW7" s="130"/>
      <c r="HLX7" s="130"/>
      <c r="HLY7" s="130"/>
      <c r="HLZ7" s="130"/>
      <c r="HMA7" s="130"/>
      <c r="HMB7" s="130"/>
      <c r="HMC7" s="130"/>
      <c r="HMD7" s="130"/>
      <c r="HME7" s="130"/>
      <c r="HMF7" s="130"/>
      <c r="HMG7" s="130"/>
      <c r="HMH7" s="130"/>
      <c r="HMI7" s="130"/>
      <c r="HMJ7" s="130"/>
      <c r="HMK7" s="130"/>
      <c r="HML7" s="130"/>
      <c r="HMM7" s="130"/>
      <c r="HMN7" s="130"/>
      <c r="HMO7" s="130"/>
      <c r="HMP7" s="130"/>
      <c r="HMQ7" s="130"/>
      <c r="HMR7" s="130"/>
      <c r="HMS7" s="130"/>
      <c r="HMT7" s="130"/>
      <c r="HMU7" s="130"/>
      <c r="HMV7" s="130"/>
      <c r="HMW7" s="130"/>
      <c r="HMX7" s="130"/>
      <c r="HMY7" s="130"/>
      <c r="HMZ7" s="130"/>
      <c r="HNA7" s="130"/>
      <c r="HNB7" s="130"/>
      <c r="HNC7" s="130"/>
      <c r="HND7" s="130"/>
      <c r="HNE7" s="130"/>
      <c r="HNF7" s="130"/>
      <c r="HNG7" s="130"/>
      <c r="HNH7" s="130"/>
      <c r="HNI7" s="130"/>
      <c r="HNJ7" s="130"/>
      <c r="HNK7" s="130"/>
      <c r="HNL7" s="130"/>
      <c r="HNM7" s="130"/>
      <c r="HNN7" s="130"/>
      <c r="HNO7" s="130"/>
      <c r="HNP7" s="130"/>
      <c r="HNQ7" s="130"/>
      <c r="HNR7" s="130"/>
      <c r="HNS7" s="130"/>
      <c r="HNT7" s="130"/>
      <c r="HNU7" s="130"/>
      <c r="HNV7" s="130"/>
      <c r="HNW7" s="130"/>
      <c r="HNX7" s="130"/>
      <c r="HNY7" s="130"/>
      <c r="HNZ7" s="130"/>
      <c r="HOA7" s="130"/>
      <c r="HOB7" s="130"/>
      <c r="HOC7" s="130"/>
      <c r="HOD7" s="130"/>
      <c r="HOE7" s="130"/>
      <c r="HOF7" s="130"/>
      <c r="HOG7" s="130"/>
      <c r="HOH7" s="130"/>
      <c r="HOI7" s="130"/>
      <c r="HOJ7" s="130"/>
      <c r="HOK7" s="130"/>
      <c r="HOL7" s="130"/>
      <c r="HOM7" s="130"/>
      <c r="HON7" s="130"/>
      <c r="HOO7" s="130"/>
      <c r="HOP7" s="130"/>
      <c r="HOQ7" s="130"/>
      <c r="HOR7" s="130"/>
      <c r="HOS7" s="130"/>
      <c r="HOT7" s="130"/>
      <c r="HOU7" s="130"/>
      <c r="HOV7" s="130"/>
      <c r="HOW7" s="130"/>
      <c r="HOX7" s="130"/>
      <c r="HOY7" s="130"/>
      <c r="HOZ7" s="130"/>
      <c r="HPA7" s="130"/>
      <c r="HPB7" s="130"/>
      <c r="HPC7" s="130"/>
      <c r="HPD7" s="130"/>
      <c r="HPE7" s="130"/>
      <c r="HPF7" s="130"/>
      <c r="HPG7" s="130"/>
      <c r="HPH7" s="130"/>
      <c r="HPI7" s="130"/>
      <c r="HPJ7" s="130"/>
      <c r="HPK7" s="130"/>
      <c r="HPL7" s="130"/>
      <c r="HPM7" s="130"/>
      <c r="HPN7" s="130"/>
      <c r="HPO7" s="130"/>
      <c r="HPP7" s="130"/>
      <c r="HPQ7" s="130"/>
      <c r="HPR7" s="130"/>
      <c r="HPS7" s="130"/>
      <c r="HPT7" s="130"/>
      <c r="HPU7" s="130"/>
      <c r="HPV7" s="130"/>
      <c r="HPW7" s="130"/>
      <c r="HPX7" s="130"/>
      <c r="HPY7" s="130"/>
      <c r="HPZ7" s="130"/>
      <c r="HQA7" s="130"/>
      <c r="HQB7" s="130"/>
      <c r="HQC7" s="130"/>
      <c r="HQD7" s="130"/>
      <c r="HQE7" s="130"/>
      <c r="HQF7" s="130"/>
      <c r="HQG7" s="130"/>
      <c r="HQH7" s="130"/>
      <c r="HQI7" s="130"/>
      <c r="HQJ7" s="130"/>
      <c r="HQK7" s="130"/>
      <c r="HQL7" s="130"/>
      <c r="HQM7" s="130"/>
      <c r="HQN7" s="130"/>
      <c r="HQO7" s="130"/>
      <c r="HQP7" s="130"/>
      <c r="HQQ7" s="130"/>
      <c r="HQR7" s="130"/>
      <c r="HQS7" s="130"/>
      <c r="HQT7" s="130"/>
      <c r="HQU7" s="130"/>
      <c r="HQV7" s="130"/>
      <c r="HQW7" s="130"/>
      <c r="HQX7" s="130"/>
      <c r="HQY7" s="130"/>
      <c r="HQZ7" s="130"/>
      <c r="HRA7" s="130"/>
      <c r="HRB7" s="130"/>
      <c r="HRC7" s="130"/>
      <c r="HRD7" s="130"/>
      <c r="HRE7" s="130"/>
      <c r="HRF7" s="130"/>
      <c r="HRG7" s="130"/>
      <c r="HRH7" s="130"/>
      <c r="HRI7" s="130"/>
      <c r="HRJ7" s="130"/>
      <c r="HRK7" s="130"/>
      <c r="HRL7" s="130"/>
      <c r="HRM7" s="130"/>
      <c r="HRN7" s="130"/>
      <c r="HRO7" s="130"/>
      <c r="HRP7" s="130"/>
      <c r="HRQ7" s="130"/>
      <c r="HRR7" s="130"/>
      <c r="HRS7" s="130"/>
      <c r="HRT7" s="130"/>
      <c r="HRU7" s="130"/>
      <c r="HRV7" s="130"/>
      <c r="HRW7" s="130"/>
      <c r="HRX7" s="130"/>
      <c r="HRY7" s="130"/>
      <c r="HRZ7" s="130"/>
      <c r="HSA7" s="130"/>
      <c r="HSB7" s="130"/>
      <c r="HSC7" s="130"/>
      <c r="HSD7" s="130"/>
      <c r="HSE7" s="130"/>
      <c r="HSF7" s="130"/>
      <c r="HSG7" s="130"/>
      <c r="HSH7" s="130"/>
      <c r="HSI7" s="130"/>
      <c r="HSJ7" s="130"/>
      <c r="HSK7" s="130"/>
      <c r="HSL7" s="130"/>
      <c r="HSM7" s="130"/>
      <c r="HSN7" s="130"/>
      <c r="HSO7" s="130"/>
      <c r="HSP7" s="130"/>
      <c r="HSQ7" s="130"/>
      <c r="HSR7" s="130"/>
      <c r="HSS7" s="130"/>
      <c r="HST7" s="130"/>
      <c r="HSU7" s="130"/>
      <c r="HSV7" s="130"/>
      <c r="HSW7" s="130"/>
      <c r="HSX7" s="130"/>
      <c r="HSY7" s="130"/>
      <c r="HSZ7" s="130"/>
      <c r="HTA7" s="130"/>
      <c r="HTB7" s="130"/>
      <c r="HTC7" s="130"/>
      <c r="HTD7" s="130"/>
      <c r="HTE7" s="130"/>
      <c r="HTF7" s="130"/>
      <c r="HTG7" s="130"/>
      <c r="HTH7" s="130"/>
      <c r="HTI7" s="130"/>
      <c r="HTJ7" s="130"/>
      <c r="HTK7" s="130"/>
      <c r="HTL7" s="130"/>
      <c r="HTM7" s="130"/>
      <c r="HTN7" s="130"/>
      <c r="HTO7" s="130"/>
      <c r="HTP7" s="130"/>
      <c r="HTQ7" s="130"/>
      <c r="HTR7" s="130"/>
      <c r="HTS7" s="130"/>
      <c r="HTT7" s="130"/>
      <c r="HTU7" s="130"/>
      <c r="HTV7" s="130"/>
      <c r="HTW7" s="130"/>
      <c r="HTX7" s="130"/>
      <c r="HTY7" s="130"/>
      <c r="HTZ7" s="130"/>
      <c r="HUA7" s="130"/>
      <c r="HUB7" s="130"/>
      <c r="HUC7" s="130"/>
      <c r="HUD7" s="130"/>
      <c r="HUE7" s="130"/>
      <c r="HUF7" s="130"/>
      <c r="HUG7" s="130"/>
      <c r="HUH7" s="130"/>
      <c r="HUI7" s="130"/>
      <c r="HUJ7" s="130"/>
      <c r="HUK7" s="130"/>
      <c r="HUL7" s="130"/>
      <c r="HUM7" s="130"/>
      <c r="HUN7" s="130"/>
      <c r="HUO7" s="130"/>
      <c r="HUP7" s="130"/>
      <c r="HUQ7" s="130"/>
      <c r="HUR7" s="130"/>
      <c r="HUS7" s="130"/>
      <c r="HUT7" s="130"/>
      <c r="HUU7" s="130"/>
      <c r="HUV7" s="130"/>
      <c r="HUW7" s="130"/>
      <c r="HUX7" s="130"/>
      <c r="HUY7" s="130"/>
      <c r="HUZ7" s="130"/>
      <c r="HVA7" s="130"/>
      <c r="HVB7" s="130"/>
      <c r="HVC7" s="130"/>
      <c r="HVD7" s="130"/>
      <c r="HVE7" s="130"/>
      <c r="HVF7" s="130"/>
      <c r="HVG7" s="130"/>
      <c r="HVH7" s="130"/>
      <c r="HVI7" s="130"/>
      <c r="HVJ7" s="130"/>
      <c r="HVK7" s="130"/>
      <c r="HVL7" s="130"/>
      <c r="HVM7" s="130"/>
      <c r="HVN7" s="130"/>
      <c r="HVO7" s="130"/>
      <c r="HVP7" s="130"/>
      <c r="HVQ7" s="130"/>
      <c r="HVR7" s="130"/>
      <c r="HVS7" s="130"/>
      <c r="HVT7" s="130"/>
      <c r="HVU7" s="130"/>
      <c r="HVV7" s="130"/>
      <c r="HVW7" s="130"/>
      <c r="HVX7" s="130"/>
      <c r="HVY7" s="130"/>
      <c r="HVZ7" s="130"/>
      <c r="HWA7" s="130"/>
      <c r="HWB7" s="130"/>
      <c r="HWC7" s="130"/>
      <c r="HWD7" s="130"/>
      <c r="HWE7" s="130"/>
      <c r="HWF7" s="130"/>
      <c r="HWG7" s="130"/>
      <c r="HWH7" s="130"/>
      <c r="HWI7" s="130"/>
      <c r="HWJ7" s="130"/>
      <c r="HWK7" s="130"/>
      <c r="HWL7" s="130"/>
      <c r="HWM7" s="130"/>
      <c r="HWN7" s="130"/>
      <c r="HWO7" s="130"/>
      <c r="HWP7" s="130"/>
      <c r="HWQ7" s="130"/>
      <c r="HWR7" s="130"/>
      <c r="HWS7" s="130"/>
      <c r="HWT7" s="130"/>
      <c r="HWU7" s="130"/>
      <c r="HWV7" s="130"/>
      <c r="HWW7" s="130"/>
      <c r="HWX7" s="130"/>
      <c r="HWY7" s="130"/>
      <c r="HWZ7" s="130"/>
      <c r="HXA7" s="130"/>
      <c r="HXB7" s="130"/>
      <c r="HXC7" s="130"/>
      <c r="HXD7" s="130"/>
      <c r="HXE7" s="130"/>
      <c r="HXF7" s="130"/>
      <c r="HXG7" s="130"/>
      <c r="HXH7" s="130"/>
      <c r="HXI7" s="130"/>
      <c r="HXJ7" s="130"/>
      <c r="HXK7" s="130"/>
      <c r="HXL7" s="130"/>
      <c r="HXM7" s="130"/>
      <c r="HXN7" s="130"/>
      <c r="HXO7" s="130"/>
      <c r="HXP7" s="130"/>
      <c r="HXQ7" s="130"/>
      <c r="HXR7" s="130"/>
      <c r="HXS7" s="130"/>
      <c r="HXT7" s="130"/>
      <c r="HXU7" s="130"/>
      <c r="HXV7" s="130"/>
      <c r="HXW7" s="130"/>
      <c r="HXX7" s="130"/>
      <c r="HXY7" s="130"/>
      <c r="HXZ7" s="130"/>
      <c r="HYA7" s="130"/>
      <c r="HYB7" s="130"/>
      <c r="HYC7" s="130"/>
      <c r="HYD7" s="130"/>
      <c r="HYE7" s="130"/>
      <c r="HYF7" s="130"/>
      <c r="HYG7" s="130"/>
      <c r="HYH7" s="130"/>
      <c r="HYI7" s="130"/>
      <c r="HYJ7" s="130"/>
      <c r="HYK7" s="130"/>
      <c r="HYL7" s="130"/>
      <c r="HYM7" s="130"/>
      <c r="HYN7" s="130"/>
      <c r="HYO7" s="130"/>
      <c r="HYP7" s="130"/>
      <c r="HYQ7" s="130"/>
      <c r="HYR7" s="130"/>
      <c r="HYS7" s="130"/>
      <c r="HYT7" s="130"/>
      <c r="HYU7" s="130"/>
      <c r="HYV7" s="130"/>
      <c r="HYW7" s="130"/>
      <c r="HYX7" s="130"/>
      <c r="HYY7" s="130"/>
      <c r="HYZ7" s="130"/>
      <c r="HZA7" s="130"/>
      <c r="HZB7" s="130"/>
      <c r="HZC7" s="130"/>
      <c r="HZD7" s="130"/>
      <c r="HZE7" s="130"/>
      <c r="HZF7" s="130"/>
      <c r="HZG7" s="130"/>
      <c r="HZH7" s="130"/>
      <c r="HZI7" s="130"/>
      <c r="HZJ7" s="130"/>
      <c r="HZK7" s="130"/>
      <c r="HZL7" s="130"/>
      <c r="HZM7" s="130"/>
      <c r="HZN7" s="130"/>
      <c r="HZO7" s="130"/>
      <c r="HZP7" s="130"/>
      <c r="HZQ7" s="130"/>
      <c r="HZR7" s="130"/>
      <c r="HZS7" s="130"/>
      <c r="HZT7" s="130"/>
      <c r="HZU7" s="130"/>
      <c r="HZV7" s="130"/>
      <c r="HZW7" s="130"/>
      <c r="HZX7" s="130"/>
      <c r="HZY7" s="130"/>
      <c r="HZZ7" s="130"/>
      <c r="IAA7" s="130"/>
      <c r="IAB7" s="130"/>
      <c r="IAC7" s="130"/>
      <c r="IAD7" s="130"/>
      <c r="IAE7" s="130"/>
      <c r="IAF7" s="130"/>
      <c r="IAG7" s="130"/>
      <c r="IAH7" s="130"/>
      <c r="IAI7" s="130"/>
      <c r="IAJ7" s="130"/>
      <c r="IAK7" s="130"/>
      <c r="IAL7" s="130"/>
      <c r="IAM7" s="130"/>
      <c r="IAN7" s="130"/>
      <c r="IAO7" s="130"/>
      <c r="IAP7" s="130"/>
      <c r="IAQ7" s="130"/>
      <c r="IAR7" s="130"/>
      <c r="IAS7" s="130"/>
      <c r="IAT7" s="130"/>
      <c r="IAU7" s="130"/>
      <c r="IAV7" s="130"/>
      <c r="IAW7" s="130"/>
      <c r="IAX7" s="130"/>
      <c r="IAY7" s="130"/>
      <c r="IAZ7" s="130"/>
      <c r="IBA7" s="130"/>
      <c r="IBB7" s="130"/>
      <c r="IBC7" s="130"/>
      <c r="IBD7" s="130"/>
      <c r="IBE7" s="130"/>
      <c r="IBF7" s="130"/>
      <c r="IBG7" s="130"/>
      <c r="IBH7" s="130"/>
      <c r="IBI7" s="130"/>
      <c r="IBJ7" s="130"/>
      <c r="IBK7" s="130"/>
      <c r="IBL7" s="130"/>
      <c r="IBM7" s="130"/>
      <c r="IBN7" s="130"/>
      <c r="IBO7" s="130"/>
      <c r="IBP7" s="130"/>
      <c r="IBQ7" s="130"/>
      <c r="IBR7" s="130"/>
      <c r="IBS7" s="130"/>
      <c r="IBT7" s="130"/>
      <c r="IBU7" s="130"/>
      <c r="IBV7" s="130"/>
      <c r="IBW7" s="130"/>
      <c r="IBX7" s="130"/>
      <c r="IBY7" s="130"/>
      <c r="IBZ7" s="130"/>
      <c r="ICA7" s="130"/>
      <c r="ICB7" s="130"/>
      <c r="ICC7" s="130"/>
      <c r="ICD7" s="130"/>
      <c r="ICE7" s="130"/>
      <c r="ICF7" s="130"/>
      <c r="ICG7" s="130"/>
      <c r="ICH7" s="130"/>
      <c r="ICI7" s="130"/>
      <c r="ICJ7" s="130"/>
      <c r="ICK7" s="130"/>
      <c r="ICL7" s="130"/>
      <c r="ICM7" s="130"/>
      <c r="ICN7" s="130"/>
      <c r="ICO7" s="130"/>
      <c r="ICP7" s="130"/>
      <c r="ICQ7" s="130"/>
      <c r="ICR7" s="130"/>
      <c r="ICS7" s="130"/>
      <c r="ICT7" s="130"/>
      <c r="ICU7" s="130"/>
      <c r="ICV7" s="130"/>
      <c r="ICW7" s="130"/>
      <c r="ICX7" s="130"/>
      <c r="ICY7" s="130"/>
      <c r="ICZ7" s="130"/>
      <c r="IDA7" s="130"/>
      <c r="IDB7" s="130"/>
      <c r="IDC7" s="130"/>
      <c r="IDD7" s="130"/>
      <c r="IDE7" s="130"/>
      <c r="IDF7" s="130"/>
      <c r="IDG7" s="130"/>
      <c r="IDH7" s="130"/>
      <c r="IDI7" s="130"/>
      <c r="IDJ7" s="130"/>
      <c r="IDK7" s="130"/>
      <c r="IDL7" s="130"/>
      <c r="IDM7" s="130"/>
      <c r="IDN7" s="130"/>
      <c r="IDO7" s="130"/>
      <c r="IDP7" s="130"/>
      <c r="IDQ7" s="130"/>
      <c r="IDR7" s="130"/>
      <c r="IDS7" s="130"/>
      <c r="IDT7" s="130"/>
      <c r="IDU7" s="130"/>
      <c r="IDV7" s="130"/>
      <c r="IDW7" s="130"/>
      <c r="IDX7" s="130"/>
      <c r="IDY7" s="130"/>
      <c r="IDZ7" s="130"/>
      <c r="IEA7" s="130"/>
      <c r="IEB7" s="130"/>
      <c r="IEC7" s="130"/>
      <c r="IED7" s="130"/>
      <c r="IEE7" s="130"/>
      <c r="IEF7" s="130"/>
      <c r="IEG7" s="130"/>
      <c r="IEH7" s="130"/>
      <c r="IEI7" s="130"/>
      <c r="IEJ7" s="130"/>
      <c r="IEK7" s="130"/>
      <c r="IEL7" s="130"/>
      <c r="IEM7" s="130"/>
      <c r="IEN7" s="130"/>
      <c r="IEO7" s="130"/>
      <c r="IEP7" s="130"/>
      <c r="IEQ7" s="130"/>
      <c r="IER7" s="130"/>
      <c r="IES7" s="130"/>
      <c r="IET7" s="130"/>
      <c r="IEU7" s="130"/>
      <c r="IEV7" s="130"/>
      <c r="IEW7" s="130"/>
      <c r="IEX7" s="130"/>
      <c r="IEY7" s="130"/>
      <c r="IEZ7" s="130"/>
      <c r="IFA7" s="130"/>
      <c r="IFB7" s="130"/>
      <c r="IFC7" s="130"/>
      <c r="IFD7" s="130"/>
      <c r="IFE7" s="130"/>
      <c r="IFF7" s="130"/>
      <c r="IFG7" s="130"/>
      <c r="IFH7" s="130"/>
      <c r="IFI7" s="130"/>
      <c r="IFJ7" s="130"/>
      <c r="IFK7" s="130"/>
      <c r="IFL7" s="130"/>
      <c r="IFM7" s="130"/>
      <c r="IFN7" s="130"/>
      <c r="IFO7" s="130"/>
      <c r="IFP7" s="130"/>
      <c r="IFQ7" s="130"/>
      <c r="IFR7" s="130"/>
      <c r="IFS7" s="130"/>
      <c r="IFT7" s="130"/>
      <c r="IFU7" s="130"/>
      <c r="IFV7" s="130"/>
      <c r="IFW7" s="130"/>
      <c r="IFX7" s="130"/>
      <c r="IFY7" s="130"/>
      <c r="IFZ7" s="130"/>
      <c r="IGA7" s="130"/>
      <c r="IGB7" s="130"/>
      <c r="IGC7" s="130"/>
      <c r="IGD7" s="130"/>
      <c r="IGE7" s="130"/>
      <c r="IGF7" s="130"/>
      <c r="IGG7" s="130"/>
      <c r="IGH7" s="130"/>
      <c r="IGI7" s="130"/>
      <c r="IGJ7" s="130"/>
      <c r="IGK7" s="130"/>
      <c r="IGL7" s="130"/>
      <c r="IGM7" s="130"/>
      <c r="IGN7" s="130"/>
      <c r="IGO7" s="130"/>
      <c r="IGP7" s="130"/>
      <c r="IGQ7" s="130"/>
      <c r="IGR7" s="130"/>
      <c r="IGS7" s="130"/>
      <c r="IGT7" s="130"/>
      <c r="IGU7" s="130"/>
      <c r="IGV7" s="130"/>
      <c r="IGW7" s="130"/>
      <c r="IGX7" s="130"/>
      <c r="IGY7" s="130"/>
      <c r="IGZ7" s="130"/>
      <c r="IHA7" s="130"/>
      <c r="IHB7" s="130"/>
      <c r="IHC7" s="130"/>
      <c r="IHD7" s="130"/>
      <c r="IHE7" s="130"/>
      <c r="IHF7" s="130"/>
      <c r="IHG7" s="130"/>
      <c r="IHH7" s="130"/>
      <c r="IHI7" s="130"/>
      <c r="IHJ7" s="130"/>
      <c r="IHK7" s="130"/>
      <c r="IHL7" s="130"/>
      <c r="IHM7" s="130"/>
      <c r="IHN7" s="130"/>
      <c r="IHO7" s="130"/>
      <c r="IHP7" s="130"/>
      <c r="IHQ7" s="130"/>
      <c r="IHR7" s="130"/>
      <c r="IHS7" s="130"/>
      <c r="IHT7" s="130"/>
      <c r="IHU7" s="130"/>
      <c r="IHV7" s="130"/>
      <c r="IHW7" s="130"/>
      <c r="IHX7" s="130"/>
      <c r="IHY7" s="130"/>
      <c r="IHZ7" s="130"/>
      <c r="IIA7" s="130"/>
      <c r="IIB7" s="130"/>
      <c r="IIC7" s="130"/>
      <c r="IID7" s="130"/>
      <c r="IIE7" s="130"/>
      <c r="IIF7" s="130"/>
      <c r="IIG7" s="130"/>
      <c r="IIH7" s="130"/>
      <c r="III7" s="130"/>
      <c r="IIJ7" s="130"/>
      <c r="IIK7" s="130"/>
      <c r="IIL7" s="130"/>
      <c r="IIM7" s="130"/>
      <c r="IIN7" s="130"/>
      <c r="IIO7" s="130"/>
      <c r="IIP7" s="130"/>
      <c r="IIQ7" s="130"/>
      <c r="IIR7" s="130"/>
      <c r="IIS7" s="130"/>
      <c r="IIT7" s="130"/>
      <c r="IIU7" s="130"/>
      <c r="IIV7" s="130"/>
      <c r="IIW7" s="130"/>
      <c r="IIX7" s="130"/>
      <c r="IIY7" s="130"/>
      <c r="IIZ7" s="130"/>
      <c r="IJA7" s="130"/>
      <c r="IJB7" s="130"/>
      <c r="IJC7" s="130"/>
      <c r="IJD7" s="130"/>
      <c r="IJE7" s="130"/>
      <c r="IJF7" s="130"/>
      <c r="IJG7" s="130"/>
      <c r="IJH7" s="130"/>
      <c r="IJI7" s="130"/>
      <c r="IJJ7" s="130"/>
      <c r="IJK7" s="130"/>
      <c r="IJL7" s="130"/>
      <c r="IJM7" s="130"/>
      <c r="IJN7" s="130"/>
      <c r="IJO7" s="130"/>
      <c r="IJP7" s="130"/>
      <c r="IJQ7" s="130"/>
      <c r="IJR7" s="130"/>
      <c r="IJS7" s="130"/>
      <c r="IJT7" s="130"/>
      <c r="IJU7" s="130"/>
      <c r="IJV7" s="130"/>
      <c r="IJW7" s="130"/>
      <c r="IJX7" s="130"/>
      <c r="IJY7" s="130"/>
      <c r="IJZ7" s="130"/>
      <c r="IKA7" s="130"/>
      <c r="IKB7" s="130"/>
      <c r="IKC7" s="130"/>
      <c r="IKD7" s="130"/>
      <c r="IKE7" s="130"/>
      <c r="IKF7" s="130"/>
      <c r="IKG7" s="130"/>
      <c r="IKH7" s="130"/>
      <c r="IKI7" s="130"/>
      <c r="IKJ7" s="130"/>
      <c r="IKK7" s="130"/>
      <c r="IKL7" s="130"/>
      <c r="IKM7" s="130"/>
      <c r="IKN7" s="130"/>
      <c r="IKO7" s="130"/>
      <c r="IKP7" s="130"/>
      <c r="IKQ7" s="130"/>
      <c r="IKR7" s="130"/>
      <c r="IKS7" s="130"/>
      <c r="IKT7" s="130"/>
      <c r="IKU7" s="130"/>
      <c r="IKV7" s="130"/>
      <c r="IKW7" s="130"/>
      <c r="IKX7" s="130"/>
      <c r="IKY7" s="130"/>
      <c r="IKZ7" s="130"/>
      <c r="ILA7" s="130"/>
      <c r="ILB7" s="130"/>
      <c r="ILC7" s="130"/>
      <c r="ILD7" s="130"/>
      <c r="ILE7" s="130"/>
      <c r="ILF7" s="130"/>
      <c r="ILG7" s="130"/>
      <c r="ILH7" s="130"/>
      <c r="ILI7" s="130"/>
      <c r="ILJ7" s="130"/>
      <c r="ILK7" s="130"/>
      <c r="ILL7" s="130"/>
      <c r="ILM7" s="130"/>
      <c r="ILN7" s="130"/>
      <c r="ILO7" s="130"/>
      <c r="ILP7" s="130"/>
      <c r="ILQ7" s="130"/>
      <c r="ILR7" s="130"/>
      <c r="ILS7" s="130"/>
      <c r="ILT7" s="130"/>
      <c r="ILU7" s="130"/>
      <c r="ILV7" s="130"/>
      <c r="ILW7" s="130"/>
      <c r="ILX7" s="130"/>
      <c r="ILY7" s="130"/>
      <c r="ILZ7" s="130"/>
      <c r="IMA7" s="130"/>
      <c r="IMB7" s="130"/>
      <c r="IMC7" s="130"/>
      <c r="IMD7" s="130"/>
      <c r="IME7" s="130"/>
      <c r="IMF7" s="130"/>
      <c r="IMG7" s="130"/>
      <c r="IMH7" s="130"/>
      <c r="IMI7" s="130"/>
      <c r="IMJ7" s="130"/>
      <c r="IMK7" s="130"/>
      <c r="IML7" s="130"/>
      <c r="IMM7" s="130"/>
      <c r="IMN7" s="130"/>
      <c r="IMO7" s="130"/>
      <c r="IMP7" s="130"/>
      <c r="IMQ7" s="130"/>
      <c r="IMR7" s="130"/>
      <c r="IMS7" s="130"/>
      <c r="IMT7" s="130"/>
      <c r="IMU7" s="130"/>
      <c r="IMV7" s="130"/>
      <c r="IMW7" s="130"/>
      <c r="IMX7" s="130"/>
      <c r="IMY7" s="130"/>
      <c r="IMZ7" s="130"/>
      <c r="INA7" s="130"/>
      <c r="INB7" s="130"/>
      <c r="INC7" s="130"/>
      <c r="IND7" s="130"/>
      <c r="INE7" s="130"/>
      <c r="INF7" s="130"/>
      <c r="ING7" s="130"/>
      <c r="INH7" s="130"/>
      <c r="INI7" s="130"/>
      <c r="INJ7" s="130"/>
      <c r="INK7" s="130"/>
      <c r="INL7" s="130"/>
      <c r="INM7" s="130"/>
      <c r="INN7" s="130"/>
      <c r="INO7" s="130"/>
      <c r="INP7" s="130"/>
      <c r="INQ7" s="130"/>
      <c r="INR7" s="130"/>
      <c r="INS7" s="130"/>
      <c r="INT7" s="130"/>
      <c r="INU7" s="130"/>
      <c r="INV7" s="130"/>
      <c r="INW7" s="130"/>
      <c r="INX7" s="130"/>
      <c r="INY7" s="130"/>
      <c r="INZ7" s="130"/>
      <c r="IOA7" s="130"/>
      <c r="IOB7" s="130"/>
      <c r="IOC7" s="130"/>
      <c r="IOD7" s="130"/>
      <c r="IOE7" s="130"/>
      <c r="IOF7" s="130"/>
      <c r="IOG7" s="130"/>
      <c r="IOH7" s="130"/>
      <c r="IOI7" s="130"/>
      <c r="IOJ7" s="130"/>
      <c r="IOK7" s="130"/>
      <c r="IOL7" s="130"/>
      <c r="IOM7" s="130"/>
      <c r="ION7" s="130"/>
      <c r="IOO7" s="130"/>
      <c r="IOP7" s="130"/>
      <c r="IOQ7" s="130"/>
      <c r="IOR7" s="130"/>
      <c r="IOS7" s="130"/>
      <c r="IOT7" s="130"/>
      <c r="IOU7" s="130"/>
      <c r="IOV7" s="130"/>
      <c r="IOW7" s="130"/>
      <c r="IOX7" s="130"/>
      <c r="IOY7" s="130"/>
      <c r="IOZ7" s="130"/>
      <c r="IPA7" s="130"/>
      <c r="IPB7" s="130"/>
      <c r="IPC7" s="130"/>
      <c r="IPD7" s="130"/>
      <c r="IPE7" s="130"/>
      <c r="IPF7" s="130"/>
      <c r="IPG7" s="130"/>
      <c r="IPH7" s="130"/>
      <c r="IPI7" s="130"/>
      <c r="IPJ7" s="130"/>
      <c r="IPK7" s="130"/>
      <c r="IPL7" s="130"/>
      <c r="IPM7" s="130"/>
      <c r="IPN7" s="130"/>
      <c r="IPO7" s="130"/>
      <c r="IPP7" s="130"/>
      <c r="IPQ7" s="130"/>
      <c r="IPR7" s="130"/>
      <c r="IPS7" s="130"/>
      <c r="IPT7" s="130"/>
      <c r="IPU7" s="130"/>
      <c r="IPV7" s="130"/>
      <c r="IPW7" s="130"/>
      <c r="IPX7" s="130"/>
      <c r="IPY7" s="130"/>
      <c r="IPZ7" s="130"/>
      <c r="IQA7" s="130"/>
      <c r="IQB7" s="130"/>
      <c r="IQC7" s="130"/>
      <c r="IQD7" s="130"/>
      <c r="IQE7" s="130"/>
      <c r="IQF7" s="130"/>
      <c r="IQG7" s="130"/>
      <c r="IQH7" s="130"/>
      <c r="IQI7" s="130"/>
      <c r="IQJ7" s="130"/>
      <c r="IQK7" s="130"/>
      <c r="IQL7" s="130"/>
      <c r="IQM7" s="130"/>
      <c r="IQN7" s="130"/>
      <c r="IQO7" s="130"/>
      <c r="IQP7" s="130"/>
      <c r="IQQ7" s="130"/>
      <c r="IQR7" s="130"/>
      <c r="IQS7" s="130"/>
      <c r="IQT7" s="130"/>
      <c r="IQU7" s="130"/>
      <c r="IQV7" s="130"/>
      <c r="IQW7" s="130"/>
      <c r="IQX7" s="130"/>
      <c r="IQY7" s="130"/>
      <c r="IQZ7" s="130"/>
      <c r="IRA7" s="130"/>
      <c r="IRB7" s="130"/>
      <c r="IRC7" s="130"/>
      <c r="IRD7" s="130"/>
      <c r="IRE7" s="130"/>
      <c r="IRF7" s="130"/>
      <c r="IRG7" s="130"/>
      <c r="IRH7" s="130"/>
      <c r="IRI7" s="130"/>
      <c r="IRJ7" s="130"/>
      <c r="IRK7" s="130"/>
      <c r="IRL7" s="130"/>
      <c r="IRM7" s="130"/>
      <c r="IRN7" s="130"/>
      <c r="IRO7" s="130"/>
      <c r="IRP7" s="130"/>
      <c r="IRQ7" s="130"/>
      <c r="IRR7" s="130"/>
      <c r="IRS7" s="130"/>
      <c r="IRT7" s="130"/>
      <c r="IRU7" s="130"/>
      <c r="IRV7" s="130"/>
      <c r="IRW7" s="130"/>
      <c r="IRX7" s="130"/>
      <c r="IRY7" s="130"/>
      <c r="IRZ7" s="130"/>
      <c r="ISA7" s="130"/>
      <c r="ISB7" s="130"/>
      <c r="ISC7" s="130"/>
      <c r="ISD7" s="130"/>
      <c r="ISE7" s="130"/>
      <c r="ISF7" s="130"/>
      <c r="ISG7" s="130"/>
      <c r="ISH7" s="130"/>
      <c r="ISI7" s="130"/>
      <c r="ISJ7" s="130"/>
      <c r="ISK7" s="130"/>
      <c r="ISL7" s="130"/>
      <c r="ISM7" s="130"/>
      <c r="ISN7" s="130"/>
      <c r="ISO7" s="130"/>
      <c r="ISP7" s="130"/>
      <c r="ISQ7" s="130"/>
      <c r="ISR7" s="130"/>
      <c r="ISS7" s="130"/>
      <c r="IST7" s="130"/>
      <c r="ISU7" s="130"/>
      <c r="ISV7" s="130"/>
      <c r="ISW7" s="130"/>
      <c r="ISX7" s="130"/>
      <c r="ISY7" s="130"/>
      <c r="ISZ7" s="130"/>
      <c r="ITA7" s="130"/>
      <c r="ITB7" s="130"/>
      <c r="ITC7" s="130"/>
      <c r="ITD7" s="130"/>
      <c r="ITE7" s="130"/>
      <c r="ITF7" s="130"/>
      <c r="ITG7" s="130"/>
      <c r="ITH7" s="130"/>
      <c r="ITI7" s="130"/>
      <c r="ITJ7" s="130"/>
      <c r="ITK7" s="130"/>
      <c r="ITL7" s="130"/>
      <c r="ITM7" s="130"/>
      <c r="ITN7" s="130"/>
      <c r="ITO7" s="130"/>
      <c r="ITP7" s="130"/>
      <c r="ITQ7" s="130"/>
      <c r="ITR7" s="130"/>
      <c r="ITS7" s="130"/>
      <c r="ITT7" s="130"/>
      <c r="ITU7" s="130"/>
      <c r="ITV7" s="130"/>
      <c r="ITW7" s="130"/>
      <c r="ITX7" s="130"/>
      <c r="ITY7" s="130"/>
      <c r="ITZ7" s="130"/>
      <c r="IUA7" s="130"/>
      <c r="IUB7" s="130"/>
      <c r="IUC7" s="130"/>
      <c r="IUD7" s="130"/>
      <c r="IUE7" s="130"/>
      <c r="IUF7" s="130"/>
      <c r="IUG7" s="130"/>
      <c r="IUH7" s="130"/>
      <c r="IUI7" s="130"/>
      <c r="IUJ7" s="130"/>
      <c r="IUK7" s="130"/>
      <c r="IUL7" s="130"/>
      <c r="IUM7" s="130"/>
      <c r="IUN7" s="130"/>
      <c r="IUO7" s="130"/>
      <c r="IUP7" s="130"/>
      <c r="IUQ7" s="130"/>
      <c r="IUR7" s="130"/>
      <c r="IUS7" s="130"/>
      <c r="IUT7" s="130"/>
      <c r="IUU7" s="130"/>
      <c r="IUV7" s="130"/>
      <c r="IUW7" s="130"/>
      <c r="IUX7" s="130"/>
      <c r="IUY7" s="130"/>
      <c r="IUZ7" s="130"/>
      <c r="IVA7" s="130"/>
      <c r="IVB7" s="130"/>
      <c r="IVC7" s="130"/>
      <c r="IVD7" s="130"/>
      <c r="IVE7" s="130"/>
      <c r="IVF7" s="130"/>
      <c r="IVG7" s="130"/>
      <c r="IVH7" s="130"/>
      <c r="IVI7" s="130"/>
      <c r="IVJ7" s="130"/>
      <c r="IVK7" s="130"/>
      <c r="IVL7" s="130"/>
      <c r="IVM7" s="130"/>
      <c r="IVN7" s="130"/>
      <c r="IVO7" s="130"/>
      <c r="IVP7" s="130"/>
      <c r="IVQ7" s="130"/>
      <c r="IVR7" s="130"/>
      <c r="IVS7" s="130"/>
      <c r="IVT7" s="130"/>
      <c r="IVU7" s="130"/>
      <c r="IVV7" s="130"/>
      <c r="IVW7" s="130"/>
      <c r="IVX7" s="130"/>
      <c r="IVY7" s="130"/>
      <c r="IVZ7" s="130"/>
      <c r="IWA7" s="130"/>
      <c r="IWB7" s="130"/>
      <c r="IWC7" s="130"/>
      <c r="IWD7" s="130"/>
      <c r="IWE7" s="130"/>
      <c r="IWF7" s="130"/>
      <c r="IWG7" s="130"/>
      <c r="IWH7" s="130"/>
      <c r="IWI7" s="130"/>
      <c r="IWJ7" s="130"/>
      <c r="IWK7" s="130"/>
      <c r="IWL7" s="130"/>
      <c r="IWM7" s="130"/>
      <c r="IWN7" s="130"/>
      <c r="IWO7" s="130"/>
      <c r="IWP7" s="130"/>
      <c r="IWQ7" s="130"/>
      <c r="IWR7" s="130"/>
      <c r="IWS7" s="130"/>
      <c r="IWT7" s="130"/>
      <c r="IWU7" s="130"/>
      <c r="IWV7" s="130"/>
      <c r="IWW7" s="130"/>
      <c r="IWX7" s="130"/>
      <c r="IWY7" s="130"/>
      <c r="IWZ7" s="130"/>
      <c r="IXA7" s="130"/>
      <c r="IXB7" s="130"/>
      <c r="IXC7" s="130"/>
      <c r="IXD7" s="130"/>
      <c r="IXE7" s="130"/>
      <c r="IXF7" s="130"/>
      <c r="IXG7" s="130"/>
      <c r="IXH7" s="130"/>
      <c r="IXI7" s="130"/>
      <c r="IXJ7" s="130"/>
      <c r="IXK7" s="130"/>
      <c r="IXL7" s="130"/>
      <c r="IXM7" s="130"/>
      <c r="IXN7" s="130"/>
      <c r="IXO7" s="130"/>
      <c r="IXP7" s="130"/>
      <c r="IXQ7" s="130"/>
      <c r="IXR7" s="130"/>
      <c r="IXS7" s="130"/>
      <c r="IXT7" s="130"/>
      <c r="IXU7" s="130"/>
      <c r="IXV7" s="130"/>
      <c r="IXW7" s="130"/>
      <c r="IXX7" s="130"/>
      <c r="IXY7" s="130"/>
      <c r="IXZ7" s="130"/>
      <c r="IYA7" s="130"/>
      <c r="IYB7" s="130"/>
      <c r="IYC7" s="130"/>
      <c r="IYD7" s="130"/>
      <c r="IYE7" s="130"/>
      <c r="IYF7" s="130"/>
      <c r="IYG7" s="130"/>
      <c r="IYH7" s="130"/>
      <c r="IYI7" s="130"/>
      <c r="IYJ7" s="130"/>
      <c r="IYK7" s="130"/>
      <c r="IYL7" s="130"/>
      <c r="IYM7" s="130"/>
      <c r="IYN7" s="130"/>
      <c r="IYO7" s="130"/>
      <c r="IYP7" s="130"/>
      <c r="IYQ7" s="130"/>
      <c r="IYR7" s="130"/>
      <c r="IYS7" s="130"/>
      <c r="IYT7" s="130"/>
      <c r="IYU7" s="130"/>
      <c r="IYV7" s="130"/>
      <c r="IYW7" s="130"/>
      <c r="IYX7" s="130"/>
      <c r="IYY7" s="130"/>
      <c r="IYZ7" s="130"/>
      <c r="IZA7" s="130"/>
      <c r="IZB7" s="130"/>
      <c r="IZC7" s="130"/>
      <c r="IZD7" s="130"/>
      <c r="IZE7" s="130"/>
      <c r="IZF7" s="130"/>
      <c r="IZG7" s="130"/>
      <c r="IZH7" s="130"/>
      <c r="IZI7" s="130"/>
      <c r="IZJ7" s="130"/>
      <c r="IZK7" s="130"/>
      <c r="IZL7" s="130"/>
      <c r="IZM7" s="130"/>
      <c r="IZN7" s="130"/>
      <c r="IZO7" s="130"/>
      <c r="IZP7" s="130"/>
      <c r="IZQ7" s="130"/>
      <c r="IZR7" s="130"/>
      <c r="IZS7" s="130"/>
      <c r="IZT7" s="130"/>
      <c r="IZU7" s="130"/>
      <c r="IZV7" s="130"/>
      <c r="IZW7" s="130"/>
      <c r="IZX7" s="130"/>
      <c r="IZY7" s="130"/>
      <c r="IZZ7" s="130"/>
      <c r="JAA7" s="130"/>
      <c r="JAB7" s="130"/>
      <c r="JAC7" s="130"/>
      <c r="JAD7" s="130"/>
      <c r="JAE7" s="130"/>
      <c r="JAF7" s="130"/>
      <c r="JAG7" s="130"/>
      <c r="JAH7" s="130"/>
      <c r="JAI7" s="130"/>
      <c r="JAJ7" s="130"/>
      <c r="JAK7" s="130"/>
      <c r="JAL7" s="130"/>
      <c r="JAM7" s="130"/>
      <c r="JAN7" s="130"/>
      <c r="JAO7" s="130"/>
      <c r="JAP7" s="130"/>
      <c r="JAQ7" s="130"/>
      <c r="JAR7" s="130"/>
      <c r="JAS7" s="130"/>
      <c r="JAT7" s="130"/>
      <c r="JAU7" s="130"/>
      <c r="JAV7" s="130"/>
      <c r="JAW7" s="130"/>
      <c r="JAX7" s="130"/>
      <c r="JAY7" s="130"/>
      <c r="JAZ7" s="130"/>
      <c r="JBA7" s="130"/>
      <c r="JBB7" s="130"/>
      <c r="JBC7" s="130"/>
      <c r="JBD7" s="130"/>
      <c r="JBE7" s="130"/>
      <c r="JBF7" s="130"/>
      <c r="JBG7" s="130"/>
      <c r="JBH7" s="130"/>
      <c r="JBI7" s="130"/>
      <c r="JBJ7" s="130"/>
      <c r="JBK7" s="130"/>
      <c r="JBL7" s="130"/>
      <c r="JBM7" s="130"/>
      <c r="JBN7" s="130"/>
      <c r="JBO7" s="130"/>
      <c r="JBP7" s="130"/>
      <c r="JBQ7" s="130"/>
      <c r="JBR7" s="130"/>
      <c r="JBS7" s="130"/>
      <c r="JBT7" s="130"/>
      <c r="JBU7" s="130"/>
      <c r="JBV7" s="130"/>
      <c r="JBW7" s="130"/>
      <c r="JBX7" s="130"/>
      <c r="JBY7" s="130"/>
      <c r="JBZ7" s="130"/>
      <c r="JCA7" s="130"/>
      <c r="JCB7" s="130"/>
      <c r="JCC7" s="130"/>
      <c r="JCD7" s="130"/>
      <c r="JCE7" s="130"/>
      <c r="JCF7" s="130"/>
      <c r="JCG7" s="130"/>
      <c r="JCH7" s="130"/>
      <c r="JCI7" s="130"/>
      <c r="JCJ7" s="130"/>
      <c r="JCK7" s="130"/>
      <c r="JCL7" s="130"/>
      <c r="JCM7" s="130"/>
      <c r="JCN7" s="130"/>
      <c r="JCO7" s="130"/>
      <c r="JCP7" s="130"/>
      <c r="JCQ7" s="130"/>
      <c r="JCR7" s="130"/>
      <c r="JCS7" s="130"/>
      <c r="JCT7" s="130"/>
      <c r="JCU7" s="130"/>
      <c r="JCV7" s="130"/>
      <c r="JCW7" s="130"/>
      <c r="JCX7" s="130"/>
      <c r="JCY7" s="130"/>
      <c r="JCZ7" s="130"/>
      <c r="JDA7" s="130"/>
      <c r="JDB7" s="130"/>
      <c r="JDC7" s="130"/>
      <c r="JDD7" s="130"/>
      <c r="JDE7" s="130"/>
      <c r="JDF7" s="130"/>
      <c r="JDG7" s="130"/>
      <c r="JDH7" s="130"/>
      <c r="JDI7" s="130"/>
      <c r="JDJ7" s="130"/>
      <c r="JDK7" s="130"/>
      <c r="JDL7" s="130"/>
      <c r="JDM7" s="130"/>
      <c r="JDN7" s="130"/>
      <c r="JDO7" s="130"/>
      <c r="JDP7" s="130"/>
      <c r="JDQ7" s="130"/>
      <c r="JDR7" s="130"/>
      <c r="JDS7" s="130"/>
      <c r="JDT7" s="130"/>
      <c r="JDU7" s="130"/>
      <c r="JDV7" s="130"/>
      <c r="JDW7" s="130"/>
      <c r="JDX7" s="130"/>
      <c r="JDY7" s="130"/>
      <c r="JDZ7" s="130"/>
      <c r="JEA7" s="130"/>
      <c r="JEB7" s="130"/>
      <c r="JEC7" s="130"/>
      <c r="JED7" s="130"/>
      <c r="JEE7" s="130"/>
      <c r="JEF7" s="130"/>
      <c r="JEG7" s="130"/>
      <c r="JEH7" s="130"/>
      <c r="JEI7" s="130"/>
      <c r="JEJ7" s="130"/>
      <c r="JEK7" s="130"/>
      <c r="JEL7" s="130"/>
      <c r="JEM7" s="130"/>
      <c r="JEN7" s="130"/>
      <c r="JEO7" s="130"/>
      <c r="JEP7" s="130"/>
      <c r="JEQ7" s="130"/>
      <c r="JER7" s="130"/>
      <c r="JES7" s="130"/>
      <c r="JET7" s="130"/>
      <c r="JEU7" s="130"/>
      <c r="JEV7" s="130"/>
      <c r="JEW7" s="130"/>
      <c r="JEX7" s="130"/>
      <c r="JEY7" s="130"/>
      <c r="JEZ7" s="130"/>
      <c r="JFA7" s="130"/>
      <c r="JFB7" s="130"/>
      <c r="JFC7" s="130"/>
      <c r="JFD7" s="130"/>
      <c r="JFE7" s="130"/>
      <c r="JFF7" s="130"/>
      <c r="JFG7" s="130"/>
      <c r="JFH7" s="130"/>
      <c r="JFI7" s="130"/>
      <c r="JFJ7" s="130"/>
      <c r="JFK7" s="130"/>
      <c r="JFL7" s="130"/>
      <c r="JFM7" s="130"/>
      <c r="JFN7" s="130"/>
      <c r="JFO7" s="130"/>
      <c r="JFP7" s="130"/>
      <c r="JFQ7" s="130"/>
      <c r="JFR7" s="130"/>
      <c r="JFS7" s="130"/>
      <c r="JFT7" s="130"/>
      <c r="JFU7" s="130"/>
      <c r="JFV7" s="130"/>
      <c r="JFW7" s="130"/>
      <c r="JFX7" s="130"/>
      <c r="JFY7" s="130"/>
      <c r="JFZ7" s="130"/>
      <c r="JGA7" s="130"/>
      <c r="JGB7" s="130"/>
      <c r="JGC7" s="130"/>
      <c r="JGD7" s="130"/>
      <c r="JGE7" s="130"/>
      <c r="JGF7" s="130"/>
      <c r="JGG7" s="130"/>
      <c r="JGH7" s="130"/>
      <c r="JGI7" s="130"/>
      <c r="JGJ7" s="130"/>
      <c r="JGK7" s="130"/>
      <c r="JGL7" s="130"/>
      <c r="JGM7" s="130"/>
      <c r="JGN7" s="130"/>
      <c r="JGO7" s="130"/>
      <c r="JGP7" s="130"/>
      <c r="JGQ7" s="130"/>
      <c r="JGR7" s="130"/>
      <c r="JGS7" s="130"/>
      <c r="JGT7" s="130"/>
      <c r="JGU7" s="130"/>
      <c r="JGV7" s="130"/>
      <c r="JGW7" s="130"/>
      <c r="JGX7" s="130"/>
      <c r="JGY7" s="130"/>
      <c r="JGZ7" s="130"/>
      <c r="JHA7" s="130"/>
      <c r="JHB7" s="130"/>
      <c r="JHC7" s="130"/>
      <c r="JHD7" s="130"/>
      <c r="JHE7" s="130"/>
      <c r="JHF7" s="130"/>
      <c r="JHG7" s="130"/>
      <c r="JHH7" s="130"/>
      <c r="JHI7" s="130"/>
      <c r="JHJ7" s="130"/>
      <c r="JHK7" s="130"/>
      <c r="JHL7" s="130"/>
      <c r="JHM7" s="130"/>
      <c r="JHN7" s="130"/>
      <c r="JHO7" s="130"/>
      <c r="JHP7" s="130"/>
      <c r="JHQ7" s="130"/>
      <c r="JHR7" s="130"/>
      <c r="JHS7" s="130"/>
      <c r="JHT7" s="130"/>
      <c r="JHU7" s="130"/>
      <c r="JHV7" s="130"/>
      <c r="JHW7" s="130"/>
      <c r="JHX7" s="130"/>
      <c r="JHY7" s="130"/>
      <c r="JHZ7" s="130"/>
      <c r="JIA7" s="130"/>
      <c r="JIB7" s="130"/>
      <c r="JIC7" s="130"/>
      <c r="JID7" s="130"/>
      <c r="JIE7" s="130"/>
      <c r="JIF7" s="130"/>
      <c r="JIG7" s="130"/>
      <c r="JIH7" s="130"/>
      <c r="JII7" s="130"/>
      <c r="JIJ7" s="130"/>
      <c r="JIK7" s="130"/>
      <c r="JIL7" s="130"/>
      <c r="JIM7" s="130"/>
      <c r="JIN7" s="130"/>
      <c r="JIO7" s="130"/>
      <c r="JIP7" s="130"/>
      <c r="JIQ7" s="130"/>
      <c r="JIR7" s="130"/>
      <c r="JIS7" s="130"/>
      <c r="JIT7" s="130"/>
      <c r="JIU7" s="130"/>
      <c r="JIV7" s="130"/>
      <c r="JIW7" s="130"/>
      <c r="JIX7" s="130"/>
      <c r="JIY7" s="130"/>
      <c r="JIZ7" s="130"/>
      <c r="JJA7" s="130"/>
      <c r="JJB7" s="130"/>
      <c r="JJC7" s="130"/>
      <c r="JJD7" s="130"/>
      <c r="JJE7" s="130"/>
      <c r="JJF7" s="130"/>
      <c r="JJG7" s="130"/>
      <c r="JJH7" s="130"/>
      <c r="JJI7" s="130"/>
      <c r="JJJ7" s="130"/>
      <c r="JJK7" s="130"/>
      <c r="JJL7" s="130"/>
      <c r="JJM7" s="130"/>
      <c r="JJN7" s="130"/>
      <c r="JJO7" s="130"/>
      <c r="JJP7" s="130"/>
      <c r="JJQ7" s="130"/>
      <c r="JJR7" s="130"/>
      <c r="JJS7" s="130"/>
      <c r="JJT7" s="130"/>
      <c r="JJU7" s="130"/>
      <c r="JJV7" s="130"/>
      <c r="JJW7" s="130"/>
      <c r="JJX7" s="130"/>
      <c r="JJY7" s="130"/>
      <c r="JJZ7" s="130"/>
      <c r="JKA7" s="130"/>
      <c r="JKB7" s="130"/>
      <c r="JKC7" s="130"/>
      <c r="JKD7" s="130"/>
      <c r="JKE7" s="130"/>
      <c r="JKF7" s="130"/>
      <c r="JKG7" s="130"/>
      <c r="JKH7" s="130"/>
      <c r="JKI7" s="130"/>
      <c r="JKJ7" s="130"/>
      <c r="JKK7" s="130"/>
      <c r="JKL7" s="130"/>
      <c r="JKM7" s="130"/>
      <c r="JKN7" s="130"/>
      <c r="JKO7" s="130"/>
      <c r="JKP7" s="130"/>
      <c r="JKQ7" s="130"/>
      <c r="JKR7" s="130"/>
      <c r="JKS7" s="130"/>
      <c r="JKT7" s="130"/>
      <c r="JKU7" s="130"/>
      <c r="JKV7" s="130"/>
      <c r="JKW7" s="130"/>
      <c r="JKX7" s="130"/>
      <c r="JKY7" s="130"/>
      <c r="JKZ7" s="130"/>
      <c r="JLA7" s="130"/>
      <c r="JLB7" s="130"/>
      <c r="JLC7" s="130"/>
      <c r="JLD7" s="130"/>
      <c r="JLE7" s="130"/>
      <c r="JLF7" s="130"/>
      <c r="JLG7" s="130"/>
      <c r="JLH7" s="130"/>
      <c r="JLI7" s="130"/>
      <c r="JLJ7" s="130"/>
      <c r="JLK7" s="130"/>
      <c r="JLL7" s="130"/>
      <c r="JLM7" s="130"/>
      <c r="JLN7" s="130"/>
      <c r="JLO7" s="130"/>
      <c r="JLP7" s="130"/>
      <c r="JLQ7" s="130"/>
      <c r="JLR7" s="130"/>
      <c r="JLS7" s="130"/>
      <c r="JLT7" s="130"/>
      <c r="JLU7" s="130"/>
      <c r="JLV7" s="130"/>
      <c r="JLW7" s="130"/>
      <c r="JLX7" s="130"/>
      <c r="JLY7" s="130"/>
      <c r="JLZ7" s="130"/>
      <c r="JMA7" s="130"/>
      <c r="JMB7" s="130"/>
      <c r="JMC7" s="130"/>
      <c r="JMD7" s="130"/>
      <c r="JME7" s="130"/>
      <c r="JMF7" s="130"/>
      <c r="JMG7" s="130"/>
      <c r="JMH7" s="130"/>
      <c r="JMI7" s="130"/>
      <c r="JMJ7" s="130"/>
      <c r="JMK7" s="130"/>
      <c r="JML7" s="130"/>
      <c r="JMM7" s="130"/>
      <c r="JMN7" s="130"/>
      <c r="JMO7" s="130"/>
      <c r="JMP7" s="130"/>
      <c r="JMQ7" s="130"/>
      <c r="JMR7" s="130"/>
      <c r="JMS7" s="130"/>
      <c r="JMT7" s="130"/>
      <c r="JMU7" s="130"/>
      <c r="JMV7" s="130"/>
      <c r="JMW7" s="130"/>
      <c r="JMX7" s="130"/>
      <c r="JMY7" s="130"/>
      <c r="JMZ7" s="130"/>
      <c r="JNA7" s="130"/>
      <c r="JNB7" s="130"/>
      <c r="JNC7" s="130"/>
      <c r="JND7" s="130"/>
      <c r="JNE7" s="130"/>
      <c r="JNF7" s="130"/>
      <c r="JNG7" s="130"/>
      <c r="JNH7" s="130"/>
      <c r="JNI7" s="130"/>
      <c r="JNJ7" s="130"/>
      <c r="JNK7" s="130"/>
      <c r="JNL7" s="130"/>
      <c r="JNM7" s="130"/>
      <c r="JNN7" s="130"/>
      <c r="JNO7" s="130"/>
      <c r="JNP7" s="130"/>
      <c r="JNQ7" s="130"/>
      <c r="JNR7" s="130"/>
      <c r="JNS7" s="130"/>
      <c r="JNT7" s="130"/>
      <c r="JNU7" s="130"/>
      <c r="JNV7" s="130"/>
      <c r="JNW7" s="130"/>
      <c r="JNX7" s="130"/>
      <c r="JNY7" s="130"/>
      <c r="JNZ7" s="130"/>
      <c r="JOA7" s="130"/>
      <c r="JOB7" s="130"/>
      <c r="JOC7" s="130"/>
      <c r="JOD7" s="130"/>
      <c r="JOE7" s="130"/>
      <c r="JOF7" s="130"/>
      <c r="JOG7" s="130"/>
      <c r="JOH7" s="130"/>
      <c r="JOI7" s="130"/>
      <c r="JOJ7" s="130"/>
      <c r="JOK7" s="130"/>
      <c r="JOL7" s="130"/>
      <c r="JOM7" s="130"/>
      <c r="JON7" s="130"/>
      <c r="JOO7" s="130"/>
      <c r="JOP7" s="130"/>
      <c r="JOQ7" s="130"/>
      <c r="JOR7" s="130"/>
      <c r="JOS7" s="130"/>
      <c r="JOT7" s="130"/>
      <c r="JOU7" s="130"/>
      <c r="JOV7" s="130"/>
      <c r="JOW7" s="130"/>
      <c r="JOX7" s="130"/>
      <c r="JOY7" s="130"/>
      <c r="JOZ7" s="130"/>
      <c r="JPA7" s="130"/>
      <c r="JPB7" s="130"/>
      <c r="JPC7" s="130"/>
      <c r="JPD7" s="130"/>
      <c r="JPE7" s="130"/>
      <c r="JPF7" s="130"/>
      <c r="JPG7" s="130"/>
      <c r="JPH7" s="130"/>
      <c r="JPI7" s="130"/>
      <c r="JPJ7" s="130"/>
      <c r="JPK7" s="130"/>
      <c r="JPL7" s="130"/>
      <c r="JPM7" s="130"/>
      <c r="JPN7" s="130"/>
      <c r="JPO7" s="130"/>
      <c r="JPP7" s="130"/>
      <c r="JPQ7" s="130"/>
      <c r="JPR7" s="130"/>
      <c r="JPS7" s="130"/>
      <c r="JPT7" s="130"/>
      <c r="JPU7" s="130"/>
      <c r="JPV7" s="130"/>
      <c r="JPW7" s="130"/>
      <c r="JPX7" s="130"/>
      <c r="JPY7" s="130"/>
      <c r="JPZ7" s="130"/>
      <c r="JQA7" s="130"/>
      <c r="JQB7" s="130"/>
      <c r="JQC7" s="130"/>
      <c r="JQD7" s="130"/>
      <c r="JQE7" s="130"/>
      <c r="JQF7" s="130"/>
      <c r="JQG7" s="130"/>
      <c r="JQH7" s="130"/>
      <c r="JQI7" s="130"/>
      <c r="JQJ7" s="130"/>
      <c r="JQK7" s="130"/>
      <c r="JQL7" s="130"/>
      <c r="JQM7" s="130"/>
      <c r="JQN7" s="130"/>
      <c r="JQO7" s="130"/>
      <c r="JQP7" s="130"/>
      <c r="JQQ7" s="130"/>
      <c r="JQR7" s="130"/>
      <c r="JQS7" s="130"/>
      <c r="JQT7" s="130"/>
      <c r="JQU7" s="130"/>
      <c r="JQV7" s="130"/>
      <c r="JQW7" s="130"/>
      <c r="JQX7" s="130"/>
      <c r="JQY7" s="130"/>
      <c r="JQZ7" s="130"/>
      <c r="JRA7" s="130"/>
      <c r="JRB7" s="130"/>
      <c r="JRC7" s="130"/>
      <c r="JRD7" s="130"/>
      <c r="JRE7" s="130"/>
      <c r="JRF7" s="130"/>
      <c r="JRG7" s="130"/>
      <c r="JRH7" s="130"/>
      <c r="JRI7" s="130"/>
      <c r="JRJ7" s="130"/>
      <c r="JRK7" s="130"/>
      <c r="JRL7" s="130"/>
      <c r="JRM7" s="130"/>
      <c r="JRN7" s="130"/>
      <c r="JRO7" s="130"/>
      <c r="JRP7" s="130"/>
      <c r="JRQ7" s="130"/>
      <c r="JRR7" s="130"/>
      <c r="JRS7" s="130"/>
      <c r="JRT7" s="130"/>
      <c r="JRU7" s="130"/>
      <c r="JRV7" s="130"/>
      <c r="JRW7" s="130"/>
      <c r="JRX7" s="130"/>
      <c r="JRY7" s="130"/>
      <c r="JRZ7" s="130"/>
      <c r="JSA7" s="130"/>
      <c r="JSB7" s="130"/>
      <c r="JSC7" s="130"/>
      <c r="JSD7" s="130"/>
      <c r="JSE7" s="130"/>
      <c r="JSF7" s="130"/>
      <c r="JSG7" s="130"/>
      <c r="JSH7" s="130"/>
      <c r="JSI7" s="130"/>
      <c r="JSJ7" s="130"/>
      <c r="JSK7" s="130"/>
      <c r="JSL7" s="130"/>
      <c r="JSM7" s="130"/>
      <c r="JSN7" s="130"/>
      <c r="JSO7" s="130"/>
      <c r="JSP7" s="130"/>
      <c r="JSQ7" s="130"/>
      <c r="JSR7" s="130"/>
      <c r="JSS7" s="130"/>
      <c r="JST7" s="130"/>
      <c r="JSU7" s="130"/>
      <c r="JSV7" s="130"/>
      <c r="JSW7" s="130"/>
      <c r="JSX7" s="130"/>
      <c r="JSY7" s="130"/>
      <c r="JSZ7" s="130"/>
      <c r="JTA7" s="130"/>
      <c r="JTB7" s="130"/>
      <c r="JTC7" s="130"/>
      <c r="JTD7" s="130"/>
      <c r="JTE7" s="130"/>
      <c r="JTF7" s="130"/>
      <c r="JTG7" s="130"/>
      <c r="JTH7" s="130"/>
      <c r="JTI7" s="130"/>
      <c r="JTJ7" s="130"/>
      <c r="JTK7" s="130"/>
      <c r="JTL7" s="130"/>
      <c r="JTM7" s="130"/>
      <c r="JTN7" s="130"/>
      <c r="JTO7" s="130"/>
      <c r="JTP7" s="130"/>
      <c r="JTQ7" s="130"/>
      <c r="JTR7" s="130"/>
      <c r="JTS7" s="130"/>
      <c r="JTT7" s="130"/>
      <c r="JTU7" s="130"/>
      <c r="JTV7" s="130"/>
      <c r="JTW7" s="130"/>
      <c r="JTX7" s="130"/>
      <c r="JTY7" s="130"/>
      <c r="JTZ7" s="130"/>
      <c r="JUA7" s="130"/>
      <c r="JUB7" s="130"/>
      <c r="JUC7" s="130"/>
      <c r="JUD7" s="130"/>
      <c r="JUE7" s="130"/>
      <c r="JUF7" s="130"/>
      <c r="JUG7" s="130"/>
      <c r="JUH7" s="130"/>
      <c r="JUI7" s="130"/>
      <c r="JUJ7" s="130"/>
      <c r="JUK7" s="130"/>
      <c r="JUL7" s="130"/>
      <c r="JUM7" s="130"/>
      <c r="JUN7" s="130"/>
      <c r="JUO7" s="130"/>
      <c r="JUP7" s="130"/>
      <c r="JUQ7" s="130"/>
      <c r="JUR7" s="130"/>
      <c r="JUS7" s="130"/>
      <c r="JUT7" s="130"/>
      <c r="JUU7" s="130"/>
      <c r="JUV7" s="130"/>
      <c r="JUW7" s="130"/>
      <c r="JUX7" s="130"/>
      <c r="JUY7" s="130"/>
      <c r="JUZ7" s="130"/>
      <c r="JVA7" s="130"/>
      <c r="JVB7" s="130"/>
      <c r="JVC7" s="130"/>
      <c r="JVD7" s="130"/>
      <c r="JVE7" s="130"/>
      <c r="JVF7" s="130"/>
      <c r="JVG7" s="130"/>
      <c r="JVH7" s="130"/>
      <c r="JVI7" s="130"/>
      <c r="JVJ7" s="130"/>
      <c r="JVK7" s="130"/>
      <c r="JVL7" s="130"/>
      <c r="JVM7" s="130"/>
      <c r="JVN7" s="130"/>
      <c r="JVO7" s="130"/>
      <c r="JVP7" s="130"/>
      <c r="JVQ7" s="130"/>
      <c r="JVR7" s="130"/>
      <c r="JVS7" s="130"/>
      <c r="JVT7" s="130"/>
      <c r="JVU7" s="130"/>
      <c r="JVV7" s="130"/>
      <c r="JVW7" s="130"/>
      <c r="JVX7" s="130"/>
      <c r="JVY7" s="130"/>
      <c r="JVZ7" s="130"/>
      <c r="JWA7" s="130"/>
      <c r="JWB7" s="130"/>
      <c r="JWC7" s="130"/>
      <c r="JWD7" s="130"/>
      <c r="JWE7" s="130"/>
      <c r="JWF7" s="130"/>
      <c r="JWG7" s="130"/>
      <c r="JWH7" s="130"/>
      <c r="JWI7" s="130"/>
      <c r="JWJ7" s="130"/>
      <c r="JWK7" s="130"/>
      <c r="JWL7" s="130"/>
      <c r="JWM7" s="130"/>
      <c r="JWN7" s="130"/>
      <c r="JWO7" s="130"/>
      <c r="JWP7" s="130"/>
      <c r="JWQ7" s="130"/>
      <c r="JWR7" s="130"/>
      <c r="JWS7" s="130"/>
      <c r="JWT7" s="130"/>
      <c r="JWU7" s="130"/>
      <c r="JWV7" s="130"/>
      <c r="JWW7" s="130"/>
      <c r="JWX7" s="130"/>
      <c r="JWY7" s="130"/>
      <c r="JWZ7" s="130"/>
      <c r="JXA7" s="130"/>
      <c r="JXB7" s="130"/>
      <c r="JXC7" s="130"/>
      <c r="JXD7" s="130"/>
      <c r="JXE7" s="130"/>
      <c r="JXF7" s="130"/>
      <c r="JXG7" s="130"/>
      <c r="JXH7" s="130"/>
      <c r="JXI7" s="130"/>
      <c r="JXJ7" s="130"/>
      <c r="JXK7" s="130"/>
      <c r="JXL7" s="130"/>
      <c r="JXM7" s="130"/>
      <c r="JXN7" s="130"/>
      <c r="JXO7" s="130"/>
      <c r="JXP7" s="130"/>
      <c r="JXQ7" s="130"/>
      <c r="JXR7" s="130"/>
      <c r="JXS7" s="130"/>
      <c r="JXT7" s="130"/>
      <c r="JXU7" s="130"/>
      <c r="JXV7" s="130"/>
      <c r="JXW7" s="130"/>
      <c r="JXX7" s="130"/>
      <c r="JXY7" s="130"/>
      <c r="JXZ7" s="130"/>
      <c r="JYA7" s="130"/>
      <c r="JYB7" s="130"/>
      <c r="JYC7" s="130"/>
      <c r="JYD7" s="130"/>
      <c r="JYE7" s="130"/>
      <c r="JYF7" s="130"/>
      <c r="JYG7" s="130"/>
      <c r="JYH7" s="130"/>
      <c r="JYI7" s="130"/>
      <c r="JYJ7" s="130"/>
      <c r="JYK7" s="130"/>
      <c r="JYL7" s="130"/>
      <c r="JYM7" s="130"/>
      <c r="JYN7" s="130"/>
      <c r="JYO7" s="130"/>
      <c r="JYP7" s="130"/>
      <c r="JYQ7" s="130"/>
      <c r="JYR7" s="130"/>
      <c r="JYS7" s="130"/>
      <c r="JYT7" s="130"/>
      <c r="JYU7" s="130"/>
      <c r="JYV7" s="130"/>
      <c r="JYW7" s="130"/>
      <c r="JYX7" s="130"/>
      <c r="JYY7" s="130"/>
      <c r="JYZ7" s="130"/>
      <c r="JZA7" s="130"/>
      <c r="JZB7" s="130"/>
      <c r="JZC7" s="130"/>
      <c r="JZD7" s="130"/>
      <c r="JZE7" s="130"/>
      <c r="JZF7" s="130"/>
      <c r="JZG7" s="130"/>
      <c r="JZH7" s="130"/>
      <c r="JZI7" s="130"/>
      <c r="JZJ7" s="130"/>
      <c r="JZK7" s="130"/>
      <c r="JZL7" s="130"/>
      <c r="JZM7" s="130"/>
      <c r="JZN7" s="130"/>
      <c r="JZO7" s="130"/>
      <c r="JZP7" s="130"/>
      <c r="JZQ7" s="130"/>
      <c r="JZR7" s="130"/>
      <c r="JZS7" s="130"/>
      <c r="JZT7" s="130"/>
      <c r="JZU7" s="130"/>
      <c r="JZV7" s="130"/>
      <c r="JZW7" s="130"/>
      <c r="JZX7" s="130"/>
      <c r="JZY7" s="130"/>
      <c r="JZZ7" s="130"/>
      <c r="KAA7" s="130"/>
      <c r="KAB7" s="130"/>
      <c r="KAC7" s="130"/>
      <c r="KAD7" s="130"/>
      <c r="KAE7" s="130"/>
      <c r="KAF7" s="130"/>
      <c r="KAG7" s="130"/>
      <c r="KAH7" s="130"/>
      <c r="KAI7" s="130"/>
      <c r="KAJ7" s="130"/>
      <c r="KAK7" s="130"/>
      <c r="KAL7" s="130"/>
      <c r="KAM7" s="130"/>
      <c r="KAN7" s="130"/>
      <c r="KAO7" s="130"/>
      <c r="KAP7" s="130"/>
      <c r="KAQ7" s="130"/>
      <c r="KAR7" s="130"/>
      <c r="KAS7" s="130"/>
      <c r="KAT7" s="130"/>
      <c r="KAU7" s="130"/>
      <c r="KAV7" s="130"/>
      <c r="KAW7" s="130"/>
      <c r="KAX7" s="130"/>
      <c r="KAY7" s="130"/>
      <c r="KAZ7" s="130"/>
      <c r="KBA7" s="130"/>
      <c r="KBB7" s="130"/>
      <c r="KBC7" s="130"/>
      <c r="KBD7" s="130"/>
      <c r="KBE7" s="130"/>
      <c r="KBF7" s="130"/>
      <c r="KBG7" s="130"/>
      <c r="KBH7" s="130"/>
      <c r="KBI7" s="130"/>
      <c r="KBJ7" s="130"/>
      <c r="KBK7" s="130"/>
      <c r="KBL7" s="130"/>
      <c r="KBM7" s="130"/>
      <c r="KBN7" s="130"/>
      <c r="KBO7" s="130"/>
      <c r="KBP7" s="130"/>
      <c r="KBQ7" s="130"/>
      <c r="KBR7" s="130"/>
      <c r="KBS7" s="130"/>
      <c r="KBT7" s="130"/>
      <c r="KBU7" s="130"/>
      <c r="KBV7" s="130"/>
      <c r="KBW7" s="130"/>
      <c r="KBX7" s="130"/>
      <c r="KBY7" s="130"/>
      <c r="KBZ7" s="130"/>
      <c r="KCA7" s="130"/>
      <c r="KCB7" s="130"/>
      <c r="KCC7" s="130"/>
      <c r="KCD7" s="130"/>
      <c r="KCE7" s="130"/>
      <c r="KCF7" s="130"/>
      <c r="KCG7" s="130"/>
      <c r="KCH7" s="130"/>
      <c r="KCI7" s="130"/>
      <c r="KCJ7" s="130"/>
      <c r="KCK7" s="130"/>
      <c r="KCL7" s="130"/>
      <c r="KCM7" s="130"/>
      <c r="KCN7" s="130"/>
      <c r="KCO7" s="130"/>
      <c r="KCP7" s="130"/>
      <c r="KCQ7" s="130"/>
      <c r="KCR7" s="130"/>
      <c r="KCS7" s="130"/>
      <c r="KCT7" s="130"/>
      <c r="KCU7" s="130"/>
      <c r="KCV7" s="130"/>
      <c r="KCW7" s="130"/>
      <c r="KCX7" s="130"/>
      <c r="KCY7" s="130"/>
      <c r="KCZ7" s="130"/>
      <c r="KDA7" s="130"/>
      <c r="KDB7" s="130"/>
      <c r="KDC7" s="130"/>
      <c r="KDD7" s="130"/>
      <c r="KDE7" s="130"/>
      <c r="KDF7" s="130"/>
      <c r="KDG7" s="130"/>
      <c r="KDH7" s="130"/>
      <c r="KDI7" s="130"/>
      <c r="KDJ7" s="130"/>
      <c r="KDK7" s="130"/>
      <c r="KDL7" s="130"/>
      <c r="KDM7" s="130"/>
      <c r="KDN7" s="130"/>
      <c r="KDO7" s="130"/>
      <c r="KDP7" s="130"/>
      <c r="KDQ7" s="130"/>
      <c r="KDR7" s="130"/>
      <c r="KDS7" s="130"/>
      <c r="KDT7" s="130"/>
      <c r="KDU7" s="130"/>
      <c r="KDV7" s="130"/>
      <c r="KDW7" s="130"/>
      <c r="KDX7" s="130"/>
      <c r="KDY7" s="130"/>
      <c r="KDZ7" s="130"/>
      <c r="KEA7" s="130"/>
      <c r="KEB7" s="130"/>
      <c r="KEC7" s="130"/>
      <c r="KED7" s="130"/>
      <c r="KEE7" s="130"/>
      <c r="KEF7" s="130"/>
      <c r="KEG7" s="130"/>
      <c r="KEH7" s="130"/>
      <c r="KEI7" s="130"/>
      <c r="KEJ7" s="130"/>
      <c r="KEK7" s="130"/>
      <c r="KEL7" s="130"/>
      <c r="KEM7" s="130"/>
      <c r="KEN7" s="130"/>
      <c r="KEO7" s="130"/>
      <c r="KEP7" s="130"/>
      <c r="KEQ7" s="130"/>
      <c r="KER7" s="130"/>
      <c r="KES7" s="130"/>
      <c r="KET7" s="130"/>
      <c r="KEU7" s="130"/>
      <c r="KEV7" s="130"/>
      <c r="KEW7" s="130"/>
      <c r="KEX7" s="130"/>
      <c r="KEY7" s="130"/>
      <c r="KEZ7" s="130"/>
      <c r="KFA7" s="130"/>
      <c r="KFB7" s="130"/>
      <c r="KFC7" s="130"/>
      <c r="KFD7" s="130"/>
      <c r="KFE7" s="130"/>
      <c r="KFF7" s="130"/>
      <c r="KFG7" s="130"/>
      <c r="KFH7" s="130"/>
      <c r="KFI7" s="130"/>
      <c r="KFJ7" s="130"/>
      <c r="KFK7" s="130"/>
      <c r="KFL7" s="130"/>
      <c r="KFM7" s="130"/>
      <c r="KFN7" s="130"/>
      <c r="KFO7" s="130"/>
      <c r="KFP7" s="130"/>
      <c r="KFQ7" s="130"/>
      <c r="KFR7" s="130"/>
      <c r="KFS7" s="130"/>
      <c r="KFT7" s="130"/>
      <c r="KFU7" s="130"/>
      <c r="KFV7" s="130"/>
      <c r="KFW7" s="130"/>
      <c r="KFX7" s="130"/>
      <c r="KFY7" s="130"/>
      <c r="KFZ7" s="130"/>
      <c r="KGA7" s="130"/>
      <c r="KGB7" s="130"/>
      <c r="KGC7" s="130"/>
      <c r="KGD7" s="130"/>
      <c r="KGE7" s="130"/>
      <c r="KGF7" s="130"/>
      <c r="KGG7" s="130"/>
      <c r="KGH7" s="130"/>
      <c r="KGI7" s="130"/>
      <c r="KGJ7" s="130"/>
      <c r="KGK7" s="130"/>
      <c r="KGL7" s="130"/>
      <c r="KGM7" s="130"/>
      <c r="KGN7" s="130"/>
      <c r="KGO7" s="130"/>
      <c r="KGP7" s="130"/>
      <c r="KGQ7" s="130"/>
      <c r="KGR7" s="130"/>
      <c r="KGS7" s="130"/>
      <c r="KGT7" s="130"/>
      <c r="KGU7" s="130"/>
      <c r="KGV7" s="130"/>
      <c r="KGW7" s="130"/>
      <c r="KGX7" s="130"/>
      <c r="KGY7" s="130"/>
      <c r="KGZ7" s="130"/>
      <c r="KHA7" s="130"/>
      <c r="KHB7" s="130"/>
      <c r="KHC7" s="130"/>
      <c r="KHD7" s="130"/>
      <c r="KHE7" s="130"/>
      <c r="KHF7" s="130"/>
      <c r="KHG7" s="130"/>
      <c r="KHH7" s="130"/>
      <c r="KHI7" s="130"/>
      <c r="KHJ7" s="130"/>
      <c r="KHK7" s="130"/>
      <c r="KHL7" s="130"/>
      <c r="KHM7" s="130"/>
      <c r="KHN7" s="130"/>
      <c r="KHO7" s="130"/>
      <c r="KHP7" s="130"/>
      <c r="KHQ7" s="130"/>
      <c r="KHR7" s="130"/>
      <c r="KHS7" s="130"/>
      <c r="KHT7" s="130"/>
      <c r="KHU7" s="130"/>
      <c r="KHV7" s="130"/>
      <c r="KHW7" s="130"/>
      <c r="KHX7" s="130"/>
      <c r="KHY7" s="130"/>
      <c r="KHZ7" s="130"/>
      <c r="KIA7" s="130"/>
      <c r="KIB7" s="130"/>
      <c r="KIC7" s="130"/>
      <c r="KID7" s="130"/>
      <c r="KIE7" s="130"/>
      <c r="KIF7" s="130"/>
      <c r="KIG7" s="130"/>
      <c r="KIH7" s="130"/>
      <c r="KII7" s="130"/>
      <c r="KIJ7" s="130"/>
      <c r="KIK7" s="130"/>
      <c r="KIL7" s="130"/>
      <c r="KIM7" s="130"/>
      <c r="KIN7" s="130"/>
      <c r="KIO7" s="130"/>
      <c r="KIP7" s="130"/>
      <c r="KIQ7" s="130"/>
      <c r="KIR7" s="130"/>
      <c r="KIS7" s="130"/>
      <c r="KIT7" s="130"/>
      <c r="KIU7" s="130"/>
      <c r="KIV7" s="130"/>
      <c r="KIW7" s="130"/>
      <c r="KIX7" s="130"/>
      <c r="KIY7" s="130"/>
      <c r="KIZ7" s="130"/>
      <c r="KJA7" s="130"/>
      <c r="KJB7" s="130"/>
      <c r="KJC7" s="130"/>
      <c r="KJD7" s="130"/>
      <c r="KJE7" s="130"/>
      <c r="KJF7" s="130"/>
      <c r="KJG7" s="130"/>
      <c r="KJH7" s="130"/>
      <c r="KJI7" s="130"/>
      <c r="KJJ7" s="130"/>
      <c r="KJK7" s="130"/>
      <c r="KJL7" s="130"/>
      <c r="KJM7" s="130"/>
      <c r="KJN7" s="130"/>
      <c r="KJO7" s="130"/>
      <c r="KJP7" s="130"/>
      <c r="KJQ7" s="130"/>
      <c r="KJR7" s="130"/>
      <c r="KJS7" s="130"/>
      <c r="KJT7" s="130"/>
      <c r="KJU7" s="130"/>
      <c r="KJV7" s="130"/>
      <c r="KJW7" s="130"/>
      <c r="KJX7" s="130"/>
      <c r="KJY7" s="130"/>
      <c r="KJZ7" s="130"/>
      <c r="KKA7" s="130"/>
      <c r="KKB7" s="130"/>
      <c r="KKC7" s="130"/>
      <c r="KKD7" s="130"/>
      <c r="KKE7" s="130"/>
      <c r="KKF7" s="130"/>
      <c r="KKG7" s="130"/>
      <c r="KKH7" s="130"/>
      <c r="KKI7" s="130"/>
      <c r="KKJ7" s="130"/>
      <c r="KKK7" s="130"/>
      <c r="KKL7" s="130"/>
      <c r="KKM7" s="130"/>
      <c r="KKN7" s="130"/>
      <c r="KKO7" s="130"/>
      <c r="KKP7" s="130"/>
      <c r="KKQ7" s="130"/>
      <c r="KKR7" s="130"/>
      <c r="KKS7" s="130"/>
      <c r="KKT7" s="130"/>
      <c r="KKU7" s="130"/>
      <c r="KKV7" s="130"/>
      <c r="KKW7" s="130"/>
      <c r="KKX7" s="130"/>
      <c r="KKY7" s="130"/>
      <c r="KKZ7" s="130"/>
      <c r="KLA7" s="130"/>
      <c r="KLB7" s="130"/>
      <c r="KLC7" s="130"/>
      <c r="KLD7" s="130"/>
      <c r="KLE7" s="130"/>
      <c r="KLF7" s="130"/>
      <c r="KLG7" s="130"/>
      <c r="KLH7" s="130"/>
      <c r="KLI7" s="130"/>
      <c r="KLJ7" s="130"/>
      <c r="KLK7" s="130"/>
      <c r="KLL7" s="130"/>
      <c r="KLM7" s="130"/>
      <c r="KLN7" s="130"/>
      <c r="KLO7" s="130"/>
      <c r="KLP7" s="130"/>
      <c r="KLQ7" s="130"/>
      <c r="KLR7" s="130"/>
      <c r="KLS7" s="130"/>
      <c r="KLT7" s="130"/>
      <c r="KLU7" s="130"/>
      <c r="KLV7" s="130"/>
      <c r="KLW7" s="130"/>
      <c r="KLX7" s="130"/>
      <c r="KLY7" s="130"/>
      <c r="KLZ7" s="130"/>
      <c r="KMA7" s="130"/>
      <c r="KMB7" s="130"/>
      <c r="KMC7" s="130"/>
      <c r="KMD7" s="130"/>
      <c r="KME7" s="130"/>
      <c r="KMF7" s="130"/>
      <c r="KMG7" s="130"/>
      <c r="KMH7" s="130"/>
      <c r="KMI7" s="130"/>
      <c r="KMJ7" s="130"/>
      <c r="KMK7" s="130"/>
      <c r="KML7" s="130"/>
      <c r="KMM7" s="130"/>
      <c r="KMN7" s="130"/>
      <c r="KMO7" s="130"/>
      <c r="KMP7" s="130"/>
      <c r="KMQ7" s="130"/>
      <c r="KMR7" s="130"/>
      <c r="KMS7" s="130"/>
      <c r="KMT7" s="130"/>
      <c r="KMU7" s="130"/>
      <c r="KMV7" s="130"/>
      <c r="KMW7" s="130"/>
      <c r="KMX7" s="130"/>
      <c r="KMY7" s="130"/>
      <c r="KMZ7" s="130"/>
      <c r="KNA7" s="130"/>
      <c r="KNB7" s="130"/>
      <c r="KNC7" s="130"/>
      <c r="KND7" s="130"/>
      <c r="KNE7" s="130"/>
      <c r="KNF7" s="130"/>
      <c r="KNG7" s="130"/>
      <c r="KNH7" s="130"/>
      <c r="KNI7" s="130"/>
      <c r="KNJ7" s="130"/>
      <c r="KNK7" s="130"/>
      <c r="KNL7" s="130"/>
      <c r="KNM7" s="130"/>
      <c r="KNN7" s="130"/>
      <c r="KNO7" s="130"/>
      <c r="KNP7" s="130"/>
      <c r="KNQ7" s="130"/>
      <c r="KNR7" s="130"/>
      <c r="KNS7" s="130"/>
      <c r="KNT7" s="130"/>
      <c r="KNU7" s="130"/>
      <c r="KNV7" s="130"/>
      <c r="KNW7" s="130"/>
      <c r="KNX7" s="130"/>
      <c r="KNY7" s="130"/>
      <c r="KNZ7" s="130"/>
      <c r="KOA7" s="130"/>
      <c r="KOB7" s="130"/>
      <c r="KOC7" s="130"/>
      <c r="KOD7" s="130"/>
      <c r="KOE7" s="130"/>
      <c r="KOF7" s="130"/>
      <c r="KOG7" s="130"/>
      <c r="KOH7" s="130"/>
      <c r="KOI7" s="130"/>
      <c r="KOJ7" s="130"/>
      <c r="KOK7" s="130"/>
      <c r="KOL7" s="130"/>
      <c r="KOM7" s="130"/>
      <c r="KON7" s="130"/>
      <c r="KOO7" s="130"/>
      <c r="KOP7" s="130"/>
      <c r="KOQ7" s="130"/>
      <c r="KOR7" s="130"/>
      <c r="KOS7" s="130"/>
      <c r="KOT7" s="130"/>
      <c r="KOU7" s="130"/>
      <c r="KOV7" s="130"/>
      <c r="KOW7" s="130"/>
      <c r="KOX7" s="130"/>
      <c r="KOY7" s="130"/>
      <c r="KOZ7" s="130"/>
      <c r="KPA7" s="130"/>
      <c r="KPB7" s="130"/>
      <c r="KPC7" s="130"/>
      <c r="KPD7" s="130"/>
      <c r="KPE7" s="130"/>
      <c r="KPF7" s="130"/>
      <c r="KPG7" s="130"/>
      <c r="KPH7" s="130"/>
      <c r="KPI7" s="130"/>
      <c r="KPJ7" s="130"/>
      <c r="KPK7" s="130"/>
      <c r="KPL7" s="130"/>
      <c r="KPM7" s="130"/>
      <c r="KPN7" s="130"/>
      <c r="KPO7" s="130"/>
      <c r="KPP7" s="130"/>
      <c r="KPQ7" s="130"/>
      <c r="KPR7" s="130"/>
      <c r="KPS7" s="130"/>
      <c r="KPT7" s="130"/>
      <c r="KPU7" s="130"/>
      <c r="KPV7" s="130"/>
      <c r="KPW7" s="130"/>
      <c r="KPX7" s="130"/>
      <c r="KPY7" s="130"/>
      <c r="KPZ7" s="130"/>
      <c r="KQA7" s="130"/>
      <c r="KQB7" s="130"/>
      <c r="KQC7" s="130"/>
      <c r="KQD7" s="130"/>
      <c r="KQE7" s="130"/>
      <c r="KQF7" s="130"/>
      <c r="KQG7" s="130"/>
      <c r="KQH7" s="130"/>
      <c r="KQI7" s="130"/>
      <c r="KQJ7" s="130"/>
      <c r="KQK7" s="130"/>
      <c r="KQL7" s="130"/>
      <c r="KQM7" s="130"/>
      <c r="KQN7" s="130"/>
      <c r="KQO7" s="130"/>
      <c r="KQP7" s="130"/>
      <c r="KQQ7" s="130"/>
      <c r="KQR7" s="130"/>
      <c r="KQS7" s="130"/>
      <c r="KQT7" s="130"/>
      <c r="KQU7" s="130"/>
      <c r="KQV7" s="130"/>
      <c r="KQW7" s="130"/>
      <c r="KQX7" s="130"/>
      <c r="KQY7" s="130"/>
      <c r="KQZ7" s="130"/>
      <c r="KRA7" s="130"/>
      <c r="KRB7" s="130"/>
      <c r="KRC7" s="130"/>
      <c r="KRD7" s="130"/>
      <c r="KRE7" s="130"/>
      <c r="KRF7" s="130"/>
      <c r="KRG7" s="130"/>
      <c r="KRH7" s="130"/>
      <c r="KRI7" s="130"/>
      <c r="KRJ7" s="130"/>
      <c r="KRK7" s="130"/>
      <c r="KRL7" s="130"/>
      <c r="KRM7" s="130"/>
      <c r="KRN7" s="130"/>
      <c r="KRO7" s="130"/>
      <c r="KRP7" s="130"/>
      <c r="KRQ7" s="130"/>
      <c r="KRR7" s="130"/>
      <c r="KRS7" s="130"/>
      <c r="KRT7" s="130"/>
      <c r="KRU7" s="130"/>
      <c r="KRV7" s="130"/>
      <c r="KRW7" s="130"/>
      <c r="KRX7" s="130"/>
      <c r="KRY7" s="130"/>
      <c r="KRZ7" s="130"/>
      <c r="KSA7" s="130"/>
      <c r="KSB7" s="130"/>
      <c r="KSC7" s="130"/>
      <c r="KSD7" s="130"/>
      <c r="KSE7" s="130"/>
      <c r="KSF7" s="130"/>
      <c r="KSG7" s="130"/>
      <c r="KSH7" s="130"/>
      <c r="KSI7" s="130"/>
      <c r="KSJ7" s="130"/>
      <c r="KSK7" s="130"/>
      <c r="KSL7" s="130"/>
      <c r="KSM7" s="130"/>
      <c r="KSN7" s="130"/>
      <c r="KSO7" s="130"/>
      <c r="KSP7" s="130"/>
      <c r="KSQ7" s="130"/>
      <c r="KSR7" s="130"/>
      <c r="KSS7" s="130"/>
      <c r="KST7" s="130"/>
      <c r="KSU7" s="130"/>
      <c r="KSV7" s="130"/>
      <c r="KSW7" s="130"/>
      <c r="KSX7" s="130"/>
      <c r="KSY7" s="130"/>
      <c r="KSZ7" s="130"/>
      <c r="KTA7" s="130"/>
      <c r="KTB7" s="130"/>
      <c r="KTC7" s="130"/>
      <c r="KTD7" s="130"/>
      <c r="KTE7" s="130"/>
      <c r="KTF7" s="130"/>
      <c r="KTG7" s="130"/>
      <c r="KTH7" s="130"/>
      <c r="KTI7" s="130"/>
      <c r="KTJ7" s="130"/>
      <c r="KTK7" s="130"/>
      <c r="KTL7" s="130"/>
      <c r="KTM7" s="130"/>
      <c r="KTN7" s="130"/>
      <c r="KTO7" s="130"/>
      <c r="KTP7" s="130"/>
      <c r="KTQ7" s="130"/>
      <c r="KTR7" s="130"/>
      <c r="KTS7" s="130"/>
      <c r="KTT7" s="130"/>
      <c r="KTU7" s="130"/>
      <c r="KTV7" s="130"/>
      <c r="KTW7" s="130"/>
      <c r="KTX7" s="130"/>
      <c r="KTY7" s="130"/>
      <c r="KTZ7" s="130"/>
      <c r="KUA7" s="130"/>
      <c r="KUB7" s="130"/>
      <c r="KUC7" s="130"/>
      <c r="KUD7" s="130"/>
      <c r="KUE7" s="130"/>
      <c r="KUF7" s="130"/>
      <c r="KUG7" s="130"/>
      <c r="KUH7" s="130"/>
      <c r="KUI7" s="130"/>
      <c r="KUJ7" s="130"/>
      <c r="KUK7" s="130"/>
      <c r="KUL7" s="130"/>
      <c r="KUM7" s="130"/>
      <c r="KUN7" s="130"/>
      <c r="KUO7" s="130"/>
      <c r="KUP7" s="130"/>
      <c r="KUQ7" s="130"/>
      <c r="KUR7" s="130"/>
      <c r="KUS7" s="130"/>
      <c r="KUT7" s="130"/>
      <c r="KUU7" s="130"/>
      <c r="KUV7" s="130"/>
      <c r="KUW7" s="130"/>
      <c r="KUX7" s="130"/>
      <c r="KUY7" s="130"/>
      <c r="KUZ7" s="130"/>
      <c r="KVA7" s="130"/>
      <c r="KVB7" s="130"/>
      <c r="KVC7" s="130"/>
      <c r="KVD7" s="130"/>
      <c r="KVE7" s="130"/>
      <c r="KVF7" s="130"/>
      <c r="KVG7" s="130"/>
      <c r="KVH7" s="130"/>
      <c r="KVI7" s="130"/>
      <c r="KVJ7" s="130"/>
      <c r="KVK7" s="130"/>
      <c r="KVL7" s="130"/>
      <c r="KVM7" s="130"/>
      <c r="KVN7" s="130"/>
      <c r="KVO7" s="130"/>
      <c r="KVP7" s="130"/>
      <c r="KVQ7" s="130"/>
      <c r="KVR7" s="130"/>
      <c r="KVS7" s="130"/>
      <c r="KVT7" s="130"/>
      <c r="KVU7" s="130"/>
      <c r="KVV7" s="130"/>
      <c r="KVW7" s="130"/>
      <c r="KVX7" s="130"/>
      <c r="KVY7" s="130"/>
      <c r="KVZ7" s="130"/>
      <c r="KWA7" s="130"/>
      <c r="KWB7" s="130"/>
      <c r="KWC7" s="130"/>
      <c r="KWD7" s="130"/>
      <c r="KWE7" s="130"/>
      <c r="KWF7" s="130"/>
      <c r="KWG7" s="130"/>
      <c r="KWH7" s="130"/>
      <c r="KWI7" s="130"/>
      <c r="KWJ7" s="130"/>
      <c r="KWK7" s="130"/>
      <c r="KWL7" s="130"/>
      <c r="KWM7" s="130"/>
      <c r="KWN7" s="130"/>
      <c r="KWO7" s="130"/>
      <c r="KWP7" s="130"/>
      <c r="KWQ7" s="130"/>
      <c r="KWR7" s="130"/>
      <c r="KWS7" s="130"/>
      <c r="KWT7" s="130"/>
      <c r="KWU7" s="130"/>
      <c r="KWV7" s="130"/>
      <c r="KWW7" s="130"/>
      <c r="KWX7" s="130"/>
      <c r="KWY7" s="130"/>
      <c r="KWZ7" s="130"/>
      <c r="KXA7" s="130"/>
      <c r="KXB7" s="130"/>
      <c r="KXC7" s="130"/>
      <c r="KXD7" s="130"/>
      <c r="KXE7" s="130"/>
      <c r="KXF7" s="130"/>
      <c r="KXG7" s="130"/>
      <c r="KXH7" s="130"/>
      <c r="KXI7" s="130"/>
      <c r="KXJ7" s="130"/>
      <c r="KXK7" s="130"/>
      <c r="KXL7" s="130"/>
      <c r="KXM7" s="130"/>
      <c r="KXN7" s="130"/>
      <c r="KXO7" s="130"/>
      <c r="KXP7" s="130"/>
      <c r="KXQ7" s="130"/>
      <c r="KXR7" s="130"/>
      <c r="KXS7" s="130"/>
      <c r="KXT7" s="130"/>
      <c r="KXU7" s="130"/>
      <c r="KXV7" s="130"/>
      <c r="KXW7" s="130"/>
      <c r="KXX7" s="130"/>
      <c r="KXY7" s="130"/>
      <c r="KXZ7" s="130"/>
      <c r="KYA7" s="130"/>
      <c r="KYB7" s="130"/>
      <c r="KYC7" s="130"/>
      <c r="KYD7" s="130"/>
      <c r="KYE7" s="130"/>
      <c r="KYF7" s="130"/>
      <c r="KYG7" s="130"/>
      <c r="KYH7" s="130"/>
      <c r="KYI7" s="130"/>
      <c r="KYJ7" s="130"/>
      <c r="KYK7" s="130"/>
      <c r="KYL7" s="130"/>
      <c r="KYM7" s="130"/>
      <c r="KYN7" s="130"/>
      <c r="KYO7" s="130"/>
      <c r="KYP7" s="130"/>
      <c r="KYQ7" s="130"/>
      <c r="KYR7" s="130"/>
      <c r="KYS7" s="130"/>
      <c r="KYT7" s="130"/>
      <c r="KYU7" s="130"/>
      <c r="KYV7" s="130"/>
      <c r="KYW7" s="130"/>
      <c r="KYX7" s="130"/>
      <c r="KYY7" s="130"/>
      <c r="KYZ7" s="130"/>
      <c r="KZA7" s="130"/>
      <c r="KZB7" s="130"/>
      <c r="KZC7" s="130"/>
      <c r="KZD7" s="130"/>
      <c r="KZE7" s="130"/>
      <c r="KZF7" s="130"/>
      <c r="KZG7" s="130"/>
      <c r="KZH7" s="130"/>
      <c r="KZI7" s="130"/>
      <c r="KZJ7" s="130"/>
      <c r="KZK7" s="130"/>
      <c r="KZL7" s="130"/>
      <c r="KZM7" s="130"/>
      <c r="KZN7" s="130"/>
      <c r="KZO7" s="130"/>
      <c r="KZP7" s="130"/>
      <c r="KZQ7" s="130"/>
      <c r="KZR7" s="130"/>
      <c r="KZS7" s="130"/>
      <c r="KZT7" s="130"/>
      <c r="KZU7" s="130"/>
      <c r="KZV7" s="130"/>
      <c r="KZW7" s="130"/>
      <c r="KZX7" s="130"/>
      <c r="KZY7" s="130"/>
      <c r="KZZ7" s="130"/>
      <c r="LAA7" s="130"/>
      <c r="LAB7" s="130"/>
      <c r="LAC7" s="130"/>
      <c r="LAD7" s="130"/>
      <c r="LAE7" s="130"/>
      <c r="LAF7" s="130"/>
      <c r="LAG7" s="130"/>
      <c r="LAH7" s="130"/>
      <c r="LAI7" s="130"/>
      <c r="LAJ7" s="130"/>
      <c r="LAK7" s="130"/>
      <c r="LAL7" s="130"/>
      <c r="LAM7" s="130"/>
      <c r="LAN7" s="130"/>
      <c r="LAO7" s="130"/>
      <c r="LAP7" s="130"/>
      <c r="LAQ7" s="130"/>
      <c r="LAR7" s="130"/>
      <c r="LAS7" s="130"/>
      <c r="LAT7" s="130"/>
      <c r="LAU7" s="130"/>
      <c r="LAV7" s="130"/>
      <c r="LAW7" s="130"/>
      <c r="LAX7" s="130"/>
      <c r="LAY7" s="130"/>
      <c r="LAZ7" s="130"/>
      <c r="LBA7" s="130"/>
      <c r="LBB7" s="130"/>
      <c r="LBC7" s="130"/>
      <c r="LBD7" s="130"/>
      <c r="LBE7" s="130"/>
      <c r="LBF7" s="130"/>
      <c r="LBG7" s="130"/>
      <c r="LBH7" s="130"/>
      <c r="LBI7" s="130"/>
      <c r="LBJ7" s="130"/>
      <c r="LBK7" s="130"/>
      <c r="LBL7" s="130"/>
      <c r="LBM7" s="130"/>
      <c r="LBN7" s="130"/>
      <c r="LBO7" s="130"/>
      <c r="LBP7" s="130"/>
      <c r="LBQ7" s="130"/>
      <c r="LBR7" s="130"/>
      <c r="LBS7" s="130"/>
      <c r="LBT7" s="130"/>
      <c r="LBU7" s="130"/>
      <c r="LBV7" s="130"/>
      <c r="LBW7" s="130"/>
      <c r="LBX7" s="130"/>
      <c r="LBY7" s="130"/>
      <c r="LBZ7" s="130"/>
      <c r="LCA7" s="130"/>
      <c r="LCB7" s="130"/>
      <c r="LCC7" s="130"/>
      <c r="LCD7" s="130"/>
      <c r="LCE7" s="130"/>
      <c r="LCF7" s="130"/>
      <c r="LCG7" s="130"/>
      <c r="LCH7" s="130"/>
      <c r="LCI7" s="130"/>
      <c r="LCJ7" s="130"/>
      <c r="LCK7" s="130"/>
      <c r="LCL7" s="130"/>
      <c r="LCM7" s="130"/>
      <c r="LCN7" s="130"/>
      <c r="LCO7" s="130"/>
      <c r="LCP7" s="130"/>
      <c r="LCQ7" s="130"/>
      <c r="LCR7" s="130"/>
      <c r="LCS7" s="130"/>
      <c r="LCT7" s="130"/>
      <c r="LCU7" s="130"/>
      <c r="LCV7" s="130"/>
      <c r="LCW7" s="130"/>
      <c r="LCX7" s="130"/>
      <c r="LCY7" s="130"/>
      <c r="LCZ7" s="130"/>
      <c r="LDA7" s="130"/>
      <c r="LDB7" s="130"/>
      <c r="LDC7" s="130"/>
      <c r="LDD7" s="130"/>
      <c r="LDE7" s="130"/>
      <c r="LDF7" s="130"/>
      <c r="LDG7" s="130"/>
      <c r="LDH7" s="130"/>
      <c r="LDI7" s="130"/>
      <c r="LDJ7" s="130"/>
      <c r="LDK7" s="130"/>
      <c r="LDL7" s="130"/>
      <c r="LDM7" s="130"/>
      <c r="LDN7" s="130"/>
      <c r="LDO7" s="130"/>
      <c r="LDP7" s="130"/>
      <c r="LDQ7" s="130"/>
      <c r="LDR7" s="130"/>
      <c r="LDS7" s="130"/>
      <c r="LDT7" s="130"/>
      <c r="LDU7" s="130"/>
      <c r="LDV7" s="130"/>
      <c r="LDW7" s="130"/>
      <c r="LDX7" s="130"/>
      <c r="LDY7" s="130"/>
      <c r="LDZ7" s="130"/>
      <c r="LEA7" s="130"/>
      <c r="LEB7" s="130"/>
      <c r="LEC7" s="130"/>
      <c r="LED7" s="130"/>
      <c r="LEE7" s="130"/>
      <c r="LEF7" s="130"/>
      <c r="LEG7" s="130"/>
      <c r="LEH7" s="130"/>
      <c r="LEI7" s="130"/>
      <c r="LEJ7" s="130"/>
      <c r="LEK7" s="130"/>
      <c r="LEL7" s="130"/>
      <c r="LEM7" s="130"/>
      <c r="LEN7" s="130"/>
      <c r="LEO7" s="130"/>
      <c r="LEP7" s="130"/>
      <c r="LEQ7" s="130"/>
      <c r="LER7" s="130"/>
      <c r="LES7" s="130"/>
      <c r="LET7" s="130"/>
      <c r="LEU7" s="130"/>
      <c r="LEV7" s="130"/>
      <c r="LEW7" s="130"/>
      <c r="LEX7" s="130"/>
      <c r="LEY7" s="130"/>
      <c r="LEZ7" s="130"/>
      <c r="LFA7" s="130"/>
      <c r="LFB7" s="130"/>
      <c r="LFC7" s="130"/>
      <c r="LFD7" s="130"/>
      <c r="LFE7" s="130"/>
      <c r="LFF7" s="130"/>
      <c r="LFG7" s="130"/>
      <c r="LFH7" s="130"/>
      <c r="LFI7" s="130"/>
      <c r="LFJ7" s="130"/>
      <c r="LFK7" s="130"/>
      <c r="LFL7" s="130"/>
      <c r="LFM7" s="130"/>
      <c r="LFN7" s="130"/>
      <c r="LFO7" s="130"/>
      <c r="LFP7" s="130"/>
      <c r="LFQ7" s="130"/>
      <c r="LFR7" s="130"/>
      <c r="LFS7" s="130"/>
      <c r="LFT7" s="130"/>
      <c r="LFU7" s="130"/>
      <c r="LFV7" s="130"/>
      <c r="LFW7" s="130"/>
      <c r="LFX7" s="130"/>
      <c r="LFY7" s="130"/>
      <c r="LFZ7" s="130"/>
      <c r="LGA7" s="130"/>
      <c r="LGB7" s="130"/>
      <c r="LGC7" s="130"/>
      <c r="LGD7" s="130"/>
      <c r="LGE7" s="130"/>
      <c r="LGF7" s="130"/>
      <c r="LGG7" s="130"/>
      <c r="LGH7" s="130"/>
      <c r="LGI7" s="130"/>
      <c r="LGJ7" s="130"/>
      <c r="LGK7" s="130"/>
      <c r="LGL7" s="130"/>
      <c r="LGM7" s="130"/>
      <c r="LGN7" s="130"/>
      <c r="LGO7" s="130"/>
      <c r="LGP7" s="130"/>
      <c r="LGQ7" s="130"/>
      <c r="LGR7" s="130"/>
      <c r="LGS7" s="130"/>
      <c r="LGT7" s="130"/>
      <c r="LGU7" s="130"/>
      <c r="LGV7" s="130"/>
      <c r="LGW7" s="130"/>
      <c r="LGX7" s="130"/>
      <c r="LGY7" s="130"/>
      <c r="LGZ7" s="130"/>
      <c r="LHA7" s="130"/>
      <c r="LHB7" s="130"/>
      <c r="LHC7" s="130"/>
      <c r="LHD7" s="130"/>
      <c r="LHE7" s="130"/>
      <c r="LHF7" s="130"/>
      <c r="LHG7" s="130"/>
      <c r="LHH7" s="130"/>
      <c r="LHI7" s="130"/>
      <c r="LHJ7" s="130"/>
      <c r="LHK7" s="130"/>
      <c r="LHL7" s="130"/>
      <c r="LHM7" s="130"/>
      <c r="LHN7" s="130"/>
      <c r="LHO7" s="130"/>
      <c r="LHP7" s="130"/>
      <c r="LHQ7" s="130"/>
      <c r="LHR7" s="130"/>
      <c r="LHS7" s="130"/>
      <c r="LHT7" s="130"/>
      <c r="LHU7" s="130"/>
      <c r="LHV7" s="130"/>
      <c r="LHW7" s="130"/>
      <c r="LHX7" s="130"/>
      <c r="LHY7" s="130"/>
      <c r="LHZ7" s="130"/>
      <c r="LIA7" s="130"/>
      <c r="LIB7" s="130"/>
      <c r="LIC7" s="130"/>
      <c r="LID7" s="130"/>
      <c r="LIE7" s="130"/>
      <c r="LIF7" s="130"/>
      <c r="LIG7" s="130"/>
      <c r="LIH7" s="130"/>
      <c r="LII7" s="130"/>
      <c r="LIJ7" s="130"/>
      <c r="LIK7" s="130"/>
      <c r="LIL7" s="130"/>
      <c r="LIM7" s="130"/>
      <c r="LIN7" s="130"/>
      <c r="LIO7" s="130"/>
      <c r="LIP7" s="130"/>
      <c r="LIQ7" s="130"/>
      <c r="LIR7" s="130"/>
      <c r="LIS7" s="130"/>
      <c r="LIT7" s="130"/>
      <c r="LIU7" s="130"/>
      <c r="LIV7" s="130"/>
      <c r="LIW7" s="130"/>
      <c r="LIX7" s="130"/>
      <c r="LIY7" s="130"/>
      <c r="LIZ7" s="130"/>
      <c r="LJA7" s="130"/>
      <c r="LJB7" s="130"/>
      <c r="LJC7" s="130"/>
      <c r="LJD7" s="130"/>
      <c r="LJE7" s="130"/>
      <c r="LJF7" s="130"/>
      <c r="LJG7" s="130"/>
      <c r="LJH7" s="130"/>
      <c r="LJI7" s="130"/>
      <c r="LJJ7" s="130"/>
      <c r="LJK7" s="130"/>
      <c r="LJL7" s="130"/>
      <c r="LJM7" s="130"/>
      <c r="LJN7" s="130"/>
      <c r="LJO7" s="130"/>
      <c r="LJP7" s="130"/>
      <c r="LJQ7" s="130"/>
      <c r="LJR7" s="130"/>
      <c r="LJS7" s="130"/>
      <c r="LJT7" s="130"/>
      <c r="LJU7" s="130"/>
      <c r="LJV7" s="130"/>
      <c r="LJW7" s="130"/>
      <c r="LJX7" s="130"/>
      <c r="LJY7" s="130"/>
      <c r="LJZ7" s="130"/>
      <c r="LKA7" s="130"/>
      <c r="LKB7" s="130"/>
      <c r="LKC7" s="130"/>
      <c r="LKD7" s="130"/>
      <c r="LKE7" s="130"/>
      <c r="LKF7" s="130"/>
      <c r="LKG7" s="130"/>
      <c r="LKH7" s="130"/>
      <c r="LKI7" s="130"/>
      <c r="LKJ7" s="130"/>
      <c r="LKK7" s="130"/>
      <c r="LKL7" s="130"/>
      <c r="LKM7" s="130"/>
      <c r="LKN7" s="130"/>
      <c r="LKO7" s="130"/>
      <c r="LKP7" s="130"/>
      <c r="LKQ7" s="130"/>
      <c r="LKR7" s="130"/>
      <c r="LKS7" s="130"/>
      <c r="LKT7" s="130"/>
      <c r="LKU7" s="130"/>
      <c r="LKV7" s="130"/>
      <c r="LKW7" s="130"/>
      <c r="LKX7" s="130"/>
      <c r="LKY7" s="130"/>
      <c r="LKZ7" s="130"/>
      <c r="LLA7" s="130"/>
      <c r="LLB7" s="130"/>
      <c r="LLC7" s="130"/>
      <c r="LLD7" s="130"/>
      <c r="LLE7" s="130"/>
      <c r="LLF7" s="130"/>
      <c r="LLG7" s="130"/>
      <c r="LLH7" s="130"/>
      <c r="LLI7" s="130"/>
      <c r="LLJ7" s="130"/>
      <c r="LLK7" s="130"/>
      <c r="LLL7" s="130"/>
      <c r="LLM7" s="130"/>
      <c r="LLN7" s="130"/>
      <c r="LLO7" s="130"/>
      <c r="LLP7" s="130"/>
      <c r="LLQ7" s="130"/>
      <c r="LLR7" s="130"/>
      <c r="LLS7" s="130"/>
      <c r="LLT7" s="130"/>
      <c r="LLU7" s="130"/>
      <c r="LLV7" s="130"/>
      <c r="LLW7" s="130"/>
      <c r="LLX7" s="130"/>
      <c r="LLY7" s="130"/>
      <c r="LLZ7" s="130"/>
      <c r="LMA7" s="130"/>
      <c r="LMB7" s="130"/>
      <c r="LMC7" s="130"/>
      <c r="LMD7" s="130"/>
      <c r="LME7" s="130"/>
      <c r="LMF7" s="130"/>
      <c r="LMG7" s="130"/>
      <c r="LMH7" s="130"/>
      <c r="LMI7" s="130"/>
      <c r="LMJ7" s="130"/>
      <c r="LMK7" s="130"/>
      <c r="LML7" s="130"/>
      <c r="LMM7" s="130"/>
      <c r="LMN7" s="130"/>
      <c r="LMO7" s="130"/>
      <c r="LMP7" s="130"/>
      <c r="LMQ7" s="130"/>
      <c r="LMR7" s="130"/>
      <c r="LMS7" s="130"/>
      <c r="LMT7" s="130"/>
      <c r="LMU7" s="130"/>
      <c r="LMV7" s="130"/>
      <c r="LMW7" s="130"/>
      <c r="LMX7" s="130"/>
      <c r="LMY7" s="130"/>
      <c r="LMZ7" s="130"/>
      <c r="LNA7" s="130"/>
      <c r="LNB7" s="130"/>
      <c r="LNC7" s="130"/>
      <c r="LND7" s="130"/>
      <c r="LNE7" s="130"/>
      <c r="LNF7" s="130"/>
      <c r="LNG7" s="130"/>
      <c r="LNH7" s="130"/>
      <c r="LNI7" s="130"/>
      <c r="LNJ7" s="130"/>
      <c r="LNK7" s="130"/>
      <c r="LNL7" s="130"/>
      <c r="LNM7" s="130"/>
      <c r="LNN7" s="130"/>
      <c r="LNO7" s="130"/>
      <c r="LNP7" s="130"/>
      <c r="LNQ7" s="130"/>
      <c r="LNR7" s="130"/>
      <c r="LNS7" s="130"/>
      <c r="LNT7" s="130"/>
      <c r="LNU7" s="130"/>
      <c r="LNV7" s="130"/>
      <c r="LNW7" s="130"/>
      <c r="LNX7" s="130"/>
      <c r="LNY7" s="130"/>
      <c r="LNZ7" s="130"/>
      <c r="LOA7" s="130"/>
      <c r="LOB7" s="130"/>
      <c r="LOC7" s="130"/>
      <c r="LOD7" s="130"/>
      <c r="LOE7" s="130"/>
      <c r="LOF7" s="130"/>
      <c r="LOG7" s="130"/>
      <c r="LOH7" s="130"/>
      <c r="LOI7" s="130"/>
      <c r="LOJ7" s="130"/>
      <c r="LOK7" s="130"/>
      <c r="LOL7" s="130"/>
      <c r="LOM7" s="130"/>
      <c r="LON7" s="130"/>
      <c r="LOO7" s="130"/>
      <c r="LOP7" s="130"/>
      <c r="LOQ7" s="130"/>
      <c r="LOR7" s="130"/>
      <c r="LOS7" s="130"/>
      <c r="LOT7" s="130"/>
      <c r="LOU7" s="130"/>
      <c r="LOV7" s="130"/>
      <c r="LOW7" s="130"/>
      <c r="LOX7" s="130"/>
      <c r="LOY7" s="130"/>
      <c r="LOZ7" s="130"/>
      <c r="LPA7" s="130"/>
      <c r="LPB7" s="130"/>
      <c r="LPC7" s="130"/>
      <c r="LPD7" s="130"/>
      <c r="LPE7" s="130"/>
      <c r="LPF7" s="130"/>
      <c r="LPG7" s="130"/>
      <c r="LPH7" s="130"/>
      <c r="LPI7" s="130"/>
      <c r="LPJ7" s="130"/>
      <c r="LPK7" s="130"/>
      <c r="LPL7" s="130"/>
      <c r="LPM7" s="130"/>
      <c r="LPN7" s="130"/>
      <c r="LPO7" s="130"/>
      <c r="LPP7" s="130"/>
      <c r="LPQ7" s="130"/>
      <c r="LPR7" s="130"/>
      <c r="LPS7" s="130"/>
      <c r="LPT7" s="130"/>
      <c r="LPU7" s="130"/>
      <c r="LPV7" s="130"/>
      <c r="LPW7" s="130"/>
      <c r="LPX7" s="130"/>
      <c r="LPY7" s="130"/>
      <c r="LPZ7" s="130"/>
      <c r="LQA7" s="130"/>
      <c r="LQB7" s="130"/>
      <c r="LQC7" s="130"/>
      <c r="LQD7" s="130"/>
      <c r="LQE7" s="130"/>
      <c r="LQF7" s="130"/>
      <c r="LQG7" s="130"/>
      <c r="LQH7" s="130"/>
      <c r="LQI7" s="130"/>
      <c r="LQJ7" s="130"/>
      <c r="LQK7" s="130"/>
      <c r="LQL7" s="130"/>
      <c r="LQM7" s="130"/>
      <c r="LQN7" s="130"/>
      <c r="LQO7" s="130"/>
      <c r="LQP7" s="130"/>
      <c r="LQQ7" s="130"/>
      <c r="LQR7" s="130"/>
      <c r="LQS7" s="130"/>
      <c r="LQT7" s="130"/>
      <c r="LQU7" s="130"/>
      <c r="LQV7" s="130"/>
      <c r="LQW7" s="130"/>
      <c r="LQX7" s="130"/>
      <c r="LQY7" s="130"/>
      <c r="LQZ7" s="130"/>
      <c r="LRA7" s="130"/>
      <c r="LRB7" s="130"/>
      <c r="LRC7" s="130"/>
      <c r="LRD7" s="130"/>
      <c r="LRE7" s="130"/>
      <c r="LRF7" s="130"/>
      <c r="LRG7" s="130"/>
      <c r="LRH7" s="130"/>
      <c r="LRI7" s="130"/>
      <c r="LRJ7" s="130"/>
      <c r="LRK7" s="130"/>
      <c r="LRL7" s="130"/>
      <c r="LRM7" s="130"/>
      <c r="LRN7" s="130"/>
      <c r="LRO7" s="130"/>
      <c r="LRP7" s="130"/>
      <c r="LRQ7" s="130"/>
      <c r="LRR7" s="130"/>
      <c r="LRS7" s="130"/>
      <c r="LRT7" s="130"/>
      <c r="LRU7" s="130"/>
      <c r="LRV7" s="130"/>
      <c r="LRW7" s="130"/>
      <c r="LRX7" s="130"/>
      <c r="LRY7" s="130"/>
      <c r="LRZ7" s="130"/>
      <c r="LSA7" s="130"/>
      <c r="LSB7" s="130"/>
      <c r="LSC7" s="130"/>
      <c r="LSD7" s="130"/>
      <c r="LSE7" s="130"/>
      <c r="LSF7" s="130"/>
      <c r="LSG7" s="130"/>
      <c r="LSH7" s="130"/>
      <c r="LSI7" s="130"/>
      <c r="LSJ7" s="130"/>
      <c r="LSK7" s="130"/>
      <c r="LSL7" s="130"/>
      <c r="LSM7" s="130"/>
      <c r="LSN7" s="130"/>
      <c r="LSO7" s="130"/>
      <c r="LSP7" s="130"/>
      <c r="LSQ7" s="130"/>
      <c r="LSR7" s="130"/>
      <c r="LSS7" s="130"/>
      <c r="LST7" s="130"/>
      <c r="LSU7" s="130"/>
      <c r="LSV7" s="130"/>
      <c r="LSW7" s="130"/>
      <c r="LSX7" s="130"/>
      <c r="LSY7" s="130"/>
      <c r="LSZ7" s="130"/>
      <c r="LTA7" s="130"/>
      <c r="LTB7" s="130"/>
      <c r="LTC7" s="130"/>
      <c r="LTD7" s="130"/>
      <c r="LTE7" s="130"/>
      <c r="LTF7" s="130"/>
      <c r="LTG7" s="130"/>
      <c r="LTH7" s="130"/>
      <c r="LTI7" s="130"/>
      <c r="LTJ7" s="130"/>
      <c r="LTK7" s="130"/>
      <c r="LTL7" s="130"/>
      <c r="LTM7" s="130"/>
      <c r="LTN7" s="130"/>
      <c r="LTO7" s="130"/>
      <c r="LTP7" s="130"/>
      <c r="LTQ7" s="130"/>
      <c r="LTR7" s="130"/>
      <c r="LTS7" s="130"/>
      <c r="LTT7" s="130"/>
      <c r="LTU7" s="130"/>
      <c r="LTV7" s="130"/>
      <c r="LTW7" s="130"/>
      <c r="LTX7" s="130"/>
      <c r="LTY7" s="130"/>
      <c r="LTZ7" s="130"/>
      <c r="LUA7" s="130"/>
      <c r="LUB7" s="130"/>
      <c r="LUC7" s="130"/>
      <c r="LUD7" s="130"/>
      <c r="LUE7" s="130"/>
      <c r="LUF7" s="130"/>
      <c r="LUG7" s="130"/>
      <c r="LUH7" s="130"/>
      <c r="LUI7" s="130"/>
      <c r="LUJ7" s="130"/>
      <c r="LUK7" s="130"/>
      <c r="LUL7" s="130"/>
      <c r="LUM7" s="130"/>
      <c r="LUN7" s="130"/>
      <c r="LUO7" s="130"/>
      <c r="LUP7" s="130"/>
      <c r="LUQ7" s="130"/>
      <c r="LUR7" s="130"/>
      <c r="LUS7" s="130"/>
      <c r="LUT7" s="130"/>
      <c r="LUU7" s="130"/>
      <c r="LUV7" s="130"/>
      <c r="LUW7" s="130"/>
      <c r="LUX7" s="130"/>
      <c r="LUY7" s="130"/>
      <c r="LUZ7" s="130"/>
      <c r="LVA7" s="130"/>
      <c r="LVB7" s="130"/>
      <c r="LVC7" s="130"/>
      <c r="LVD7" s="130"/>
      <c r="LVE7" s="130"/>
      <c r="LVF7" s="130"/>
      <c r="LVG7" s="130"/>
      <c r="LVH7" s="130"/>
      <c r="LVI7" s="130"/>
      <c r="LVJ7" s="130"/>
      <c r="LVK7" s="130"/>
      <c r="LVL7" s="130"/>
      <c r="LVM7" s="130"/>
      <c r="LVN7" s="130"/>
      <c r="LVO7" s="130"/>
      <c r="LVP7" s="130"/>
      <c r="LVQ7" s="130"/>
      <c r="LVR7" s="130"/>
      <c r="LVS7" s="130"/>
      <c r="LVT7" s="130"/>
      <c r="LVU7" s="130"/>
      <c r="LVV7" s="130"/>
      <c r="LVW7" s="130"/>
      <c r="LVX7" s="130"/>
      <c r="LVY7" s="130"/>
      <c r="LVZ7" s="130"/>
      <c r="LWA7" s="130"/>
      <c r="LWB7" s="130"/>
      <c r="LWC7" s="130"/>
      <c r="LWD7" s="130"/>
      <c r="LWE7" s="130"/>
      <c r="LWF7" s="130"/>
      <c r="LWG7" s="130"/>
      <c r="LWH7" s="130"/>
      <c r="LWI7" s="130"/>
      <c r="LWJ7" s="130"/>
      <c r="LWK7" s="130"/>
      <c r="LWL7" s="130"/>
      <c r="LWM7" s="130"/>
      <c r="LWN7" s="130"/>
      <c r="LWO7" s="130"/>
      <c r="LWP7" s="130"/>
      <c r="LWQ7" s="130"/>
      <c r="LWR7" s="130"/>
      <c r="LWS7" s="130"/>
      <c r="LWT7" s="130"/>
      <c r="LWU7" s="130"/>
      <c r="LWV7" s="130"/>
      <c r="LWW7" s="130"/>
      <c r="LWX7" s="130"/>
      <c r="LWY7" s="130"/>
      <c r="LWZ7" s="130"/>
      <c r="LXA7" s="130"/>
      <c r="LXB7" s="130"/>
      <c r="LXC7" s="130"/>
      <c r="LXD7" s="130"/>
      <c r="LXE7" s="130"/>
      <c r="LXF7" s="130"/>
      <c r="LXG7" s="130"/>
      <c r="LXH7" s="130"/>
      <c r="LXI7" s="130"/>
      <c r="LXJ7" s="130"/>
      <c r="LXK7" s="130"/>
      <c r="LXL7" s="130"/>
      <c r="LXM7" s="130"/>
      <c r="LXN7" s="130"/>
      <c r="LXO7" s="130"/>
      <c r="LXP7" s="130"/>
      <c r="LXQ7" s="130"/>
      <c r="LXR7" s="130"/>
      <c r="LXS7" s="130"/>
      <c r="LXT7" s="130"/>
      <c r="LXU7" s="130"/>
      <c r="LXV7" s="130"/>
      <c r="LXW7" s="130"/>
      <c r="LXX7" s="130"/>
      <c r="LXY7" s="130"/>
      <c r="LXZ7" s="130"/>
      <c r="LYA7" s="130"/>
      <c r="LYB7" s="130"/>
      <c r="LYC7" s="130"/>
      <c r="LYD7" s="130"/>
      <c r="LYE7" s="130"/>
      <c r="LYF7" s="130"/>
      <c r="LYG7" s="130"/>
      <c r="LYH7" s="130"/>
      <c r="LYI7" s="130"/>
      <c r="LYJ7" s="130"/>
      <c r="LYK7" s="130"/>
      <c r="LYL7" s="130"/>
      <c r="LYM7" s="130"/>
      <c r="LYN7" s="130"/>
      <c r="LYO7" s="130"/>
      <c r="LYP7" s="130"/>
      <c r="LYQ7" s="130"/>
      <c r="LYR7" s="130"/>
      <c r="LYS7" s="130"/>
      <c r="LYT7" s="130"/>
      <c r="LYU7" s="130"/>
      <c r="LYV7" s="130"/>
      <c r="LYW7" s="130"/>
      <c r="LYX7" s="130"/>
      <c r="LYY7" s="130"/>
      <c r="LYZ7" s="130"/>
      <c r="LZA7" s="130"/>
      <c r="LZB7" s="130"/>
      <c r="LZC7" s="130"/>
      <c r="LZD7" s="130"/>
      <c r="LZE7" s="130"/>
      <c r="LZF7" s="130"/>
      <c r="LZG7" s="130"/>
      <c r="LZH7" s="130"/>
      <c r="LZI7" s="130"/>
      <c r="LZJ7" s="130"/>
      <c r="LZK7" s="130"/>
      <c r="LZL7" s="130"/>
      <c r="LZM7" s="130"/>
      <c r="LZN7" s="130"/>
      <c r="LZO7" s="130"/>
      <c r="LZP7" s="130"/>
      <c r="LZQ7" s="130"/>
      <c r="LZR7" s="130"/>
      <c r="LZS7" s="130"/>
      <c r="LZT7" s="130"/>
      <c r="LZU7" s="130"/>
      <c r="LZV7" s="130"/>
      <c r="LZW7" s="130"/>
      <c r="LZX7" s="130"/>
      <c r="LZY7" s="130"/>
      <c r="LZZ7" s="130"/>
      <c r="MAA7" s="130"/>
      <c r="MAB7" s="130"/>
      <c r="MAC7" s="130"/>
      <c r="MAD7" s="130"/>
      <c r="MAE7" s="130"/>
      <c r="MAF7" s="130"/>
      <c r="MAG7" s="130"/>
      <c r="MAH7" s="130"/>
      <c r="MAI7" s="130"/>
      <c r="MAJ7" s="130"/>
      <c r="MAK7" s="130"/>
      <c r="MAL7" s="130"/>
      <c r="MAM7" s="130"/>
      <c r="MAN7" s="130"/>
      <c r="MAO7" s="130"/>
      <c r="MAP7" s="130"/>
      <c r="MAQ7" s="130"/>
      <c r="MAR7" s="130"/>
      <c r="MAS7" s="130"/>
      <c r="MAT7" s="130"/>
      <c r="MAU7" s="130"/>
      <c r="MAV7" s="130"/>
      <c r="MAW7" s="130"/>
      <c r="MAX7" s="130"/>
      <c r="MAY7" s="130"/>
      <c r="MAZ7" s="130"/>
      <c r="MBA7" s="130"/>
      <c r="MBB7" s="130"/>
      <c r="MBC7" s="130"/>
      <c r="MBD7" s="130"/>
      <c r="MBE7" s="130"/>
      <c r="MBF7" s="130"/>
      <c r="MBG7" s="130"/>
      <c r="MBH7" s="130"/>
      <c r="MBI7" s="130"/>
      <c r="MBJ7" s="130"/>
      <c r="MBK7" s="130"/>
      <c r="MBL7" s="130"/>
      <c r="MBM7" s="130"/>
      <c r="MBN7" s="130"/>
      <c r="MBO7" s="130"/>
      <c r="MBP7" s="130"/>
      <c r="MBQ7" s="130"/>
      <c r="MBR7" s="130"/>
      <c r="MBS7" s="130"/>
      <c r="MBT7" s="130"/>
      <c r="MBU7" s="130"/>
      <c r="MBV7" s="130"/>
      <c r="MBW7" s="130"/>
      <c r="MBX7" s="130"/>
      <c r="MBY7" s="130"/>
      <c r="MBZ7" s="130"/>
      <c r="MCA7" s="130"/>
      <c r="MCB7" s="130"/>
      <c r="MCC7" s="130"/>
      <c r="MCD7" s="130"/>
      <c r="MCE7" s="130"/>
      <c r="MCF7" s="130"/>
      <c r="MCG7" s="130"/>
      <c r="MCH7" s="130"/>
      <c r="MCI7" s="130"/>
      <c r="MCJ7" s="130"/>
      <c r="MCK7" s="130"/>
      <c r="MCL7" s="130"/>
      <c r="MCM7" s="130"/>
      <c r="MCN7" s="130"/>
      <c r="MCO7" s="130"/>
      <c r="MCP7" s="130"/>
      <c r="MCQ7" s="130"/>
      <c r="MCR7" s="130"/>
      <c r="MCS7" s="130"/>
      <c r="MCT7" s="130"/>
      <c r="MCU7" s="130"/>
      <c r="MCV7" s="130"/>
      <c r="MCW7" s="130"/>
      <c r="MCX7" s="130"/>
      <c r="MCY7" s="130"/>
      <c r="MCZ7" s="130"/>
      <c r="MDA7" s="130"/>
      <c r="MDB7" s="130"/>
      <c r="MDC7" s="130"/>
      <c r="MDD7" s="130"/>
      <c r="MDE7" s="130"/>
      <c r="MDF7" s="130"/>
      <c r="MDG7" s="130"/>
      <c r="MDH7" s="130"/>
      <c r="MDI7" s="130"/>
      <c r="MDJ7" s="130"/>
      <c r="MDK7" s="130"/>
      <c r="MDL7" s="130"/>
      <c r="MDM7" s="130"/>
      <c r="MDN7" s="130"/>
      <c r="MDO7" s="130"/>
      <c r="MDP7" s="130"/>
      <c r="MDQ7" s="130"/>
      <c r="MDR7" s="130"/>
      <c r="MDS7" s="130"/>
      <c r="MDT7" s="130"/>
      <c r="MDU7" s="130"/>
      <c r="MDV7" s="130"/>
      <c r="MDW7" s="130"/>
      <c r="MDX7" s="130"/>
      <c r="MDY7" s="130"/>
      <c r="MDZ7" s="130"/>
      <c r="MEA7" s="130"/>
      <c r="MEB7" s="130"/>
      <c r="MEC7" s="130"/>
      <c r="MED7" s="130"/>
      <c r="MEE7" s="130"/>
      <c r="MEF7" s="130"/>
      <c r="MEG7" s="130"/>
      <c r="MEH7" s="130"/>
      <c r="MEI7" s="130"/>
      <c r="MEJ7" s="130"/>
      <c r="MEK7" s="130"/>
      <c r="MEL7" s="130"/>
      <c r="MEM7" s="130"/>
      <c r="MEN7" s="130"/>
      <c r="MEO7" s="130"/>
      <c r="MEP7" s="130"/>
      <c r="MEQ7" s="130"/>
      <c r="MER7" s="130"/>
      <c r="MES7" s="130"/>
      <c r="MET7" s="130"/>
      <c r="MEU7" s="130"/>
      <c r="MEV7" s="130"/>
      <c r="MEW7" s="130"/>
      <c r="MEX7" s="130"/>
      <c r="MEY7" s="130"/>
      <c r="MEZ7" s="130"/>
      <c r="MFA7" s="130"/>
      <c r="MFB7" s="130"/>
      <c r="MFC7" s="130"/>
      <c r="MFD7" s="130"/>
      <c r="MFE7" s="130"/>
      <c r="MFF7" s="130"/>
      <c r="MFG7" s="130"/>
      <c r="MFH7" s="130"/>
      <c r="MFI7" s="130"/>
      <c r="MFJ7" s="130"/>
      <c r="MFK7" s="130"/>
      <c r="MFL7" s="130"/>
      <c r="MFM7" s="130"/>
      <c r="MFN7" s="130"/>
      <c r="MFO7" s="130"/>
      <c r="MFP7" s="130"/>
      <c r="MFQ7" s="130"/>
      <c r="MFR7" s="130"/>
      <c r="MFS7" s="130"/>
      <c r="MFT7" s="130"/>
      <c r="MFU7" s="130"/>
      <c r="MFV7" s="130"/>
      <c r="MFW7" s="130"/>
      <c r="MFX7" s="130"/>
      <c r="MFY7" s="130"/>
      <c r="MFZ7" s="130"/>
      <c r="MGA7" s="130"/>
      <c r="MGB7" s="130"/>
      <c r="MGC7" s="130"/>
      <c r="MGD7" s="130"/>
      <c r="MGE7" s="130"/>
      <c r="MGF7" s="130"/>
      <c r="MGG7" s="130"/>
      <c r="MGH7" s="130"/>
      <c r="MGI7" s="130"/>
      <c r="MGJ7" s="130"/>
      <c r="MGK7" s="130"/>
      <c r="MGL7" s="130"/>
      <c r="MGM7" s="130"/>
      <c r="MGN7" s="130"/>
      <c r="MGO7" s="130"/>
      <c r="MGP7" s="130"/>
      <c r="MGQ7" s="130"/>
      <c r="MGR7" s="130"/>
      <c r="MGS7" s="130"/>
      <c r="MGT7" s="130"/>
      <c r="MGU7" s="130"/>
      <c r="MGV7" s="130"/>
      <c r="MGW7" s="130"/>
      <c r="MGX7" s="130"/>
      <c r="MGY7" s="130"/>
      <c r="MGZ7" s="130"/>
      <c r="MHA7" s="130"/>
      <c r="MHB7" s="130"/>
      <c r="MHC7" s="130"/>
      <c r="MHD7" s="130"/>
      <c r="MHE7" s="130"/>
      <c r="MHF7" s="130"/>
      <c r="MHG7" s="130"/>
      <c r="MHH7" s="130"/>
      <c r="MHI7" s="130"/>
      <c r="MHJ7" s="130"/>
      <c r="MHK7" s="130"/>
      <c r="MHL7" s="130"/>
      <c r="MHM7" s="130"/>
      <c r="MHN7" s="130"/>
      <c r="MHO7" s="130"/>
      <c r="MHP7" s="130"/>
      <c r="MHQ7" s="130"/>
      <c r="MHR7" s="130"/>
      <c r="MHS7" s="130"/>
      <c r="MHT7" s="130"/>
      <c r="MHU7" s="130"/>
      <c r="MHV7" s="130"/>
      <c r="MHW7" s="130"/>
      <c r="MHX7" s="130"/>
      <c r="MHY7" s="130"/>
      <c r="MHZ7" s="130"/>
      <c r="MIA7" s="130"/>
      <c r="MIB7" s="130"/>
      <c r="MIC7" s="130"/>
      <c r="MID7" s="130"/>
      <c r="MIE7" s="130"/>
      <c r="MIF7" s="130"/>
      <c r="MIG7" s="130"/>
      <c r="MIH7" s="130"/>
      <c r="MII7" s="130"/>
      <c r="MIJ7" s="130"/>
      <c r="MIK7" s="130"/>
      <c r="MIL7" s="130"/>
      <c r="MIM7" s="130"/>
      <c r="MIN7" s="130"/>
      <c r="MIO7" s="130"/>
      <c r="MIP7" s="130"/>
      <c r="MIQ7" s="130"/>
      <c r="MIR7" s="130"/>
      <c r="MIS7" s="130"/>
      <c r="MIT7" s="130"/>
      <c r="MIU7" s="130"/>
      <c r="MIV7" s="130"/>
      <c r="MIW7" s="130"/>
      <c r="MIX7" s="130"/>
      <c r="MIY7" s="130"/>
      <c r="MIZ7" s="130"/>
      <c r="MJA7" s="130"/>
      <c r="MJB7" s="130"/>
      <c r="MJC7" s="130"/>
      <c r="MJD7" s="130"/>
      <c r="MJE7" s="130"/>
      <c r="MJF7" s="130"/>
      <c r="MJG7" s="130"/>
      <c r="MJH7" s="130"/>
      <c r="MJI7" s="130"/>
      <c r="MJJ7" s="130"/>
      <c r="MJK7" s="130"/>
      <c r="MJL7" s="130"/>
      <c r="MJM7" s="130"/>
      <c r="MJN7" s="130"/>
      <c r="MJO7" s="130"/>
      <c r="MJP7" s="130"/>
      <c r="MJQ7" s="130"/>
      <c r="MJR7" s="130"/>
      <c r="MJS7" s="130"/>
      <c r="MJT7" s="130"/>
      <c r="MJU7" s="130"/>
      <c r="MJV7" s="130"/>
      <c r="MJW7" s="130"/>
      <c r="MJX7" s="130"/>
      <c r="MJY7" s="130"/>
      <c r="MJZ7" s="130"/>
      <c r="MKA7" s="130"/>
      <c r="MKB7" s="130"/>
      <c r="MKC7" s="130"/>
      <c r="MKD7" s="130"/>
      <c r="MKE7" s="130"/>
      <c r="MKF7" s="130"/>
      <c r="MKG7" s="130"/>
      <c r="MKH7" s="130"/>
      <c r="MKI7" s="130"/>
      <c r="MKJ7" s="130"/>
      <c r="MKK7" s="130"/>
      <c r="MKL7" s="130"/>
      <c r="MKM7" s="130"/>
      <c r="MKN7" s="130"/>
      <c r="MKO7" s="130"/>
      <c r="MKP7" s="130"/>
      <c r="MKQ7" s="130"/>
      <c r="MKR7" s="130"/>
      <c r="MKS7" s="130"/>
      <c r="MKT7" s="130"/>
      <c r="MKU7" s="130"/>
      <c r="MKV7" s="130"/>
      <c r="MKW7" s="130"/>
      <c r="MKX7" s="130"/>
      <c r="MKY7" s="130"/>
      <c r="MKZ7" s="130"/>
      <c r="MLA7" s="130"/>
      <c r="MLB7" s="130"/>
      <c r="MLC7" s="130"/>
      <c r="MLD7" s="130"/>
      <c r="MLE7" s="130"/>
      <c r="MLF7" s="130"/>
      <c r="MLG7" s="130"/>
      <c r="MLH7" s="130"/>
      <c r="MLI7" s="130"/>
      <c r="MLJ7" s="130"/>
      <c r="MLK7" s="130"/>
      <c r="MLL7" s="130"/>
      <c r="MLM7" s="130"/>
      <c r="MLN7" s="130"/>
      <c r="MLO7" s="130"/>
      <c r="MLP7" s="130"/>
      <c r="MLQ7" s="130"/>
      <c r="MLR7" s="130"/>
      <c r="MLS7" s="130"/>
      <c r="MLT7" s="130"/>
      <c r="MLU7" s="130"/>
      <c r="MLV7" s="130"/>
      <c r="MLW7" s="130"/>
      <c r="MLX7" s="130"/>
      <c r="MLY7" s="130"/>
      <c r="MLZ7" s="130"/>
      <c r="MMA7" s="130"/>
      <c r="MMB7" s="130"/>
      <c r="MMC7" s="130"/>
      <c r="MMD7" s="130"/>
      <c r="MME7" s="130"/>
      <c r="MMF7" s="130"/>
      <c r="MMG7" s="130"/>
      <c r="MMH7" s="130"/>
      <c r="MMI7" s="130"/>
      <c r="MMJ7" s="130"/>
      <c r="MMK7" s="130"/>
      <c r="MML7" s="130"/>
      <c r="MMM7" s="130"/>
      <c r="MMN7" s="130"/>
      <c r="MMO7" s="130"/>
      <c r="MMP7" s="130"/>
      <c r="MMQ7" s="130"/>
      <c r="MMR7" s="130"/>
      <c r="MMS7" s="130"/>
      <c r="MMT7" s="130"/>
      <c r="MMU7" s="130"/>
      <c r="MMV7" s="130"/>
      <c r="MMW7" s="130"/>
      <c r="MMX7" s="130"/>
      <c r="MMY7" s="130"/>
      <c r="MMZ7" s="130"/>
      <c r="MNA7" s="130"/>
      <c r="MNB7" s="130"/>
      <c r="MNC7" s="130"/>
      <c r="MND7" s="130"/>
      <c r="MNE7" s="130"/>
      <c r="MNF7" s="130"/>
      <c r="MNG7" s="130"/>
      <c r="MNH7" s="130"/>
      <c r="MNI7" s="130"/>
      <c r="MNJ7" s="130"/>
      <c r="MNK7" s="130"/>
      <c r="MNL7" s="130"/>
      <c r="MNM7" s="130"/>
      <c r="MNN7" s="130"/>
      <c r="MNO7" s="130"/>
      <c r="MNP7" s="130"/>
      <c r="MNQ7" s="130"/>
      <c r="MNR7" s="130"/>
      <c r="MNS7" s="130"/>
      <c r="MNT7" s="130"/>
      <c r="MNU7" s="130"/>
      <c r="MNV7" s="130"/>
      <c r="MNW7" s="130"/>
      <c r="MNX7" s="130"/>
      <c r="MNY7" s="130"/>
      <c r="MNZ7" s="130"/>
      <c r="MOA7" s="130"/>
      <c r="MOB7" s="130"/>
      <c r="MOC7" s="130"/>
      <c r="MOD7" s="130"/>
      <c r="MOE7" s="130"/>
      <c r="MOF7" s="130"/>
      <c r="MOG7" s="130"/>
      <c r="MOH7" s="130"/>
      <c r="MOI7" s="130"/>
      <c r="MOJ7" s="130"/>
      <c r="MOK7" s="130"/>
      <c r="MOL7" s="130"/>
      <c r="MOM7" s="130"/>
      <c r="MON7" s="130"/>
      <c r="MOO7" s="130"/>
      <c r="MOP7" s="130"/>
      <c r="MOQ7" s="130"/>
      <c r="MOR7" s="130"/>
      <c r="MOS7" s="130"/>
      <c r="MOT7" s="130"/>
      <c r="MOU7" s="130"/>
      <c r="MOV7" s="130"/>
      <c r="MOW7" s="130"/>
      <c r="MOX7" s="130"/>
      <c r="MOY7" s="130"/>
      <c r="MOZ7" s="130"/>
      <c r="MPA7" s="130"/>
      <c r="MPB7" s="130"/>
      <c r="MPC7" s="130"/>
      <c r="MPD7" s="130"/>
      <c r="MPE7" s="130"/>
      <c r="MPF7" s="130"/>
      <c r="MPG7" s="130"/>
      <c r="MPH7" s="130"/>
      <c r="MPI7" s="130"/>
      <c r="MPJ7" s="130"/>
      <c r="MPK7" s="130"/>
      <c r="MPL7" s="130"/>
      <c r="MPM7" s="130"/>
      <c r="MPN7" s="130"/>
      <c r="MPO7" s="130"/>
      <c r="MPP7" s="130"/>
      <c r="MPQ7" s="130"/>
      <c r="MPR7" s="130"/>
      <c r="MPS7" s="130"/>
      <c r="MPT7" s="130"/>
      <c r="MPU7" s="130"/>
      <c r="MPV7" s="130"/>
      <c r="MPW7" s="130"/>
      <c r="MPX7" s="130"/>
      <c r="MPY7" s="130"/>
      <c r="MPZ7" s="130"/>
      <c r="MQA7" s="130"/>
      <c r="MQB7" s="130"/>
      <c r="MQC7" s="130"/>
      <c r="MQD7" s="130"/>
      <c r="MQE7" s="130"/>
      <c r="MQF7" s="130"/>
      <c r="MQG7" s="130"/>
      <c r="MQH7" s="130"/>
      <c r="MQI7" s="130"/>
      <c r="MQJ7" s="130"/>
      <c r="MQK7" s="130"/>
      <c r="MQL7" s="130"/>
      <c r="MQM7" s="130"/>
      <c r="MQN7" s="130"/>
      <c r="MQO7" s="130"/>
      <c r="MQP7" s="130"/>
      <c r="MQQ7" s="130"/>
      <c r="MQR7" s="130"/>
      <c r="MQS7" s="130"/>
      <c r="MQT7" s="130"/>
      <c r="MQU7" s="130"/>
      <c r="MQV7" s="130"/>
      <c r="MQW7" s="130"/>
      <c r="MQX7" s="130"/>
      <c r="MQY7" s="130"/>
      <c r="MQZ7" s="130"/>
      <c r="MRA7" s="130"/>
      <c r="MRB7" s="130"/>
      <c r="MRC7" s="130"/>
      <c r="MRD7" s="130"/>
      <c r="MRE7" s="130"/>
      <c r="MRF7" s="130"/>
      <c r="MRG7" s="130"/>
      <c r="MRH7" s="130"/>
      <c r="MRI7" s="130"/>
      <c r="MRJ7" s="130"/>
      <c r="MRK7" s="130"/>
      <c r="MRL7" s="130"/>
      <c r="MRM7" s="130"/>
      <c r="MRN7" s="130"/>
      <c r="MRO7" s="130"/>
      <c r="MRP7" s="130"/>
      <c r="MRQ7" s="130"/>
      <c r="MRR7" s="130"/>
      <c r="MRS7" s="130"/>
      <c r="MRT7" s="130"/>
      <c r="MRU7" s="130"/>
      <c r="MRV7" s="130"/>
      <c r="MRW7" s="130"/>
      <c r="MRX7" s="130"/>
      <c r="MRY7" s="130"/>
      <c r="MRZ7" s="130"/>
      <c r="MSA7" s="130"/>
      <c r="MSB7" s="130"/>
      <c r="MSC7" s="130"/>
      <c r="MSD7" s="130"/>
      <c r="MSE7" s="130"/>
      <c r="MSF7" s="130"/>
      <c r="MSG7" s="130"/>
      <c r="MSH7" s="130"/>
      <c r="MSI7" s="130"/>
      <c r="MSJ7" s="130"/>
      <c r="MSK7" s="130"/>
      <c r="MSL7" s="130"/>
      <c r="MSM7" s="130"/>
      <c r="MSN7" s="130"/>
      <c r="MSO7" s="130"/>
      <c r="MSP7" s="130"/>
      <c r="MSQ7" s="130"/>
      <c r="MSR7" s="130"/>
      <c r="MSS7" s="130"/>
      <c r="MST7" s="130"/>
      <c r="MSU7" s="130"/>
      <c r="MSV7" s="130"/>
      <c r="MSW7" s="130"/>
      <c r="MSX7" s="130"/>
      <c r="MSY7" s="130"/>
      <c r="MSZ7" s="130"/>
      <c r="MTA7" s="130"/>
      <c r="MTB7" s="130"/>
      <c r="MTC7" s="130"/>
      <c r="MTD7" s="130"/>
      <c r="MTE7" s="130"/>
      <c r="MTF7" s="130"/>
      <c r="MTG7" s="130"/>
      <c r="MTH7" s="130"/>
      <c r="MTI7" s="130"/>
      <c r="MTJ7" s="130"/>
      <c r="MTK7" s="130"/>
      <c r="MTL7" s="130"/>
      <c r="MTM7" s="130"/>
      <c r="MTN7" s="130"/>
      <c r="MTO7" s="130"/>
      <c r="MTP7" s="130"/>
      <c r="MTQ7" s="130"/>
      <c r="MTR7" s="130"/>
      <c r="MTS7" s="130"/>
      <c r="MTT7" s="130"/>
      <c r="MTU7" s="130"/>
      <c r="MTV7" s="130"/>
      <c r="MTW7" s="130"/>
      <c r="MTX7" s="130"/>
      <c r="MTY7" s="130"/>
      <c r="MTZ7" s="130"/>
      <c r="MUA7" s="130"/>
      <c r="MUB7" s="130"/>
      <c r="MUC7" s="130"/>
      <c r="MUD7" s="130"/>
      <c r="MUE7" s="130"/>
      <c r="MUF7" s="130"/>
      <c r="MUG7" s="130"/>
      <c r="MUH7" s="130"/>
      <c r="MUI7" s="130"/>
      <c r="MUJ7" s="130"/>
      <c r="MUK7" s="130"/>
      <c r="MUL7" s="130"/>
      <c r="MUM7" s="130"/>
      <c r="MUN7" s="130"/>
      <c r="MUO7" s="130"/>
      <c r="MUP7" s="130"/>
      <c r="MUQ7" s="130"/>
      <c r="MUR7" s="130"/>
      <c r="MUS7" s="130"/>
      <c r="MUT7" s="130"/>
      <c r="MUU7" s="130"/>
      <c r="MUV7" s="130"/>
      <c r="MUW7" s="130"/>
      <c r="MUX7" s="130"/>
      <c r="MUY7" s="130"/>
      <c r="MUZ7" s="130"/>
      <c r="MVA7" s="130"/>
      <c r="MVB7" s="130"/>
      <c r="MVC7" s="130"/>
      <c r="MVD7" s="130"/>
      <c r="MVE7" s="130"/>
      <c r="MVF7" s="130"/>
      <c r="MVG7" s="130"/>
      <c r="MVH7" s="130"/>
      <c r="MVI7" s="130"/>
      <c r="MVJ7" s="130"/>
      <c r="MVK7" s="130"/>
      <c r="MVL7" s="130"/>
      <c r="MVM7" s="130"/>
      <c r="MVN7" s="130"/>
      <c r="MVO7" s="130"/>
      <c r="MVP7" s="130"/>
      <c r="MVQ7" s="130"/>
      <c r="MVR7" s="130"/>
      <c r="MVS7" s="130"/>
      <c r="MVT7" s="130"/>
      <c r="MVU7" s="130"/>
      <c r="MVV7" s="130"/>
      <c r="MVW7" s="130"/>
      <c r="MVX7" s="130"/>
      <c r="MVY7" s="130"/>
      <c r="MVZ7" s="130"/>
      <c r="MWA7" s="130"/>
      <c r="MWB7" s="130"/>
      <c r="MWC7" s="130"/>
      <c r="MWD7" s="130"/>
      <c r="MWE7" s="130"/>
      <c r="MWF7" s="130"/>
      <c r="MWG7" s="130"/>
      <c r="MWH7" s="130"/>
      <c r="MWI7" s="130"/>
      <c r="MWJ7" s="130"/>
      <c r="MWK7" s="130"/>
      <c r="MWL7" s="130"/>
      <c r="MWM7" s="130"/>
      <c r="MWN7" s="130"/>
      <c r="MWO7" s="130"/>
      <c r="MWP7" s="130"/>
      <c r="MWQ7" s="130"/>
      <c r="MWR7" s="130"/>
      <c r="MWS7" s="130"/>
      <c r="MWT7" s="130"/>
      <c r="MWU7" s="130"/>
      <c r="MWV7" s="130"/>
      <c r="MWW7" s="130"/>
      <c r="MWX7" s="130"/>
      <c r="MWY7" s="130"/>
      <c r="MWZ7" s="130"/>
      <c r="MXA7" s="130"/>
      <c r="MXB7" s="130"/>
      <c r="MXC7" s="130"/>
      <c r="MXD7" s="130"/>
      <c r="MXE7" s="130"/>
      <c r="MXF7" s="130"/>
      <c r="MXG7" s="130"/>
      <c r="MXH7" s="130"/>
      <c r="MXI7" s="130"/>
      <c r="MXJ7" s="130"/>
      <c r="MXK7" s="130"/>
      <c r="MXL7" s="130"/>
      <c r="MXM7" s="130"/>
      <c r="MXN7" s="130"/>
      <c r="MXO7" s="130"/>
      <c r="MXP7" s="130"/>
      <c r="MXQ7" s="130"/>
      <c r="MXR7" s="130"/>
      <c r="MXS7" s="130"/>
      <c r="MXT7" s="130"/>
      <c r="MXU7" s="130"/>
      <c r="MXV7" s="130"/>
      <c r="MXW7" s="130"/>
      <c r="MXX7" s="130"/>
      <c r="MXY7" s="130"/>
      <c r="MXZ7" s="130"/>
      <c r="MYA7" s="130"/>
      <c r="MYB7" s="130"/>
      <c r="MYC7" s="130"/>
      <c r="MYD7" s="130"/>
      <c r="MYE7" s="130"/>
      <c r="MYF7" s="130"/>
      <c r="MYG7" s="130"/>
      <c r="MYH7" s="130"/>
      <c r="MYI7" s="130"/>
      <c r="MYJ7" s="130"/>
      <c r="MYK7" s="130"/>
      <c r="MYL7" s="130"/>
      <c r="MYM7" s="130"/>
      <c r="MYN7" s="130"/>
      <c r="MYO7" s="130"/>
      <c r="MYP7" s="130"/>
      <c r="MYQ7" s="130"/>
      <c r="MYR7" s="130"/>
      <c r="MYS7" s="130"/>
      <c r="MYT7" s="130"/>
      <c r="MYU7" s="130"/>
      <c r="MYV7" s="130"/>
      <c r="MYW7" s="130"/>
      <c r="MYX7" s="130"/>
      <c r="MYY7" s="130"/>
      <c r="MYZ7" s="130"/>
      <c r="MZA7" s="130"/>
      <c r="MZB7" s="130"/>
      <c r="MZC7" s="130"/>
      <c r="MZD7" s="130"/>
      <c r="MZE7" s="130"/>
      <c r="MZF7" s="130"/>
      <c r="MZG7" s="130"/>
      <c r="MZH7" s="130"/>
      <c r="MZI7" s="130"/>
      <c r="MZJ7" s="130"/>
      <c r="MZK7" s="130"/>
      <c r="MZL7" s="130"/>
      <c r="MZM7" s="130"/>
      <c r="MZN7" s="130"/>
      <c r="MZO7" s="130"/>
      <c r="MZP7" s="130"/>
      <c r="MZQ7" s="130"/>
      <c r="MZR7" s="130"/>
      <c r="MZS7" s="130"/>
      <c r="MZT7" s="130"/>
      <c r="MZU7" s="130"/>
      <c r="MZV7" s="130"/>
      <c r="MZW7" s="130"/>
      <c r="MZX7" s="130"/>
      <c r="MZY7" s="130"/>
      <c r="MZZ7" s="130"/>
      <c r="NAA7" s="130"/>
      <c r="NAB7" s="130"/>
      <c r="NAC7" s="130"/>
      <c r="NAD7" s="130"/>
      <c r="NAE7" s="130"/>
      <c r="NAF7" s="130"/>
      <c r="NAG7" s="130"/>
      <c r="NAH7" s="130"/>
      <c r="NAI7" s="130"/>
      <c r="NAJ7" s="130"/>
      <c r="NAK7" s="130"/>
      <c r="NAL7" s="130"/>
      <c r="NAM7" s="130"/>
      <c r="NAN7" s="130"/>
      <c r="NAO7" s="130"/>
      <c r="NAP7" s="130"/>
      <c r="NAQ7" s="130"/>
      <c r="NAR7" s="130"/>
      <c r="NAS7" s="130"/>
      <c r="NAT7" s="130"/>
      <c r="NAU7" s="130"/>
      <c r="NAV7" s="130"/>
      <c r="NAW7" s="130"/>
      <c r="NAX7" s="130"/>
      <c r="NAY7" s="130"/>
      <c r="NAZ7" s="130"/>
      <c r="NBA7" s="130"/>
      <c r="NBB7" s="130"/>
      <c r="NBC7" s="130"/>
      <c r="NBD7" s="130"/>
      <c r="NBE7" s="130"/>
      <c r="NBF7" s="130"/>
      <c r="NBG7" s="130"/>
      <c r="NBH7" s="130"/>
      <c r="NBI7" s="130"/>
      <c r="NBJ7" s="130"/>
      <c r="NBK7" s="130"/>
      <c r="NBL7" s="130"/>
      <c r="NBM7" s="130"/>
      <c r="NBN7" s="130"/>
      <c r="NBO7" s="130"/>
      <c r="NBP7" s="130"/>
      <c r="NBQ7" s="130"/>
      <c r="NBR7" s="130"/>
      <c r="NBS7" s="130"/>
      <c r="NBT7" s="130"/>
      <c r="NBU7" s="130"/>
      <c r="NBV7" s="130"/>
      <c r="NBW7" s="130"/>
      <c r="NBX7" s="130"/>
      <c r="NBY7" s="130"/>
      <c r="NBZ7" s="130"/>
      <c r="NCA7" s="130"/>
      <c r="NCB7" s="130"/>
      <c r="NCC7" s="130"/>
      <c r="NCD7" s="130"/>
      <c r="NCE7" s="130"/>
      <c r="NCF7" s="130"/>
      <c r="NCG7" s="130"/>
      <c r="NCH7" s="130"/>
      <c r="NCI7" s="130"/>
      <c r="NCJ7" s="130"/>
      <c r="NCK7" s="130"/>
      <c r="NCL7" s="130"/>
      <c r="NCM7" s="130"/>
      <c r="NCN7" s="130"/>
      <c r="NCO7" s="130"/>
      <c r="NCP7" s="130"/>
      <c r="NCQ7" s="130"/>
      <c r="NCR7" s="130"/>
      <c r="NCS7" s="130"/>
      <c r="NCT7" s="130"/>
      <c r="NCU7" s="130"/>
      <c r="NCV7" s="130"/>
      <c r="NCW7" s="130"/>
      <c r="NCX7" s="130"/>
      <c r="NCY7" s="130"/>
      <c r="NCZ7" s="130"/>
      <c r="NDA7" s="130"/>
      <c r="NDB7" s="130"/>
      <c r="NDC7" s="130"/>
      <c r="NDD7" s="130"/>
      <c r="NDE7" s="130"/>
      <c r="NDF7" s="130"/>
      <c r="NDG7" s="130"/>
      <c r="NDH7" s="130"/>
      <c r="NDI7" s="130"/>
      <c r="NDJ7" s="130"/>
      <c r="NDK7" s="130"/>
      <c r="NDL7" s="130"/>
      <c r="NDM7" s="130"/>
      <c r="NDN7" s="130"/>
      <c r="NDO7" s="130"/>
      <c r="NDP7" s="130"/>
      <c r="NDQ7" s="130"/>
      <c r="NDR7" s="130"/>
      <c r="NDS7" s="130"/>
      <c r="NDT7" s="130"/>
      <c r="NDU7" s="130"/>
      <c r="NDV7" s="130"/>
      <c r="NDW7" s="130"/>
      <c r="NDX7" s="130"/>
      <c r="NDY7" s="130"/>
      <c r="NDZ7" s="130"/>
      <c r="NEA7" s="130"/>
      <c r="NEB7" s="130"/>
      <c r="NEC7" s="130"/>
      <c r="NED7" s="130"/>
      <c r="NEE7" s="130"/>
      <c r="NEF7" s="130"/>
      <c r="NEG7" s="130"/>
      <c r="NEH7" s="130"/>
      <c r="NEI7" s="130"/>
      <c r="NEJ7" s="130"/>
      <c r="NEK7" s="130"/>
      <c r="NEL7" s="130"/>
      <c r="NEM7" s="130"/>
      <c r="NEN7" s="130"/>
      <c r="NEO7" s="130"/>
      <c r="NEP7" s="130"/>
      <c r="NEQ7" s="130"/>
      <c r="NER7" s="130"/>
      <c r="NES7" s="130"/>
      <c r="NET7" s="130"/>
      <c r="NEU7" s="130"/>
      <c r="NEV7" s="130"/>
      <c r="NEW7" s="130"/>
      <c r="NEX7" s="130"/>
      <c r="NEY7" s="130"/>
      <c r="NEZ7" s="130"/>
      <c r="NFA7" s="130"/>
      <c r="NFB7" s="130"/>
      <c r="NFC7" s="130"/>
      <c r="NFD7" s="130"/>
      <c r="NFE7" s="130"/>
      <c r="NFF7" s="130"/>
      <c r="NFG7" s="130"/>
      <c r="NFH7" s="130"/>
      <c r="NFI7" s="130"/>
      <c r="NFJ7" s="130"/>
      <c r="NFK7" s="130"/>
      <c r="NFL7" s="130"/>
      <c r="NFM7" s="130"/>
      <c r="NFN7" s="130"/>
      <c r="NFO7" s="130"/>
      <c r="NFP7" s="130"/>
      <c r="NFQ7" s="130"/>
      <c r="NFR7" s="130"/>
      <c r="NFS7" s="130"/>
      <c r="NFT7" s="130"/>
      <c r="NFU7" s="130"/>
      <c r="NFV7" s="130"/>
      <c r="NFW7" s="130"/>
      <c r="NFX7" s="130"/>
      <c r="NFY7" s="130"/>
      <c r="NFZ7" s="130"/>
      <c r="NGA7" s="130"/>
      <c r="NGB7" s="130"/>
      <c r="NGC7" s="130"/>
      <c r="NGD7" s="130"/>
      <c r="NGE7" s="130"/>
      <c r="NGF7" s="130"/>
      <c r="NGG7" s="130"/>
      <c r="NGH7" s="130"/>
      <c r="NGI7" s="130"/>
      <c r="NGJ7" s="130"/>
      <c r="NGK7" s="130"/>
      <c r="NGL7" s="130"/>
      <c r="NGM7" s="130"/>
      <c r="NGN7" s="130"/>
      <c r="NGO7" s="130"/>
      <c r="NGP7" s="130"/>
      <c r="NGQ7" s="130"/>
      <c r="NGR7" s="130"/>
      <c r="NGS7" s="130"/>
      <c r="NGT7" s="130"/>
      <c r="NGU7" s="130"/>
      <c r="NGV7" s="130"/>
      <c r="NGW7" s="130"/>
      <c r="NGX7" s="130"/>
      <c r="NGY7" s="130"/>
      <c r="NGZ7" s="130"/>
      <c r="NHA7" s="130"/>
      <c r="NHB7" s="130"/>
      <c r="NHC7" s="130"/>
      <c r="NHD7" s="130"/>
      <c r="NHE7" s="130"/>
      <c r="NHF7" s="130"/>
      <c r="NHG7" s="130"/>
      <c r="NHH7" s="130"/>
      <c r="NHI7" s="130"/>
      <c r="NHJ7" s="130"/>
      <c r="NHK7" s="130"/>
      <c r="NHL7" s="130"/>
      <c r="NHM7" s="130"/>
      <c r="NHN7" s="130"/>
      <c r="NHO7" s="130"/>
      <c r="NHP7" s="130"/>
      <c r="NHQ7" s="130"/>
      <c r="NHR7" s="130"/>
      <c r="NHS7" s="130"/>
      <c r="NHT7" s="130"/>
      <c r="NHU7" s="130"/>
      <c r="NHV7" s="130"/>
      <c r="NHW7" s="130"/>
      <c r="NHX7" s="130"/>
      <c r="NHY7" s="130"/>
      <c r="NHZ7" s="130"/>
      <c r="NIA7" s="130"/>
      <c r="NIB7" s="130"/>
      <c r="NIC7" s="130"/>
      <c r="NID7" s="130"/>
      <c r="NIE7" s="130"/>
      <c r="NIF7" s="130"/>
      <c r="NIG7" s="130"/>
      <c r="NIH7" s="130"/>
      <c r="NII7" s="130"/>
      <c r="NIJ7" s="130"/>
      <c r="NIK7" s="130"/>
      <c r="NIL7" s="130"/>
      <c r="NIM7" s="130"/>
      <c r="NIN7" s="130"/>
      <c r="NIO7" s="130"/>
      <c r="NIP7" s="130"/>
      <c r="NIQ7" s="130"/>
      <c r="NIR7" s="130"/>
      <c r="NIS7" s="130"/>
      <c r="NIT7" s="130"/>
      <c r="NIU7" s="130"/>
      <c r="NIV7" s="130"/>
      <c r="NIW7" s="130"/>
      <c r="NIX7" s="130"/>
      <c r="NIY7" s="130"/>
      <c r="NIZ7" s="130"/>
      <c r="NJA7" s="130"/>
      <c r="NJB7" s="130"/>
      <c r="NJC7" s="130"/>
      <c r="NJD7" s="130"/>
      <c r="NJE7" s="130"/>
      <c r="NJF7" s="130"/>
      <c r="NJG7" s="130"/>
      <c r="NJH7" s="130"/>
      <c r="NJI7" s="130"/>
      <c r="NJJ7" s="130"/>
      <c r="NJK7" s="130"/>
      <c r="NJL7" s="130"/>
      <c r="NJM7" s="130"/>
      <c r="NJN7" s="130"/>
      <c r="NJO7" s="130"/>
      <c r="NJP7" s="130"/>
      <c r="NJQ7" s="130"/>
      <c r="NJR7" s="130"/>
      <c r="NJS7" s="130"/>
      <c r="NJT7" s="130"/>
      <c r="NJU7" s="130"/>
      <c r="NJV7" s="130"/>
      <c r="NJW7" s="130"/>
      <c r="NJX7" s="130"/>
      <c r="NJY7" s="130"/>
      <c r="NJZ7" s="130"/>
      <c r="NKA7" s="130"/>
      <c r="NKB7" s="130"/>
      <c r="NKC7" s="130"/>
      <c r="NKD7" s="130"/>
      <c r="NKE7" s="130"/>
      <c r="NKF7" s="130"/>
      <c r="NKG7" s="130"/>
      <c r="NKH7" s="130"/>
      <c r="NKI7" s="130"/>
      <c r="NKJ7" s="130"/>
      <c r="NKK7" s="130"/>
      <c r="NKL7" s="130"/>
      <c r="NKM7" s="130"/>
      <c r="NKN7" s="130"/>
      <c r="NKO7" s="130"/>
      <c r="NKP7" s="130"/>
      <c r="NKQ7" s="130"/>
      <c r="NKR7" s="130"/>
      <c r="NKS7" s="130"/>
      <c r="NKT7" s="130"/>
      <c r="NKU7" s="130"/>
      <c r="NKV7" s="130"/>
      <c r="NKW7" s="130"/>
      <c r="NKX7" s="130"/>
      <c r="NKY7" s="130"/>
      <c r="NKZ7" s="130"/>
      <c r="NLA7" s="130"/>
      <c r="NLB7" s="130"/>
      <c r="NLC7" s="130"/>
      <c r="NLD7" s="130"/>
      <c r="NLE7" s="130"/>
      <c r="NLF7" s="130"/>
      <c r="NLG7" s="130"/>
      <c r="NLH7" s="130"/>
      <c r="NLI7" s="130"/>
      <c r="NLJ7" s="130"/>
      <c r="NLK7" s="130"/>
      <c r="NLL7" s="130"/>
      <c r="NLM7" s="130"/>
      <c r="NLN7" s="130"/>
      <c r="NLO7" s="130"/>
      <c r="NLP7" s="130"/>
      <c r="NLQ7" s="130"/>
      <c r="NLR7" s="130"/>
      <c r="NLS7" s="130"/>
      <c r="NLT7" s="130"/>
      <c r="NLU7" s="130"/>
      <c r="NLV7" s="130"/>
      <c r="NLW7" s="130"/>
      <c r="NLX7" s="130"/>
      <c r="NLY7" s="130"/>
      <c r="NLZ7" s="130"/>
      <c r="NMA7" s="130"/>
      <c r="NMB7" s="130"/>
      <c r="NMC7" s="130"/>
      <c r="NMD7" s="130"/>
      <c r="NME7" s="130"/>
      <c r="NMF7" s="130"/>
      <c r="NMG7" s="130"/>
      <c r="NMH7" s="130"/>
      <c r="NMI7" s="130"/>
      <c r="NMJ7" s="130"/>
      <c r="NMK7" s="130"/>
      <c r="NML7" s="130"/>
      <c r="NMM7" s="130"/>
      <c r="NMN7" s="130"/>
      <c r="NMO7" s="130"/>
      <c r="NMP7" s="130"/>
      <c r="NMQ7" s="130"/>
      <c r="NMR7" s="130"/>
      <c r="NMS7" s="130"/>
      <c r="NMT7" s="130"/>
      <c r="NMU7" s="130"/>
      <c r="NMV7" s="130"/>
      <c r="NMW7" s="130"/>
      <c r="NMX7" s="130"/>
      <c r="NMY7" s="130"/>
      <c r="NMZ7" s="130"/>
      <c r="NNA7" s="130"/>
      <c r="NNB7" s="130"/>
      <c r="NNC7" s="130"/>
      <c r="NND7" s="130"/>
      <c r="NNE7" s="130"/>
      <c r="NNF7" s="130"/>
      <c r="NNG7" s="130"/>
      <c r="NNH7" s="130"/>
      <c r="NNI7" s="130"/>
      <c r="NNJ7" s="130"/>
      <c r="NNK7" s="130"/>
      <c r="NNL7" s="130"/>
      <c r="NNM7" s="130"/>
      <c r="NNN7" s="130"/>
      <c r="NNO7" s="130"/>
      <c r="NNP7" s="130"/>
      <c r="NNQ7" s="130"/>
      <c r="NNR7" s="130"/>
      <c r="NNS7" s="130"/>
      <c r="NNT7" s="130"/>
      <c r="NNU7" s="130"/>
      <c r="NNV7" s="130"/>
      <c r="NNW7" s="130"/>
      <c r="NNX7" s="130"/>
      <c r="NNY7" s="130"/>
      <c r="NNZ7" s="130"/>
      <c r="NOA7" s="130"/>
      <c r="NOB7" s="130"/>
      <c r="NOC7" s="130"/>
      <c r="NOD7" s="130"/>
      <c r="NOE7" s="130"/>
      <c r="NOF7" s="130"/>
      <c r="NOG7" s="130"/>
      <c r="NOH7" s="130"/>
      <c r="NOI7" s="130"/>
      <c r="NOJ7" s="130"/>
      <c r="NOK7" s="130"/>
      <c r="NOL7" s="130"/>
      <c r="NOM7" s="130"/>
      <c r="NON7" s="130"/>
      <c r="NOO7" s="130"/>
      <c r="NOP7" s="130"/>
      <c r="NOQ7" s="130"/>
      <c r="NOR7" s="130"/>
      <c r="NOS7" s="130"/>
      <c r="NOT7" s="130"/>
      <c r="NOU7" s="130"/>
      <c r="NOV7" s="130"/>
      <c r="NOW7" s="130"/>
      <c r="NOX7" s="130"/>
      <c r="NOY7" s="130"/>
      <c r="NOZ7" s="130"/>
      <c r="NPA7" s="130"/>
      <c r="NPB7" s="130"/>
      <c r="NPC7" s="130"/>
      <c r="NPD7" s="130"/>
      <c r="NPE7" s="130"/>
      <c r="NPF7" s="130"/>
      <c r="NPG7" s="130"/>
      <c r="NPH7" s="130"/>
      <c r="NPI7" s="130"/>
      <c r="NPJ7" s="130"/>
      <c r="NPK7" s="130"/>
      <c r="NPL7" s="130"/>
      <c r="NPM7" s="130"/>
      <c r="NPN7" s="130"/>
      <c r="NPO7" s="130"/>
      <c r="NPP7" s="130"/>
      <c r="NPQ7" s="130"/>
      <c r="NPR7" s="130"/>
      <c r="NPS7" s="130"/>
      <c r="NPT7" s="130"/>
      <c r="NPU7" s="130"/>
      <c r="NPV7" s="130"/>
      <c r="NPW7" s="130"/>
      <c r="NPX7" s="130"/>
      <c r="NPY7" s="130"/>
      <c r="NPZ7" s="130"/>
      <c r="NQA7" s="130"/>
      <c r="NQB7" s="130"/>
      <c r="NQC7" s="130"/>
      <c r="NQD7" s="130"/>
      <c r="NQE7" s="130"/>
      <c r="NQF7" s="130"/>
      <c r="NQG7" s="130"/>
      <c r="NQH7" s="130"/>
      <c r="NQI7" s="130"/>
      <c r="NQJ7" s="130"/>
      <c r="NQK7" s="130"/>
      <c r="NQL7" s="130"/>
      <c r="NQM7" s="130"/>
      <c r="NQN7" s="130"/>
      <c r="NQO7" s="130"/>
      <c r="NQP7" s="130"/>
      <c r="NQQ7" s="130"/>
      <c r="NQR7" s="130"/>
      <c r="NQS7" s="130"/>
      <c r="NQT7" s="130"/>
      <c r="NQU7" s="130"/>
      <c r="NQV7" s="130"/>
      <c r="NQW7" s="130"/>
      <c r="NQX7" s="130"/>
      <c r="NQY7" s="130"/>
      <c r="NQZ7" s="130"/>
      <c r="NRA7" s="130"/>
      <c r="NRB7" s="130"/>
      <c r="NRC7" s="130"/>
      <c r="NRD7" s="130"/>
      <c r="NRE7" s="130"/>
      <c r="NRF7" s="130"/>
      <c r="NRG7" s="130"/>
      <c r="NRH7" s="130"/>
      <c r="NRI7" s="130"/>
      <c r="NRJ7" s="130"/>
      <c r="NRK7" s="130"/>
      <c r="NRL7" s="130"/>
      <c r="NRM7" s="130"/>
      <c r="NRN7" s="130"/>
      <c r="NRO7" s="130"/>
      <c r="NRP7" s="130"/>
      <c r="NRQ7" s="130"/>
      <c r="NRR7" s="130"/>
      <c r="NRS7" s="130"/>
      <c r="NRT7" s="130"/>
      <c r="NRU7" s="130"/>
      <c r="NRV7" s="130"/>
      <c r="NRW7" s="130"/>
      <c r="NRX7" s="130"/>
      <c r="NRY7" s="130"/>
      <c r="NRZ7" s="130"/>
      <c r="NSA7" s="130"/>
      <c r="NSB7" s="130"/>
      <c r="NSC7" s="130"/>
      <c r="NSD7" s="130"/>
      <c r="NSE7" s="130"/>
      <c r="NSF7" s="130"/>
      <c r="NSG7" s="130"/>
      <c r="NSH7" s="130"/>
      <c r="NSI7" s="130"/>
      <c r="NSJ7" s="130"/>
      <c r="NSK7" s="130"/>
      <c r="NSL7" s="130"/>
      <c r="NSM7" s="130"/>
      <c r="NSN7" s="130"/>
      <c r="NSO7" s="130"/>
      <c r="NSP7" s="130"/>
      <c r="NSQ7" s="130"/>
      <c r="NSR7" s="130"/>
      <c r="NSS7" s="130"/>
      <c r="NST7" s="130"/>
      <c r="NSU7" s="130"/>
      <c r="NSV7" s="130"/>
      <c r="NSW7" s="130"/>
      <c r="NSX7" s="130"/>
      <c r="NSY7" s="130"/>
      <c r="NSZ7" s="130"/>
      <c r="NTA7" s="130"/>
      <c r="NTB7" s="130"/>
      <c r="NTC7" s="130"/>
      <c r="NTD7" s="130"/>
      <c r="NTE7" s="130"/>
      <c r="NTF7" s="130"/>
      <c r="NTG7" s="130"/>
      <c r="NTH7" s="130"/>
      <c r="NTI7" s="130"/>
      <c r="NTJ7" s="130"/>
      <c r="NTK7" s="130"/>
      <c r="NTL7" s="130"/>
      <c r="NTM7" s="130"/>
      <c r="NTN7" s="130"/>
      <c r="NTO7" s="130"/>
      <c r="NTP7" s="130"/>
      <c r="NTQ7" s="130"/>
      <c r="NTR7" s="130"/>
      <c r="NTS7" s="130"/>
      <c r="NTT7" s="130"/>
      <c r="NTU7" s="130"/>
      <c r="NTV7" s="130"/>
      <c r="NTW7" s="130"/>
      <c r="NTX7" s="130"/>
      <c r="NTY7" s="130"/>
      <c r="NTZ7" s="130"/>
      <c r="NUA7" s="130"/>
      <c r="NUB7" s="130"/>
      <c r="NUC7" s="130"/>
      <c r="NUD7" s="130"/>
      <c r="NUE7" s="130"/>
      <c r="NUF7" s="130"/>
      <c r="NUG7" s="130"/>
      <c r="NUH7" s="130"/>
      <c r="NUI7" s="130"/>
      <c r="NUJ7" s="130"/>
      <c r="NUK7" s="130"/>
      <c r="NUL7" s="130"/>
      <c r="NUM7" s="130"/>
      <c r="NUN7" s="130"/>
      <c r="NUO7" s="130"/>
      <c r="NUP7" s="130"/>
      <c r="NUQ7" s="130"/>
      <c r="NUR7" s="130"/>
      <c r="NUS7" s="130"/>
      <c r="NUT7" s="130"/>
      <c r="NUU7" s="130"/>
      <c r="NUV7" s="130"/>
      <c r="NUW7" s="130"/>
      <c r="NUX7" s="130"/>
      <c r="NUY7" s="130"/>
      <c r="NUZ7" s="130"/>
      <c r="NVA7" s="130"/>
      <c r="NVB7" s="130"/>
      <c r="NVC7" s="130"/>
      <c r="NVD7" s="130"/>
      <c r="NVE7" s="130"/>
      <c r="NVF7" s="130"/>
      <c r="NVG7" s="130"/>
      <c r="NVH7" s="130"/>
      <c r="NVI7" s="130"/>
      <c r="NVJ7" s="130"/>
      <c r="NVK7" s="130"/>
      <c r="NVL7" s="130"/>
      <c r="NVM7" s="130"/>
      <c r="NVN7" s="130"/>
      <c r="NVO7" s="130"/>
      <c r="NVP7" s="130"/>
      <c r="NVQ7" s="130"/>
      <c r="NVR7" s="130"/>
      <c r="NVS7" s="130"/>
      <c r="NVT7" s="130"/>
      <c r="NVU7" s="130"/>
      <c r="NVV7" s="130"/>
      <c r="NVW7" s="130"/>
      <c r="NVX7" s="130"/>
      <c r="NVY7" s="130"/>
      <c r="NVZ7" s="130"/>
      <c r="NWA7" s="130"/>
      <c r="NWB7" s="130"/>
      <c r="NWC7" s="130"/>
      <c r="NWD7" s="130"/>
      <c r="NWE7" s="130"/>
      <c r="NWF7" s="130"/>
      <c r="NWG7" s="130"/>
      <c r="NWH7" s="130"/>
      <c r="NWI7" s="130"/>
      <c r="NWJ7" s="130"/>
      <c r="NWK7" s="130"/>
      <c r="NWL7" s="130"/>
      <c r="NWM7" s="130"/>
      <c r="NWN7" s="130"/>
      <c r="NWO7" s="130"/>
      <c r="NWP7" s="130"/>
      <c r="NWQ7" s="130"/>
      <c r="NWR7" s="130"/>
      <c r="NWS7" s="130"/>
      <c r="NWT7" s="130"/>
      <c r="NWU7" s="130"/>
      <c r="NWV7" s="130"/>
      <c r="NWW7" s="130"/>
      <c r="NWX7" s="130"/>
      <c r="NWY7" s="130"/>
      <c r="NWZ7" s="130"/>
      <c r="NXA7" s="130"/>
      <c r="NXB7" s="130"/>
      <c r="NXC7" s="130"/>
      <c r="NXD7" s="130"/>
      <c r="NXE7" s="130"/>
      <c r="NXF7" s="130"/>
      <c r="NXG7" s="130"/>
      <c r="NXH7" s="130"/>
      <c r="NXI7" s="130"/>
      <c r="NXJ7" s="130"/>
      <c r="NXK7" s="130"/>
      <c r="NXL7" s="130"/>
      <c r="NXM7" s="130"/>
      <c r="NXN7" s="130"/>
      <c r="NXO7" s="130"/>
      <c r="NXP7" s="130"/>
      <c r="NXQ7" s="130"/>
      <c r="NXR7" s="130"/>
      <c r="NXS7" s="130"/>
      <c r="NXT7" s="130"/>
      <c r="NXU7" s="130"/>
      <c r="NXV7" s="130"/>
      <c r="NXW7" s="130"/>
      <c r="NXX7" s="130"/>
      <c r="NXY7" s="130"/>
      <c r="NXZ7" s="130"/>
      <c r="NYA7" s="130"/>
      <c r="NYB7" s="130"/>
      <c r="NYC7" s="130"/>
      <c r="NYD7" s="130"/>
      <c r="NYE7" s="130"/>
      <c r="NYF7" s="130"/>
      <c r="NYG7" s="130"/>
      <c r="NYH7" s="130"/>
      <c r="NYI7" s="130"/>
      <c r="NYJ7" s="130"/>
      <c r="NYK7" s="130"/>
      <c r="NYL7" s="130"/>
      <c r="NYM7" s="130"/>
      <c r="NYN7" s="130"/>
      <c r="NYO7" s="130"/>
      <c r="NYP7" s="130"/>
      <c r="NYQ7" s="130"/>
      <c r="NYR7" s="130"/>
      <c r="NYS7" s="130"/>
      <c r="NYT7" s="130"/>
      <c r="NYU7" s="130"/>
      <c r="NYV7" s="130"/>
      <c r="NYW7" s="130"/>
      <c r="NYX7" s="130"/>
      <c r="NYY7" s="130"/>
      <c r="NYZ7" s="130"/>
      <c r="NZA7" s="130"/>
      <c r="NZB7" s="130"/>
      <c r="NZC7" s="130"/>
      <c r="NZD7" s="130"/>
      <c r="NZE7" s="130"/>
      <c r="NZF7" s="130"/>
      <c r="NZG7" s="130"/>
      <c r="NZH7" s="130"/>
      <c r="NZI7" s="130"/>
      <c r="NZJ7" s="130"/>
      <c r="NZK7" s="130"/>
      <c r="NZL7" s="130"/>
      <c r="NZM7" s="130"/>
      <c r="NZN7" s="130"/>
      <c r="NZO7" s="130"/>
      <c r="NZP7" s="130"/>
      <c r="NZQ7" s="130"/>
      <c r="NZR7" s="130"/>
      <c r="NZS7" s="130"/>
      <c r="NZT7" s="130"/>
      <c r="NZU7" s="130"/>
      <c r="NZV7" s="130"/>
      <c r="NZW7" s="130"/>
      <c r="NZX7" s="130"/>
      <c r="NZY7" s="130"/>
      <c r="NZZ7" s="130"/>
      <c r="OAA7" s="130"/>
      <c r="OAB7" s="130"/>
      <c r="OAC7" s="130"/>
      <c r="OAD7" s="130"/>
      <c r="OAE7" s="130"/>
      <c r="OAF7" s="130"/>
      <c r="OAG7" s="130"/>
      <c r="OAH7" s="130"/>
      <c r="OAI7" s="130"/>
      <c r="OAJ7" s="130"/>
      <c r="OAK7" s="130"/>
      <c r="OAL7" s="130"/>
      <c r="OAM7" s="130"/>
      <c r="OAN7" s="130"/>
      <c r="OAO7" s="130"/>
      <c r="OAP7" s="130"/>
      <c r="OAQ7" s="130"/>
      <c r="OAR7" s="130"/>
      <c r="OAS7" s="130"/>
      <c r="OAT7" s="130"/>
      <c r="OAU7" s="130"/>
      <c r="OAV7" s="130"/>
      <c r="OAW7" s="130"/>
      <c r="OAX7" s="130"/>
      <c r="OAY7" s="130"/>
      <c r="OAZ7" s="130"/>
      <c r="OBA7" s="130"/>
      <c r="OBB7" s="130"/>
      <c r="OBC7" s="130"/>
      <c r="OBD7" s="130"/>
      <c r="OBE7" s="130"/>
      <c r="OBF7" s="130"/>
      <c r="OBG7" s="130"/>
      <c r="OBH7" s="130"/>
      <c r="OBI7" s="130"/>
      <c r="OBJ7" s="130"/>
      <c r="OBK7" s="130"/>
      <c r="OBL7" s="130"/>
      <c r="OBM7" s="130"/>
      <c r="OBN7" s="130"/>
      <c r="OBO7" s="130"/>
      <c r="OBP7" s="130"/>
      <c r="OBQ7" s="130"/>
      <c r="OBR7" s="130"/>
      <c r="OBS7" s="130"/>
      <c r="OBT7" s="130"/>
      <c r="OBU7" s="130"/>
      <c r="OBV7" s="130"/>
      <c r="OBW7" s="130"/>
      <c r="OBX7" s="130"/>
      <c r="OBY7" s="130"/>
      <c r="OBZ7" s="130"/>
      <c r="OCA7" s="130"/>
      <c r="OCB7" s="130"/>
      <c r="OCC7" s="130"/>
      <c r="OCD7" s="130"/>
      <c r="OCE7" s="130"/>
      <c r="OCF7" s="130"/>
      <c r="OCG7" s="130"/>
      <c r="OCH7" s="130"/>
      <c r="OCI7" s="130"/>
      <c r="OCJ7" s="130"/>
      <c r="OCK7" s="130"/>
      <c r="OCL7" s="130"/>
      <c r="OCM7" s="130"/>
      <c r="OCN7" s="130"/>
      <c r="OCO7" s="130"/>
      <c r="OCP7" s="130"/>
      <c r="OCQ7" s="130"/>
      <c r="OCR7" s="130"/>
      <c r="OCS7" s="130"/>
      <c r="OCT7" s="130"/>
      <c r="OCU7" s="130"/>
      <c r="OCV7" s="130"/>
      <c r="OCW7" s="130"/>
      <c r="OCX7" s="130"/>
      <c r="OCY7" s="130"/>
      <c r="OCZ7" s="130"/>
      <c r="ODA7" s="130"/>
      <c r="ODB7" s="130"/>
      <c r="ODC7" s="130"/>
      <c r="ODD7" s="130"/>
      <c r="ODE7" s="130"/>
      <c r="ODF7" s="130"/>
      <c r="ODG7" s="130"/>
      <c r="ODH7" s="130"/>
      <c r="ODI7" s="130"/>
      <c r="ODJ7" s="130"/>
      <c r="ODK7" s="130"/>
      <c r="ODL7" s="130"/>
      <c r="ODM7" s="130"/>
      <c r="ODN7" s="130"/>
      <c r="ODO7" s="130"/>
      <c r="ODP7" s="130"/>
      <c r="ODQ7" s="130"/>
      <c r="ODR7" s="130"/>
      <c r="ODS7" s="130"/>
      <c r="ODT7" s="130"/>
      <c r="ODU7" s="130"/>
      <c r="ODV7" s="130"/>
      <c r="ODW7" s="130"/>
      <c r="ODX7" s="130"/>
      <c r="ODY7" s="130"/>
      <c r="ODZ7" s="130"/>
      <c r="OEA7" s="130"/>
      <c r="OEB7" s="130"/>
      <c r="OEC7" s="130"/>
      <c r="OED7" s="130"/>
      <c r="OEE7" s="130"/>
      <c r="OEF7" s="130"/>
      <c r="OEG7" s="130"/>
      <c r="OEH7" s="130"/>
      <c r="OEI7" s="130"/>
      <c r="OEJ7" s="130"/>
      <c r="OEK7" s="130"/>
      <c r="OEL7" s="130"/>
      <c r="OEM7" s="130"/>
      <c r="OEN7" s="130"/>
      <c r="OEO7" s="130"/>
      <c r="OEP7" s="130"/>
      <c r="OEQ7" s="130"/>
      <c r="OER7" s="130"/>
      <c r="OES7" s="130"/>
      <c r="OET7" s="130"/>
      <c r="OEU7" s="130"/>
      <c r="OEV7" s="130"/>
      <c r="OEW7" s="130"/>
      <c r="OEX7" s="130"/>
      <c r="OEY7" s="130"/>
      <c r="OEZ7" s="130"/>
      <c r="OFA7" s="130"/>
      <c r="OFB7" s="130"/>
      <c r="OFC7" s="130"/>
      <c r="OFD7" s="130"/>
      <c r="OFE7" s="130"/>
      <c r="OFF7" s="130"/>
      <c r="OFG7" s="130"/>
      <c r="OFH7" s="130"/>
      <c r="OFI7" s="130"/>
      <c r="OFJ7" s="130"/>
      <c r="OFK7" s="130"/>
      <c r="OFL7" s="130"/>
      <c r="OFM7" s="130"/>
      <c r="OFN7" s="130"/>
      <c r="OFO7" s="130"/>
      <c r="OFP7" s="130"/>
      <c r="OFQ7" s="130"/>
      <c r="OFR7" s="130"/>
      <c r="OFS7" s="130"/>
      <c r="OFT7" s="130"/>
      <c r="OFU7" s="130"/>
      <c r="OFV7" s="130"/>
      <c r="OFW7" s="130"/>
      <c r="OFX7" s="130"/>
      <c r="OFY7" s="130"/>
      <c r="OFZ7" s="130"/>
      <c r="OGA7" s="130"/>
      <c r="OGB7" s="130"/>
      <c r="OGC7" s="130"/>
      <c r="OGD7" s="130"/>
      <c r="OGE7" s="130"/>
      <c r="OGF7" s="130"/>
      <c r="OGG7" s="130"/>
      <c r="OGH7" s="130"/>
      <c r="OGI7" s="130"/>
      <c r="OGJ7" s="130"/>
      <c r="OGK7" s="130"/>
      <c r="OGL7" s="130"/>
      <c r="OGM7" s="130"/>
      <c r="OGN7" s="130"/>
      <c r="OGO7" s="130"/>
      <c r="OGP7" s="130"/>
      <c r="OGQ7" s="130"/>
      <c r="OGR7" s="130"/>
      <c r="OGS7" s="130"/>
      <c r="OGT7" s="130"/>
      <c r="OGU7" s="130"/>
      <c r="OGV7" s="130"/>
      <c r="OGW7" s="130"/>
      <c r="OGX7" s="130"/>
      <c r="OGY7" s="130"/>
      <c r="OGZ7" s="130"/>
      <c r="OHA7" s="130"/>
      <c r="OHB7" s="130"/>
      <c r="OHC7" s="130"/>
      <c r="OHD7" s="130"/>
      <c r="OHE7" s="130"/>
      <c r="OHF7" s="130"/>
      <c r="OHG7" s="130"/>
      <c r="OHH7" s="130"/>
      <c r="OHI7" s="130"/>
      <c r="OHJ7" s="130"/>
      <c r="OHK7" s="130"/>
      <c r="OHL7" s="130"/>
      <c r="OHM7" s="130"/>
      <c r="OHN7" s="130"/>
      <c r="OHO7" s="130"/>
      <c r="OHP7" s="130"/>
      <c r="OHQ7" s="130"/>
      <c r="OHR7" s="130"/>
      <c r="OHS7" s="130"/>
      <c r="OHT7" s="130"/>
      <c r="OHU7" s="130"/>
      <c r="OHV7" s="130"/>
      <c r="OHW7" s="130"/>
      <c r="OHX7" s="130"/>
      <c r="OHY7" s="130"/>
      <c r="OHZ7" s="130"/>
      <c r="OIA7" s="130"/>
      <c r="OIB7" s="130"/>
      <c r="OIC7" s="130"/>
      <c r="OID7" s="130"/>
      <c r="OIE7" s="130"/>
      <c r="OIF7" s="130"/>
      <c r="OIG7" s="130"/>
      <c r="OIH7" s="130"/>
      <c r="OII7" s="130"/>
      <c r="OIJ7" s="130"/>
      <c r="OIK7" s="130"/>
      <c r="OIL7" s="130"/>
      <c r="OIM7" s="130"/>
      <c r="OIN7" s="130"/>
      <c r="OIO7" s="130"/>
      <c r="OIP7" s="130"/>
      <c r="OIQ7" s="130"/>
      <c r="OIR7" s="130"/>
      <c r="OIS7" s="130"/>
      <c r="OIT7" s="130"/>
      <c r="OIU7" s="130"/>
      <c r="OIV7" s="130"/>
      <c r="OIW7" s="130"/>
      <c r="OIX7" s="130"/>
      <c r="OIY7" s="130"/>
      <c r="OIZ7" s="130"/>
      <c r="OJA7" s="130"/>
      <c r="OJB7" s="130"/>
      <c r="OJC7" s="130"/>
      <c r="OJD7" s="130"/>
      <c r="OJE7" s="130"/>
      <c r="OJF7" s="130"/>
      <c r="OJG7" s="130"/>
      <c r="OJH7" s="130"/>
      <c r="OJI7" s="130"/>
      <c r="OJJ7" s="130"/>
      <c r="OJK7" s="130"/>
      <c r="OJL7" s="130"/>
      <c r="OJM7" s="130"/>
      <c r="OJN7" s="130"/>
      <c r="OJO7" s="130"/>
      <c r="OJP7" s="130"/>
      <c r="OJQ7" s="130"/>
      <c r="OJR7" s="130"/>
      <c r="OJS7" s="130"/>
      <c r="OJT7" s="130"/>
      <c r="OJU7" s="130"/>
      <c r="OJV7" s="130"/>
      <c r="OJW7" s="130"/>
      <c r="OJX7" s="130"/>
      <c r="OJY7" s="130"/>
      <c r="OJZ7" s="130"/>
      <c r="OKA7" s="130"/>
      <c r="OKB7" s="130"/>
      <c r="OKC7" s="130"/>
      <c r="OKD7" s="130"/>
      <c r="OKE7" s="130"/>
      <c r="OKF7" s="130"/>
      <c r="OKG7" s="130"/>
      <c r="OKH7" s="130"/>
      <c r="OKI7" s="130"/>
      <c r="OKJ7" s="130"/>
      <c r="OKK7" s="130"/>
      <c r="OKL7" s="130"/>
      <c r="OKM7" s="130"/>
      <c r="OKN7" s="130"/>
      <c r="OKO7" s="130"/>
      <c r="OKP7" s="130"/>
      <c r="OKQ7" s="130"/>
      <c r="OKR7" s="130"/>
      <c r="OKS7" s="130"/>
      <c r="OKT7" s="130"/>
      <c r="OKU7" s="130"/>
      <c r="OKV7" s="130"/>
      <c r="OKW7" s="130"/>
      <c r="OKX7" s="130"/>
      <c r="OKY7" s="130"/>
      <c r="OKZ7" s="130"/>
      <c r="OLA7" s="130"/>
      <c r="OLB7" s="130"/>
      <c r="OLC7" s="130"/>
      <c r="OLD7" s="130"/>
      <c r="OLE7" s="130"/>
      <c r="OLF7" s="130"/>
      <c r="OLG7" s="130"/>
      <c r="OLH7" s="130"/>
      <c r="OLI7" s="130"/>
      <c r="OLJ7" s="130"/>
      <c r="OLK7" s="130"/>
      <c r="OLL7" s="130"/>
      <c r="OLM7" s="130"/>
      <c r="OLN7" s="130"/>
      <c r="OLO7" s="130"/>
      <c r="OLP7" s="130"/>
      <c r="OLQ7" s="130"/>
      <c r="OLR7" s="130"/>
      <c r="OLS7" s="130"/>
      <c r="OLT7" s="130"/>
      <c r="OLU7" s="130"/>
      <c r="OLV7" s="130"/>
      <c r="OLW7" s="130"/>
      <c r="OLX7" s="130"/>
      <c r="OLY7" s="130"/>
      <c r="OLZ7" s="130"/>
      <c r="OMA7" s="130"/>
      <c r="OMB7" s="130"/>
      <c r="OMC7" s="130"/>
      <c r="OMD7" s="130"/>
      <c r="OME7" s="130"/>
      <c r="OMF7" s="130"/>
      <c r="OMG7" s="130"/>
      <c r="OMH7" s="130"/>
      <c r="OMI7" s="130"/>
      <c r="OMJ7" s="130"/>
      <c r="OMK7" s="130"/>
      <c r="OML7" s="130"/>
      <c r="OMM7" s="130"/>
      <c r="OMN7" s="130"/>
      <c r="OMO7" s="130"/>
      <c r="OMP7" s="130"/>
      <c r="OMQ7" s="130"/>
      <c r="OMR7" s="130"/>
      <c r="OMS7" s="130"/>
      <c r="OMT7" s="130"/>
      <c r="OMU7" s="130"/>
      <c r="OMV7" s="130"/>
      <c r="OMW7" s="130"/>
      <c r="OMX7" s="130"/>
      <c r="OMY7" s="130"/>
      <c r="OMZ7" s="130"/>
      <c r="ONA7" s="130"/>
      <c r="ONB7" s="130"/>
      <c r="ONC7" s="130"/>
      <c r="OND7" s="130"/>
      <c r="ONE7" s="130"/>
      <c r="ONF7" s="130"/>
      <c r="ONG7" s="130"/>
      <c r="ONH7" s="130"/>
      <c r="ONI7" s="130"/>
      <c r="ONJ7" s="130"/>
      <c r="ONK7" s="130"/>
      <c r="ONL7" s="130"/>
      <c r="ONM7" s="130"/>
      <c r="ONN7" s="130"/>
      <c r="ONO7" s="130"/>
      <c r="ONP7" s="130"/>
      <c r="ONQ7" s="130"/>
      <c r="ONR7" s="130"/>
      <c r="ONS7" s="130"/>
      <c r="ONT7" s="130"/>
      <c r="ONU7" s="130"/>
      <c r="ONV7" s="130"/>
      <c r="ONW7" s="130"/>
      <c r="ONX7" s="130"/>
      <c r="ONY7" s="130"/>
      <c r="ONZ7" s="130"/>
      <c r="OOA7" s="130"/>
      <c r="OOB7" s="130"/>
      <c r="OOC7" s="130"/>
      <c r="OOD7" s="130"/>
      <c r="OOE7" s="130"/>
      <c r="OOF7" s="130"/>
      <c r="OOG7" s="130"/>
      <c r="OOH7" s="130"/>
      <c r="OOI7" s="130"/>
      <c r="OOJ7" s="130"/>
      <c r="OOK7" s="130"/>
      <c r="OOL7" s="130"/>
      <c r="OOM7" s="130"/>
      <c r="OON7" s="130"/>
      <c r="OOO7" s="130"/>
      <c r="OOP7" s="130"/>
      <c r="OOQ7" s="130"/>
      <c r="OOR7" s="130"/>
      <c r="OOS7" s="130"/>
      <c r="OOT7" s="130"/>
      <c r="OOU7" s="130"/>
      <c r="OOV7" s="130"/>
      <c r="OOW7" s="130"/>
      <c r="OOX7" s="130"/>
      <c r="OOY7" s="130"/>
      <c r="OOZ7" s="130"/>
      <c r="OPA7" s="130"/>
      <c r="OPB7" s="130"/>
      <c r="OPC7" s="130"/>
      <c r="OPD7" s="130"/>
      <c r="OPE7" s="130"/>
      <c r="OPF7" s="130"/>
      <c r="OPG7" s="130"/>
      <c r="OPH7" s="130"/>
      <c r="OPI7" s="130"/>
      <c r="OPJ7" s="130"/>
      <c r="OPK7" s="130"/>
      <c r="OPL7" s="130"/>
      <c r="OPM7" s="130"/>
      <c r="OPN7" s="130"/>
      <c r="OPO7" s="130"/>
      <c r="OPP7" s="130"/>
      <c r="OPQ7" s="130"/>
      <c r="OPR7" s="130"/>
      <c r="OPS7" s="130"/>
      <c r="OPT7" s="130"/>
      <c r="OPU7" s="130"/>
      <c r="OPV7" s="130"/>
      <c r="OPW7" s="130"/>
      <c r="OPX7" s="130"/>
      <c r="OPY7" s="130"/>
      <c r="OPZ7" s="130"/>
      <c r="OQA7" s="130"/>
      <c r="OQB7" s="130"/>
      <c r="OQC7" s="130"/>
      <c r="OQD7" s="130"/>
      <c r="OQE7" s="130"/>
      <c r="OQF7" s="130"/>
      <c r="OQG7" s="130"/>
      <c r="OQH7" s="130"/>
      <c r="OQI7" s="130"/>
      <c r="OQJ7" s="130"/>
      <c r="OQK7" s="130"/>
      <c r="OQL7" s="130"/>
      <c r="OQM7" s="130"/>
      <c r="OQN7" s="130"/>
      <c r="OQO7" s="130"/>
      <c r="OQP7" s="130"/>
      <c r="OQQ7" s="130"/>
      <c r="OQR7" s="130"/>
      <c r="OQS7" s="130"/>
      <c r="OQT7" s="130"/>
      <c r="OQU7" s="130"/>
      <c r="OQV7" s="130"/>
      <c r="OQW7" s="130"/>
      <c r="OQX7" s="130"/>
      <c r="OQY7" s="130"/>
      <c r="OQZ7" s="130"/>
      <c r="ORA7" s="130"/>
      <c r="ORB7" s="130"/>
      <c r="ORC7" s="130"/>
      <c r="ORD7" s="130"/>
      <c r="ORE7" s="130"/>
      <c r="ORF7" s="130"/>
      <c r="ORG7" s="130"/>
      <c r="ORH7" s="130"/>
      <c r="ORI7" s="130"/>
      <c r="ORJ7" s="130"/>
      <c r="ORK7" s="130"/>
      <c r="ORL7" s="130"/>
      <c r="ORM7" s="130"/>
      <c r="ORN7" s="130"/>
      <c r="ORO7" s="130"/>
      <c r="ORP7" s="130"/>
      <c r="ORQ7" s="130"/>
      <c r="ORR7" s="130"/>
      <c r="ORS7" s="130"/>
      <c r="ORT7" s="130"/>
      <c r="ORU7" s="130"/>
      <c r="ORV7" s="130"/>
      <c r="ORW7" s="130"/>
      <c r="ORX7" s="130"/>
      <c r="ORY7" s="130"/>
      <c r="ORZ7" s="130"/>
      <c r="OSA7" s="130"/>
      <c r="OSB7" s="130"/>
      <c r="OSC7" s="130"/>
      <c r="OSD7" s="130"/>
      <c r="OSE7" s="130"/>
      <c r="OSF7" s="130"/>
      <c r="OSG7" s="130"/>
      <c r="OSH7" s="130"/>
      <c r="OSI7" s="130"/>
      <c r="OSJ7" s="130"/>
      <c r="OSK7" s="130"/>
      <c r="OSL7" s="130"/>
      <c r="OSM7" s="130"/>
      <c r="OSN7" s="130"/>
      <c r="OSO7" s="130"/>
      <c r="OSP7" s="130"/>
      <c r="OSQ7" s="130"/>
      <c r="OSR7" s="130"/>
      <c r="OSS7" s="130"/>
      <c r="OST7" s="130"/>
      <c r="OSU7" s="130"/>
      <c r="OSV7" s="130"/>
      <c r="OSW7" s="130"/>
      <c r="OSX7" s="130"/>
      <c r="OSY7" s="130"/>
      <c r="OSZ7" s="130"/>
      <c r="OTA7" s="130"/>
      <c r="OTB7" s="130"/>
      <c r="OTC7" s="130"/>
      <c r="OTD7" s="130"/>
      <c r="OTE7" s="130"/>
      <c r="OTF7" s="130"/>
      <c r="OTG7" s="130"/>
      <c r="OTH7" s="130"/>
      <c r="OTI7" s="130"/>
      <c r="OTJ7" s="130"/>
      <c r="OTK7" s="130"/>
      <c r="OTL7" s="130"/>
      <c r="OTM7" s="130"/>
      <c r="OTN7" s="130"/>
      <c r="OTO7" s="130"/>
      <c r="OTP7" s="130"/>
      <c r="OTQ7" s="130"/>
      <c r="OTR7" s="130"/>
      <c r="OTS7" s="130"/>
      <c r="OTT7" s="130"/>
      <c r="OTU7" s="130"/>
      <c r="OTV7" s="130"/>
      <c r="OTW7" s="130"/>
      <c r="OTX7" s="130"/>
      <c r="OTY7" s="130"/>
      <c r="OTZ7" s="130"/>
      <c r="OUA7" s="130"/>
      <c r="OUB7" s="130"/>
      <c r="OUC7" s="130"/>
      <c r="OUD7" s="130"/>
      <c r="OUE7" s="130"/>
      <c r="OUF7" s="130"/>
      <c r="OUG7" s="130"/>
      <c r="OUH7" s="130"/>
      <c r="OUI7" s="130"/>
      <c r="OUJ7" s="130"/>
      <c r="OUK7" s="130"/>
      <c r="OUL7" s="130"/>
      <c r="OUM7" s="130"/>
      <c r="OUN7" s="130"/>
      <c r="OUO7" s="130"/>
      <c r="OUP7" s="130"/>
      <c r="OUQ7" s="130"/>
      <c r="OUR7" s="130"/>
      <c r="OUS7" s="130"/>
      <c r="OUT7" s="130"/>
      <c r="OUU7" s="130"/>
      <c r="OUV7" s="130"/>
      <c r="OUW7" s="130"/>
      <c r="OUX7" s="130"/>
      <c r="OUY7" s="130"/>
      <c r="OUZ7" s="130"/>
      <c r="OVA7" s="130"/>
      <c r="OVB7" s="130"/>
      <c r="OVC7" s="130"/>
      <c r="OVD7" s="130"/>
      <c r="OVE7" s="130"/>
      <c r="OVF7" s="130"/>
      <c r="OVG7" s="130"/>
      <c r="OVH7" s="130"/>
      <c r="OVI7" s="130"/>
      <c r="OVJ7" s="130"/>
      <c r="OVK7" s="130"/>
      <c r="OVL7" s="130"/>
      <c r="OVM7" s="130"/>
      <c r="OVN7" s="130"/>
      <c r="OVO7" s="130"/>
      <c r="OVP7" s="130"/>
      <c r="OVQ7" s="130"/>
      <c r="OVR7" s="130"/>
      <c r="OVS7" s="130"/>
      <c r="OVT7" s="130"/>
      <c r="OVU7" s="130"/>
      <c r="OVV7" s="130"/>
      <c r="OVW7" s="130"/>
      <c r="OVX7" s="130"/>
      <c r="OVY7" s="130"/>
      <c r="OVZ7" s="130"/>
      <c r="OWA7" s="130"/>
      <c r="OWB7" s="130"/>
      <c r="OWC7" s="130"/>
      <c r="OWD7" s="130"/>
      <c r="OWE7" s="130"/>
      <c r="OWF7" s="130"/>
      <c r="OWG7" s="130"/>
      <c r="OWH7" s="130"/>
      <c r="OWI7" s="130"/>
      <c r="OWJ7" s="130"/>
      <c r="OWK7" s="130"/>
      <c r="OWL7" s="130"/>
      <c r="OWM7" s="130"/>
      <c r="OWN7" s="130"/>
      <c r="OWO7" s="130"/>
      <c r="OWP7" s="130"/>
      <c r="OWQ7" s="130"/>
      <c r="OWR7" s="130"/>
      <c r="OWS7" s="130"/>
      <c r="OWT7" s="130"/>
      <c r="OWU7" s="130"/>
      <c r="OWV7" s="130"/>
      <c r="OWW7" s="130"/>
      <c r="OWX7" s="130"/>
      <c r="OWY7" s="130"/>
      <c r="OWZ7" s="130"/>
      <c r="OXA7" s="130"/>
      <c r="OXB7" s="130"/>
      <c r="OXC7" s="130"/>
      <c r="OXD7" s="130"/>
      <c r="OXE7" s="130"/>
      <c r="OXF7" s="130"/>
      <c r="OXG7" s="130"/>
      <c r="OXH7" s="130"/>
      <c r="OXI7" s="130"/>
      <c r="OXJ7" s="130"/>
      <c r="OXK7" s="130"/>
      <c r="OXL7" s="130"/>
      <c r="OXM7" s="130"/>
      <c r="OXN7" s="130"/>
      <c r="OXO7" s="130"/>
      <c r="OXP7" s="130"/>
      <c r="OXQ7" s="130"/>
      <c r="OXR7" s="130"/>
      <c r="OXS7" s="130"/>
      <c r="OXT7" s="130"/>
      <c r="OXU7" s="130"/>
      <c r="OXV7" s="130"/>
      <c r="OXW7" s="130"/>
      <c r="OXX7" s="130"/>
      <c r="OXY7" s="130"/>
      <c r="OXZ7" s="130"/>
      <c r="OYA7" s="130"/>
      <c r="OYB7" s="130"/>
      <c r="OYC7" s="130"/>
      <c r="OYD7" s="130"/>
      <c r="OYE7" s="130"/>
      <c r="OYF7" s="130"/>
      <c r="OYG7" s="130"/>
      <c r="OYH7" s="130"/>
      <c r="OYI7" s="130"/>
      <c r="OYJ7" s="130"/>
      <c r="OYK7" s="130"/>
      <c r="OYL7" s="130"/>
      <c r="OYM7" s="130"/>
      <c r="OYN7" s="130"/>
      <c r="OYO7" s="130"/>
      <c r="OYP7" s="130"/>
      <c r="OYQ7" s="130"/>
      <c r="OYR7" s="130"/>
      <c r="OYS7" s="130"/>
      <c r="OYT7" s="130"/>
      <c r="OYU7" s="130"/>
      <c r="OYV7" s="130"/>
      <c r="OYW7" s="130"/>
      <c r="OYX7" s="130"/>
      <c r="OYY7" s="130"/>
      <c r="OYZ7" s="130"/>
      <c r="OZA7" s="130"/>
      <c r="OZB7" s="130"/>
      <c r="OZC7" s="130"/>
      <c r="OZD7" s="130"/>
      <c r="OZE7" s="130"/>
      <c r="OZF7" s="130"/>
      <c r="OZG7" s="130"/>
      <c r="OZH7" s="130"/>
      <c r="OZI7" s="130"/>
      <c r="OZJ7" s="130"/>
      <c r="OZK7" s="130"/>
      <c r="OZL7" s="130"/>
      <c r="OZM7" s="130"/>
      <c r="OZN7" s="130"/>
      <c r="OZO7" s="130"/>
      <c r="OZP7" s="130"/>
      <c r="OZQ7" s="130"/>
      <c r="OZR7" s="130"/>
      <c r="OZS7" s="130"/>
      <c r="OZT7" s="130"/>
      <c r="OZU7" s="130"/>
      <c r="OZV7" s="130"/>
      <c r="OZW7" s="130"/>
      <c r="OZX7" s="130"/>
      <c r="OZY7" s="130"/>
      <c r="OZZ7" s="130"/>
      <c r="PAA7" s="130"/>
      <c r="PAB7" s="130"/>
      <c r="PAC7" s="130"/>
      <c r="PAD7" s="130"/>
      <c r="PAE7" s="130"/>
      <c r="PAF7" s="130"/>
      <c r="PAG7" s="130"/>
      <c r="PAH7" s="130"/>
      <c r="PAI7" s="130"/>
      <c r="PAJ7" s="130"/>
      <c r="PAK7" s="130"/>
      <c r="PAL7" s="130"/>
      <c r="PAM7" s="130"/>
      <c r="PAN7" s="130"/>
      <c r="PAO7" s="130"/>
      <c r="PAP7" s="130"/>
      <c r="PAQ7" s="130"/>
      <c r="PAR7" s="130"/>
      <c r="PAS7" s="130"/>
      <c r="PAT7" s="130"/>
      <c r="PAU7" s="130"/>
      <c r="PAV7" s="130"/>
      <c r="PAW7" s="130"/>
      <c r="PAX7" s="130"/>
      <c r="PAY7" s="130"/>
      <c r="PAZ7" s="130"/>
      <c r="PBA7" s="130"/>
      <c r="PBB7" s="130"/>
      <c r="PBC7" s="130"/>
      <c r="PBD7" s="130"/>
      <c r="PBE7" s="130"/>
      <c r="PBF7" s="130"/>
      <c r="PBG7" s="130"/>
      <c r="PBH7" s="130"/>
      <c r="PBI7" s="130"/>
      <c r="PBJ7" s="130"/>
      <c r="PBK7" s="130"/>
      <c r="PBL7" s="130"/>
      <c r="PBM7" s="130"/>
      <c r="PBN7" s="130"/>
      <c r="PBO7" s="130"/>
      <c r="PBP7" s="130"/>
      <c r="PBQ7" s="130"/>
      <c r="PBR7" s="130"/>
      <c r="PBS7" s="130"/>
      <c r="PBT7" s="130"/>
      <c r="PBU7" s="130"/>
      <c r="PBV7" s="130"/>
      <c r="PBW7" s="130"/>
      <c r="PBX7" s="130"/>
      <c r="PBY7" s="130"/>
      <c r="PBZ7" s="130"/>
      <c r="PCA7" s="130"/>
      <c r="PCB7" s="130"/>
      <c r="PCC7" s="130"/>
      <c r="PCD7" s="130"/>
      <c r="PCE7" s="130"/>
      <c r="PCF7" s="130"/>
      <c r="PCG7" s="130"/>
      <c r="PCH7" s="130"/>
      <c r="PCI7" s="130"/>
      <c r="PCJ7" s="130"/>
      <c r="PCK7" s="130"/>
      <c r="PCL7" s="130"/>
      <c r="PCM7" s="130"/>
      <c r="PCN7" s="130"/>
      <c r="PCO7" s="130"/>
      <c r="PCP7" s="130"/>
      <c r="PCQ7" s="130"/>
      <c r="PCR7" s="130"/>
      <c r="PCS7" s="130"/>
      <c r="PCT7" s="130"/>
      <c r="PCU7" s="130"/>
      <c r="PCV7" s="130"/>
      <c r="PCW7" s="130"/>
      <c r="PCX7" s="130"/>
      <c r="PCY7" s="130"/>
      <c r="PCZ7" s="130"/>
      <c r="PDA7" s="130"/>
      <c r="PDB7" s="130"/>
      <c r="PDC7" s="130"/>
      <c r="PDD7" s="130"/>
      <c r="PDE7" s="130"/>
      <c r="PDF7" s="130"/>
      <c r="PDG7" s="130"/>
      <c r="PDH7" s="130"/>
      <c r="PDI7" s="130"/>
      <c r="PDJ7" s="130"/>
      <c r="PDK7" s="130"/>
      <c r="PDL7" s="130"/>
      <c r="PDM7" s="130"/>
      <c r="PDN7" s="130"/>
      <c r="PDO7" s="130"/>
      <c r="PDP7" s="130"/>
      <c r="PDQ7" s="130"/>
      <c r="PDR7" s="130"/>
      <c r="PDS7" s="130"/>
      <c r="PDT7" s="130"/>
      <c r="PDU7" s="130"/>
      <c r="PDV7" s="130"/>
      <c r="PDW7" s="130"/>
      <c r="PDX7" s="130"/>
      <c r="PDY7" s="130"/>
      <c r="PDZ7" s="130"/>
      <c r="PEA7" s="130"/>
      <c r="PEB7" s="130"/>
      <c r="PEC7" s="130"/>
      <c r="PED7" s="130"/>
      <c r="PEE7" s="130"/>
      <c r="PEF7" s="130"/>
      <c r="PEG7" s="130"/>
      <c r="PEH7" s="130"/>
      <c r="PEI7" s="130"/>
      <c r="PEJ7" s="130"/>
      <c r="PEK7" s="130"/>
      <c r="PEL7" s="130"/>
      <c r="PEM7" s="130"/>
      <c r="PEN7" s="130"/>
      <c r="PEO7" s="130"/>
      <c r="PEP7" s="130"/>
      <c r="PEQ7" s="130"/>
      <c r="PER7" s="130"/>
      <c r="PES7" s="130"/>
      <c r="PET7" s="130"/>
      <c r="PEU7" s="130"/>
      <c r="PEV7" s="130"/>
      <c r="PEW7" s="130"/>
      <c r="PEX7" s="130"/>
      <c r="PEY7" s="130"/>
      <c r="PEZ7" s="130"/>
      <c r="PFA7" s="130"/>
      <c r="PFB7" s="130"/>
      <c r="PFC7" s="130"/>
      <c r="PFD7" s="130"/>
      <c r="PFE7" s="130"/>
      <c r="PFF7" s="130"/>
      <c r="PFG7" s="130"/>
      <c r="PFH7" s="130"/>
      <c r="PFI7" s="130"/>
      <c r="PFJ7" s="130"/>
      <c r="PFK7" s="130"/>
      <c r="PFL7" s="130"/>
      <c r="PFM7" s="130"/>
      <c r="PFN7" s="130"/>
      <c r="PFO7" s="130"/>
      <c r="PFP7" s="130"/>
      <c r="PFQ7" s="130"/>
      <c r="PFR7" s="130"/>
      <c r="PFS7" s="130"/>
      <c r="PFT7" s="130"/>
      <c r="PFU7" s="130"/>
      <c r="PFV7" s="130"/>
      <c r="PFW7" s="130"/>
      <c r="PFX7" s="130"/>
      <c r="PFY7" s="130"/>
      <c r="PFZ7" s="130"/>
      <c r="PGA7" s="130"/>
      <c r="PGB7" s="130"/>
      <c r="PGC7" s="130"/>
      <c r="PGD7" s="130"/>
      <c r="PGE7" s="130"/>
      <c r="PGF7" s="130"/>
      <c r="PGG7" s="130"/>
      <c r="PGH7" s="130"/>
      <c r="PGI7" s="130"/>
      <c r="PGJ7" s="130"/>
      <c r="PGK7" s="130"/>
      <c r="PGL7" s="130"/>
      <c r="PGM7" s="130"/>
      <c r="PGN7" s="130"/>
      <c r="PGO7" s="130"/>
      <c r="PGP7" s="130"/>
      <c r="PGQ7" s="130"/>
      <c r="PGR7" s="130"/>
      <c r="PGS7" s="130"/>
      <c r="PGT7" s="130"/>
      <c r="PGU7" s="130"/>
      <c r="PGV7" s="130"/>
      <c r="PGW7" s="130"/>
      <c r="PGX7" s="130"/>
      <c r="PGY7" s="130"/>
      <c r="PGZ7" s="130"/>
      <c r="PHA7" s="130"/>
      <c r="PHB7" s="130"/>
      <c r="PHC7" s="130"/>
      <c r="PHD7" s="130"/>
      <c r="PHE7" s="130"/>
      <c r="PHF7" s="130"/>
      <c r="PHG7" s="130"/>
      <c r="PHH7" s="130"/>
      <c r="PHI7" s="130"/>
      <c r="PHJ7" s="130"/>
      <c r="PHK7" s="130"/>
      <c r="PHL7" s="130"/>
      <c r="PHM7" s="130"/>
      <c r="PHN7" s="130"/>
      <c r="PHO7" s="130"/>
      <c r="PHP7" s="130"/>
      <c r="PHQ7" s="130"/>
      <c r="PHR7" s="130"/>
      <c r="PHS7" s="130"/>
      <c r="PHT7" s="130"/>
      <c r="PHU7" s="130"/>
      <c r="PHV7" s="130"/>
      <c r="PHW7" s="130"/>
      <c r="PHX7" s="130"/>
      <c r="PHY7" s="130"/>
      <c r="PHZ7" s="130"/>
      <c r="PIA7" s="130"/>
      <c r="PIB7" s="130"/>
      <c r="PIC7" s="130"/>
      <c r="PID7" s="130"/>
      <c r="PIE7" s="130"/>
      <c r="PIF7" s="130"/>
      <c r="PIG7" s="130"/>
      <c r="PIH7" s="130"/>
      <c r="PII7" s="130"/>
      <c r="PIJ7" s="130"/>
      <c r="PIK7" s="130"/>
      <c r="PIL7" s="130"/>
      <c r="PIM7" s="130"/>
      <c r="PIN7" s="130"/>
      <c r="PIO7" s="130"/>
      <c r="PIP7" s="130"/>
      <c r="PIQ7" s="130"/>
      <c r="PIR7" s="130"/>
      <c r="PIS7" s="130"/>
      <c r="PIT7" s="130"/>
      <c r="PIU7" s="130"/>
      <c r="PIV7" s="130"/>
      <c r="PIW7" s="130"/>
      <c r="PIX7" s="130"/>
      <c r="PIY7" s="130"/>
      <c r="PIZ7" s="130"/>
      <c r="PJA7" s="130"/>
      <c r="PJB7" s="130"/>
      <c r="PJC7" s="130"/>
      <c r="PJD7" s="130"/>
      <c r="PJE7" s="130"/>
      <c r="PJF7" s="130"/>
      <c r="PJG7" s="130"/>
      <c r="PJH7" s="130"/>
      <c r="PJI7" s="130"/>
      <c r="PJJ7" s="130"/>
      <c r="PJK7" s="130"/>
      <c r="PJL7" s="130"/>
      <c r="PJM7" s="130"/>
      <c r="PJN7" s="130"/>
      <c r="PJO7" s="130"/>
      <c r="PJP7" s="130"/>
      <c r="PJQ7" s="130"/>
      <c r="PJR7" s="130"/>
      <c r="PJS7" s="130"/>
      <c r="PJT7" s="130"/>
      <c r="PJU7" s="130"/>
      <c r="PJV7" s="130"/>
      <c r="PJW7" s="130"/>
      <c r="PJX7" s="130"/>
      <c r="PJY7" s="130"/>
      <c r="PJZ7" s="130"/>
      <c r="PKA7" s="130"/>
      <c r="PKB7" s="130"/>
      <c r="PKC7" s="130"/>
      <c r="PKD7" s="130"/>
      <c r="PKE7" s="130"/>
      <c r="PKF7" s="130"/>
      <c r="PKG7" s="130"/>
      <c r="PKH7" s="130"/>
      <c r="PKI7" s="130"/>
      <c r="PKJ7" s="130"/>
      <c r="PKK7" s="130"/>
      <c r="PKL7" s="130"/>
      <c r="PKM7" s="130"/>
      <c r="PKN7" s="130"/>
      <c r="PKO7" s="130"/>
      <c r="PKP7" s="130"/>
      <c r="PKQ7" s="130"/>
      <c r="PKR7" s="130"/>
      <c r="PKS7" s="130"/>
      <c r="PKT7" s="130"/>
      <c r="PKU7" s="130"/>
      <c r="PKV7" s="130"/>
      <c r="PKW7" s="130"/>
      <c r="PKX7" s="130"/>
      <c r="PKY7" s="130"/>
      <c r="PKZ7" s="130"/>
      <c r="PLA7" s="130"/>
      <c r="PLB7" s="130"/>
      <c r="PLC7" s="130"/>
      <c r="PLD7" s="130"/>
      <c r="PLE7" s="130"/>
      <c r="PLF7" s="130"/>
      <c r="PLG7" s="130"/>
      <c r="PLH7" s="130"/>
      <c r="PLI7" s="130"/>
      <c r="PLJ7" s="130"/>
      <c r="PLK7" s="130"/>
      <c r="PLL7" s="130"/>
      <c r="PLM7" s="130"/>
      <c r="PLN7" s="130"/>
      <c r="PLO7" s="130"/>
      <c r="PLP7" s="130"/>
      <c r="PLQ7" s="130"/>
      <c r="PLR7" s="130"/>
      <c r="PLS7" s="130"/>
      <c r="PLT7" s="130"/>
      <c r="PLU7" s="130"/>
      <c r="PLV7" s="130"/>
      <c r="PLW7" s="130"/>
      <c r="PLX7" s="130"/>
      <c r="PLY7" s="130"/>
      <c r="PLZ7" s="130"/>
      <c r="PMA7" s="130"/>
      <c r="PMB7" s="130"/>
      <c r="PMC7" s="130"/>
      <c r="PMD7" s="130"/>
      <c r="PME7" s="130"/>
      <c r="PMF7" s="130"/>
      <c r="PMG7" s="130"/>
      <c r="PMH7" s="130"/>
      <c r="PMI7" s="130"/>
      <c r="PMJ7" s="130"/>
      <c r="PMK7" s="130"/>
      <c r="PML7" s="130"/>
      <c r="PMM7" s="130"/>
      <c r="PMN7" s="130"/>
      <c r="PMO7" s="130"/>
      <c r="PMP7" s="130"/>
      <c r="PMQ7" s="130"/>
      <c r="PMR7" s="130"/>
      <c r="PMS7" s="130"/>
      <c r="PMT7" s="130"/>
      <c r="PMU7" s="130"/>
      <c r="PMV7" s="130"/>
      <c r="PMW7" s="130"/>
      <c r="PMX7" s="130"/>
      <c r="PMY7" s="130"/>
      <c r="PMZ7" s="130"/>
      <c r="PNA7" s="130"/>
      <c r="PNB7" s="130"/>
      <c r="PNC7" s="130"/>
      <c r="PND7" s="130"/>
      <c r="PNE7" s="130"/>
      <c r="PNF7" s="130"/>
      <c r="PNG7" s="130"/>
      <c r="PNH7" s="130"/>
      <c r="PNI7" s="130"/>
      <c r="PNJ7" s="130"/>
      <c r="PNK7" s="130"/>
      <c r="PNL7" s="130"/>
      <c r="PNM7" s="130"/>
      <c r="PNN7" s="130"/>
      <c r="PNO7" s="130"/>
      <c r="PNP7" s="130"/>
      <c r="PNQ7" s="130"/>
      <c r="PNR7" s="130"/>
      <c r="PNS7" s="130"/>
      <c r="PNT7" s="130"/>
      <c r="PNU7" s="130"/>
      <c r="PNV7" s="130"/>
      <c r="PNW7" s="130"/>
      <c r="PNX7" s="130"/>
      <c r="PNY7" s="130"/>
      <c r="PNZ7" s="130"/>
      <c r="POA7" s="130"/>
      <c r="POB7" s="130"/>
      <c r="POC7" s="130"/>
      <c r="POD7" s="130"/>
      <c r="POE7" s="130"/>
      <c r="POF7" s="130"/>
      <c r="POG7" s="130"/>
      <c r="POH7" s="130"/>
      <c r="POI7" s="130"/>
      <c r="POJ7" s="130"/>
      <c r="POK7" s="130"/>
      <c r="POL7" s="130"/>
      <c r="POM7" s="130"/>
      <c r="PON7" s="130"/>
      <c r="POO7" s="130"/>
      <c r="POP7" s="130"/>
      <c r="POQ7" s="130"/>
      <c r="POR7" s="130"/>
      <c r="POS7" s="130"/>
      <c r="POT7" s="130"/>
      <c r="POU7" s="130"/>
      <c r="POV7" s="130"/>
      <c r="POW7" s="130"/>
      <c r="POX7" s="130"/>
      <c r="POY7" s="130"/>
      <c r="POZ7" s="130"/>
      <c r="PPA7" s="130"/>
      <c r="PPB7" s="130"/>
      <c r="PPC7" s="130"/>
      <c r="PPD7" s="130"/>
      <c r="PPE7" s="130"/>
      <c r="PPF7" s="130"/>
      <c r="PPG7" s="130"/>
      <c r="PPH7" s="130"/>
      <c r="PPI7" s="130"/>
      <c r="PPJ7" s="130"/>
      <c r="PPK7" s="130"/>
      <c r="PPL7" s="130"/>
      <c r="PPM7" s="130"/>
      <c r="PPN7" s="130"/>
      <c r="PPO7" s="130"/>
      <c r="PPP7" s="130"/>
      <c r="PPQ7" s="130"/>
      <c r="PPR7" s="130"/>
      <c r="PPS7" s="130"/>
      <c r="PPT7" s="130"/>
      <c r="PPU7" s="130"/>
      <c r="PPV7" s="130"/>
      <c r="PPW7" s="130"/>
      <c r="PPX7" s="130"/>
      <c r="PPY7" s="130"/>
      <c r="PPZ7" s="130"/>
      <c r="PQA7" s="130"/>
      <c r="PQB7" s="130"/>
      <c r="PQC7" s="130"/>
      <c r="PQD7" s="130"/>
      <c r="PQE7" s="130"/>
      <c r="PQF7" s="130"/>
      <c r="PQG7" s="130"/>
      <c r="PQH7" s="130"/>
      <c r="PQI7" s="130"/>
      <c r="PQJ7" s="130"/>
      <c r="PQK7" s="130"/>
      <c r="PQL7" s="130"/>
      <c r="PQM7" s="130"/>
      <c r="PQN7" s="130"/>
      <c r="PQO7" s="130"/>
      <c r="PQP7" s="130"/>
      <c r="PQQ7" s="130"/>
      <c r="PQR7" s="130"/>
      <c r="PQS7" s="130"/>
      <c r="PQT7" s="130"/>
      <c r="PQU7" s="130"/>
      <c r="PQV7" s="130"/>
      <c r="PQW7" s="130"/>
      <c r="PQX7" s="130"/>
      <c r="PQY7" s="130"/>
      <c r="PQZ7" s="130"/>
      <c r="PRA7" s="130"/>
      <c r="PRB7" s="130"/>
      <c r="PRC7" s="130"/>
      <c r="PRD7" s="130"/>
      <c r="PRE7" s="130"/>
      <c r="PRF7" s="130"/>
      <c r="PRG7" s="130"/>
      <c r="PRH7" s="130"/>
      <c r="PRI7" s="130"/>
      <c r="PRJ7" s="130"/>
      <c r="PRK7" s="130"/>
      <c r="PRL7" s="130"/>
      <c r="PRM7" s="130"/>
      <c r="PRN7" s="130"/>
      <c r="PRO7" s="130"/>
      <c r="PRP7" s="130"/>
      <c r="PRQ7" s="130"/>
      <c r="PRR7" s="130"/>
      <c r="PRS7" s="130"/>
      <c r="PRT7" s="130"/>
      <c r="PRU7" s="130"/>
      <c r="PRV7" s="130"/>
      <c r="PRW7" s="130"/>
      <c r="PRX7" s="130"/>
      <c r="PRY7" s="130"/>
      <c r="PRZ7" s="130"/>
      <c r="PSA7" s="130"/>
      <c r="PSB7" s="130"/>
      <c r="PSC7" s="130"/>
      <c r="PSD7" s="130"/>
      <c r="PSE7" s="130"/>
      <c r="PSF7" s="130"/>
      <c r="PSG7" s="130"/>
      <c r="PSH7" s="130"/>
      <c r="PSI7" s="130"/>
      <c r="PSJ7" s="130"/>
      <c r="PSK7" s="130"/>
      <c r="PSL7" s="130"/>
      <c r="PSM7" s="130"/>
      <c r="PSN7" s="130"/>
      <c r="PSO7" s="130"/>
      <c r="PSP7" s="130"/>
      <c r="PSQ7" s="130"/>
      <c r="PSR7" s="130"/>
      <c r="PSS7" s="130"/>
      <c r="PST7" s="130"/>
      <c r="PSU7" s="130"/>
      <c r="PSV7" s="130"/>
      <c r="PSW7" s="130"/>
      <c r="PSX7" s="130"/>
      <c r="PSY7" s="130"/>
      <c r="PSZ7" s="130"/>
      <c r="PTA7" s="130"/>
      <c r="PTB7" s="130"/>
      <c r="PTC7" s="130"/>
      <c r="PTD7" s="130"/>
      <c r="PTE7" s="130"/>
      <c r="PTF7" s="130"/>
      <c r="PTG7" s="130"/>
      <c r="PTH7" s="130"/>
      <c r="PTI7" s="130"/>
      <c r="PTJ7" s="130"/>
      <c r="PTK7" s="130"/>
      <c r="PTL7" s="130"/>
      <c r="PTM7" s="130"/>
      <c r="PTN7" s="130"/>
      <c r="PTO7" s="130"/>
      <c r="PTP7" s="130"/>
      <c r="PTQ7" s="130"/>
      <c r="PTR7" s="130"/>
      <c r="PTS7" s="130"/>
      <c r="PTT7" s="130"/>
      <c r="PTU7" s="130"/>
      <c r="PTV7" s="130"/>
      <c r="PTW7" s="130"/>
      <c r="PTX7" s="130"/>
      <c r="PTY7" s="130"/>
      <c r="PTZ7" s="130"/>
      <c r="PUA7" s="130"/>
      <c r="PUB7" s="130"/>
      <c r="PUC7" s="130"/>
      <c r="PUD7" s="130"/>
      <c r="PUE7" s="130"/>
      <c r="PUF7" s="130"/>
      <c r="PUG7" s="130"/>
      <c r="PUH7" s="130"/>
      <c r="PUI7" s="130"/>
      <c r="PUJ7" s="130"/>
      <c r="PUK7" s="130"/>
      <c r="PUL7" s="130"/>
      <c r="PUM7" s="130"/>
      <c r="PUN7" s="130"/>
      <c r="PUO7" s="130"/>
      <c r="PUP7" s="130"/>
      <c r="PUQ7" s="130"/>
      <c r="PUR7" s="130"/>
      <c r="PUS7" s="130"/>
      <c r="PUT7" s="130"/>
      <c r="PUU7" s="130"/>
      <c r="PUV7" s="130"/>
      <c r="PUW7" s="130"/>
      <c r="PUX7" s="130"/>
      <c r="PUY7" s="130"/>
      <c r="PUZ7" s="130"/>
      <c r="PVA7" s="130"/>
      <c r="PVB7" s="130"/>
      <c r="PVC7" s="130"/>
      <c r="PVD7" s="130"/>
      <c r="PVE7" s="130"/>
      <c r="PVF7" s="130"/>
      <c r="PVG7" s="130"/>
      <c r="PVH7" s="130"/>
      <c r="PVI7" s="130"/>
      <c r="PVJ7" s="130"/>
      <c r="PVK7" s="130"/>
      <c r="PVL7" s="130"/>
      <c r="PVM7" s="130"/>
      <c r="PVN7" s="130"/>
      <c r="PVO7" s="130"/>
      <c r="PVP7" s="130"/>
      <c r="PVQ7" s="130"/>
      <c r="PVR7" s="130"/>
      <c r="PVS7" s="130"/>
      <c r="PVT7" s="130"/>
      <c r="PVU7" s="130"/>
      <c r="PVV7" s="130"/>
      <c r="PVW7" s="130"/>
      <c r="PVX7" s="130"/>
      <c r="PVY7" s="130"/>
      <c r="PVZ7" s="130"/>
      <c r="PWA7" s="130"/>
      <c r="PWB7" s="130"/>
      <c r="PWC7" s="130"/>
      <c r="PWD7" s="130"/>
      <c r="PWE7" s="130"/>
      <c r="PWF7" s="130"/>
      <c r="PWG7" s="130"/>
      <c r="PWH7" s="130"/>
      <c r="PWI7" s="130"/>
      <c r="PWJ7" s="130"/>
      <c r="PWK7" s="130"/>
      <c r="PWL7" s="130"/>
      <c r="PWM7" s="130"/>
      <c r="PWN7" s="130"/>
      <c r="PWO7" s="130"/>
      <c r="PWP7" s="130"/>
      <c r="PWQ7" s="130"/>
      <c r="PWR7" s="130"/>
      <c r="PWS7" s="130"/>
      <c r="PWT7" s="130"/>
      <c r="PWU7" s="130"/>
      <c r="PWV7" s="130"/>
      <c r="PWW7" s="130"/>
      <c r="PWX7" s="130"/>
      <c r="PWY7" s="130"/>
      <c r="PWZ7" s="130"/>
      <c r="PXA7" s="130"/>
      <c r="PXB7" s="130"/>
      <c r="PXC7" s="130"/>
      <c r="PXD7" s="130"/>
      <c r="PXE7" s="130"/>
      <c r="PXF7" s="130"/>
      <c r="PXG7" s="130"/>
      <c r="PXH7" s="130"/>
      <c r="PXI7" s="130"/>
      <c r="PXJ7" s="130"/>
      <c r="PXK7" s="130"/>
      <c r="PXL7" s="130"/>
      <c r="PXM7" s="130"/>
      <c r="PXN7" s="130"/>
      <c r="PXO7" s="130"/>
      <c r="PXP7" s="130"/>
      <c r="PXQ7" s="130"/>
      <c r="PXR7" s="130"/>
      <c r="PXS7" s="130"/>
      <c r="PXT7" s="130"/>
      <c r="PXU7" s="130"/>
      <c r="PXV7" s="130"/>
      <c r="PXW7" s="130"/>
      <c r="PXX7" s="130"/>
      <c r="PXY7" s="130"/>
      <c r="PXZ7" s="130"/>
      <c r="PYA7" s="130"/>
      <c r="PYB7" s="130"/>
      <c r="PYC7" s="130"/>
      <c r="PYD7" s="130"/>
      <c r="PYE7" s="130"/>
      <c r="PYF7" s="130"/>
      <c r="PYG7" s="130"/>
      <c r="PYH7" s="130"/>
      <c r="PYI7" s="130"/>
      <c r="PYJ7" s="130"/>
      <c r="PYK7" s="130"/>
      <c r="PYL7" s="130"/>
      <c r="PYM7" s="130"/>
      <c r="PYN7" s="130"/>
      <c r="PYO7" s="130"/>
      <c r="PYP7" s="130"/>
      <c r="PYQ7" s="130"/>
      <c r="PYR7" s="130"/>
      <c r="PYS7" s="130"/>
      <c r="PYT7" s="130"/>
      <c r="PYU7" s="130"/>
      <c r="PYV7" s="130"/>
      <c r="PYW7" s="130"/>
      <c r="PYX7" s="130"/>
      <c r="PYY7" s="130"/>
      <c r="PYZ7" s="130"/>
      <c r="PZA7" s="130"/>
      <c r="PZB7" s="130"/>
      <c r="PZC7" s="130"/>
      <c r="PZD7" s="130"/>
      <c r="PZE7" s="130"/>
      <c r="PZF7" s="130"/>
      <c r="PZG7" s="130"/>
      <c r="PZH7" s="130"/>
      <c r="PZI7" s="130"/>
      <c r="PZJ7" s="130"/>
      <c r="PZK7" s="130"/>
      <c r="PZL7" s="130"/>
      <c r="PZM7" s="130"/>
      <c r="PZN7" s="130"/>
      <c r="PZO7" s="130"/>
      <c r="PZP7" s="130"/>
      <c r="PZQ7" s="130"/>
      <c r="PZR7" s="130"/>
      <c r="PZS7" s="130"/>
      <c r="PZT7" s="130"/>
      <c r="PZU7" s="130"/>
      <c r="PZV7" s="130"/>
      <c r="PZW7" s="130"/>
      <c r="PZX7" s="130"/>
      <c r="PZY7" s="130"/>
      <c r="PZZ7" s="130"/>
      <c r="QAA7" s="130"/>
      <c r="QAB7" s="130"/>
      <c r="QAC7" s="130"/>
      <c r="QAD7" s="130"/>
      <c r="QAE7" s="130"/>
      <c r="QAF7" s="130"/>
      <c r="QAG7" s="130"/>
      <c r="QAH7" s="130"/>
      <c r="QAI7" s="130"/>
      <c r="QAJ7" s="130"/>
      <c r="QAK7" s="130"/>
      <c r="QAL7" s="130"/>
      <c r="QAM7" s="130"/>
      <c r="QAN7" s="130"/>
      <c r="QAO7" s="130"/>
      <c r="QAP7" s="130"/>
      <c r="QAQ7" s="130"/>
      <c r="QAR7" s="130"/>
      <c r="QAS7" s="130"/>
      <c r="QAT7" s="130"/>
      <c r="QAU7" s="130"/>
      <c r="QAV7" s="130"/>
      <c r="QAW7" s="130"/>
      <c r="QAX7" s="130"/>
      <c r="QAY7" s="130"/>
      <c r="QAZ7" s="130"/>
      <c r="QBA7" s="130"/>
      <c r="QBB7" s="130"/>
      <c r="QBC7" s="130"/>
      <c r="QBD7" s="130"/>
      <c r="QBE7" s="130"/>
      <c r="QBF7" s="130"/>
      <c r="QBG7" s="130"/>
      <c r="QBH7" s="130"/>
      <c r="QBI7" s="130"/>
      <c r="QBJ7" s="130"/>
      <c r="QBK7" s="130"/>
      <c r="QBL7" s="130"/>
      <c r="QBM7" s="130"/>
      <c r="QBN7" s="130"/>
      <c r="QBO7" s="130"/>
      <c r="QBP7" s="130"/>
      <c r="QBQ7" s="130"/>
      <c r="QBR7" s="130"/>
      <c r="QBS7" s="130"/>
      <c r="QBT7" s="130"/>
      <c r="QBU7" s="130"/>
      <c r="QBV7" s="130"/>
      <c r="QBW7" s="130"/>
      <c r="QBX7" s="130"/>
      <c r="QBY7" s="130"/>
      <c r="QBZ7" s="130"/>
      <c r="QCA7" s="130"/>
      <c r="QCB7" s="130"/>
      <c r="QCC7" s="130"/>
      <c r="QCD7" s="130"/>
      <c r="QCE7" s="130"/>
      <c r="QCF7" s="130"/>
      <c r="QCG7" s="130"/>
      <c r="QCH7" s="130"/>
      <c r="QCI7" s="130"/>
      <c r="QCJ7" s="130"/>
      <c r="QCK7" s="130"/>
      <c r="QCL7" s="130"/>
      <c r="QCM7" s="130"/>
      <c r="QCN7" s="130"/>
      <c r="QCO7" s="130"/>
      <c r="QCP7" s="130"/>
      <c r="QCQ7" s="130"/>
      <c r="QCR7" s="130"/>
      <c r="QCS7" s="130"/>
      <c r="QCT7" s="130"/>
      <c r="QCU7" s="130"/>
      <c r="QCV7" s="130"/>
      <c r="QCW7" s="130"/>
      <c r="QCX7" s="130"/>
      <c r="QCY7" s="130"/>
      <c r="QCZ7" s="130"/>
      <c r="QDA7" s="130"/>
      <c r="QDB7" s="130"/>
      <c r="QDC7" s="130"/>
      <c r="QDD7" s="130"/>
      <c r="QDE7" s="130"/>
      <c r="QDF7" s="130"/>
      <c r="QDG7" s="130"/>
      <c r="QDH7" s="130"/>
      <c r="QDI7" s="130"/>
      <c r="QDJ7" s="130"/>
      <c r="QDK7" s="130"/>
      <c r="QDL7" s="130"/>
      <c r="QDM7" s="130"/>
      <c r="QDN7" s="130"/>
      <c r="QDO7" s="130"/>
      <c r="QDP7" s="130"/>
      <c r="QDQ7" s="130"/>
      <c r="QDR7" s="130"/>
      <c r="QDS7" s="130"/>
      <c r="QDT7" s="130"/>
      <c r="QDU7" s="130"/>
      <c r="QDV7" s="130"/>
      <c r="QDW7" s="130"/>
      <c r="QDX7" s="130"/>
      <c r="QDY7" s="130"/>
      <c r="QDZ7" s="130"/>
      <c r="QEA7" s="130"/>
      <c r="QEB7" s="130"/>
      <c r="QEC7" s="130"/>
      <c r="QED7" s="130"/>
      <c r="QEE7" s="130"/>
      <c r="QEF7" s="130"/>
      <c r="QEG7" s="130"/>
      <c r="QEH7" s="130"/>
      <c r="QEI7" s="130"/>
      <c r="QEJ7" s="130"/>
      <c r="QEK7" s="130"/>
      <c r="QEL7" s="130"/>
      <c r="QEM7" s="130"/>
      <c r="QEN7" s="130"/>
      <c r="QEO7" s="130"/>
      <c r="QEP7" s="130"/>
      <c r="QEQ7" s="130"/>
      <c r="QER7" s="130"/>
      <c r="QES7" s="130"/>
      <c r="QET7" s="130"/>
      <c r="QEU7" s="130"/>
      <c r="QEV7" s="130"/>
      <c r="QEW7" s="130"/>
      <c r="QEX7" s="130"/>
      <c r="QEY7" s="130"/>
      <c r="QEZ7" s="130"/>
      <c r="QFA7" s="130"/>
      <c r="QFB7" s="130"/>
      <c r="QFC7" s="130"/>
      <c r="QFD7" s="130"/>
      <c r="QFE7" s="130"/>
      <c r="QFF7" s="130"/>
      <c r="QFG7" s="130"/>
      <c r="QFH7" s="130"/>
      <c r="QFI7" s="130"/>
      <c r="QFJ7" s="130"/>
      <c r="QFK7" s="130"/>
      <c r="QFL7" s="130"/>
      <c r="QFM7" s="130"/>
      <c r="QFN7" s="130"/>
      <c r="QFO7" s="130"/>
      <c r="QFP7" s="130"/>
      <c r="QFQ7" s="130"/>
      <c r="QFR7" s="130"/>
      <c r="QFS7" s="130"/>
      <c r="QFT7" s="130"/>
      <c r="QFU7" s="130"/>
      <c r="QFV7" s="130"/>
      <c r="QFW7" s="130"/>
      <c r="QFX7" s="130"/>
      <c r="QFY7" s="130"/>
      <c r="QFZ7" s="130"/>
      <c r="QGA7" s="130"/>
      <c r="QGB7" s="130"/>
      <c r="QGC7" s="130"/>
      <c r="QGD7" s="130"/>
      <c r="QGE7" s="130"/>
      <c r="QGF7" s="130"/>
      <c r="QGG7" s="130"/>
      <c r="QGH7" s="130"/>
      <c r="QGI7" s="130"/>
      <c r="QGJ7" s="130"/>
      <c r="QGK7" s="130"/>
      <c r="QGL7" s="130"/>
      <c r="QGM7" s="130"/>
      <c r="QGN7" s="130"/>
      <c r="QGO7" s="130"/>
      <c r="QGP7" s="130"/>
      <c r="QGQ7" s="130"/>
      <c r="QGR7" s="130"/>
      <c r="QGS7" s="130"/>
      <c r="QGT7" s="130"/>
      <c r="QGU7" s="130"/>
      <c r="QGV7" s="130"/>
      <c r="QGW7" s="130"/>
      <c r="QGX7" s="130"/>
      <c r="QGY7" s="130"/>
      <c r="QGZ7" s="130"/>
      <c r="QHA7" s="130"/>
      <c r="QHB7" s="130"/>
      <c r="QHC7" s="130"/>
      <c r="QHD7" s="130"/>
      <c r="QHE7" s="130"/>
      <c r="QHF7" s="130"/>
      <c r="QHG7" s="130"/>
      <c r="QHH7" s="130"/>
      <c r="QHI7" s="130"/>
      <c r="QHJ7" s="130"/>
      <c r="QHK7" s="130"/>
      <c r="QHL7" s="130"/>
      <c r="QHM7" s="130"/>
      <c r="QHN7" s="130"/>
      <c r="QHO7" s="130"/>
      <c r="QHP7" s="130"/>
      <c r="QHQ7" s="130"/>
      <c r="QHR7" s="130"/>
      <c r="QHS7" s="130"/>
      <c r="QHT7" s="130"/>
      <c r="QHU7" s="130"/>
      <c r="QHV7" s="130"/>
      <c r="QHW7" s="130"/>
      <c r="QHX7" s="130"/>
      <c r="QHY7" s="130"/>
      <c r="QHZ7" s="130"/>
      <c r="QIA7" s="130"/>
      <c r="QIB7" s="130"/>
      <c r="QIC7" s="130"/>
      <c r="QID7" s="130"/>
      <c r="QIE7" s="130"/>
      <c r="QIF7" s="130"/>
      <c r="QIG7" s="130"/>
      <c r="QIH7" s="130"/>
      <c r="QII7" s="130"/>
      <c r="QIJ7" s="130"/>
      <c r="QIK7" s="130"/>
      <c r="QIL7" s="130"/>
      <c r="QIM7" s="130"/>
      <c r="QIN7" s="130"/>
      <c r="QIO7" s="130"/>
      <c r="QIP7" s="130"/>
      <c r="QIQ7" s="130"/>
      <c r="QIR7" s="130"/>
      <c r="QIS7" s="130"/>
      <c r="QIT7" s="130"/>
      <c r="QIU7" s="130"/>
      <c r="QIV7" s="130"/>
      <c r="QIW7" s="130"/>
      <c r="QIX7" s="130"/>
      <c r="QIY7" s="130"/>
      <c r="QIZ7" s="130"/>
      <c r="QJA7" s="130"/>
      <c r="QJB7" s="130"/>
      <c r="QJC7" s="130"/>
      <c r="QJD7" s="130"/>
      <c r="QJE7" s="130"/>
      <c r="QJF7" s="130"/>
      <c r="QJG7" s="130"/>
      <c r="QJH7" s="130"/>
      <c r="QJI7" s="130"/>
      <c r="QJJ7" s="130"/>
      <c r="QJK7" s="130"/>
      <c r="QJL7" s="130"/>
      <c r="QJM7" s="130"/>
      <c r="QJN7" s="130"/>
      <c r="QJO7" s="130"/>
      <c r="QJP7" s="130"/>
      <c r="QJQ7" s="130"/>
      <c r="QJR7" s="130"/>
      <c r="QJS7" s="130"/>
      <c r="QJT7" s="130"/>
      <c r="QJU7" s="130"/>
      <c r="QJV7" s="130"/>
      <c r="QJW7" s="130"/>
      <c r="QJX7" s="130"/>
      <c r="QJY7" s="130"/>
      <c r="QJZ7" s="130"/>
      <c r="QKA7" s="130"/>
      <c r="QKB7" s="130"/>
      <c r="QKC7" s="130"/>
      <c r="QKD7" s="130"/>
      <c r="QKE7" s="130"/>
      <c r="QKF7" s="130"/>
      <c r="QKG7" s="130"/>
      <c r="QKH7" s="130"/>
      <c r="QKI7" s="130"/>
      <c r="QKJ7" s="130"/>
      <c r="QKK7" s="130"/>
      <c r="QKL7" s="130"/>
      <c r="QKM7" s="130"/>
      <c r="QKN7" s="130"/>
      <c r="QKO7" s="130"/>
      <c r="QKP7" s="130"/>
      <c r="QKQ7" s="130"/>
      <c r="QKR7" s="130"/>
      <c r="QKS7" s="130"/>
      <c r="QKT7" s="130"/>
      <c r="QKU7" s="130"/>
      <c r="QKV7" s="130"/>
      <c r="QKW7" s="130"/>
      <c r="QKX7" s="130"/>
      <c r="QKY7" s="130"/>
      <c r="QKZ7" s="130"/>
      <c r="QLA7" s="130"/>
      <c r="QLB7" s="130"/>
      <c r="QLC7" s="130"/>
      <c r="QLD7" s="130"/>
      <c r="QLE7" s="130"/>
      <c r="QLF7" s="130"/>
      <c r="QLG7" s="130"/>
      <c r="QLH7" s="130"/>
      <c r="QLI7" s="130"/>
      <c r="QLJ7" s="130"/>
      <c r="QLK7" s="130"/>
      <c r="QLL7" s="130"/>
      <c r="QLM7" s="130"/>
      <c r="QLN7" s="130"/>
      <c r="QLO7" s="130"/>
      <c r="QLP7" s="130"/>
      <c r="QLQ7" s="130"/>
      <c r="QLR7" s="130"/>
      <c r="QLS7" s="130"/>
      <c r="QLT7" s="130"/>
      <c r="QLU7" s="130"/>
      <c r="QLV7" s="130"/>
      <c r="QLW7" s="130"/>
      <c r="QLX7" s="130"/>
      <c r="QLY7" s="130"/>
      <c r="QLZ7" s="130"/>
      <c r="QMA7" s="130"/>
      <c r="QMB7" s="130"/>
      <c r="QMC7" s="130"/>
      <c r="QMD7" s="130"/>
      <c r="QME7" s="130"/>
      <c r="QMF7" s="130"/>
      <c r="QMG7" s="130"/>
      <c r="QMH7" s="130"/>
      <c r="QMI7" s="130"/>
      <c r="QMJ7" s="130"/>
      <c r="QMK7" s="130"/>
      <c r="QML7" s="130"/>
      <c r="QMM7" s="130"/>
      <c r="QMN7" s="130"/>
      <c r="QMO7" s="130"/>
      <c r="QMP7" s="130"/>
      <c r="QMQ7" s="130"/>
      <c r="QMR7" s="130"/>
      <c r="QMS7" s="130"/>
      <c r="QMT7" s="130"/>
      <c r="QMU7" s="130"/>
      <c r="QMV7" s="130"/>
      <c r="QMW7" s="130"/>
      <c r="QMX7" s="130"/>
      <c r="QMY7" s="130"/>
      <c r="QMZ7" s="130"/>
      <c r="QNA7" s="130"/>
      <c r="QNB7" s="130"/>
      <c r="QNC7" s="130"/>
      <c r="QND7" s="130"/>
      <c r="QNE7" s="130"/>
      <c r="QNF7" s="130"/>
      <c r="QNG7" s="130"/>
      <c r="QNH7" s="130"/>
      <c r="QNI7" s="130"/>
      <c r="QNJ7" s="130"/>
      <c r="QNK7" s="130"/>
      <c r="QNL7" s="130"/>
      <c r="QNM7" s="130"/>
      <c r="QNN7" s="130"/>
      <c r="QNO7" s="130"/>
      <c r="QNP7" s="130"/>
      <c r="QNQ7" s="130"/>
      <c r="QNR7" s="130"/>
      <c r="QNS7" s="130"/>
      <c r="QNT7" s="130"/>
      <c r="QNU7" s="130"/>
      <c r="QNV7" s="130"/>
      <c r="QNW7" s="130"/>
      <c r="QNX7" s="130"/>
      <c r="QNY7" s="130"/>
      <c r="QNZ7" s="130"/>
      <c r="QOA7" s="130"/>
      <c r="QOB7" s="130"/>
      <c r="QOC7" s="130"/>
      <c r="QOD7" s="130"/>
      <c r="QOE7" s="130"/>
      <c r="QOF7" s="130"/>
      <c r="QOG7" s="130"/>
      <c r="QOH7" s="130"/>
      <c r="QOI7" s="130"/>
      <c r="QOJ7" s="130"/>
      <c r="QOK7" s="130"/>
      <c r="QOL7" s="130"/>
      <c r="QOM7" s="130"/>
      <c r="QON7" s="130"/>
      <c r="QOO7" s="130"/>
      <c r="QOP7" s="130"/>
      <c r="QOQ7" s="130"/>
      <c r="QOR7" s="130"/>
      <c r="QOS7" s="130"/>
      <c r="QOT7" s="130"/>
      <c r="QOU7" s="130"/>
      <c r="QOV7" s="130"/>
      <c r="QOW7" s="130"/>
      <c r="QOX7" s="130"/>
      <c r="QOY7" s="130"/>
      <c r="QOZ7" s="130"/>
      <c r="QPA7" s="130"/>
      <c r="QPB7" s="130"/>
      <c r="QPC7" s="130"/>
      <c r="QPD7" s="130"/>
      <c r="QPE7" s="130"/>
      <c r="QPF7" s="130"/>
      <c r="QPG7" s="130"/>
      <c r="QPH7" s="130"/>
      <c r="QPI7" s="130"/>
      <c r="QPJ7" s="130"/>
      <c r="QPK7" s="130"/>
      <c r="QPL7" s="130"/>
      <c r="QPM7" s="130"/>
      <c r="QPN7" s="130"/>
      <c r="QPO7" s="130"/>
      <c r="QPP7" s="130"/>
      <c r="QPQ7" s="130"/>
      <c r="QPR7" s="130"/>
      <c r="QPS7" s="130"/>
      <c r="QPT7" s="130"/>
      <c r="QPU7" s="130"/>
      <c r="QPV7" s="130"/>
      <c r="QPW7" s="130"/>
      <c r="QPX7" s="130"/>
      <c r="QPY7" s="130"/>
      <c r="QPZ7" s="130"/>
      <c r="QQA7" s="130"/>
      <c r="QQB7" s="130"/>
      <c r="QQC7" s="130"/>
      <c r="QQD7" s="130"/>
      <c r="QQE7" s="130"/>
      <c r="QQF7" s="130"/>
      <c r="QQG7" s="130"/>
      <c r="QQH7" s="130"/>
      <c r="QQI7" s="130"/>
      <c r="QQJ7" s="130"/>
      <c r="QQK7" s="130"/>
      <c r="QQL7" s="130"/>
      <c r="QQM7" s="130"/>
      <c r="QQN7" s="130"/>
      <c r="QQO7" s="130"/>
      <c r="QQP7" s="130"/>
      <c r="QQQ7" s="130"/>
      <c r="QQR7" s="130"/>
      <c r="QQS7" s="130"/>
      <c r="QQT7" s="130"/>
      <c r="QQU7" s="130"/>
      <c r="QQV7" s="130"/>
      <c r="QQW7" s="130"/>
      <c r="QQX7" s="130"/>
      <c r="QQY7" s="130"/>
      <c r="QQZ7" s="130"/>
      <c r="QRA7" s="130"/>
      <c r="QRB7" s="130"/>
      <c r="QRC7" s="130"/>
      <c r="QRD7" s="130"/>
      <c r="QRE7" s="130"/>
      <c r="QRF7" s="130"/>
      <c r="QRG7" s="130"/>
      <c r="QRH7" s="130"/>
      <c r="QRI7" s="130"/>
      <c r="QRJ7" s="130"/>
      <c r="QRK7" s="130"/>
      <c r="QRL7" s="130"/>
      <c r="QRM7" s="130"/>
      <c r="QRN7" s="130"/>
      <c r="QRO7" s="130"/>
      <c r="QRP7" s="130"/>
      <c r="QRQ7" s="130"/>
      <c r="QRR7" s="130"/>
      <c r="QRS7" s="130"/>
      <c r="QRT7" s="130"/>
      <c r="QRU7" s="130"/>
      <c r="QRV7" s="130"/>
      <c r="QRW7" s="130"/>
      <c r="QRX7" s="130"/>
      <c r="QRY7" s="130"/>
      <c r="QRZ7" s="130"/>
      <c r="QSA7" s="130"/>
      <c r="QSB7" s="130"/>
      <c r="QSC7" s="130"/>
      <c r="QSD7" s="130"/>
      <c r="QSE7" s="130"/>
      <c r="QSF7" s="130"/>
      <c r="QSG7" s="130"/>
      <c r="QSH7" s="130"/>
      <c r="QSI7" s="130"/>
      <c r="QSJ7" s="130"/>
      <c r="QSK7" s="130"/>
      <c r="QSL7" s="130"/>
      <c r="QSM7" s="130"/>
      <c r="QSN7" s="130"/>
      <c r="QSO7" s="130"/>
      <c r="QSP7" s="130"/>
      <c r="QSQ7" s="130"/>
      <c r="QSR7" s="130"/>
      <c r="QSS7" s="130"/>
      <c r="QST7" s="130"/>
      <c r="QSU7" s="130"/>
      <c r="QSV7" s="130"/>
      <c r="QSW7" s="130"/>
      <c r="QSX7" s="130"/>
      <c r="QSY7" s="130"/>
      <c r="QSZ7" s="130"/>
      <c r="QTA7" s="130"/>
      <c r="QTB7" s="130"/>
      <c r="QTC7" s="130"/>
      <c r="QTD7" s="130"/>
      <c r="QTE7" s="130"/>
      <c r="QTF7" s="130"/>
      <c r="QTG7" s="130"/>
      <c r="QTH7" s="130"/>
      <c r="QTI7" s="130"/>
      <c r="QTJ7" s="130"/>
      <c r="QTK7" s="130"/>
      <c r="QTL7" s="130"/>
      <c r="QTM7" s="130"/>
      <c r="QTN7" s="130"/>
      <c r="QTO7" s="130"/>
      <c r="QTP7" s="130"/>
      <c r="QTQ7" s="130"/>
      <c r="QTR7" s="130"/>
      <c r="QTS7" s="130"/>
      <c r="QTT7" s="130"/>
      <c r="QTU7" s="130"/>
      <c r="QTV7" s="130"/>
      <c r="QTW7" s="130"/>
      <c r="QTX7" s="130"/>
      <c r="QTY7" s="130"/>
      <c r="QTZ7" s="130"/>
      <c r="QUA7" s="130"/>
      <c r="QUB7" s="130"/>
      <c r="QUC7" s="130"/>
      <c r="QUD7" s="130"/>
      <c r="QUE7" s="130"/>
      <c r="QUF7" s="130"/>
      <c r="QUG7" s="130"/>
      <c r="QUH7" s="130"/>
      <c r="QUI7" s="130"/>
      <c r="QUJ7" s="130"/>
      <c r="QUK7" s="130"/>
      <c r="QUL7" s="130"/>
      <c r="QUM7" s="130"/>
      <c r="QUN7" s="130"/>
      <c r="QUO7" s="130"/>
      <c r="QUP7" s="130"/>
      <c r="QUQ7" s="130"/>
      <c r="QUR7" s="130"/>
      <c r="QUS7" s="130"/>
      <c r="QUT7" s="130"/>
      <c r="QUU7" s="130"/>
      <c r="QUV7" s="130"/>
      <c r="QUW7" s="130"/>
      <c r="QUX7" s="130"/>
      <c r="QUY7" s="130"/>
      <c r="QUZ7" s="130"/>
      <c r="QVA7" s="130"/>
      <c r="QVB7" s="130"/>
      <c r="QVC7" s="130"/>
      <c r="QVD7" s="130"/>
      <c r="QVE7" s="130"/>
      <c r="QVF7" s="130"/>
      <c r="QVG7" s="130"/>
      <c r="QVH7" s="130"/>
      <c r="QVI7" s="130"/>
      <c r="QVJ7" s="130"/>
      <c r="QVK7" s="130"/>
      <c r="QVL7" s="130"/>
      <c r="QVM7" s="130"/>
      <c r="QVN7" s="130"/>
      <c r="QVO7" s="130"/>
      <c r="QVP7" s="130"/>
      <c r="QVQ7" s="130"/>
      <c r="QVR7" s="130"/>
      <c r="QVS7" s="130"/>
      <c r="QVT7" s="130"/>
      <c r="QVU7" s="130"/>
      <c r="QVV7" s="130"/>
      <c r="QVW7" s="130"/>
      <c r="QVX7" s="130"/>
      <c r="QVY7" s="130"/>
      <c r="QVZ7" s="130"/>
      <c r="QWA7" s="130"/>
      <c r="QWB7" s="130"/>
      <c r="QWC7" s="130"/>
      <c r="QWD7" s="130"/>
      <c r="QWE7" s="130"/>
      <c r="QWF7" s="130"/>
      <c r="QWG7" s="130"/>
      <c r="QWH7" s="130"/>
      <c r="QWI7" s="130"/>
      <c r="QWJ7" s="130"/>
      <c r="QWK7" s="130"/>
      <c r="QWL7" s="130"/>
      <c r="QWM7" s="130"/>
      <c r="QWN7" s="130"/>
      <c r="QWO7" s="130"/>
      <c r="QWP7" s="130"/>
      <c r="QWQ7" s="130"/>
      <c r="QWR7" s="130"/>
      <c r="QWS7" s="130"/>
      <c r="QWT7" s="130"/>
      <c r="QWU7" s="130"/>
      <c r="QWV7" s="130"/>
      <c r="QWW7" s="130"/>
      <c r="QWX7" s="130"/>
      <c r="QWY7" s="130"/>
      <c r="QWZ7" s="130"/>
      <c r="QXA7" s="130"/>
      <c r="QXB7" s="130"/>
      <c r="QXC7" s="130"/>
      <c r="QXD7" s="130"/>
      <c r="QXE7" s="130"/>
      <c r="QXF7" s="130"/>
      <c r="QXG7" s="130"/>
      <c r="QXH7" s="130"/>
      <c r="QXI7" s="130"/>
      <c r="QXJ7" s="130"/>
      <c r="QXK7" s="130"/>
      <c r="QXL7" s="130"/>
      <c r="QXM7" s="130"/>
      <c r="QXN7" s="130"/>
      <c r="QXO7" s="130"/>
      <c r="QXP7" s="130"/>
      <c r="QXQ7" s="130"/>
      <c r="QXR7" s="130"/>
      <c r="QXS7" s="130"/>
      <c r="QXT7" s="130"/>
      <c r="QXU7" s="130"/>
      <c r="QXV7" s="130"/>
      <c r="QXW7" s="130"/>
      <c r="QXX7" s="130"/>
      <c r="QXY7" s="130"/>
      <c r="QXZ7" s="130"/>
      <c r="QYA7" s="130"/>
      <c r="QYB7" s="130"/>
      <c r="QYC7" s="130"/>
      <c r="QYD7" s="130"/>
      <c r="QYE7" s="130"/>
      <c r="QYF7" s="130"/>
      <c r="QYG7" s="130"/>
      <c r="QYH7" s="130"/>
      <c r="QYI7" s="130"/>
      <c r="QYJ7" s="130"/>
      <c r="QYK7" s="130"/>
      <c r="QYL7" s="130"/>
      <c r="QYM7" s="130"/>
      <c r="QYN7" s="130"/>
      <c r="QYO7" s="130"/>
      <c r="QYP7" s="130"/>
      <c r="QYQ7" s="130"/>
      <c r="QYR7" s="130"/>
      <c r="QYS7" s="130"/>
      <c r="QYT7" s="130"/>
      <c r="QYU7" s="130"/>
      <c r="QYV7" s="130"/>
      <c r="QYW7" s="130"/>
      <c r="QYX7" s="130"/>
      <c r="QYY7" s="130"/>
      <c r="QYZ7" s="130"/>
      <c r="QZA7" s="130"/>
      <c r="QZB7" s="130"/>
      <c r="QZC7" s="130"/>
      <c r="QZD7" s="130"/>
      <c r="QZE7" s="130"/>
      <c r="QZF7" s="130"/>
      <c r="QZG7" s="130"/>
      <c r="QZH7" s="130"/>
      <c r="QZI7" s="130"/>
      <c r="QZJ7" s="130"/>
      <c r="QZK7" s="130"/>
      <c r="QZL7" s="130"/>
      <c r="QZM7" s="130"/>
      <c r="QZN7" s="130"/>
      <c r="QZO7" s="130"/>
      <c r="QZP7" s="130"/>
      <c r="QZQ7" s="130"/>
      <c r="QZR7" s="130"/>
      <c r="QZS7" s="130"/>
      <c r="QZT7" s="130"/>
      <c r="QZU7" s="130"/>
      <c r="QZV7" s="130"/>
      <c r="QZW7" s="130"/>
      <c r="QZX7" s="130"/>
      <c r="QZY7" s="130"/>
      <c r="QZZ7" s="130"/>
      <c r="RAA7" s="130"/>
      <c r="RAB7" s="130"/>
      <c r="RAC7" s="130"/>
      <c r="RAD7" s="130"/>
      <c r="RAE7" s="130"/>
      <c r="RAF7" s="130"/>
      <c r="RAG7" s="130"/>
      <c r="RAH7" s="130"/>
      <c r="RAI7" s="130"/>
      <c r="RAJ7" s="130"/>
      <c r="RAK7" s="130"/>
      <c r="RAL7" s="130"/>
      <c r="RAM7" s="130"/>
      <c r="RAN7" s="130"/>
      <c r="RAO7" s="130"/>
      <c r="RAP7" s="130"/>
      <c r="RAQ7" s="130"/>
      <c r="RAR7" s="130"/>
      <c r="RAS7" s="130"/>
      <c r="RAT7" s="130"/>
      <c r="RAU7" s="130"/>
      <c r="RAV7" s="130"/>
      <c r="RAW7" s="130"/>
      <c r="RAX7" s="130"/>
      <c r="RAY7" s="130"/>
      <c r="RAZ7" s="130"/>
      <c r="RBA7" s="130"/>
      <c r="RBB7" s="130"/>
      <c r="RBC7" s="130"/>
      <c r="RBD7" s="130"/>
      <c r="RBE7" s="130"/>
      <c r="RBF7" s="130"/>
      <c r="RBG7" s="130"/>
      <c r="RBH7" s="130"/>
      <c r="RBI7" s="130"/>
      <c r="RBJ7" s="130"/>
      <c r="RBK7" s="130"/>
      <c r="RBL7" s="130"/>
      <c r="RBM7" s="130"/>
      <c r="RBN7" s="130"/>
      <c r="RBO7" s="130"/>
      <c r="RBP7" s="130"/>
      <c r="RBQ7" s="130"/>
      <c r="RBR7" s="130"/>
      <c r="RBS7" s="130"/>
      <c r="RBT7" s="130"/>
      <c r="RBU7" s="130"/>
      <c r="RBV7" s="130"/>
      <c r="RBW7" s="130"/>
      <c r="RBX7" s="130"/>
      <c r="RBY7" s="130"/>
      <c r="RBZ7" s="130"/>
      <c r="RCA7" s="130"/>
      <c r="RCB7" s="130"/>
      <c r="RCC7" s="130"/>
      <c r="RCD7" s="130"/>
      <c r="RCE7" s="130"/>
      <c r="RCF7" s="130"/>
      <c r="RCG7" s="130"/>
      <c r="RCH7" s="130"/>
      <c r="RCI7" s="130"/>
      <c r="RCJ7" s="130"/>
      <c r="RCK7" s="130"/>
      <c r="RCL7" s="130"/>
      <c r="RCM7" s="130"/>
      <c r="RCN7" s="130"/>
      <c r="RCO7" s="130"/>
      <c r="RCP7" s="130"/>
      <c r="RCQ7" s="130"/>
      <c r="RCR7" s="130"/>
      <c r="RCS7" s="130"/>
      <c r="RCT7" s="130"/>
      <c r="RCU7" s="130"/>
      <c r="RCV7" s="130"/>
      <c r="RCW7" s="130"/>
      <c r="RCX7" s="130"/>
      <c r="RCY7" s="130"/>
      <c r="RCZ7" s="130"/>
      <c r="RDA7" s="130"/>
      <c r="RDB7" s="130"/>
      <c r="RDC7" s="130"/>
      <c r="RDD7" s="130"/>
      <c r="RDE7" s="130"/>
      <c r="RDF7" s="130"/>
      <c r="RDG7" s="130"/>
      <c r="RDH7" s="130"/>
      <c r="RDI7" s="130"/>
      <c r="RDJ7" s="130"/>
      <c r="RDK7" s="130"/>
      <c r="RDL7" s="130"/>
      <c r="RDM7" s="130"/>
      <c r="RDN7" s="130"/>
      <c r="RDO7" s="130"/>
      <c r="RDP7" s="130"/>
      <c r="RDQ7" s="130"/>
      <c r="RDR7" s="130"/>
      <c r="RDS7" s="130"/>
      <c r="RDT7" s="130"/>
      <c r="RDU7" s="130"/>
      <c r="RDV7" s="130"/>
      <c r="RDW7" s="130"/>
      <c r="RDX7" s="130"/>
      <c r="RDY7" s="130"/>
      <c r="RDZ7" s="130"/>
      <c r="REA7" s="130"/>
      <c r="REB7" s="130"/>
      <c r="REC7" s="130"/>
      <c r="RED7" s="130"/>
      <c r="REE7" s="130"/>
      <c r="REF7" s="130"/>
      <c r="REG7" s="130"/>
      <c r="REH7" s="130"/>
      <c r="REI7" s="130"/>
      <c r="REJ7" s="130"/>
      <c r="REK7" s="130"/>
      <c r="REL7" s="130"/>
      <c r="REM7" s="130"/>
      <c r="REN7" s="130"/>
      <c r="REO7" s="130"/>
      <c r="REP7" s="130"/>
      <c r="REQ7" s="130"/>
      <c r="RER7" s="130"/>
      <c r="RES7" s="130"/>
      <c r="RET7" s="130"/>
      <c r="REU7" s="130"/>
      <c r="REV7" s="130"/>
      <c r="REW7" s="130"/>
      <c r="REX7" s="130"/>
      <c r="REY7" s="130"/>
      <c r="REZ7" s="130"/>
      <c r="RFA7" s="130"/>
      <c r="RFB7" s="130"/>
      <c r="RFC7" s="130"/>
      <c r="RFD7" s="130"/>
      <c r="RFE7" s="130"/>
      <c r="RFF7" s="130"/>
      <c r="RFG7" s="130"/>
      <c r="RFH7" s="130"/>
      <c r="RFI7" s="130"/>
      <c r="RFJ7" s="130"/>
      <c r="RFK7" s="130"/>
      <c r="RFL7" s="130"/>
      <c r="RFM7" s="130"/>
      <c r="RFN7" s="130"/>
      <c r="RFO7" s="130"/>
      <c r="RFP7" s="130"/>
      <c r="RFQ7" s="130"/>
      <c r="RFR7" s="130"/>
      <c r="RFS7" s="130"/>
      <c r="RFT7" s="130"/>
      <c r="RFU7" s="130"/>
      <c r="RFV7" s="130"/>
      <c r="RFW7" s="130"/>
      <c r="RFX7" s="130"/>
      <c r="RFY7" s="130"/>
      <c r="RFZ7" s="130"/>
      <c r="RGA7" s="130"/>
      <c r="RGB7" s="130"/>
      <c r="RGC7" s="130"/>
      <c r="RGD7" s="130"/>
      <c r="RGE7" s="130"/>
      <c r="RGF7" s="130"/>
      <c r="RGG7" s="130"/>
      <c r="RGH7" s="130"/>
      <c r="RGI7" s="130"/>
      <c r="RGJ7" s="130"/>
      <c r="RGK7" s="130"/>
      <c r="RGL7" s="130"/>
      <c r="RGM7" s="130"/>
      <c r="RGN7" s="130"/>
      <c r="RGO7" s="130"/>
      <c r="RGP7" s="130"/>
      <c r="RGQ7" s="130"/>
      <c r="RGR7" s="130"/>
      <c r="RGS7" s="130"/>
      <c r="RGT7" s="130"/>
      <c r="RGU7" s="130"/>
      <c r="RGV7" s="130"/>
      <c r="RGW7" s="130"/>
      <c r="RGX7" s="130"/>
      <c r="RGY7" s="130"/>
      <c r="RGZ7" s="130"/>
      <c r="RHA7" s="130"/>
      <c r="RHB7" s="130"/>
      <c r="RHC7" s="130"/>
      <c r="RHD7" s="130"/>
      <c r="RHE7" s="130"/>
      <c r="RHF7" s="130"/>
      <c r="RHG7" s="130"/>
      <c r="RHH7" s="130"/>
      <c r="RHI7" s="130"/>
      <c r="RHJ7" s="130"/>
      <c r="RHK7" s="130"/>
      <c r="RHL7" s="130"/>
      <c r="RHM7" s="130"/>
      <c r="RHN7" s="130"/>
      <c r="RHO7" s="130"/>
      <c r="RHP7" s="130"/>
      <c r="RHQ7" s="130"/>
      <c r="RHR7" s="130"/>
      <c r="RHS7" s="130"/>
      <c r="RHT7" s="130"/>
      <c r="RHU7" s="130"/>
      <c r="RHV7" s="130"/>
      <c r="RHW7" s="130"/>
      <c r="RHX7" s="130"/>
      <c r="RHY7" s="130"/>
      <c r="RHZ7" s="130"/>
      <c r="RIA7" s="130"/>
      <c r="RIB7" s="130"/>
      <c r="RIC7" s="130"/>
      <c r="RID7" s="130"/>
      <c r="RIE7" s="130"/>
      <c r="RIF7" s="130"/>
      <c r="RIG7" s="130"/>
      <c r="RIH7" s="130"/>
      <c r="RII7" s="130"/>
      <c r="RIJ7" s="130"/>
      <c r="RIK7" s="130"/>
      <c r="RIL7" s="130"/>
      <c r="RIM7" s="130"/>
      <c r="RIN7" s="130"/>
      <c r="RIO7" s="130"/>
      <c r="RIP7" s="130"/>
      <c r="RIQ7" s="130"/>
      <c r="RIR7" s="130"/>
      <c r="RIS7" s="130"/>
      <c r="RIT7" s="130"/>
      <c r="RIU7" s="130"/>
      <c r="RIV7" s="130"/>
      <c r="RIW7" s="130"/>
      <c r="RIX7" s="130"/>
      <c r="RIY7" s="130"/>
      <c r="RIZ7" s="130"/>
      <c r="RJA7" s="130"/>
      <c r="RJB7" s="130"/>
      <c r="RJC7" s="130"/>
      <c r="RJD7" s="130"/>
      <c r="RJE7" s="130"/>
      <c r="RJF7" s="130"/>
      <c r="RJG7" s="130"/>
      <c r="RJH7" s="130"/>
      <c r="RJI7" s="130"/>
      <c r="RJJ7" s="130"/>
      <c r="RJK7" s="130"/>
      <c r="RJL7" s="130"/>
      <c r="RJM7" s="130"/>
      <c r="RJN7" s="130"/>
      <c r="RJO7" s="130"/>
      <c r="RJP7" s="130"/>
      <c r="RJQ7" s="130"/>
      <c r="RJR7" s="130"/>
      <c r="RJS7" s="130"/>
      <c r="RJT7" s="130"/>
      <c r="RJU7" s="130"/>
      <c r="RJV7" s="130"/>
      <c r="RJW7" s="130"/>
      <c r="RJX7" s="130"/>
      <c r="RJY7" s="130"/>
      <c r="RJZ7" s="130"/>
      <c r="RKA7" s="130"/>
      <c r="RKB7" s="130"/>
      <c r="RKC7" s="130"/>
      <c r="RKD7" s="130"/>
      <c r="RKE7" s="130"/>
      <c r="RKF7" s="130"/>
      <c r="RKG7" s="130"/>
      <c r="RKH7" s="130"/>
      <c r="RKI7" s="130"/>
      <c r="RKJ7" s="130"/>
      <c r="RKK7" s="130"/>
      <c r="RKL7" s="130"/>
      <c r="RKM7" s="130"/>
      <c r="RKN7" s="130"/>
      <c r="RKO7" s="130"/>
      <c r="RKP7" s="130"/>
      <c r="RKQ7" s="130"/>
      <c r="RKR7" s="130"/>
      <c r="RKS7" s="130"/>
      <c r="RKT7" s="130"/>
      <c r="RKU7" s="130"/>
      <c r="RKV7" s="130"/>
      <c r="RKW7" s="130"/>
      <c r="RKX7" s="130"/>
      <c r="RKY7" s="130"/>
      <c r="RKZ7" s="130"/>
      <c r="RLA7" s="130"/>
      <c r="RLB7" s="130"/>
      <c r="RLC7" s="130"/>
      <c r="RLD7" s="130"/>
      <c r="RLE7" s="130"/>
      <c r="RLF7" s="130"/>
      <c r="RLG7" s="130"/>
      <c r="RLH7" s="130"/>
      <c r="RLI7" s="130"/>
      <c r="RLJ7" s="130"/>
      <c r="RLK7" s="130"/>
      <c r="RLL7" s="130"/>
      <c r="RLM7" s="130"/>
      <c r="RLN7" s="130"/>
      <c r="RLO7" s="130"/>
      <c r="RLP7" s="130"/>
      <c r="RLQ7" s="130"/>
      <c r="RLR7" s="130"/>
      <c r="RLS7" s="130"/>
      <c r="RLT7" s="130"/>
      <c r="RLU7" s="130"/>
      <c r="RLV7" s="130"/>
      <c r="RLW7" s="130"/>
      <c r="RLX7" s="130"/>
      <c r="RLY7" s="130"/>
      <c r="RLZ7" s="130"/>
      <c r="RMA7" s="130"/>
      <c r="RMB7" s="130"/>
      <c r="RMC7" s="130"/>
      <c r="RMD7" s="130"/>
      <c r="RME7" s="130"/>
      <c r="RMF7" s="130"/>
      <c r="RMG7" s="130"/>
      <c r="RMH7" s="130"/>
      <c r="RMI7" s="130"/>
      <c r="RMJ7" s="130"/>
      <c r="RMK7" s="130"/>
      <c r="RML7" s="130"/>
      <c r="RMM7" s="130"/>
      <c r="RMN7" s="130"/>
      <c r="RMO7" s="130"/>
      <c r="RMP7" s="130"/>
      <c r="RMQ7" s="130"/>
      <c r="RMR7" s="130"/>
      <c r="RMS7" s="130"/>
      <c r="RMT7" s="130"/>
      <c r="RMU7" s="130"/>
      <c r="RMV7" s="130"/>
      <c r="RMW7" s="130"/>
      <c r="RMX7" s="130"/>
      <c r="RMY7" s="130"/>
      <c r="RMZ7" s="130"/>
      <c r="RNA7" s="130"/>
      <c r="RNB7" s="130"/>
      <c r="RNC7" s="130"/>
      <c r="RND7" s="130"/>
      <c r="RNE7" s="130"/>
      <c r="RNF7" s="130"/>
      <c r="RNG7" s="130"/>
      <c r="RNH7" s="130"/>
      <c r="RNI7" s="130"/>
      <c r="RNJ7" s="130"/>
      <c r="RNK7" s="130"/>
      <c r="RNL7" s="130"/>
      <c r="RNM7" s="130"/>
      <c r="RNN7" s="130"/>
      <c r="RNO7" s="130"/>
      <c r="RNP7" s="130"/>
      <c r="RNQ7" s="130"/>
      <c r="RNR7" s="130"/>
      <c r="RNS7" s="130"/>
      <c r="RNT7" s="130"/>
      <c r="RNU7" s="130"/>
      <c r="RNV7" s="130"/>
      <c r="RNW7" s="130"/>
      <c r="RNX7" s="130"/>
      <c r="RNY7" s="130"/>
      <c r="RNZ7" s="130"/>
      <c r="ROA7" s="130"/>
      <c r="ROB7" s="130"/>
      <c r="ROC7" s="130"/>
      <c r="ROD7" s="130"/>
      <c r="ROE7" s="130"/>
      <c r="ROF7" s="130"/>
      <c r="ROG7" s="130"/>
      <c r="ROH7" s="130"/>
      <c r="ROI7" s="130"/>
      <c r="ROJ7" s="130"/>
      <c r="ROK7" s="130"/>
      <c r="ROL7" s="130"/>
      <c r="ROM7" s="130"/>
      <c r="RON7" s="130"/>
      <c r="ROO7" s="130"/>
      <c r="ROP7" s="130"/>
      <c r="ROQ7" s="130"/>
      <c r="ROR7" s="130"/>
      <c r="ROS7" s="130"/>
      <c r="ROT7" s="130"/>
      <c r="ROU7" s="130"/>
      <c r="ROV7" s="130"/>
      <c r="ROW7" s="130"/>
      <c r="ROX7" s="130"/>
      <c r="ROY7" s="130"/>
      <c r="ROZ7" s="130"/>
      <c r="RPA7" s="130"/>
      <c r="RPB7" s="130"/>
      <c r="RPC7" s="130"/>
      <c r="RPD7" s="130"/>
      <c r="RPE7" s="130"/>
      <c r="RPF7" s="130"/>
      <c r="RPG7" s="130"/>
      <c r="RPH7" s="130"/>
      <c r="RPI7" s="130"/>
      <c r="RPJ7" s="130"/>
      <c r="RPK7" s="130"/>
      <c r="RPL7" s="130"/>
      <c r="RPM7" s="130"/>
      <c r="RPN7" s="130"/>
      <c r="RPO7" s="130"/>
      <c r="RPP7" s="130"/>
      <c r="RPQ7" s="130"/>
      <c r="RPR7" s="130"/>
      <c r="RPS7" s="130"/>
      <c r="RPT7" s="130"/>
      <c r="RPU7" s="130"/>
      <c r="RPV7" s="130"/>
      <c r="RPW7" s="130"/>
      <c r="RPX7" s="130"/>
      <c r="RPY7" s="130"/>
      <c r="RPZ7" s="130"/>
      <c r="RQA7" s="130"/>
      <c r="RQB7" s="130"/>
      <c r="RQC7" s="130"/>
      <c r="RQD7" s="130"/>
      <c r="RQE7" s="130"/>
      <c r="RQF7" s="130"/>
      <c r="RQG7" s="130"/>
      <c r="RQH7" s="130"/>
      <c r="RQI7" s="130"/>
      <c r="RQJ7" s="130"/>
      <c r="RQK7" s="130"/>
      <c r="RQL7" s="130"/>
      <c r="RQM7" s="130"/>
      <c r="RQN7" s="130"/>
      <c r="RQO7" s="130"/>
      <c r="RQP7" s="130"/>
      <c r="RQQ7" s="130"/>
      <c r="RQR7" s="130"/>
      <c r="RQS7" s="130"/>
      <c r="RQT7" s="130"/>
      <c r="RQU7" s="130"/>
      <c r="RQV7" s="130"/>
      <c r="RQW7" s="130"/>
      <c r="RQX7" s="130"/>
      <c r="RQY7" s="130"/>
      <c r="RQZ7" s="130"/>
      <c r="RRA7" s="130"/>
      <c r="RRB7" s="130"/>
      <c r="RRC7" s="130"/>
      <c r="RRD7" s="130"/>
      <c r="RRE7" s="130"/>
      <c r="RRF7" s="130"/>
      <c r="RRG7" s="130"/>
      <c r="RRH7" s="130"/>
      <c r="RRI7" s="130"/>
      <c r="RRJ7" s="130"/>
      <c r="RRK7" s="130"/>
      <c r="RRL7" s="130"/>
      <c r="RRM7" s="130"/>
      <c r="RRN7" s="130"/>
      <c r="RRO7" s="130"/>
      <c r="RRP7" s="130"/>
      <c r="RRQ7" s="130"/>
      <c r="RRR7" s="130"/>
      <c r="RRS7" s="130"/>
      <c r="RRT7" s="130"/>
      <c r="RRU7" s="130"/>
      <c r="RRV7" s="130"/>
      <c r="RRW7" s="130"/>
      <c r="RRX7" s="130"/>
      <c r="RRY7" s="130"/>
      <c r="RRZ7" s="130"/>
      <c r="RSA7" s="130"/>
      <c r="RSB7" s="130"/>
      <c r="RSC7" s="130"/>
      <c r="RSD7" s="130"/>
      <c r="RSE7" s="130"/>
      <c r="RSF7" s="130"/>
      <c r="RSG7" s="130"/>
      <c r="RSH7" s="130"/>
      <c r="RSI7" s="130"/>
      <c r="RSJ7" s="130"/>
      <c r="RSK7" s="130"/>
      <c r="RSL7" s="130"/>
      <c r="RSM7" s="130"/>
      <c r="RSN7" s="130"/>
      <c r="RSO7" s="130"/>
      <c r="RSP7" s="130"/>
      <c r="RSQ7" s="130"/>
      <c r="RSR7" s="130"/>
      <c r="RSS7" s="130"/>
      <c r="RST7" s="130"/>
      <c r="RSU7" s="130"/>
      <c r="RSV7" s="130"/>
      <c r="RSW7" s="130"/>
      <c r="RSX7" s="130"/>
      <c r="RSY7" s="130"/>
      <c r="RSZ7" s="130"/>
      <c r="RTA7" s="130"/>
      <c r="RTB7" s="130"/>
      <c r="RTC7" s="130"/>
      <c r="RTD7" s="130"/>
      <c r="RTE7" s="130"/>
      <c r="RTF7" s="130"/>
      <c r="RTG7" s="130"/>
      <c r="RTH7" s="130"/>
      <c r="RTI7" s="130"/>
      <c r="RTJ7" s="130"/>
      <c r="RTK7" s="130"/>
      <c r="RTL7" s="130"/>
      <c r="RTM7" s="130"/>
      <c r="RTN7" s="130"/>
      <c r="RTO7" s="130"/>
      <c r="RTP7" s="130"/>
      <c r="RTQ7" s="130"/>
      <c r="RTR7" s="130"/>
      <c r="RTS7" s="130"/>
      <c r="RTT7" s="130"/>
      <c r="RTU7" s="130"/>
      <c r="RTV7" s="130"/>
      <c r="RTW7" s="130"/>
      <c r="RTX7" s="130"/>
      <c r="RTY7" s="130"/>
      <c r="RTZ7" s="130"/>
      <c r="RUA7" s="130"/>
      <c r="RUB7" s="130"/>
      <c r="RUC7" s="130"/>
      <c r="RUD7" s="130"/>
      <c r="RUE7" s="130"/>
      <c r="RUF7" s="130"/>
      <c r="RUG7" s="130"/>
      <c r="RUH7" s="130"/>
      <c r="RUI7" s="130"/>
      <c r="RUJ7" s="130"/>
      <c r="RUK7" s="130"/>
      <c r="RUL7" s="130"/>
      <c r="RUM7" s="130"/>
      <c r="RUN7" s="130"/>
      <c r="RUO7" s="130"/>
      <c r="RUP7" s="130"/>
      <c r="RUQ7" s="130"/>
      <c r="RUR7" s="130"/>
      <c r="RUS7" s="130"/>
      <c r="RUT7" s="130"/>
      <c r="RUU7" s="130"/>
      <c r="RUV7" s="130"/>
      <c r="RUW7" s="130"/>
      <c r="RUX7" s="130"/>
      <c r="RUY7" s="130"/>
      <c r="RUZ7" s="130"/>
      <c r="RVA7" s="130"/>
      <c r="RVB7" s="130"/>
      <c r="RVC7" s="130"/>
      <c r="RVD7" s="130"/>
      <c r="RVE7" s="130"/>
      <c r="RVF7" s="130"/>
      <c r="RVG7" s="130"/>
      <c r="RVH7" s="130"/>
      <c r="RVI7" s="130"/>
      <c r="RVJ7" s="130"/>
      <c r="RVK7" s="130"/>
      <c r="RVL7" s="130"/>
      <c r="RVM7" s="130"/>
      <c r="RVN7" s="130"/>
      <c r="RVO7" s="130"/>
      <c r="RVP7" s="130"/>
      <c r="RVQ7" s="130"/>
      <c r="RVR7" s="130"/>
      <c r="RVS7" s="130"/>
      <c r="RVT7" s="130"/>
      <c r="RVU7" s="130"/>
      <c r="RVV7" s="130"/>
      <c r="RVW7" s="130"/>
      <c r="RVX7" s="130"/>
      <c r="RVY7" s="130"/>
      <c r="RVZ7" s="130"/>
      <c r="RWA7" s="130"/>
      <c r="RWB7" s="130"/>
      <c r="RWC7" s="130"/>
      <c r="RWD7" s="130"/>
      <c r="RWE7" s="130"/>
      <c r="RWF7" s="130"/>
      <c r="RWG7" s="130"/>
      <c r="RWH7" s="130"/>
      <c r="RWI7" s="130"/>
      <c r="RWJ7" s="130"/>
      <c r="RWK7" s="130"/>
      <c r="RWL7" s="130"/>
      <c r="RWM7" s="130"/>
      <c r="RWN7" s="130"/>
      <c r="RWO7" s="130"/>
      <c r="RWP7" s="130"/>
      <c r="RWQ7" s="130"/>
      <c r="RWR7" s="130"/>
      <c r="RWS7" s="130"/>
      <c r="RWT7" s="130"/>
      <c r="RWU7" s="130"/>
      <c r="RWV7" s="130"/>
      <c r="RWW7" s="130"/>
      <c r="RWX7" s="130"/>
      <c r="RWY7" s="130"/>
      <c r="RWZ7" s="130"/>
      <c r="RXA7" s="130"/>
      <c r="RXB7" s="130"/>
      <c r="RXC7" s="130"/>
      <c r="RXD7" s="130"/>
      <c r="RXE7" s="130"/>
      <c r="RXF7" s="130"/>
      <c r="RXG7" s="130"/>
      <c r="RXH7" s="130"/>
      <c r="RXI7" s="130"/>
      <c r="RXJ7" s="130"/>
      <c r="RXK7" s="130"/>
      <c r="RXL7" s="130"/>
      <c r="RXM7" s="130"/>
      <c r="RXN7" s="130"/>
      <c r="RXO7" s="130"/>
      <c r="RXP7" s="130"/>
      <c r="RXQ7" s="130"/>
      <c r="RXR7" s="130"/>
      <c r="RXS7" s="130"/>
      <c r="RXT7" s="130"/>
      <c r="RXU7" s="130"/>
      <c r="RXV7" s="130"/>
      <c r="RXW7" s="130"/>
      <c r="RXX7" s="130"/>
      <c r="RXY7" s="130"/>
      <c r="RXZ7" s="130"/>
      <c r="RYA7" s="130"/>
      <c r="RYB7" s="130"/>
      <c r="RYC7" s="130"/>
      <c r="RYD7" s="130"/>
      <c r="RYE7" s="130"/>
      <c r="RYF7" s="130"/>
      <c r="RYG7" s="130"/>
      <c r="RYH7" s="130"/>
      <c r="RYI7" s="130"/>
      <c r="RYJ7" s="130"/>
      <c r="RYK7" s="130"/>
      <c r="RYL7" s="130"/>
      <c r="RYM7" s="130"/>
      <c r="RYN7" s="130"/>
      <c r="RYO7" s="130"/>
      <c r="RYP7" s="130"/>
      <c r="RYQ7" s="130"/>
      <c r="RYR7" s="130"/>
      <c r="RYS7" s="130"/>
      <c r="RYT7" s="130"/>
      <c r="RYU7" s="130"/>
      <c r="RYV7" s="130"/>
      <c r="RYW7" s="130"/>
      <c r="RYX7" s="130"/>
      <c r="RYY7" s="130"/>
      <c r="RYZ7" s="130"/>
      <c r="RZA7" s="130"/>
      <c r="RZB7" s="130"/>
      <c r="RZC7" s="130"/>
      <c r="RZD7" s="130"/>
      <c r="RZE7" s="130"/>
      <c r="RZF7" s="130"/>
      <c r="RZG7" s="130"/>
      <c r="RZH7" s="130"/>
      <c r="RZI7" s="130"/>
      <c r="RZJ7" s="130"/>
      <c r="RZK7" s="130"/>
      <c r="RZL7" s="130"/>
      <c r="RZM7" s="130"/>
      <c r="RZN7" s="130"/>
      <c r="RZO7" s="130"/>
      <c r="RZP7" s="130"/>
      <c r="RZQ7" s="130"/>
      <c r="RZR7" s="130"/>
      <c r="RZS7" s="130"/>
      <c r="RZT7" s="130"/>
      <c r="RZU7" s="130"/>
      <c r="RZV7" s="130"/>
      <c r="RZW7" s="130"/>
      <c r="RZX7" s="130"/>
      <c r="RZY7" s="130"/>
      <c r="RZZ7" s="130"/>
      <c r="SAA7" s="130"/>
      <c r="SAB7" s="130"/>
      <c r="SAC7" s="130"/>
      <c r="SAD7" s="130"/>
      <c r="SAE7" s="130"/>
      <c r="SAF7" s="130"/>
      <c r="SAG7" s="130"/>
      <c r="SAH7" s="130"/>
      <c r="SAI7" s="130"/>
      <c r="SAJ7" s="130"/>
      <c r="SAK7" s="130"/>
      <c r="SAL7" s="130"/>
      <c r="SAM7" s="130"/>
      <c r="SAN7" s="130"/>
      <c r="SAO7" s="130"/>
      <c r="SAP7" s="130"/>
      <c r="SAQ7" s="130"/>
      <c r="SAR7" s="130"/>
      <c r="SAS7" s="130"/>
      <c r="SAT7" s="130"/>
      <c r="SAU7" s="130"/>
      <c r="SAV7" s="130"/>
      <c r="SAW7" s="130"/>
      <c r="SAX7" s="130"/>
      <c r="SAY7" s="130"/>
      <c r="SAZ7" s="130"/>
      <c r="SBA7" s="130"/>
      <c r="SBB7" s="130"/>
      <c r="SBC7" s="130"/>
      <c r="SBD7" s="130"/>
      <c r="SBE7" s="130"/>
      <c r="SBF7" s="130"/>
      <c r="SBG7" s="130"/>
      <c r="SBH7" s="130"/>
      <c r="SBI7" s="130"/>
      <c r="SBJ7" s="130"/>
      <c r="SBK7" s="130"/>
      <c r="SBL7" s="130"/>
      <c r="SBM7" s="130"/>
      <c r="SBN7" s="130"/>
      <c r="SBO7" s="130"/>
      <c r="SBP7" s="130"/>
      <c r="SBQ7" s="130"/>
      <c r="SBR7" s="130"/>
      <c r="SBS7" s="130"/>
      <c r="SBT7" s="130"/>
      <c r="SBU7" s="130"/>
      <c r="SBV7" s="130"/>
      <c r="SBW7" s="130"/>
      <c r="SBX7" s="130"/>
      <c r="SBY7" s="130"/>
      <c r="SBZ7" s="130"/>
      <c r="SCA7" s="130"/>
      <c r="SCB7" s="130"/>
      <c r="SCC7" s="130"/>
      <c r="SCD7" s="130"/>
      <c r="SCE7" s="130"/>
      <c r="SCF7" s="130"/>
      <c r="SCG7" s="130"/>
      <c r="SCH7" s="130"/>
      <c r="SCI7" s="130"/>
      <c r="SCJ7" s="130"/>
      <c r="SCK7" s="130"/>
      <c r="SCL7" s="130"/>
      <c r="SCM7" s="130"/>
      <c r="SCN7" s="130"/>
      <c r="SCO7" s="130"/>
      <c r="SCP7" s="130"/>
      <c r="SCQ7" s="130"/>
      <c r="SCR7" s="130"/>
      <c r="SCS7" s="130"/>
      <c r="SCT7" s="130"/>
      <c r="SCU7" s="130"/>
      <c r="SCV7" s="130"/>
      <c r="SCW7" s="130"/>
      <c r="SCX7" s="130"/>
      <c r="SCY7" s="130"/>
      <c r="SCZ7" s="130"/>
      <c r="SDA7" s="130"/>
      <c r="SDB7" s="130"/>
      <c r="SDC7" s="130"/>
      <c r="SDD7" s="130"/>
      <c r="SDE7" s="130"/>
      <c r="SDF7" s="130"/>
      <c r="SDG7" s="130"/>
      <c r="SDH7" s="130"/>
      <c r="SDI7" s="130"/>
      <c r="SDJ7" s="130"/>
      <c r="SDK7" s="130"/>
      <c r="SDL7" s="130"/>
      <c r="SDM7" s="130"/>
      <c r="SDN7" s="130"/>
      <c r="SDO7" s="130"/>
      <c r="SDP7" s="130"/>
      <c r="SDQ7" s="130"/>
      <c r="SDR7" s="130"/>
      <c r="SDS7" s="130"/>
      <c r="SDT7" s="130"/>
      <c r="SDU7" s="130"/>
      <c r="SDV7" s="130"/>
      <c r="SDW7" s="130"/>
      <c r="SDX7" s="130"/>
      <c r="SDY7" s="130"/>
      <c r="SDZ7" s="130"/>
      <c r="SEA7" s="130"/>
      <c r="SEB7" s="130"/>
      <c r="SEC7" s="130"/>
      <c r="SED7" s="130"/>
      <c r="SEE7" s="130"/>
      <c r="SEF7" s="130"/>
      <c r="SEG7" s="130"/>
      <c r="SEH7" s="130"/>
      <c r="SEI7" s="130"/>
      <c r="SEJ7" s="130"/>
      <c r="SEK7" s="130"/>
      <c r="SEL7" s="130"/>
      <c r="SEM7" s="130"/>
      <c r="SEN7" s="130"/>
      <c r="SEO7" s="130"/>
      <c r="SEP7" s="130"/>
      <c r="SEQ7" s="130"/>
      <c r="SER7" s="130"/>
      <c r="SES7" s="130"/>
      <c r="SET7" s="130"/>
      <c r="SEU7" s="130"/>
      <c r="SEV7" s="130"/>
      <c r="SEW7" s="130"/>
      <c r="SEX7" s="130"/>
      <c r="SEY7" s="130"/>
      <c r="SEZ7" s="130"/>
      <c r="SFA7" s="130"/>
      <c r="SFB7" s="130"/>
      <c r="SFC7" s="130"/>
      <c r="SFD7" s="130"/>
      <c r="SFE7" s="130"/>
      <c r="SFF7" s="130"/>
      <c r="SFG7" s="130"/>
      <c r="SFH7" s="130"/>
      <c r="SFI7" s="130"/>
      <c r="SFJ7" s="130"/>
      <c r="SFK7" s="130"/>
      <c r="SFL7" s="130"/>
      <c r="SFM7" s="130"/>
      <c r="SFN7" s="130"/>
      <c r="SFO7" s="130"/>
      <c r="SFP7" s="130"/>
      <c r="SFQ7" s="130"/>
      <c r="SFR7" s="130"/>
      <c r="SFS7" s="130"/>
      <c r="SFT7" s="130"/>
      <c r="SFU7" s="130"/>
      <c r="SFV7" s="130"/>
      <c r="SFW7" s="130"/>
      <c r="SFX7" s="130"/>
      <c r="SFY7" s="130"/>
      <c r="SFZ7" s="130"/>
      <c r="SGA7" s="130"/>
      <c r="SGB7" s="130"/>
      <c r="SGC7" s="130"/>
      <c r="SGD7" s="130"/>
      <c r="SGE7" s="130"/>
      <c r="SGF7" s="130"/>
      <c r="SGG7" s="130"/>
      <c r="SGH7" s="130"/>
      <c r="SGI7" s="130"/>
      <c r="SGJ7" s="130"/>
      <c r="SGK7" s="130"/>
      <c r="SGL7" s="130"/>
      <c r="SGM7" s="130"/>
      <c r="SGN7" s="130"/>
      <c r="SGO7" s="130"/>
      <c r="SGP7" s="130"/>
      <c r="SGQ7" s="130"/>
      <c r="SGR7" s="130"/>
      <c r="SGS7" s="130"/>
      <c r="SGT7" s="130"/>
      <c r="SGU7" s="130"/>
      <c r="SGV7" s="130"/>
      <c r="SGW7" s="130"/>
      <c r="SGX7" s="130"/>
      <c r="SGY7" s="130"/>
      <c r="SGZ7" s="130"/>
      <c r="SHA7" s="130"/>
      <c r="SHB7" s="130"/>
      <c r="SHC7" s="130"/>
      <c r="SHD7" s="130"/>
      <c r="SHE7" s="130"/>
      <c r="SHF7" s="130"/>
      <c r="SHG7" s="130"/>
      <c r="SHH7" s="130"/>
      <c r="SHI7" s="130"/>
      <c r="SHJ7" s="130"/>
      <c r="SHK7" s="130"/>
      <c r="SHL7" s="130"/>
      <c r="SHM7" s="130"/>
      <c r="SHN7" s="130"/>
      <c r="SHO7" s="130"/>
      <c r="SHP7" s="130"/>
      <c r="SHQ7" s="130"/>
      <c r="SHR7" s="130"/>
      <c r="SHS7" s="130"/>
      <c r="SHT7" s="130"/>
      <c r="SHU7" s="130"/>
      <c r="SHV7" s="130"/>
      <c r="SHW7" s="130"/>
      <c r="SHX7" s="130"/>
      <c r="SHY7" s="130"/>
      <c r="SHZ7" s="130"/>
      <c r="SIA7" s="130"/>
      <c r="SIB7" s="130"/>
      <c r="SIC7" s="130"/>
      <c r="SID7" s="130"/>
      <c r="SIE7" s="130"/>
      <c r="SIF7" s="130"/>
      <c r="SIG7" s="130"/>
      <c r="SIH7" s="130"/>
      <c r="SII7" s="130"/>
      <c r="SIJ7" s="130"/>
      <c r="SIK7" s="130"/>
      <c r="SIL7" s="130"/>
      <c r="SIM7" s="130"/>
      <c r="SIN7" s="130"/>
      <c r="SIO7" s="130"/>
      <c r="SIP7" s="130"/>
      <c r="SIQ7" s="130"/>
      <c r="SIR7" s="130"/>
      <c r="SIS7" s="130"/>
      <c r="SIT7" s="130"/>
      <c r="SIU7" s="130"/>
      <c r="SIV7" s="130"/>
      <c r="SIW7" s="130"/>
      <c r="SIX7" s="130"/>
      <c r="SIY7" s="130"/>
      <c r="SIZ7" s="130"/>
      <c r="SJA7" s="130"/>
      <c r="SJB7" s="130"/>
      <c r="SJC7" s="130"/>
      <c r="SJD7" s="130"/>
      <c r="SJE7" s="130"/>
      <c r="SJF7" s="130"/>
      <c r="SJG7" s="130"/>
      <c r="SJH7" s="130"/>
      <c r="SJI7" s="130"/>
      <c r="SJJ7" s="130"/>
      <c r="SJK7" s="130"/>
      <c r="SJL7" s="130"/>
      <c r="SJM7" s="130"/>
      <c r="SJN7" s="130"/>
      <c r="SJO7" s="130"/>
      <c r="SJP7" s="130"/>
      <c r="SJQ7" s="130"/>
      <c r="SJR7" s="130"/>
      <c r="SJS7" s="130"/>
      <c r="SJT7" s="130"/>
      <c r="SJU7" s="130"/>
      <c r="SJV7" s="130"/>
      <c r="SJW7" s="130"/>
      <c r="SJX7" s="130"/>
      <c r="SJY7" s="130"/>
      <c r="SJZ7" s="130"/>
      <c r="SKA7" s="130"/>
      <c r="SKB7" s="130"/>
      <c r="SKC7" s="130"/>
      <c r="SKD7" s="130"/>
      <c r="SKE7" s="130"/>
      <c r="SKF7" s="130"/>
      <c r="SKG7" s="130"/>
      <c r="SKH7" s="130"/>
      <c r="SKI7" s="130"/>
      <c r="SKJ7" s="130"/>
      <c r="SKK7" s="130"/>
      <c r="SKL7" s="130"/>
      <c r="SKM7" s="130"/>
      <c r="SKN7" s="130"/>
      <c r="SKO7" s="130"/>
      <c r="SKP7" s="130"/>
      <c r="SKQ7" s="130"/>
      <c r="SKR7" s="130"/>
      <c r="SKS7" s="130"/>
      <c r="SKT7" s="130"/>
      <c r="SKU7" s="130"/>
      <c r="SKV7" s="130"/>
      <c r="SKW7" s="130"/>
      <c r="SKX7" s="130"/>
      <c r="SKY7" s="130"/>
      <c r="SKZ7" s="130"/>
      <c r="SLA7" s="130"/>
      <c r="SLB7" s="130"/>
      <c r="SLC7" s="130"/>
      <c r="SLD7" s="130"/>
      <c r="SLE7" s="130"/>
      <c r="SLF7" s="130"/>
      <c r="SLG7" s="130"/>
      <c r="SLH7" s="130"/>
      <c r="SLI7" s="130"/>
      <c r="SLJ7" s="130"/>
      <c r="SLK7" s="130"/>
      <c r="SLL7" s="130"/>
      <c r="SLM7" s="130"/>
      <c r="SLN7" s="130"/>
      <c r="SLO7" s="130"/>
      <c r="SLP7" s="130"/>
      <c r="SLQ7" s="130"/>
      <c r="SLR7" s="130"/>
      <c r="SLS7" s="130"/>
      <c r="SLT7" s="130"/>
      <c r="SLU7" s="130"/>
      <c r="SLV7" s="130"/>
      <c r="SLW7" s="130"/>
      <c r="SLX7" s="130"/>
      <c r="SLY7" s="130"/>
      <c r="SLZ7" s="130"/>
      <c r="SMA7" s="130"/>
      <c r="SMB7" s="130"/>
      <c r="SMC7" s="130"/>
      <c r="SMD7" s="130"/>
      <c r="SME7" s="130"/>
      <c r="SMF7" s="130"/>
      <c r="SMG7" s="130"/>
      <c r="SMH7" s="130"/>
      <c r="SMI7" s="130"/>
      <c r="SMJ7" s="130"/>
      <c r="SMK7" s="130"/>
      <c r="SML7" s="130"/>
      <c r="SMM7" s="130"/>
      <c r="SMN7" s="130"/>
      <c r="SMO7" s="130"/>
      <c r="SMP7" s="130"/>
      <c r="SMQ7" s="130"/>
      <c r="SMR7" s="130"/>
      <c r="SMS7" s="130"/>
      <c r="SMT7" s="130"/>
      <c r="SMU7" s="130"/>
      <c r="SMV7" s="130"/>
      <c r="SMW7" s="130"/>
      <c r="SMX7" s="130"/>
      <c r="SMY7" s="130"/>
      <c r="SMZ7" s="130"/>
      <c r="SNA7" s="130"/>
      <c r="SNB7" s="130"/>
      <c r="SNC7" s="130"/>
      <c r="SND7" s="130"/>
      <c r="SNE7" s="130"/>
      <c r="SNF7" s="130"/>
      <c r="SNG7" s="130"/>
      <c r="SNH7" s="130"/>
      <c r="SNI7" s="130"/>
      <c r="SNJ7" s="130"/>
      <c r="SNK7" s="130"/>
      <c r="SNL7" s="130"/>
      <c r="SNM7" s="130"/>
      <c r="SNN7" s="130"/>
      <c r="SNO7" s="130"/>
      <c r="SNP7" s="130"/>
      <c r="SNQ7" s="130"/>
      <c r="SNR7" s="130"/>
      <c r="SNS7" s="130"/>
      <c r="SNT7" s="130"/>
      <c r="SNU7" s="130"/>
      <c r="SNV7" s="130"/>
      <c r="SNW7" s="130"/>
      <c r="SNX7" s="130"/>
      <c r="SNY7" s="130"/>
      <c r="SNZ7" s="130"/>
      <c r="SOA7" s="130"/>
      <c r="SOB7" s="130"/>
      <c r="SOC7" s="130"/>
      <c r="SOD7" s="130"/>
      <c r="SOE7" s="130"/>
      <c r="SOF7" s="130"/>
      <c r="SOG7" s="130"/>
      <c r="SOH7" s="130"/>
      <c r="SOI7" s="130"/>
      <c r="SOJ7" s="130"/>
      <c r="SOK7" s="130"/>
      <c r="SOL7" s="130"/>
      <c r="SOM7" s="130"/>
      <c r="SON7" s="130"/>
      <c r="SOO7" s="130"/>
      <c r="SOP7" s="130"/>
      <c r="SOQ7" s="130"/>
      <c r="SOR7" s="130"/>
      <c r="SOS7" s="130"/>
      <c r="SOT7" s="130"/>
      <c r="SOU7" s="130"/>
      <c r="SOV7" s="130"/>
      <c r="SOW7" s="130"/>
      <c r="SOX7" s="130"/>
      <c r="SOY7" s="130"/>
      <c r="SOZ7" s="130"/>
      <c r="SPA7" s="130"/>
      <c r="SPB7" s="130"/>
      <c r="SPC7" s="130"/>
      <c r="SPD7" s="130"/>
      <c r="SPE7" s="130"/>
      <c r="SPF7" s="130"/>
      <c r="SPG7" s="130"/>
      <c r="SPH7" s="130"/>
      <c r="SPI7" s="130"/>
      <c r="SPJ7" s="130"/>
      <c r="SPK7" s="130"/>
      <c r="SPL7" s="130"/>
      <c r="SPM7" s="130"/>
      <c r="SPN7" s="130"/>
      <c r="SPO7" s="130"/>
      <c r="SPP7" s="130"/>
      <c r="SPQ7" s="130"/>
      <c r="SPR7" s="130"/>
      <c r="SPS7" s="130"/>
      <c r="SPT7" s="130"/>
      <c r="SPU7" s="130"/>
      <c r="SPV7" s="130"/>
      <c r="SPW7" s="130"/>
      <c r="SPX7" s="130"/>
      <c r="SPY7" s="130"/>
      <c r="SPZ7" s="130"/>
      <c r="SQA7" s="130"/>
      <c r="SQB7" s="130"/>
      <c r="SQC7" s="130"/>
      <c r="SQD7" s="130"/>
      <c r="SQE7" s="130"/>
      <c r="SQF7" s="130"/>
      <c r="SQG7" s="130"/>
      <c r="SQH7" s="130"/>
      <c r="SQI7" s="130"/>
      <c r="SQJ7" s="130"/>
      <c r="SQK7" s="130"/>
      <c r="SQL7" s="130"/>
      <c r="SQM7" s="130"/>
      <c r="SQN7" s="130"/>
      <c r="SQO7" s="130"/>
      <c r="SQP7" s="130"/>
      <c r="SQQ7" s="130"/>
      <c r="SQR7" s="130"/>
      <c r="SQS7" s="130"/>
      <c r="SQT7" s="130"/>
      <c r="SQU7" s="130"/>
      <c r="SQV7" s="130"/>
      <c r="SQW7" s="130"/>
      <c r="SQX7" s="130"/>
      <c r="SQY7" s="130"/>
      <c r="SQZ7" s="130"/>
      <c r="SRA7" s="130"/>
      <c r="SRB7" s="130"/>
      <c r="SRC7" s="130"/>
      <c r="SRD7" s="130"/>
      <c r="SRE7" s="130"/>
      <c r="SRF7" s="130"/>
      <c r="SRG7" s="130"/>
      <c r="SRH7" s="130"/>
      <c r="SRI7" s="130"/>
      <c r="SRJ7" s="130"/>
      <c r="SRK7" s="130"/>
      <c r="SRL7" s="130"/>
      <c r="SRM7" s="130"/>
      <c r="SRN7" s="130"/>
      <c r="SRO7" s="130"/>
      <c r="SRP7" s="130"/>
      <c r="SRQ7" s="130"/>
      <c r="SRR7" s="130"/>
      <c r="SRS7" s="130"/>
      <c r="SRT7" s="130"/>
      <c r="SRU7" s="130"/>
      <c r="SRV7" s="130"/>
      <c r="SRW7" s="130"/>
      <c r="SRX7" s="130"/>
      <c r="SRY7" s="130"/>
      <c r="SRZ7" s="130"/>
      <c r="SSA7" s="130"/>
      <c r="SSB7" s="130"/>
      <c r="SSC7" s="130"/>
      <c r="SSD7" s="130"/>
      <c r="SSE7" s="130"/>
      <c r="SSF7" s="130"/>
      <c r="SSG7" s="130"/>
      <c r="SSH7" s="130"/>
      <c r="SSI7" s="130"/>
      <c r="SSJ7" s="130"/>
      <c r="SSK7" s="130"/>
      <c r="SSL7" s="130"/>
      <c r="SSM7" s="130"/>
      <c r="SSN7" s="130"/>
      <c r="SSO7" s="130"/>
      <c r="SSP7" s="130"/>
      <c r="SSQ7" s="130"/>
      <c r="SSR7" s="130"/>
      <c r="SSS7" s="130"/>
      <c r="SST7" s="130"/>
      <c r="SSU7" s="130"/>
      <c r="SSV7" s="130"/>
      <c r="SSW7" s="130"/>
      <c r="SSX7" s="130"/>
      <c r="SSY7" s="130"/>
      <c r="SSZ7" s="130"/>
      <c r="STA7" s="130"/>
      <c r="STB7" s="130"/>
      <c r="STC7" s="130"/>
      <c r="STD7" s="130"/>
      <c r="STE7" s="130"/>
      <c r="STF7" s="130"/>
      <c r="STG7" s="130"/>
      <c r="STH7" s="130"/>
      <c r="STI7" s="130"/>
      <c r="STJ7" s="130"/>
      <c r="STK7" s="130"/>
      <c r="STL7" s="130"/>
      <c r="STM7" s="130"/>
      <c r="STN7" s="130"/>
      <c r="STO7" s="130"/>
      <c r="STP7" s="130"/>
      <c r="STQ7" s="130"/>
      <c r="STR7" s="130"/>
      <c r="STS7" s="130"/>
      <c r="STT7" s="130"/>
      <c r="STU7" s="130"/>
      <c r="STV7" s="130"/>
      <c r="STW7" s="130"/>
      <c r="STX7" s="130"/>
      <c r="STY7" s="130"/>
      <c r="STZ7" s="130"/>
      <c r="SUA7" s="130"/>
      <c r="SUB7" s="130"/>
      <c r="SUC7" s="130"/>
      <c r="SUD7" s="130"/>
      <c r="SUE7" s="130"/>
      <c r="SUF7" s="130"/>
      <c r="SUG7" s="130"/>
      <c r="SUH7" s="130"/>
      <c r="SUI7" s="130"/>
      <c r="SUJ7" s="130"/>
      <c r="SUK7" s="130"/>
      <c r="SUL7" s="130"/>
      <c r="SUM7" s="130"/>
      <c r="SUN7" s="130"/>
      <c r="SUO7" s="130"/>
      <c r="SUP7" s="130"/>
      <c r="SUQ7" s="130"/>
      <c r="SUR7" s="130"/>
      <c r="SUS7" s="130"/>
      <c r="SUT7" s="130"/>
      <c r="SUU7" s="130"/>
      <c r="SUV7" s="130"/>
      <c r="SUW7" s="130"/>
      <c r="SUX7" s="130"/>
      <c r="SUY7" s="130"/>
      <c r="SUZ7" s="130"/>
      <c r="SVA7" s="130"/>
      <c r="SVB7" s="130"/>
      <c r="SVC7" s="130"/>
      <c r="SVD7" s="130"/>
      <c r="SVE7" s="130"/>
      <c r="SVF7" s="130"/>
      <c r="SVG7" s="130"/>
      <c r="SVH7" s="130"/>
      <c r="SVI7" s="130"/>
      <c r="SVJ7" s="130"/>
      <c r="SVK7" s="130"/>
      <c r="SVL7" s="130"/>
      <c r="SVM7" s="130"/>
      <c r="SVN7" s="130"/>
      <c r="SVO7" s="130"/>
      <c r="SVP7" s="130"/>
      <c r="SVQ7" s="130"/>
      <c r="SVR7" s="130"/>
      <c r="SVS7" s="130"/>
      <c r="SVT7" s="130"/>
      <c r="SVU7" s="130"/>
      <c r="SVV7" s="130"/>
      <c r="SVW7" s="130"/>
      <c r="SVX7" s="130"/>
      <c r="SVY7" s="130"/>
      <c r="SVZ7" s="130"/>
      <c r="SWA7" s="130"/>
      <c r="SWB7" s="130"/>
      <c r="SWC7" s="130"/>
      <c r="SWD7" s="130"/>
      <c r="SWE7" s="130"/>
      <c r="SWF7" s="130"/>
      <c r="SWG7" s="130"/>
      <c r="SWH7" s="130"/>
      <c r="SWI7" s="130"/>
      <c r="SWJ7" s="130"/>
      <c r="SWK7" s="130"/>
      <c r="SWL7" s="130"/>
      <c r="SWM7" s="130"/>
      <c r="SWN7" s="130"/>
      <c r="SWO7" s="130"/>
      <c r="SWP7" s="130"/>
      <c r="SWQ7" s="130"/>
      <c r="SWR7" s="130"/>
      <c r="SWS7" s="130"/>
      <c r="SWT7" s="130"/>
      <c r="SWU7" s="130"/>
      <c r="SWV7" s="130"/>
      <c r="SWW7" s="130"/>
      <c r="SWX7" s="130"/>
      <c r="SWY7" s="130"/>
      <c r="SWZ7" s="130"/>
      <c r="SXA7" s="130"/>
      <c r="SXB7" s="130"/>
      <c r="SXC7" s="130"/>
      <c r="SXD7" s="130"/>
      <c r="SXE7" s="130"/>
      <c r="SXF7" s="130"/>
      <c r="SXG7" s="130"/>
      <c r="SXH7" s="130"/>
      <c r="SXI7" s="130"/>
      <c r="SXJ7" s="130"/>
      <c r="SXK7" s="130"/>
      <c r="SXL7" s="130"/>
      <c r="SXM7" s="130"/>
      <c r="SXN7" s="130"/>
      <c r="SXO7" s="130"/>
      <c r="SXP7" s="130"/>
      <c r="SXQ7" s="130"/>
      <c r="SXR7" s="130"/>
      <c r="SXS7" s="130"/>
      <c r="SXT7" s="130"/>
      <c r="SXU7" s="130"/>
      <c r="SXV7" s="130"/>
      <c r="SXW7" s="130"/>
      <c r="SXX7" s="130"/>
      <c r="SXY7" s="130"/>
      <c r="SXZ7" s="130"/>
      <c r="SYA7" s="130"/>
      <c r="SYB7" s="130"/>
      <c r="SYC7" s="130"/>
      <c r="SYD7" s="130"/>
      <c r="SYE7" s="130"/>
      <c r="SYF7" s="130"/>
      <c r="SYG7" s="130"/>
      <c r="SYH7" s="130"/>
      <c r="SYI7" s="130"/>
      <c r="SYJ7" s="130"/>
      <c r="SYK7" s="130"/>
      <c r="SYL7" s="130"/>
      <c r="SYM7" s="130"/>
      <c r="SYN7" s="130"/>
      <c r="SYO7" s="130"/>
      <c r="SYP7" s="130"/>
      <c r="SYQ7" s="130"/>
      <c r="SYR7" s="130"/>
      <c r="SYS7" s="130"/>
      <c r="SYT7" s="130"/>
      <c r="SYU7" s="130"/>
      <c r="SYV7" s="130"/>
      <c r="SYW7" s="130"/>
      <c r="SYX7" s="130"/>
      <c r="SYY7" s="130"/>
      <c r="SYZ7" s="130"/>
      <c r="SZA7" s="130"/>
      <c r="SZB7" s="130"/>
      <c r="SZC7" s="130"/>
      <c r="SZD7" s="130"/>
      <c r="SZE7" s="130"/>
      <c r="SZF7" s="130"/>
      <c r="SZG7" s="130"/>
      <c r="SZH7" s="130"/>
      <c r="SZI7" s="130"/>
      <c r="SZJ7" s="130"/>
      <c r="SZK7" s="130"/>
      <c r="SZL7" s="130"/>
      <c r="SZM7" s="130"/>
      <c r="SZN7" s="130"/>
      <c r="SZO7" s="130"/>
      <c r="SZP7" s="130"/>
      <c r="SZQ7" s="130"/>
      <c r="SZR7" s="130"/>
      <c r="SZS7" s="130"/>
      <c r="SZT7" s="130"/>
      <c r="SZU7" s="130"/>
      <c r="SZV7" s="130"/>
      <c r="SZW7" s="130"/>
      <c r="SZX7" s="130"/>
      <c r="SZY7" s="130"/>
      <c r="SZZ7" s="130"/>
      <c r="TAA7" s="130"/>
      <c r="TAB7" s="130"/>
      <c r="TAC7" s="130"/>
      <c r="TAD7" s="130"/>
      <c r="TAE7" s="130"/>
      <c r="TAF7" s="130"/>
      <c r="TAG7" s="130"/>
      <c r="TAH7" s="130"/>
      <c r="TAI7" s="130"/>
      <c r="TAJ7" s="130"/>
      <c r="TAK7" s="130"/>
      <c r="TAL7" s="130"/>
      <c r="TAM7" s="130"/>
      <c r="TAN7" s="130"/>
      <c r="TAO7" s="130"/>
      <c r="TAP7" s="130"/>
      <c r="TAQ7" s="130"/>
      <c r="TAR7" s="130"/>
      <c r="TAS7" s="130"/>
      <c r="TAT7" s="130"/>
      <c r="TAU7" s="130"/>
      <c r="TAV7" s="130"/>
      <c r="TAW7" s="130"/>
      <c r="TAX7" s="130"/>
      <c r="TAY7" s="130"/>
      <c r="TAZ7" s="130"/>
      <c r="TBA7" s="130"/>
      <c r="TBB7" s="130"/>
      <c r="TBC7" s="130"/>
      <c r="TBD7" s="130"/>
      <c r="TBE7" s="130"/>
      <c r="TBF7" s="130"/>
      <c r="TBG7" s="130"/>
      <c r="TBH7" s="130"/>
      <c r="TBI7" s="130"/>
      <c r="TBJ7" s="130"/>
      <c r="TBK7" s="130"/>
      <c r="TBL7" s="130"/>
      <c r="TBM7" s="130"/>
      <c r="TBN7" s="130"/>
      <c r="TBO7" s="130"/>
      <c r="TBP7" s="130"/>
      <c r="TBQ7" s="130"/>
      <c r="TBR7" s="130"/>
      <c r="TBS7" s="130"/>
      <c r="TBT7" s="130"/>
      <c r="TBU7" s="130"/>
      <c r="TBV7" s="130"/>
      <c r="TBW7" s="130"/>
      <c r="TBX7" s="130"/>
      <c r="TBY7" s="130"/>
      <c r="TBZ7" s="130"/>
      <c r="TCA7" s="130"/>
      <c r="TCB7" s="130"/>
      <c r="TCC7" s="130"/>
      <c r="TCD7" s="130"/>
      <c r="TCE7" s="130"/>
      <c r="TCF7" s="130"/>
      <c r="TCG7" s="130"/>
      <c r="TCH7" s="130"/>
      <c r="TCI7" s="130"/>
      <c r="TCJ7" s="130"/>
      <c r="TCK7" s="130"/>
      <c r="TCL7" s="130"/>
      <c r="TCM7" s="130"/>
      <c r="TCN7" s="130"/>
      <c r="TCO7" s="130"/>
      <c r="TCP7" s="130"/>
      <c r="TCQ7" s="130"/>
      <c r="TCR7" s="130"/>
      <c r="TCS7" s="130"/>
      <c r="TCT7" s="130"/>
      <c r="TCU7" s="130"/>
      <c r="TCV7" s="130"/>
      <c r="TCW7" s="130"/>
      <c r="TCX7" s="130"/>
      <c r="TCY7" s="130"/>
      <c r="TCZ7" s="130"/>
      <c r="TDA7" s="130"/>
      <c r="TDB7" s="130"/>
      <c r="TDC7" s="130"/>
      <c r="TDD7" s="130"/>
      <c r="TDE7" s="130"/>
      <c r="TDF7" s="130"/>
      <c r="TDG7" s="130"/>
      <c r="TDH7" s="130"/>
      <c r="TDI7" s="130"/>
      <c r="TDJ7" s="130"/>
      <c r="TDK7" s="130"/>
      <c r="TDL7" s="130"/>
      <c r="TDM7" s="130"/>
      <c r="TDN7" s="130"/>
      <c r="TDO7" s="130"/>
      <c r="TDP7" s="130"/>
      <c r="TDQ7" s="130"/>
      <c r="TDR7" s="130"/>
      <c r="TDS7" s="130"/>
      <c r="TDT7" s="130"/>
      <c r="TDU7" s="130"/>
      <c r="TDV7" s="130"/>
      <c r="TDW7" s="130"/>
      <c r="TDX7" s="130"/>
      <c r="TDY7" s="130"/>
      <c r="TDZ7" s="130"/>
      <c r="TEA7" s="130"/>
      <c r="TEB7" s="130"/>
      <c r="TEC7" s="130"/>
      <c r="TED7" s="130"/>
      <c r="TEE7" s="130"/>
      <c r="TEF7" s="130"/>
      <c r="TEG7" s="130"/>
      <c r="TEH7" s="130"/>
      <c r="TEI7" s="130"/>
      <c r="TEJ7" s="130"/>
      <c r="TEK7" s="130"/>
      <c r="TEL7" s="130"/>
      <c r="TEM7" s="130"/>
      <c r="TEN7" s="130"/>
      <c r="TEO7" s="130"/>
      <c r="TEP7" s="130"/>
      <c r="TEQ7" s="130"/>
      <c r="TER7" s="130"/>
      <c r="TES7" s="130"/>
      <c r="TET7" s="130"/>
      <c r="TEU7" s="130"/>
      <c r="TEV7" s="130"/>
      <c r="TEW7" s="130"/>
      <c r="TEX7" s="130"/>
      <c r="TEY7" s="130"/>
      <c r="TEZ7" s="130"/>
      <c r="TFA7" s="130"/>
      <c r="TFB7" s="130"/>
      <c r="TFC7" s="130"/>
      <c r="TFD7" s="130"/>
      <c r="TFE7" s="130"/>
      <c r="TFF7" s="130"/>
      <c r="TFG7" s="130"/>
      <c r="TFH7" s="130"/>
      <c r="TFI7" s="130"/>
      <c r="TFJ7" s="130"/>
      <c r="TFK7" s="130"/>
      <c r="TFL7" s="130"/>
      <c r="TFM7" s="130"/>
      <c r="TFN7" s="130"/>
      <c r="TFO7" s="130"/>
      <c r="TFP7" s="130"/>
      <c r="TFQ7" s="130"/>
      <c r="TFR7" s="130"/>
      <c r="TFS7" s="130"/>
      <c r="TFT7" s="130"/>
      <c r="TFU7" s="130"/>
      <c r="TFV7" s="130"/>
      <c r="TFW7" s="130"/>
      <c r="TFX7" s="130"/>
      <c r="TFY7" s="130"/>
      <c r="TFZ7" s="130"/>
      <c r="TGA7" s="130"/>
      <c r="TGB7" s="130"/>
      <c r="TGC7" s="130"/>
      <c r="TGD7" s="130"/>
      <c r="TGE7" s="130"/>
      <c r="TGF7" s="130"/>
      <c r="TGG7" s="130"/>
      <c r="TGH7" s="130"/>
      <c r="TGI7" s="130"/>
      <c r="TGJ7" s="130"/>
      <c r="TGK7" s="130"/>
      <c r="TGL7" s="130"/>
      <c r="TGM7" s="130"/>
      <c r="TGN7" s="130"/>
      <c r="TGO7" s="130"/>
      <c r="TGP7" s="130"/>
      <c r="TGQ7" s="130"/>
      <c r="TGR7" s="130"/>
      <c r="TGS7" s="130"/>
      <c r="TGT7" s="130"/>
      <c r="TGU7" s="130"/>
      <c r="TGV7" s="130"/>
      <c r="TGW7" s="130"/>
      <c r="TGX7" s="130"/>
      <c r="TGY7" s="130"/>
      <c r="TGZ7" s="130"/>
      <c r="THA7" s="130"/>
      <c r="THB7" s="130"/>
      <c r="THC7" s="130"/>
      <c r="THD7" s="130"/>
      <c r="THE7" s="130"/>
      <c r="THF7" s="130"/>
      <c r="THG7" s="130"/>
      <c r="THH7" s="130"/>
      <c r="THI7" s="130"/>
      <c r="THJ7" s="130"/>
      <c r="THK7" s="130"/>
      <c r="THL7" s="130"/>
      <c r="THM7" s="130"/>
      <c r="THN7" s="130"/>
      <c r="THO7" s="130"/>
      <c r="THP7" s="130"/>
      <c r="THQ7" s="130"/>
      <c r="THR7" s="130"/>
      <c r="THS7" s="130"/>
      <c r="THT7" s="130"/>
      <c r="THU7" s="130"/>
      <c r="THV7" s="130"/>
      <c r="THW7" s="130"/>
      <c r="THX7" s="130"/>
      <c r="THY7" s="130"/>
      <c r="THZ7" s="130"/>
      <c r="TIA7" s="130"/>
      <c r="TIB7" s="130"/>
      <c r="TIC7" s="130"/>
      <c r="TID7" s="130"/>
      <c r="TIE7" s="130"/>
      <c r="TIF7" s="130"/>
      <c r="TIG7" s="130"/>
      <c r="TIH7" s="130"/>
      <c r="TII7" s="130"/>
      <c r="TIJ7" s="130"/>
      <c r="TIK7" s="130"/>
      <c r="TIL7" s="130"/>
      <c r="TIM7" s="130"/>
      <c r="TIN7" s="130"/>
      <c r="TIO7" s="130"/>
      <c r="TIP7" s="130"/>
      <c r="TIQ7" s="130"/>
      <c r="TIR7" s="130"/>
      <c r="TIS7" s="130"/>
      <c r="TIT7" s="130"/>
      <c r="TIU7" s="130"/>
      <c r="TIV7" s="130"/>
      <c r="TIW7" s="130"/>
      <c r="TIX7" s="130"/>
      <c r="TIY7" s="130"/>
      <c r="TIZ7" s="130"/>
      <c r="TJA7" s="130"/>
      <c r="TJB7" s="130"/>
      <c r="TJC7" s="130"/>
      <c r="TJD7" s="130"/>
      <c r="TJE7" s="130"/>
      <c r="TJF7" s="130"/>
      <c r="TJG7" s="130"/>
      <c r="TJH7" s="130"/>
      <c r="TJI7" s="130"/>
      <c r="TJJ7" s="130"/>
      <c r="TJK7" s="130"/>
      <c r="TJL7" s="130"/>
      <c r="TJM7" s="130"/>
      <c r="TJN7" s="130"/>
      <c r="TJO7" s="130"/>
      <c r="TJP7" s="130"/>
      <c r="TJQ7" s="130"/>
      <c r="TJR7" s="130"/>
      <c r="TJS7" s="130"/>
      <c r="TJT7" s="130"/>
      <c r="TJU7" s="130"/>
      <c r="TJV7" s="130"/>
      <c r="TJW7" s="130"/>
      <c r="TJX7" s="130"/>
      <c r="TJY7" s="130"/>
      <c r="TJZ7" s="130"/>
      <c r="TKA7" s="130"/>
      <c r="TKB7" s="130"/>
      <c r="TKC7" s="130"/>
      <c r="TKD7" s="130"/>
      <c r="TKE7" s="130"/>
      <c r="TKF7" s="130"/>
      <c r="TKG7" s="130"/>
      <c r="TKH7" s="130"/>
      <c r="TKI7" s="130"/>
      <c r="TKJ7" s="130"/>
      <c r="TKK7" s="130"/>
      <c r="TKL7" s="130"/>
      <c r="TKM7" s="130"/>
      <c r="TKN7" s="130"/>
      <c r="TKO7" s="130"/>
      <c r="TKP7" s="130"/>
      <c r="TKQ7" s="130"/>
      <c r="TKR7" s="130"/>
      <c r="TKS7" s="130"/>
      <c r="TKT7" s="130"/>
      <c r="TKU7" s="130"/>
      <c r="TKV7" s="130"/>
      <c r="TKW7" s="130"/>
      <c r="TKX7" s="130"/>
      <c r="TKY7" s="130"/>
      <c r="TKZ7" s="130"/>
      <c r="TLA7" s="130"/>
      <c r="TLB7" s="130"/>
      <c r="TLC7" s="130"/>
      <c r="TLD7" s="130"/>
      <c r="TLE7" s="130"/>
      <c r="TLF7" s="130"/>
      <c r="TLG7" s="130"/>
      <c r="TLH7" s="130"/>
      <c r="TLI7" s="130"/>
      <c r="TLJ7" s="130"/>
      <c r="TLK7" s="130"/>
      <c r="TLL7" s="130"/>
      <c r="TLM7" s="130"/>
      <c r="TLN7" s="130"/>
      <c r="TLO7" s="130"/>
      <c r="TLP7" s="130"/>
      <c r="TLQ7" s="130"/>
      <c r="TLR7" s="130"/>
      <c r="TLS7" s="130"/>
      <c r="TLT7" s="130"/>
      <c r="TLU7" s="130"/>
      <c r="TLV7" s="130"/>
      <c r="TLW7" s="130"/>
      <c r="TLX7" s="130"/>
      <c r="TLY7" s="130"/>
      <c r="TLZ7" s="130"/>
      <c r="TMA7" s="130"/>
      <c r="TMB7" s="130"/>
      <c r="TMC7" s="130"/>
      <c r="TMD7" s="130"/>
      <c r="TME7" s="130"/>
      <c r="TMF7" s="130"/>
      <c r="TMG7" s="130"/>
      <c r="TMH7" s="130"/>
      <c r="TMI7" s="130"/>
      <c r="TMJ7" s="130"/>
      <c r="TMK7" s="130"/>
      <c r="TML7" s="130"/>
      <c r="TMM7" s="130"/>
      <c r="TMN7" s="130"/>
      <c r="TMO7" s="130"/>
      <c r="TMP7" s="130"/>
      <c r="TMQ7" s="130"/>
      <c r="TMR7" s="130"/>
      <c r="TMS7" s="130"/>
      <c r="TMT7" s="130"/>
      <c r="TMU7" s="130"/>
      <c r="TMV7" s="130"/>
      <c r="TMW7" s="130"/>
      <c r="TMX7" s="130"/>
      <c r="TMY7" s="130"/>
      <c r="TMZ7" s="130"/>
      <c r="TNA7" s="130"/>
      <c r="TNB7" s="130"/>
      <c r="TNC7" s="130"/>
      <c r="TND7" s="130"/>
      <c r="TNE7" s="130"/>
      <c r="TNF7" s="130"/>
      <c r="TNG7" s="130"/>
      <c r="TNH7" s="130"/>
      <c r="TNI7" s="130"/>
      <c r="TNJ7" s="130"/>
      <c r="TNK7" s="130"/>
      <c r="TNL7" s="130"/>
      <c r="TNM7" s="130"/>
      <c r="TNN7" s="130"/>
      <c r="TNO7" s="130"/>
      <c r="TNP7" s="130"/>
      <c r="TNQ7" s="130"/>
      <c r="TNR7" s="130"/>
      <c r="TNS7" s="130"/>
      <c r="TNT7" s="130"/>
      <c r="TNU7" s="130"/>
      <c r="TNV7" s="130"/>
      <c r="TNW7" s="130"/>
      <c r="TNX7" s="130"/>
      <c r="TNY7" s="130"/>
      <c r="TNZ7" s="130"/>
      <c r="TOA7" s="130"/>
      <c r="TOB7" s="130"/>
      <c r="TOC7" s="130"/>
      <c r="TOD7" s="130"/>
      <c r="TOE7" s="130"/>
      <c r="TOF7" s="130"/>
      <c r="TOG7" s="130"/>
      <c r="TOH7" s="130"/>
      <c r="TOI7" s="130"/>
      <c r="TOJ7" s="130"/>
      <c r="TOK7" s="130"/>
      <c r="TOL7" s="130"/>
      <c r="TOM7" s="130"/>
      <c r="TON7" s="130"/>
      <c r="TOO7" s="130"/>
      <c r="TOP7" s="130"/>
      <c r="TOQ7" s="130"/>
      <c r="TOR7" s="130"/>
      <c r="TOS7" s="130"/>
      <c r="TOT7" s="130"/>
      <c r="TOU7" s="130"/>
      <c r="TOV7" s="130"/>
      <c r="TOW7" s="130"/>
      <c r="TOX7" s="130"/>
      <c r="TOY7" s="130"/>
      <c r="TOZ7" s="130"/>
      <c r="TPA7" s="130"/>
      <c r="TPB7" s="130"/>
      <c r="TPC7" s="130"/>
      <c r="TPD7" s="130"/>
      <c r="TPE7" s="130"/>
      <c r="TPF7" s="130"/>
      <c r="TPG7" s="130"/>
      <c r="TPH7" s="130"/>
      <c r="TPI7" s="130"/>
      <c r="TPJ7" s="130"/>
      <c r="TPK7" s="130"/>
      <c r="TPL7" s="130"/>
      <c r="TPM7" s="130"/>
      <c r="TPN7" s="130"/>
      <c r="TPO7" s="130"/>
      <c r="TPP7" s="130"/>
      <c r="TPQ7" s="130"/>
      <c r="TPR7" s="130"/>
      <c r="TPS7" s="130"/>
      <c r="TPT7" s="130"/>
      <c r="TPU7" s="130"/>
      <c r="TPV7" s="130"/>
      <c r="TPW7" s="130"/>
      <c r="TPX7" s="130"/>
      <c r="TPY7" s="130"/>
      <c r="TPZ7" s="130"/>
      <c r="TQA7" s="130"/>
      <c r="TQB7" s="130"/>
      <c r="TQC7" s="130"/>
      <c r="TQD7" s="130"/>
      <c r="TQE7" s="130"/>
      <c r="TQF7" s="130"/>
      <c r="TQG7" s="130"/>
      <c r="TQH7" s="130"/>
      <c r="TQI7" s="130"/>
      <c r="TQJ7" s="130"/>
      <c r="TQK7" s="130"/>
      <c r="TQL7" s="130"/>
      <c r="TQM7" s="130"/>
      <c r="TQN7" s="130"/>
      <c r="TQO7" s="130"/>
      <c r="TQP7" s="130"/>
      <c r="TQQ7" s="130"/>
      <c r="TQR7" s="130"/>
      <c r="TQS7" s="130"/>
      <c r="TQT7" s="130"/>
      <c r="TQU7" s="130"/>
      <c r="TQV7" s="130"/>
      <c r="TQW7" s="130"/>
      <c r="TQX7" s="130"/>
      <c r="TQY7" s="130"/>
      <c r="TQZ7" s="130"/>
      <c r="TRA7" s="130"/>
      <c r="TRB7" s="130"/>
      <c r="TRC7" s="130"/>
      <c r="TRD7" s="130"/>
      <c r="TRE7" s="130"/>
      <c r="TRF7" s="130"/>
      <c r="TRG7" s="130"/>
      <c r="TRH7" s="130"/>
      <c r="TRI7" s="130"/>
      <c r="TRJ7" s="130"/>
      <c r="TRK7" s="130"/>
      <c r="TRL7" s="130"/>
      <c r="TRM7" s="130"/>
      <c r="TRN7" s="130"/>
      <c r="TRO7" s="130"/>
      <c r="TRP7" s="130"/>
      <c r="TRQ7" s="130"/>
      <c r="TRR7" s="130"/>
      <c r="TRS7" s="130"/>
      <c r="TRT7" s="130"/>
      <c r="TRU7" s="130"/>
      <c r="TRV7" s="130"/>
      <c r="TRW7" s="130"/>
      <c r="TRX7" s="130"/>
      <c r="TRY7" s="130"/>
      <c r="TRZ7" s="130"/>
      <c r="TSA7" s="130"/>
      <c r="TSB7" s="130"/>
      <c r="TSC7" s="130"/>
      <c r="TSD7" s="130"/>
      <c r="TSE7" s="130"/>
      <c r="TSF7" s="130"/>
      <c r="TSG7" s="130"/>
      <c r="TSH7" s="130"/>
      <c r="TSI7" s="130"/>
      <c r="TSJ7" s="130"/>
      <c r="TSK7" s="130"/>
      <c r="TSL7" s="130"/>
      <c r="TSM7" s="130"/>
      <c r="TSN7" s="130"/>
      <c r="TSO7" s="130"/>
      <c r="TSP7" s="130"/>
      <c r="TSQ7" s="130"/>
      <c r="TSR7" s="130"/>
      <c r="TSS7" s="130"/>
      <c r="TST7" s="130"/>
      <c r="TSU7" s="130"/>
      <c r="TSV7" s="130"/>
      <c r="TSW7" s="130"/>
      <c r="TSX7" s="130"/>
      <c r="TSY7" s="130"/>
      <c r="TSZ7" s="130"/>
      <c r="TTA7" s="130"/>
      <c r="TTB7" s="130"/>
      <c r="TTC7" s="130"/>
      <c r="TTD7" s="130"/>
      <c r="TTE7" s="130"/>
      <c r="TTF7" s="130"/>
      <c r="TTG7" s="130"/>
      <c r="TTH7" s="130"/>
      <c r="TTI7" s="130"/>
      <c r="TTJ7" s="130"/>
      <c r="TTK7" s="130"/>
      <c r="TTL7" s="130"/>
      <c r="TTM7" s="130"/>
      <c r="TTN7" s="130"/>
      <c r="TTO7" s="130"/>
      <c r="TTP7" s="130"/>
      <c r="TTQ7" s="130"/>
      <c r="TTR7" s="130"/>
      <c r="TTS7" s="130"/>
      <c r="TTT7" s="130"/>
      <c r="TTU7" s="130"/>
      <c r="TTV7" s="130"/>
      <c r="TTW7" s="130"/>
      <c r="TTX7" s="130"/>
      <c r="TTY7" s="130"/>
      <c r="TTZ7" s="130"/>
      <c r="TUA7" s="130"/>
      <c r="TUB7" s="130"/>
      <c r="TUC7" s="130"/>
      <c r="TUD7" s="130"/>
      <c r="TUE7" s="130"/>
      <c r="TUF7" s="130"/>
      <c r="TUG7" s="130"/>
      <c r="TUH7" s="130"/>
      <c r="TUI7" s="130"/>
      <c r="TUJ7" s="130"/>
      <c r="TUK7" s="130"/>
      <c r="TUL7" s="130"/>
      <c r="TUM7" s="130"/>
      <c r="TUN7" s="130"/>
      <c r="TUO7" s="130"/>
      <c r="TUP7" s="130"/>
      <c r="TUQ7" s="130"/>
      <c r="TUR7" s="130"/>
      <c r="TUS7" s="130"/>
      <c r="TUT7" s="130"/>
      <c r="TUU7" s="130"/>
      <c r="TUV7" s="130"/>
      <c r="TUW7" s="130"/>
      <c r="TUX7" s="130"/>
      <c r="TUY7" s="130"/>
      <c r="TUZ7" s="130"/>
      <c r="TVA7" s="130"/>
      <c r="TVB7" s="130"/>
      <c r="TVC7" s="130"/>
      <c r="TVD7" s="130"/>
      <c r="TVE7" s="130"/>
      <c r="TVF7" s="130"/>
      <c r="TVG7" s="130"/>
      <c r="TVH7" s="130"/>
      <c r="TVI7" s="130"/>
      <c r="TVJ7" s="130"/>
      <c r="TVK7" s="130"/>
      <c r="TVL7" s="130"/>
      <c r="TVM7" s="130"/>
      <c r="TVN7" s="130"/>
      <c r="TVO7" s="130"/>
      <c r="TVP7" s="130"/>
      <c r="TVQ7" s="130"/>
      <c r="TVR7" s="130"/>
      <c r="TVS7" s="130"/>
      <c r="TVT7" s="130"/>
      <c r="TVU7" s="130"/>
      <c r="TVV7" s="130"/>
      <c r="TVW7" s="130"/>
      <c r="TVX7" s="130"/>
      <c r="TVY7" s="130"/>
      <c r="TVZ7" s="130"/>
      <c r="TWA7" s="130"/>
      <c r="TWB7" s="130"/>
      <c r="TWC7" s="130"/>
      <c r="TWD7" s="130"/>
      <c r="TWE7" s="130"/>
      <c r="TWF7" s="130"/>
      <c r="TWG7" s="130"/>
      <c r="TWH7" s="130"/>
      <c r="TWI7" s="130"/>
      <c r="TWJ7" s="130"/>
      <c r="TWK7" s="130"/>
      <c r="TWL7" s="130"/>
      <c r="TWM7" s="130"/>
      <c r="TWN7" s="130"/>
      <c r="TWO7" s="130"/>
      <c r="TWP7" s="130"/>
      <c r="TWQ7" s="130"/>
      <c r="TWR7" s="130"/>
      <c r="TWS7" s="130"/>
      <c r="TWT7" s="130"/>
      <c r="TWU7" s="130"/>
      <c r="TWV7" s="130"/>
      <c r="TWW7" s="130"/>
      <c r="TWX7" s="130"/>
      <c r="TWY7" s="130"/>
      <c r="TWZ7" s="130"/>
      <c r="TXA7" s="130"/>
      <c r="TXB7" s="130"/>
      <c r="TXC7" s="130"/>
      <c r="TXD7" s="130"/>
      <c r="TXE7" s="130"/>
      <c r="TXF7" s="130"/>
      <c r="TXG7" s="130"/>
      <c r="TXH7" s="130"/>
      <c r="TXI7" s="130"/>
      <c r="TXJ7" s="130"/>
      <c r="TXK7" s="130"/>
      <c r="TXL7" s="130"/>
      <c r="TXM7" s="130"/>
      <c r="TXN7" s="130"/>
      <c r="TXO7" s="130"/>
      <c r="TXP7" s="130"/>
      <c r="TXQ7" s="130"/>
      <c r="TXR7" s="130"/>
      <c r="TXS7" s="130"/>
      <c r="TXT7" s="130"/>
      <c r="TXU7" s="130"/>
      <c r="TXV7" s="130"/>
      <c r="TXW7" s="130"/>
      <c r="TXX7" s="130"/>
      <c r="TXY7" s="130"/>
      <c r="TXZ7" s="130"/>
      <c r="TYA7" s="130"/>
      <c r="TYB7" s="130"/>
      <c r="TYC7" s="130"/>
      <c r="TYD7" s="130"/>
      <c r="TYE7" s="130"/>
      <c r="TYF7" s="130"/>
      <c r="TYG7" s="130"/>
      <c r="TYH7" s="130"/>
      <c r="TYI7" s="130"/>
      <c r="TYJ7" s="130"/>
      <c r="TYK7" s="130"/>
      <c r="TYL7" s="130"/>
      <c r="TYM7" s="130"/>
      <c r="TYN7" s="130"/>
      <c r="TYO7" s="130"/>
      <c r="TYP7" s="130"/>
      <c r="TYQ7" s="130"/>
      <c r="TYR7" s="130"/>
      <c r="TYS7" s="130"/>
      <c r="TYT7" s="130"/>
      <c r="TYU7" s="130"/>
      <c r="TYV7" s="130"/>
      <c r="TYW7" s="130"/>
      <c r="TYX7" s="130"/>
      <c r="TYY7" s="130"/>
      <c r="TYZ7" s="130"/>
      <c r="TZA7" s="130"/>
      <c r="TZB7" s="130"/>
      <c r="TZC7" s="130"/>
      <c r="TZD7" s="130"/>
      <c r="TZE7" s="130"/>
      <c r="TZF7" s="130"/>
      <c r="TZG7" s="130"/>
      <c r="TZH7" s="130"/>
      <c r="TZI7" s="130"/>
      <c r="TZJ7" s="130"/>
      <c r="TZK7" s="130"/>
      <c r="TZL7" s="130"/>
      <c r="TZM7" s="130"/>
      <c r="TZN7" s="130"/>
      <c r="TZO7" s="130"/>
      <c r="TZP7" s="130"/>
      <c r="TZQ7" s="130"/>
      <c r="TZR7" s="130"/>
      <c r="TZS7" s="130"/>
      <c r="TZT7" s="130"/>
      <c r="TZU7" s="130"/>
      <c r="TZV7" s="130"/>
      <c r="TZW7" s="130"/>
      <c r="TZX7" s="130"/>
      <c r="TZY7" s="130"/>
      <c r="TZZ7" s="130"/>
      <c r="UAA7" s="130"/>
      <c r="UAB7" s="130"/>
      <c r="UAC7" s="130"/>
      <c r="UAD7" s="130"/>
      <c r="UAE7" s="130"/>
      <c r="UAF7" s="130"/>
      <c r="UAG7" s="130"/>
      <c r="UAH7" s="130"/>
      <c r="UAI7" s="130"/>
      <c r="UAJ7" s="130"/>
      <c r="UAK7" s="130"/>
      <c r="UAL7" s="130"/>
      <c r="UAM7" s="130"/>
      <c r="UAN7" s="130"/>
      <c r="UAO7" s="130"/>
      <c r="UAP7" s="130"/>
      <c r="UAQ7" s="130"/>
      <c r="UAR7" s="130"/>
      <c r="UAS7" s="130"/>
      <c r="UAT7" s="130"/>
      <c r="UAU7" s="130"/>
      <c r="UAV7" s="130"/>
      <c r="UAW7" s="130"/>
      <c r="UAX7" s="130"/>
      <c r="UAY7" s="130"/>
      <c r="UAZ7" s="130"/>
      <c r="UBA7" s="130"/>
      <c r="UBB7" s="130"/>
      <c r="UBC7" s="130"/>
      <c r="UBD7" s="130"/>
      <c r="UBE7" s="130"/>
      <c r="UBF7" s="130"/>
      <c r="UBG7" s="130"/>
      <c r="UBH7" s="130"/>
      <c r="UBI7" s="130"/>
      <c r="UBJ7" s="130"/>
      <c r="UBK7" s="130"/>
      <c r="UBL7" s="130"/>
      <c r="UBM7" s="130"/>
      <c r="UBN7" s="130"/>
      <c r="UBO7" s="130"/>
      <c r="UBP7" s="130"/>
      <c r="UBQ7" s="130"/>
      <c r="UBR7" s="130"/>
      <c r="UBS7" s="130"/>
      <c r="UBT7" s="130"/>
      <c r="UBU7" s="130"/>
      <c r="UBV7" s="130"/>
      <c r="UBW7" s="130"/>
      <c r="UBX7" s="130"/>
      <c r="UBY7" s="130"/>
      <c r="UBZ7" s="130"/>
      <c r="UCA7" s="130"/>
      <c r="UCB7" s="130"/>
      <c r="UCC7" s="130"/>
      <c r="UCD7" s="130"/>
      <c r="UCE7" s="130"/>
      <c r="UCF7" s="130"/>
      <c r="UCG7" s="130"/>
      <c r="UCH7" s="130"/>
      <c r="UCI7" s="130"/>
      <c r="UCJ7" s="130"/>
      <c r="UCK7" s="130"/>
      <c r="UCL7" s="130"/>
      <c r="UCM7" s="130"/>
      <c r="UCN7" s="130"/>
      <c r="UCO7" s="130"/>
      <c r="UCP7" s="130"/>
      <c r="UCQ7" s="130"/>
      <c r="UCR7" s="130"/>
      <c r="UCS7" s="130"/>
      <c r="UCT7" s="130"/>
      <c r="UCU7" s="130"/>
      <c r="UCV7" s="130"/>
      <c r="UCW7" s="130"/>
      <c r="UCX7" s="130"/>
      <c r="UCY7" s="130"/>
      <c r="UCZ7" s="130"/>
      <c r="UDA7" s="130"/>
      <c r="UDB7" s="130"/>
      <c r="UDC7" s="130"/>
      <c r="UDD7" s="130"/>
      <c r="UDE7" s="130"/>
      <c r="UDF7" s="130"/>
      <c r="UDG7" s="130"/>
      <c r="UDH7" s="130"/>
      <c r="UDI7" s="130"/>
      <c r="UDJ7" s="130"/>
      <c r="UDK7" s="130"/>
      <c r="UDL7" s="130"/>
      <c r="UDM7" s="130"/>
      <c r="UDN7" s="130"/>
      <c r="UDO7" s="130"/>
      <c r="UDP7" s="130"/>
      <c r="UDQ7" s="130"/>
      <c r="UDR7" s="130"/>
      <c r="UDS7" s="130"/>
      <c r="UDT7" s="130"/>
      <c r="UDU7" s="130"/>
      <c r="UDV7" s="130"/>
      <c r="UDW7" s="130"/>
      <c r="UDX7" s="130"/>
      <c r="UDY7" s="130"/>
      <c r="UDZ7" s="130"/>
      <c r="UEA7" s="130"/>
      <c r="UEB7" s="130"/>
      <c r="UEC7" s="130"/>
      <c r="UED7" s="130"/>
      <c r="UEE7" s="130"/>
      <c r="UEF7" s="130"/>
      <c r="UEG7" s="130"/>
      <c r="UEH7" s="130"/>
      <c r="UEI7" s="130"/>
      <c r="UEJ7" s="130"/>
      <c r="UEK7" s="130"/>
      <c r="UEL7" s="130"/>
      <c r="UEM7" s="130"/>
      <c r="UEN7" s="130"/>
      <c r="UEO7" s="130"/>
      <c r="UEP7" s="130"/>
      <c r="UEQ7" s="130"/>
      <c r="UER7" s="130"/>
      <c r="UES7" s="130"/>
      <c r="UET7" s="130"/>
      <c r="UEU7" s="130"/>
      <c r="UEV7" s="130"/>
      <c r="UEW7" s="130"/>
      <c r="UEX7" s="130"/>
      <c r="UEY7" s="130"/>
      <c r="UEZ7" s="130"/>
      <c r="UFA7" s="130"/>
      <c r="UFB7" s="130"/>
      <c r="UFC7" s="130"/>
      <c r="UFD7" s="130"/>
      <c r="UFE7" s="130"/>
      <c r="UFF7" s="130"/>
      <c r="UFG7" s="130"/>
      <c r="UFH7" s="130"/>
      <c r="UFI7" s="130"/>
      <c r="UFJ7" s="130"/>
      <c r="UFK7" s="130"/>
      <c r="UFL7" s="130"/>
      <c r="UFM7" s="130"/>
      <c r="UFN7" s="130"/>
      <c r="UFO7" s="130"/>
      <c r="UFP7" s="130"/>
      <c r="UFQ7" s="130"/>
      <c r="UFR7" s="130"/>
      <c r="UFS7" s="130"/>
      <c r="UFT7" s="130"/>
      <c r="UFU7" s="130"/>
      <c r="UFV7" s="130"/>
      <c r="UFW7" s="130"/>
      <c r="UFX7" s="130"/>
      <c r="UFY7" s="130"/>
      <c r="UFZ7" s="130"/>
      <c r="UGA7" s="130"/>
      <c r="UGB7" s="130"/>
      <c r="UGC7" s="130"/>
      <c r="UGD7" s="130"/>
      <c r="UGE7" s="130"/>
      <c r="UGF7" s="130"/>
      <c r="UGG7" s="130"/>
      <c r="UGH7" s="130"/>
      <c r="UGI7" s="130"/>
      <c r="UGJ7" s="130"/>
      <c r="UGK7" s="130"/>
      <c r="UGL7" s="130"/>
      <c r="UGM7" s="130"/>
      <c r="UGN7" s="130"/>
      <c r="UGO7" s="130"/>
      <c r="UGP7" s="130"/>
      <c r="UGQ7" s="130"/>
      <c r="UGR7" s="130"/>
      <c r="UGS7" s="130"/>
      <c r="UGT7" s="130"/>
      <c r="UGU7" s="130"/>
      <c r="UGV7" s="130"/>
      <c r="UGW7" s="130"/>
      <c r="UGX7" s="130"/>
      <c r="UGY7" s="130"/>
      <c r="UGZ7" s="130"/>
      <c r="UHA7" s="130"/>
      <c r="UHB7" s="130"/>
      <c r="UHC7" s="130"/>
      <c r="UHD7" s="130"/>
      <c r="UHE7" s="130"/>
      <c r="UHF7" s="130"/>
      <c r="UHG7" s="130"/>
      <c r="UHH7" s="130"/>
      <c r="UHI7" s="130"/>
      <c r="UHJ7" s="130"/>
      <c r="UHK7" s="130"/>
      <c r="UHL7" s="130"/>
      <c r="UHM7" s="130"/>
      <c r="UHN7" s="130"/>
      <c r="UHO7" s="130"/>
      <c r="UHP7" s="130"/>
      <c r="UHQ7" s="130"/>
      <c r="UHR7" s="130"/>
      <c r="UHS7" s="130"/>
      <c r="UHT7" s="130"/>
      <c r="UHU7" s="130"/>
      <c r="UHV7" s="130"/>
      <c r="UHW7" s="130"/>
      <c r="UHX7" s="130"/>
      <c r="UHY7" s="130"/>
      <c r="UHZ7" s="130"/>
      <c r="UIA7" s="130"/>
      <c r="UIB7" s="130"/>
      <c r="UIC7" s="130"/>
      <c r="UID7" s="130"/>
      <c r="UIE7" s="130"/>
      <c r="UIF7" s="130"/>
      <c r="UIG7" s="130"/>
      <c r="UIH7" s="130"/>
      <c r="UII7" s="130"/>
      <c r="UIJ7" s="130"/>
      <c r="UIK7" s="130"/>
      <c r="UIL7" s="130"/>
      <c r="UIM7" s="130"/>
      <c r="UIN7" s="130"/>
      <c r="UIO7" s="130"/>
      <c r="UIP7" s="130"/>
      <c r="UIQ7" s="130"/>
      <c r="UIR7" s="130"/>
      <c r="UIS7" s="130"/>
      <c r="UIT7" s="130"/>
      <c r="UIU7" s="130"/>
      <c r="UIV7" s="130"/>
      <c r="UIW7" s="130"/>
      <c r="UIX7" s="130"/>
      <c r="UIY7" s="130"/>
      <c r="UIZ7" s="130"/>
      <c r="UJA7" s="130"/>
      <c r="UJB7" s="130"/>
      <c r="UJC7" s="130"/>
      <c r="UJD7" s="130"/>
      <c r="UJE7" s="130"/>
      <c r="UJF7" s="130"/>
      <c r="UJG7" s="130"/>
      <c r="UJH7" s="130"/>
      <c r="UJI7" s="130"/>
      <c r="UJJ7" s="130"/>
      <c r="UJK7" s="130"/>
      <c r="UJL7" s="130"/>
      <c r="UJM7" s="130"/>
      <c r="UJN7" s="130"/>
      <c r="UJO7" s="130"/>
      <c r="UJP7" s="130"/>
      <c r="UJQ7" s="130"/>
      <c r="UJR7" s="130"/>
      <c r="UJS7" s="130"/>
      <c r="UJT7" s="130"/>
      <c r="UJU7" s="130"/>
      <c r="UJV7" s="130"/>
      <c r="UJW7" s="130"/>
      <c r="UJX7" s="130"/>
      <c r="UJY7" s="130"/>
      <c r="UJZ7" s="130"/>
      <c r="UKA7" s="130"/>
      <c r="UKB7" s="130"/>
      <c r="UKC7" s="130"/>
      <c r="UKD7" s="130"/>
      <c r="UKE7" s="130"/>
      <c r="UKF7" s="130"/>
      <c r="UKG7" s="130"/>
      <c r="UKH7" s="130"/>
      <c r="UKI7" s="130"/>
      <c r="UKJ7" s="130"/>
      <c r="UKK7" s="130"/>
      <c r="UKL7" s="130"/>
      <c r="UKM7" s="130"/>
      <c r="UKN7" s="130"/>
      <c r="UKO7" s="130"/>
      <c r="UKP7" s="130"/>
      <c r="UKQ7" s="130"/>
      <c r="UKR7" s="130"/>
      <c r="UKS7" s="130"/>
      <c r="UKT7" s="130"/>
      <c r="UKU7" s="130"/>
      <c r="UKV7" s="130"/>
      <c r="UKW7" s="130"/>
      <c r="UKX7" s="130"/>
      <c r="UKY7" s="130"/>
      <c r="UKZ7" s="130"/>
      <c r="ULA7" s="130"/>
      <c r="ULB7" s="130"/>
      <c r="ULC7" s="130"/>
      <c r="ULD7" s="130"/>
      <c r="ULE7" s="130"/>
      <c r="ULF7" s="130"/>
      <c r="ULG7" s="130"/>
      <c r="ULH7" s="130"/>
      <c r="ULI7" s="130"/>
      <c r="ULJ7" s="130"/>
      <c r="ULK7" s="130"/>
      <c r="ULL7" s="130"/>
      <c r="ULM7" s="130"/>
      <c r="ULN7" s="130"/>
      <c r="ULO7" s="130"/>
      <c r="ULP7" s="130"/>
      <c r="ULQ7" s="130"/>
      <c r="ULR7" s="130"/>
      <c r="ULS7" s="130"/>
      <c r="ULT7" s="130"/>
      <c r="ULU7" s="130"/>
      <c r="ULV7" s="130"/>
      <c r="ULW7" s="130"/>
      <c r="ULX7" s="130"/>
      <c r="ULY7" s="130"/>
      <c r="ULZ7" s="130"/>
      <c r="UMA7" s="130"/>
      <c r="UMB7" s="130"/>
      <c r="UMC7" s="130"/>
      <c r="UMD7" s="130"/>
      <c r="UME7" s="130"/>
      <c r="UMF7" s="130"/>
      <c r="UMG7" s="130"/>
      <c r="UMH7" s="130"/>
      <c r="UMI7" s="130"/>
      <c r="UMJ7" s="130"/>
      <c r="UMK7" s="130"/>
      <c r="UML7" s="130"/>
      <c r="UMM7" s="130"/>
      <c r="UMN7" s="130"/>
      <c r="UMO7" s="130"/>
      <c r="UMP7" s="130"/>
      <c r="UMQ7" s="130"/>
      <c r="UMR7" s="130"/>
      <c r="UMS7" s="130"/>
      <c r="UMT7" s="130"/>
      <c r="UMU7" s="130"/>
      <c r="UMV7" s="130"/>
      <c r="UMW7" s="130"/>
      <c r="UMX7" s="130"/>
      <c r="UMY7" s="130"/>
      <c r="UMZ7" s="130"/>
      <c r="UNA7" s="130"/>
      <c r="UNB7" s="130"/>
      <c r="UNC7" s="130"/>
      <c r="UND7" s="130"/>
      <c r="UNE7" s="130"/>
      <c r="UNF7" s="130"/>
      <c r="UNG7" s="130"/>
      <c r="UNH7" s="130"/>
      <c r="UNI7" s="130"/>
      <c r="UNJ7" s="130"/>
      <c r="UNK7" s="130"/>
      <c r="UNL7" s="130"/>
      <c r="UNM7" s="130"/>
      <c r="UNN7" s="130"/>
      <c r="UNO7" s="130"/>
      <c r="UNP7" s="130"/>
      <c r="UNQ7" s="130"/>
      <c r="UNR7" s="130"/>
      <c r="UNS7" s="130"/>
      <c r="UNT7" s="130"/>
      <c r="UNU7" s="130"/>
      <c r="UNV7" s="130"/>
      <c r="UNW7" s="130"/>
      <c r="UNX7" s="130"/>
      <c r="UNY7" s="130"/>
      <c r="UNZ7" s="130"/>
      <c r="UOA7" s="130"/>
      <c r="UOB7" s="130"/>
      <c r="UOC7" s="130"/>
      <c r="UOD7" s="130"/>
      <c r="UOE7" s="130"/>
      <c r="UOF7" s="130"/>
      <c r="UOG7" s="130"/>
      <c r="UOH7" s="130"/>
      <c r="UOI7" s="130"/>
      <c r="UOJ7" s="130"/>
      <c r="UOK7" s="130"/>
      <c r="UOL7" s="130"/>
      <c r="UOM7" s="130"/>
      <c r="UON7" s="130"/>
      <c r="UOO7" s="130"/>
      <c r="UOP7" s="130"/>
      <c r="UOQ7" s="130"/>
      <c r="UOR7" s="130"/>
      <c r="UOS7" s="130"/>
      <c r="UOT7" s="130"/>
      <c r="UOU7" s="130"/>
      <c r="UOV7" s="130"/>
      <c r="UOW7" s="130"/>
      <c r="UOX7" s="130"/>
      <c r="UOY7" s="130"/>
      <c r="UOZ7" s="130"/>
      <c r="UPA7" s="130"/>
      <c r="UPB7" s="130"/>
      <c r="UPC7" s="130"/>
      <c r="UPD7" s="130"/>
      <c r="UPE7" s="130"/>
      <c r="UPF7" s="130"/>
      <c r="UPG7" s="130"/>
      <c r="UPH7" s="130"/>
      <c r="UPI7" s="130"/>
      <c r="UPJ7" s="130"/>
      <c r="UPK7" s="130"/>
      <c r="UPL7" s="130"/>
      <c r="UPM7" s="130"/>
      <c r="UPN7" s="130"/>
      <c r="UPO7" s="130"/>
      <c r="UPP7" s="130"/>
      <c r="UPQ7" s="130"/>
      <c r="UPR7" s="130"/>
      <c r="UPS7" s="130"/>
      <c r="UPT7" s="130"/>
      <c r="UPU7" s="130"/>
      <c r="UPV7" s="130"/>
      <c r="UPW7" s="130"/>
      <c r="UPX7" s="130"/>
      <c r="UPY7" s="130"/>
      <c r="UPZ7" s="130"/>
      <c r="UQA7" s="130"/>
      <c r="UQB7" s="130"/>
      <c r="UQC7" s="130"/>
      <c r="UQD7" s="130"/>
      <c r="UQE7" s="130"/>
      <c r="UQF7" s="130"/>
      <c r="UQG7" s="130"/>
      <c r="UQH7" s="130"/>
      <c r="UQI7" s="130"/>
      <c r="UQJ7" s="130"/>
      <c r="UQK7" s="130"/>
      <c r="UQL7" s="130"/>
      <c r="UQM7" s="130"/>
      <c r="UQN7" s="130"/>
      <c r="UQO7" s="130"/>
      <c r="UQP7" s="130"/>
      <c r="UQQ7" s="130"/>
      <c r="UQR7" s="130"/>
      <c r="UQS7" s="130"/>
      <c r="UQT7" s="130"/>
      <c r="UQU7" s="130"/>
      <c r="UQV7" s="130"/>
      <c r="UQW7" s="130"/>
      <c r="UQX7" s="130"/>
      <c r="UQY7" s="130"/>
      <c r="UQZ7" s="130"/>
      <c r="URA7" s="130"/>
      <c r="URB7" s="130"/>
      <c r="URC7" s="130"/>
      <c r="URD7" s="130"/>
      <c r="URE7" s="130"/>
      <c r="URF7" s="130"/>
      <c r="URG7" s="130"/>
      <c r="URH7" s="130"/>
      <c r="URI7" s="130"/>
      <c r="URJ7" s="130"/>
      <c r="URK7" s="130"/>
      <c r="URL7" s="130"/>
      <c r="URM7" s="130"/>
      <c r="URN7" s="130"/>
      <c r="URO7" s="130"/>
      <c r="URP7" s="130"/>
      <c r="URQ7" s="130"/>
      <c r="URR7" s="130"/>
      <c r="URS7" s="130"/>
      <c r="URT7" s="130"/>
      <c r="URU7" s="130"/>
      <c r="URV7" s="130"/>
      <c r="URW7" s="130"/>
      <c r="URX7" s="130"/>
      <c r="URY7" s="130"/>
      <c r="URZ7" s="130"/>
      <c r="USA7" s="130"/>
      <c r="USB7" s="130"/>
      <c r="USC7" s="130"/>
      <c r="USD7" s="130"/>
      <c r="USE7" s="130"/>
      <c r="USF7" s="130"/>
      <c r="USG7" s="130"/>
      <c r="USH7" s="130"/>
      <c r="USI7" s="130"/>
      <c r="USJ7" s="130"/>
      <c r="USK7" s="130"/>
      <c r="USL7" s="130"/>
      <c r="USM7" s="130"/>
      <c r="USN7" s="130"/>
      <c r="USO7" s="130"/>
      <c r="USP7" s="130"/>
      <c r="USQ7" s="130"/>
      <c r="USR7" s="130"/>
      <c r="USS7" s="130"/>
      <c r="UST7" s="130"/>
      <c r="USU7" s="130"/>
      <c r="USV7" s="130"/>
      <c r="USW7" s="130"/>
      <c r="USX7" s="130"/>
      <c r="USY7" s="130"/>
      <c r="USZ7" s="130"/>
      <c r="UTA7" s="130"/>
      <c r="UTB7" s="130"/>
      <c r="UTC7" s="130"/>
      <c r="UTD7" s="130"/>
      <c r="UTE7" s="130"/>
      <c r="UTF7" s="130"/>
      <c r="UTG7" s="130"/>
      <c r="UTH7" s="130"/>
      <c r="UTI7" s="130"/>
      <c r="UTJ7" s="130"/>
      <c r="UTK7" s="130"/>
      <c r="UTL7" s="130"/>
      <c r="UTM7" s="130"/>
      <c r="UTN7" s="130"/>
      <c r="UTO7" s="130"/>
      <c r="UTP7" s="130"/>
      <c r="UTQ7" s="130"/>
      <c r="UTR7" s="130"/>
      <c r="UTS7" s="130"/>
      <c r="UTT7" s="130"/>
      <c r="UTU7" s="130"/>
      <c r="UTV7" s="130"/>
      <c r="UTW7" s="130"/>
      <c r="UTX7" s="130"/>
      <c r="UTY7" s="130"/>
      <c r="UTZ7" s="130"/>
      <c r="UUA7" s="130"/>
      <c r="UUB7" s="130"/>
      <c r="UUC7" s="130"/>
      <c r="UUD7" s="130"/>
      <c r="UUE7" s="130"/>
      <c r="UUF7" s="130"/>
      <c r="UUG7" s="130"/>
      <c r="UUH7" s="130"/>
      <c r="UUI7" s="130"/>
      <c r="UUJ7" s="130"/>
      <c r="UUK7" s="130"/>
      <c r="UUL7" s="130"/>
      <c r="UUM7" s="130"/>
      <c r="UUN7" s="130"/>
      <c r="UUO7" s="130"/>
      <c r="UUP7" s="130"/>
      <c r="UUQ7" s="130"/>
      <c r="UUR7" s="130"/>
      <c r="UUS7" s="130"/>
      <c r="UUT7" s="130"/>
      <c r="UUU7" s="130"/>
      <c r="UUV7" s="130"/>
      <c r="UUW7" s="130"/>
      <c r="UUX7" s="130"/>
      <c r="UUY7" s="130"/>
      <c r="UUZ7" s="130"/>
      <c r="UVA7" s="130"/>
      <c r="UVB7" s="130"/>
      <c r="UVC7" s="130"/>
      <c r="UVD7" s="130"/>
      <c r="UVE7" s="130"/>
      <c r="UVF7" s="130"/>
      <c r="UVG7" s="130"/>
      <c r="UVH7" s="130"/>
      <c r="UVI7" s="130"/>
      <c r="UVJ7" s="130"/>
      <c r="UVK7" s="130"/>
      <c r="UVL7" s="130"/>
      <c r="UVM7" s="130"/>
      <c r="UVN7" s="130"/>
      <c r="UVO7" s="130"/>
      <c r="UVP7" s="130"/>
      <c r="UVQ7" s="130"/>
      <c r="UVR7" s="130"/>
      <c r="UVS7" s="130"/>
      <c r="UVT7" s="130"/>
      <c r="UVU7" s="130"/>
      <c r="UVV7" s="130"/>
      <c r="UVW7" s="130"/>
      <c r="UVX7" s="130"/>
      <c r="UVY7" s="130"/>
      <c r="UVZ7" s="130"/>
      <c r="UWA7" s="130"/>
      <c r="UWB7" s="130"/>
      <c r="UWC7" s="130"/>
      <c r="UWD7" s="130"/>
      <c r="UWE7" s="130"/>
      <c r="UWF7" s="130"/>
      <c r="UWG7" s="130"/>
      <c r="UWH7" s="130"/>
      <c r="UWI7" s="130"/>
      <c r="UWJ7" s="130"/>
      <c r="UWK7" s="130"/>
      <c r="UWL7" s="130"/>
      <c r="UWM7" s="130"/>
      <c r="UWN7" s="130"/>
      <c r="UWO7" s="130"/>
      <c r="UWP7" s="130"/>
      <c r="UWQ7" s="130"/>
      <c r="UWR7" s="130"/>
      <c r="UWS7" s="130"/>
      <c r="UWT7" s="130"/>
      <c r="UWU7" s="130"/>
      <c r="UWV7" s="130"/>
      <c r="UWW7" s="130"/>
      <c r="UWX7" s="130"/>
      <c r="UWY7" s="130"/>
      <c r="UWZ7" s="130"/>
      <c r="UXA7" s="130"/>
      <c r="UXB7" s="130"/>
      <c r="UXC7" s="130"/>
      <c r="UXD7" s="130"/>
      <c r="UXE7" s="130"/>
      <c r="UXF7" s="130"/>
      <c r="UXG7" s="130"/>
      <c r="UXH7" s="130"/>
      <c r="UXI7" s="130"/>
      <c r="UXJ7" s="130"/>
      <c r="UXK7" s="130"/>
      <c r="UXL7" s="130"/>
      <c r="UXM7" s="130"/>
      <c r="UXN7" s="130"/>
      <c r="UXO7" s="130"/>
      <c r="UXP7" s="130"/>
      <c r="UXQ7" s="130"/>
      <c r="UXR7" s="130"/>
      <c r="UXS7" s="130"/>
      <c r="UXT7" s="130"/>
      <c r="UXU7" s="130"/>
      <c r="UXV7" s="130"/>
      <c r="UXW7" s="130"/>
      <c r="UXX7" s="130"/>
      <c r="UXY7" s="130"/>
      <c r="UXZ7" s="130"/>
      <c r="UYA7" s="130"/>
      <c r="UYB7" s="130"/>
      <c r="UYC7" s="130"/>
      <c r="UYD7" s="130"/>
      <c r="UYE7" s="130"/>
      <c r="UYF7" s="130"/>
      <c r="UYG7" s="130"/>
      <c r="UYH7" s="130"/>
      <c r="UYI7" s="130"/>
      <c r="UYJ7" s="130"/>
      <c r="UYK7" s="130"/>
      <c r="UYL7" s="130"/>
      <c r="UYM7" s="130"/>
      <c r="UYN7" s="130"/>
      <c r="UYO7" s="130"/>
      <c r="UYP7" s="130"/>
      <c r="UYQ7" s="130"/>
      <c r="UYR7" s="130"/>
      <c r="UYS7" s="130"/>
      <c r="UYT7" s="130"/>
      <c r="UYU7" s="130"/>
      <c r="UYV7" s="130"/>
      <c r="UYW7" s="130"/>
      <c r="UYX7" s="130"/>
      <c r="UYY7" s="130"/>
      <c r="UYZ7" s="130"/>
      <c r="UZA7" s="130"/>
      <c r="UZB7" s="130"/>
      <c r="UZC7" s="130"/>
      <c r="UZD7" s="130"/>
      <c r="UZE7" s="130"/>
      <c r="UZF7" s="130"/>
      <c r="UZG7" s="130"/>
      <c r="UZH7" s="130"/>
      <c r="UZI7" s="130"/>
      <c r="UZJ7" s="130"/>
      <c r="UZK7" s="130"/>
      <c r="UZL7" s="130"/>
      <c r="UZM7" s="130"/>
      <c r="UZN7" s="130"/>
      <c r="UZO7" s="130"/>
      <c r="UZP7" s="130"/>
      <c r="UZQ7" s="130"/>
      <c r="UZR7" s="130"/>
      <c r="UZS7" s="130"/>
      <c r="UZT7" s="130"/>
      <c r="UZU7" s="130"/>
      <c r="UZV7" s="130"/>
      <c r="UZW7" s="130"/>
      <c r="UZX7" s="130"/>
      <c r="UZY7" s="130"/>
      <c r="UZZ7" s="130"/>
      <c r="VAA7" s="130"/>
      <c r="VAB7" s="130"/>
      <c r="VAC7" s="130"/>
      <c r="VAD7" s="130"/>
      <c r="VAE7" s="130"/>
      <c r="VAF7" s="130"/>
      <c r="VAG7" s="130"/>
      <c r="VAH7" s="130"/>
      <c r="VAI7" s="130"/>
      <c r="VAJ7" s="130"/>
      <c r="VAK7" s="130"/>
      <c r="VAL7" s="130"/>
      <c r="VAM7" s="130"/>
      <c r="VAN7" s="130"/>
      <c r="VAO7" s="130"/>
      <c r="VAP7" s="130"/>
      <c r="VAQ7" s="130"/>
      <c r="VAR7" s="130"/>
      <c r="VAS7" s="130"/>
      <c r="VAT7" s="130"/>
      <c r="VAU7" s="130"/>
      <c r="VAV7" s="130"/>
      <c r="VAW7" s="130"/>
      <c r="VAX7" s="130"/>
      <c r="VAY7" s="130"/>
      <c r="VAZ7" s="130"/>
      <c r="VBA7" s="130"/>
      <c r="VBB7" s="130"/>
      <c r="VBC7" s="130"/>
      <c r="VBD7" s="130"/>
      <c r="VBE7" s="130"/>
      <c r="VBF7" s="130"/>
      <c r="VBG7" s="130"/>
      <c r="VBH7" s="130"/>
      <c r="VBI7" s="130"/>
      <c r="VBJ7" s="130"/>
      <c r="VBK7" s="130"/>
      <c r="VBL7" s="130"/>
      <c r="VBM7" s="130"/>
      <c r="VBN7" s="130"/>
      <c r="VBO7" s="130"/>
      <c r="VBP7" s="130"/>
      <c r="VBQ7" s="130"/>
      <c r="VBR7" s="130"/>
      <c r="VBS7" s="130"/>
      <c r="VBT7" s="130"/>
      <c r="VBU7" s="130"/>
      <c r="VBV7" s="130"/>
      <c r="VBW7" s="130"/>
      <c r="VBX7" s="130"/>
      <c r="VBY7" s="130"/>
      <c r="VBZ7" s="130"/>
      <c r="VCA7" s="130"/>
      <c r="VCB7" s="130"/>
      <c r="VCC7" s="130"/>
      <c r="VCD7" s="130"/>
      <c r="VCE7" s="130"/>
      <c r="VCF7" s="130"/>
      <c r="VCG7" s="130"/>
      <c r="VCH7" s="130"/>
      <c r="VCI7" s="130"/>
      <c r="VCJ7" s="130"/>
      <c r="VCK7" s="130"/>
      <c r="VCL7" s="130"/>
      <c r="VCM7" s="130"/>
      <c r="VCN7" s="130"/>
      <c r="VCO7" s="130"/>
      <c r="VCP7" s="130"/>
      <c r="VCQ7" s="130"/>
      <c r="VCR7" s="130"/>
      <c r="VCS7" s="130"/>
      <c r="VCT7" s="130"/>
      <c r="VCU7" s="130"/>
      <c r="VCV7" s="130"/>
      <c r="VCW7" s="130"/>
      <c r="VCX7" s="130"/>
      <c r="VCY7" s="130"/>
      <c r="VCZ7" s="130"/>
      <c r="VDA7" s="130"/>
      <c r="VDB7" s="130"/>
      <c r="VDC7" s="130"/>
      <c r="VDD7" s="130"/>
      <c r="VDE7" s="130"/>
      <c r="VDF7" s="130"/>
      <c r="VDG7" s="130"/>
      <c r="VDH7" s="130"/>
      <c r="VDI7" s="130"/>
      <c r="VDJ7" s="130"/>
      <c r="VDK7" s="130"/>
      <c r="VDL7" s="130"/>
      <c r="VDM7" s="130"/>
      <c r="VDN7" s="130"/>
      <c r="VDO7" s="130"/>
      <c r="VDP7" s="130"/>
      <c r="VDQ7" s="130"/>
      <c r="VDR7" s="130"/>
      <c r="VDS7" s="130"/>
      <c r="VDT7" s="130"/>
      <c r="VDU7" s="130"/>
      <c r="VDV7" s="130"/>
      <c r="VDW7" s="130"/>
      <c r="VDX7" s="130"/>
      <c r="VDY7" s="130"/>
      <c r="VDZ7" s="130"/>
      <c r="VEA7" s="130"/>
      <c r="VEB7" s="130"/>
      <c r="VEC7" s="130"/>
      <c r="VED7" s="130"/>
      <c r="VEE7" s="130"/>
      <c r="VEF7" s="130"/>
      <c r="VEG7" s="130"/>
      <c r="VEH7" s="130"/>
      <c r="VEI7" s="130"/>
      <c r="VEJ7" s="130"/>
      <c r="VEK7" s="130"/>
      <c r="VEL7" s="130"/>
      <c r="VEM7" s="130"/>
      <c r="VEN7" s="130"/>
      <c r="VEO7" s="130"/>
      <c r="VEP7" s="130"/>
      <c r="VEQ7" s="130"/>
      <c r="VER7" s="130"/>
      <c r="VES7" s="130"/>
      <c r="VET7" s="130"/>
      <c r="VEU7" s="130"/>
      <c r="VEV7" s="130"/>
      <c r="VEW7" s="130"/>
      <c r="VEX7" s="130"/>
      <c r="VEY7" s="130"/>
      <c r="VEZ7" s="130"/>
      <c r="VFA7" s="130"/>
      <c r="VFB7" s="130"/>
      <c r="VFC7" s="130"/>
      <c r="VFD7" s="130"/>
      <c r="VFE7" s="130"/>
      <c r="VFF7" s="130"/>
      <c r="VFG7" s="130"/>
      <c r="VFH7" s="130"/>
      <c r="VFI7" s="130"/>
      <c r="VFJ7" s="130"/>
      <c r="VFK7" s="130"/>
      <c r="VFL7" s="130"/>
      <c r="VFM7" s="130"/>
      <c r="VFN7" s="130"/>
      <c r="VFO7" s="130"/>
      <c r="VFP7" s="130"/>
      <c r="VFQ7" s="130"/>
      <c r="VFR7" s="130"/>
      <c r="VFS7" s="130"/>
      <c r="VFT7" s="130"/>
      <c r="VFU7" s="130"/>
      <c r="VFV7" s="130"/>
      <c r="VFW7" s="130"/>
      <c r="VFX7" s="130"/>
      <c r="VFY7" s="130"/>
      <c r="VFZ7" s="130"/>
      <c r="VGA7" s="130"/>
      <c r="VGB7" s="130"/>
      <c r="VGC7" s="130"/>
      <c r="VGD7" s="130"/>
      <c r="VGE7" s="130"/>
      <c r="VGF7" s="130"/>
      <c r="VGG7" s="130"/>
      <c r="VGH7" s="130"/>
      <c r="VGI7" s="130"/>
      <c r="VGJ7" s="130"/>
      <c r="VGK7" s="130"/>
      <c r="VGL7" s="130"/>
      <c r="VGM7" s="130"/>
      <c r="VGN7" s="130"/>
      <c r="VGO7" s="130"/>
      <c r="VGP7" s="130"/>
      <c r="VGQ7" s="130"/>
      <c r="VGR7" s="130"/>
      <c r="VGS7" s="130"/>
      <c r="VGT7" s="130"/>
      <c r="VGU7" s="130"/>
      <c r="VGV7" s="130"/>
      <c r="VGW7" s="130"/>
      <c r="VGX7" s="130"/>
      <c r="VGY7" s="130"/>
      <c r="VGZ7" s="130"/>
      <c r="VHA7" s="130"/>
      <c r="VHB7" s="130"/>
      <c r="VHC7" s="130"/>
      <c r="VHD7" s="130"/>
      <c r="VHE7" s="130"/>
      <c r="VHF7" s="130"/>
      <c r="VHG7" s="130"/>
      <c r="VHH7" s="130"/>
      <c r="VHI7" s="130"/>
      <c r="VHJ7" s="130"/>
      <c r="VHK7" s="130"/>
      <c r="VHL7" s="130"/>
      <c r="VHM7" s="130"/>
      <c r="VHN7" s="130"/>
      <c r="VHO7" s="130"/>
      <c r="VHP7" s="130"/>
      <c r="VHQ7" s="130"/>
      <c r="VHR7" s="130"/>
      <c r="VHS7" s="130"/>
      <c r="VHT7" s="130"/>
      <c r="VHU7" s="130"/>
      <c r="VHV7" s="130"/>
      <c r="VHW7" s="130"/>
      <c r="VHX7" s="130"/>
      <c r="VHY7" s="130"/>
      <c r="VHZ7" s="130"/>
      <c r="VIA7" s="130"/>
      <c r="VIB7" s="130"/>
      <c r="VIC7" s="130"/>
      <c r="VID7" s="130"/>
      <c r="VIE7" s="130"/>
      <c r="VIF7" s="130"/>
      <c r="VIG7" s="130"/>
      <c r="VIH7" s="130"/>
      <c r="VII7" s="130"/>
      <c r="VIJ7" s="130"/>
      <c r="VIK7" s="130"/>
      <c r="VIL7" s="130"/>
      <c r="VIM7" s="130"/>
      <c r="VIN7" s="130"/>
      <c r="VIO7" s="130"/>
      <c r="VIP7" s="130"/>
      <c r="VIQ7" s="130"/>
      <c r="VIR7" s="130"/>
      <c r="VIS7" s="130"/>
      <c r="VIT7" s="130"/>
      <c r="VIU7" s="130"/>
      <c r="VIV7" s="130"/>
      <c r="VIW7" s="130"/>
      <c r="VIX7" s="130"/>
      <c r="VIY7" s="130"/>
      <c r="VIZ7" s="130"/>
      <c r="VJA7" s="130"/>
      <c r="VJB7" s="130"/>
      <c r="VJC7" s="130"/>
      <c r="VJD7" s="130"/>
      <c r="VJE7" s="130"/>
      <c r="VJF7" s="130"/>
      <c r="VJG7" s="130"/>
      <c r="VJH7" s="130"/>
      <c r="VJI7" s="130"/>
      <c r="VJJ7" s="130"/>
      <c r="VJK7" s="130"/>
      <c r="VJL7" s="130"/>
      <c r="VJM7" s="130"/>
      <c r="VJN7" s="130"/>
      <c r="VJO7" s="130"/>
      <c r="VJP7" s="130"/>
      <c r="VJQ7" s="130"/>
      <c r="VJR7" s="130"/>
      <c r="VJS7" s="130"/>
      <c r="VJT7" s="130"/>
      <c r="VJU7" s="130"/>
      <c r="VJV7" s="130"/>
      <c r="VJW7" s="130"/>
      <c r="VJX7" s="130"/>
      <c r="VJY7" s="130"/>
      <c r="VJZ7" s="130"/>
      <c r="VKA7" s="130"/>
      <c r="VKB7" s="130"/>
      <c r="VKC7" s="130"/>
      <c r="VKD7" s="130"/>
      <c r="VKE7" s="130"/>
      <c r="VKF7" s="130"/>
      <c r="VKG7" s="130"/>
      <c r="VKH7" s="130"/>
      <c r="VKI7" s="130"/>
      <c r="VKJ7" s="130"/>
      <c r="VKK7" s="130"/>
      <c r="VKL7" s="130"/>
      <c r="VKM7" s="130"/>
      <c r="VKN7" s="130"/>
      <c r="VKO7" s="130"/>
      <c r="VKP7" s="130"/>
      <c r="VKQ7" s="130"/>
      <c r="VKR7" s="130"/>
      <c r="VKS7" s="130"/>
      <c r="VKT7" s="130"/>
      <c r="VKU7" s="130"/>
      <c r="VKV7" s="130"/>
      <c r="VKW7" s="130"/>
      <c r="VKX7" s="130"/>
      <c r="VKY7" s="130"/>
      <c r="VKZ7" s="130"/>
      <c r="VLA7" s="130"/>
      <c r="VLB7" s="130"/>
      <c r="VLC7" s="130"/>
      <c r="VLD7" s="130"/>
      <c r="VLE7" s="130"/>
      <c r="VLF7" s="130"/>
      <c r="VLG7" s="130"/>
      <c r="VLH7" s="130"/>
      <c r="VLI7" s="130"/>
      <c r="VLJ7" s="130"/>
      <c r="VLK7" s="130"/>
      <c r="VLL7" s="130"/>
      <c r="VLM7" s="130"/>
      <c r="VLN7" s="130"/>
      <c r="VLO7" s="130"/>
      <c r="VLP7" s="130"/>
      <c r="VLQ7" s="130"/>
      <c r="VLR7" s="130"/>
      <c r="VLS7" s="130"/>
      <c r="VLT7" s="130"/>
      <c r="VLU7" s="130"/>
      <c r="VLV7" s="130"/>
      <c r="VLW7" s="130"/>
      <c r="VLX7" s="130"/>
      <c r="VLY7" s="130"/>
      <c r="VLZ7" s="130"/>
      <c r="VMA7" s="130"/>
      <c r="VMB7" s="130"/>
      <c r="VMC7" s="130"/>
      <c r="VMD7" s="130"/>
      <c r="VME7" s="130"/>
      <c r="VMF7" s="130"/>
      <c r="VMG7" s="130"/>
      <c r="VMH7" s="130"/>
      <c r="VMI7" s="130"/>
      <c r="VMJ7" s="130"/>
      <c r="VMK7" s="130"/>
      <c r="VML7" s="130"/>
      <c r="VMM7" s="130"/>
      <c r="VMN7" s="130"/>
      <c r="VMO7" s="130"/>
      <c r="VMP7" s="130"/>
      <c r="VMQ7" s="130"/>
      <c r="VMR7" s="130"/>
      <c r="VMS7" s="130"/>
      <c r="VMT7" s="130"/>
      <c r="VMU7" s="130"/>
      <c r="VMV7" s="130"/>
      <c r="VMW7" s="130"/>
      <c r="VMX7" s="130"/>
      <c r="VMY7" s="130"/>
      <c r="VMZ7" s="130"/>
      <c r="VNA7" s="130"/>
      <c r="VNB7" s="130"/>
      <c r="VNC7" s="130"/>
      <c r="VND7" s="130"/>
      <c r="VNE7" s="130"/>
      <c r="VNF7" s="130"/>
      <c r="VNG7" s="130"/>
      <c r="VNH7" s="130"/>
      <c r="VNI7" s="130"/>
      <c r="VNJ7" s="130"/>
      <c r="VNK7" s="130"/>
      <c r="VNL7" s="130"/>
      <c r="VNM7" s="130"/>
      <c r="VNN7" s="130"/>
      <c r="VNO7" s="130"/>
      <c r="VNP7" s="130"/>
      <c r="VNQ7" s="130"/>
      <c r="VNR7" s="130"/>
      <c r="VNS7" s="130"/>
      <c r="VNT7" s="130"/>
      <c r="VNU7" s="130"/>
      <c r="VNV7" s="130"/>
      <c r="VNW7" s="130"/>
      <c r="VNX7" s="130"/>
      <c r="VNY7" s="130"/>
      <c r="VNZ7" s="130"/>
      <c r="VOA7" s="130"/>
      <c r="VOB7" s="130"/>
      <c r="VOC7" s="130"/>
      <c r="VOD7" s="130"/>
      <c r="VOE7" s="130"/>
      <c r="VOF7" s="130"/>
      <c r="VOG7" s="130"/>
      <c r="VOH7" s="130"/>
      <c r="VOI7" s="130"/>
      <c r="VOJ7" s="130"/>
      <c r="VOK7" s="130"/>
      <c r="VOL7" s="130"/>
      <c r="VOM7" s="130"/>
      <c r="VON7" s="130"/>
      <c r="VOO7" s="130"/>
      <c r="VOP7" s="130"/>
      <c r="VOQ7" s="130"/>
      <c r="VOR7" s="130"/>
      <c r="VOS7" s="130"/>
      <c r="VOT7" s="130"/>
      <c r="VOU7" s="130"/>
      <c r="VOV7" s="130"/>
      <c r="VOW7" s="130"/>
      <c r="VOX7" s="130"/>
      <c r="VOY7" s="130"/>
      <c r="VOZ7" s="130"/>
      <c r="VPA7" s="130"/>
      <c r="VPB7" s="130"/>
      <c r="VPC7" s="130"/>
      <c r="VPD7" s="130"/>
      <c r="VPE7" s="130"/>
      <c r="VPF7" s="130"/>
      <c r="VPG7" s="130"/>
      <c r="VPH7" s="130"/>
      <c r="VPI7" s="130"/>
      <c r="VPJ7" s="130"/>
      <c r="VPK7" s="130"/>
      <c r="VPL7" s="130"/>
      <c r="VPM7" s="130"/>
      <c r="VPN7" s="130"/>
      <c r="VPO7" s="130"/>
      <c r="VPP7" s="130"/>
      <c r="VPQ7" s="130"/>
      <c r="VPR7" s="130"/>
      <c r="VPS7" s="130"/>
      <c r="VPT7" s="130"/>
      <c r="VPU7" s="130"/>
      <c r="VPV7" s="130"/>
      <c r="VPW7" s="130"/>
      <c r="VPX7" s="130"/>
      <c r="VPY7" s="130"/>
      <c r="VPZ7" s="130"/>
      <c r="VQA7" s="130"/>
      <c r="VQB7" s="130"/>
      <c r="VQC7" s="130"/>
      <c r="VQD7" s="130"/>
      <c r="VQE7" s="130"/>
      <c r="VQF7" s="130"/>
      <c r="VQG7" s="130"/>
      <c r="VQH7" s="130"/>
      <c r="VQI7" s="130"/>
      <c r="VQJ7" s="130"/>
      <c r="VQK7" s="130"/>
      <c r="VQL7" s="130"/>
      <c r="VQM7" s="130"/>
      <c r="VQN7" s="130"/>
      <c r="VQO7" s="130"/>
      <c r="VQP7" s="130"/>
      <c r="VQQ7" s="130"/>
      <c r="VQR7" s="130"/>
      <c r="VQS7" s="130"/>
      <c r="VQT7" s="130"/>
      <c r="VQU7" s="130"/>
      <c r="VQV7" s="130"/>
      <c r="VQW7" s="130"/>
      <c r="VQX7" s="130"/>
      <c r="VQY7" s="130"/>
      <c r="VQZ7" s="130"/>
      <c r="VRA7" s="130"/>
      <c r="VRB7" s="130"/>
      <c r="VRC7" s="130"/>
      <c r="VRD7" s="130"/>
      <c r="VRE7" s="130"/>
      <c r="VRF7" s="130"/>
      <c r="VRG7" s="130"/>
      <c r="VRH7" s="130"/>
      <c r="VRI7" s="130"/>
      <c r="VRJ7" s="130"/>
      <c r="VRK7" s="130"/>
      <c r="VRL7" s="130"/>
      <c r="VRM7" s="130"/>
      <c r="VRN7" s="130"/>
      <c r="VRO7" s="130"/>
      <c r="VRP7" s="130"/>
      <c r="VRQ7" s="130"/>
      <c r="VRR7" s="130"/>
      <c r="VRS7" s="130"/>
      <c r="VRT7" s="130"/>
      <c r="VRU7" s="130"/>
      <c r="VRV7" s="130"/>
      <c r="VRW7" s="130"/>
      <c r="VRX7" s="130"/>
      <c r="VRY7" s="130"/>
      <c r="VRZ7" s="130"/>
      <c r="VSA7" s="130"/>
      <c r="VSB7" s="130"/>
      <c r="VSC7" s="130"/>
      <c r="VSD7" s="130"/>
      <c r="VSE7" s="130"/>
      <c r="VSF7" s="130"/>
      <c r="VSG7" s="130"/>
      <c r="VSH7" s="130"/>
      <c r="VSI7" s="130"/>
      <c r="VSJ7" s="130"/>
      <c r="VSK7" s="130"/>
      <c r="VSL7" s="130"/>
      <c r="VSM7" s="130"/>
      <c r="VSN7" s="130"/>
      <c r="VSO7" s="130"/>
      <c r="VSP7" s="130"/>
      <c r="VSQ7" s="130"/>
      <c r="VSR7" s="130"/>
      <c r="VSS7" s="130"/>
      <c r="VST7" s="130"/>
      <c r="VSU7" s="130"/>
      <c r="VSV7" s="130"/>
      <c r="VSW7" s="130"/>
      <c r="VSX7" s="130"/>
      <c r="VSY7" s="130"/>
      <c r="VSZ7" s="130"/>
      <c r="VTA7" s="130"/>
      <c r="VTB7" s="130"/>
      <c r="VTC7" s="130"/>
      <c r="VTD7" s="130"/>
      <c r="VTE7" s="130"/>
      <c r="VTF7" s="130"/>
      <c r="VTG7" s="130"/>
      <c r="VTH7" s="130"/>
      <c r="VTI7" s="130"/>
      <c r="VTJ7" s="130"/>
      <c r="VTK7" s="130"/>
      <c r="VTL7" s="130"/>
      <c r="VTM7" s="130"/>
      <c r="VTN7" s="130"/>
      <c r="VTO7" s="130"/>
      <c r="VTP7" s="130"/>
      <c r="VTQ7" s="130"/>
      <c r="VTR7" s="130"/>
      <c r="VTS7" s="130"/>
      <c r="VTT7" s="130"/>
      <c r="VTU7" s="130"/>
      <c r="VTV7" s="130"/>
      <c r="VTW7" s="130"/>
      <c r="VTX7" s="130"/>
      <c r="VTY7" s="130"/>
      <c r="VTZ7" s="130"/>
      <c r="VUA7" s="130"/>
      <c r="VUB7" s="130"/>
      <c r="VUC7" s="130"/>
      <c r="VUD7" s="130"/>
      <c r="VUE7" s="130"/>
      <c r="VUF7" s="130"/>
      <c r="VUG7" s="130"/>
      <c r="VUH7" s="130"/>
      <c r="VUI7" s="130"/>
      <c r="VUJ7" s="130"/>
      <c r="VUK7" s="130"/>
      <c r="VUL7" s="130"/>
      <c r="VUM7" s="130"/>
      <c r="VUN7" s="130"/>
      <c r="VUO7" s="130"/>
      <c r="VUP7" s="130"/>
      <c r="VUQ7" s="130"/>
      <c r="VUR7" s="130"/>
      <c r="VUS7" s="130"/>
      <c r="VUT7" s="130"/>
      <c r="VUU7" s="130"/>
      <c r="VUV7" s="130"/>
      <c r="VUW7" s="130"/>
      <c r="VUX7" s="130"/>
      <c r="VUY7" s="130"/>
      <c r="VUZ7" s="130"/>
      <c r="VVA7" s="130"/>
      <c r="VVB7" s="130"/>
      <c r="VVC7" s="130"/>
      <c r="VVD7" s="130"/>
      <c r="VVE7" s="130"/>
      <c r="VVF7" s="130"/>
      <c r="VVG7" s="130"/>
      <c r="VVH7" s="130"/>
      <c r="VVI7" s="130"/>
      <c r="VVJ7" s="130"/>
      <c r="VVK7" s="130"/>
      <c r="VVL7" s="130"/>
      <c r="VVM7" s="130"/>
      <c r="VVN7" s="130"/>
      <c r="VVO7" s="130"/>
      <c r="VVP7" s="130"/>
      <c r="VVQ7" s="130"/>
      <c r="VVR7" s="130"/>
      <c r="VVS7" s="130"/>
      <c r="VVT7" s="130"/>
      <c r="VVU7" s="130"/>
      <c r="VVV7" s="130"/>
      <c r="VVW7" s="130"/>
      <c r="VVX7" s="130"/>
      <c r="VVY7" s="130"/>
      <c r="VVZ7" s="130"/>
      <c r="VWA7" s="130"/>
      <c r="VWB7" s="130"/>
      <c r="VWC7" s="130"/>
      <c r="VWD7" s="130"/>
      <c r="VWE7" s="130"/>
      <c r="VWF7" s="130"/>
      <c r="VWG7" s="130"/>
      <c r="VWH7" s="130"/>
      <c r="VWI7" s="130"/>
      <c r="VWJ7" s="130"/>
      <c r="VWK7" s="130"/>
      <c r="VWL7" s="130"/>
      <c r="VWM7" s="130"/>
      <c r="VWN7" s="130"/>
      <c r="VWO7" s="130"/>
      <c r="VWP7" s="130"/>
      <c r="VWQ7" s="130"/>
      <c r="VWR7" s="130"/>
      <c r="VWS7" s="130"/>
      <c r="VWT7" s="130"/>
      <c r="VWU7" s="130"/>
      <c r="VWV7" s="130"/>
      <c r="VWW7" s="130"/>
      <c r="VWX7" s="130"/>
      <c r="VWY7" s="130"/>
      <c r="VWZ7" s="130"/>
      <c r="VXA7" s="130"/>
      <c r="VXB7" s="130"/>
      <c r="VXC7" s="130"/>
      <c r="VXD7" s="130"/>
      <c r="VXE7" s="130"/>
      <c r="VXF7" s="130"/>
      <c r="VXG7" s="130"/>
      <c r="VXH7" s="130"/>
      <c r="VXI7" s="130"/>
      <c r="VXJ7" s="130"/>
      <c r="VXK7" s="130"/>
      <c r="VXL7" s="130"/>
      <c r="VXM7" s="130"/>
      <c r="VXN7" s="130"/>
      <c r="VXO7" s="130"/>
      <c r="VXP7" s="130"/>
      <c r="VXQ7" s="130"/>
      <c r="VXR7" s="130"/>
      <c r="VXS7" s="130"/>
      <c r="VXT7" s="130"/>
      <c r="VXU7" s="130"/>
      <c r="VXV7" s="130"/>
      <c r="VXW7" s="130"/>
      <c r="VXX7" s="130"/>
      <c r="VXY7" s="130"/>
      <c r="VXZ7" s="130"/>
      <c r="VYA7" s="130"/>
      <c r="VYB7" s="130"/>
      <c r="VYC7" s="130"/>
      <c r="VYD7" s="130"/>
      <c r="VYE7" s="130"/>
      <c r="VYF7" s="130"/>
      <c r="VYG7" s="130"/>
      <c r="VYH7" s="130"/>
      <c r="VYI7" s="130"/>
      <c r="VYJ7" s="130"/>
      <c r="VYK7" s="130"/>
      <c r="VYL7" s="130"/>
      <c r="VYM7" s="130"/>
      <c r="VYN7" s="130"/>
      <c r="VYO7" s="130"/>
      <c r="VYP7" s="130"/>
      <c r="VYQ7" s="130"/>
      <c r="VYR7" s="130"/>
      <c r="VYS7" s="130"/>
      <c r="VYT7" s="130"/>
      <c r="VYU7" s="130"/>
      <c r="VYV7" s="130"/>
      <c r="VYW7" s="130"/>
      <c r="VYX7" s="130"/>
      <c r="VYY7" s="130"/>
      <c r="VYZ7" s="130"/>
      <c r="VZA7" s="130"/>
      <c r="VZB7" s="130"/>
      <c r="VZC7" s="130"/>
      <c r="VZD7" s="130"/>
      <c r="VZE7" s="130"/>
      <c r="VZF7" s="130"/>
      <c r="VZG7" s="130"/>
      <c r="VZH7" s="130"/>
      <c r="VZI7" s="130"/>
      <c r="VZJ7" s="130"/>
      <c r="VZK7" s="130"/>
      <c r="VZL7" s="130"/>
      <c r="VZM7" s="130"/>
      <c r="VZN7" s="130"/>
      <c r="VZO7" s="130"/>
      <c r="VZP7" s="130"/>
      <c r="VZQ7" s="130"/>
      <c r="VZR7" s="130"/>
      <c r="VZS7" s="130"/>
      <c r="VZT7" s="130"/>
      <c r="VZU7" s="130"/>
      <c r="VZV7" s="130"/>
      <c r="VZW7" s="130"/>
      <c r="VZX7" s="130"/>
      <c r="VZY7" s="130"/>
      <c r="VZZ7" s="130"/>
      <c r="WAA7" s="130"/>
      <c r="WAB7" s="130"/>
      <c r="WAC7" s="130"/>
      <c r="WAD7" s="130"/>
      <c r="WAE7" s="130"/>
      <c r="WAF7" s="130"/>
      <c r="WAG7" s="130"/>
      <c r="WAH7" s="130"/>
      <c r="WAI7" s="130"/>
      <c r="WAJ7" s="130"/>
      <c r="WAK7" s="130"/>
      <c r="WAL7" s="130"/>
      <c r="WAM7" s="130"/>
      <c r="WAN7" s="130"/>
      <c r="WAO7" s="130"/>
      <c r="WAP7" s="130"/>
      <c r="WAQ7" s="130"/>
      <c r="WAR7" s="130"/>
      <c r="WAS7" s="130"/>
      <c r="WAT7" s="130"/>
      <c r="WAU7" s="130"/>
      <c r="WAV7" s="130"/>
      <c r="WAW7" s="130"/>
      <c r="WAX7" s="130"/>
      <c r="WAY7" s="130"/>
      <c r="WAZ7" s="130"/>
      <c r="WBA7" s="130"/>
      <c r="WBB7" s="130"/>
      <c r="WBC7" s="130"/>
      <c r="WBD7" s="130"/>
      <c r="WBE7" s="130"/>
      <c r="WBF7" s="130"/>
      <c r="WBG7" s="130"/>
      <c r="WBH7" s="130"/>
      <c r="WBI7" s="130"/>
      <c r="WBJ7" s="130"/>
      <c r="WBK7" s="130"/>
      <c r="WBL7" s="130"/>
      <c r="WBM7" s="130"/>
      <c r="WBN7" s="130"/>
      <c r="WBO7" s="130"/>
      <c r="WBP7" s="130"/>
      <c r="WBQ7" s="130"/>
      <c r="WBR7" s="130"/>
      <c r="WBS7" s="130"/>
      <c r="WBT7" s="130"/>
      <c r="WBU7" s="130"/>
      <c r="WBV7" s="130"/>
      <c r="WBW7" s="130"/>
      <c r="WBX7" s="130"/>
      <c r="WBY7" s="130"/>
      <c r="WBZ7" s="130"/>
      <c r="WCA7" s="130"/>
      <c r="WCB7" s="130"/>
      <c r="WCC7" s="130"/>
      <c r="WCD7" s="130"/>
      <c r="WCE7" s="130"/>
      <c r="WCF7" s="130"/>
      <c r="WCG7" s="130"/>
      <c r="WCH7" s="130"/>
      <c r="WCI7" s="130"/>
      <c r="WCJ7" s="130"/>
      <c r="WCK7" s="130"/>
      <c r="WCL7" s="130"/>
      <c r="WCM7" s="130"/>
      <c r="WCN7" s="130"/>
      <c r="WCO7" s="130"/>
      <c r="WCP7" s="130"/>
      <c r="WCQ7" s="130"/>
      <c r="WCR7" s="130"/>
      <c r="WCS7" s="130"/>
      <c r="WCT7" s="130"/>
      <c r="WCU7" s="130"/>
      <c r="WCV7" s="130"/>
      <c r="WCW7" s="130"/>
      <c r="WCX7" s="130"/>
      <c r="WCY7" s="130"/>
      <c r="WCZ7" s="130"/>
      <c r="WDA7" s="130"/>
      <c r="WDB7" s="130"/>
      <c r="WDC7" s="130"/>
      <c r="WDD7" s="130"/>
      <c r="WDE7" s="130"/>
      <c r="WDF7" s="130"/>
      <c r="WDG7" s="130"/>
      <c r="WDH7" s="130"/>
      <c r="WDI7" s="130"/>
      <c r="WDJ7" s="130"/>
      <c r="WDK7" s="130"/>
      <c r="WDL7" s="130"/>
      <c r="WDM7" s="130"/>
      <c r="WDN7" s="130"/>
      <c r="WDO7" s="130"/>
      <c r="WDP7" s="130"/>
      <c r="WDQ7" s="130"/>
      <c r="WDR7" s="130"/>
      <c r="WDS7" s="130"/>
      <c r="WDT7" s="130"/>
      <c r="WDU7" s="130"/>
      <c r="WDV7" s="130"/>
      <c r="WDW7" s="130"/>
      <c r="WDX7" s="130"/>
      <c r="WDY7" s="130"/>
      <c r="WDZ7" s="130"/>
      <c r="WEA7" s="130"/>
      <c r="WEB7" s="130"/>
      <c r="WEC7" s="130"/>
      <c r="WED7" s="130"/>
      <c r="WEE7" s="130"/>
      <c r="WEF7" s="130"/>
      <c r="WEG7" s="130"/>
      <c r="WEH7" s="130"/>
      <c r="WEI7" s="130"/>
      <c r="WEJ7" s="130"/>
      <c r="WEK7" s="130"/>
      <c r="WEL7" s="130"/>
      <c r="WEM7" s="130"/>
      <c r="WEN7" s="130"/>
      <c r="WEO7" s="130"/>
      <c r="WEP7" s="130"/>
      <c r="WEQ7" s="130"/>
      <c r="WER7" s="130"/>
      <c r="WES7" s="130"/>
      <c r="WET7" s="130"/>
      <c r="WEU7" s="130"/>
      <c r="WEV7" s="130"/>
      <c r="WEW7" s="130"/>
      <c r="WEX7" s="130"/>
      <c r="WEY7" s="130"/>
      <c r="WEZ7" s="130"/>
      <c r="WFA7" s="130"/>
      <c r="WFB7" s="130"/>
      <c r="WFC7" s="130"/>
      <c r="WFD7" s="130"/>
      <c r="WFE7" s="130"/>
      <c r="WFF7" s="130"/>
      <c r="WFG7" s="130"/>
      <c r="WFH7" s="130"/>
      <c r="WFI7" s="130"/>
      <c r="WFJ7" s="130"/>
      <c r="WFK7" s="130"/>
      <c r="WFL7" s="130"/>
      <c r="WFM7" s="130"/>
      <c r="WFN7" s="130"/>
      <c r="WFO7" s="130"/>
      <c r="WFP7" s="130"/>
      <c r="WFQ7" s="130"/>
      <c r="WFR7" s="130"/>
      <c r="WFS7" s="130"/>
      <c r="WFT7" s="130"/>
      <c r="WFU7" s="130"/>
      <c r="WFV7" s="130"/>
      <c r="WFW7" s="130"/>
      <c r="WFX7" s="130"/>
      <c r="WFY7" s="130"/>
      <c r="WFZ7" s="130"/>
      <c r="WGA7" s="130"/>
      <c r="WGB7" s="130"/>
      <c r="WGC7" s="130"/>
      <c r="WGD7" s="130"/>
      <c r="WGE7" s="130"/>
      <c r="WGF7" s="130"/>
      <c r="WGG7" s="130"/>
      <c r="WGH7" s="130"/>
      <c r="WGI7" s="130"/>
      <c r="WGJ7" s="130"/>
      <c r="WGK7" s="130"/>
      <c r="WGL7" s="130"/>
      <c r="WGM7" s="130"/>
      <c r="WGN7" s="130"/>
      <c r="WGO7" s="130"/>
      <c r="WGP7" s="130"/>
      <c r="WGQ7" s="130"/>
      <c r="WGR7" s="130"/>
      <c r="WGS7" s="130"/>
      <c r="WGT7" s="130"/>
      <c r="WGU7" s="130"/>
      <c r="WGV7" s="130"/>
      <c r="WGW7" s="130"/>
      <c r="WGX7" s="130"/>
      <c r="WGY7" s="130"/>
      <c r="WGZ7" s="130"/>
      <c r="WHA7" s="130"/>
      <c r="WHB7" s="130"/>
      <c r="WHC7" s="130"/>
      <c r="WHD7" s="130"/>
      <c r="WHE7" s="130"/>
      <c r="WHF7" s="130"/>
      <c r="WHG7" s="130"/>
      <c r="WHH7" s="130"/>
      <c r="WHI7" s="130"/>
      <c r="WHJ7" s="130"/>
      <c r="WHK7" s="130"/>
      <c r="WHL7" s="130"/>
      <c r="WHM7" s="130"/>
      <c r="WHN7" s="130"/>
      <c r="WHO7" s="130"/>
      <c r="WHP7" s="130"/>
      <c r="WHQ7" s="130"/>
      <c r="WHR7" s="130"/>
      <c r="WHS7" s="130"/>
      <c r="WHT7" s="130"/>
      <c r="WHU7" s="130"/>
      <c r="WHV7" s="130"/>
      <c r="WHW7" s="130"/>
      <c r="WHX7" s="130"/>
      <c r="WHY7" s="130"/>
      <c r="WHZ7" s="130"/>
      <c r="WIA7" s="130"/>
      <c r="WIB7" s="130"/>
      <c r="WIC7" s="130"/>
      <c r="WID7" s="130"/>
      <c r="WIE7" s="130"/>
      <c r="WIF7" s="130"/>
      <c r="WIG7" s="130"/>
      <c r="WIH7" s="130"/>
      <c r="WII7" s="130"/>
      <c r="WIJ7" s="130"/>
      <c r="WIK7" s="130"/>
      <c r="WIL7" s="130"/>
      <c r="WIM7" s="130"/>
      <c r="WIN7" s="130"/>
      <c r="WIO7" s="130"/>
      <c r="WIP7" s="130"/>
      <c r="WIQ7" s="130"/>
      <c r="WIR7" s="130"/>
      <c r="WIS7" s="130"/>
      <c r="WIT7" s="130"/>
      <c r="WIU7" s="130"/>
      <c r="WIV7" s="130"/>
      <c r="WIW7" s="130"/>
      <c r="WIX7" s="130"/>
      <c r="WIY7" s="130"/>
      <c r="WIZ7" s="130"/>
      <c r="WJA7" s="130"/>
      <c r="WJB7" s="130"/>
      <c r="WJC7" s="130"/>
      <c r="WJD7" s="130"/>
      <c r="WJE7" s="130"/>
      <c r="WJF7" s="130"/>
      <c r="WJG7" s="130"/>
      <c r="WJH7" s="130"/>
      <c r="WJI7" s="130"/>
      <c r="WJJ7" s="130"/>
      <c r="WJK7" s="130"/>
      <c r="WJL7" s="130"/>
      <c r="WJM7" s="130"/>
      <c r="WJN7" s="130"/>
      <c r="WJO7" s="130"/>
      <c r="WJP7" s="130"/>
      <c r="WJQ7" s="130"/>
      <c r="WJR7" s="130"/>
      <c r="WJS7" s="130"/>
      <c r="WJT7" s="130"/>
      <c r="WJU7" s="130"/>
      <c r="WJV7" s="130"/>
      <c r="WJW7" s="130"/>
      <c r="WJX7" s="130"/>
      <c r="WJY7" s="130"/>
      <c r="WJZ7" s="130"/>
      <c r="WKA7" s="130"/>
      <c r="WKB7" s="130"/>
      <c r="WKC7" s="130"/>
      <c r="WKD7" s="130"/>
      <c r="WKE7" s="130"/>
      <c r="WKF7" s="130"/>
      <c r="WKG7" s="130"/>
      <c r="WKH7" s="130"/>
      <c r="WKI7" s="130"/>
      <c r="WKJ7" s="130"/>
      <c r="WKK7" s="130"/>
      <c r="WKL7" s="130"/>
      <c r="WKM7" s="130"/>
      <c r="WKN7" s="130"/>
      <c r="WKO7" s="130"/>
      <c r="WKP7" s="130"/>
      <c r="WKQ7" s="130"/>
      <c r="WKR7" s="130"/>
      <c r="WKS7" s="130"/>
      <c r="WKT7" s="130"/>
      <c r="WKU7" s="130"/>
      <c r="WKV7" s="130"/>
      <c r="WKW7" s="130"/>
      <c r="WKX7" s="130"/>
      <c r="WKY7" s="130"/>
      <c r="WKZ7" s="130"/>
      <c r="WLA7" s="130"/>
      <c r="WLB7" s="130"/>
      <c r="WLC7" s="130"/>
      <c r="WLD7" s="130"/>
      <c r="WLE7" s="130"/>
      <c r="WLF7" s="130"/>
      <c r="WLG7" s="130"/>
      <c r="WLH7" s="130"/>
      <c r="WLI7" s="130"/>
      <c r="WLJ7" s="130"/>
      <c r="WLK7" s="130"/>
      <c r="WLL7" s="130"/>
      <c r="WLM7" s="130"/>
      <c r="WLN7" s="130"/>
      <c r="WLO7" s="130"/>
      <c r="WLP7" s="130"/>
      <c r="WLQ7" s="130"/>
      <c r="WLR7" s="130"/>
      <c r="WLS7" s="130"/>
      <c r="WLT7" s="130"/>
      <c r="WLU7" s="130"/>
      <c r="WLV7" s="130"/>
      <c r="WLW7" s="130"/>
      <c r="WLX7" s="130"/>
      <c r="WLY7" s="130"/>
      <c r="WLZ7" s="130"/>
      <c r="WMA7" s="130"/>
      <c r="WMB7" s="130"/>
      <c r="WMC7" s="130"/>
      <c r="WMD7" s="130"/>
      <c r="WME7" s="130"/>
      <c r="WMF7" s="130"/>
      <c r="WMG7" s="130"/>
      <c r="WMH7" s="130"/>
      <c r="WMI7" s="130"/>
      <c r="WMJ7" s="130"/>
      <c r="WMK7" s="130"/>
      <c r="WML7" s="130"/>
      <c r="WMM7" s="130"/>
      <c r="WMN7" s="130"/>
      <c r="WMO7" s="130"/>
      <c r="WMP7" s="130"/>
      <c r="WMQ7" s="130"/>
      <c r="WMR7" s="130"/>
      <c r="WMS7" s="130"/>
      <c r="WMT7" s="130"/>
      <c r="WMU7" s="130"/>
      <c r="WMV7" s="130"/>
      <c r="WMW7" s="130"/>
      <c r="WMX7" s="130"/>
      <c r="WMY7" s="130"/>
      <c r="WMZ7" s="130"/>
      <c r="WNA7" s="130"/>
      <c r="WNB7" s="130"/>
      <c r="WNC7" s="130"/>
      <c r="WND7" s="130"/>
      <c r="WNE7" s="130"/>
      <c r="WNF7" s="130"/>
      <c r="WNG7" s="130"/>
      <c r="WNH7" s="130"/>
      <c r="WNI7" s="130"/>
      <c r="WNJ7" s="130"/>
      <c r="WNK7" s="130"/>
      <c r="WNL7" s="130"/>
      <c r="WNM7" s="130"/>
      <c r="WNN7" s="130"/>
      <c r="WNO7" s="130"/>
      <c r="WNP7" s="130"/>
      <c r="WNQ7" s="130"/>
      <c r="WNR7" s="130"/>
      <c r="WNS7" s="130"/>
      <c r="WNT7" s="130"/>
      <c r="WNU7" s="130"/>
      <c r="WNV7" s="130"/>
      <c r="WNW7" s="130"/>
      <c r="WNX7" s="130"/>
      <c r="WNY7" s="130"/>
      <c r="WNZ7" s="130"/>
      <c r="WOA7" s="130"/>
      <c r="WOB7" s="130"/>
      <c r="WOC7" s="130"/>
      <c r="WOD7" s="130"/>
      <c r="WOE7" s="130"/>
      <c r="WOF7" s="130"/>
      <c r="WOG7" s="130"/>
      <c r="WOH7" s="130"/>
      <c r="WOI7" s="130"/>
      <c r="WOJ7" s="130"/>
      <c r="WOK7" s="130"/>
      <c r="WOL7" s="130"/>
      <c r="WOM7" s="130"/>
      <c r="WON7" s="130"/>
      <c r="WOO7" s="130"/>
      <c r="WOP7" s="130"/>
      <c r="WOQ7" s="130"/>
      <c r="WOR7" s="130"/>
      <c r="WOS7" s="130"/>
      <c r="WOT7" s="130"/>
      <c r="WOU7" s="130"/>
      <c r="WOV7" s="130"/>
      <c r="WOW7" s="130"/>
      <c r="WOX7" s="130"/>
      <c r="WOY7" s="130"/>
      <c r="WOZ7" s="130"/>
      <c r="WPA7" s="130"/>
      <c r="WPB7" s="130"/>
      <c r="WPC7" s="130"/>
      <c r="WPD7" s="130"/>
      <c r="WPE7" s="130"/>
      <c r="WPF7" s="130"/>
      <c r="WPG7" s="130"/>
      <c r="WPH7" s="130"/>
      <c r="WPI7" s="130"/>
      <c r="WPJ7" s="130"/>
      <c r="WPK7" s="130"/>
      <c r="WPL7" s="130"/>
      <c r="WPM7" s="130"/>
      <c r="WPN7" s="130"/>
      <c r="WPO7" s="130"/>
      <c r="WPP7" s="130"/>
      <c r="WPQ7" s="130"/>
      <c r="WPR7" s="130"/>
      <c r="WPS7" s="130"/>
      <c r="WPT7" s="130"/>
      <c r="WPU7" s="130"/>
      <c r="WPV7" s="130"/>
      <c r="WPW7" s="130"/>
      <c r="WPX7" s="130"/>
      <c r="WPY7" s="130"/>
      <c r="WPZ7" s="130"/>
      <c r="WQA7" s="130"/>
      <c r="WQB7" s="130"/>
      <c r="WQC7" s="130"/>
      <c r="WQD7" s="130"/>
      <c r="WQE7" s="130"/>
      <c r="WQF7" s="130"/>
      <c r="WQG7" s="130"/>
      <c r="WQH7" s="130"/>
      <c r="WQI7" s="130"/>
      <c r="WQJ7" s="130"/>
      <c r="WQK7" s="130"/>
      <c r="WQL7" s="130"/>
      <c r="WQM7" s="130"/>
      <c r="WQN7" s="130"/>
      <c r="WQO7" s="130"/>
      <c r="WQP7" s="130"/>
      <c r="WQQ7" s="130"/>
      <c r="WQR7" s="130"/>
      <c r="WQS7" s="130"/>
      <c r="WQT7" s="130"/>
      <c r="WQU7" s="130"/>
      <c r="WQV7" s="130"/>
      <c r="WQW7" s="130"/>
      <c r="WQX7" s="130"/>
      <c r="WQY7" s="130"/>
      <c r="WQZ7" s="130"/>
      <c r="WRA7" s="130"/>
      <c r="WRB7" s="130"/>
      <c r="WRC7" s="130"/>
      <c r="WRD7" s="130"/>
      <c r="WRE7" s="130"/>
      <c r="WRF7" s="130"/>
      <c r="WRG7" s="130"/>
      <c r="WRH7" s="130"/>
      <c r="WRI7" s="130"/>
      <c r="WRJ7" s="130"/>
      <c r="WRK7" s="130"/>
      <c r="WRL7" s="130"/>
      <c r="WRM7" s="130"/>
      <c r="WRN7" s="130"/>
      <c r="WRO7" s="130"/>
      <c r="WRP7" s="130"/>
      <c r="WRQ7" s="130"/>
      <c r="WRR7" s="130"/>
      <c r="WRS7" s="130"/>
      <c r="WRT7" s="130"/>
      <c r="WRU7" s="130"/>
      <c r="WRV7" s="130"/>
      <c r="WRW7" s="130"/>
      <c r="WRX7" s="130"/>
      <c r="WRY7" s="130"/>
      <c r="WRZ7" s="130"/>
      <c r="WSA7" s="130"/>
      <c r="WSB7" s="130"/>
      <c r="WSC7" s="130"/>
      <c r="WSD7" s="130"/>
      <c r="WSE7" s="130"/>
      <c r="WSF7" s="130"/>
      <c r="WSG7" s="130"/>
      <c r="WSH7" s="130"/>
      <c r="WSI7" s="130"/>
      <c r="WSJ7" s="130"/>
      <c r="WSK7" s="130"/>
      <c r="WSL7" s="130"/>
      <c r="WSM7" s="130"/>
      <c r="WSN7" s="130"/>
      <c r="WSO7" s="130"/>
      <c r="WSP7" s="130"/>
      <c r="WSQ7" s="130"/>
      <c r="WSR7" s="130"/>
      <c r="WSS7" s="130"/>
      <c r="WST7" s="130"/>
      <c r="WSU7" s="130"/>
      <c r="WSV7" s="130"/>
      <c r="WSW7" s="130"/>
      <c r="WSX7" s="130"/>
      <c r="WSY7" s="130"/>
      <c r="WSZ7" s="130"/>
      <c r="WTA7" s="130"/>
      <c r="WTB7" s="130"/>
      <c r="WTC7" s="130"/>
      <c r="WTD7" s="130"/>
      <c r="WTE7" s="130"/>
      <c r="WTF7" s="130"/>
      <c r="WTG7" s="130"/>
      <c r="WTH7" s="130"/>
      <c r="WTI7" s="130"/>
      <c r="WTJ7" s="130"/>
      <c r="WTK7" s="130"/>
      <c r="WTL7" s="130"/>
      <c r="WTM7" s="130"/>
      <c r="WTN7" s="130"/>
      <c r="WTO7" s="130"/>
      <c r="WTP7" s="130"/>
      <c r="WTQ7" s="130"/>
      <c r="WTR7" s="130"/>
      <c r="WTS7" s="130"/>
      <c r="WTT7" s="130"/>
      <c r="WTU7" s="130"/>
      <c r="WTV7" s="130"/>
      <c r="WTW7" s="130"/>
      <c r="WTX7" s="130"/>
      <c r="WTY7" s="130"/>
      <c r="WTZ7" s="130"/>
      <c r="WUA7" s="130"/>
      <c r="WUB7" s="130"/>
      <c r="WUC7" s="130"/>
      <c r="WUD7" s="130"/>
      <c r="WUE7" s="130"/>
      <c r="WUF7" s="130"/>
      <c r="WUG7" s="130"/>
      <c r="WUH7" s="130"/>
      <c r="WUI7" s="130"/>
      <c r="WUJ7" s="130"/>
      <c r="WUK7" s="130"/>
      <c r="WUL7" s="130"/>
      <c r="WUM7" s="130"/>
      <c r="WUN7" s="130"/>
      <c r="WUO7" s="130"/>
      <c r="WUP7" s="130"/>
      <c r="WUQ7" s="130"/>
      <c r="WUR7" s="130"/>
      <c r="WUS7" s="130"/>
      <c r="WUT7" s="130"/>
      <c r="WUU7" s="130"/>
      <c r="WUV7" s="130"/>
      <c r="WUW7" s="130"/>
      <c r="WUX7" s="130"/>
      <c r="WUY7" s="130"/>
      <c r="WUZ7" s="130"/>
      <c r="WVA7" s="130"/>
      <c r="WVB7" s="130"/>
      <c r="WVC7" s="130"/>
      <c r="WVD7" s="130"/>
      <c r="WVE7" s="130"/>
      <c r="WVF7" s="130"/>
      <c r="WVG7" s="130"/>
      <c r="WVH7" s="130"/>
      <c r="WVI7" s="130"/>
      <c r="WVJ7" s="130"/>
      <c r="WVK7" s="130"/>
      <c r="WVL7" s="130"/>
      <c r="WVM7" s="130"/>
      <c r="WVN7" s="130"/>
      <c r="WVO7" s="130"/>
      <c r="WVP7" s="130"/>
      <c r="WVQ7" s="130"/>
      <c r="WVR7" s="130"/>
      <c r="WVS7" s="130"/>
      <c r="WVT7" s="130"/>
      <c r="WVU7" s="130"/>
      <c r="WVV7" s="130"/>
      <c r="WVW7" s="130"/>
      <c r="WVX7" s="130"/>
      <c r="WVY7" s="130"/>
      <c r="WVZ7" s="130"/>
      <c r="WWA7" s="130"/>
      <c r="WWB7" s="130"/>
      <c r="WWC7" s="130"/>
      <c r="WWD7" s="130"/>
      <c r="WWE7" s="130"/>
      <c r="WWF7" s="130"/>
      <c r="WWG7" s="130"/>
      <c r="WWH7" s="130"/>
      <c r="WWI7" s="130"/>
      <c r="WWJ7" s="130"/>
      <c r="WWK7" s="130"/>
      <c r="WWL7" s="130"/>
      <c r="WWM7" s="130"/>
      <c r="WWN7" s="130"/>
      <c r="WWO7" s="130"/>
      <c r="WWP7" s="130"/>
      <c r="WWQ7" s="130"/>
      <c r="WWR7" s="130"/>
      <c r="WWS7" s="130"/>
      <c r="WWT7" s="130"/>
      <c r="WWU7" s="130"/>
      <c r="WWV7" s="130"/>
      <c r="WWW7" s="130"/>
      <c r="WWX7" s="130"/>
      <c r="WWY7" s="130"/>
      <c r="WWZ7" s="130"/>
      <c r="WXA7" s="130"/>
      <c r="WXB7" s="130"/>
      <c r="WXC7" s="130"/>
      <c r="WXD7" s="130"/>
      <c r="WXE7" s="130"/>
      <c r="WXF7" s="130"/>
      <c r="WXG7" s="130"/>
      <c r="WXH7" s="130"/>
      <c r="WXI7" s="130"/>
      <c r="WXJ7" s="130"/>
      <c r="WXK7" s="130"/>
      <c r="WXL7" s="130"/>
      <c r="WXM7" s="130"/>
      <c r="WXN7" s="130"/>
      <c r="WXO7" s="130"/>
      <c r="WXP7" s="130"/>
      <c r="WXQ7" s="130"/>
      <c r="WXR7" s="130"/>
      <c r="WXS7" s="130"/>
      <c r="WXT7" s="130"/>
      <c r="WXU7" s="130"/>
      <c r="WXV7" s="130"/>
      <c r="WXW7" s="130"/>
      <c r="WXX7" s="130"/>
      <c r="WXY7" s="130"/>
      <c r="WXZ7" s="130"/>
      <c r="WYA7" s="130"/>
      <c r="WYB7" s="130"/>
      <c r="WYC7" s="130"/>
      <c r="WYD7" s="130"/>
      <c r="WYE7" s="130"/>
      <c r="WYF7" s="130"/>
      <c r="WYG7" s="130"/>
      <c r="WYH7" s="130"/>
      <c r="WYI7" s="130"/>
      <c r="WYJ7" s="130"/>
      <c r="WYK7" s="130"/>
      <c r="WYL7" s="130"/>
      <c r="WYM7" s="130"/>
      <c r="WYN7" s="130"/>
      <c r="WYO7" s="130"/>
      <c r="WYP7" s="130"/>
      <c r="WYQ7" s="130"/>
      <c r="WYR7" s="130"/>
      <c r="WYS7" s="130"/>
      <c r="WYT7" s="130"/>
      <c r="WYU7" s="130"/>
      <c r="WYV7" s="130"/>
      <c r="WYW7" s="130"/>
      <c r="WYX7" s="130"/>
      <c r="WYY7" s="130"/>
      <c r="WYZ7" s="130"/>
      <c r="WZA7" s="130"/>
      <c r="WZB7" s="130"/>
      <c r="WZC7" s="130"/>
      <c r="WZD7" s="130"/>
      <c r="WZE7" s="130"/>
      <c r="WZF7" s="130"/>
      <c r="WZG7" s="130"/>
      <c r="WZH7" s="130"/>
      <c r="WZI7" s="130"/>
      <c r="WZJ7" s="130"/>
      <c r="WZK7" s="130"/>
      <c r="WZL7" s="130"/>
      <c r="WZM7" s="130"/>
      <c r="WZN7" s="130"/>
      <c r="WZO7" s="130"/>
      <c r="WZP7" s="130"/>
      <c r="WZQ7" s="130"/>
      <c r="WZR7" s="130"/>
      <c r="WZS7" s="130"/>
      <c r="WZT7" s="130"/>
      <c r="WZU7" s="130"/>
      <c r="WZV7" s="130"/>
      <c r="WZW7" s="130"/>
      <c r="WZX7" s="130"/>
      <c r="WZY7" s="130"/>
      <c r="WZZ7" s="130"/>
      <c r="XAA7" s="130"/>
      <c r="XAB7" s="130"/>
      <c r="XAC7" s="130"/>
      <c r="XAD7" s="130"/>
      <c r="XAE7" s="130"/>
      <c r="XAF7" s="130"/>
      <c r="XAG7" s="130"/>
      <c r="XAH7" s="130"/>
      <c r="XAI7" s="130"/>
      <c r="XAJ7" s="130"/>
      <c r="XAK7" s="130"/>
      <c r="XAL7" s="130"/>
      <c r="XAM7" s="130"/>
      <c r="XAN7" s="130"/>
      <c r="XAO7" s="130"/>
      <c r="XAP7" s="130"/>
      <c r="XAQ7" s="130"/>
      <c r="XAR7" s="130"/>
      <c r="XAS7" s="130"/>
      <c r="XAT7" s="130"/>
      <c r="XAU7" s="130"/>
      <c r="XAV7" s="130"/>
      <c r="XAW7" s="130"/>
      <c r="XAX7" s="130"/>
      <c r="XAY7" s="130"/>
      <c r="XAZ7" s="130"/>
      <c r="XBA7" s="130"/>
      <c r="XBB7" s="130"/>
      <c r="XBC7" s="130"/>
      <c r="XBD7" s="130"/>
      <c r="XBE7" s="130"/>
      <c r="XBF7" s="130"/>
      <c r="XBG7" s="130"/>
      <c r="XBH7" s="130"/>
      <c r="XBI7" s="130"/>
      <c r="XBJ7" s="130"/>
      <c r="XBK7" s="130"/>
      <c r="XBL7" s="130"/>
      <c r="XBM7" s="130"/>
      <c r="XBN7" s="130"/>
      <c r="XBO7" s="130"/>
      <c r="XBP7" s="130"/>
      <c r="XBQ7" s="130"/>
      <c r="XBR7" s="130"/>
      <c r="XBS7" s="130"/>
      <c r="XBT7" s="130"/>
      <c r="XBU7" s="130"/>
      <c r="XBV7" s="130"/>
      <c r="XBW7" s="130"/>
      <c r="XBX7" s="130"/>
      <c r="XBY7" s="130"/>
      <c r="XBZ7" s="130"/>
      <c r="XCA7" s="130"/>
      <c r="XCB7" s="130"/>
      <c r="XCC7" s="130"/>
      <c r="XCD7" s="130"/>
      <c r="XCE7" s="130"/>
      <c r="XCF7" s="130"/>
      <c r="XCG7" s="130"/>
      <c r="XCH7" s="130"/>
      <c r="XCI7" s="130"/>
      <c r="XCJ7" s="130"/>
      <c r="XCK7" s="130"/>
      <c r="XCL7" s="130"/>
      <c r="XCM7" s="130"/>
      <c r="XCN7" s="130"/>
      <c r="XCO7" s="130"/>
      <c r="XCP7" s="130"/>
      <c r="XCQ7" s="130"/>
      <c r="XCR7" s="130"/>
      <c r="XCS7" s="130"/>
      <c r="XCT7" s="130"/>
      <c r="XCU7" s="130"/>
      <c r="XCV7" s="130"/>
      <c r="XCW7" s="130"/>
      <c r="XCX7" s="130"/>
      <c r="XCY7" s="130"/>
      <c r="XCZ7" s="130"/>
      <c r="XDA7" s="130"/>
      <c r="XDB7" s="130"/>
      <c r="XDC7" s="130"/>
      <c r="XDD7" s="130"/>
      <c r="XDE7" s="130"/>
      <c r="XDF7" s="130"/>
      <c r="XDG7" s="130"/>
      <c r="XDH7" s="130"/>
      <c r="XDI7" s="130"/>
      <c r="XDJ7" s="130"/>
      <c r="XDK7" s="130"/>
      <c r="XDL7" s="130"/>
      <c r="XDM7" s="130"/>
      <c r="XDN7" s="130"/>
      <c r="XDO7" s="130"/>
      <c r="XDP7" s="130"/>
      <c r="XDQ7" s="130"/>
      <c r="XDR7" s="130"/>
      <c r="XDS7" s="130"/>
      <c r="XDT7" s="130"/>
      <c r="XDU7" s="130"/>
      <c r="XDV7" s="130"/>
      <c r="XDW7" s="130"/>
      <c r="XDX7" s="130"/>
      <c r="XDY7" s="130"/>
      <c r="XDZ7" s="130"/>
      <c r="XEA7" s="130"/>
      <c r="XEB7" s="130"/>
      <c r="XEC7" s="130"/>
      <c r="XED7" s="130"/>
      <c r="XEE7" s="130"/>
      <c r="XEF7" s="130"/>
      <c r="XEG7" s="130"/>
      <c r="XEH7" s="130"/>
      <c r="XEI7" s="130"/>
      <c r="XEJ7" s="130"/>
      <c r="XEK7" s="130"/>
      <c r="XEL7" s="130"/>
      <c r="XEM7" s="130"/>
      <c r="XEN7" s="130"/>
      <c r="XEO7" s="130"/>
      <c r="XEP7" s="130"/>
      <c r="XEQ7" s="130"/>
      <c r="XER7" s="130"/>
      <c r="XES7" s="130"/>
      <c r="XET7" s="130"/>
      <c r="XEU7" s="130"/>
      <c r="XEV7" s="130"/>
      <c r="XEW7" s="130"/>
      <c r="XEX7" s="130"/>
      <c r="XEY7" s="130"/>
      <c r="XEZ7" s="130"/>
      <c r="XFA7" s="130"/>
    </row>
    <row r="8" spans="1:16381">
      <c r="A8" s="670"/>
      <c r="B8" s="65" t="s">
        <v>54</v>
      </c>
      <c r="C8" s="348">
        <f>C5+C6+C7-C2-C3-C4</f>
        <v>1246</v>
      </c>
      <c r="D8" s="348">
        <f t="shared" ref="D8:AA8" si="1">C8+D6+D7-D2-D3-D4</f>
        <v>1246</v>
      </c>
      <c r="E8" s="348">
        <f t="shared" si="1"/>
        <v>1246</v>
      </c>
      <c r="F8" s="348">
        <f t="shared" si="1"/>
        <v>1246</v>
      </c>
      <c r="G8" s="348">
        <f t="shared" si="1"/>
        <v>1246</v>
      </c>
      <c r="H8" s="348">
        <f t="shared" si="1"/>
        <v>1246</v>
      </c>
      <c r="I8" s="348">
        <f t="shared" si="1"/>
        <v>1246</v>
      </c>
      <c r="J8" s="348">
        <f t="shared" si="1"/>
        <v>1246</v>
      </c>
      <c r="K8" s="348">
        <f t="shared" si="1"/>
        <v>1246</v>
      </c>
      <c r="L8" s="348">
        <f t="shared" si="1"/>
        <v>1246</v>
      </c>
      <c r="M8" s="348">
        <f t="shared" si="1"/>
        <v>1246</v>
      </c>
      <c r="N8" s="348">
        <f t="shared" si="1"/>
        <v>1246</v>
      </c>
      <c r="O8" s="334">
        <f t="shared" si="1"/>
        <v>1246</v>
      </c>
      <c r="P8" s="327">
        <f t="shared" si="1"/>
        <v>1168</v>
      </c>
      <c r="Q8" s="318">
        <f t="shared" si="1"/>
        <v>602</v>
      </c>
      <c r="R8" s="318">
        <f t="shared" si="1"/>
        <v>-74</v>
      </c>
      <c r="S8" s="318">
        <f t="shared" si="1"/>
        <v>-391</v>
      </c>
      <c r="T8" s="318">
        <f t="shared" si="1"/>
        <v>-19</v>
      </c>
      <c r="U8" s="318">
        <f t="shared" si="1"/>
        <v>15</v>
      </c>
      <c r="V8" s="348">
        <f t="shared" si="1"/>
        <v>189</v>
      </c>
      <c r="W8" s="348">
        <f t="shared" si="1"/>
        <v>524</v>
      </c>
      <c r="X8" s="348">
        <f t="shared" si="1"/>
        <v>1035</v>
      </c>
      <c r="Y8" s="348">
        <f t="shared" si="1"/>
        <v>657</v>
      </c>
      <c r="Z8" s="348">
        <f t="shared" si="1"/>
        <v>216</v>
      </c>
      <c r="AA8" s="334">
        <f t="shared" si="1"/>
        <v>15</v>
      </c>
      <c r="AB8" s="24"/>
      <c r="AC8" s="59">
        <f>AA8-848</f>
        <v>-833</v>
      </c>
      <c r="AD8" s="3">
        <v>670</v>
      </c>
      <c r="AH8" s="2"/>
      <c r="AI8" s="2"/>
    </row>
    <row r="9" spans="1:16381">
      <c r="A9" s="670" t="s">
        <v>98</v>
      </c>
      <c r="B9" s="51" t="s">
        <v>46</v>
      </c>
      <c r="C9" s="37"/>
      <c r="D9" s="38"/>
      <c r="E9" s="38"/>
      <c r="F9" s="38"/>
      <c r="G9" s="37"/>
      <c r="H9" s="37"/>
      <c r="I9" s="37"/>
      <c r="J9" s="37"/>
      <c r="K9" s="37"/>
      <c r="L9" s="37"/>
      <c r="M9" s="37"/>
      <c r="N9" s="37"/>
      <c r="O9" s="340"/>
      <c r="P9" s="61">
        <v>60</v>
      </c>
      <c r="Q9" s="37">
        <v>204</v>
      </c>
      <c r="R9" s="37">
        <v>798</v>
      </c>
      <c r="S9" s="60">
        <v>742</v>
      </c>
      <c r="T9" s="60">
        <v>745</v>
      </c>
      <c r="U9" s="140">
        <v>891</v>
      </c>
      <c r="V9" s="140">
        <v>700</v>
      </c>
      <c r="W9" s="140">
        <v>448</v>
      </c>
      <c r="X9" s="140">
        <v>349</v>
      </c>
      <c r="Y9" s="140">
        <v>300</v>
      </c>
      <c r="Z9" s="140">
        <v>325</v>
      </c>
      <c r="AA9" s="45">
        <v>176</v>
      </c>
      <c r="AB9" s="24">
        <f t="shared" ref="AB9:AB14" si="2">SUM(C9:AA9)</f>
        <v>5738</v>
      </c>
      <c r="AC9" s="349"/>
      <c r="AE9" s="44">
        <f>D9+E9+F9+G9+H9+I9+J9+K9+L9+M9+N9+O9</f>
        <v>0</v>
      </c>
      <c r="AF9" s="44"/>
      <c r="AG9" s="44">
        <f>P9+Q9+R9+S9+T9+U9+V9+W9+X9+Y9+Z9+AA9</f>
        <v>5738</v>
      </c>
      <c r="AH9" s="2"/>
      <c r="AI9" s="2"/>
    </row>
    <row r="10" spans="1:16381">
      <c r="A10" s="670"/>
      <c r="B10" s="51" t="s">
        <v>47</v>
      </c>
      <c r="C10" s="52"/>
      <c r="D10" s="37"/>
      <c r="E10" s="37"/>
      <c r="F10" s="37"/>
      <c r="G10" s="37"/>
      <c r="H10" s="37"/>
      <c r="I10" s="37"/>
      <c r="J10" s="37"/>
      <c r="K10" s="54"/>
      <c r="L10" s="54"/>
      <c r="M10" s="54"/>
      <c r="N10" s="37"/>
      <c r="O10" s="340"/>
      <c r="P10" s="61"/>
      <c r="Q10" s="37"/>
      <c r="R10" s="61">
        <v>12</v>
      </c>
      <c r="S10" s="37">
        <v>8</v>
      </c>
      <c r="T10" s="61">
        <v>9</v>
      </c>
      <c r="U10" s="37">
        <v>4</v>
      </c>
      <c r="V10" s="61">
        <v>6</v>
      </c>
      <c r="W10" s="37">
        <v>4</v>
      </c>
      <c r="X10" s="61">
        <v>5</v>
      </c>
      <c r="Y10" s="37">
        <v>6</v>
      </c>
      <c r="Z10" s="61">
        <v>5</v>
      </c>
      <c r="AA10" s="45">
        <v>4</v>
      </c>
      <c r="AB10" s="24">
        <f t="shared" si="2"/>
        <v>63</v>
      </c>
      <c r="AC10" s="349"/>
      <c r="AE10" s="44">
        <f>D10+E10+F10+G10+H10+I10+J10+K10+L10+M10+N10+O10</f>
        <v>0</v>
      </c>
      <c r="AF10" s="44">
        <f>P10+Q10+R10+S10+T10+U10+V10+W10+X10+Y10</f>
        <v>54</v>
      </c>
      <c r="AG10" s="44">
        <f>P10+Q10+R10+S10+T10+U10+V10+W10+X10+Y10+Z10+AA10</f>
        <v>63</v>
      </c>
      <c r="AH10" s="2"/>
      <c r="AI10" s="2"/>
    </row>
    <row r="11" spans="1:16381" ht="28.5" hidden="1" customHeight="1">
      <c r="A11" s="670"/>
      <c r="B11" s="53" t="s">
        <v>48</v>
      </c>
      <c r="C11" s="52"/>
      <c r="D11" s="37"/>
      <c r="E11" s="37"/>
      <c r="F11" s="54"/>
      <c r="G11" s="54"/>
      <c r="H11" s="54"/>
      <c r="I11" s="55"/>
      <c r="J11" s="55"/>
      <c r="K11" s="55"/>
      <c r="L11" s="55"/>
      <c r="M11" s="37"/>
      <c r="N11" s="37"/>
      <c r="O11" s="340"/>
      <c r="P11" s="61"/>
      <c r="Q11" s="37"/>
      <c r="R11" s="37"/>
      <c r="S11" s="37"/>
      <c r="T11" s="37"/>
      <c r="U11" s="40"/>
      <c r="V11" s="40"/>
      <c r="W11" s="40"/>
      <c r="X11" s="40"/>
      <c r="Y11" s="40"/>
      <c r="Z11" s="40"/>
      <c r="AA11" s="45"/>
      <c r="AB11" s="24">
        <f t="shared" si="2"/>
        <v>0</v>
      </c>
      <c r="AC11" s="349"/>
      <c r="AH11" s="2"/>
      <c r="AI11" s="2"/>
    </row>
    <row r="12" spans="1:16381">
      <c r="A12" s="670"/>
      <c r="B12" s="65" t="s">
        <v>53</v>
      </c>
      <c r="C12" s="9">
        <v>662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341"/>
      <c r="P12" s="137"/>
      <c r="Q12" s="17"/>
      <c r="R12" s="17"/>
      <c r="S12" s="17"/>
      <c r="T12" s="17"/>
      <c r="U12" s="15"/>
      <c r="V12" s="15"/>
      <c r="W12" s="15"/>
      <c r="X12" s="15"/>
      <c r="Y12" s="15"/>
      <c r="Z12" s="15"/>
      <c r="AA12" s="26"/>
      <c r="AB12" s="24">
        <f t="shared" si="2"/>
        <v>662</v>
      </c>
      <c r="AC12" s="17"/>
      <c r="AH12" s="2"/>
      <c r="AI12" s="2"/>
    </row>
    <row r="13" spans="1:16381">
      <c r="A13" s="670"/>
      <c r="B13" s="65" t="s">
        <v>56</v>
      </c>
      <c r="C13" s="9"/>
      <c r="D13" s="17"/>
      <c r="E13" s="17"/>
      <c r="F13" s="17"/>
      <c r="G13" s="9"/>
      <c r="H13" s="9"/>
      <c r="I13" s="9"/>
      <c r="J13" s="9"/>
      <c r="K13" s="9"/>
      <c r="L13" s="9"/>
      <c r="M13" s="9"/>
      <c r="N13" s="17"/>
      <c r="O13" s="341"/>
      <c r="P13" s="137"/>
      <c r="Q13" s="17"/>
      <c r="R13" s="17">
        <v>230</v>
      </c>
      <c r="S13" s="17">
        <v>188</v>
      </c>
      <c r="T13" s="17">
        <v>415</v>
      </c>
      <c r="U13" s="15"/>
      <c r="V13" s="15"/>
      <c r="W13" s="15"/>
      <c r="X13" s="15"/>
      <c r="Y13" s="15"/>
      <c r="Z13" s="15"/>
      <c r="AA13" s="26"/>
      <c r="AB13" s="24">
        <f t="shared" si="2"/>
        <v>833</v>
      </c>
      <c r="AC13" s="17"/>
      <c r="AH13" s="3">
        <f>SUM(P13:U13)</f>
        <v>833</v>
      </c>
      <c r="AI13" s="3">
        <f>SUM(P13:AA13)</f>
        <v>833</v>
      </c>
    </row>
    <row r="14" spans="1:16381" ht="16.5">
      <c r="A14" s="670"/>
      <c r="B14" s="129" t="s">
        <v>57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34"/>
      <c r="P14" s="210"/>
      <c r="Q14" s="152"/>
      <c r="R14" s="152"/>
      <c r="S14" s="152"/>
      <c r="T14" s="357">
        <v>874</v>
      </c>
      <c r="U14" s="358">
        <v>540</v>
      </c>
      <c r="V14" s="127">
        <v>1368</v>
      </c>
      <c r="W14" s="21">
        <v>827</v>
      </c>
      <c r="X14" s="314">
        <v>788</v>
      </c>
      <c r="Y14" s="21"/>
      <c r="Z14" s="21"/>
      <c r="AA14" s="25"/>
      <c r="AB14" s="24">
        <f t="shared" si="2"/>
        <v>4397</v>
      </c>
      <c r="AC14" s="17"/>
      <c r="AH14" s="3">
        <f>SUM(P14:U14)</f>
        <v>1414</v>
      </c>
      <c r="AI14" s="3">
        <f>SUM(P14:AA14)</f>
        <v>4397</v>
      </c>
    </row>
    <row r="15" spans="1:16381" ht="29.25" customHeight="1">
      <c r="A15" s="670"/>
      <c r="B15" s="65" t="s">
        <v>54</v>
      </c>
      <c r="C15" s="348">
        <f>C12+C13+C14-C9-C10-C11</f>
        <v>662</v>
      </c>
      <c r="D15" s="348">
        <f t="shared" ref="D15:AA15" si="3">C15+D13+D14-D9-D10-D11</f>
        <v>662</v>
      </c>
      <c r="E15" s="348">
        <f t="shared" si="3"/>
        <v>662</v>
      </c>
      <c r="F15" s="348">
        <f t="shared" si="3"/>
        <v>662</v>
      </c>
      <c r="G15" s="348">
        <f t="shared" si="3"/>
        <v>662</v>
      </c>
      <c r="H15" s="348">
        <f t="shared" si="3"/>
        <v>662</v>
      </c>
      <c r="I15" s="348">
        <f t="shared" si="3"/>
        <v>662</v>
      </c>
      <c r="J15" s="348">
        <f t="shared" si="3"/>
        <v>662</v>
      </c>
      <c r="K15" s="348">
        <f t="shared" si="3"/>
        <v>662</v>
      </c>
      <c r="L15" s="348">
        <f t="shared" si="3"/>
        <v>662</v>
      </c>
      <c r="M15" s="348">
        <f t="shared" si="3"/>
        <v>662</v>
      </c>
      <c r="N15" s="348">
        <f t="shared" si="3"/>
        <v>662</v>
      </c>
      <c r="O15" s="334">
        <f t="shared" si="3"/>
        <v>662</v>
      </c>
      <c r="P15" s="20">
        <f t="shared" si="3"/>
        <v>602</v>
      </c>
      <c r="Q15" s="348">
        <f t="shared" si="3"/>
        <v>398</v>
      </c>
      <c r="R15" s="318">
        <f t="shared" si="3"/>
        <v>-182</v>
      </c>
      <c r="S15" s="318">
        <f t="shared" si="3"/>
        <v>-744</v>
      </c>
      <c r="T15" s="318">
        <f t="shared" si="3"/>
        <v>-209</v>
      </c>
      <c r="U15" s="318">
        <f t="shared" si="3"/>
        <v>-564</v>
      </c>
      <c r="V15" s="348">
        <f t="shared" si="3"/>
        <v>98</v>
      </c>
      <c r="W15" s="348">
        <f t="shared" si="3"/>
        <v>473</v>
      </c>
      <c r="X15" s="348">
        <f t="shared" si="3"/>
        <v>907</v>
      </c>
      <c r="Y15" s="348">
        <f t="shared" si="3"/>
        <v>601</v>
      </c>
      <c r="Z15" s="348">
        <f t="shared" si="3"/>
        <v>271</v>
      </c>
      <c r="AA15" s="334">
        <f t="shared" si="3"/>
        <v>91</v>
      </c>
      <c r="AB15" s="24"/>
      <c r="AC15" s="59">
        <f>AA15-848</f>
        <v>-757</v>
      </c>
      <c r="AD15" s="3">
        <v>703</v>
      </c>
      <c r="AH15" s="2"/>
      <c r="AI15" s="2"/>
    </row>
    <row r="16" spans="1:16381">
      <c r="A16" s="670" t="s">
        <v>165</v>
      </c>
      <c r="B16" s="51" t="s">
        <v>46</v>
      </c>
      <c r="C16" s="37"/>
      <c r="D16" s="38"/>
      <c r="E16" s="38"/>
      <c r="F16" s="38"/>
      <c r="G16" s="38"/>
      <c r="H16" s="37"/>
      <c r="I16" s="37"/>
      <c r="J16" s="37"/>
      <c r="K16" s="37"/>
      <c r="L16" s="37"/>
      <c r="M16" s="37"/>
      <c r="N16" s="37"/>
      <c r="O16" s="45"/>
      <c r="P16" s="42">
        <v>64</v>
      </c>
      <c r="Q16" s="37">
        <v>994</v>
      </c>
      <c r="R16" s="37">
        <v>3152</v>
      </c>
      <c r="S16" s="58">
        <v>2572</v>
      </c>
      <c r="T16" s="58">
        <v>2688</v>
      </c>
      <c r="U16" s="139">
        <v>2608</v>
      </c>
      <c r="V16" s="139">
        <v>3535</v>
      </c>
      <c r="W16" s="139">
        <v>3450</v>
      </c>
      <c r="X16" s="139">
        <v>1526</v>
      </c>
      <c r="Y16" s="139">
        <v>2362</v>
      </c>
      <c r="Z16" s="139">
        <v>1606</v>
      </c>
      <c r="AA16" s="352">
        <f>352574-351648</f>
        <v>926</v>
      </c>
      <c r="AB16" s="24">
        <f t="shared" ref="AB16:AB21" si="4">SUM(C16:AA16)</f>
        <v>25483</v>
      </c>
      <c r="AC16" s="9"/>
      <c r="AE16" s="44">
        <f>D16+E16+F16+G16+H16+I16+J16+K16+L16+M16+N16+O16</f>
        <v>0</v>
      </c>
      <c r="AF16" s="44"/>
      <c r="AG16" s="44">
        <f>P16+Q16+R16+S16+T16+U16+V16+W16+X16+Y16+Z16+AA16</f>
        <v>25483</v>
      </c>
      <c r="AH16" s="2"/>
      <c r="AI16" s="2"/>
    </row>
    <row r="17" spans="1:16381">
      <c r="A17" s="670"/>
      <c r="B17" s="51" t="s">
        <v>47</v>
      </c>
      <c r="C17" s="52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5"/>
      <c r="P17" s="42"/>
      <c r="Q17" s="37"/>
      <c r="R17" s="37">
        <v>554</v>
      </c>
      <c r="S17" s="37">
        <v>408</v>
      </c>
      <c r="T17" s="37">
        <v>446</v>
      </c>
      <c r="U17" s="40">
        <v>482</v>
      </c>
      <c r="V17" s="40">
        <v>340</v>
      </c>
      <c r="W17" s="40">
        <v>310</v>
      </c>
      <c r="X17" s="40">
        <v>420</v>
      </c>
      <c r="Y17" s="40">
        <v>478</v>
      </c>
      <c r="Z17" s="40">
        <v>310</v>
      </c>
      <c r="AA17" s="45">
        <v>346</v>
      </c>
      <c r="AB17" s="24">
        <f t="shared" si="4"/>
        <v>4094</v>
      </c>
      <c r="AC17" s="349"/>
      <c r="AE17" s="44">
        <f>D17+E17+F17+G17+H17+I17+J17+K17+L17+M17+N17+O17</f>
        <v>0</v>
      </c>
      <c r="AF17" s="44">
        <f>P17+Q17+R17+S17+T17+U17+V17+W17+X17+Y17</f>
        <v>3438</v>
      </c>
      <c r="AG17" s="44">
        <f>P17+Q17+R17+S17+T17+U17+V17+W17+X17+Y17+Z17+AA17</f>
        <v>4094</v>
      </c>
      <c r="AH17" s="2"/>
      <c r="AI17" s="2"/>
    </row>
    <row r="18" spans="1:16381" ht="26.25" hidden="1" customHeight="1">
      <c r="A18" s="670"/>
      <c r="B18" s="53" t="s">
        <v>48</v>
      </c>
      <c r="C18" s="52"/>
      <c r="D18" s="37"/>
      <c r="E18" s="37"/>
      <c r="F18" s="54"/>
      <c r="G18" s="54"/>
      <c r="H18" s="54"/>
      <c r="I18" s="55"/>
      <c r="J18" s="55"/>
      <c r="K18" s="55"/>
      <c r="L18" s="57"/>
      <c r="M18" s="57"/>
      <c r="N18" s="57"/>
      <c r="O18" s="45"/>
      <c r="P18" s="42"/>
      <c r="Q18" s="37"/>
      <c r="R18" s="37"/>
      <c r="S18" s="37"/>
      <c r="T18" s="37"/>
      <c r="U18" s="40"/>
      <c r="V18" s="40"/>
      <c r="W18" s="40"/>
      <c r="X18" s="40"/>
      <c r="Y18" s="40"/>
      <c r="Z18" s="40"/>
      <c r="AA18" s="45"/>
      <c r="AB18" s="24">
        <f t="shared" si="4"/>
        <v>0</v>
      </c>
      <c r="AC18" s="349"/>
      <c r="AH18" s="2"/>
      <c r="AI18" s="2"/>
    </row>
    <row r="19" spans="1:16381">
      <c r="A19" s="670"/>
      <c r="B19" s="65" t="s">
        <v>53</v>
      </c>
      <c r="C19" s="9">
        <v>2219</v>
      </c>
      <c r="D19" s="9"/>
      <c r="E19" s="9"/>
      <c r="F19" s="9"/>
      <c r="G19" s="17"/>
      <c r="H19" s="17"/>
      <c r="I19" s="17"/>
      <c r="J19" s="17"/>
      <c r="K19" s="17"/>
      <c r="L19" s="17"/>
      <c r="M19" s="17"/>
      <c r="N19" s="17"/>
      <c r="O19" s="26"/>
      <c r="P19" s="18"/>
      <c r="Q19" s="17"/>
      <c r="R19" s="17"/>
      <c r="S19" s="17"/>
      <c r="T19" s="17"/>
      <c r="U19" s="15"/>
      <c r="V19" s="15"/>
      <c r="W19" s="15"/>
      <c r="X19" s="15"/>
      <c r="Y19" s="15"/>
      <c r="Z19" s="15"/>
      <c r="AA19" s="26"/>
      <c r="AB19" s="24">
        <f t="shared" si="4"/>
        <v>2219</v>
      </c>
      <c r="AC19" s="17"/>
      <c r="AH19" s="2"/>
      <c r="AI19" s="2"/>
    </row>
    <row r="20" spans="1:16381" ht="15.75" customHeight="1">
      <c r="A20" s="670"/>
      <c r="B20" s="65" t="s">
        <v>56</v>
      </c>
      <c r="C20" s="9"/>
      <c r="D20" s="9"/>
      <c r="E20" s="9"/>
      <c r="F20" s="9"/>
      <c r="G20" s="9"/>
      <c r="H20" s="9"/>
      <c r="I20" s="9"/>
      <c r="J20" s="17"/>
      <c r="K20" s="9"/>
      <c r="L20" s="9"/>
      <c r="M20" s="9"/>
      <c r="N20" s="17"/>
      <c r="O20" s="26"/>
      <c r="P20" s="18"/>
      <c r="Q20" s="17"/>
      <c r="R20" s="17">
        <v>532</v>
      </c>
      <c r="S20" s="17">
        <v>2112</v>
      </c>
      <c r="T20" s="17">
        <v>42</v>
      </c>
      <c r="U20" s="15"/>
      <c r="V20" s="15"/>
      <c r="W20" s="15"/>
      <c r="X20" s="15"/>
      <c r="Y20" s="15"/>
      <c r="Z20" s="15"/>
      <c r="AA20" s="26"/>
      <c r="AB20" s="24">
        <f t="shared" si="4"/>
        <v>2686</v>
      </c>
      <c r="AC20" s="17"/>
      <c r="AH20" s="3">
        <f>SUM(P20:U20)</f>
        <v>2686</v>
      </c>
      <c r="AI20" s="3">
        <f>SUM(P20:AA20)</f>
        <v>2686</v>
      </c>
    </row>
    <row r="21" spans="1:16381" s="131" customFormat="1">
      <c r="A21" s="670"/>
      <c r="B21" s="129" t="s">
        <v>57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4"/>
      <c r="P21" s="210"/>
      <c r="Q21" s="152"/>
      <c r="R21" s="152"/>
      <c r="S21" s="358">
        <f>993+3060</f>
        <v>4053</v>
      </c>
      <c r="T21" s="358">
        <v>2120</v>
      </c>
      <c r="U21" s="358">
        <v>3464</v>
      </c>
      <c r="V21" s="356">
        <v>2732</v>
      </c>
      <c r="W21" s="356">
        <v>3748</v>
      </c>
      <c r="X21" s="356">
        <v>3876</v>
      </c>
      <c r="Y21" s="356">
        <v>2300</v>
      </c>
      <c r="Z21" s="356">
        <v>3735</v>
      </c>
      <c r="AA21" s="25">
        <v>1428</v>
      </c>
      <c r="AB21" s="24">
        <f t="shared" si="4"/>
        <v>27456</v>
      </c>
      <c r="AC21" s="9"/>
      <c r="AD21" s="138"/>
      <c r="AE21" s="130"/>
      <c r="AF21" s="130"/>
      <c r="AG21" s="130"/>
      <c r="AH21" s="3">
        <f>SUM(P21:U21)</f>
        <v>9637</v>
      </c>
      <c r="AI21" s="3">
        <f>SUM(P21:AA21)</f>
        <v>27456</v>
      </c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0"/>
      <c r="GJ21" s="130"/>
      <c r="GK21" s="130"/>
      <c r="GL21" s="130"/>
      <c r="GM21" s="130"/>
      <c r="GN21" s="130"/>
      <c r="GO21" s="130"/>
      <c r="GP21" s="130"/>
      <c r="GQ21" s="130"/>
      <c r="GR21" s="130"/>
      <c r="GS21" s="130"/>
      <c r="GT21" s="130"/>
      <c r="GU21" s="130"/>
      <c r="GV21" s="130"/>
      <c r="GW21" s="130"/>
      <c r="GX21" s="130"/>
      <c r="GY21" s="130"/>
      <c r="GZ21" s="130"/>
      <c r="HA21" s="130"/>
      <c r="HB21" s="130"/>
      <c r="HC21" s="130"/>
      <c r="HD21" s="130"/>
      <c r="HE21" s="130"/>
      <c r="HF21" s="130"/>
      <c r="HG21" s="130"/>
      <c r="HH21" s="130"/>
      <c r="HI21" s="130"/>
      <c r="HJ21" s="130"/>
      <c r="HK21" s="130"/>
      <c r="HL21" s="130"/>
      <c r="HM21" s="130"/>
      <c r="HN21" s="130"/>
      <c r="HO21" s="130"/>
      <c r="HP21" s="130"/>
      <c r="HQ21" s="130"/>
      <c r="HR21" s="130"/>
      <c r="HS21" s="130"/>
      <c r="HT21" s="130"/>
      <c r="HU21" s="130"/>
      <c r="HV21" s="130"/>
      <c r="HW21" s="130"/>
      <c r="HX21" s="130"/>
      <c r="HY21" s="130"/>
      <c r="HZ21" s="130"/>
      <c r="IA21" s="130"/>
      <c r="IB21" s="130"/>
      <c r="IC21" s="130"/>
      <c r="ID21" s="130"/>
      <c r="IE21" s="130"/>
      <c r="IF21" s="130"/>
      <c r="IG21" s="130"/>
      <c r="IH21" s="130"/>
      <c r="II21" s="130"/>
      <c r="IJ21" s="130"/>
      <c r="IK21" s="130"/>
      <c r="IL21" s="130"/>
      <c r="IM21" s="130"/>
      <c r="IN21" s="130"/>
      <c r="IO21" s="130"/>
      <c r="IP21" s="130"/>
      <c r="IQ21" s="130"/>
      <c r="IR21" s="130"/>
      <c r="IS21" s="130"/>
      <c r="IT21" s="130"/>
      <c r="IU21" s="130"/>
      <c r="IV21" s="130"/>
      <c r="IW21" s="130"/>
      <c r="IX21" s="130"/>
      <c r="IY21" s="130"/>
      <c r="IZ21" s="130"/>
      <c r="JA21" s="130"/>
      <c r="JB21" s="130"/>
      <c r="JC21" s="130"/>
      <c r="JD21" s="130"/>
      <c r="JE21" s="130"/>
      <c r="JF21" s="130"/>
      <c r="JG21" s="130"/>
      <c r="JH21" s="130"/>
      <c r="JI21" s="130"/>
      <c r="JJ21" s="130"/>
      <c r="JK21" s="130"/>
      <c r="JL21" s="130"/>
      <c r="JM21" s="130"/>
      <c r="JN21" s="130"/>
      <c r="JO21" s="130"/>
      <c r="JP21" s="130"/>
      <c r="JQ21" s="130"/>
      <c r="JR21" s="130"/>
      <c r="JS21" s="130"/>
      <c r="JT21" s="130"/>
      <c r="JU21" s="130"/>
      <c r="JV21" s="130"/>
      <c r="JW21" s="130"/>
      <c r="JX21" s="130"/>
      <c r="JY21" s="130"/>
      <c r="JZ21" s="130"/>
      <c r="KA21" s="130"/>
      <c r="KB21" s="130"/>
      <c r="KC21" s="130"/>
      <c r="KD21" s="130"/>
      <c r="KE21" s="130"/>
      <c r="KF21" s="130"/>
      <c r="KG21" s="130"/>
      <c r="KH21" s="130"/>
      <c r="KI21" s="130"/>
      <c r="KJ21" s="130"/>
      <c r="KK21" s="130"/>
      <c r="KL21" s="130"/>
      <c r="KM21" s="130"/>
      <c r="KN21" s="130"/>
      <c r="KO21" s="130"/>
      <c r="KP21" s="130"/>
      <c r="KQ21" s="130"/>
      <c r="KR21" s="130"/>
      <c r="KS21" s="130"/>
      <c r="KT21" s="130"/>
      <c r="KU21" s="130"/>
      <c r="KV21" s="130"/>
      <c r="KW21" s="130"/>
      <c r="KX21" s="130"/>
      <c r="KY21" s="130"/>
      <c r="KZ21" s="130"/>
      <c r="LA21" s="130"/>
      <c r="LB21" s="130"/>
      <c r="LC21" s="130"/>
      <c r="LD21" s="130"/>
      <c r="LE21" s="130"/>
      <c r="LF21" s="130"/>
      <c r="LG21" s="130"/>
      <c r="LH21" s="130"/>
      <c r="LI21" s="130"/>
      <c r="LJ21" s="130"/>
      <c r="LK21" s="130"/>
      <c r="LL21" s="130"/>
      <c r="LM21" s="130"/>
      <c r="LN21" s="130"/>
      <c r="LO21" s="130"/>
      <c r="LP21" s="130"/>
      <c r="LQ21" s="130"/>
      <c r="LR21" s="130"/>
      <c r="LS21" s="130"/>
      <c r="LT21" s="130"/>
      <c r="LU21" s="130"/>
      <c r="LV21" s="130"/>
      <c r="LW21" s="130"/>
      <c r="LX21" s="130"/>
      <c r="LY21" s="130"/>
      <c r="LZ21" s="130"/>
      <c r="MA21" s="130"/>
      <c r="MB21" s="130"/>
      <c r="MC21" s="130"/>
      <c r="MD21" s="130"/>
      <c r="ME21" s="130"/>
      <c r="MF21" s="130"/>
      <c r="MG21" s="130"/>
      <c r="MH21" s="130"/>
      <c r="MI21" s="130"/>
      <c r="MJ21" s="130"/>
      <c r="MK21" s="130"/>
      <c r="ML21" s="130"/>
      <c r="MM21" s="130"/>
      <c r="MN21" s="130"/>
      <c r="MO21" s="130"/>
      <c r="MP21" s="130"/>
      <c r="MQ21" s="130"/>
      <c r="MR21" s="130"/>
      <c r="MS21" s="130"/>
      <c r="MT21" s="130"/>
      <c r="MU21" s="130"/>
      <c r="MV21" s="130"/>
      <c r="MW21" s="130"/>
      <c r="MX21" s="130"/>
      <c r="MY21" s="130"/>
      <c r="MZ21" s="130"/>
      <c r="NA21" s="130"/>
      <c r="NB21" s="130"/>
      <c r="NC21" s="130"/>
      <c r="ND21" s="130"/>
      <c r="NE21" s="130"/>
      <c r="NF21" s="130"/>
      <c r="NG21" s="130"/>
      <c r="NH21" s="130"/>
      <c r="NI21" s="130"/>
      <c r="NJ21" s="130"/>
      <c r="NK21" s="130"/>
      <c r="NL21" s="130"/>
      <c r="NM21" s="130"/>
      <c r="NN21" s="130"/>
      <c r="NO21" s="130"/>
      <c r="NP21" s="130"/>
      <c r="NQ21" s="130"/>
      <c r="NR21" s="130"/>
      <c r="NS21" s="130"/>
      <c r="NT21" s="130"/>
      <c r="NU21" s="130"/>
      <c r="NV21" s="130"/>
      <c r="NW21" s="130"/>
      <c r="NX21" s="130"/>
      <c r="NY21" s="130"/>
      <c r="NZ21" s="130"/>
      <c r="OA21" s="130"/>
      <c r="OB21" s="130"/>
      <c r="OC21" s="130"/>
      <c r="OD21" s="130"/>
      <c r="OE21" s="130"/>
      <c r="OF21" s="130"/>
      <c r="OG21" s="130"/>
      <c r="OH21" s="130"/>
      <c r="OI21" s="130"/>
      <c r="OJ21" s="130"/>
      <c r="OK21" s="130"/>
      <c r="OL21" s="130"/>
      <c r="OM21" s="130"/>
      <c r="ON21" s="130"/>
      <c r="OO21" s="130"/>
      <c r="OP21" s="130"/>
      <c r="OQ21" s="130"/>
      <c r="OR21" s="130"/>
      <c r="OS21" s="130"/>
      <c r="OT21" s="130"/>
      <c r="OU21" s="130"/>
      <c r="OV21" s="130"/>
      <c r="OW21" s="130"/>
      <c r="OX21" s="130"/>
      <c r="OY21" s="130"/>
      <c r="OZ21" s="130"/>
      <c r="PA21" s="130"/>
      <c r="PB21" s="130"/>
      <c r="PC21" s="130"/>
      <c r="PD21" s="130"/>
      <c r="PE21" s="130"/>
      <c r="PF21" s="130"/>
      <c r="PG21" s="130"/>
      <c r="PH21" s="130"/>
      <c r="PI21" s="130"/>
      <c r="PJ21" s="130"/>
      <c r="PK21" s="130"/>
      <c r="PL21" s="130"/>
      <c r="PM21" s="130"/>
      <c r="PN21" s="130"/>
      <c r="PO21" s="130"/>
      <c r="PP21" s="130"/>
      <c r="PQ21" s="130"/>
      <c r="PR21" s="130"/>
      <c r="PS21" s="130"/>
      <c r="PT21" s="130"/>
      <c r="PU21" s="130"/>
      <c r="PV21" s="130"/>
      <c r="PW21" s="130"/>
      <c r="PX21" s="130"/>
      <c r="PY21" s="130"/>
      <c r="PZ21" s="130"/>
      <c r="QA21" s="130"/>
      <c r="QB21" s="130"/>
      <c r="QC21" s="130"/>
      <c r="QD21" s="130"/>
      <c r="QE21" s="130"/>
      <c r="QF21" s="130"/>
      <c r="QG21" s="130"/>
      <c r="QH21" s="130"/>
      <c r="QI21" s="130"/>
      <c r="QJ21" s="130"/>
      <c r="QK21" s="130"/>
      <c r="QL21" s="130"/>
      <c r="QM21" s="130"/>
      <c r="QN21" s="130"/>
      <c r="QO21" s="130"/>
      <c r="QP21" s="130"/>
      <c r="QQ21" s="130"/>
      <c r="QR21" s="130"/>
      <c r="QS21" s="130"/>
      <c r="QT21" s="130"/>
      <c r="QU21" s="130"/>
      <c r="QV21" s="130"/>
      <c r="QW21" s="130"/>
      <c r="QX21" s="130"/>
      <c r="QY21" s="130"/>
      <c r="QZ21" s="130"/>
      <c r="RA21" s="130"/>
      <c r="RB21" s="130"/>
      <c r="RC21" s="130"/>
      <c r="RD21" s="130"/>
      <c r="RE21" s="130"/>
      <c r="RF21" s="130"/>
      <c r="RG21" s="130"/>
      <c r="RH21" s="130"/>
      <c r="RI21" s="130"/>
      <c r="RJ21" s="130"/>
      <c r="RK21" s="130"/>
      <c r="RL21" s="130"/>
      <c r="RM21" s="130"/>
      <c r="RN21" s="130"/>
      <c r="RO21" s="130"/>
      <c r="RP21" s="130"/>
      <c r="RQ21" s="130"/>
      <c r="RR21" s="130"/>
      <c r="RS21" s="130"/>
      <c r="RT21" s="130"/>
      <c r="RU21" s="130"/>
      <c r="RV21" s="130"/>
      <c r="RW21" s="130"/>
      <c r="RX21" s="130"/>
      <c r="RY21" s="130"/>
      <c r="RZ21" s="130"/>
      <c r="SA21" s="130"/>
      <c r="SB21" s="130"/>
      <c r="SC21" s="130"/>
      <c r="SD21" s="130"/>
      <c r="SE21" s="130"/>
      <c r="SF21" s="130"/>
      <c r="SG21" s="130"/>
      <c r="SH21" s="130"/>
      <c r="SI21" s="130"/>
      <c r="SJ21" s="130"/>
      <c r="SK21" s="130"/>
      <c r="SL21" s="130"/>
      <c r="SM21" s="130"/>
      <c r="SN21" s="130"/>
      <c r="SO21" s="130"/>
      <c r="SP21" s="130"/>
      <c r="SQ21" s="130"/>
      <c r="SR21" s="130"/>
      <c r="SS21" s="130"/>
      <c r="ST21" s="130"/>
      <c r="SU21" s="130"/>
      <c r="SV21" s="130"/>
      <c r="SW21" s="130"/>
      <c r="SX21" s="130"/>
      <c r="SY21" s="130"/>
      <c r="SZ21" s="130"/>
      <c r="TA21" s="130"/>
      <c r="TB21" s="130"/>
      <c r="TC21" s="130"/>
      <c r="TD21" s="130"/>
      <c r="TE21" s="130"/>
      <c r="TF21" s="130"/>
      <c r="TG21" s="130"/>
      <c r="TH21" s="130"/>
      <c r="TI21" s="130"/>
      <c r="TJ21" s="130"/>
      <c r="TK21" s="130"/>
      <c r="TL21" s="130"/>
      <c r="TM21" s="130"/>
      <c r="TN21" s="130"/>
      <c r="TO21" s="130"/>
      <c r="TP21" s="130"/>
      <c r="TQ21" s="130"/>
      <c r="TR21" s="130"/>
      <c r="TS21" s="130"/>
      <c r="TT21" s="130"/>
      <c r="TU21" s="130"/>
      <c r="TV21" s="130"/>
      <c r="TW21" s="130"/>
      <c r="TX21" s="130"/>
      <c r="TY21" s="130"/>
      <c r="TZ21" s="130"/>
      <c r="UA21" s="130"/>
      <c r="UB21" s="130"/>
      <c r="UC21" s="130"/>
      <c r="UD21" s="130"/>
      <c r="UE21" s="130"/>
      <c r="UF21" s="130"/>
      <c r="UG21" s="130"/>
      <c r="UH21" s="130"/>
      <c r="UI21" s="130"/>
      <c r="UJ21" s="130"/>
      <c r="UK21" s="130"/>
      <c r="UL21" s="130"/>
      <c r="UM21" s="130"/>
      <c r="UN21" s="130"/>
      <c r="UO21" s="130"/>
      <c r="UP21" s="130"/>
      <c r="UQ21" s="130"/>
      <c r="UR21" s="130"/>
      <c r="US21" s="130"/>
      <c r="UT21" s="130"/>
      <c r="UU21" s="130"/>
      <c r="UV21" s="130"/>
      <c r="UW21" s="130"/>
      <c r="UX21" s="130"/>
      <c r="UY21" s="130"/>
      <c r="UZ21" s="130"/>
      <c r="VA21" s="130"/>
      <c r="VB21" s="130"/>
      <c r="VC21" s="130"/>
      <c r="VD21" s="130"/>
      <c r="VE21" s="130"/>
      <c r="VF21" s="130"/>
      <c r="VG21" s="130"/>
      <c r="VH21" s="130"/>
      <c r="VI21" s="130"/>
      <c r="VJ21" s="130"/>
      <c r="VK21" s="130"/>
      <c r="VL21" s="130"/>
      <c r="VM21" s="130"/>
      <c r="VN21" s="130"/>
      <c r="VO21" s="130"/>
      <c r="VP21" s="130"/>
      <c r="VQ21" s="130"/>
      <c r="VR21" s="130"/>
      <c r="VS21" s="130"/>
      <c r="VT21" s="130"/>
      <c r="VU21" s="130"/>
      <c r="VV21" s="130"/>
      <c r="VW21" s="130"/>
      <c r="VX21" s="130"/>
      <c r="VY21" s="130"/>
      <c r="VZ21" s="130"/>
      <c r="WA21" s="130"/>
      <c r="WB21" s="130"/>
      <c r="WC21" s="130"/>
      <c r="WD21" s="130"/>
      <c r="WE21" s="130"/>
      <c r="WF21" s="130"/>
      <c r="WG21" s="130"/>
      <c r="WH21" s="130"/>
      <c r="WI21" s="130"/>
      <c r="WJ21" s="130"/>
      <c r="WK21" s="130"/>
      <c r="WL21" s="130"/>
      <c r="WM21" s="130"/>
      <c r="WN21" s="130"/>
      <c r="WO21" s="130"/>
      <c r="WP21" s="130"/>
      <c r="WQ21" s="130"/>
      <c r="WR21" s="130"/>
      <c r="WS21" s="130"/>
      <c r="WT21" s="130"/>
      <c r="WU21" s="130"/>
      <c r="WV21" s="130"/>
      <c r="WW21" s="130"/>
      <c r="WX21" s="130"/>
      <c r="WY21" s="130"/>
      <c r="WZ21" s="130"/>
      <c r="XA21" s="130"/>
      <c r="XB21" s="130"/>
      <c r="XC21" s="130"/>
      <c r="XD21" s="130"/>
      <c r="XE21" s="130"/>
      <c r="XF21" s="130"/>
      <c r="XG21" s="130"/>
      <c r="XH21" s="130"/>
      <c r="XI21" s="130"/>
      <c r="XJ21" s="130"/>
      <c r="XK21" s="130"/>
      <c r="XL21" s="130"/>
      <c r="XM21" s="130"/>
      <c r="XN21" s="130"/>
      <c r="XO21" s="130"/>
      <c r="XP21" s="130"/>
      <c r="XQ21" s="130"/>
      <c r="XR21" s="130"/>
      <c r="XS21" s="130"/>
      <c r="XT21" s="130"/>
      <c r="XU21" s="130"/>
      <c r="XV21" s="130"/>
      <c r="XW21" s="130"/>
      <c r="XX21" s="130"/>
      <c r="XY21" s="130"/>
      <c r="XZ21" s="130"/>
      <c r="YA21" s="130"/>
      <c r="YB21" s="130"/>
      <c r="YC21" s="130"/>
      <c r="YD21" s="130"/>
      <c r="YE21" s="130"/>
      <c r="YF21" s="130"/>
      <c r="YG21" s="130"/>
      <c r="YH21" s="130"/>
      <c r="YI21" s="130"/>
      <c r="YJ21" s="130"/>
      <c r="YK21" s="130"/>
      <c r="YL21" s="130"/>
      <c r="YM21" s="130"/>
      <c r="YN21" s="130"/>
      <c r="YO21" s="130"/>
      <c r="YP21" s="130"/>
      <c r="YQ21" s="130"/>
      <c r="YR21" s="130"/>
      <c r="YS21" s="130"/>
      <c r="YT21" s="130"/>
      <c r="YU21" s="130"/>
      <c r="YV21" s="130"/>
      <c r="YW21" s="130"/>
      <c r="YX21" s="130"/>
      <c r="YY21" s="130"/>
      <c r="YZ21" s="130"/>
      <c r="ZA21" s="130"/>
      <c r="ZB21" s="130"/>
      <c r="ZC21" s="130"/>
      <c r="ZD21" s="130"/>
      <c r="ZE21" s="130"/>
      <c r="ZF21" s="130"/>
      <c r="ZG21" s="130"/>
      <c r="ZH21" s="130"/>
      <c r="ZI21" s="130"/>
      <c r="ZJ21" s="130"/>
      <c r="ZK21" s="130"/>
      <c r="ZL21" s="130"/>
      <c r="ZM21" s="130"/>
      <c r="ZN21" s="130"/>
      <c r="ZO21" s="130"/>
      <c r="ZP21" s="130"/>
      <c r="ZQ21" s="130"/>
      <c r="ZR21" s="130"/>
      <c r="ZS21" s="130"/>
      <c r="ZT21" s="130"/>
      <c r="ZU21" s="130"/>
      <c r="ZV21" s="130"/>
      <c r="ZW21" s="130"/>
      <c r="ZX21" s="130"/>
      <c r="ZY21" s="130"/>
      <c r="ZZ21" s="130"/>
      <c r="AAA21" s="130"/>
      <c r="AAB21" s="130"/>
      <c r="AAC21" s="130"/>
      <c r="AAD21" s="130"/>
      <c r="AAE21" s="130"/>
      <c r="AAF21" s="130"/>
      <c r="AAG21" s="130"/>
      <c r="AAH21" s="130"/>
      <c r="AAI21" s="130"/>
      <c r="AAJ21" s="130"/>
      <c r="AAK21" s="130"/>
      <c r="AAL21" s="130"/>
      <c r="AAM21" s="130"/>
      <c r="AAN21" s="130"/>
      <c r="AAO21" s="130"/>
      <c r="AAP21" s="130"/>
      <c r="AAQ21" s="130"/>
      <c r="AAR21" s="130"/>
      <c r="AAS21" s="130"/>
      <c r="AAT21" s="130"/>
      <c r="AAU21" s="130"/>
      <c r="AAV21" s="130"/>
      <c r="AAW21" s="130"/>
      <c r="AAX21" s="130"/>
      <c r="AAY21" s="130"/>
      <c r="AAZ21" s="130"/>
      <c r="ABA21" s="130"/>
      <c r="ABB21" s="130"/>
      <c r="ABC21" s="130"/>
      <c r="ABD21" s="130"/>
      <c r="ABE21" s="130"/>
      <c r="ABF21" s="130"/>
      <c r="ABG21" s="130"/>
      <c r="ABH21" s="130"/>
      <c r="ABI21" s="130"/>
      <c r="ABJ21" s="130"/>
      <c r="ABK21" s="130"/>
      <c r="ABL21" s="130"/>
      <c r="ABM21" s="130"/>
      <c r="ABN21" s="130"/>
      <c r="ABO21" s="130"/>
      <c r="ABP21" s="130"/>
      <c r="ABQ21" s="130"/>
      <c r="ABR21" s="130"/>
      <c r="ABS21" s="130"/>
      <c r="ABT21" s="130"/>
      <c r="ABU21" s="130"/>
      <c r="ABV21" s="130"/>
      <c r="ABW21" s="130"/>
      <c r="ABX21" s="130"/>
      <c r="ABY21" s="130"/>
      <c r="ABZ21" s="130"/>
      <c r="ACA21" s="130"/>
      <c r="ACB21" s="130"/>
      <c r="ACC21" s="130"/>
      <c r="ACD21" s="130"/>
      <c r="ACE21" s="130"/>
      <c r="ACF21" s="130"/>
      <c r="ACG21" s="130"/>
      <c r="ACH21" s="130"/>
      <c r="ACI21" s="130"/>
      <c r="ACJ21" s="130"/>
      <c r="ACK21" s="130"/>
      <c r="ACL21" s="130"/>
      <c r="ACM21" s="130"/>
      <c r="ACN21" s="130"/>
      <c r="ACO21" s="130"/>
      <c r="ACP21" s="130"/>
      <c r="ACQ21" s="130"/>
      <c r="ACR21" s="130"/>
      <c r="ACS21" s="130"/>
      <c r="ACT21" s="130"/>
      <c r="ACU21" s="130"/>
      <c r="ACV21" s="130"/>
      <c r="ACW21" s="130"/>
      <c r="ACX21" s="130"/>
      <c r="ACY21" s="130"/>
      <c r="ACZ21" s="130"/>
      <c r="ADA21" s="130"/>
      <c r="ADB21" s="130"/>
      <c r="ADC21" s="130"/>
      <c r="ADD21" s="130"/>
      <c r="ADE21" s="130"/>
      <c r="ADF21" s="130"/>
      <c r="ADG21" s="130"/>
      <c r="ADH21" s="130"/>
      <c r="ADI21" s="130"/>
      <c r="ADJ21" s="130"/>
      <c r="ADK21" s="130"/>
      <c r="ADL21" s="130"/>
      <c r="ADM21" s="130"/>
      <c r="ADN21" s="130"/>
      <c r="ADO21" s="130"/>
      <c r="ADP21" s="130"/>
      <c r="ADQ21" s="130"/>
      <c r="ADR21" s="130"/>
      <c r="ADS21" s="130"/>
      <c r="ADT21" s="130"/>
      <c r="ADU21" s="130"/>
      <c r="ADV21" s="130"/>
      <c r="ADW21" s="130"/>
      <c r="ADX21" s="130"/>
      <c r="ADY21" s="130"/>
      <c r="ADZ21" s="130"/>
      <c r="AEA21" s="130"/>
      <c r="AEB21" s="130"/>
      <c r="AEC21" s="130"/>
      <c r="AED21" s="130"/>
      <c r="AEE21" s="130"/>
      <c r="AEF21" s="130"/>
      <c r="AEG21" s="130"/>
      <c r="AEH21" s="130"/>
      <c r="AEI21" s="130"/>
      <c r="AEJ21" s="130"/>
      <c r="AEK21" s="130"/>
      <c r="AEL21" s="130"/>
      <c r="AEM21" s="130"/>
      <c r="AEN21" s="130"/>
      <c r="AEO21" s="130"/>
      <c r="AEP21" s="130"/>
      <c r="AEQ21" s="130"/>
      <c r="AER21" s="130"/>
      <c r="AES21" s="130"/>
      <c r="AET21" s="130"/>
      <c r="AEU21" s="130"/>
      <c r="AEV21" s="130"/>
      <c r="AEW21" s="130"/>
      <c r="AEX21" s="130"/>
      <c r="AEY21" s="130"/>
      <c r="AEZ21" s="130"/>
      <c r="AFA21" s="130"/>
      <c r="AFB21" s="130"/>
      <c r="AFC21" s="130"/>
      <c r="AFD21" s="130"/>
      <c r="AFE21" s="130"/>
      <c r="AFF21" s="130"/>
      <c r="AFG21" s="130"/>
      <c r="AFH21" s="130"/>
      <c r="AFI21" s="130"/>
      <c r="AFJ21" s="130"/>
      <c r="AFK21" s="130"/>
      <c r="AFL21" s="130"/>
      <c r="AFM21" s="130"/>
      <c r="AFN21" s="130"/>
      <c r="AFO21" s="130"/>
      <c r="AFP21" s="130"/>
      <c r="AFQ21" s="130"/>
      <c r="AFR21" s="130"/>
      <c r="AFS21" s="130"/>
      <c r="AFT21" s="130"/>
      <c r="AFU21" s="130"/>
      <c r="AFV21" s="130"/>
      <c r="AFW21" s="130"/>
      <c r="AFX21" s="130"/>
      <c r="AFY21" s="130"/>
      <c r="AFZ21" s="130"/>
      <c r="AGA21" s="130"/>
      <c r="AGB21" s="130"/>
      <c r="AGC21" s="130"/>
      <c r="AGD21" s="130"/>
      <c r="AGE21" s="130"/>
      <c r="AGF21" s="130"/>
      <c r="AGG21" s="130"/>
      <c r="AGH21" s="130"/>
      <c r="AGI21" s="130"/>
      <c r="AGJ21" s="130"/>
      <c r="AGK21" s="130"/>
      <c r="AGL21" s="130"/>
      <c r="AGM21" s="130"/>
      <c r="AGN21" s="130"/>
      <c r="AGO21" s="130"/>
      <c r="AGP21" s="130"/>
      <c r="AGQ21" s="130"/>
      <c r="AGR21" s="130"/>
      <c r="AGS21" s="130"/>
      <c r="AGT21" s="130"/>
      <c r="AGU21" s="130"/>
      <c r="AGV21" s="130"/>
      <c r="AGW21" s="130"/>
      <c r="AGX21" s="130"/>
      <c r="AGY21" s="130"/>
      <c r="AGZ21" s="130"/>
      <c r="AHA21" s="130"/>
      <c r="AHB21" s="130"/>
      <c r="AHC21" s="130"/>
      <c r="AHD21" s="130"/>
      <c r="AHE21" s="130"/>
      <c r="AHF21" s="130"/>
      <c r="AHG21" s="130"/>
      <c r="AHH21" s="130"/>
      <c r="AHI21" s="130"/>
      <c r="AHJ21" s="130"/>
      <c r="AHK21" s="130"/>
      <c r="AHL21" s="130"/>
      <c r="AHM21" s="130"/>
      <c r="AHN21" s="130"/>
      <c r="AHO21" s="130"/>
      <c r="AHP21" s="130"/>
      <c r="AHQ21" s="130"/>
      <c r="AHR21" s="130"/>
      <c r="AHS21" s="130"/>
      <c r="AHT21" s="130"/>
      <c r="AHU21" s="130"/>
      <c r="AHV21" s="130"/>
      <c r="AHW21" s="130"/>
      <c r="AHX21" s="130"/>
      <c r="AHY21" s="130"/>
      <c r="AHZ21" s="130"/>
      <c r="AIA21" s="130"/>
      <c r="AIB21" s="130"/>
      <c r="AIC21" s="130"/>
      <c r="AID21" s="130"/>
      <c r="AIE21" s="130"/>
      <c r="AIF21" s="130"/>
      <c r="AIG21" s="130"/>
      <c r="AIH21" s="130"/>
      <c r="AII21" s="130"/>
      <c r="AIJ21" s="130"/>
      <c r="AIK21" s="130"/>
      <c r="AIL21" s="130"/>
      <c r="AIM21" s="130"/>
      <c r="AIN21" s="130"/>
      <c r="AIO21" s="130"/>
      <c r="AIP21" s="130"/>
      <c r="AIQ21" s="130"/>
      <c r="AIR21" s="130"/>
      <c r="AIS21" s="130"/>
      <c r="AIT21" s="130"/>
      <c r="AIU21" s="130"/>
      <c r="AIV21" s="130"/>
      <c r="AIW21" s="130"/>
      <c r="AIX21" s="130"/>
      <c r="AIY21" s="130"/>
      <c r="AIZ21" s="130"/>
      <c r="AJA21" s="130"/>
      <c r="AJB21" s="130"/>
      <c r="AJC21" s="130"/>
      <c r="AJD21" s="130"/>
      <c r="AJE21" s="130"/>
      <c r="AJF21" s="130"/>
      <c r="AJG21" s="130"/>
      <c r="AJH21" s="130"/>
      <c r="AJI21" s="130"/>
      <c r="AJJ21" s="130"/>
      <c r="AJK21" s="130"/>
      <c r="AJL21" s="130"/>
      <c r="AJM21" s="130"/>
      <c r="AJN21" s="130"/>
      <c r="AJO21" s="130"/>
      <c r="AJP21" s="130"/>
      <c r="AJQ21" s="130"/>
      <c r="AJR21" s="130"/>
      <c r="AJS21" s="130"/>
      <c r="AJT21" s="130"/>
      <c r="AJU21" s="130"/>
      <c r="AJV21" s="130"/>
      <c r="AJW21" s="130"/>
      <c r="AJX21" s="130"/>
      <c r="AJY21" s="130"/>
      <c r="AJZ21" s="130"/>
      <c r="AKA21" s="130"/>
      <c r="AKB21" s="130"/>
      <c r="AKC21" s="130"/>
      <c r="AKD21" s="130"/>
      <c r="AKE21" s="130"/>
      <c r="AKF21" s="130"/>
      <c r="AKG21" s="130"/>
      <c r="AKH21" s="130"/>
      <c r="AKI21" s="130"/>
      <c r="AKJ21" s="130"/>
      <c r="AKK21" s="130"/>
      <c r="AKL21" s="130"/>
      <c r="AKM21" s="130"/>
      <c r="AKN21" s="130"/>
      <c r="AKO21" s="130"/>
      <c r="AKP21" s="130"/>
      <c r="AKQ21" s="130"/>
      <c r="AKR21" s="130"/>
      <c r="AKS21" s="130"/>
      <c r="AKT21" s="130"/>
      <c r="AKU21" s="130"/>
      <c r="AKV21" s="130"/>
      <c r="AKW21" s="130"/>
      <c r="AKX21" s="130"/>
      <c r="AKY21" s="130"/>
      <c r="AKZ21" s="130"/>
      <c r="ALA21" s="130"/>
      <c r="ALB21" s="130"/>
      <c r="ALC21" s="130"/>
      <c r="ALD21" s="130"/>
      <c r="ALE21" s="130"/>
      <c r="ALF21" s="130"/>
      <c r="ALG21" s="130"/>
      <c r="ALH21" s="130"/>
      <c r="ALI21" s="130"/>
      <c r="ALJ21" s="130"/>
      <c r="ALK21" s="130"/>
      <c r="ALL21" s="130"/>
      <c r="ALM21" s="130"/>
      <c r="ALN21" s="130"/>
      <c r="ALO21" s="130"/>
      <c r="ALP21" s="130"/>
      <c r="ALQ21" s="130"/>
      <c r="ALR21" s="130"/>
      <c r="ALS21" s="130"/>
      <c r="ALT21" s="130"/>
      <c r="ALU21" s="130"/>
      <c r="ALV21" s="130"/>
      <c r="ALW21" s="130"/>
      <c r="ALX21" s="130"/>
      <c r="ALY21" s="130"/>
      <c r="ALZ21" s="130"/>
      <c r="AMA21" s="130"/>
      <c r="AMB21" s="130"/>
      <c r="AMC21" s="130"/>
      <c r="AMD21" s="130"/>
      <c r="AME21" s="130"/>
      <c r="AMF21" s="130"/>
      <c r="AMG21" s="130"/>
      <c r="AMH21" s="130"/>
      <c r="AMI21" s="130"/>
      <c r="AMJ21" s="130"/>
      <c r="AMK21" s="130"/>
      <c r="AML21" s="130"/>
      <c r="AMM21" s="130"/>
      <c r="AMN21" s="130"/>
      <c r="AMO21" s="130"/>
      <c r="AMP21" s="130"/>
      <c r="AMQ21" s="130"/>
      <c r="AMR21" s="130"/>
      <c r="AMS21" s="130"/>
      <c r="AMT21" s="130"/>
      <c r="AMU21" s="130"/>
      <c r="AMV21" s="130"/>
      <c r="AMW21" s="130"/>
      <c r="AMX21" s="130"/>
      <c r="AMY21" s="130"/>
      <c r="AMZ21" s="130"/>
      <c r="ANA21" s="130"/>
      <c r="ANB21" s="130"/>
      <c r="ANC21" s="130"/>
      <c r="AND21" s="130"/>
      <c r="ANE21" s="130"/>
      <c r="ANF21" s="130"/>
      <c r="ANG21" s="130"/>
      <c r="ANH21" s="130"/>
      <c r="ANI21" s="130"/>
      <c r="ANJ21" s="130"/>
      <c r="ANK21" s="130"/>
      <c r="ANL21" s="130"/>
      <c r="ANM21" s="130"/>
      <c r="ANN21" s="130"/>
      <c r="ANO21" s="130"/>
      <c r="ANP21" s="130"/>
      <c r="ANQ21" s="130"/>
      <c r="ANR21" s="130"/>
      <c r="ANS21" s="130"/>
      <c r="ANT21" s="130"/>
      <c r="ANU21" s="130"/>
      <c r="ANV21" s="130"/>
      <c r="ANW21" s="130"/>
      <c r="ANX21" s="130"/>
      <c r="ANY21" s="130"/>
      <c r="ANZ21" s="130"/>
      <c r="AOA21" s="130"/>
      <c r="AOB21" s="130"/>
      <c r="AOC21" s="130"/>
      <c r="AOD21" s="130"/>
      <c r="AOE21" s="130"/>
      <c r="AOF21" s="130"/>
      <c r="AOG21" s="130"/>
      <c r="AOH21" s="130"/>
      <c r="AOI21" s="130"/>
      <c r="AOJ21" s="130"/>
      <c r="AOK21" s="130"/>
      <c r="AOL21" s="130"/>
      <c r="AOM21" s="130"/>
      <c r="AON21" s="130"/>
      <c r="AOO21" s="130"/>
      <c r="AOP21" s="130"/>
      <c r="AOQ21" s="130"/>
      <c r="AOR21" s="130"/>
      <c r="AOS21" s="130"/>
      <c r="AOT21" s="130"/>
      <c r="AOU21" s="130"/>
      <c r="AOV21" s="130"/>
      <c r="AOW21" s="130"/>
      <c r="AOX21" s="130"/>
      <c r="AOY21" s="130"/>
      <c r="AOZ21" s="130"/>
      <c r="APA21" s="130"/>
      <c r="APB21" s="130"/>
      <c r="APC21" s="130"/>
      <c r="APD21" s="130"/>
      <c r="APE21" s="130"/>
      <c r="APF21" s="130"/>
      <c r="APG21" s="130"/>
      <c r="APH21" s="130"/>
      <c r="API21" s="130"/>
      <c r="APJ21" s="130"/>
      <c r="APK21" s="130"/>
      <c r="APL21" s="130"/>
      <c r="APM21" s="130"/>
      <c r="APN21" s="130"/>
      <c r="APO21" s="130"/>
      <c r="APP21" s="130"/>
      <c r="APQ21" s="130"/>
      <c r="APR21" s="130"/>
      <c r="APS21" s="130"/>
      <c r="APT21" s="130"/>
      <c r="APU21" s="130"/>
      <c r="APV21" s="130"/>
      <c r="APW21" s="130"/>
      <c r="APX21" s="130"/>
      <c r="APY21" s="130"/>
      <c r="APZ21" s="130"/>
      <c r="AQA21" s="130"/>
      <c r="AQB21" s="130"/>
      <c r="AQC21" s="130"/>
      <c r="AQD21" s="130"/>
      <c r="AQE21" s="130"/>
      <c r="AQF21" s="130"/>
      <c r="AQG21" s="130"/>
      <c r="AQH21" s="130"/>
      <c r="AQI21" s="130"/>
      <c r="AQJ21" s="130"/>
      <c r="AQK21" s="130"/>
      <c r="AQL21" s="130"/>
      <c r="AQM21" s="130"/>
      <c r="AQN21" s="130"/>
      <c r="AQO21" s="130"/>
      <c r="AQP21" s="130"/>
      <c r="AQQ21" s="130"/>
      <c r="AQR21" s="130"/>
      <c r="AQS21" s="130"/>
      <c r="AQT21" s="130"/>
      <c r="AQU21" s="130"/>
      <c r="AQV21" s="130"/>
      <c r="AQW21" s="130"/>
      <c r="AQX21" s="130"/>
      <c r="AQY21" s="130"/>
      <c r="AQZ21" s="130"/>
      <c r="ARA21" s="130"/>
      <c r="ARB21" s="130"/>
      <c r="ARC21" s="130"/>
      <c r="ARD21" s="130"/>
      <c r="ARE21" s="130"/>
      <c r="ARF21" s="130"/>
      <c r="ARG21" s="130"/>
      <c r="ARH21" s="130"/>
      <c r="ARI21" s="130"/>
      <c r="ARJ21" s="130"/>
      <c r="ARK21" s="130"/>
      <c r="ARL21" s="130"/>
      <c r="ARM21" s="130"/>
      <c r="ARN21" s="130"/>
      <c r="ARO21" s="130"/>
      <c r="ARP21" s="130"/>
      <c r="ARQ21" s="130"/>
      <c r="ARR21" s="130"/>
      <c r="ARS21" s="130"/>
      <c r="ART21" s="130"/>
      <c r="ARU21" s="130"/>
      <c r="ARV21" s="130"/>
      <c r="ARW21" s="130"/>
      <c r="ARX21" s="130"/>
      <c r="ARY21" s="130"/>
      <c r="ARZ21" s="130"/>
      <c r="ASA21" s="130"/>
      <c r="ASB21" s="130"/>
      <c r="ASC21" s="130"/>
      <c r="ASD21" s="130"/>
      <c r="ASE21" s="130"/>
      <c r="ASF21" s="130"/>
      <c r="ASG21" s="130"/>
      <c r="ASH21" s="130"/>
      <c r="ASI21" s="130"/>
      <c r="ASJ21" s="130"/>
      <c r="ASK21" s="130"/>
      <c r="ASL21" s="130"/>
      <c r="ASM21" s="130"/>
      <c r="ASN21" s="130"/>
      <c r="ASO21" s="130"/>
      <c r="ASP21" s="130"/>
      <c r="ASQ21" s="130"/>
      <c r="ASR21" s="130"/>
      <c r="ASS21" s="130"/>
      <c r="AST21" s="130"/>
      <c r="ASU21" s="130"/>
      <c r="ASV21" s="130"/>
      <c r="ASW21" s="130"/>
      <c r="ASX21" s="130"/>
      <c r="ASY21" s="130"/>
      <c r="ASZ21" s="130"/>
      <c r="ATA21" s="130"/>
      <c r="ATB21" s="130"/>
      <c r="ATC21" s="130"/>
      <c r="ATD21" s="130"/>
      <c r="ATE21" s="130"/>
      <c r="ATF21" s="130"/>
      <c r="ATG21" s="130"/>
      <c r="ATH21" s="130"/>
      <c r="ATI21" s="130"/>
      <c r="ATJ21" s="130"/>
      <c r="ATK21" s="130"/>
      <c r="ATL21" s="130"/>
      <c r="ATM21" s="130"/>
      <c r="ATN21" s="130"/>
      <c r="ATO21" s="130"/>
      <c r="ATP21" s="130"/>
      <c r="ATQ21" s="130"/>
      <c r="ATR21" s="130"/>
      <c r="ATS21" s="130"/>
      <c r="ATT21" s="130"/>
      <c r="ATU21" s="130"/>
      <c r="ATV21" s="130"/>
      <c r="ATW21" s="130"/>
      <c r="ATX21" s="130"/>
      <c r="ATY21" s="130"/>
      <c r="ATZ21" s="130"/>
      <c r="AUA21" s="130"/>
      <c r="AUB21" s="130"/>
      <c r="AUC21" s="130"/>
      <c r="AUD21" s="130"/>
      <c r="AUE21" s="130"/>
      <c r="AUF21" s="130"/>
      <c r="AUG21" s="130"/>
      <c r="AUH21" s="130"/>
      <c r="AUI21" s="130"/>
      <c r="AUJ21" s="130"/>
      <c r="AUK21" s="130"/>
      <c r="AUL21" s="130"/>
      <c r="AUM21" s="130"/>
      <c r="AUN21" s="130"/>
      <c r="AUO21" s="130"/>
      <c r="AUP21" s="130"/>
      <c r="AUQ21" s="130"/>
      <c r="AUR21" s="130"/>
      <c r="AUS21" s="130"/>
      <c r="AUT21" s="130"/>
      <c r="AUU21" s="130"/>
      <c r="AUV21" s="130"/>
      <c r="AUW21" s="130"/>
      <c r="AUX21" s="130"/>
      <c r="AUY21" s="130"/>
      <c r="AUZ21" s="130"/>
      <c r="AVA21" s="130"/>
      <c r="AVB21" s="130"/>
      <c r="AVC21" s="130"/>
      <c r="AVD21" s="130"/>
      <c r="AVE21" s="130"/>
      <c r="AVF21" s="130"/>
      <c r="AVG21" s="130"/>
      <c r="AVH21" s="130"/>
      <c r="AVI21" s="130"/>
      <c r="AVJ21" s="130"/>
      <c r="AVK21" s="130"/>
      <c r="AVL21" s="130"/>
      <c r="AVM21" s="130"/>
      <c r="AVN21" s="130"/>
      <c r="AVO21" s="130"/>
      <c r="AVP21" s="130"/>
      <c r="AVQ21" s="130"/>
      <c r="AVR21" s="130"/>
      <c r="AVS21" s="130"/>
      <c r="AVT21" s="130"/>
      <c r="AVU21" s="130"/>
      <c r="AVV21" s="130"/>
      <c r="AVW21" s="130"/>
      <c r="AVX21" s="130"/>
      <c r="AVY21" s="130"/>
      <c r="AVZ21" s="130"/>
      <c r="AWA21" s="130"/>
      <c r="AWB21" s="130"/>
      <c r="AWC21" s="130"/>
      <c r="AWD21" s="130"/>
      <c r="AWE21" s="130"/>
      <c r="AWF21" s="130"/>
      <c r="AWG21" s="130"/>
      <c r="AWH21" s="130"/>
      <c r="AWI21" s="130"/>
      <c r="AWJ21" s="130"/>
      <c r="AWK21" s="130"/>
      <c r="AWL21" s="130"/>
      <c r="AWM21" s="130"/>
      <c r="AWN21" s="130"/>
      <c r="AWO21" s="130"/>
      <c r="AWP21" s="130"/>
      <c r="AWQ21" s="130"/>
      <c r="AWR21" s="130"/>
      <c r="AWS21" s="130"/>
      <c r="AWT21" s="130"/>
      <c r="AWU21" s="130"/>
      <c r="AWV21" s="130"/>
      <c r="AWW21" s="130"/>
      <c r="AWX21" s="130"/>
      <c r="AWY21" s="130"/>
      <c r="AWZ21" s="130"/>
      <c r="AXA21" s="130"/>
      <c r="AXB21" s="130"/>
      <c r="AXC21" s="130"/>
      <c r="AXD21" s="130"/>
      <c r="AXE21" s="130"/>
      <c r="AXF21" s="130"/>
      <c r="AXG21" s="130"/>
      <c r="AXH21" s="130"/>
      <c r="AXI21" s="130"/>
      <c r="AXJ21" s="130"/>
      <c r="AXK21" s="130"/>
      <c r="AXL21" s="130"/>
      <c r="AXM21" s="130"/>
      <c r="AXN21" s="130"/>
      <c r="AXO21" s="130"/>
      <c r="AXP21" s="130"/>
      <c r="AXQ21" s="130"/>
      <c r="AXR21" s="130"/>
      <c r="AXS21" s="130"/>
      <c r="AXT21" s="130"/>
      <c r="AXU21" s="130"/>
      <c r="AXV21" s="130"/>
      <c r="AXW21" s="130"/>
      <c r="AXX21" s="130"/>
      <c r="AXY21" s="130"/>
      <c r="AXZ21" s="130"/>
      <c r="AYA21" s="130"/>
      <c r="AYB21" s="130"/>
      <c r="AYC21" s="130"/>
      <c r="AYD21" s="130"/>
      <c r="AYE21" s="130"/>
      <c r="AYF21" s="130"/>
      <c r="AYG21" s="130"/>
      <c r="AYH21" s="130"/>
      <c r="AYI21" s="130"/>
      <c r="AYJ21" s="130"/>
      <c r="AYK21" s="130"/>
      <c r="AYL21" s="130"/>
      <c r="AYM21" s="130"/>
      <c r="AYN21" s="130"/>
      <c r="AYO21" s="130"/>
      <c r="AYP21" s="130"/>
      <c r="AYQ21" s="130"/>
      <c r="AYR21" s="130"/>
      <c r="AYS21" s="130"/>
      <c r="AYT21" s="130"/>
      <c r="AYU21" s="130"/>
      <c r="AYV21" s="130"/>
      <c r="AYW21" s="130"/>
      <c r="AYX21" s="130"/>
      <c r="AYY21" s="130"/>
      <c r="AYZ21" s="130"/>
      <c r="AZA21" s="130"/>
      <c r="AZB21" s="130"/>
      <c r="AZC21" s="130"/>
      <c r="AZD21" s="130"/>
      <c r="AZE21" s="130"/>
      <c r="AZF21" s="130"/>
      <c r="AZG21" s="130"/>
      <c r="AZH21" s="130"/>
      <c r="AZI21" s="130"/>
      <c r="AZJ21" s="130"/>
      <c r="AZK21" s="130"/>
      <c r="AZL21" s="130"/>
      <c r="AZM21" s="130"/>
      <c r="AZN21" s="130"/>
      <c r="AZO21" s="130"/>
      <c r="AZP21" s="130"/>
      <c r="AZQ21" s="130"/>
      <c r="AZR21" s="130"/>
      <c r="AZS21" s="130"/>
      <c r="AZT21" s="130"/>
      <c r="AZU21" s="130"/>
      <c r="AZV21" s="130"/>
      <c r="AZW21" s="130"/>
      <c r="AZX21" s="130"/>
      <c r="AZY21" s="130"/>
      <c r="AZZ21" s="130"/>
      <c r="BAA21" s="130"/>
      <c r="BAB21" s="130"/>
      <c r="BAC21" s="130"/>
      <c r="BAD21" s="130"/>
      <c r="BAE21" s="130"/>
      <c r="BAF21" s="130"/>
      <c r="BAG21" s="130"/>
      <c r="BAH21" s="130"/>
      <c r="BAI21" s="130"/>
      <c r="BAJ21" s="130"/>
      <c r="BAK21" s="130"/>
      <c r="BAL21" s="130"/>
      <c r="BAM21" s="130"/>
      <c r="BAN21" s="130"/>
      <c r="BAO21" s="130"/>
      <c r="BAP21" s="130"/>
      <c r="BAQ21" s="130"/>
      <c r="BAR21" s="130"/>
      <c r="BAS21" s="130"/>
      <c r="BAT21" s="130"/>
      <c r="BAU21" s="130"/>
      <c r="BAV21" s="130"/>
      <c r="BAW21" s="130"/>
      <c r="BAX21" s="130"/>
      <c r="BAY21" s="130"/>
      <c r="BAZ21" s="130"/>
      <c r="BBA21" s="130"/>
      <c r="BBB21" s="130"/>
      <c r="BBC21" s="130"/>
      <c r="BBD21" s="130"/>
      <c r="BBE21" s="130"/>
      <c r="BBF21" s="130"/>
      <c r="BBG21" s="130"/>
      <c r="BBH21" s="130"/>
      <c r="BBI21" s="130"/>
      <c r="BBJ21" s="130"/>
      <c r="BBK21" s="130"/>
      <c r="BBL21" s="130"/>
      <c r="BBM21" s="130"/>
      <c r="BBN21" s="130"/>
      <c r="BBO21" s="130"/>
      <c r="BBP21" s="130"/>
      <c r="BBQ21" s="130"/>
      <c r="BBR21" s="130"/>
      <c r="BBS21" s="130"/>
      <c r="BBT21" s="130"/>
      <c r="BBU21" s="130"/>
      <c r="BBV21" s="130"/>
      <c r="BBW21" s="130"/>
      <c r="BBX21" s="130"/>
      <c r="BBY21" s="130"/>
      <c r="BBZ21" s="130"/>
      <c r="BCA21" s="130"/>
      <c r="BCB21" s="130"/>
      <c r="BCC21" s="130"/>
      <c r="BCD21" s="130"/>
      <c r="BCE21" s="130"/>
      <c r="BCF21" s="130"/>
      <c r="BCG21" s="130"/>
      <c r="BCH21" s="130"/>
      <c r="BCI21" s="130"/>
      <c r="BCJ21" s="130"/>
      <c r="BCK21" s="130"/>
      <c r="BCL21" s="130"/>
      <c r="BCM21" s="130"/>
      <c r="BCN21" s="130"/>
      <c r="BCO21" s="130"/>
      <c r="BCP21" s="130"/>
      <c r="BCQ21" s="130"/>
      <c r="BCR21" s="130"/>
      <c r="BCS21" s="130"/>
      <c r="BCT21" s="130"/>
      <c r="BCU21" s="130"/>
      <c r="BCV21" s="130"/>
      <c r="BCW21" s="130"/>
      <c r="BCX21" s="130"/>
      <c r="BCY21" s="130"/>
      <c r="BCZ21" s="130"/>
      <c r="BDA21" s="130"/>
      <c r="BDB21" s="130"/>
      <c r="BDC21" s="130"/>
      <c r="BDD21" s="130"/>
      <c r="BDE21" s="130"/>
      <c r="BDF21" s="130"/>
      <c r="BDG21" s="130"/>
      <c r="BDH21" s="130"/>
      <c r="BDI21" s="130"/>
      <c r="BDJ21" s="130"/>
      <c r="BDK21" s="130"/>
      <c r="BDL21" s="130"/>
      <c r="BDM21" s="130"/>
      <c r="BDN21" s="130"/>
      <c r="BDO21" s="130"/>
      <c r="BDP21" s="130"/>
      <c r="BDQ21" s="130"/>
      <c r="BDR21" s="130"/>
      <c r="BDS21" s="130"/>
      <c r="BDT21" s="130"/>
      <c r="BDU21" s="130"/>
      <c r="BDV21" s="130"/>
      <c r="BDW21" s="130"/>
      <c r="BDX21" s="130"/>
      <c r="BDY21" s="130"/>
      <c r="BDZ21" s="130"/>
      <c r="BEA21" s="130"/>
      <c r="BEB21" s="130"/>
      <c r="BEC21" s="130"/>
      <c r="BED21" s="130"/>
      <c r="BEE21" s="130"/>
      <c r="BEF21" s="130"/>
      <c r="BEG21" s="130"/>
      <c r="BEH21" s="130"/>
      <c r="BEI21" s="130"/>
      <c r="BEJ21" s="130"/>
      <c r="BEK21" s="130"/>
      <c r="BEL21" s="130"/>
      <c r="BEM21" s="130"/>
      <c r="BEN21" s="130"/>
      <c r="BEO21" s="130"/>
      <c r="BEP21" s="130"/>
      <c r="BEQ21" s="130"/>
      <c r="BER21" s="130"/>
      <c r="BES21" s="130"/>
      <c r="BET21" s="130"/>
      <c r="BEU21" s="130"/>
      <c r="BEV21" s="130"/>
      <c r="BEW21" s="130"/>
      <c r="BEX21" s="130"/>
      <c r="BEY21" s="130"/>
      <c r="BEZ21" s="130"/>
      <c r="BFA21" s="130"/>
      <c r="BFB21" s="130"/>
      <c r="BFC21" s="130"/>
      <c r="BFD21" s="130"/>
      <c r="BFE21" s="130"/>
      <c r="BFF21" s="130"/>
      <c r="BFG21" s="130"/>
      <c r="BFH21" s="130"/>
      <c r="BFI21" s="130"/>
      <c r="BFJ21" s="130"/>
      <c r="BFK21" s="130"/>
      <c r="BFL21" s="130"/>
      <c r="BFM21" s="130"/>
      <c r="BFN21" s="130"/>
      <c r="BFO21" s="130"/>
      <c r="BFP21" s="130"/>
      <c r="BFQ21" s="130"/>
      <c r="BFR21" s="130"/>
      <c r="BFS21" s="130"/>
      <c r="BFT21" s="130"/>
      <c r="BFU21" s="130"/>
      <c r="BFV21" s="130"/>
      <c r="BFW21" s="130"/>
      <c r="BFX21" s="130"/>
      <c r="BFY21" s="130"/>
      <c r="BFZ21" s="130"/>
      <c r="BGA21" s="130"/>
      <c r="BGB21" s="130"/>
      <c r="BGC21" s="130"/>
      <c r="BGD21" s="130"/>
      <c r="BGE21" s="130"/>
      <c r="BGF21" s="130"/>
      <c r="BGG21" s="130"/>
      <c r="BGH21" s="130"/>
      <c r="BGI21" s="130"/>
      <c r="BGJ21" s="130"/>
      <c r="BGK21" s="130"/>
      <c r="BGL21" s="130"/>
      <c r="BGM21" s="130"/>
      <c r="BGN21" s="130"/>
      <c r="BGO21" s="130"/>
      <c r="BGP21" s="130"/>
      <c r="BGQ21" s="130"/>
      <c r="BGR21" s="130"/>
      <c r="BGS21" s="130"/>
      <c r="BGT21" s="130"/>
      <c r="BGU21" s="130"/>
      <c r="BGV21" s="130"/>
      <c r="BGW21" s="130"/>
      <c r="BGX21" s="130"/>
      <c r="BGY21" s="130"/>
      <c r="BGZ21" s="130"/>
      <c r="BHA21" s="130"/>
      <c r="BHB21" s="130"/>
      <c r="BHC21" s="130"/>
      <c r="BHD21" s="130"/>
      <c r="BHE21" s="130"/>
      <c r="BHF21" s="130"/>
      <c r="BHG21" s="130"/>
      <c r="BHH21" s="130"/>
      <c r="BHI21" s="130"/>
      <c r="BHJ21" s="130"/>
      <c r="BHK21" s="130"/>
      <c r="BHL21" s="130"/>
      <c r="BHM21" s="130"/>
      <c r="BHN21" s="130"/>
      <c r="BHO21" s="130"/>
      <c r="BHP21" s="130"/>
      <c r="BHQ21" s="130"/>
      <c r="BHR21" s="130"/>
      <c r="BHS21" s="130"/>
      <c r="BHT21" s="130"/>
      <c r="BHU21" s="130"/>
      <c r="BHV21" s="130"/>
      <c r="BHW21" s="130"/>
      <c r="BHX21" s="130"/>
      <c r="BHY21" s="130"/>
      <c r="BHZ21" s="130"/>
      <c r="BIA21" s="130"/>
      <c r="BIB21" s="130"/>
      <c r="BIC21" s="130"/>
      <c r="BID21" s="130"/>
      <c r="BIE21" s="130"/>
      <c r="BIF21" s="130"/>
      <c r="BIG21" s="130"/>
      <c r="BIH21" s="130"/>
      <c r="BII21" s="130"/>
      <c r="BIJ21" s="130"/>
      <c r="BIK21" s="130"/>
      <c r="BIL21" s="130"/>
      <c r="BIM21" s="130"/>
      <c r="BIN21" s="130"/>
      <c r="BIO21" s="130"/>
      <c r="BIP21" s="130"/>
      <c r="BIQ21" s="130"/>
      <c r="BIR21" s="130"/>
      <c r="BIS21" s="130"/>
      <c r="BIT21" s="130"/>
      <c r="BIU21" s="130"/>
      <c r="BIV21" s="130"/>
      <c r="BIW21" s="130"/>
      <c r="BIX21" s="130"/>
      <c r="BIY21" s="130"/>
      <c r="BIZ21" s="130"/>
      <c r="BJA21" s="130"/>
      <c r="BJB21" s="130"/>
      <c r="BJC21" s="130"/>
      <c r="BJD21" s="130"/>
      <c r="BJE21" s="130"/>
      <c r="BJF21" s="130"/>
      <c r="BJG21" s="130"/>
      <c r="BJH21" s="130"/>
      <c r="BJI21" s="130"/>
      <c r="BJJ21" s="130"/>
      <c r="BJK21" s="130"/>
      <c r="BJL21" s="130"/>
      <c r="BJM21" s="130"/>
      <c r="BJN21" s="130"/>
      <c r="BJO21" s="130"/>
      <c r="BJP21" s="130"/>
      <c r="BJQ21" s="130"/>
      <c r="BJR21" s="130"/>
      <c r="BJS21" s="130"/>
      <c r="BJT21" s="130"/>
      <c r="BJU21" s="130"/>
      <c r="BJV21" s="130"/>
      <c r="BJW21" s="130"/>
      <c r="BJX21" s="130"/>
      <c r="BJY21" s="130"/>
      <c r="BJZ21" s="130"/>
      <c r="BKA21" s="130"/>
      <c r="BKB21" s="130"/>
      <c r="BKC21" s="130"/>
      <c r="BKD21" s="130"/>
      <c r="BKE21" s="130"/>
      <c r="BKF21" s="130"/>
      <c r="BKG21" s="130"/>
      <c r="BKH21" s="130"/>
      <c r="BKI21" s="130"/>
      <c r="BKJ21" s="130"/>
      <c r="BKK21" s="130"/>
      <c r="BKL21" s="130"/>
      <c r="BKM21" s="130"/>
      <c r="BKN21" s="130"/>
      <c r="BKO21" s="130"/>
      <c r="BKP21" s="130"/>
      <c r="BKQ21" s="130"/>
      <c r="BKR21" s="130"/>
      <c r="BKS21" s="130"/>
      <c r="BKT21" s="130"/>
      <c r="BKU21" s="130"/>
      <c r="BKV21" s="130"/>
      <c r="BKW21" s="130"/>
      <c r="BKX21" s="130"/>
      <c r="BKY21" s="130"/>
      <c r="BKZ21" s="130"/>
      <c r="BLA21" s="130"/>
      <c r="BLB21" s="130"/>
      <c r="BLC21" s="130"/>
      <c r="BLD21" s="130"/>
      <c r="BLE21" s="130"/>
      <c r="BLF21" s="130"/>
      <c r="BLG21" s="130"/>
      <c r="BLH21" s="130"/>
      <c r="BLI21" s="130"/>
      <c r="BLJ21" s="130"/>
      <c r="BLK21" s="130"/>
      <c r="BLL21" s="130"/>
      <c r="BLM21" s="130"/>
      <c r="BLN21" s="130"/>
      <c r="BLO21" s="130"/>
      <c r="BLP21" s="130"/>
      <c r="BLQ21" s="130"/>
      <c r="BLR21" s="130"/>
      <c r="BLS21" s="130"/>
      <c r="BLT21" s="130"/>
      <c r="BLU21" s="130"/>
      <c r="BLV21" s="130"/>
      <c r="BLW21" s="130"/>
      <c r="BLX21" s="130"/>
      <c r="BLY21" s="130"/>
      <c r="BLZ21" s="130"/>
      <c r="BMA21" s="130"/>
      <c r="BMB21" s="130"/>
      <c r="BMC21" s="130"/>
      <c r="BMD21" s="130"/>
      <c r="BME21" s="130"/>
      <c r="BMF21" s="130"/>
      <c r="BMG21" s="130"/>
      <c r="BMH21" s="130"/>
      <c r="BMI21" s="130"/>
      <c r="BMJ21" s="130"/>
      <c r="BMK21" s="130"/>
      <c r="BML21" s="130"/>
      <c r="BMM21" s="130"/>
      <c r="BMN21" s="130"/>
      <c r="BMO21" s="130"/>
      <c r="BMP21" s="130"/>
      <c r="BMQ21" s="130"/>
      <c r="BMR21" s="130"/>
      <c r="BMS21" s="130"/>
      <c r="BMT21" s="130"/>
      <c r="BMU21" s="130"/>
      <c r="BMV21" s="130"/>
      <c r="BMW21" s="130"/>
      <c r="BMX21" s="130"/>
      <c r="BMY21" s="130"/>
      <c r="BMZ21" s="130"/>
      <c r="BNA21" s="130"/>
      <c r="BNB21" s="130"/>
      <c r="BNC21" s="130"/>
      <c r="BND21" s="130"/>
      <c r="BNE21" s="130"/>
      <c r="BNF21" s="130"/>
      <c r="BNG21" s="130"/>
      <c r="BNH21" s="130"/>
      <c r="BNI21" s="130"/>
      <c r="BNJ21" s="130"/>
      <c r="BNK21" s="130"/>
      <c r="BNL21" s="130"/>
      <c r="BNM21" s="130"/>
      <c r="BNN21" s="130"/>
      <c r="BNO21" s="130"/>
      <c r="BNP21" s="130"/>
      <c r="BNQ21" s="130"/>
      <c r="BNR21" s="130"/>
      <c r="BNS21" s="130"/>
      <c r="BNT21" s="130"/>
      <c r="BNU21" s="130"/>
      <c r="BNV21" s="130"/>
      <c r="BNW21" s="130"/>
      <c r="BNX21" s="130"/>
      <c r="BNY21" s="130"/>
      <c r="BNZ21" s="130"/>
      <c r="BOA21" s="130"/>
      <c r="BOB21" s="130"/>
      <c r="BOC21" s="130"/>
      <c r="BOD21" s="130"/>
      <c r="BOE21" s="130"/>
      <c r="BOF21" s="130"/>
      <c r="BOG21" s="130"/>
      <c r="BOH21" s="130"/>
      <c r="BOI21" s="130"/>
      <c r="BOJ21" s="130"/>
      <c r="BOK21" s="130"/>
      <c r="BOL21" s="130"/>
      <c r="BOM21" s="130"/>
      <c r="BON21" s="130"/>
      <c r="BOO21" s="130"/>
      <c r="BOP21" s="130"/>
      <c r="BOQ21" s="130"/>
      <c r="BOR21" s="130"/>
      <c r="BOS21" s="130"/>
      <c r="BOT21" s="130"/>
      <c r="BOU21" s="130"/>
      <c r="BOV21" s="130"/>
      <c r="BOW21" s="130"/>
      <c r="BOX21" s="130"/>
      <c r="BOY21" s="130"/>
      <c r="BOZ21" s="130"/>
      <c r="BPA21" s="130"/>
      <c r="BPB21" s="130"/>
      <c r="BPC21" s="130"/>
      <c r="BPD21" s="130"/>
      <c r="BPE21" s="130"/>
      <c r="BPF21" s="130"/>
      <c r="BPG21" s="130"/>
      <c r="BPH21" s="130"/>
      <c r="BPI21" s="130"/>
      <c r="BPJ21" s="130"/>
      <c r="BPK21" s="130"/>
      <c r="BPL21" s="130"/>
      <c r="BPM21" s="130"/>
      <c r="BPN21" s="130"/>
      <c r="BPO21" s="130"/>
      <c r="BPP21" s="130"/>
      <c r="BPQ21" s="130"/>
      <c r="BPR21" s="130"/>
      <c r="BPS21" s="130"/>
      <c r="BPT21" s="130"/>
      <c r="BPU21" s="130"/>
      <c r="BPV21" s="130"/>
      <c r="BPW21" s="130"/>
      <c r="BPX21" s="130"/>
      <c r="BPY21" s="130"/>
      <c r="BPZ21" s="130"/>
      <c r="BQA21" s="130"/>
      <c r="BQB21" s="130"/>
      <c r="BQC21" s="130"/>
      <c r="BQD21" s="130"/>
      <c r="BQE21" s="130"/>
      <c r="BQF21" s="130"/>
      <c r="BQG21" s="130"/>
      <c r="BQH21" s="130"/>
      <c r="BQI21" s="130"/>
      <c r="BQJ21" s="130"/>
      <c r="BQK21" s="130"/>
      <c r="BQL21" s="130"/>
      <c r="BQM21" s="130"/>
      <c r="BQN21" s="130"/>
      <c r="BQO21" s="130"/>
      <c r="BQP21" s="130"/>
      <c r="BQQ21" s="130"/>
      <c r="BQR21" s="130"/>
      <c r="BQS21" s="130"/>
      <c r="BQT21" s="130"/>
      <c r="BQU21" s="130"/>
      <c r="BQV21" s="130"/>
      <c r="BQW21" s="130"/>
      <c r="BQX21" s="130"/>
      <c r="BQY21" s="130"/>
      <c r="BQZ21" s="130"/>
      <c r="BRA21" s="130"/>
      <c r="BRB21" s="130"/>
      <c r="BRC21" s="130"/>
      <c r="BRD21" s="130"/>
      <c r="BRE21" s="130"/>
      <c r="BRF21" s="130"/>
      <c r="BRG21" s="130"/>
      <c r="BRH21" s="130"/>
      <c r="BRI21" s="130"/>
      <c r="BRJ21" s="130"/>
      <c r="BRK21" s="130"/>
      <c r="BRL21" s="130"/>
      <c r="BRM21" s="130"/>
      <c r="BRN21" s="130"/>
      <c r="BRO21" s="130"/>
      <c r="BRP21" s="130"/>
      <c r="BRQ21" s="130"/>
      <c r="BRR21" s="130"/>
      <c r="BRS21" s="130"/>
      <c r="BRT21" s="130"/>
      <c r="BRU21" s="130"/>
      <c r="BRV21" s="130"/>
      <c r="BRW21" s="130"/>
      <c r="BRX21" s="130"/>
      <c r="BRY21" s="130"/>
      <c r="BRZ21" s="130"/>
      <c r="BSA21" s="130"/>
      <c r="BSB21" s="130"/>
      <c r="BSC21" s="130"/>
      <c r="BSD21" s="130"/>
      <c r="BSE21" s="130"/>
      <c r="BSF21" s="130"/>
      <c r="BSG21" s="130"/>
      <c r="BSH21" s="130"/>
      <c r="BSI21" s="130"/>
      <c r="BSJ21" s="130"/>
      <c r="BSK21" s="130"/>
      <c r="BSL21" s="130"/>
      <c r="BSM21" s="130"/>
      <c r="BSN21" s="130"/>
      <c r="BSO21" s="130"/>
      <c r="BSP21" s="130"/>
      <c r="BSQ21" s="130"/>
      <c r="BSR21" s="130"/>
      <c r="BSS21" s="130"/>
      <c r="BST21" s="130"/>
      <c r="BSU21" s="130"/>
      <c r="BSV21" s="130"/>
      <c r="BSW21" s="130"/>
      <c r="BSX21" s="130"/>
      <c r="BSY21" s="130"/>
      <c r="BSZ21" s="130"/>
      <c r="BTA21" s="130"/>
      <c r="BTB21" s="130"/>
      <c r="BTC21" s="130"/>
      <c r="BTD21" s="130"/>
      <c r="BTE21" s="130"/>
      <c r="BTF21" s="130"/>
      <c r="BTG21" s="130"/>
      <c r="BTH21" s="130"/>
      <c r="BTI21" s="130"/>
      <c r="BTJ21" s="130"/>
      <c r="BTK21" s="130"/>
      <c r="BTL21" s="130"/>
      <c r="BTM21" s="130"/>
      <c r="BTN21" s="130"/>
      <c r="BTO21" s="130"/>
      <c r="BTP21" s="130"/>
      <c r="BTQ21" s="130"/>
      <c r="BTR21" s="130"/>
      <c r="BTS21" s="130"/>
      <c r="BTT21" s="130"/>
      <c r="BTU21" s="130"/>
      <c r="BTV21" s="130"/>
      <c r="BTW21" s="130"/>
      <c r="BTX21" s="130"/>
      <c r="BTY21" s="130"/>
      <c r="BTZ21" s="130"/>
      <c r="BUA21" s="130"/>
      <c r="BUB21" s="130"/>
      <c r="BUC21" s="130"/>
      <c r="BUD21" s="130"/>
      <c r="BUE21" s="130"/>
      <c r="BUF21" s="130"/>
      <c r="BUG21" s="130"/>
      <c r="BUH21" s="130"/>
      <c r="BUI21" s="130"/>
      <c r="BUJ21" s="130"/>
      <c r="BUK21" s="130"/>
      <c r="BUL21" s="130"/>
      <c r="BUM21" s="130"/>
      <c r="BUN21" s="130"/>
      <c r="BUO21" s="130"/>
      <c r="BUP21" s="130"/>
      <c r="BUQ21" s="130"/>
      <c r="BUR21" s="130"/>
      <c r="BUS21" s="130"/>
      <c r="BUT21" s="130"/>
      <c r="BUU21" s="130"/>
      <c r="BUV21" s="130"/>
      <c r="BUW21" s="130"/>
      <c r="BUX21" s="130"/>
      <c r="BUY21" s="130"/>
      <c r="BUZ21" s="130"/>
      <c r="BVA21" s="130"/>
      <c r="BVB21" s="130"/>
      <c r="BVC21" s="130"/>
      <c r="BVD21" s="130"/>
      <c r="BVE21" s="130"/>
      <c r="BVF21" s="130"/>
      <c r="BVG21" s="130"/>
      <c r="BVH21" s="130"/>
      <c r="BVI21" s="130"/>
      <c r="BVJ21" s="130"/>
      <c r="BVK21" s="130"/>
      <c r="BVL21" s="130"/>
      <c r="BVM21" s="130"/>
      <c r="BVN21" s="130"/>
      <c r="BVO21" s="130"/>
      <c r="BVP21" s="130"/>
      <c r="BVQ21" s="130"/>
      <c r="BVR21" s="130"/>
      <c r="BVS21" s="130"/>
      <c r="BVT21" s="130"/>
      <c r="BVU21" s="130"/>
      <c r="BVV21" s="130"/>
      <c r="BVW21" s="130"/>
      <c r="BVX21" s="130"/>
      <c r="BVY21" s="130"/>
      <c r="BVZ21" s="130"/>
      <c r="BWA21" s="130"/>
      <c r="BWB21" s="130"/>
      <c r="BWC21" s="130"/>
      <c r="BWD21" s="130"/>
      <c r="BWE21" s="130"/>
      <c r="BWF21" s="130"/>
      <c r="BWG21" s="130"/>
      <c r="BWH21" s="130"/>
      <c r="BWI21" s="130"/>
      <c r="BWJ21" s="130"/>
      <c r="BWK21" s="130"/>
      <c r="BWL21" s="130"/>
      <c r="BWM21" s="130"/>
      <c r="BWN21" s="130"/>
      <c r="BWO21" s="130"/>
      <c r="BWP21" s="130"/>
      <c r="BWQ21" s="130"/>
      <c r="BWR21" s="130"/>
      <c r="BWS21" s="130"/>
      <c r="BWT21" s="130"/>
      <c r="BWU21" s="130"/>
      <c r="BWV21" s="130"/>
      <c r="BWW21" s="130"/>
      <c r="BWX21" s="130"/>
      <c r="BWY21" s="130"/>
      <c r="BWZ21" s="130"/>
      <c r="BXA21" s="130"/>
      <c r="BXB21" s="130"/>
      <c r="BXC21" s="130"/>
      <c r="BXD21" s="130"/>
      <c r="BXE21" s="130"/>
      <c r="BXF21" s="130"/>
      <c r="BXG21" s="130"/>
      <c r="BXH21" s="130"/>
      <c r="BXI21" s="130"/>
      <c r="BXJ21" s="130"/>
      <c r="BXK21" s="130"/>
      <c r="BXL21" s="130"/>
      <c r="BXM21" s="130"/>
      <c r="BXN21" s="130"/>
      <c r="BXO21" s="130"/>
      <c r="BXP21" s="130"/>
      <c r="BXQ21" s="130"/>
      <c r="BXR21" s="130"/>
      <c r="BXS21" s="130"/>
      <c r="BXT21" s="130"/>
      <c r="BXU21" s="130"/>
      <c r="BXV21" s="130"/>
      <c r="BXW21" s="130"/>
      <c r="BXX21" s="130"/>
      <c r="BXY21" s="130"/>
      <c r="BXZ21" s="130"/>
      <c r="BYA21" s="130"/>
      <c r="BYB21" s="130"/>
      <c r="BYC21" s="130"/>
      <c r="BYD21" s="130"/>
      <c r="BYE21" s="130"/>
      <c r="BYF21" s="130"/>
      <c r="BYG21" s="130"/>
      <c r="BYH21" s="130"/>
      <c r="BYI21" s="130"/>
      <c r="BYJ21" s="130"/>
      <c r="BYK21" s="130"/>
      <c r="BYL21" s="130"/>
      <c r="BYM21" s="130"/>
      <c r="BYN21" s="130"/>
      <c r="BYO21" s="130"/>
      <c r="BYP21" s="130"/>
      <c r="BYQ21" s="130"/>
      <c r="BYR21" s="130"/>
      <c r="BYS21" s="130"/>
      <c r="BYT21" s="130"/>
      <c r="BYU21" s="130"/>
      <c r="BYV21" s="130"/>
      <c r="BYW21" s="130"/>
      <c r="BYX21" s="130"/>
      <c r="BYY21" s="130"/>
      <c r="BYZ21" s="130"/>
      <c r="BZA21" s="130"/>
      <c r="BZB21" s="130"/>
      <c r="BZC21" s="130"/>
      <c r="BZD21" s="130"/>
      <c r="BZE21" s="130"/>
      <c r="BZF21" s="130"/>
      <c r="BZG21" s="130"/>
      <c r="BZH21" s="130"/>
      <c r="BZI21" s="130"/>
      <c r="BZJ21" s="130"/>
      <c r="BZK21" s="130"/>
      <c r="BZL21" s="130"/>
      <c r="BZM21" s="130"/>
      <c r="BZN21" s="130"/>
      <c r="BZO21" s="130"/>
      <c r="BZP21" s="130"/>
      <c r="BZQ21" s="130"/>
      <c r="BZR21" s="130"/>
      <c r="BZS21" s="130"/>
      <c r="BZT21" s="130"/>
      <c r="BZU21" s="130"/>
      <c r="BZV21" s="130"/>
      <c r="BZW21" s="130"/>
      <c r="BZX21" s="130"/>
      <c r="BZY21" s="130"/>
      <c r="BZZ21" s="130"/>
      <c r="CAA21" s="130"/>
      <c r="CAB21" s="130"/>
      <c r="CAC21" s="130"/>
      <c r="CAD21" s="130"/>
      <c r="CAE21" s="130"/>
      <c r="CAF21" s="130"/>
      <c r="CAG21" s="130"/>
      <c r="CAH21" s="130"/>
      <c r="CAI21" s="130"/>
      <c r="CAJ21" s="130"/>
      <c r="CAK21" s="130"/>
      <c r="CAL21" s="130"/>
      <c r="CAM21" s="130"/>
      <c r="CAN21" s="130"/>
      <c r="CAO21" s="130"/>
      <c r="CAP21" s="130"/>
      <c r="CAQ21" s="130"/>
      <c r="CAR21" s="130"/>
      <c r="CAS21" s="130"/>
      <c r="CAT21" s="130"/>
      <c r="CAU21" s="130"/>
      <c r="CAV21" s="130"/>
      <c r="CAW21" s="130"/>
      <c r="CAX21" s="130"/>
      <c r="CAY21" s="130"/>
      <c r="CAZ21" s="130"/>
      <c r="CBA21" s="130"/>
      <c r="CBB21" s="130"/>
      <c r="CBC21" s="130"/>
      <c r="CBD21" s="130"/>
      <c r="CBE21" s="130"/>
      <c r="CBF21" s="130"/>
      <c r="CBG21" s="130"/>
      <c r="CBH21" s="130"/>
      <c r="CBI21" s="130"/>
      <c r="CBJ21" s="130"/>
      <c r="CBK21" s="130"/>
      <c r="CBL21" s="130"/>
      <c r="CBM21" s="130"/>
      <c r="CBN21" s="130"/>
      <c r="CBO21" s="130"/>
      <c r="CBP21" s="130"/>
      <c r="CBQ21" s="130"/>
      <c r="CBR21" s="130"/>
      <c r="CBS21" s="130"/>
      <c r="CBT21" s="130"/>
      <c r="CBU21" s="130"/>
      <c r="CBV21" s="130"/>
      <c r="CBW21" s="130"/>
      <c r="CBX21" s="130"/>
      <c r="CBY21" s="130"/>
      <c r="CBZ21" s="130"/>
      <c r="CCA21" s="130"/>
      <c r="CCB21" s="130"/>
      <c r="CCC21" s="130"/>
      <c r="CCD21" s="130"/>
      <c r="CCE21" s="130"/>
      <c r="CCF21" s="130"/>
      <c r="CCG21" s="130"/>
      <c r="CCH21" s="130"/>
      <c r="CCI21" s="130"/>
      <c r="CCJ21" s="130"/>
      <c r="CCK21" s="130"/>
      <c r="CCL21" s="130"/>
      <c r="CCM21" s="130"/>
      <c r="CCN21" s="130"/>
      <c r="CCO21" s="130"/>
      <c r="CCP21" s="130"/>
      <c r="CCQ21" s="130"/>
      <c r="CCR21" s="130"/>
      <c r="CCS21" s="130"/>
      <c r="CCT21" s="130"/>
      <c r="CCU21" s="130"/>
      <c r="CCV21" s="130"/>
      <c r="CCW21" s="130"/>
      <c r="CCX21" s="130"/>
      <c r="CCY21" s="130"/>
      <c r="CCZ21" s="130"/>
      <c r="CDA21" s="130"/>
      <c r="CDB21" s="130"/>
      <c r="CDC21" s="130"/>
      <c r="CDD21" s="130"/>
      <c r="CDE21" s="130"/>
      <c r="CDF21" s="130"/>
      <c r="CDG21" s="130"/>
      <c r="CDH21" s="130"/>
      <c r="CDI21" s="130"/>
      <c r="CDJ21" s="130"/>
      <c r="CDK21" s="130"/>
      <c r="CDL21" s="130"/>
      <c r="CDM21" s="130"/>
      <c r="CDN21" s="130"/>
      <c r="CDO21" s="130"/>
      <c r="CDP21" s="130"/>
      <c r="CDQ21" s="130"/>
      <c r="CDR21" s="130"/>
      <c r="CDS21" s="130"/>
      <c r="CDT21" s="130"/>
      <c r="CDU21" s="130"/>
      <c r="CDV21" s="130"/>
      <c r="CDW21" s="130"/>
      <c r="CDX21" s="130"/>
      <c r="CDY21" s="130"/>
      <c r="CDZ21" s="130"/>
      <c r="CEA21" s="130"/>
      <c r="CEB21" s="130"/>
      <c r="CEC21" s="130"/>
      <c r="CED21" s="130"/>
      <c r="CEE21" s="130"/>
      <c r="CEF21" s="130"/>
      <c r="CEG21" s="130"/>
      <c r="CEH21" s="130"/>
      <c r="CEI21" s="130"/>
      <c r="CEJ21" s="130"/>
      <c r="CEK21" s="130"/>
      <c r="CEL21" s="130"/>
      <c r="CEM21" s="130"/>
      <c r="CEN21" s="130"/>
      <c r="CEO21" s="130"/>
      <c r="CEP21" s="130"/>
      <c r="CEQ21" s="130"/>
      <c r="CER21" s="130"/>
      <c r="CES21" s="130"/>
      <c r="CET21" s="130"/>
      <c r="CEU21" s="130"/>
      <c r="CEV21" s="130"/>
      <c r="CEW21" s="130"/>
      <c r="CEX21" s="130"/>
      <c r="CEY21" s="130"/>
      <c r="CEZ21" s="130"/>
      <c r="CFA21" s="130"/>
      <c r="CFB21" s="130"/>
      <c r="CFC21" s="130"/>
      <c r="CFD21" s="130"/>
      <c r="CFE21" s="130"/>
      <c r="CFF21" s="130"/>
      <c r="CFG21" s="130"/>
      <c r="CFH21" s="130"/>
      <c r="CFI21" s="130"/>
      <c r="CFJ21" s="130"/>
      <c r="CFK21" s="130"/>
      <c r="CFL21" s="130"/>
      <c r="CFM21" s="130"/>
      <c r="CFN21" s="130"/>
      <c r="CFO21" s="130"/>
      <c r="CFP21" s="130"/>
      <c r="CFQ21" s="130"/>
      <c r="CFR21" s="130"/>
      <c r="CFS21" s="130"/>
      <c r="CFT21" s="130"/>
      <c r="CFU21" s="130"/>
      <c r="CFV21" s="130"/>
      <c r="CFW21" s="130"/>
      <c r="CFX21" s="130"/>
      <c r="CFY21" s="130"/>
      <c r="CFZ21" s="130"/>
      <c r="CGA21" s="130"/>
      <c r="CGB21" s="130"/>
      <c r="CGC21" s="130"/>
      <c r="CGD21" s="130"/>
      <c r="CGE21" s="130"/>
      <c r="CGF21" s="130"/>
      <c r="CGG21" s="130"/>
      <c r="CGH21" s="130"/>
      <c r="CGI21" s="130"/>
      <c r="CGJ21" s="130"/>
      <c r="CGK21" s="130"/>
      <c r="CGL21" s="130"/>
      <c r="CGM21" s="130"/>
      <c r="CGN21" s="130"/>
      <c r="CGO21" s="130"/>
      <c r="CGP21" s="130"/>
      <c r="CGQ21" s="130"/>
      <c r="CGR21" s="130"/>
      <c r="CGS21" s="130"/>
      <c r="CGT21" s="130"/>
      <c r="CGU21" s="130"/>
      <c r="CGV21" s="130"/>
      <c r="CGW21" s="130"/>
      <c r="CGX21" s="130"/>
      <c r="CGY21" s="130"/>
      <c r="CGZ21" s="130"/>
      <c r="CHA21" s="130"/>
      <c r="CHB21" s="130"/>
      <c r="CHC21" s="130"/>
      <c r="CHD21" s="130"/>
      <c r="CHE21" s="130"/>
      <c r="CHF21" s="130"/>
      <c r="CHG21" s="130"/>
      <c r="CHH21" s="130"/>
      <c r="CHI21" s="130"/>
      <c r="CHJ21" s="130"/>
      <c r="CHK21" s="130"/>
      <c r="CHL21" s="130"/>
      <c r="CHM21" s="130"/>
      <c r="CHN21" s="130"/>
      <c r="CHO21" s="130"/>
      <c r="CHP21" s="130"/>
      <c r="CHQ21" s="130"/>
      <c r="CHR21" s="130"/>
      <c r="CHS21" s="130"/>
      <c r="CHT21" s="130"/>
      <c r="CHU21" s="130"/>
      <c r="CHV21" s="130"/>
      <c r="CHW21" s="130"/>
      <c r="CHX21" s="130"/>
      <c r="CHY21" s="130"/>
      <c r="CHZ21" s="130"/>
      <c r="CIA21" s="130"/>
      <c r="CIB21" s="130"/>
      <c r="CIC21" s="130"/>
      <c r="CID21" s="130"/>
      <c r="CIE21" s="130"/>
      <c r="CIF21" s="130"/>
      <c r="CIG21" s="130"/>
      <c r="CIH21" s="130"/>
      <c r="CII21" s="130"/>
      <c r="CIJ21" s="130"/>
      <c r="CIK21" s="130"/>
      <c r="CIL21" s="130"/>
      <c r="CIM21" s="130"/>
      <c r="CIN21" s="130"/>
      <c r="CIO21" s="130"/>
      <c r="CIP21" s="130"/>
      <c r="CIQ21" s="130"/>
      <c r="CIR21" s="130"/>
      <c r="CIS21" s="130"/>
      <c r="CIT21" s="130"/>
      <c r="CIU21" s="130"/>
      <c r="CIV21" s="130"/>
      <c r="CIW21" s="130"/>
      <c r="CIX21" s="130"/>
      <c r="CIY21" s="130"/>
      <c r="CIZ21" s="130"/>
      <c r="CJA21" s="130"/>
      <c r="CJB21" s="130"/>
      <c r="CJC21" s="130"/>
      <c r="CJD21" s="130"/>
      <c r="CJE21" s="130"/>
      <c r="CJF21" s="130"/>
      <c r="CJG21" s="130"/>
      <c r="CJH21" s="130"/>
      <c r="CJI21" s="130"/>
      <c r="CJJ21" s="130"/>
      <c r="CJK21" s="130"/>
      <c r="CJL21" s="130"/>
      <c r="CJM21" s="130"/>
      <c r="CJN21" s="130"/>
      <c r="CJO21" s="130"/>
      <c r="CJP21" s="130"/>
      <c r="CJQ21" s="130"/>
      <c r="CJR21" s="130"/>
      <c r="CJS21" s="130"/>
      <c r="CJT21" s="130"/>
      <c r="CJU21" s="130"/>
      <c r="CJV21" s="130"/>
      <c r="CJW21" s="130"/>
      <c r="CJX21" s="130"/>
      <c r="CJY21" s="130"/>
      <c r="CJZ21" s="130"/>
      <c r="CKA21" s="130"/>
      <c r="CKB21" s="130"/>
      <c r="CKC21" s="130"/>
      <c r="CKD21" s="130"/>
      <c r="CKE21" s="130"/>
      <c r="CKF21" s="130"/>
      <c r="CKG21" s="130"/>
      <c r="CKH21" s="130"/>
      <c r="CKI21" s="130"/>
      <c r="CKJ21" s="130"/>
      <c r="CKK21" s="130"/>
      <c r="CKL21" s="130"/>
      <c r="CKM21" s="130"/>
      <c r="CKN21" s="130"/>
      <c r="CKO21" s="130"/>
      <c r="CKP21" s="130"/>
      <c r="CKQ21" s="130"/>
      <c r="CKR21" s="130"/>
      <c r="CKS21" s="130"/>
      <c r="CKT21" s="130"/>
      <c r="CKU21" s="130"/>
      <c r="CKV21" s="130"/>
      <c r="CKW21" s="130"/>
      <c r="CKX21" s="130"/>
      <c r="CKY21" s="130"/>
      <c r="CKZ21" s="130"/>
      <c r="CLA21" s="130"/>
      <c r="CLB21" s="130"/>
      <c r="CLC21" s="130"/>
      <c r="CLD21" s="130"/>
      <c r="CLE21" s="130"/>
      <c r="CLF21" s="130"/>
      <c r="CLG21" s="130"/>
      <c r="CLH21" s="130"/>
      <c r="CLI21" s="130"/>
      <c r="CLJ21" s="130"/>
      <c r="CLK21" s="130"/>
      <c r="CLL21" s="130"/>
      <c r="CLM21" s="130"/>
      <c r="CLN21" s="130"/>
      <c r="CLO21" s="130"/>
      <c r="CLP21" s="130"/>
      <c r="CLQ21" s="130"/>
      <c r="CLR21" s="130"/>
      <c r="CLS21" s="130"/>
      <c r="CLT21" s="130"/>
      <c r="CLU21" s="130"/>
      <c r="CLV21" s="130"/>
      <c r="CLW21" s="130"/>
      <c r="CLX21" s="130"/>
      <c r="CLY21" s="130"/>
      <c r="CLZ21" s="130"/>
      <c r="CMA21" s="130"/>
      <c r="CMB21" s="130"/>
      <c r="CMC21" s="130"/>
      <c r="CMD21" s="130"/>
      <c r="CME21" s="130"/>
      <c r="CMF21" s="130"/>
      <c r="CMG21" s="130"/>
      <c r="CMH21" s="130"/>
      <c r="CMI21" s="130"/>
      <c r="CMJ21" s="130"/>
      <c r="CMK21" s="130"/>
      <c r="CML21" s="130"/>
      <c r="CMM21" s="130"/>
      <c r="CMN21" s="130"/>
      <c r="CMO21" s="130"/>
      <c r="CMP21" s="130"/>
      <c r="CMQ21" s="130"/>
      <c r="CMR21" s="130"/>
      <c r="CMS21" s="130"/>
      <c r="CMT21" s="130"/>
      <c r="CMU21" s="130"/>
      <c r="CMV21" s="130"/>
      <c r="CMW21" s="130"/>
      <c r="CMX21" s="130"/>
      <c r="CMY21" s="130"/>
      <c r="CMZ21" s="130"/>
      <c r="CNA21" s="130"/>
      <c r="CNB21" s="130"/>
      <c r="CNC21" s="130"/>
      <c r="CND21" s="130"/>
      <c r="CNE21" s="130"/>
      <c r="CNF21" s="130"/>
      <c r="CNG21" s="130"/>
      <c r="CNH21" s="130"/>
      <c r="CNI21" s="130"/>
      <c r="CNJ21" s="130"/>
      <c r="CNK21" s="130"/>
      <c r="CNL21" s="130"/>
      <c r="CNM21" s="130"/>
      <c r="CNN21" s="130"/>
      <c r="CNO21" s="130"/>
      <c r="CNP21" s="130"/>
      <c r="CNQ21" s="130"/>
      <c r="CNR21" s="130"/>
      <c r="CNS21" s="130"/>
      <c r="CNT21" s="130"/>
      <c r="CNU21" s="130"/>
      <c r="CNV21" s="130"/>
      <c r="CNW21" s="130"/>
      <c r="CNX21" s="130"/>
      <c r="CNY21" s="130"/>
      <c r="CNZ21" s="130"/>
      <c r="COA21" s="130"/>
      <c r="COB21" s="130"/>
      <c r="COC21" s="130"/>
      <c r="COD21" s="130"/>
      <c r="COE21" s="130"/>
      <c r="COF21" s="130"/>
      <c r="COG21" s="130"/>
      <c r="COH21" s="130"/>
      <c r="COI21" s="130"/>
      <c r="COJ21" s="130"/>
      <c r="COK21" s="130"/>
      <c r="COL21" s="130"/>
      <c r="COM21" s="130"/>
      <c r="CON21" s="130"/>
      <c r="COO21" s="130"/>
      <c r="COP21" s="130"/>
      <c r="COQ21" s="130"/>
      <c r="COR21" s="130"/>
      <c r="COS21" s="130"/>
      <c r="COT21" s="130"/>
      <c r="COU21" s="130"/>
      <c r="COV21" s="130"/>
      <c r="COW21" s="130"/>
      <c r="COX21" s="130"/>
      <c r="COY21" s="130"/>
      <c r="COZ21" s="130"/>
      <c r="CPA21" s="130"/>
      <c r="CPB21" s="130"/>
      <c r="CPC21" s="130"/>
      <c r="CPD21" s="130"/>
      <c r="CPE21" s="130"/>
      <c r="CPF21" s="130"/>
      <c r="CPG21" s="130"/>
      <c r="CPH21" s="130"/>
      <c r="CPI21" s="130"/>
      <c r="CPJ21" s="130"/>
      <c r="CPK21" s="130"/>
      <c r="CPL21" s="130"/>
      <c r="CPM21" s="130"/>
      <c r="CPN21" s="130"/>
      <c r="CPO21" s="130"/>
      <c r="CPP21" s="130"/>
      <c r="CPQ21" s="130"/>
      <c r="CPR21" s="130"/>
      <c r="CPS21" s="130"/>
      <c r="CPT21" s="130"/>
      <c r="CPU21" s="130"/>
      <c r="CPV21" s="130"/>
      <c r="CPW21" s="130"/>
      <c r="CPX21" s="130"/>
      <c r="CPY21" s="130"/>
      <c r="CPZ21" s="130"/>
      <c r="CQA21" s="130"/>
      <c r="CQB21" s="130"/>
      <c r="CQC21" s="130"/>
      <c r="CQD21" s="130"/>
      <c r="CQE21" s="130"/>
      <c r="CQF21" s="130"/>
      <c r="CQG21" s="130"/>
      <c r="CQH21" s="130"/>
      <c r="CQI21" s="130"/>
      <c r="CQJ21" s="130"/>
      <c r="CQK21" s="130"/>
      <c r="CQL21" s="130"/>
      <c r="CQM21" s="130"/>
      <c r="CQN21" s="130"/>
      <c r="CQO21" s="130"/>
      <c r="CQP21" s="130"/>
      <c r="CQQ21" s="130"/>
      <c r="CQR21" s="130"/>
      <c r="CQS21" s="130"/>
      <c r="CQT21" s="130"/>
      <c r="CQU21" s="130"/>
      <c r="CQV21" s="130"/>
      <c r="CQW21" s="130"/>
      <c r="CQX21" s="130"/>
      <c r="CQY21" s="130"/>
      <c r="CQZ21" s="130"/>
      <c r="CRA21" s="130"/>
      <c r="CRB21" s="130"/>
      <c r="CRC21" s="130"/>
      <c r="CRD21" s="130"/>
      <c r="CRE21" s="130"/>
      <c r="CRF21" s="130"/>
      <c r="CRG21" s="130"/>
      <c r="CRH21" s="130"/>
      <c r="CRI21" s="130"/>
      <c r="CRJ21" s="130"/>
      <c r="CRK21" s="130"/>
      <c r="CRL21" s="130"/>
      <c r="CRM21" s="130"/>
      <c r="CRN21" s="130"/>
      <c r="CRO21" s="130"/>
      <c r="CRP21" s="130"/>
      <c r="CRQ21" s="130"/>
      <c r="CRR21" s="130"/>
      <c r="CRS21" s="130"/>
      <c r="CRT21" s="130"/>
      <c r="CRU21" s="130"/>
      <c r="CRV21" s="130"/>
      <c r="CRW21" s="130"/>
      <c r="CRX21" s="130"/>
      <c r="CRY21" s="130"/>
      <c r="CRZ21" s="130"/>
      <c r="CSA21" s="130"/>
      <c r="CSB21" s="130"/>
      <c r="CSC21" s="130"/>
      <c r="CSD21" s="130"/>
      <c r="CSE21" s="130"/>
      <c r="CSF21" s="130"/>
      <c r="CSG21" s="130"/>
      <c r="CSH21" s="130"/>
      <c r="CSI21" s="130"/>
      <c r="CSJ21" s="130"/>
      <c r="CSK21" s="130"/>
      <c r="CSL21" s="130"/>
      <c r="CSM21" s="130"/>
      <c r="CSN21" s="130"/>
      <c r="CSO21" s="130"/>
      <c r="CSP21" s="130"/>
      <c r="CSQ21" s="130"/>
      <c r="CSR21" s="130"/>
      <c r="CSS21" s="130"/>
      <c r="CST21" s="130"/>
      <c r="CSU21" s="130"/>
      <c r="CSV21" s="130"/>
      <c r="CSW21" s="130"/>
      <c r="CSX21" s="130"/>
      <c r="CSY21" s="130"/>
      <c r="CSZ21" s="130"/>
      <c r="CTA21" s="130"/>
      <c r="CTB21" s="130"/>
      <c r="CTC21" s="130"/>
      <c r="CTD21" s="130"/>
      <c r="CTE21" s="130"/>
      <c r="CTF21" s="130"/>
      <c r="CTG21" s="130"/>
      <c r="CTH21" s="130"/>
      <c r="CTI21" s="130"/>
      <c r="CTJ21" s="130"/>
      <c r="CTK21" s="130"/>
      <c r="CTL21" s="130"/>
      <c r="CTM21" s="130"/>
      <c r="CTN21" s="130"/>
      <c r="CTO21" s="130"/>
      <c r="CTP21" s="130"/>
      <c r="CTQ21" s="130"/>
      <c r="CTR21" s="130"/>
      <c r="CTS21" s="130"/>
      <c r="CTT21" s="130"/>
      <c r="CTU21" s="130"/>
      <c r="CTV21" s="130"/>
      <c r="CTW21" s="130"/>
      <c r="CTX21" s="130"/>
      <c r="CTY21" s="130"/>
      <c r="CTZ21" s="130"/>
      <c r="CUA21" s="130"/>
      <c r="CUB21" s="130"/>
      <c r="CUC21" s="130"/>
      <c r="CUD21" s="130"/>
      <c r="CUE21" s="130"/>
      <c r="CUF21" s="130"/>
      <c r="CUG21" s="130"/>
      <c r="CUH21" s="130"/>
      <c r="CUI21" s="130"/>
      <c r="CUJ21" s="130"/>
      <c r="CUK21" s="130"/>
      <c r="CUL21" s="130"/>
      <c r="CUM21" s="130"/>
      <c r="CUN21" s="130"/>
      <c r="CUO21" s="130"/>
      <c r="CUP21" s="130"/>
      <c r="CUQ21" s="130"/>
      <c r="CUR21" s="130"/>
      <c r="CUS21" s="130"/>
      <c r="CUT21" s="130"/>
      <c r="CUU21" s="130"/>
      <c r="CUV21" s="130"/>
      <c r="CUW21" s="130"/>
      <c r="CUX21" s="130"/>
      <c r="CUY21" s="130"/>
      <c r="CUZ21" s="130"/>
      <c r="CVA21" s="130"/>
      <c r="CVB21" s="130"/>
      <c r="CVC21" s="130"/>
      <c r="CVD21" s="130"/>
      <c r="CVE21" s="130"/>
      <c r="CVF21" s="130"/>
      <c r="CVG21" s="130"/>
      <c r="CVH21" s="130"/>
      <c r="CVI21" s="130"/>
      <c r="CVJ21" s="130"/>
      <c r="CVK21" s="130"/>
      <c r="CVL21" s="130"/>
      <c r="CVM21" s="130"/>
      <c r="CVN21" s="130"/>
      <c r="CVO21" s="130"/>
      <c r="CVP21" s="130"/>
      <c r="CVQ21" s="130"/>
      <c r="CVR21" s="130"/>
      <c r="CVS21" s="130"/>
      <c r="CVT21" s="130"/>
      <c r="CVU21" s="130"/>
      <c r="CVV21" s="130"/>
      <c r="CVW21" s="130"/>
      <c r="CVX21" s="130"/>
      <c r="CVY21" s="130"/>
      <c r="CVZ21" s="130"/>
      <c r="CWA21" s="130"/>
      <c r="CWB21" s="130"/>
      <c r="CWC21" s="130"/>
      <c r="CWD21" s="130"/>
      <c r="CWE21" s="130"/>
      <c r="CWF21" s="130"/>
      <c r="CWG21" s="130"/>
      <c r="CWH21" s="130"/>
      <c r="CWI21" s="130"/>
      <c r="CWJ21" s="130"/>
      <c r="CWK21" s="130"/>
      <c r="CWL21" s="130"/>
      <c r="CWM21" s="130"/>
      <c r="CWN21" s="130"/>
      <c r="CWO21" s="130"/>
      <c r="CWP21" s="130"/>
      <c r="CWQ21" s="130"/>
      <c r="CWR21" s="130"/>
      <c r="CWS21" s="130"/>
      <c r="CWT21" s="130"/>
      <c r="CWU21" s="130"/>
      <c r="CWV21" s="130"/>
      <c r="CWW21" s="130"/>
      <c r="CWX21" s="130"/>
      <c r="CWY21" s="130"/>
      <c r="CWZ21" s="130"/>
      <c r="CXA21" s="130"/>
      <c r="CXB21" s="130"/>
      <c r="CXC21" s="130"/>
      <c r="CXD21" s="130"/>
      <c r="CXE21" s="130"/>
      <c r="CXF21" s="130"/>
      <c r="CXG21" s="130"/>
      <c r="CXH21" s="130"/>
      <c r="CXI21" s="130"/>
      <c r="CXJ21" s="130"/>
      <c r="CXK21" s="130"/>
      <c r="CXL21" s="130"/>
      <c r="CXM21" s="130"/>
      <c r="CXN21" s="130"/>
      <c r="CXO21" s="130"/>
      <c r="CXP21" s="130"/>
      <c r="CXQ21" s="130"/>
      <c r="CXR21" s="130"/>
      <c r="CXS21" s="130"/>
      <c r="CXT21" s="130"/>
      <c r="CXU21" s="130"/>
      <c r="CXV21" s="130"/>
      <c r="CXW21" s="130"/>
      <c r="CXX21" s="130"/>
      <c r="CXY21" s="130"/>
      <c r="CXZ21" s="130"/>
      <c r="CYA21" s="130"/>
      <c r="CYB21" s="130"/>
      <c r="CYC21" s="130"/>
      <c r="CYD21" s="130"/>
      <c r="CYE21" s="130"/>
      <c r="CYF21" s="130"/>
      <c r="CYG21" s="130"/>
      <c r="CYH21" s="130"/>
      <c r="CYI21" s="130"/>
      <c r="CYJ21" s="130"/>
      <c r="CYK21" s="130"/>
      <c r="CYL21" s="130"/>
      <c r="CYM21" s="130"/>
      <c r="CYN21" s="130"/>
      <c r="CYO21" s="130"/>
      <c r="CYP21" s="130"/>
      <c r="CYQ21" s="130"/>
      <c r="CYR21" s="130"/>
      <c r="CYS21" s="130"/>
      <c r="CYT21" s="130"/>
      <c r="CYU21" s="130"/>
      <c r="CYV21" s="130"/>
      <c r="CYW21" s="130"/>
      <c r="CYX21" s="130"/>
      <c r="CYY21" s="130"/>
      <c r="CYZ21" s="130"/>
      <c r="CZA21" s="130"/>
      <c r="CZB21" s="130"/>
      <c r="CZC21" s="130"/>
      <c r="CZD21" s="130"/>
      <c r="CZE21" s="130"/>
      <c r="CZF21" s="130"/>
      <c r="CZG21" s="130"/>
      <c r="CZH21" s="130"/>
      <c r="CZI21" s="130"/>
      <c r="CZJ21" s="130"/>
      <c r="CZK21" s="130"/>
      <c r="CZL21" s="130"/>
      <c r="CZM21" s="130"/>
      <c r="CZN21" s="130"/>
      <c r="CZO21" s="130"/>
      <c r="CZP21" s="130"/>
      <c r="CZQ21" s="130"/>
      <c r="CZR21" s="130"/>
      <c r="CZS21" s="130"/>
      <c r="CZT21" s="130"/>
      <c r="CZU21" s="130"/>
      <c r="CZV21" s="130"/>
      <c r="CZW21" s="130"/>
      <c r="CZX21" s="130"/>
      <c r="CZY21" s="130"/>
      <c r="CZZ21" s="130"/>
      <c r="DAA21" s="130"/>
      <c r="DAB21" s="130"/>
      <c r="DAC21" s="130"/>
      <c r="DAD21" s="130"/>
      <c r="DAE21" s="130"/>
      <c r="DAF21" s="130"/>
      <c r="DAG21" s="130"/>
      <c r="DAH21" s="130"/>
      <c r="DAI21" s="130"/>
      <c r="DAJ21" s="130"/>
      <c r="DAK21" s="130"/>
      <c r="DAL21" s="130"/>
      <c r="DAM21" s="130"/>
      <c r="DAN21" s="130"/>
      <c r="DAO21" s="130"/>
      <c r="DAP21" s="130"/>
      <c r="DAQ21" s="130"/>
      <c r="DAR21" s="130"/>
      <c r="DAS21" s="130"/>
      <c r="DAT21" s="130"/>
      <c r="DAU21" s="130"/>
      <c r="DAV21" s="130"/>
      <c r="DAW21" s="130"/>
      <c r="DAX21" s="130"/>
      <c r="DAY21" s="130"/>
      <c r="DAZ21" s="130"/>
      <c r="DBA21" s="130"/>
      <c r="DBB21" s="130"/>
      <c r="DBC21" s="130"/>
      <c r="DBD21" s="130"/>
      <c r="DBE21" s="130"/>
      <c r="DBF21" s="130"/>
      <c r="DBG21" s="130"/>
      <c r="DBH21" s="130"/>
      <c r="DBI21" s="130"/>
      <c r="DBJ21" s="130"/>
      <c r="DBK21" s="130"/>
      <c r="DBL21" s="130"/>
      <c r="DBM21" s="130"/>
      <c r="DBN21" s="130"/>
      <c r="DBO21" s="130"/>
      <c r="DBP21" s="130"/>
      <c r="DBQ21" s="130"/>
      <c r="DBR21" s="130"/>
      <c r="DBS21" s="130"/>
      <c r="DBT21" s="130"/>
      <c r="DBU21" s="130"/>
      <c r="DBV21" s="130"/>
      <c r="DBW21" s="130"/>
      <c r="DBX21" s="130"/>
      <c r="DBY21" s="130"/>
      <c r="DBZ21" s="130"/>
      <c r="DCA21" s="130"/>
      <c r="DCB21" s="130"/>
      <c r="DCC21" s="130"/>
      <c r="DCD21" s="130"/>
      <c r="DCE21" s="130"/>
      <c r="DCF21" s="130"/>
      <c r="DCG21" s="130"/>
      <c r="DCH21" s="130"/>
      <c r="DCI21" s="130"/>
      <c r="DCJ21" s="130"/>
      <c r="DCK21" s="130"/>
      <c r="DCL21" s="130"/>
      <c r="DCM21" s="130"/>
      <c r="DCN21" s="130"/>
      <c r="DCO21" s="130"/>
      <c r="DCP21" s="130"/>
      <c r="DCQ21" s="130"/>
      <c r="DCR21" s="130"/>
      <c r="DCS21" s="130"/>
      <c r="DCT21" s="130"/>
      <c r="DCU21" s="130"/>
      <c r="DCV21" s="130"/>
      <c r="DCW21" s="130"/>
      <c r="DCX21" s="130"/>
      <c r="DCY21" s="130"/>
      <c r="DCZ21" s="130"/>
      <c r="DDA21" s="130"/>
      <c r="DDB21" s="130"/>
      <c r="DDC21" s="130"/>
      <c r="DDD21" s="130"/>
      <c r="DDE21" s="130"/>
      <c r="DDF21" s="130"/>
      <c r="DDG21" s="130"/>
      <c r="DDH21" s="130"/>
      <c r="DDI21" s="130"/>
      <c r="DDJ21" s="130"/>
      <c r="DDK21" s="130"/>
      <c r="DDL21" s="130"/>
      <c r="DDM21" s="130"/>
      <c r="DDN21" s="130"/>
      <c r="DDO21" s="130"/>
      <c r="DDP21" s="130"/>
      <c r="DDQ21" s="130"/>
      <c r="DDR21" s="130"/>
      <c r="DDS21" s="130"/>
      <c r="DDT21" s="130"/>
      <c r="DDU21" s="130"/>
      <c r="DDV21" s="130"/>
      <c r="DDW21" s="130"/>
      <c r="DDX21" s="130"/>
      <c r="DDY21" s="130"/>
      <c r="DDZ21" s="130"/>
      <c r="DEA21" s="130"/>
      <c r="DEB21" s="130"/>
      <c r="DEC21" s="130"/>
      <c r="DED21" s="130"/>
      <c r="DEE21" s="130"/>
      <c r="DEF21" s="130"/>
      <c r="DEG21" s="130"/>
      <c r="DEH21" s="130"/>
      <c r="DEI21" s="130"/>
      <c r="DEJ21" s="130"/>
      <c r="DEK21" s="130"/>
      <c r="DEL21" s="130"/>
      <c r="DEM21" s="130"/>
      <c r="DEN21" s="130"/>
      <c r="DEO21" s="130"/>
      <c r="DEP21" s="130"/>
      <c r="DEQ21" s="130"/>
      <c r="DER21" s="130"/>
      <c r="DES21" s="130"/>
      <c r="DET21" s="130"/>
      <c r="DEU21" s="130"/>
      <c r="DEV21" s="130"/>
      <c r="DEW21" s="130"/>
      <c r="DEX21" s="130"/>
      <c r="DEY21" s="130"/>
      <c r="DEZ21" s="130"/>
      <c r="DFA21" s="130"/>
      <c r="DFB21" s="130"/>
      <c r="DFC21" s="130"/>
      <c r="DFD21" s="130"/>
      <c r="DFE21" s="130"/>
      <c r="DFF21" s="130"/>
      <c r="DFG21" s="130"/>
      <c r="DFH21" s="130"/>
      <c r="DFI21" s="130"/>
      <c r="DFJ21" s="130"/>
      <c r="DFK21" s="130"/>
      <c r="DFL21" s="130"/>
      <c r="DFM21" s="130"/>
      <c r="DFN21" s="130"/>
      <c r="DFO21" s="130"/>
      <c r="DFP21" s="130"/>
      <c r="DFQ21" s="130"/>
      <c r="DFR21" s="130"/>
      <c r="DFS21" s="130"/>
      <c r="DFT21" s="130"/>
      <c r="DFU21" s="130"/>
      <c r="DFV21" s="130"/>
      <c r="DFW21" s="130"/>
      <c r="DFX21" s="130"/>
      <c r="DFY21" s="130"/>
      <c r="DFZ21" s="130"/>
      <c r="DGA21" s="130"/>
      <c r="DGB21" s="130"/>
      <c r="DGC21" s="130"/>
      <c r="DGD21" s="130"/>
      <c r="DGE21" s="130"/>
      <c r="DGF21" s="130"/>
      <c r="DGG21" s="130"/>
      <c r="DGH21" s="130"/>
      <c r="DGI21" s="130"/>
      <c r="DGJ21" s="130"/>
      <c r="DGK21" s="130"/>
      <c r="DGL21" s="130"/>
      <c r="DGM21" s="130"/>
      <c r="DGN21" s="130"/>
      <c r="DGO21" s="130"/>
      <c r="DGP21" s="130"/>
      <c r="DGQ21" s="130"/>
      <c r="DGR21" s="130"/>
      <c r="DGS21" s="130"/>
      <c r="DGT21" s="130"/>
      <c r="DGU21" s="130"/>
      <c r="DGV21" s="130"/>
      <c r="DGW21" s="130"/>
      <c r="DGX21" s="130"/>
      <c r="DGY21" s="130"/>
      <c r="DGZ21" s="130"/>
      <c r="DHA21" s="130"/>
      <c r="DHB21" s="130"/>
      <c r="DHC21" s="130"/>
      <c r="DHD21" s="130"/>
      <c r="DHE21" s="130"/>
      <c r="DHF21" s="130"/>
      <c r="DHG21" s="130"/>
      <c r="DHH21" s="130"/>
      <c r="DHI21" s="130"/>
      <c r="DHJ21" s="130"/>
      <c r="DHK21" s="130"/>
      <c r="DHL21" s="130"/>
      <c r="DHM21" s="130"/>
      <c r="DHN21" s="130"/>
      <c r="DHO21" s="130"/>
      <c r="DHP21" s="130"/>
      <c r="DHQ21" s="130"/>
      <c r="DHR21" s="130"/>
      <c r="DHS21" s="130"/>
      <c r="DHT21" s="130"/>
      <c r="DHU21" s="130"/>
      <c r="DHV21" s="130"/>
      <c r="DHW21" s="130"/>
      <c r="DHX21" s="130"/>
      <c r="DHY21" s="130"/>
      <c r="DHZ21" s="130"/>
      <c r="DIA21" s="130"/>
      <c r="DIB21" s="130"/>
      <c r="DIC21" s="130"/>
      <c r="DID21" s="130"/>
      <c r="DIE21" s="130"/>
      <c r="DIF21" s="130"/>
      <c r="DIG21" s="130"/>
      <c r="DIH21" s="130"/>
      <c r="DII21" s="130"/>
      <c r="DIJ21" s="130"/>
      <c r="DIK21" s="130"/>
      <c r="DIL21" s="130"/>
      <c r="DIM21" s="130"/>
      <c r="DIN21" s="130"/>
      <c r="DIO21" s="130"/>
      <c r="DIP21" s="130"/>
      <c r="DIQ21" s="130"/>
      <c r="DIR21" s="130"/>
      <c r="DIS21" s="130"/>
      <c r="DIT21" s="130"/>
      <c r="DIU21" s="130"/>
      <c r="DIV21" s="130"/>
      <c r="DIW21" s="130"/>
      <c r="DIX21" s="130"/>
      <c r="DIY21" s="130"/>
      <c r="DIZ21" s="130"/>
      <c r="DJA21" s="130"/>
      <c r="DJB21" s="130"/>
      <c r="DJC21" s="130"/>
      <c r="DJD21" s="130"/>
      <c r="DJE21" s="130"/>
      <c r="DJF21" s="130"/>
      <c r="DJG21" s="130"/>
      <c r="DJH21" s="130"/>
      <c r="DJI21" s="130"/>
      <c r="DJJ21" s="130"/>
      <c r="DJK21" s="130"/>
      <c r="DJL21" s="130"/>
      <c r="DJM21" s="130"/>
      <c r="DJN21" s="130"/>
      <c r="DJO21" s="130"/>
      <c r="DJP21" s="130"/>
      <c r="DJQ21" s="130"/>
      <c r="DJR21" s="130"/>
      <c r="DJS21" s="130"/>
      <c r="DJT21" s="130"/>
      <c r="DJU21" s="130"/>
      <c r="DJV21" s="130"/>
      <c r="DJW21" s="130"/>
      <c r="DJX21" s="130"/>
      <c r="DJY21" s="130"/>
      <c r="DJZ21" s="130"/>
      <c r="DKA21" s="130"/>
      <c r="DKB21" s="130"/>
      <c r="DKC21" s="130"/>
      <c r="DKD21" s="130"/>
      <c r="DKE21" s="130"/>
      <c r="DKF21" s="130"/>
      <c r="DKG21" s="130"/>
      <c r="DKH21" s="130"/>
      <c r="DKI21" s="130"/>
      <c r="DKJ21" s="130"/>
      <c r="DKK21" s="130"/>
      <c r="DKL21" s="130"/>
      <c r="DKM21" s="130"/>
      <c r="DKN21" s="130"/>
      <c r="DKO21" s="130"/>
      <c r="DKP21" s="130"/>
      <c r="DKQ21" s="130"/>
      <c r="DKR21" s="130"/>
      <c r="DKS21" s="130"/>
      <c r="DKT21" s="130"/>
      <c r="DKU21" s="130"/>
      <c r="DKV21" s="130"/>
      <c r="DKW21" s="130"/>
      <c r="DKX21" s="130"/>
      <c r="DKY21" s="130"/>
      <c r="DKZ21" s="130"/>
      <c r="DLA21" s="130"/>
      <c r="DLB21" s="130"/>
      <c r="DLC21" s="130"/>
      <c r="DLD21" s="130"/>
      <c r="DLE21" s="130"/>
      <c r="DLF21" s="130"/>
      <c r="DLG21" s="130"/>
      <c r="DLH21" s="130"/>
      <c r="DLI21" s="130"/>
      <c r="DLJ21" s="130"/>
      <c r="DLK21" s="130"/>
      <c r="DLL21" s="130"/>
      <c r="DLM21" s="130"/>
      <c r="DLN21" s="130"/>
      <c r="DLO21" s="130"/>
      <c r="DLP21" s="130"/>
      <c r="DLQ21" s="130"/>
      <c r="DLR21" s="130"/>
      <c r="DLS21" s="130"/>
      <c r="DLT21" s="130"/>
      <c r="DLU21" s="130"/>
      <c r="DLV21" s="130"/>
      <c r="DLW21" s="130"/>
      <c r="DLX21" s="130"/>
      <c r="DLY21" s="130"/>
      <c r="DLZ21" s="130"/>
      <c r="DMA21" s="130"/>
      <c r="DMB21" s="130"/>
      <c r="DMC21" s="130"/>
      <c r="DMD21" s="130"/>
      <c r="DME21" s="130"/>
      <c r="DMF21" s="130"/>
      <c r="DMG21" s="130"/>
      <c r="DMH21" s="130"/>
      <c r="DMI21" s="130"/>
      <c r="DMJ21" s="130"/>
      <c r="DMK21" s="130"/>
      <c r="DML21" s="130"/>
      <c r="DMM21" s="130"/>
      <c r="DMN21" s="130"/>
      <c r="DMO21" s="130"/>
      <c r="DMP21" s="130"/>
      <c r="DMQ21" s="130"/>
      <c r="DMR21" s="130"/>
      <c r="DMS21" s="130"/>
      <c r="DMT21" s="130"/>
      <c r="DMU21" s="130"/>
      <c r="DMV21" s="130"/>
      <c r="DMW21" s="130"/>
      <c r="DMX21" s="130"/>
      <c r="DMY21" s="130"/>
      <c r="DMZ21" s="130"/>
      <c r="DNA21" s="130"/>
      <c r="DNB21" s="130"/>
      <c r="DNC21" s="130"/>
      <c r="DND21" s="130"/>
      <c r="DNE21" s="130"/>
      <c r="DNF21" s="130"/>
      <c r="DNG21" s="130"/>
      <c r="DNH21" s="130"/>
      <c r="DNI21" s="130"/>
      <c r="DNJ21" s="130"/>
      <c r="DNK21" s="130"/>
      <c r="DNL21" s="130"/>
      <c r="DNM21" s="130"/>
      <c r="DNN21" s="130"/>
      <c r="DNO21" s="130"/>
      <c r="DNP21" s="130"/>
      <c r="DNQ21" s="130"/>
      <c r="DNR21" s="130"/>
      <c r="DNS21" s="130"/>
      <c r="DNT21" s="130"/>
      <c r="DNU21" s="130"/>
      <c r="DNV21" s="130"/>
      <c r="DNW21" s="130"/>
      <c r="DNX21" s="130"/>
      <c r="DNY21" s="130"/>
      <c r="DNZ21" s="130"/>
      <c r="DOA21" s="130"/>
      <c r="DOB21" s="130"/>
      <c r="DOC21" s="130"/>
      <c r="DOD21" s="130"/>
      <c r="DOE21" s="130"/>
      <c r="DOF21" s="130"/>
      <c r="DOG21" s="130"/>
      <c r="DOH21" s="130"/>
      <c r="DOI21" s="130"/>
      <c r="DOJ21" s="130"/>
      <c r="DOK21" s="130"/>
      <c r="DOL21" s="130"/>
      <c r="DOM21" s="130"/>
      <c r="DON21" s="130"/>
      <c r="DOO21" s="130"/>
      <c r="DOP21" s="130"/>
      <c r="DOQ21" s="130"/>
      <c r="DOR21" s="130"/>
      <c r="DOS21" s="130"/>
      <c r="DOT21" s="130"/>
      <c r="DOU21" s="130"/>
      <c r="DOV21" s="130"/>
      <c r="DOW21" s="130"/>
      <c r="DOX21" s="130"/>
      <c r="DOY21" s="130"/>
      <c r="DOZ21" s="130"/>
      <c r="DPA21" s="130"/>
      <c r="DPB21" s="130"/>
      <c r="DPC21" s="130"/>
      <c r="DPD21" s="130"/>
      <c r="DPE21" s="130"/>
      <c r="DPF21" s="130"/>
      <c r="DPG21" s="130"/>
      <c r="DPH21" s="130"/>
      <c r="DPI21" s="130"/>
      <c r="DPJ21" s="130"/>
      <c r="DPK21" s="130"/>
      <c r="DPL21" s="130"/>
      <c r="DPM21" s="130"/>
      <c r="DPN21" s="130"/>
      <c r="DPO21" s="130"/>
      <c r="DPP21" s="130"/>
      <c r="DPQ21" s="130"/>
      <c r="DPR21" s="130"/>
      <c r="DPS21" s="130"/>
      <c r="DPT21" s="130"/>
      <c r="DPU21" s="130"/>
      <c r="DPV21" s="130"/>
      <c r="DPW21" s="130"/>
      <c r="DPX21" s="130"/>
      <c r="DPY21" s="130"/>
      <c r="DPZ21" s="130"/>
      <c r="DQA21" s="130"/>
      <c r="DQB21" s="130"/>
      <c r="DQC21" s="130"/>
      <c r="DQD21" s="130"/>
      <c r="DQE21" s="130"/>
      <c r="DQF21" s="130"/>
      <c r="DQG21" s="130"/>
      <c r="DQH21" s="130"/>
      <c r="DQI21" s="130"/>
      <c r="DQJ21" s="130"/>
      <c r="DQK21" s="130"/>
      <c r="DQL21" s="130"/>
      <c r="DQM21" s="130"/>
      <c r="DQN21" s="130"/>
      <c r="DQO21" s="130"/>
      <c r="DQP21" s="130"/>
      <c r="DQQ21" s="130"/>
      <c r="DQR21" s="130"/>
      <c r="DQS21" s="130"/>
      <c r="DQT21" s="130"/>
      <c r="DQU21" s="130"/>
      <c r="DQV21" s="130"/>
      <c r="DQW21" s="130"/>
      <c r="DQX21" s="130"/>
      <c r="DQY21" s="130"/>
      <c r="DQZ21" s="130"/>
      <c r="DRA21" s="130"/>
      <c r="DRB21" s="130"/>
      <c r="DRC21" s="130"/>
      <c r="DRD21" s="130"/>
      <c r="DRE21" s="130"/>
      <c r="DRF21" s="130"/>
      <c r="DRG21" s="130"/>
      <c r="DRH21" s="130"/>
      <c r="DRI21" s="130"/>
      <c r="DRJ21" s="130"/>
      <c r="DRK21" s="130"/>
      <c r="DRL21" s="130"/>
      <c r="DRM21" s="130"/>
      <c r="DRN21" s="130"/>
      <c r="DRO21" s="130"/>
      <c r="DRP21" s="130"/>
      <c r="DRQ21" s="130"/>
      <c r="DRR21" s="130"/>
      <c r="DRS21" s="130"/>
      <c r="DRT21" s="130"/>
      <c r="DRU21" s="130"/>
      <c r="DRV21" s="130"/>
      <c r="DRW21" s="130"/>
      <c r="DRX21" s="130"/>
      <c r="DRY21" s="130"/>
      <c r="DRZ21" s="130"/>
      <c r="DSA21" s="130"/>
      <c r="DSB21" s="130"/>
      <c r="DSC21" s="130"/>
      <c r="DSD21" s="130"/>
      <c r="DSE21" s="130"/>
      <c r="DSF21" s="130"/>
      <c r="DSG21" s="130"/>
      <c r="DSH21" s="130"/>
      <c r="DSI21" s="130"/>
      <c r="DSJ21" s="130"/>
      <c r="DSK21" s="130"/>
      <c r="DSL21" s="130"/>
      <c r="DSM21" s="130"/>
      <c r="DSN21" s="130"/>
      <c r="DSO21" s="130"/>
      <c r="DSP21" s="130"/>
      <c r="DSQ21" s="130"/>
      <c r="DSR21" s="130"/>
      <c r="DSS21" s="130"/>
      <c r="DST21" s="130"/>
      <c r="DSU21" s="130"/>
      <c r="DSV21" s="130"/>
      <c r="DSW21" s="130"/>
      <c r="DSX21" s="130"/>
      <c r="DSY21" s="130"/>
      <c r="DSZ21" s="130"/>
      <c r="DTA21" s="130"/>
      <c r="DTB21" s="130"/>
      <c r="DTC21" s="130"/>
      <c r="DTD21" s="130"/>
      <c r="DTE21" s="130"/>
      <c r="DTF21" s="130"/>
      <c r="DTG21" s="130"/>
      <c r="DTH21" s="130"/>
      <c r="DTI21" s="130"/>
      <c r="DTJ21" s="130"/>
      <c r="DTK21" s="130"/>
      <c r="DTL21" s="130"/>
      <c r="DTM21" s="130"/>
      <c r="DTN21" s="130"/>
      <c r="DTO21" s="130"/>
      <c r="DTP21" s="130"/>
      <c r="DTQ21" s="130"/>
      <c r="DTR21" s="130"/>
      <c r="DTS21" s="130"/>
      <c r="DTT21" s="130"/>
      <c r="DTU21" s="130"/>
      <c r="DTV21" s="130"/>
      <c r="DTW21" s="130"/>
      <c r="DTX21" s="130"/>
      <c r="DTY21" s="130"/>
      <c r="DTZ21" s="130"/>
      <c r="DUA21" s="130"/>
      <c r="DUB21" s="130"/>
      <c r="DUC21" s="130"/>
      <c r="DUD21" s="130"/>
      <c r="DUE21" s="130"/>
      <c r="DUF21" s="130"/>
      <c r="DUG21" s="130"/>
      <c r="DUH21" s="130"/>
      <c r="DUI21" s="130"/>
      <c r="DUJ21" s="130"/>
      <c r="DUK21" s="130"/>
      <c r="DUL21" s="130"/>
      <c r="DUM21" s="130"/>
      <c r="DUN21" s="130"/>
      <c r="DUO21" s="130"/>
      <c r="DUP21" s="130"/>
      <c r="DUQ21" s="130"/>
      <c r="DUR21" s="130"/>
      <c r="DUS21" s="130"/>
      <c r="DUT21" s="130"/>
      <c r="DUU21" s="130"/>
      <c r="DUV21" s="130"/>
      <c r="DUW21" s="130"/>
      <c r="DUX21" s="130"/>
      <c r="DUY21" s="130"/>
      <c r="DUZ21" s="130"/>
      <c r="DVA21" s="130"/>
      <c r="DVB21" s="130"/>
      <c r="DVC21" s="130"/>
      <c r="DVD21" s="130"/>
      <c r="DVE21" s="130"/>
      <c r="DVF21" s="130"/>
      <c r="DVG21" s="130"/>
      <c r="DVH21" s="130"/>
      <c r="DVI21" s="130"/>
      <c r="DVJ21" s="130"/>
      <c r="DVK21" s="130"/>
      <c r="DVL21" s="130"/>
      <c r="DVM21" s="130"/>
      <c r="DVN21" s="130"/>
      <c r="DVO21" s="130"/>
      <c r="DVP21" s="130"/>
      <c r="DVQ21" s="130"/>
      <c r="DVR21" s="130"/>
      <c r="DVS21" s="130"/>
      <c r="DVT21" s="130"/>
      <c r="DVU21" s="130"/>
      <c r="DVV21" s="130"/>
      <c r="DVW21" s="130"/>
      <c r="DVX21" s="130"/>
      <c r="DVY21" s="130"/>
      <c r="DVZ21" s="130"/>
      <c r="DWA21" s="130"/>
      <c r="DWB21" s="130"/>
      <c r="DWC21" s="130"/>
      <c r="DWD21" s="130"/>
      <c r="DWE21" s="130"/>
      <c r="DWF21" s="130"/>
      <c r="DWG21" s="130"/>
      <c r="DWH21" s="130"/>
      <c r="DWI21" s="130"/>
      <c r="DWJ21" s="130"/>
      <c r="DWK21" s="130"/>
      <c r="DWL21" s="130"/>
      <c r="DWM21" s="130"/>
      <c r="DWN21" s="130"/>
      <c r="DWO21" s="130"/>
      <c r="DWP21" s="130"/>
      <c r="DWQ21" s="130"/>
      <c r="DWR21" s="130"/>
      <c r="DWS21" s="130"/>
      <c r="DWT21" s="130"/>
      <c r="DWU21" s="130"/>
      <c r="DWV21" s="130"/>
      <c r="DWW21" s="130"/>
      <c r="DWX21" s="130"/>
      <c r="DWY21" s="130"/>
      <c r="DWZ21" s="130"/>
      <c r="DXA21" s="130"/>
      <c r="DXB21" s="130"/>
      <c r="DXC21" s="130"/>
      <c r="DXD21" s="130"/>
      <c r="DXE21" s="130"/>
      <c r="DXF21" s="130"/>
      <c r="DXG21" s="130"/>
      <c r="DXH21" s="130"/>
      <c r="DXI21" s="130"/>
      <c r="DXJ21" s="130"/>
      <c r="DXK21" s="130"/>
      <c r="DXL21" s="130"/>
      <c r="DXM21" s="130"/>
      <c r="DXN21" s="130"/>
      <c r="DXO21" s="130"/>
      <c r="DXP21" s="130"/>
      <c r="DXQ21" s="130"/>
      <c r="DXR21" s="130"/>
      <c r="DXS21" s="130"/>
      <c r="DXT21" s="130"/>
      <c r="DXU21" s="130"/>
      <c r="DXV21" s="130"/>
      <c r="DXW21" s="130"/>
      <c r="DXX21" s="130"/>
      <c r="DXY21" s="130"/>
      <c r="DXZ21" s="130"/>
      <c r="DYA21" s="130"/>
      <c r="DYB21" s="130"/>
      <c r="DYC21" s="130"/>
      <c r="DYD21" s="130"/>
      <c r="DYE21" s="130"/>
      <c r="DYF21" s="130"/>
      <c r="DYG21" s="130"/>
      <c r="DYH21" s="130"/>
      <c r="DYI21" s="130"/>
      <c r="DYJ21" s="130"/>
      <c r="DYK21" s="130"/>
      <c r="DYL21" s="130"/>
      <c r="DYM21" s="130"/>
      <c r="DYN21" s="130"/>
      <c r="DYO21" s="130"/>
      <c r="DYP21" s="130"/>
      <c r="DYQ21" s="130"/>
      <c r="DYR21" s="130"/>
      <c r="DYS21" s="130"/>
      <c r="DYT21" s="130"/>
      <c r="DYU21" s="130"/>
      <c r="DYV21" s="130"/>
      <c r="DYW21" s="130"/>
      <c r="DYX21" s="130"/>
      <c r="DYY21" s="130"/>
      <c r="DYZ21" s="130"/>
      <c r="DZA21" s="130"/>
      <c r="DZB21" s="130"/>
      <c r="DZC21" s="130"/>
      <c r="DZD21" s="130"/>
      <c r="DZE21" s="130"/>
      <c r="DZF21" s="130"/>
      <c r="DZG21" s="130"/>
      <c r="DZH21" s="130"/>
      <c r="DZI21" s="130"/>
      <c r="DZJ21" s="130"/>
      <c r="DZK21" s="130"/>
      <c r="DZL21" s="130"/>
      <c r="DZM21" s="130"/>
      <c r="DZN21" s="130"/>
      <c r="DZO21" s="130"/>
      <c r="DZP21" s="130"/>
      <c r="DZQ21" s="130"/>
      <c r="DZR21" s="130"/>
      <c r="DZS21" s="130"/>
      <c r="DZT21" s="130"/>
      <c r="DZU21" s="130"/>
      <c r="DZV21" s="130"/>
      <c r="DZW21" s="130"/>
      <c r="DZX21" s="130"/>
      <c r="DZY21" s="130"/>
      <c r="DZZ21" s="130"/>
      <c r="EAA21" s="130"/>
      <c r="EAB21" s="130"/>
      <c r="EAC21" s="130"/>
      <c r="EAD21" s="130"/>
      <c r="EAE21" s="130"/>
      <c r="EAF21" s="130"/>
      <c r="EAG21" s="130"/>
      <c r="EAH21" s="130"/>
      <c r="EAI21" s="130"/>
      <c r="EAJ21" s="130"/>
      <c r="EAK21" s="130"/>
      <c r="EAL21" s="130"/>
      <c r="EAM21" s="130"/>
      <c r="EAN21" s="130"/>
      <c r="EAO21" s="130"/>
      <c r="EAP21" s="130"/>
      <c r="EAQ21" s="130"/>
      <c r="EAR21" s="130"/>
      <c r="EAS21" s="130"/>
      <c r="EAT21" s="130"/>
      <c r="EAU21" s="130"/>
      <c r="EAV21" s="130"/>
      <c r="EAW21" s="130"/>
      <c r="EAX21" s="130"/>
      <c r="EAY21" s="130"/>
      <c r="EAZ21" s="130"/>
      <c r="EBA21" s="130"/>
      <c r="EBB21" s="130"/>
      <c r="EBC21" s="130"/>
      <c r="EBD21" s="130"/>
      <c r="EBE21" s="130"/>
      <c r="EBF21" s="130"/>
      <c r="EBG21" s="130"/>
      <c r="EBH21" s="130"/>
      <c r="EBI21" s="130"/>
      <c r="EBJ21" s="130"/>
      <c r="EBK21" s="130"/>
      <c r="EBL21" s="130"/>
      <c r="EBM21" s="130"/>
      <c r="EBN21" s="130"/>
      <c r="EBO21" s="130"/>
      <c r="EBP21" s="130"/>
      <c r="EBQ21" s="130"/>
      <c r="EBR21" s="130"/>
      <c r="EBS21" s="130"/>
      <c r="EBT21" s="130"/>
      <c r="EBU21" s="130"/>
      <c r="EBV21" s="130"/>
      <c r="EBW21" s="130"/>
      <c r="EBX21" s="130"/>
      <c r="EBY21" s="130"/>
      <c r="EBZ21" s="130"/>
      <c r="ECA21" s="130"/>
      <c r="ECB21" s="130"/>
      <c r="ECC21" s="130"/>
      <c r="ECD21" s="130"/>
      <c r="ECE21" s="130"/>
      <c r="ECF21" s="130"/>
      <c r="ECG21" s="130"/>
      <c r="ECH21" s="130"/>
      <c r="ECI21" s="130"/>
      <c r="ECJ21" s="130"/>
      <c r="ECK21" s="130"/>
      <c r="ECL21" s="130"/>
      <c r="ECM21" s="130"/>
      <c r="ECN21" s="130"/>
      <c r="ECO21" s="130"/>
      <c r="ECP21" s="130"/>
      <c r="ECQ21" s="130"/>
      <c r="ECR21" s="130"/>
      <c r="ECS21" s="130"/>
      <c r="ECT21" s="130"/>
      <c r="ECU21" s="130"/>
      <c r="ECV21" s="130"/>
      <c r="ECW21" s="130"/>
      <c r="ECX21" s="130"/>
      <c r="ECY21" s="130"/>
      <c r="ECZ21" s="130"/>
      <c r="EDA21" s="130"/>
      <c r="EDB21" s="130"/>
      <c r="EDC21" s="130"/>
      <c r="EDD21" s="130"/>
      <c r="EDE21" s="130"/>
      <c r="EDF21" s="130"/>
      <c r="EDG21" s="130"/>
      <c r="EDH21" s="130"/>
      <c r="EDI21" s="130"/>
      <c r="EDJ21" s="130"/>
      <c r="EDK21" s="130"/>
      <c r="EDL21" s="130"/>
      <c r="EDM21" s="130"/>
      <c r="EDN21" s="130"/>
      <c r="EDO21" s="130"/>
      <c r="EDP21" s="130"/>
      <c r="EDQ21" s="130"/>
      <c r="EDR21" s="130"/>
      <c r="EDS21" s="130"/>
      <c r="EDT21" s="130"/>
      <c r="EDU21" s="130"/>
      <c r="EDV21" s="130"/>
      <c r="EDW21" s="130"/>
      <c r="EDX21" s="130"/>
      <c r="EDY21" s="130"/>
      <c r="EDZ21" s="130"/>
      <c r="EEA21" s="130"/>
      <c r="EEB21" s="130"/>
      <c r="EEC21" s="130"/>
      <c r="EED21" s="130"/>
      <c r="EEE21" s="130"/>
      <c r="EEF21" s="130"/>
      <c r="EEG21" s="130"/>
      <c r="EEH21" s="130"/>
      <c r="EEI21" s="130"/>
      <c r="EEJ21" s="130"/>
      <c r="EEK21" s="130"/>
      <c r="EEL21" s="130"/>
      <c r="EEM21" s="130"/>
      <c r="EEN21" s="130"/>
      <c r="EEO21" s="130"/>
      <c r="EEP21" s="130"/>
      <c r="EEQ21" s="130"/>
      <c r="EER21" s="130"/>
      <c r="EES21" s="130"/>
      <c r="EET21" s="130"/>
      <c r="EEU21" s="130"/>
      <c r="EEV21" s="130"/>
      <c r="EEW21" s="130"/>
      <c r="EEX21" s="130"/>
      <c r="EEY21" s="130"/>
      <c r="EEZ21" s="130"/>
      <c r="EFA21" s="130"/>
      <c r="EFB21" s="130"/>
      <c r="EFC21" s="130"/>
      <c r="EFD21" s="130"/>
      <c r="EFE21" s="130"/>
      <c r="EFF21" s="130"/>
      <c r="EFG21" s="130"/>
      <c r="EFH21" s="130"/>
      <c r="EFI21" s="130"/>
      <c r="EFJ21" s="130"/>
      <c r="EFK21" s="130"/>
      <c r="EFL21" s="130"/>
      <c r="EFM21" s="130"/>
      <c r="EFN21" s="130"/>
      <c r="EFO21" s="130"/>
      <c r="EFP21" s="130"/>
      <c r="EFQ21" s="130"/>
      <c r="EFR21" s="130"/>
      <c r="EFS21" s="130"/>
      <c r="EFT21" s="130"/>
      <c r="EFU21" s="130"/>
      <c r="EFV21" s="130"/>
      <c r="EFW21" s="130"/>
      <c r="EFX21" s="130"/>
      <c r="EFY21" s="130"/>
      <c r="EFZ21" s="130"/>
      <c r="EGA21" s="130"/>
      <c r="EGB21" s="130"/>
      <c r="EGC21" s="130"/>
      <c r="EGD21" s="130"/>
      <c r="EGE21" s="130"/>
      <c r="EGF21" s="130"/>
      <c r="EGG21" s="130"/>
      <c r="EGH21" s="130"/>
      <c r="EGI21" s="130"/>
      <c r="EGJ21" s="130"/>
      <c r="EGK21" s="130"/>
      <c r="EGL21" s="130"/>
      <c r="EGM21" s="130"/>
      <c r="EGN21" s="130"/>
      <c r="EGO21" s="130"/>
      <c r="EGP21" s="130"/>
      <c r="EGQ21" s="130"/>
      <c r="EGR21" s="130"/>
      <c r="EGS21" s="130"/>
      <c r="EGT21" s="130"/>
      <c r="EGU21" s="130"/>
      <c r="EGV21" s="130"/>
      <c r="EGW21" s="130"/>
      <c r="EGX21" s="130"/>
      <c r="EGY21" s="130"/>
      <c r="EGZ21" s="130"/>
      <c r="EHA21" s="130"/>
      <c r="EHB21" s="130"/>
      <c r="EHC21" s="130"/>
      <c r="EHD21" s="130"/>
      <c r="EHE21" s="130"/>
      <c r="EHF21" s="130"/>
      <c r="EHG21" s="130"/>
      <c r="EHH21" s="130"/>
      <c r="EHI21" s="130"/>
      <c r="EHJ21" s="130"/>
      <c r="EHK21" s="130"/>
      <c r="EHL21" s="130"/>
      <c r="EHM21" s="130"/>
      <c r="EHN21" s="130"/>
      <c r="EHO21" s="130"/>
      <c r="EHP21" s="130"/>
      <c r="EHQ21" s="130"/>
      <c r="EHR21" s="130"/>
      <c r="EHS21" s="130"/>
      <c r="EHT21" s="130"/>
      <c r="EHU21" s="130"/>
      <c r="EHV21" s="130"/>
      <c r="EHW21" s="130"/>
      <c r="EHX21" s="130"/>
      <c r="EHY21" s="130"/>
      <c r="EHZ21" s="130"/>
      <c r="EIA21" s="130"/>
      <c r="EIB21" s="130"/>
      <c r="EIC21" s="130"/>
      <c r="EID21" s="130"/>
      <c r="EIE21" s="130"/>
      <c r="EIF21" s="130"/>
      <c r="EIG21" s="130"/>
      <c r="EIH21" s="130"/>
      <c r="EII21" s="130"/>
      <c r="EIJ21" s="130"/>
      <c r="EIK21" s="130"/>
      <c r="EIL21" s="130"/>
      <c r="EIM21" s="130"/>
      <c r="EIN21" s="130"/>
      <c r="EIO21" s="130"/>
      <c r="EIP21" s="130"/>
      <c r="EIQ21" s="130"/>
      <c r="EIR21" s="130"/>
      <c r="EIS21" s="130"/>
      <c r="EIT21" s="130"/>
      <c r="EIU21" s="130"/>
      <c r="EIV21" s="130"/>
      <c r="EIW21" s="130"/>
      <c r="EIX21" s="130"/>
      <c r="EIY21" s="130"/>
      <c r="EIZ21" s="130"/>
      <c r="EJA21" s="130"/>
      <c r="EJB21" s="130"/>
      <c r="EJC21" s="130"/>
      <c r="EJD21" s="130"/>
      <c r="EJE21" s="130"/>
      <c r="EJF21" s="130"/>
      <c r="EJG21" s="130"/>
      <c r="EJH21" s="130"/>
      <c r="EJI21" s="130"/>
      <c r="EJJ21" s="130"/>
      <c r="EJK21" s="130"/>
      <c r="EJL21" s="130"/>
      <c r="EJM21" s="130"/>
      <c r="EJN21" s="130"/>
      <c r="EJO21" s="130"/>
      <c r="EJP21" s="130"/>
      <c r="EJQ21" s="130"/>
      <c r="EJR21" s="130"/>
      <c r="EJS21" s="130"/>
      <c r="EJT21" s="130"/>
      <c r="EJU21" s="130"/>
      <c r="EJV21" s="130"/>
      <c r="EJW21" s="130"/>
      <c r="EJX21" s="130"/>
      <c r="EJY21" s="130"/>
      <c r="EJZ21" s="130"/>
      <c r="EKA21" s="130"/>
      <c r="EKB21" s="130"/>
      <c r="EKC21" s="130"/>
      <c r="EKD21" s="130"/>
      <c r="EKE21" s="130"/>
      <c r="EKF21" s="130"/>
      <c r="EKG21" s="130"/>
      <c r="EKH21" s="130"/>
      <c r="EKI21" s="130"/>
      <c r="EKJ21" s="130"/>
      <c r="EKK21" s="130"/>
      <c r="EKL21" s="130"/>
      <c r="EKM21" s="130"/>
      <c r="EKN21" s="130"/>
      <c r="EKO21" s="130"/>
      <c r="EKP21" s="130"/>
      <c r="EKQ21" s="130"/>
      <c r="EKR21" s="130"/>
      <c r="EKS21" s="130"/>
      <c r="EKT21" s="130"/>
      <c r="EKU21" s="130"/>
      <c r="EKV21" s="130"/>
      <c r="EKW21" s="130"/>
      <c r="EKX21" s="130"/>
      <c r="EKY21" s="130"/>
      <c r="EKZ21" s="130"/>
      <c r="ELA21" s="130"/>
      <c r="ELB21" s="130"/>
      <c r="ELC21" s="130"/>
      <c r="ELD21" s="130"/>
      <c r="ELE21" s="130"/>
      <c r="ELF21" s="130"/>
      <c r="ELG21" s="130"/>
      <c r="ELH21" s="130"/>
      <c r="ELI21" s="130"/>
      <c r="ELJ21" s="130"/>
      <c r="ELK21" s="130"/>
      <c r="ELL21" s="130"/>
      <c r="ELM21" s="130"/>
      <c r="ELN21" s="130"/>
      <c r="ELO21" s="130"/>
      <c r="ELP21" s="130"/>
      <c r="ELQ21" s="130"/>
      <c r="ELR21" s="130"/>
      <c r="ELS21" s="130"/>
      <c r="ELT21" s="130"/>
      <c r="ELU21" s="130"/>
      <c r="ELV21" s="130"/>
      <c r="ELW21" s="130"/>
      <c r="ELX21" s="130"/>
      <c r="ELY21" s="130"/>
      <c r="ELZ21" s="130"/>
      <c r="EMA21" s="130"/>
      <c r="EMB21" s="130"/>
      <c r="EMC21" s="130"/>
      <c r="EMD21" s="130"/>
      <c r="EME21" s="130"/>
      <c r="EMF21" s="130"/>
      <c r="EMG21" s="130"/>
      <c r="EMH21" s="130"/>
      <c r="EMI21" s="130"/>
      <c r="EMJ21" s="130"/>
      <c r="EMK21" s="130"/>
      <c r="EML21" s="130"/>
      <c r="EMM21" s="130"/>
      <c r="EMN21" s="130"/>
      <c r="EMO21" s="130"/>
      <c r="EMP21" s="130"/>
      <c r="EMQ21" s="130"/>
      <c r="EMR21" s="130"/>
      <c r="EMS21" s="130"/>
      <c r="EMT21" s="130"/>
      <c r="EMU21" s="130"/>
      <c r="EMV21" s="130"/>
      <c r="EMW21" s="130"/>
      <c r="EMX21" s="130"/>
      <c r="EMY21" s="130"/>
      <c r="EMZ21" s="130"/>
      <c r="ENA21" s="130"/>
      <c r="ENB21" s="130"/>
      <c r="ENC21" s="130"/>
      <c r="END21" s="130"/>
      <c r="ENE21" s="130"/>
      <c r="ENF21" s="130"/>
      <c r="ENG21" s="130"/>
      <c r="ENH21" s="130"/>
      <c r="ENI21" s="130"/>
      <c r="ENJ21" s="130"/>
      <c r="ENK21" s="130"/>
      <c r="ENL21" s="130"/>
      <c r="ENM21" s="130"/>
      <c r="ENN21" s="130"/>
      <c r="ENO21" s="130"/>
      <c r="ENP21" s="130"/>
      <c r="ENQ21" s="130"/>
      <c r="ENR21" s="130"/>
      <c r="ENS21" s="130"/>
      <c r="ENT21" s="130"/>
      <c r="ENU21" s="130"/>
      <c r="ENV21" s="130"/>
      <c r="ENW21" s="130"/>
      <c r="ENX21" s="130"/>
      <c r="ENY21" s="130"/>
      <c r="ENZ21" s="130"/>
      <c r="EOA21" s="130"/>
      <c r="EOB21" s="130"/>
      <c r="EOC21" s="130"/>
      <c r="EOD21" s="130"/>
      <c r="EOE21" s="130"/>
      <c r="EOF21" s="130"/>
      <c r="EOG21" s="130"/>
      <c r="EOH21" s="130"/>
      <c r="EOI21" s="130"/>
      <c r="EOJ21" s="130"/>
      <c r="EOK21" s="130"/>
      <c r="EOL21" s="130"/>
      <c r="EOM21" s="130"/>
      <c r="EON21" s="130"/>
      <c r="EOO21" s="130"/>
      <c r="EOP21" s="130"/>
      <c r="EOQ21" s="130"/>
      <c r="EOR21" s="130"/>
      <c r="EOS21" s="130"/>
      <c r="EOT21" s="130"/>
      <c r="EOU21" s="130"/>
      <c r="EOV21" s="130"/>
      <c r="EOW21" s="130"/>
      <c r="EOX21" s="130"/>
      <c r="EOY21" s="130"/>
      <c r="EOZ21" s="130"/>
      <c r="EPA21" s="130"/>
      <c r="EPB21" s="130"/>
      <c r="EPC21" s="130"/>
      <c r="EPD21" s="130"/>
      <c r="EPE21" s="130"/>
      <c r="EPF21" s="130"/>
      <c r="EPG21" s="130"/>
      <c r="EPH21" s="130"/>
      <c r="EPI21" s="130"/>
      <c r="EPJ21" s="130"/>
      <c r="EPK21" s="130"/>
      <c r="EPL21" s="130"/>
      <c r="EPM21" s="130"/>
      <c r="EPN21" s="130"/>
      <c r="EPO21" s="130"/>
      <c r="EPP21" s="130"/>
      <c r="EPQ21" s="130"/>
      <c r="EPR21" s="130"/>
      <c r="EPS21" s="130"/>
      <c r="EPT21" s="130"/>
      <c r="EPU21" s="130"/>
      <c r="EPV21" s="130"/>
      <c r="EPW21" s="130"/>
      <c r="EPX21" s="130"/>
      <c r="EPY21" s="130"/>
      <c r="EPZ21" s="130"/>
      <c r="EQA21" s="130"/>
      <c r="EQB21" s="130"/>
      <c r="EQC21" s="130"/>
      <c r="EQD21" s="130"/>
      <c r="EQE21" s="130"/>
      <c r="EQF21" s="130"/>
      <c r="EQG21" s="130"/>
      <c r="EQH21" s="130"/>
      <c r="EQI21" s="130"/>
      <c r="EQJ21" s="130"/>
      <c r="EQK21" s="130"/>
      <c r="EQL21" s="130"/>
      <c r="EQM21" s="130"/>
      <c r="EQN21" s="130"/>
      <c r="EQO21" s="130"/>
      <c r="EQP21" s="130"/>
      <c r="EQQ21" s="130"/>
      <c r="EQR21" s="130"/>
      <c r="EQS21" s="130"/>
      <c r="EQT21" s="130"/>
      <c r="EQU21" s="130"/>
      <c r="EQV21" s="130"/>
      <c r="EQW21" s="130"/>
      <c r="EQX21" s="130"/>
      <c r="EQY21" s="130"/>
      <c r="EQZ21" s="130"/>
      <c r="ERA21" s="130"/>
      <c r="ERB21" s="130"/>
      <c r="ERC21" s="130"/>
      <c r="ERD21" s="130"/>
      <c r="ERE21" s="130"/>
      <c r="ERF21" s="130"/>
      <c r="ERG21" s="130"/>
      <c r="ERH21" s="130"/>
      <c r="ERI21" s="130"/>
      <c r="ERJ21" s="130"/>
      <c r="ERK21" s="130"/>
      <c r="ERL21" s="130"/>
      <c r="ERM21" s="130"/>
      <c r="ERN21" s="130"/>
      <c r="ERO21" s="130"/>
      <c r="ERP21" s="130"/>
      <c r="ERQ21" s="130"/>
      <c r="ERR21" s="130"/>
      <c r="ERS21" s="130"/>
      <c r="ERT21" s="130"/>
      <c r="ERU21" s="130"/>
      <c r="ERV21" s="130"/>
      <c r="ERW21" s="130"/>
      <c r="ERX21" s="130"/>
      <c r="ERY21" s="130"/>
      <c r="ERZ21" s="130"/>
      <c r="ESA21" s="130"/>
      <c r="ESB21" s="130"/>
      <c r="ESC21" s="130"/>
      <c r="ESD21" s="130"/>
      <c r="ESE21" s="130"/>
      <c r="ESF21" s="130"/>
      <c r="ESG21" s="130"/>
      <c r="ESH21" s="130"/>
      <c r="ESI21" s="130"/>
      <c r="ESJ21" s="130"/>
      <c r="ESK21" s="130"/>
      <c r="ESL21" s="130"/>
      <c r="ESM21" s="130"/>
      <c r="ESN21" s="130"/>
      <c r="ESO21" s="130"/>
      <c r="ESP21" s="130"/>
      <c r="ESQ21" s="130"/>
      <c r="ESR21" s="130"/>
      <c r="ESS21" s="130"/>
      <c r="EST21" s="130"/>
      <c r="ESU21" s="130"/>
      <c r="ESV21" s="130"/>
      <c r="ESW21" s="130"/>
      <c r="ESX21" s="130"/>
      <c r="ESY21" s="130"/>
      <c r="ESZ21" s="130"/>
      <c r="ETA21" s="130"/>
      <c r="ETB21" s="130"/>
      <c r="ETC21" s="130"/>
      <c r="ETD21" s="130"/>
      <c r="ETE21" s="130"/>
      <c r="ETF21" s="130"/>
      <c r="ETG21" s="130"/>
      <c r="ETH21" s="130"/>
      <c r="ETI21" s="130"/>
      <c r="ETJ21" s="130"/>
      <c r="ETK21" s="130"/>
      <c r="ETL21" s="130"/>
      <c r="ETM21" s="130"/>
      <c r="ETN21" s="130"/>
      <c r="ETO21" s="130"/>
      <c r="ETP21" s="130"/>
      <c r="ETQ21" s="130"/>
      <c r="ETR21" s="130"/>
      <c r="ETS21" s="130"/>
      <c r="ETT21" s="130"/>
      <c r="ETU21" s="130"/>
      <c r="ETV21" s="130"/>
      <c r="ETW21" s="130"/>
      <c r="ETX21" s="130"/>
      <c r="ETY21" s="130"/>
      <c r="ETZ21" s="130"/>
      <c r="EUA21" s="130"/>
      <c r="EUB21" s="130"/>
      <c r="EUC21" s="130"/>
      <c r="EUD21" s="130"/>
      <c r="EUE21" s="130"/>
      <c r="EUF21" s="130"/>
      <c r="EUG21" s="130"/>
      <c r="EUH21" s="130"/>
      <c r="EUI21" s="130"/>
      <c r="EUJ21" s="130"/>
      <c r="EUK21" s="130"/>
      <c r="EUL21" s="130"/>
      <c r="EUM21" s="130"/>
      <c r="EUN21" s="130"/>
      <c r="EUO21" s="130"/>
      <c r="EUP21" s="130"/>
      <c r="EUQ21" s="130"/>
      <c r="EUR21" s="130"/>
      <c r="EUS21" s="130"/>
      <c r="EUT21" s="130"/>
      <c r="EUU21" s="130"/>
      <c r="EUV21" s="130"/>
      <c r="EUW21" s="130"/>
      <c r="EUX21" s="130"/>
      <c r="EUY21" s="130"/>
      <c r="EUZ21" s="130"/>
      <c r="EVA21" s="130"/>
      <c r="EVB21" s="130"/>
      <c r="EVC21" s="130"/>
      <c r="EVD21" s="130"/>
      <c r="EVE21" s="130"/>
      <c r="EVF21" s="130"/>
      <c r="EVG21" s="130"/>
      <c r="EVH21" s="130"/>
      <c r="EVI21" s="130"/>
      <c r="EVJ21" s="130"/>
      <c r="EVK21" s="130"/>
      <c r="EVL21" s="130"/>
      <c r="EVM21" s="130"/>
      <c r="EVN21" s="130"/>
      <c r="EVO21" s="130"/>
      <c r="EVP21" s="130"/>
      <c r="EVQ21" s="130"/>
      <c r="EVR21" s="130"/>
      <c r="EVS21" s="130"/>
      <c r="EVT21" s="130"/>
      <c r="EVU21" s="130"/>
      <c r="EVV21" s="130"/>
      <c r="EVW21" s="130"/>
      <c r="EVX21" s="130"/>
      <c r="EVY21" s="130"/>
      <c r="EVZ21" s="130"/>
      <c r="EWA21" s="130"/>
      <c r="EWB21" s="130"/>
      <c r="EWC21" s="130"/>
      <c r="EWD21" s="130"/>
      <c r="EWE21" s="130"/>
      <c r="EWF21" s="130"/>
      <c r="EWG21" s="130"/>
      <c r="EWH21" s="130"/>
      <c r="EWI21" s="130"/>
      <c r="EWJ21" s="130"/>
      <c r="EWK21" s="130"/>
      <c r="EWL21" s="130"/>
      <c r="EWM21" s="130"/>
      <c r="EWN21" s="130"/>
      <c r="EWO21" s="130"/>
      <c r="EWP21" s="130"/>
      <c r="EWQ21" s="130"/>
      <c r="EWR21" s="130"/>
      <c r="EWS21" s="130"/>
      <c r="EWT21" s="130"/>
      <c r="EWU21" s="130"/>
      <c r="EWV21" s="130"/>
      <c r="EWW21" s="130"/>
      <c r="EWX21" s="130"/>
      <c r="EWY21" s="130"/>
      <c r="EWZ21" s="130"/>
      <c r="EXA21" s="130"/>
      <c r="EXB21" s="130"/>
      <c r="EXC21" s="130"/>
      <c r="EXD21" s="130"/>
      <c r="EXE21" s="130"/>
      <c r="EXF21" s="130"/>
      <c r="EXG21" s="130"/>
      <c r="EXH21" s="130"/>
      <c r="EXI21" s="130"/>
      <c r="EXJ21" s="130"/>
      <c r="EXK21" s="130"/>
      <c r="EXL21" s="130"/>
      <c r="EXM21" s="130"/>
      <c r="EXN21" s="130"/>
      <c r="EXO21" s="130"/>
      <c r="EXP21" s="130"/>
      <c r="EXQ21" s="130"/>
      <c r="EXR21" s="130"/>
      <c r="EXS21" s="130"/>
      <c r="EXT21" s="130"/>
      <c r="EXU21" s="130"/>
      <c r="EXV21" s="130"/>
      <c r="EXW21" s="130"/>
      <c r="EXX21" s="130"/>
      <c r="EXY21" s="130"/>
      <c r="EXZ21" s="130"/>
      <c r="EYA21" s="130"/>
      <c r="EYB21" s="130"/>
      <c r="EYC21" s="130"/>
      <c r="EYD21" s="130"/>
      <c r="EYE21" s="130"/>
      <c r="EYF21" s="130"/>
      <c r="EYG21" s="130"/>
      <c r="EYH21" s="130"/>
      <c r="EYI21" s="130"/>
      <c r="EYJ21" s="130"/>
      <c r="EYK21" s="130"/>
      <c r="EYL21" s="130"/>
      <c r="EYM21" s="130"/>
      <c r="EYN21" s="130"/>
      <c r="EYO21" s="130"/>
      <c r="EYP21" s="130"/>
      <c r="EYQ21" s="130"/>
      <c r="EYR21" s="130"/>
      <c r="EYS21" s="130"/>
      <c r="EYT21" s="130"/>
      <c r="EYU21" s="130"/>
      <c r="EYV21" s="130"/>
      <c r="EYW21" s="130"/>
      <c r="EYX21" s="130"/>
      <c r="EYY21" s="130"/>
      <c r="EYZ21" s="130"/>
      <c r="EZA21" s="130"/>
      <c r="EZB21" s="130"/>
      <c r="EZC21" s="130"/>
      <c r="EZD21" s="130"/>
      <c r="EZE21" s="130"/>
      <c r="EZF21" s="130"/>
      <c r="EZG21" s="130"/>
      <c r="EZH21" s="130"/>
      <c r="EZI21" s="130"/>
      <c r="EZJ21" s="130"/>
      <c r="EZK21" s="130"/>
      <c r="EZL21" s="130"/>
      <c r="EZM21" s="130"/>
      <c r="EZN21" s="130"/>
      <c r="EZO21" s="130"/>
      <c r="EZP21" s="130"/>
      <c r="EZQ21" s="130"/>
      <c r="EZR21" s="130"/>
      <c r="EZS21" s="130"/>
      <c r="EZT21" s="130"/>
      <c r="EZU21" s="130"/>
      <c r="EZV21" s="130"/>
      <c r="EZW21" s="130"/>
      <c r="EZX21" s="130"/>
      <c r="EZY21" s="130"/>
      <c r="EZZ21" s="130"/>
      <c r="FAA21" s="130"/>
      <c r="FAB21" s="130"/>
      <c r="FAC21" s="130"/>
      <c r="FAD21" s="130"/>
      <c r="FAE21" s="130"/>
      <c r="FAF21" s="130"/>
      <c r="FAG21" s="130"/>
      <c r="FAH21" s="130"/>
      <c r="FAI21" s="130"/>
      <c r="FAJ21" s="130"/>
      <c r="FAK21" s="130"/>
      <c r="FAL21" s="130"/>
      <c r="FAM21" s="130"/>
      <c r="FAN21" s="130"/>
      <c r="FAO21" s="130"/>
      <c r="FAP21" s="130"/>
      <c r="FAQ21" s="130"/>
      <c r="FAR21" s="130"/>
      <c r="FAS21" s="130"/>
      <c r="FAT21" s="130"/>
      <c r="FAU21" s="130"/>
      <c r="FAV21" s="130"/>
      <c r="FAW21" s="130"/>
      <c r="FAX21" s="130"/>
      <c r="FAY21" s="130"/>
      <c r="FAZ21" s="130"/>
      <c r="FBA21" s="130"/>
      <c r="FBB21" s="130"/>
      <c r="FBC21" s="130"/>
      <c r="FBD21" s="130"/>
      <c r="FBE21" s="130"/>
      <c r="FBF21" s="130"/>
      <c r="FBG21" s="130"/>
      <c r="FBH21" s="130"/>
      <c r="FBI21" s="130"/>
      <c r="FBJ21" s="130"/>
      <c r="FBK21" s="130"/>
      <c r="FBL21" s="130"/>
      <c r="FBM21" s="130"/>
      <c r="FBN21" s="130"/>
      <c r="FBO21" s="130"/>
      <c r="FBP21" s="130"/>
      <c r="FBQ21" s="130"/>
      <c r="FBR21" s="130"/>
      <c r="FBS21" s="130"/>
      <c r="FBT21" s="130"/>
      <c r="FBU21" s="130"/>
      <c r="FBV21" s="130"/>
      <c r="FBW21" s="130"/>
      <c r="FBX21" s="130"/>
      <c r="FBY21" s="130"/>
      <c r="FBZ21" s="130"/>
      <c r="FCA21" s="130"/>
      <c r="FCB21" s="130"/>
      <c r="FCC21" s="130"/>
      <c r="FCD21" s="130"/>
      <c r="FCE21" s="130"/>
      <c r="FCF21" s="130"/>
      <c r="FCG21" s="130"/>
      <c r="FCH21" s="130"/>
      <c r="FCI21" s="130"/>
      <c r="FCJ21" s="130"/>
      <c r="FCK21" s="130"/>
      <c r="FCL21" s="130"/>
      <c r="FCM21" s="130"/>
      <c r="FCN21" s="130"/>
      <c r="FCO21" s="130"/>
      <c r="FCP21" s="130"/>
      <c r="FCQ21" s="130"/>
      <c r="FCR21" s="130"/>
      <c r="FCS21" s="130"/>
      <c r="FCT21" s="130"/>
      <c r="FCU21" s="130"/>
      <c r="FCV21" s="130"/>
      <c r="FCW21" s="130"/>
      <c r="FCX21" s="130"/>
      <c r="FCY21" s="130"/>
      <c r="FCZ21" s="130"/>
      <c r="FDA21" s="130"/>
      <c r="FDB21" s="130"/>
      <c r="FDC21" s="130"/>
      <c r="FDD21" s="130"/>
      <c r="FDE21" s="130"/>
      <c r="FDF21" s="130"/>
      <c r="FDG21" s="130"/>
      <c r="FDH21" s="130"/>
      <c r="FDI21" s="130"/>
      <c r="FDJ21" s="130"/>
      <c r="FDK21" s="130"/>
      <c r="FDL21" s="130"/>
      <c r="FDM21" s="130"/>
      <c r="FDN21" s="130"/>
      <c r="FDO21" s="130"/>
      <c r="FDP21" s="130"/>
      <c r="FDQ21" s="130"/>
      <c r="FDR21" s="130"/>
      <c r="FDS21" s="130"/>
      <c r="FDT21" s="130"/>
      <c r="FDU21" s="130"/>
      <c r="FDV21" s="130"/>
      <c r="FDW21" s="130"/>
      <c r="FDX21" s="130"/>
      <c r="FDY21" s="130"/>
      <c r="FDZ21" s="130"/>
      <c r="FEA21" s="130"/>
      <c r="FEB21" s="130"/>
      <c r="FEC21" s="130"/>
      <c r="FED21" s="130"/>
      <c r="FEE21" s="130"/>
      <c r="FEF21" s="130"/>
      <c r="FEG21" s="130"/>
      <c r="FEH21" s="130"/>
      <c r="FEI21" s="130"/>
      <c r="FEJ21" s="130"/>
      <c r="FEK21" s="130"/>
      <c r="FEL21" s="130"/>
      <c r="FEM21" s="130"/>
      <c r="FEN21" s="130"/>
      <c r="FEO21" s="130"/>
      <c r="FEP21" s="130"/>
      <c r="FEQ21" s="130"/>
      <c r="FER21" s="130"/>
      <c r="FES21" s="130"/>
      <c r="FET21" s="130"/>
      <c r="FEU21" s="130"/>
      <c r="FEV21" s="130"/>
      <c r="FEW21" s="130"/>
      <c r="FEX21" s="130"/>
      <c r="FEY21" s="130"/>
      <c r="FEZ21" s="130"/>
      <c r="FFA21" s="130"/>
      <c r="FFB21" s="130"/>
      <c r="FFC21" s="130"/>
      <c r="FFD21" s="130"/>
      <c r="FFE21" s="130"/>
      <c r="FFF21" s="130"/>
      <c r="FFG21" s="130"/>
      <c r="FFH21" s="130"/>
      <c r="FFI21" s="130"/>
      <c r="FFJ21" s="130"/>
      <c r="FFK21" s="130"/>
      <c r="FFL21" s="130"/>
      <c r="FFM21" s="130"/>
      <c r="FFN21" s="130"/>
      <c r="FFO21" s="130"/>
      <c r="FFP21" s="130"/>
      <c r="FFQ21" s="130"/>
      <c r="FFR21" s="130"/>
      <c r="FFS21" s="130"/>
      <c r="FFT21" s="130"/>
      <c r="FFU21" s="130"/>
      <c r="FFV21" s="130"/>
      <c r="FFW21" s="130"/>
      <c r="FFX21" s="130"/>
      <c r="FFY21" s="130"/>
      <c r="FFZ21" s="130"/>
      <c r="FGA21" s="130"/>
      <c r="FGB21" s="130"/>
      <c r="FGC21" s="130"/>
      <c r="FGD21" s="130"/>
      <c r="FGE21" s="130"/>
      <c r="FGF21" s="130"/>
      <c r="FGG21" s="130"/>
      <c r="FGH21" s="130"/>
      <c r="FGI21" s="130"/>
      <c r="FGJ21" s="130"/>
      <c r="FGK21" s="130"/>
      <c r="FGL21" s="130"/>
      <c r="FGM21" s="130"/>
      <c r="FGN21" s="130"/>
      <c r="FGO21" s="130"/>
      <c r="FGP21" s="130"/>
      <c r="FGQ21" s="130"/>
      <c r="FGR21" s="130"/>
      <c r="FGS21" s="130"/>
      <c r="FGT21" s="130"/>
      <c r="FGU21" s="130"/>
      <c r="FGV21" s="130"/>
      <c r="FGW21" s="130"/>
      <c r="FGX21" s="130"/>
      <c r="FGY21" s="130"/>
      <c r="FGZ21" s="130"/>
      <c r="FHA21" s="130"/>
      <c r="FHB21" s="130"/>
      <c r="FHC21" s="130"/>
      <c r="FHD21" s="130"/>
      <c r="FHE21" s="130"/>
      <c r="FHF21" s="130"/>
      <c r="FHG21" s="130"/>
      <c r="FHH21" s="130"/>
      <c r="FHI21" s="130"/>
      <c r="FHJ21" s="130"/>
      <c r="FHK21" s="130"/>
      <c r="FHL21" s="130"/>
      <c r="FHM21" s="130"/>
      <c r="FHN21" s="130"/>
      <c r="FHO21" s="130"/>
      <c r="FHP21" s="130"/>
      <c r="FHQ21" s="130"/>
      <c r="FHR21" s="130"/>
      <c r="FHS21" s="130"/>
      <c r="FHT21" s="130"/>
      <c r="FHU21" s="130"/>
      <c r="FHV21" s="130"/>
      <c r="FHW21" s="130"/>
      <c r="FHX21" s="130"/>
      <c r="FHY21" s="130"/>
      <c r="FHZ21" s="130"/>
      <c r="FIA21" s="130"/>
      <c r="FIB21" s="130"/>
      <c r="FIC21" s="130"/>
      <c r="FID21" s="130"/>
      <c r="FIE21" s="130"/>
      <c r="FIF21" s="130"/>
      <c r="FIG21" s="130"/>
      <c r="FIH21" s="130"/>
      <c r="FII21" s="130"/>
      <c r="FIJ21" s="130"/>
      <c r="FIK21" s="130"/>
      <c r="FIL21" s="130"/>
      <c r="FIM21" s="130"/>
      <c r="FIN21" s="130"/>
      <c r="FIO21" s="130"/>
      <c r="FIP21" s="130"/>
      <c r="FIQ21" s="130"/>
      <c r="FIR21" s="130"/>
      <c r="FIS21" s="130"/>
      <c r="FIT21" s="130"/>
      <c r="FIU21" s="130"/>
      <c r="FIV21" s="130"/>
      <c r="FIW21" s="130"/>
      <c r="FIX21" s="130"/>
      <c r="FIY21" s="130"/>
      <c r="FIZ21" s="130"/>
      <c r="FJA21" s="130"/>
      <c r="FJB21" s="130"/>
      <c r="FJC21" s="130"/>
      <c r="FJD21" s="130"/>
      <c r="FJE21" s="130"/>
      <c r="FJF21" s="130"/>
      <c r="FJG21" s="130"/>
      <c r="FJH21" s="130"/>
      <c r="FJI21" s="130"/>
      <c r="FJJ21" s="130"/>
      <c r="FJK21" s="130"/>
      <c r="FJL21" s="130"/>
      <c r="FJM21" s="130"/>
      <c r="FJN21" s="130"/>
      <c r="FJO21" s="130"/>
      <c r="FJP21" s="130"/>
      <c r="FJQ21" s="130"/>
      <c r="FJR21" s="130"/>
      <c r="FJS21" s="130"/>
      <c r="FJT21" s="130"/>
      <c r="FJU21" s="130"/>
      <c r="FJV21" s="130"/>
      <c r="FJW21" s="130"/>
      <c r="FJX21" s="130"/>
      <c r="FJY21" s="130"/>
      <c r="FJZ21" s="130"/>
      <c r="FKA21" s="130"/>
      <c r="FKB21" s="130"/>
      <c r="FKC21" s="130"/>
      <c r="FKD21" s="130"/>
      <c r="FKE21" s="130"/>
      <c r="FKF21" s="130"/>
      <c r="FKG21" s="130"/>
      <c r="FKH21" s="130"/>
      <c r="FKI21" s="130"/>
      <c r="FKJ21" s="130"/>
      <c r="FKK21" s="130"/>
      <c r="FKL21" s="130"/>
      <c r="FKM21" s="130"/>
      <c r="FKN21" s="130"/>
      <c r="FKO21" s="130"/>
      <c r="FKP21" s="130"/>
      <c r="FKQ21" s="130"/>
      <c r="FKR21" s="130"/>
      <c r="FKS21" s="130"/>
      <c r="FKT21" s="130"/>
      <c r="FKU21" s="130"/>
      <c r="FKV21" s="130"/>
      <c r="FKW21" s="130"/>
      <c r="FKX21" s="130"/>
      <c r="FKY21" s="130"/>
      <c r="FKZ21" s="130"/>
      <c r="FLA21" s="130"/>
      <c r="FLB21" s="130"/>
      <c r="FLC21" s="130"/>
      <c r="FLD21" s="130"/>
      <c r="FLE21" s="130"/>
      <c r="FLF21" s="130"/>
      <c r="FLG21" s="130"/>
      <c r="FLH21" s="130"/>
      <c r="FLI21" s="130"/>
      <c r="FLJ21" s="130"/>
      <c r="FLK21" s="130"/>
      <c r="FLL21" s="130"/>
      <c r="FLM21" s="130"/>
      <c r="FLN21" s="130"/>
      <c r="FLO21" s="130"/>
      <c r="FLP21" s="130"/>
      <c r="FLQ21" s="130"/>
      <c r="FLR21" s="130"/>
      <c r="FLS21" s="130"/>
      <c r="FLT21" s="130"/>
      <c r="FLU21" s="130"/>
      <c r="FLV21" s="130"/>
      <c r="FLW21" s="130"/>
      <c r="FLX21" s="130"/>
      <c r="FLY21" s="130"/>
      <c r="FLZ21" s="130"/>
      <c r="FMA21" s="130"/>
      <c r="FMB21" s="130"/>
      <c r="FMC21" s="130"/>
      <c r="FMD21" s="130"/>
      <c r="FME21" s="130"/>
      <c r="FMF21" s="130"/>
      <c r="FMG21" s="130"/>
      <c r="FMH21" s="130"/>
      <c r="FMI21" s="130"/>
      <c r="FMJ21" s="130"/>
      <c r="FMK21" s="130"/>
      <c r="FML21" s="130"/>
      <c r="FMM21" s="130"/>
      <c r="FMN21" s="130"/>
      <c r="FMO21" s="130"/>
      <c r="FMP21" s="130"/>
      <c r="FMQ21" s="130"/>
      <c r="FMR21" s="130"/>
      <c r="FMS21" s="130"/>
      <c r="FMT21" s="130"/>
      <c r="FMU21" s="130"/>
      <c r="FMV21" s="130"/>
      <c r="FMW21" s="130"/>
      <c r="FMX21" s="130"/>
      <c r="FMY21" s="130"/>
      <c r="FMZ21" s="130"/>
      <c r="FNA21" s="130"/>
      <c r="FNB21" s="130"/>
      <c r="FNC21" s="130"/>
      <c r="FND21" s="130"/>
      <c r="FNE21" s="130"/>
      <c r="FNF21" s="130"/>
      <c r="FNG21" s="130"/>
      <c r="FNH21" s="130"/>
      <c r="FNI21" s="130"/>
      <c r="FNJ21" s="130"/>
      <c r="FNK21" s="130"/>
      <c r="FNL21" s="130"/>
      <c r="FNM21" s="130"/>
      <c r="FNN21" s="130"/>
      <c r="FNO21" s="130"/>
      <c r="FNP21" s="130"/>
      <c r="FNQ21" s="130"/>
      <c r="FNR21" s="130"/>
      <c r="FNS21" s="130"/>
      <c r="FNT21" s="130"/>
      <c r="FNU21" s="130"/>
      <c r="FNV21" s="130"/>
      <c r="FNW21" s="130"/>
      <c r="FNX21" s="130"/>
      <c r="FNY21" s="130"/>
      <c r="FNZ21" s="130"/>
      <c r="FOA21" s="130"/>
      <c r="FOB21" s="130"/>
      <c r="FOC21" s="130"/>
      <c r="FOD21" s="130"/>
      <c r="FOE21" s="130"/>
      <c r="FOF21" s="130"/>
      <c r="FOG21" s="130"/>
      <c r="FOH21" s="130"/>
      <c r="FOI21" s="130"/>
      <c r="FOJ21" s="130"/>
      <c r="FOK21" s="130"/>
      <c r="FOL21" s="130"/>
      <c r="FOM21" s="130"/>
      <c r="FON21" s="130"/>
      <c r="FOO21" s="130"/>
      <c r="FOP21" s="130"/>
      <c r="FOQ21" s="130"/>
      <c r="FOR21" s="130"/>
      <c r="FOS21" s="130"/>
      <c r="FOT21" s="130"/>
      <c r="FOU21" s="130"/>
      <c r="FOV21" s="130"/>
      <c r="FOW21" s="130"/>
      <c r="FOX21" s="130"/>
      <c r="FOY21" s="130"/>
      <c r="FOZ21" s="130"/>
      <c r="FPA21" s="130"/>
      <c r="FPB21" s="130"/>
      <c r="FPC21" s="130"/>
      <c r="FPD21" s="130"/>
      <c r="FPE21" s="130"/>
      <c r="FPF21" s="130"/>
      <c r="FPG21" s="130"/>
      <c r="FPH21" s="130"/>
      <c r="FPI21" s="130"/>
      <c r="FPJ21" s="130"/>
      <c r="FPK21" s="130"/>
      <c r="FPL21" s="130"/>
      <c r="FPM21" s="130"/>
      <c r="FPN21" s="130"/>
      <c r="FPO21" s="130"/>
      <c r="FPP21" s="130"/>
      <c r="FPQ21" s="130"/>
      <c r="FPR21" s="130"/>
      <c r="FPS21" s="130"/>
      <c r="FPT21" s="130"/>
      <c r="FPU21" s="130"/>
      <c r="FPV21" s="130"/>
      <c r="FPW21" s="130"/>
      <c r="FPX21" s="130"/>
      <c r="FPY21" s="130"/>
      <c r="FPZ21" s="130"/>
      <c r="FQA21" s="130"/>
      <c r="FQB21" s="130"/>
      <c r="FQC21" s="130"/>
      <c r="FQD21" s="130"/>
      <c r="FQE21" s="130"/>
      <c r="FQF21" s="130"/>
      <c r="FQG21" s="130"/>
      <c r="FQH21" s="130"/>
      <c r="FQI21" s="130"/>
      <c r="FQJ21" s="130"/>
      <c r="FQK21" s="130"/>
      <c r="FQL21" s="130"/>
      <c r="FQM21" s="130"/>
      <c r="FQN21" s="130"/>
      <c r="FQO21" s="130"/>
      <c r="FQP21" s="130"/>
      <c r="FQQ21" s="130"/>
      <c r="FQR21" s="130"/>
      <c r="FQS21" s="130"/>
      <c r="FQT21" s="130"/>
      <c r="FQU21" s="130"/>
      <c r="FQV21" s="130"/>
      <c r="FQW21" s="130"/>
      <c r="FQX21" s="130"/>
      <c r="FQY21" s="130"/>
      <c r="FQZ21" s="130"/>
      <c r="FRA21" s="130"/>
      <c r="FRB21" s="130"/>
      <c r="FRC21" s="130"/>
      <c r="FRD21" s="130"/>
      <c r="FRE21" s="130"/>
      <c r="FRF21" s="130"/>
      <c r="FRG21" s="130"/>
      <c r="FRH21" s="130"/>
      <c r="FRI21" s="130"/>
      <c r="FRJ21" s="130"/>
      <c r="FRK21" s="130"/>
      <c r="FRL21" s="130"/>
      <c r="FRM21" s="130"/>
      <c r="FRN21" s="130"/>
      <c r="FRO21" s="130"/>
      <c r="FRP21" s="130"/>
      <c r="FRQ21" s="130"/>
      <c r="FRR21" s="130"/>
      <c r="FRS21" s="130"/>
      <c r="FRT21" s="130"/>
      <c r="FRU21" s="130"/>
      <c r="FRV21" s="130"/>
      <c r="FRW21" s="130"/>
      <c r="FRX21" s="130"/>
      <c r="FRY21" s="130"/>
      <c r="FRZ21" s="130"/>
      <c r="FSA21" s="130"/>
      <c r="FSB21" s="130"/>
      <c r="FSC21" s="130"/>
      <c r="FSD21" s="130"/>
      <c r="FSE21" s="130"/>
      <c r="FSF21" s="130"/>
      <c r="FSG21" s="130"/>
      <c r="FSH21" s="130"/>
      <c r="FSI21" s="130"/>
      <c r="FSJ21" s="130"/>
      <c r="FSK21" s="130"/>
      <c r="FSL21" s="130"/>
      <c r="FSM21" s="130"/>
      <c r="FSN21" s="130"/>
      <c r="FSO21" s="130"/>
      <c r="FSP21" s="130"/>
      <c r="FSQ21" s="130"/>
      <c r="FSR21" s="130"/>
      <c r="FSS21" s="130"/>
      <c r="FST21" s="130"/>
      <c r="FSU21" s="130"/>
      <c r="FSV21" s="130"/>
      <c r="FSW21" s="130"/>
      <c r="FSX21" s="130"/>
      <c r="FSY21" s="130"/>
      <c r="FSZ21" s="130"/>
      <c r="FTA21" s="130"/>
      <c r="FTB21" s="130"/>
      <c r="FTC21" s="130"/>
      <c r="FTD21" s="130"/>
      <c r="FTE21" s="130"/>
      <c r="FTF21" s="130"/>
      <c r="FTG21" s="130"/>
      <c r="FTH21" s="130"/>
      <c r="FTI21" s="130"/>
      <c r="FTJ21" s="130"/>
      <c r="FTK21" s="130"/>
      <c r="FTL21" s="130"/>
      <c r="FTM21" s="130"/>
      <c r="FTN21" s="130"/>
      <c r="FTO21" s="130"/>
      <c r="FTP21" s="130"/>
      <c r="FTQ21" s="130"/>
      <c r="FTR21" s="130"/>
      <c r="FTS21" s="130"/>
      <c r="FTT21" s="130"/>
      <c r="FTU21" s="130"/>
      <c r="FTV21" s="130"/>
      <c r="FTW21" s="130"/>
      <c r="FTX21" s="130"/>
      <c r="FTY21" s="130"/>
      <c r="FTZ21" s="130"/>
      <c r="FUA21" s="130"/>
      <c r="FUB21" s="130"/>
      <c r="FUC21" s="130"/>
      <c r="FUD21" s="130"/>
      <c r="FUE21" s="130"/>
      <c r="FUF21" s="130"/>
      <c r="FUG21" s="130"/>
      <c r="FUH21" s="130"/>
      <c r="FUI21" s="130"/>
      <c r="FUJ21" s="130"/>
      <c r="FUK21" s="130"/>
      <c r="FUL21" s="130"/>
      <c r="FUM21" s="130"/>
      <c r="FUN21" s="130"/>
      <c r="FUO21" s="130"/>
      <c r="FUP21" s="130"/>
      <c r="FUQ21" s="130"/>
      <c r="FUR21" s="130"/>
      <c r="FUS21" s="130"/>
      <c r="FUT21" s="130"/>
      <c r="FUU21" s="130"/>
      <c r="FUV21" s="130"/>
      <c r="FUW21" s="130"/>
      <c r="FUX21" s="130"/>
      <c r="FUY21" s="130"/>
      <c r="FUZ21" s="130"/>
      <c r="FVA21" s="130"/>
      <c r="FVB21" s="130"/>
      <c r="FVC21" s="130"/>
      <c r="FVD21" s="130"/>
      <c r="FVE21" s="130"/>
      <c r="FVF21" s="130"/>
      <c r="FVG21" s="130"/>
      <c r="FVH21" s="130"/>
      <c r="FVI21" s="130"/>
      <c r="FVJ21" s="130"/>
      <c r="FVK21" s="130"/>
      <c r="FVL21" s="130"/>
      <c r="FVM21" s="130"/>
      <c r="FVN21" s="130"/>
      <c r="FVO21" s="130"/>
      <c r="FVP21" s="130"/>
      <c r="FVQ21" s="130"/>
      <c r="FVR21" s="130"/>
      <c r="FVS21" s="130"/>
      <c r="FVT21" s="130"/>
      <c r="FVU21" s="130"/>
      <c r="FVV21" s="130"/>
      <c r="FVW21" s="130"/>
      <c r="FVX21" s="130"/>
      <c r="FVY21" s="130"/>
      <c r="FVZ21" s="130"/>
      <c r="FWA21" s="130"/>
      <c r="FWB21" s="130"/>
      <c r="FWC21" s="130"/>
      <c r="FWD21" s="130"/>
      <c r="FWE21" s="130"/>
      <c r="FWF21" s="130"/>
      <c r="FWG21" s="130"/>
      <c r="FWH21" s="130"/>
      <c r="FWI21" s="130"/>
      <c r="FWJ21" s="130"/>
      <c r="FWK21" s="130"/>
      <c r="FWL21" s="130"/>
      <c r="FWM21" s="130"/>
      <c r="FWN21" s="130"/>
      <c r="FWO21" s="130"/>
      <c r="FWP21" s="130"/>
      <c r="FWQ21" s="130"/>
      <c r="FWR21" s="130"/>
      <c r="FWS21" s="130"/>
      <c r="FWT21" s="130"/>
      <c r="FWU21" s="130"/>
      <c r="FWV21" s="130"/>
      <c r="FWW21" s="130"/>
      <c r="FWX21" s="130"/>
      <c r="FWY21" s="130"/>
      <c r="FWZ21" s="130"/>
      <c r="FXA21" s="130"/>
      <c r="FXB21" s="130"/>
      <c r="FXC21" s="130"/>
      <c r="FXD21" s="130"/>
      <c r="FXE21" s="130"/>
      <c r="FXF21" s="130"/>
      <c r="FXG21" s="130"/>
      <c r="FXH21" s="130"/>
      <c r="FXI21" s="130"/>
      <c r="FXJ21" s="130"/>
      <c r="FXK21" s="130"/>
      <c r="FXL21" s="130"/>
      <c r="FXM21" s="130"/>
      <c r="FXN21" s="130"/>
      <c r="FXO21" s="130"/>
      <c r="FXP21" s="130"/>
      <c r="FXQ21" s="130"/>
      <c r="FXR21" s="130"/>
      <c r="FXS21" s="130"/>
      <c r="FXT21" s="130"/>
      <c r="FXU21" s="130"/>
      <c r="FXV21" s="130"/>
      <c r="FXW21" s="130"/>
      <c r="FXX21" s="130"/>
      <c r="FXY21" s="130"/>
      <c r="FXZ21" s="130"/>
      <c r="FYA21" s="130"/>
      <c r="FYB21" s="130"/>
      <c r="FYC21" s="130"/>
      <c r="FYD21" s="130"/>
      <c r="FYE21" s="130"/>
      <c r="FYF21" s="130"/>
      <c r="FYG21" s="130"/>
      <c r="FYH21" s="130"/>
      <c r="FYI21" s="130"/>
      <c r="FYJ21" s="130"/>
      <c r="FYK21" s="130"/>
      <c r="FYL21" s="130"/>
      <c r="FYM21" s="130"/>
      <c r="FYN21" s="130"/>
      <c r="FYO21" s="130"/>
      <c r="FYP21" s="130"/>
      <c r="FYQ21" s="130"/>
      <c r="FYR21" s="130"/>
      <c r="FYS21" s="130"/>
      <c r="FYT21" s="130"/>
      <c r="FYU21" s="130"/>
      <c r="FYV21" s="130"/>
      <c r="FYW21" s="130"/>
      <c r="FYX21" s="130"/>
      <c r="FYY21" s="130"/>
      <c r="FYZ21" s="130"/>
      <c r="FZA21" s="130"/>
      <c r="FZB21" s="130"/>
      <c r="FZC21" s="130"/>
      <c r="FZD21" s="130"/>
      <c r="FZE21" s="130"/>
      <c r="FZF21" s="130"/>
      <c r="FZG21" s="130"/>
      <c r="FZH21" s="130"/>
      <c r="FZI21" s="130"/>
      <c r="FZJ21" s="130"/>
      <c r="FZK21" s="130"/>
      <c r="FZL21" s="130"/>
      <c r="FZM21" s="130"/>
      <c r="FZN21" s="130"/>
      <c r="FZO21" s="130"/>
      <c r="FZP21" s="130"/>
      <c r="FZQ21" s="130"/>
      <c r="FZR21" s="130"/>
      <c r="FZS21" s="130"/>
      <c r="FZT21" s="130"/>
      <c r="FZU21" s="130"/>
      <c r="FZV21" s="130"/>
      <c r="FZW21" s="130"/>
      <c r="FZX21" s="130"/>
      <c r="FZY21" s="130"/>
      <c r="FZZ21" s="130"/>
      <c r="GAA21" s="130"/>
      <c r="GAB21" s="130"/>
      <c r="GAC21" s="130"/>
      <c r="GAD21" s="130"/>
      <c r="GAE21" s="130"/>
      <c r="GAF21" s="130"/>
      <c r="GAG21" s="130"/>
      <c r="GAH21" s="130"/>
      <c r="GAI21" s="130"/>
      <c r="GAJ21" s="130"/>
      <c r="GAK21" s="130"/>
      <c r="GAL21" s="130"/>
      <c r="GAM21" s="130"/>
      <c r="GAN21" s="130"/>
      <c r="GAO21" s="130"/>
      <c r="GAP21" s="130"/>
      <c r="GAQ21" s="130"/>
      <c r="GAR21" s="130"/>
      <c r="GAS21" s="130"/>
      <c r="GAT21" s="130"/>
      <c r="GAU21" s="130"/>
      <c r="GAV21" s="130"/>
      <c r="GAW21" s="130"/>
      <c r="GAX21" s="130"/>
      <c r="GAY21" s="130"/>
      <c r="GAZ21" s="130"/>
      <c r="GBA21" s="130"/>
      <c r="GBB21" s="130"/>
      <c r="GBC21" s="130"/>
      <c r="GBD21" s="130"/>
      <c r="GBE21" s="130"/>
      <c r="GBF21" s="130"/>
      <c r="GBG21" s="130"/>
      <c r="GBH21" s="130"/>
      <c r="GBI21" s="130"/>
      <c r="GBJ21" s="130"/>
      <c r="GBK21" s="130"/>
      <c r="GBL21" s="130"/>
      <c r="GBM21" s="130"/>
      <c r="GBN21" s="130"/>
      <c r="GBO21" s="130"/>
      <c r="GBP21" s="130"/>
      <c r="GBQ21" s="130"/>
      <c r="GBR21" s="130"/>
      <c r="GBS21" s="130"/>
      <c r="GBT21" s="130"/>
      <c r="GBU21" s="130"/>
      <c r="GBV21" s="130"/>
      <c r="GBW21" s="130"/>
      <c r="GBX21" s="130"/>
      <c r="GBY21" s="130"/>
      <c r="GBZ21" s="130"/>
      <c r="GCA21" s="130"/>
      <c r="GCB21" s="130"/>
      <c r="GCC21" s="130"/>
      <c r="GCD21" s="130"/>
      <c r="GCE21" s="130"/>
      <c r="GCF21" s="130"/>
      <c r="GCG21" s="130"/>
      <c r="GCH21" s="130"/>
      <c r="GCI21" s="130"/>
      <c r="GCJ21" s="130"/>
      <c r="GCK21" s="130"/>
      <c r="GCL21" s="130"/>
      <c r="GCM21" s="130"/>
      <c r="GCN21" s="130"/>
      <c r="GCO21" s="130"/>
      <c r="GCP21" s="130"/>
      <c r="GCQ21" s="130"/>
      <c r="GCR21" s="130"/>
      <c r="GCS21" s="130"/>
      <c r="GCT21" s="130"/>
      <c r="GCU21" s="130"/>
      <c r="GCV21" s="130"/>
      <c r="GCW21" s="130"/>
      <c r="GCX21" s="130"/>
      <c r="GCY21" s="130"/>
      <c r="GCZ21" s="130"/>
      <c r="GDA21" s="130"/>
      <c r="GDB21" s="130"/>
      <c r="GDC21" s="130"/>
      <c r="GDD21" s="130"/>
      <c r="GDE21" s="130"/>
      <c r="GDF21" s="130"/>
      <c r="GDG21" s="130"/>
      <c r="GDH21" s="130"/>
      <c r="GDI21" s="130"/>
      <c r="GDJ21" s="130"/>
      <c r="GDK21" s="130"/>
      <c r="GDL21" s="130"/>
      <c r="GDM21" s="130"/>
      <c r="GDN21" s="130"/>
      <c r="GDO21" s="130"/>
      <c r="GDP21" s="130"/>
      <c r="GDQ21" s="130"/>
      <c r="GDR21" s="130"/>
      <c r="GDS21" s="130"/>
      <c r="GDT21" s="130"/>
      <c r="GDU21" s="130"/>
      <c r="GDV21" s="130"/>
      <c r="GDW21" s="130"/>
      <c r="GDX21" s="130"/>
      <c r="GDY21" s="130"/>
      <c r="GDZ21" s="130"/>
      <c r="GEA21" s="130"/>
      <c r="GEB21" s="130"/>
      <c r="GEC21" s="130"/>
      <c r="GED21" s="130"/>
      <c r="GEE21" s="130"/>
      <c r="GEF21" s="130"/>
      <c r="GEG21" s="130"/>
      <c r="GEH21" s="130"/>
      <c r="GEI21" s="130"/>
      <c r="GEJ21" s="130"/>
      <c r="GEK21" s="130"/>
      <c r="GEL21" s="130"/>
      <c r="GEM21" s="130"/>
      <c r="GEN21" s="130"/>
      <c r="GEO21" s="130"/>
      <c r="GEP21" s="130"/>
      <c r="GEQ21" s="130"/>
      <c r="GER21" s="130"/>
      <c r="GES21" s="130"/>
      <c r="GET21" s="130"/>
      <c r="GEU21" s="130"/>
      <c r="GEV21" s="130"/>
      <c r="GEW21" s="130"/>
      <c r="GEX21" s="130"/>
      <c r="GEY21" s="130"/>
      <c r="GEZ21" s="130"/>
      <c r="GFA21" s="130"/>
      <c r="GFB21" s="130"/>
      <c r="GFC21" s="130"/>
      <c r="GFD21" s="130"/>
      <c r="GFE21" s="130"/>
      <c r="GFF21" s="130"/>
      <c r="GFG21" s="130"/>
      <c r="GFH21" s="130"/>
      <c r="GFI21" s="130"/>
      <c r="GFJ21" s="130"/>
      <c r="GFK21" s="130"/>
      <c r="GFL21" s="130"/>
      <c r="GFM21" s="130"/>
      <c r="GFN21" s="130"/>
      <c r="GFO21" s="130"/>
      <c r="GFP21" s="130"/>
      <c r="GFQ21" s="130"/>
      <c r="GFR21" s="130"/>
      <c r="GFS21" s="130"/>
      <c r="GFT21" s="130"/>
      <c r="GFU21" s="130"/>
      <c r="GFV21" s="130"/>
      <c r="GFW21" s="130"/>
      <c r="GFX21" s="130"/>
      <c r="GFY21" s="130"/>
      <c r="GFZ21" s="130"/>
      <c r="GGA21" s="130"/>
      <c r="GGB21" s="130"/>
      <c r="GGC21" s="130"/>
      <c r="GGD21" s="130"/>
      <c r="GGE21" s="130"/>
      <c r="GGF21" s="130"/>
      <c r="GGG21" s="130"/>
      <c r="GGH21" s="130"/>
      <c r="GGI21" s="130"/>
      <c r="GGJ21" s="130"/>
      <c r="GGK21" s="130"/>
      <c r="GGL21" s="130"/>
      <c r="GGM21" s="130"/>
      <c r="GGN21" s="130"/>
      <c r="GGO21" s="130"/>
      <c r="GGP21" s="130"/>
      <c r="GGQ21" s="130"/>
      <c r="GGR21" s="130"/>
      <c r="GGS21" s="130"/>
      <c r="GGT21" s="130"/>
      <c r="GGU21" s="130"/>
      <c r="GGV21" s="130"/>
      <c r="GGW21" s="130"/>
      <c r="GGX21" s="130"/>
      <c r="GGY21" s="130"/>
      <c r="GGZ21" s="130"/>
      <c r="GHA21" s="130"/>
      <c r="GHB21" s="130"/>
      <c r="GHC21" s="130"/>
      <c r="GHD21" s="130"/>
      <c r="GHE21" s="130"/>
      <c r="GHF21" s="130"/>
      <c r="GHG21" s="130"/>
      <c r="GHH21" s="130"/>
      <c r="GHI21" s="130"/>
      <c r="GHJ21" s="130"/>
      <c r="GHK21" s="130"/>
      <c r="GHL21" s="130"/>
      <c r="GHM21" s="130"/>
      <c r="GHN21" s="130"/>
      <c r="GHO21" s="130"/>
      <c r="GHP21" s="130"/>
      <c r="GHQ21" s="130"/>
      <c r="GHR21" s="130"/>
      <c r="GHS21" s="130"/>
      <c r="GHT21" s="130"/>
      <c r="GHU21" s="130"/>
      <c r="GHV21" s="130"/>
      <c r="GHW21" s="130"/>
      <c r="GHX21" s="130"/>
      <c r="GHY21" s="130"/>
      <c r="GHZ21" s="130"/>
      <c r="GIA21" s="130"/>
      <c r="GIB21" s="130"/>
      <c r="GIC21" s="130"/>
      <c r="GID21" s="130"/>
      <c r="GIE21" s="130"/>
      <c r="GIF21" s="130"/>
      <c r="GIG21" s="130"/>
      <c r="GIH21" s="130"/>
      <c r="GII21" s="130"/>
      <c r="GIJ21" s="130"/>
      <c r="GIK21" s="130"/>
      <c r="GIL21" s="130"/>
      <c r="GIM21" s="130"/>
      <c r="GIN21" s="130"/>
      <c r="GIO21" s="130"/>
      <c r="GIP21" s="130"/>
      <c r="GIQ21" s="130"/>
      <c r="GIR21" s="130"/>
      <c r="GIS21" s="130"/>
      <c r="GIT21" s="130"/>
      <c r="GIU21" s="130"/>
      <c r="GIV21" s="130"/>
      <c r="GIW21" s="130"/>
      <c r="GIX21" s="130"/>
      <c r="GIY21" s="130"/>
      <c r="GIZ21" s="130"/>
      <c r="GJA21" s="130"/>
      <c r="GJB21" s="130"/>
      <c r="GJC21" s="130"/>
      <c r="GJD21" s="130"/>
      <c r="GJE21" s="130"/>
      <c r="GJF21" s="130"/>
      <c r="GJG21" s="130"/>
      <c r="GJH21" s="130"/>
      <c r="GJI21" s="130"/>
      <c r="GJJ21" s="130"/>
      <c r="GJK21" s="130"/>
      <c r="GJL21" s="130"/>
      <c r="GJM21" s="130"/>
      <c r="GJN21" s="130"/>
      <c r="GJO21" s="130"/>
      <c r="GJP21" s="130"/>
      <c r="GJQ21" s="130"/>
      <c r="GJR21" s="130"/>
      <c r="GJS21" s="130"/>
      <c r="GJT21" s="130"/>
      <c r="GJU21" s="130"/>
      <c r="GJV21" s="130"/>
      <c r="GJW21" s="130"/>
      <c r="GJX21" s="130"/>
      <c r="GJY21" s="130"/>
      <c r="GJZ21" s="130"/>
      <c r="GKA21" s="130"/>
      <c r="GKB21" s="130"/>
      <c r="GKC21" s="130"/>
      <c r="GKD21" s="130"/>
      <c r="GKE21" s="130"/>
      <c r="GKF21" s="130"/>
      <c r="GKG21" s="130"/>
      <c r="GKH21" s="130"/>
      <c r="GKI21" s="130"/>
      <c r="GKJ21" s="130"/>
      <c r="GKK21" s="130"/>
      <c r="GKL21" s="130"/>
      <c r="GKM21" s="130"/>
      <c r="GKN21" s="130"/>
      <c r="GKO21" s="130"/>
      <c r="GKP21" s="130"/>
      <c r="GKQ21" s="130"/>
      <c r="GKR21" s="130"/>
      <c r="GKS21" s="130"/>
      <c r="GKT21" s="130"/>
      <c r="GKU21" s="130"/>
      <c r="GKV21" s="130"/>
      <c r="GKW21" s="130"/>
      <c r="GKX21" s="130"/>
      <c r="GKY21" s="130"/>
      <c r="GKZ21" s="130"/>
      <c r="GLA21" s="130"/>
      <c r="GLB21" s="130"/>
      <c r="GLC21" s="130"/>
      <c r="GLD21" s="130"/>
      <c r="GLE21" s="130"/>
      <c r="GLF21" s="130"/>
      <c r="GLG21" s="130"/>
      <c r="GLH21" s="130"/>
      <c r="GLI21" s="130"/>
      <c r="GLJ21" s="130"/>
      <c r="GLK21" s="130"/>
      <c r="GLL21" s="130"/>
      <c r="GLM21" s="130"/>
      <c r="GLN21" s="130"/>
      <c r="GLO21" s="130"/>
      <c r="GLP21" s="130"/>
      <c r="GLQ21" s="130"/>
      <c r="GLR21" s="130"/>
      <c r="GLS21" s="130"/>
      <c r="GLT21" s="130"/>
      <c r="GLU21" s="130"/>
      <c r="GLV21" s="130"/>
      <c r="GLW21" s="130"/>
      <c r="GLX21" s="130"/>
      <c r="GLY21" s="130"/>
      <c r="GLZ21" s="130"/>
      <c r="GMA21" s="130"/>
      <c r="GMB21" s="130"/>
      <c r="GMC21" s="130"/>
      <c r="GMD21" s="130"/>
      <c r="GME21" s="130"/>
      <c r="GMF21" s="130"/>
      <c r="GMG21" s="130"/>
      <c r="GMH21" s="130"/>
      <c r="GMI21" s="130"/>
      <c r="GMJ21" s="130"/>
      <c r="GMK21" s="130"/>
      <c r="GML21" s="130"/>
      <c r="GMM21" s="130"/>
      <c r="GMN21" s="130"/>
      <c r="GMO21" s="130"/>
      <c r="GMP21" s="130"/>
      <c r="GMQ21" s="130"/>
      <c r="GMR21" s="130"/>
      <c r="GMS21" s="130"/>
      <c r="GMT21" s="130"/>
      <c r="GMU21" s="130"/>
      <c r="GMV21" s="130"/>
      <c r="GMW21" s="130"/>
      <c r="GMX21" s="130"/>
      <c r="GMY21" s="130"/>
      <c r="GMZ21" s="130"/>
      <c r="GNA21" s="130"/>
      <c r="GNB21" s="130"/>
      <c r="GNC21" s="130"/>
      <c r="GND21" s="130"/>
      <c r="GNE21" s="130"/>
      <c r="GNF21" s="130"/>
      <c r="GNG21" s="130"/>
      <c r="GNH21" s="130"/>
      <c r="GNI21" s="130"/>
      <c r="GNJ21" s="130"/>
      <c r="GNK21" s="130"/>
      <c r="GNL21" s="130"/>
      <c r="GNM21" s="130"/>
      <c r="GNN21" s="130"/>
      <c r="GNO21" s="130"/>
      <c r="GNP21" s="130"/>
      <c r="GNQ21" s="130"/>
      <c r="GNR21" s="130"/>
      <c r="GNS21" s="130"/>
      <c r="GNT21" s="130"/>
      <c r="GNU21" s="130"/>
      <c r="GNV21" s="130"/>
      <c r="GNW21" s="130"/>
      <c r="GNX21" s="130"/>
      <c r="GNY21" s="130"/>
      <c r="GNZ21" s="130"/>
      <c r="GOA21" s="130"/>
      <c r="GOB21" s="130"/>
      <c r="GOC21" s="130"/>
      <c r="GOD21" s="130"/>
      <c r="GOE21" s="130"/>
      <c r="GOF21" s="130"/>
      <c r="GOG21" s="130"/>
      <c r="GOH21" s="130"/>
      <c r="GOI21" s="130"/>
      <c r="GOJ21" s="130"/>
      <c r="GOK21" s="130"/>
      <c r="GOL21" s="130"/>
      <c r="GOM21" s="130"/>
      <c r="GON21" s="130"/>
      <c r="GOO21" s="130"/>
      <c r="GOP21" s="130"/>
      <c r="GOQ21" s="130"/>
      <c r="GOR21" s="130"/>
      <c r="GOS21" s="130"/>
      <c r="GOT21" s="130"/>
      <c r="GOU21" s="130"/>
      <c r="GOV21" s="130"/>
      <c r="GOW21" s="130"/>
      <c r="GOX21" s="130"/>
      <c r="GOY21" s="130"/>
      <c r="GOZ21" s="130"/>
      <c r="GPA21" s="130"/>
      <c r="GPB21" s="130"/>
      <c r="GPC21" s="130"/>
      <c r="GPD21" s="130"/>
      <c r="GPE21" s="130"/>
      <c r="GPF21" s="130"/>
      <c r="GPG21" s="130"/>
      <c r="GPH21" s="130"/>
      <c r="GPI21" s="130"/>
      <c r="GPJ21" s="130"/>
      <c r="GPK21" s="130"/>
      <c r="GPL21" s="130"/>
      <c r="GPM21" s="130"/>
      <c r="GPN21" s="130"/>
      <c r="GPO21" s="130"/>
      <c r="GPP21" s="130"/>
      <c r="GPQ21" s="130"/>
      <c r="GPR21" s="130"/>
      <c r="GPS21" s="130"/>
      <c r="GPT21" s="130"/>
      <c r="GPU21" s="130"/>
      <c r="GPV21" s="130"/>
      <c r="GPW21" s="130"/>
      <c r="GPX21" s="130"/>
      <c r="GPY21" s="130"/>
      <c r="GPZ21" s="130"/>
      <c r="GQA21" s="130"/>
      <c r="GQB21" s="130"/>
      <c r="GQC21" s="130"/>
      <c r="GQD21" s="130"/>
      <c r="GQE21" s="130"/>
      <c r="GQF21" s="130"/>
      <c r="GQG21" s="130"/>
      <c r="GQH21" s="130"/>
      <c r="GQI21" s="130"/>
      <c r="GQJ21" s="130"/>
      <c r="GQK21" s="130"/>
      <c r="GQL21" s="130"/>
      <c r="GQM21" s="130"/>
      <c r="GQN21" s="130"/>
      <c r="GQO21" s="130"/>
      <c r="GQP21" s="130"/>
      <c r="GQQ21" s="130"/>
      <c r="GQR21" s="130"/>
      <c r="GQS21" s="130"/>
      <c r="GQT21" s="130"/>
      <c r="GQU21" s="130"/>
      <c r="GQV21" s="130"/>
      <c r="GQW21" s="130"/>
      <c r="GQX21" s="130"/>
      <c r="GQY21" s="130"/>
      <c r="GQZ21" s="130"/>
      <c r="GRA21" s="130"/>
      <c r="GRB21" s="130"/>
      <c r="GRC21" s="130"/>
      <c r="GRD21" s="130"/>
      <c r="GRE21" s="130"/>
      <c r="GRF21" s="130"/>
      <c r="GRG21" s="130"/>
      <c r="GRH21" s="130"/>
      <c r="GRI21" s="130"/>
      <c r="GRJ21" s="130"/>
      <c r="GRK21" s="130"/>
      <c r="GRL21" s="130"/>
      <c r="GRM21" s="130"/>
      <c r="GRN21" s="130"/>
      <c r="GRO21" s="130"/>
      <c r="GRP21" s="130"/>
      <c r="GRQ21" s="130"/>
      <c r="GRR21" s="130"/>
      <c r="GRS21" s="130"/>
      <c r="GRT21" s="130"/>
      <c r="GRU21" s="130"/>
      <c r="GRV21" s="130"/>
      <c r="GRW21" s="130"/>
      <c r="GRX21" s="130"/>
      <c r="GRY21" s="130"/>
      <c r="GRZ21" s="130"/>
      <c r="GSA21" s="130"/>
      <c r="GSB21" s="130"/>
      <c r="GSC21" s="130"/>
      <c r="GSD21" s="130"/>
      <c r="GSE21" s="130"/>
      <c r="GSF21" s="130"/>
      <c r="GSG21" s="130"/>
      <c r="GSH21" s="130"/>
      <c r="GSI21" s="130"/>
      <c r="GSJ21" s="130"/>
      <c r="GSK21" s="130"/>
      <c r="GSL21" s="130"/>
      <c r="GSM21" s="130"/>
      <c r="GSN21" s="130"/>
      <c r="GSO21" s="130"/>
      <c r="GSP21" s="130"/>
      <c r="GSQ21" s="130"/>
      <c r="GSR21" s="130"/>
      <c r="GSS21" s="130"/>
      <c r="GST21" s="130"/>
      <c r="GSU21" s="130"/>
      <c r="GSV21" s="130"/>
      <c r="GSW21" s="130"/>
      <c r="GSX21" s="130"/>
      <c r="GSY21" s="130"/>
      <c r="GSZ21" s="130"/>
      <c r="GTA21" s="130"/>
      <c r="GTB21" s="130"/>
      <c r="GTC21" s="130"/>
      <c r="GTD21" s="130"/>
      <c r="GTE21" s="130"/>
      <c r="GTF21" s="130"/>
      <c r="GTG21" s="130"/>
      <c r="GTH21" s="130"/>
      <c r="GTI21" s="130"/>
      <c r="GTJ21" s="130"/>
      <c r="GTK21" s="130"/>
      <c r="GTL21" s="130"/>
      <c r="GTM21" s="130"/>
      <c r="GTN21" s="130"/>
      <c r="GTO21" s="130"/>
      <c r="GTP21" s="130"/>
      <c r="GTQ21" s="130"/>
      <c r="GTR21" s="130"/>
      <c r="GTS21" s="130"/>
      <c r="GTT21" s="130"/>
      <c r="GTU21" s="130"/>
      <c r="GTV21" s="130"/>
      <c r="GTW21" s="130"/>
      <c r="GTX21" s="130"/>
      <c r="GTY21" s="130"/>
      <c r="GTZ21" s="130"/>
      <c r="GUA21" s="130"/>
      <c r="GUB21" s="130"/>
      <c r="GUC21" s="130"/>
      <c r="GUD21" s="130"/>
      <c r="GUE21" s="130"/>
      <c r="GUF21" s="130"/>
      <c r="GUG21" s="130"/>
      <c r="GUH21" s="130"/>
      <c r="GUI21" s="130"/>
      <c r="GUJ21" s="130"/>
      <c r="GUK21" s="130"/>
      <c r="GUL21" s="130"/>
      <c r="GUM21" s="130"/>
      <c r="GUN21" s="130"/>
      <c r="GUO21" s="130"/>
      <c r="GUP21" s="130"/>
      <c r="GUQ21" s="130"/>
      <c r="GUR21" s="130"/>
      <c r="GUS21" s="130"/>
      <c r="GUT21" s="130"/>
      <c r="GUU21" s="130"/>
      <c r="GUV21" s="130"/>
      <c r="GUW21" s="130"/>
      <c r="GUX21" s="130"/>
      <c r="GUY21" s="130"/>
      <c r="GUZ21" s="130"/>
      <c r="GVA21" s="130"/>
      <c r="GVB21" s="130"/>
      <c r="GVC21" s="130"/>
      <c r="GVD21" s="130"/>
      <c r="GVE21" s="130"/>
      <c r="GVF21" s="130"/>
      <c r="GVG21" s="130"/>
      <c r="GVH21" s="130"/>
      <c r="GVI21" s="130"/>
      <c r="GVJ21" s="130"/>
      <c r="GVK21" s="130"/>
      <c r="GVL21" s="130"/>
      <c r="GVM21" s="130"/>
      <c r="GVN21" s="130"/>
      <c r="GVO21" s="130"/>
      <c r="GVP21" s="130"/>
      <c r="GVQ21" s="130"/>
      <c r="GVR21" s="130"/>
      <c r="GVS21" s="130"/>
      <c r="GVT21" s="130"/>
      <c r="GVU21" s="130"/>
      <c r="GVV21" s="130"/>
      <c r="GVW21" s="130"/>
      <c r="GVX21" s="130"/>
      <c r="GVY21" s="130"/>
      <c r="GVZ21" s="130"/>
      <c r="GWA21" s="130"/>
      <c r="GWB21" s="130"/>
      <c r="GWC21" s="130"/>
      <c r="GWD21" s="130"/>
      <c r="GWE21" s="130"/>
      <c r="GWF21" s="130"/>
      <c r="GWG21" s="130"/>
      <c r="GWH21" s="130"/>
      <c r="GWI21" s="130"/>
      <c r="GWJ21" s="130"/>
      <c r="GWK21" s="130"/>
      <c r="GWL21" s="130"/>
      <c r="GWM21" s="130"/>
      <c r="GWN21" s="130"/>
      <c r="GWO21" s="130"/>
      <c r="GWP21" s="130"/>
      <c r="GWQ21" s="130"/>
      <c r="GWR21" s="130"/>
      <c r="GWS21" s="130"/>
      <c r="GWT21" s="130"/>
      <c r="GWU21" s="130"/>
      <c r="GWV21" s="130"/>
      <c r="GWW21" s="130"/>
      <c r="GWX21" s="130"/>
      <c r="GWY21" s="130"/>
      <c r="GWZ21" s="130"/>
      <c r="GXA21" s="130"/>
      <c r="GXB21" s="130"/>
      <c r="GXC21" s="130"/>
      <c r="GXD21" s="130"/>
      <c r="GXE21" s="130"/>
      <c r="GXF21" s="130"/>
      <c r="GXG21" s="130"/>
      <c r="GXH21" s="130"/>
      <c r="GXI21" s="130"/>
      <c r="GXJ21" s="130"/>
      <c r="GXK21" s="130"/>
      <c r="GXL21" s="130"/>
      <c r="GXM21" s="130"/>
      <c r="GXN21" s="130"/>
      <c r="GXO21" s="130"/>
      <c r="GXP21" s="130"/>
      <c r="GXQ21" s="130"/>
      <c r="GXR21" s="130"/>
      <c r="GXS21" s="130"/>
      <c r="GXT21" s="130"/>
      <c r="GXU21" s="130"/>
      <c r="GXV21" s="130"/>
      <c r="GXW21" s="130"/>
      <c r="GXX21" s="130"/>
      <c r="GXY21" s="130"/>
      <c r="GXZ21" s="130"/>
      <c r="GYA21" s="130"/>
      <c r="GYB21" s="130"/>
      <c r="GYC21" s="130"/>
      <c r="GYD21" s="130"/>
      <c r="GYE21" s="130"/>
      <c r="GYF21" s="130"/>
      <c r="GYG21" s="130"/>
      <c r="GYH21" s="130"/>
      <c r="GYI21" s="130"/>
      <c r="GYJ21" s="130"/>
      <c r="GYK21" s="130"/>
      <c r="GYL21" s="130"/>
      <c r="GYM21" s="130"/>
      <c r="GYN21" s="130"/>
      <c r="GYO21" s="130"/>
      <c r="GYP21" s="130"/>
      <c r="GYQ21" s="130"/>
      <c r="GYR21" s="130"/>
      <c r="GYS21" s="130"/>
      <c r="GYT21" s="130"/>
      <c r="GYU21" s="130"/>
      <c r="GYV21" s="130"/>
      <c r="GYW21" s="130"/>
      <c r="GYX21" s="130"/>
      <c r="GYY21" s="130"/>
      <c r="GYZ21" s="130"/>
      <c r="GZA21" s="130"/>
      <c r="GZB21" s="130"/>
      <c r="GZC21" s="130"/>
      <c r="GZD21" s="130"/>
      <c r="GZE21" s="130"/>
      <c r="GZF21" s="130"/>
      <c r="GZG21" s="130"/>
      <c r="GZH21" s="130"/>
      <c r="GZI21" s="130"/>
      <c r="GZJ21" s="130"/>
      <c r="GZK21" s="130"/>
      <c r="GZL21" s="130"/>
      <c r="GZM21" s="130"/>
      <c r="GZN21" s="130"/>
      <c r="GZO21" s="130"/>
      <c r="GZP21" s="130"/>
      <c r="GZQ21" s="130"/>
      <c r="GZR21" s="130"/>
      <c r="GZS21" s="130"/>
      <c r="GZT21" s="130"/>
      <c r="GZU21" s="130"/>
      <c r="GZV21" s="130"/>
      <c r="GZW21" s="130"/>
      <c r="GZX21" s="130"/>
      <c r="GZY21" s="130"/>
      <c r="GZZ21" s="130"/>
      <c r="HAA21" s="130"/>
      <c r="HAB21" s="130"/>
      <c r="HAC21" s="130"/>
      <c r="HAD21" s="130"/>
      <c r="HAE21" s="130"/>
      <c r="HAF21" s="130"/>
      <c r="HAG21" s="130"/>
      <c r="HAH21" s="130"/>
      <c r="HAI21" s="130"/>
      <c r="HAJ21" s="130"/>
      <c r="HAK21" s="130"/>
      <c r="HAL21" s="130"/>
      <c r="HAM21" s="130"/>
      <c r="HAN21" s="130"/>
      <c r="HAO21" s="130"/>
      <c r="HAP21" s="130"/>
      <c r="HAQ21" s="130"/>
      <c r="HAR21" s="130"/>
      <c r="HAS21" s="130"/>
      <c r="HAT21" s="130"/>
      <c r="HAU21" s="130"/>
      <c r="HAV21" s="130"/>
      <c r="HAW21" s="130"/>
      <c r="HAX21" s="130"/>
      <c r="HAY21" s="130"/>
      <c r="HAZ21" s="130"/>
      <c r="HBA21" s="130"/>
      <c r="HBB21" s="130"/>
      <c r="HBC21" s="130"/>
      <c r="HBD21" s="130"/>
      <c r="HBE21" s="130"/>
      <c r="HBF21" s="130"/>
      <c r="HBG21" s="130"/>
      <c r="HBH21" s="130"/>
      <c r="HBI21" s="130"/>
      <c r="HBJ21" s="130"/>
      <c r="HBK21" s="130"/>
      <c r="HBL21" s="130"/>
      <c r="HBM21" s="130"/>
      <c r="HBN21" s="130"/>
      <c r="HBO21" s="130"/>
      <c r="HBP21" s="130"/>
      <c r="HBQ21" s="130"/>
      <c r="HBR21" s="130"/>
      <c r="HBS21" s="130"/>
      <c r="HBT21" s="130"/>
      <c r="HBU21" s="130"/>
      <c r="HBV21" s="130"/>
      <c r="HBW21" s="130"/>
      <c r="HBX21" s="130"/>
      <c r="HBY21" s="130"/>
      <c r="HBZ21" s="130"/>
      <c r="HCA21" s="130"/>
      <c r="HCB21" s="130"/>
      <c r="HCC21" s="130"/>
      <c r="HCD21" s="130"/>
      <c r="HCE21" s="130"/>
      <c r="HCF21" s="130"/>
      <c r="HCG21" s="130"/>
      <c r="HCH21" s="130"/>
      <c r="HCI21" s="130"/>
      <c r="HCJ21" s="130"/>
      <c r="HCK21" s="130"/>
      <c r="HCL21" s="130"/>
      <c r="HCM21" s="130"/>
      <c r="HCN21" s="130"/>
      <c r="HCO21" s="130"/>
      <c r="HCP21" s="130"/>
      <c r="HCQ21" s="130"/>
      <c r="HCR21" s="130"/>
      <c r="HCS21" s="130"/>
      <c r="HCT21" s="130"/>
      <c r="HCU21" s="130"/>
      <c r="HCV21" s="130"/>
      <c r="HCW21" s="130"/>
      <c r="HCX21" s="130"/>
      <c r="HCY21" s="130"/>
      <c r="HCZ21" s="130"/>
      <c r="HDA21" s="130"/>
      <c r="HDB21" s="130"/>
      <c r="HDC21" s="130"/>
      <c r="HDD21" s="130"/>
      <c r="HDE21" s="130"/>
      <c r="HDF21" s="130"/>
      <c r="HDG21" s="130"/>
      <c r="HDH21" s="130"/>
      <c r="HDI21" s="130"/>
      <c r="HDJ21" s="130"/>
      <c r="HDK21" s="130"/>
      <c r="HDL21" s="130"/>
      <c r="HDM21" s="130"/>
      <c r="HDN21" s="130"/>
      <c r="HDO21" s="130"/>
      <c r="HDP21" s="130"/>
      <c r="HDQ21" s="130"/>
      <c r="HDR21" s="130"/>
      <c r="HDS21" s="130"/>
      <c r="HDT21" s="130"/>
      <c r="HDU21" s="130"/>
      <c r="HDV21" s="130"/>
      <c r="HDW21" s="130"/>
      <c r="HDX21" s="130"/>
      <c r="HDY21" s="130"/>
      <c r="HDZ21" s="130"/>
      <c r="HEA21" s="130"/>
      <c r="HEB21" s="130"/>
      <c r="HEC21" s="130"/>
      <c r="HED21" s="130"/>
      <c r="HEE21" s="130"/>
      <c r="HEF21" s="130"/>
      <c r="HEG21" s="130"/>
      <c r="HEH21" s="130"/>
      <c r="HEI21" s="130"/>
      <c r="HEJ21" s="130"/>
      <c r="HEK21" s="130"/>
      <c r="HEL21" s="130"/>
      <c r="HEM21" s="130"/>
      <c r="HEN21" s="130"/>
      <c r="HEO21" s="130"/>
      <c r="HEP21" s="130"/>
      <c r="HEQ21" s="130"/>
      <c r="HER21" s="130"/>
      <c r="HES21" s="130"/>
      <c r="HET21" s="130"/>
      <c r="HEU21" s="130"/>
      <c r="HEV21" s="130"/>
      <c r="HEW21" s="130"/>
      <c r="HEX21" s="130"/>
      <c r="HEY21" s="130"/>
      <c r="HEZ21" s="130"/>
      <c r="HFA21" s="130"/>
      <c r="HFB21" s="130"/>
      <c r="HFC21" s="130"/>
      <c r="HFD21" s="130"/>
      <c r="HFE21" s="130"/>
      <c r="HFF21" s="130"/>
      <c r="HFG21" s="130"/>
      <c r="HFH21" s="130"/>
      <c r="HFI21" s="130"/>
      <c r="HFJ21" s="130"/>
      <c r="HFK21" s="130"/>
      <c r="HFL21" s="130"/>
      <c r="HFM21" s="130"/>
      <c r="HFN21" s="130"/>
      <c r="HFO21" s="130"/>
      <c r="HFP21" s="130"/>
      <c r="HFQ21" s="130"/>
      <c r="HFR21" s="130"/>
      <c r="HFS21" s="130"/>
      <c r="HFT21" s="130"/>
      <c r="HFU21" s="130"/>
      <c r="HFV21" s="130"/>
      <c r="HFW21" s="130"/>
      <c r="HFX21" s="130"/>
      <c r="HFY21" s="130"/>
      <c r="HFZ21" s="130"/>
      <c r="HGA21" s="130"/>
      <c r="HGB21" s="130"/>
      <c r="HGC21" s="130"/>
      <c r="HGD21" s="130"/>
      <c r="HGE21" s="130"/>
      <c r="HGF21" s="130"/>
      <c r="HGG21" s="130"/>
      <c r="HGH21" s="130"/>
      <c r="HGI21" s="130"/>
      <c r="HGJ21" s="130"/>
      <c r="HGK21" s="130"/>
      <c r="HGL21" s="130"/>
      <c r="HGM21" s="130"/>
      <c r="HGN21" s="130"/>
      <c r="HGO21" s="130"/>
      <c r="HGP21" s="130"/>
      <c r="HGQ21" s="130"/>
      <c r="HGR21" s="130"/>
      <c r="HGS21" s="130"/>
      <c r="HGT21" s="130"/>
      <c r="HGU21" s="130"/>
      <c r="HGV21" s="130"/>
      <c r="HGW21" s="130"/>
      <c r="HGX21" s="130"/>
      <c r="HGY21" s="130"/>
      <c r="HGZ21" s="130"/>
      <c r="HHA21" s="130"/>
      <c r="HHB21" s="130"/>
      <c r="HHC21" s="130"/>
      <c r="HHD21" s="130"/>
      <c r="HHE21" s="130"/>
      <c r="HHF21" s="130"/>
      <c r="HHG21" s="130"/>
      <c r="HHH21" s="130"/>
      <c r="HHI21" s="130"/>
      <c r="HHJ21" s="130"/>
      <c r="HHK21" s="130"/>
      <c r="HHL21" s="130"/>
      <c r="HHM21" s="130"/>
      <c r="HHN21" s="130"/>
      <c r="HHO21" s="130"/>
      <c r="HHP21" s="130"/>
      <c r="HHQ21" s="130"/>
      <c r="HHR21" s="130"/>
      <c r="HHS21" s="130"/>
      <c r="HHT21" s="130"/>
      <c r="HHU21" s="130"/>
      <c r="HHV21" s="130"/>
      <c r="HHW21" s="130"/>
      <c r="HHX21" s="130"/>
      <c r="HHY21" s="130"/>
      <c r="HHZ21" s="130"/>
      <c r="HIA21" s="130"/>
      <c r="HIB21" s="130"/>
      <c r="HIC21" s="130"/>
      <c r="HID21" s="130"/>
      <c r="HIE21" s="130"/>
      <c r="HIF21" s="130"/>
      <c r="HIG21" s="130"/>
      <c r="HIH21" s="130"/>
      <c r="HII21" s="130"/>
      <c r="HIJ21" s="130"/>
      <c r="HIK21" s="130"/>
      <c r="HIL21" s="130"/>
      <c r="HIM21" s="130"/>
      <c r="HIN21" s="130"/>
      <c r="HIO21" s="130"/>
      <c r="HIP21" s="130"/>
      <c r="HIQ21" s="130"/>
      <c r="HIR21" s="130"/>
      <c r="HIS21" s="130"/>
      <c r="HIT21" s="130"/>
      <c r="HIU21" s="130"/>
      <c r="HIV21" s="130"/>
      <c r="HIW21" s="130"/>
      <c r="HIX21" s="130"/>
      <c r="HIY21" s="130"/>
      <c r="HIZ21" s="130"/>
      <c r="HJA21" s="130"/>
      <c r="HJB21" s="130"/>
      <c r="HJC21" s="130"/>
      <c r="HJD21" s="130"/>
      <c r="HJE21" s="130"/>
      <c r="HJF21" s="130"/>
      <c r="HJG21" s="130"/>
      <c r="HJH21" s="130"/>
      <c r="HJI21" s="130"/>
      <c r="HJJ21" s="130"/>
      <c r="HJK21" s="130"/>
      <c r="HJL21" s="130"/>
      <c r="HJM21" s="130"/>
      <c r="HJN21" s="130"/>
      <c r="HJO21" s="130"/>
      <c r="HJP21" s="130"/>
      <c r="HJQ21" s="130"/>
      <c r="HJR21" s="130"/>
      <c r="HJS21" s="130"/>
      <c r="HJT21" s="130"/>
      <c r="HJU21" s="130"/>
      <c r="HJV21" s="130"/>
      <c r="HJW21" s="130"/>
      <c r="HJX21" s="130"/>
      <c r="HJY21" s="130"/>
      <c r="HJZ21" s="130"/>
      <c r="HKA21" s="130"/>
      <c r="HKB21" s="130"/>
      <c r="HKC21" s="130"/>
      <c r="HKD21" s="130"/>
      <c r="HKE21" s="130"/>
      <c r="HKF21" s="130"/>
      <c r="HKG21" s="130"/>
      <c r="HKH21" s="130"/>
      <c r="HKI21" s="130"/>
      <c r="HKJ21" s="130"/>
      <c r="HKK21" s="130"/>
      <c r="HKL21" s="130"/>
      <c r="HKM21" s="130"/>
      <c r="HKN21" s="130"/>
      <c r="HKO21" s="130"/>
      <c r="HKP21" s="130"/>
      <c r="HKQ21" s="130"/>
      <c r="HKR21" s="130"/>
      <c r="HKS21" s="130"/>
      <c r="HKT21" s="130"/>
      <c r="HKU21" s="130"/>
      <c r="HKV21" s="130"/>
      <c r="HKW21" s="130"/>
      <c r="HKX21" s="130"/>
      <c r="HKY21" s="130"/>
      <c r="HKZ21" s="130"/>
      <c r="HLA21" s="130"/>
      <c r="HLB21" s="130"/>
      <c r="HLC21" s="130"/>
      <c r="HLD21" s="130"/>
      <c r="HLE21" s="130"/>
      <c r="HLF21" s="130"/>
      <c r="HLG21" s="130"/>
      <c r="HLH21" s="130"/>
      <c r="HLI21" s="130"/>
      <c r="HLJ21" s="130"/>
      <c r="HLK21" s="130"/>
      <c r="HLL21" s="130"/>
      <c r="HLM21" s="130"/>
      <c r="HLN21" s="130"/>
      <c r="HLO21" s="130"/>
      <c r="HLP21" s="130"/>
      <c r="HLQ21" s="130"/>
      <c r="HLR21" s="130"/>
      <c r="HLS21" s="130"/>
      <c r="HLT21" s="130"/>
      <c r="HLU21" s="130"/>
      <c r="HLV21" s="130"/>
      <c r="HLW21" s="130"/>
      <c r="HLX21" s="130"/>
      <c r="HLY21" s="130"/>
      <c r="HLZ21" s="130"/>
      <c r="HMA21" s="130"/>
      <c r="HMB21" s="130"/>
      <c r="HMC21" s="130"/>
      <c r="HMD21" s="130"/>
      <c r="HME21" s="130"/>
      <c r="HMF21" s="130"/>
      <c r="HMG21" s="130"/>
      <c r="HMH21" s="130"/>
      <c r="HMI21" s="130"/>
      <c r="HMJ21" s="130"/>
      <c r="HMK21" s="130"/>
      <c r="HML21" s="130"/>
      <c r="HMM21" s="130"/>
      <c r="HMN21" s="130"/>
      <c r="HMO21" s="130"/>
      <c r="HMP21" s="130"/>
      <c r="HMQ21" s="130"/>
      <c r="HMR21" s="130"/>
      <c r="HMS21" s="130"/>
      <c r="HMT21" s="130"/>
      <c r="HMU21" s="130"/>
      <c r="HMV21" s="130"/>
      <c r="HMW21" s="130"/>
      <c r="HMX21" s="130"/>
      <c r="HMY21" s="130"/>
      <c r="HMZ21" s="130"/>
      <c r="HNA21" s="130"/>
      <c r="HNB21" s="130"/>
      <c r="HNC21" s="130"/>
      <c r="HND21" s="130"/>
      <c r="HNE21" s="130"/>
      <c r="HNF21" s="130"/>
      <c r="HNG21" s="130"/>
      <c r="HNH21" s="130"/>
      <c r="HNI21" s="130"/>
      <c r="HNJ21" s="130"/>
      <c r="HNK21" s="130"/>
      <c r="HNL21" s="130"/>
      <c r="HNM21" s="130"/>
      <c r="HNN21" s="130"/>
      <c r="HNO21" s="130"/>
      <c r="HNP21" s="130"/>
      <c r="HNQ21" s="130"/>
      <c r="HNR21" s="130"/>
      <c r="HNS21" s="130"/>
      <c r="HNT21" s="130"/>
      <c r="HNU21" s="130"/>
      <c r="HNV21" s="130"/>
      <c r="HNW21" s="130"/>
      <c r="HNX21" s="130"/>
      <c r="HNY21" s="130"/>
      <c r="HNZ21" s="130"/>
      <c r="HOA21" s="130"/>
      <c r="HOB21" s="130"/>
      <c r="HOC21" s="130"/>
      <c r="HOD21" s="130"/>
      <c r="HOE21" s="130"/>
      <c r="HOF21" s="130"/>
      <c r="HOG21" s="130"/>
      <c r="HOH21" s="130"/>
      <c r="HOI21" s="130"/>
      <c r="HOJ21" s="130"/>
      <c r="HOK21" s="130"/>
      <c r="HOL21" s="130"/>
      <c r="HOM21" s="130"/>
      <c r="HON21" s="130"/>
      <c r="HOO21" s="130"/>
      <c r="HOP21" s="130"/>
      <c r="HOQ21" s="130"/>
      <c r="HOR21" s="130"/>
      <c r="HOS21" s="130"/>
      <c r="HOT21" s="130"/>
      <c r="HOU21" s="130"/>
      <c r="HOV21" s="130"/>
      <c r="HOW21" s="130"/>
      <c r="HOX21" s="130"/>
      <c r="HOY21" s="130"/>
      <c r="HOZ21" s="130"/>
      <c r="HPA21" s="130"/>
      <c r="HPB21" s="130"/>
      <c r="HPC21" s="130"/>
      <c r="HPD21" s="130"/>
      <c r="HPE21" s="130"/>
      <c r="HPF21" s="130"/>
      <c r="HPG21" s="130"/>
      <c r="HPH21" s="130"/>
      <c r="HPI21" s="130"/>
      <c r="HPJ21" s="130"/>
      <c r="HPK21" s="130"/>
      <c r="HPL21" s="130"/>
      <c r="HPM21" s="130"/>
      <c r="HPN21" s="130"/>
      <c r="HPO21" s="130"/>
      <c r="HPP21" s="130"/>
      <c r="HPQ21" s="130"/>
      <c r="HPR21" s="130"/>
      <c r="HPS21" s="130"/>
      <c r="HPT21" s="130"/>
      <c r="HPU21" s="130"/>
      <c r="HPV21" s="130"/>
      <c r="HPW21" s="130"/>
      <c r="HPX21" s="130"/>
      <c r="HPY21" s="130"/>
      <c r="HPZ21" s="130"/>
      <c r="HQA21" s="130"/>
      <c r="HQB21" s="130"/>
      <c r="HQC21" s="130"/>
      <c r="HQD21" s="130"/>
      <c r="HQE21" s="130"/>
      <c r="HQF21" s="130"/>
      <c r="HQG21" s="130"/>
      <c r="HQH21" s="130"/>
      <c r="HQI21" s="130"/>
      <c r="HQJ21" s="130"/>
      <c r="HQK21" s="130"/>
      <c r="HQL21" s="130"/>
      <c r="HQM21" s="130"/>
      <c r="HQN21" s="130"/>
      <c r="HQO21" s="130"/>
      <c r="HQP21" s="130"/>
      <c r="HQQ21" s="130"/>
      <c r="HQR21" s="130"/>
      <c r="HQS21" s="130"/>
      <c r="HQT21" s="130"/>
      <c r="HQU21" s="130"/>
      <c r="HQV21" s="130"/>
      <c r="HQW21" s="130"/>
      <c r="HQX21" s="130"/>
      <c r="HQY21" s="130"/>
      <c r="HQZ21" s="130"/>
      <c r="HRA21" s="130"/>
      <c r="HRB21" s="130"/>
      <c r="HRC21" s="130"/>
      <c r="HRD21" s="130"/>
      <c r="HRE21" s="130"/>
      <c r="HRF21" s="130"/>
      <c r="HRG21" s="130"/>
      <c r="HRH21" s="130"/>
      <c r="HRI21" s="130"/>
      <c r="HRJ21" s="130"/>
      <c r="HRK21" s="130"/>
      <c r="HRL21" s="130"/>
      <c r="HRM21" s="130"/>
      <c r="HRN21" s="130"/>
      <c r="HRO21" s="130"/>
      <c r="HRP21" s="130"/>
      <c r="HRQ21" s="130"/>
      <c r="HRR21" s="130"/>
      <c r="HRS21" s="130"/>
      <c r="HRT21" s="130"/>
      <c r="HRU21" s="130"/>
      <c r="HRV21" s="130"/>
      <c r="HRW21" s="130"/>
      <c r="HRX21" s="130"/>
      <c r="HRY21" s="130"/>
      <c r="HRZ21" s="130"/>
      <c r="HSA21" s="130"/>
      <c r="HSB21" s="130"/>
      <c r="HSC21" s="130"/>
      <c r="HSD21" s="130"/>
      <c r="HSE21" s="130"/>
      <c r="HSF21" s="130"/>
      <c r="HSG21" s="130"/>
      <c r="HSH21" s="130"/>
      <c r="HSI21" s="130"/>
      <c r="HSJ21" s="130"/>
      <c r="HSK21" s="130"/>
      <c r="HSL21" s="130"/>
      <c r="HSM21" s="130"/>
      <c r="HSN21" s="130"/>
      <c r="HSO21" s="130"/>
      <c r="HSP21" s="130"/>
      <c r="HSQ21" s="130"/>
      <c r="HSR21" s="130"/>
      <c r="HSS21" s="130"/>
      <c r="HST21" s="130"/>
      <c r="HSU21" s="130"/>
      <c r="HSV21" s="130"/>
      <c r="HSW21" s="130"/>
      <c r="HSX21" s="130"/>
      <c r="HSY21" s="130"/>
      <c r="HSZ21" s="130"/>
      <c r="HTA21" s="130"/>
      <c r="HTB21" s="130"/>
      <c r="HTC21" s="130"/>
      <c r="HTD21" s="130"/>
      <c r="HTE21" s="130"/>
      <c r="HTF21" s="130"/>
      <c r="HTG21" s="130"/>
      <c r="HTH21" s="130"/>
      <c r="HTI21" s="130"/>
      <c r="HTJ21" s="130"/>
      <c r="HTK21" s="130"/>
      <c r="HTL21" s="130"/>
      <c r="HTM21" s="130"/>
      <c r="HTN21" s="130"/>
      <c r="HTO21" s="130"/>
      <c r="HTP21" s="130"/>
      <c r="HTQ21" s="130"/>
      <c r="HTR21" s="130"/>
      <c r="HTS21" s="130"/>
      <c r="HTT21" s="130"/>
      <c r="HTU21" s="130"/>
      <c r="HTV21" s="130"/>
      <c r="HTW21" s="130"/>
      <c r="HTX21" s="130"/>
      <c r="HTY21" s="130"/>
      <c r="HTZ21" s="130"/>
      <c r="HUA21" s="130"/>
      <c r="HUB21" s="130"/>
      <c r="HUC21" s="130"/>
      <c r="HUD21" s="130"/>
      <c r="HUE21" s="130"/>
      <c r="HUF21" s="130"/>
      <c r="HUG21" s="130"/>
      <c r="HUH21" s="130"/>
      <c r="HUI21" s="130"/>
      <c r="HUJ21" s="130"/>
      <c r="HUK21" s="130"/>
      <c r="HUL21" s="130"/>
      <c r="HUM21" s="130"/>
      <c r="HUN21" s="130"/>
      <c r="HUO21" s="130"/>
      <c r="HUP21" s="130"/>
      <c r="HUQ21" s="130"/>
      <c r="HUR21" s="130"/>
      <c r="HUS21" s="130"/>
      <c r="HUT21" s="130"/>
      <c r="HUU21" s="130"/>
      <c r="HUV21" s="130"/>
      <c r="HUW21" s="130"/>
      <c r="HUX21" s="130"/>
      <c r="HUY21" s="130"/>
      <c r="HUZ21" s="130"/>
      <c r="HVA21" s="130"/>
      <c r="HVB21" s="130"/>
      <c r="HVC21" s="130"/>
      <c r="HVD21" s="130"/>
      <c r="HVE21" s="130"/>
      <c r="HVF21" s="130"/>
      <c r="HVG21" s="130"/>
      <c r="HVH21" s="130"/>
      <c r="HVI21" s="130"/>
      <c r="HVJ21" s="130"/>
      <c r="HVK21" s="130"/>
      <c r="HVL21" s="130"/>
      <c r="HVM21" s="130"/>
      <c r="HVN21" s="130"/>
      <c r="HVO21" s="130"/>
      <c r="HVP21" s="130"/>
      <c r="HVQ21" s="130"/>
      <c r="HVR21" s="130"/>
      <c r="HVS21" s="130"/>
      <c r="HVT21" s="130"/>
      <c r="HVU21" s="130"/>
      <c r="HVV21" s="130"/>
      <c r="HVW21" s="130"/>
      <c r="HVX21" s="130"/>
      <c r="HVY21" s="130"/>
      <c r="HVZ21" s="130"/>
      <c r="HWA21" s="130"/>
      <c r="HWB21" s="130"/>
      <c r="HWC21" s="130"/>
      <c r="HWD21" s="130"/>
      <c r="HWE21" s="130"/>
      <c r="HWF21" s="130"/>
      <c r="HWG21" s="130"/>
      <c r="HWH21" s="130"/>
      <c r="HWI21" s="130"/>
      <c r="HWJ21" s="130"/>
      <c r="HWK21" s="130"/>
      <c r="HWL21" s="130"/>
      <c r="HWM21" s="130"/>
      <c r="HWN21" s="130"/>
      <c r="HWO21" s="130"/>
      <c r="HWP21" s="130"/>
      <c r="HWQ21" s="130"/>
      <c r="HWR21" s="130"/>
      <c r="HWS21" s="130"/>
      <c r="HWT21" s="130"/>
      <c r="HWU21" s="130"/>
      <c r="HWV21" s="130"/>
      <c r="HWW21" s="130"/>
      <c r="HWX21" s="130"/>
      <c r="HWY21" s="130"/>
      <c r="HWZ21" s="130"/>
      <c r="HXA21" s="130"/>
      <c r="HXB21" s="130"/>
      <c r="HXC21" s="130"/>
      <c r="HXD21" s="130"/>
      <c r="HXE21" s="130"/>
      <c r="HXF21" s="130"/>
      <c r="HXG21" s="130"/>
      <c r="HXH21" s="130"/>
      <c r="HXI21" s="130"/>
      <c r="HXJ21" s="130"/>
      <c r="HXK21" s="130"/>
      <c r="HXL21" s="130"/>
      <c r="HXM21" s="130"/>
      <c r="HXN21" s="130"/>
      <c r="HXO21" s="130"/>
      <c r="HXP21" s="130"/>
      <c r="HXQ21" s="130"/>
      <c r="HXR21" s="130"/>
      <c r="HXS21" s="130"/>
      <c r="HXT21" s="130"/>
      <c r="HXU21" s="130"/>
      <c r="HXV21" s="130"/>
      <c r="HXW21" s="130"/>
      <c r="HXX21" s="130"/>
      <c r="HXY21" s="130"/>
      <c r="HXZ21" s="130"/>
      <c r="HYA21" s="130"/>
      <c r="HYB21" s="130"/>
      <c r="HYC21" s="130"/>
      <c r="HYD21" s="130"/>
      <c r="HYE21" s="130"/>
      <c r="HYF21" s="130"/>
      <c r="HYG21" s="130"/>
      <c r="HYH21" s="130"/>
      <c r="HYI21" s="130"/>
      <c r="HYJ21" s="130"/>
      <c r="HYK21" s="130"/>
      <c r="HYL21" s="130"/>
      <c r="HYM21" s="130"/>
      <c r="HYN21" s="130"/>
      <c r="HYO21" s="130"/>
      <c r="HYP21" s="130"/>
      <c r="HYQ21" s="130"/>
      <c r="HYR21" s="130"/>
      <c r="HYS21" s="130"/>
      <c r="HYT21" s="130"/>
      <c r="HYU21" s="130"/>
      <c r="HYV21" s="130"/>
      <c r="HYW21" s="130"/>
      <c r="HYX21" s="130"/>
      <c r="HYY21" s="130"/>
      <c r="HYZ21" s="130"/>
      <c r="HZA21" s="130"/>
      <c r="HZB21" s="130"/>
      <c r="HZC21" s="130"/>
      <c r="HZD21" s="130"/>
      <c r="HZE21" s="130"/>
      <c r="HZF21" s="130"/>
      <c r="HZG21" s="130"/>
      <c r="HZH21" s="130"/>
      <c r="HZI21" s="130"/>
      <c r="HZJ21" s="130"/>
      <c r="HZK21" s="130"/>
      <c r="HZL21" s="130"/>
      <c r="HZM21" s="130"/>
      <c r="HZN21" s="130"/>
      <c r="HZO21" s="130"/>
      <c r="HZP21" s="130"/>
      <c r="HZQ21" s="130"/>
      <c r="HZR21" s="130"/>
      <c r="HZS21" s="130"/>
      <c r="HZT21" s="130"/>
      <c r="HZU21" s="130"/>
      <c r="HZV21" s="130"/>
      <c r="HZW21" s="130"/>
      <c r="HZX21" s="130"/>
      <c r="HZY21" s="130"/>
      <c r="HZZ21" s="130"/>
      <c r="IAA21" s="130"/>
      <c r="IAB21" s="130"/>
      <c r="IAC21" s="130"/>
      <c r="IAD21" s="130"/>
      <c r="IAE21" s="130"/>
      <c r="IAF21" s="130"/>
      <c r="IAG21" s="130"/>
      <c r="IAH21" s="130"/>
      <c r="IAI21" s="130"/>
      <c r="IAJ21" s="130"/>
      <c r="IAK21" s="130"/>
      <c r="IAL21" s="130"/>
      <c r="IAM21" s="130"/>
      <c r="IAN21" s="130"/>
      <c r="IAO21" s="130"/>
      <c r="IAP21" s="130"/>
      <c r="IAQ21" s="130"/>
      <c r="IAR21" s="130"/>
      <c r="IAS21" s="130"/>
      <c r="IAT21" s="130"/>
      <c r="IAU21" s="130"/>
      <c r="IAV21" s="130"/>
      <c r="IAW21" s="130"/>
      <c r="IAX21" s="130"/>
      <c r="IAY21" s="130"/>
      <c r="IAZ21" s="130"/>
      <c r="IBA21" s="130"/>
      <c r="IBB21" s="130"/>
      <c r="IBC21" s="130"/>
      <c r="IBD21" s="130"/>
      <c r="IBE21" s="130"/>
      <c r="IBF21" s="130"/>
      <c r="IBG21" s="130"/>
      <c r="IBH21" s="130"/>
      <c r="IBI21" s="130"/>
      <c r="IBJ21" s="130"/>
      <c r="IBK21" s="130"/>
      <c r="IBL21" s="130"/>
      <c r="IBM21" s="130"/>
      <c r="IBN21" s="130"/>
      <c r="IBO21" s="130"/>
      <c r="IBP21" s="130"/>
      <c r="IBQ21" s="130"/>
      <c r="IBR21" s="130"/>
      <c r="IBS21" s="130"/>
      <c r="IBT21" s="130"/>
      <c r="IBU21" s="130"/>
      <c r="IBV21" s="130"/>
      <c r="IBW21" s="130"/>
      <c r="IBX21" s="130"/>
      <c r="IBY21" s="130"/>
      <c r="IBZ21" s="130"/>
      <c r="ICA21" s="130"/>
      <c r="ICB21" s="130"/>
      <c r="ICC21" s="130"/>
      <c r="ICD21" s="130"/>
      <c r="ICE21" s="130"/>
      <c r="ICF21" s="130"/>
      <c r="ICG21" s="130"/>
      <c r="ICH21" s="130"/>
      <c r="ICI21" s="130"/>
      <c r="ICJ21" s="130"/>
      <c r="ICK21" s="130"/>
      <c r="ICL21" s="130"/>
      <c r="ICM21" s="130"/>
      <c r="ICN21" s="130"/>
      <c r="ICO21" s="130"/>
      <c r="ICP21" s="130"/>
      <c r="ICQ21" s="130"/>
      <c r="ICR21" s="130"/>
      <c r="ICS21" s="130"/>
      <c r="ICT21" s="130"/>
      <c r="ICU21" s="130"/>
      <c r="ICV21" s="130"/>
      <c r="ICW21" s="130"/>
      <c r="ICX21" s="130"/>
      <c r="ICY21" s="130"/>
      <c r="ICZ21" s="130"/>
      <c r="IDA21" s="130"/>
      <c r="IDB21" s="130"/>
      <c r="IDC21" s="130"/>
      <c r="IDD21" s="130"/>
      <c r="IDE21" s="130"/>
      <c r="IDF21" s="130"/>
      <c r="IDG21" s="130"/>
      <c r="IDH21" s="130"/>
      <c r="IDI21" s="130"/>
      <c r="IDJ21" s="130"/>
      <c r="IDK21" s="130"/>
      <c r="IDL21" s="130"/>
      <c r="IDM21" s="130"/>
      <c r="IDN21" s="130"/>
      <c r="IDO21" s="130"/>
      <c r="IDP21" s="130"/>
      <c r="IDQ21" s="130"/>
      <c r="IDR21" s="130"/>
      <c r="IDS21" s="130"/>
      <c r="IDT21" s="130"/>
      <c r="IDU21" s="130"/>
      <c r="IDV21" s="130"/>
      <c r="IDW21" s="130"/>
      <c r="IDX21" s="130"/>
      <c r="IDY21" s="130"/>
      <c r="IDZ21" s="130"/>
      <c r="IEA21" s="130"/>
      <c r="IEB21" s="130"/>
      <c r="IEC21" s="130"/>
      <c r="IED21" s="130"/>
      <c r="IEE21" s="130"/>
      <c r="IEF21" s="130"/>
      <c r="IEG21" s="130"/>
      <c r="IEH21" s="130"/>
      <c r="IEI21" s="130"/>
      <c r="IEJ21" s="130"/>
      <c r="IEK21" s="130"/>
      <c r="IEL21" s="130"/>
      <c r="IEM21" s="130"/>
      <c r="IEN21" s="130"/>
      <c r="IEO21" s="130"/>
      <c r="IEP21" s="130"/>
      <c r="IEQ21" s="130"/>
      <c r="IER21" s="130"/>
      <c r="IES21" s="130"/>
      <c r="IET21" s="130"/>
      <c r="IEU21" s="130"/>
      <c r="IEV21" s="130"/>
      <c r="IEW21" s="130"/>
      <c r="IEX21" s="130"/>
      <c r="IEY21" s="130"/>
      <c r="IEZ21" s="130"/>
      <c r="IFA21" s="130"/>
      <c r="IFB21" s="130"/>
      <c r="IFC21" s="130"/>
      <c r="IFD21" s="130"/>
      <c r="IFE21" s="130"/>
      <c r="IFF21" s="130"/>
      <c r="IFG21" s="130"/>
      <c r="IFH21" s="130"/>
      <c r="IFI21" s="130"/>
      <c r="IFJ21" s="130"/>
      <c r="IFK21" s="130"/>
      <c r="IFL21" s="130"/>
      <c r="IFM21" s="130"/>
      <c r="IFN21" s="130"/>
      <c r="IFO21" s="130"/>
      <c r="IFP21" s="130"/>
      <c r="IFQ21" s="130"/>
      <c r="IFR21" s="130"/>
      <c r="IFS21" s="130"/>
      <c r="IFT21" s="130"/>
      <c r="IFU21" s="130"/>
      <c r="IFV21" s="130"/>
      <c r="IFW21" s="130"/>
      <c r="IFX21" s="130"/>
      <c r="IFY21" s="130"/>
      <c r="IFZ21" s="130"/>
      <c r="IGA21" s="130"/>
      <c r="IGB21" s="130"/>
      <c r="IGC21" s="130"/>
      <c r="IGD21" s="130"/>
      <c r="IGE21" s="130"/>
      <c r="IGF21" s="130"/>
      <c r="IGG21" s="130"/>
      <c r="IGH21" s="130"/>
      <c r="IGI21" s="130"/>
      <c r="IGJ21" s="130"/>
      <c r="IGK21" s="130"/>
      <c r="IGL21" s="130"/>
      <c r="IGM21" s="130"/>
      <c r="IGN21" s="130"/>
      <c r="IGO21" s="130"/>
      <c r="IGP21" s="130"/>
      <c r="IGQ21" s="130"/>
      <c r="IGR21" s="130"/>
      <c r="IGS21" s="130"/>
      <c r="IGT21" s="130"/>
      <c r="IGU21" s="130"/>
      <c r="IGV21" s="130"/>
      <c r="IGW21" s="130"/>
      <c r="IGX21" s="130"/>
      <c r="IGY21" s="130"/>
      <c r="IGZ21" s="130"/>
      <c r="IHA21" s="130"/>
      <c r="IHB21" s="130"/>
      <c r="IHC21" s="130"/>
      <c r="IHD21" s="130"/>
      <c r="IHE21" s="130"/>
      <c r="IHF21" s="130"/>
      <c r="IHG21" s="130"/>
      <c r="IHH21" s="130"/>
      <c r="IHI21" s="130"/>
      <c r="IHJ21" s="130"/>
      <c r="IHK21" s="130"/>
      <c r="IHL21" s="130"/>
      <c r="IHM21" s="130"/>
      <c r="IHN21" s="130"/>
      <c r="IHO21" s="130"/>
      <c r="IHP21" s="130"/>
      <c r="IHQ21" s="130"/>
      <c r="IHR21" s="130"/>
      <c r="IHS21" s="130"/>
      <c r="IHT21" s="130"/>
      <c r="IHU21" s="130"/>
      <c r="IHV21" s="130"/>
      <c r="IHW21" s="130"/>
      <c r="IHX21" s="130"/>
      <c r="IHY21" s="130"/>
      <c r="IHZ21" s="130"/>
      <c r="IIA21" s="130"/>
      <c r="IIB21" s="130"/>
      <c r="IIC21" s="130"/>
      <c r="IID21" s="130"/>
      <c r="IIE21" s="130"/>
      <c r="IIF21" s="130"/>
      <c r="IIG21" s="130"/>
      <c r="IIH21" s="130"/>
      <c r="III21" s="130"/>
      <c r="IIJ21" s="130"/>
      <c r="IIK21" s="130"/>
      <c r="IIL21" s="130"/>
      <c r="IIM21" s="130"/>
      <c r="IIN21" s="130"/>
      <c r="IIO21" s="130"/>
      <c r="IIP21" s="130"/>
      <c r="IIQ21" s="130"/>
      <c r="IIR21" s="130"/>
      <c r="IIS21" s="130"/>
      <c r="IIT21" s="130"/>
      <c r="IIU21" s="130"/>
      <c r="IIV21" s="130"/>
      <c r="IIW21" s="130"/>
      <c r="IIX21" s="130"/>
      <c r="IIY21" s="130"/>
      <c r="IIZ21" s="130"/>
      <c r="IJA21" s="130"/>
      <c r="IJB21" s="130"/>
      <c r="IJC21" s="130"/>
      <c r="IJD21" s="130"/>
      <c r="IJE21" s="130"/>
      <c r="IJF21" s="130"/>
      <c r="IJG21" s="130"/>
      <c r="IJH21" s="130"/>
      <c r="IJI21" s="130"/>
      <c r="IJJ21" s="130"/>
      <c r="IJK21" s="130"/>
      <c r="IJL21" s="130"/>
      <c r="IJM21" s="130"/>
      <c r="IJN21" s="130"/>
      <c r="IJO21" s="130"/>
      <c r="IJP21" s="130"/>
      <c r="IJQ21" s="130"/>
      <c r="IJR21" s="130"/>
      <c r="IJS21" s="130"/>
      <c r="IJT21" s="130"/>
      <c r="IJU21" s="130"/>
      <c r="IJV21" s="130"/>
      <c r="IJW21" s="130"/>
      <c r="IJX21" s="130"/>
      <c r="IJY21" s="130"/>
      <c r="IJZ21" s="130"/>
      <c r="IKA21" s="130"/>
      <c r="IKB21" s="130"/>
      <c r="IKC21" s="130"/>
      <c r="IKD21" s="130"/>
      <c r="IKE21" s="130"/>
      <c r="IKF21" s="130"/>
      <c r="IKG21" s="130"/>
      <c r="IKH21" s="130"/>
      <c r="IKI21" s="130"/>
      <c r="IKJ21" s="130"/>
      <c r="IKK21" s="130"/>
      <c r="IKL21" s="130"/>
      <c r="IKM21" s="130"/>
      <c r="IKN21" s="130"/>
      <c r="IKO21" s="130"/>
      <c r="IKP21" s="130"/>
      <c r="IKQ21" s="130"/>
      <c r="IKR21" s="130"/>
      <c r="IKS21" s="130"/>
      <c r="IKT21" s="130"/>
      <c r="IKU21" s="130"/>
      <c r="IKV21" s="130"/>
      <c r="IKW21" s="130"/>
      <c r="IKX21" s="130"/>
      <c r="IKY21" s="130"/>
      <c r="IKZ21" s="130"/>
      <c r="ILA21" s="130"/>
      <c r="ILB21" s="130"/>
      <c r="ILC21" s="130"/>
      <c r="ILD21" s="130"/>
      <c r="ILE21" s="130"/>
      <c r="ILF21" s="130"/>
      <c r="ILG21" s="130"/>
      <c r="ILH21" s="130"/>
      <c r="ILI21" s="130"/>
      <c r="ILJ21" s="130"/>
      <c r="ILK21" s="130"/>
      <c r="ILL21" s="130"/>
      <c r="ILM21" s="130"/>
      <c r="ILN21" s="130"/>
      <c r="ILO21" s="130"/>
      <c r="ILP21" s="130"/>
      <c r="ILQ21" s="130"/>
      <c r="ILR21" s="130"/>
      <c r="ILS21" s="130"/>
      <c r="ILT21" s="130"/>
      <c r="ILU21" s="130"/>
      <c r="ILV21" s="130"/>
      <c r="ILW21" s="130"/>
      <c r="ILX21" s="130"/>
      <c r="ILY21" s="130"/>
      <c r="ILZ21" s="130"/>
      <c r="IMA21" s="130"/>
      <c r="IMB21" s="130"/>
      <c r="IMC21" s="130"/>
      <c r="IMD21" s="130"/>
      <c r="IME21" s="130"/>
      <c r="IMF21" s="130"/>
      <c r="IMG21" s="130"/>
      <c r="IMH21" s="130"/>
      <c r="IMI21" s="130"/>
      <c r="IMJ21" s="130"/>
      <c r="IMK21" s="130"/>
      <c r="IML21" s="130"/>
      <c r="IMM21" s="130"/>
      <c r="IMN21" s="130"/>
      <c r="IMO21" s="130"/>
      <c r="IMP21" s="130"/>
      <c r="IMQ21" s="130"/>
      <c r="IMR21" s="130"/>
      <c r="IMS21" s="130"/>
      <c r="IMT21" s="130"/>
      <c r="IMU21" s="130"/>
      <c r="IMV21" s="130"/>
      <c r="IMW21" s="130"/>
      <c r="IMX21" s="130"/>
      <c r="IMY21" s="130"/>
      <c r="IMZ21" s="130"/>
      <c r="INA21" s="130"/>
      <c r="INB21" s="130"/>
      <c r="INC21" s="130"/>
      <c r="IND21" s="130"/>
      <c r="INE21" s="130"/>
      <c r="INF21" s="130"/>
      <c r="ING21" s="130"/>
      <c r="INH21" s="130"/>
      <c r="INI21" s="130"/>
      <c r="INJ21" s="130"/>
      <c r="INK21" s="130"/>
      <c r="INL21" s="130"/>
      <c r="INM21" s="130"/>
      <c r="INN21" s="130"/>
      <c r="INO21" s="130"/>
      <c r="INP21" s="130"/>
      <c r="INQ21" s="130"/>
      <c r="INR21" s="130"/>
      <c r="INS21" s="130"/>
      <c r="INT21" s="130"/>
      <c r="INU21" s="130"/>
      <c r="INV21" s="130"/>
      <c r="INW21" s="130"/>
      <c r="INX21" s="130"/>
      <c r="INY21" s="130"/>
      <c r="INZ21" s="130"/>
      <c r="IOA21" s="130"/>
      <c r="IOB21" s="130"/>
      <c r="IOC21" s="130"/>
      <c r="IOD21" s="130"/>
      <c r="IOE21" s="130"/>
      <c r="IOF21" s="130"/>
      <c r="IOG21" s="130"/>
      <c r="IOH21" s="130"/>
      <c r="IOI21" s="130"/>
      <c r="IOJ21" s="130"/>
      <c r="IOK21" s="130"/>
      <c r="IOL21" s="130"/>
      <c r="IOM21" s="130"/>
      <c r="ION21" s="130"/>
      <c r="IOO21" s="130"/>
      <c r="IOP21" s="130"/>
      <c r="IOQ21" s="130"/>
      <c r="IOR21" s="130"/>
      <c r="IOS21" s="130"/>
      <c r="IOT21" s="130"/>
      <c r="IOU21" s="130"/>
      <c r="IOV21" s="130"/>
      <c r="IOW21" s="130"/>
      <c r="IOX21" s="130"/>
      <c r="IOY21" s="130"/>
      <c r="IOZ21" s="130"/>
      <c r="IPA21" s="130"/>
      <c r="IPB21" s="130"/>
      <c r="IPC21" s="130"/>
      <c r="IPD21" s="130"/>
      <c r="IPE21" s="130"/>
      <c r="IPF21" s="130"/>
      <c r="IPG21" s="130"/>
      <c r="IPH21" s="130"/>
      <c r="IPI21" s="130"/>
      <c r="IPJ21" s="130"/>
      <c r="IPK21" s="130"/>
      <c r="IPL21" s="130"/>
      <c r="IPM21" s="130"/>
      <c r="IPN21" s="130"/>
      <c r="IPO21" s="130"/>
      <c r="IPP21" s="130"/>
      <c r="IPQ21" s="130"/>
      <c r="IPR21" s="130"/>
      <c r="IPS21" s="130"/>
      <c r="IPT21" s="130"/>
      <c r="IPU21" s="130"/>
      <c r="IPV21" s="130"/>
      <c r="IPW21" s="130"/>
      <c r="IPX21" s="130"/>
      <c r="IPY21" s="130"/>
      <c r="IPZ21" s="130"/>
      <c r="IQA21" s="130"/>
      <c r="IQB21" s="130"/>
      <c r="IQC21" s="130"/>
      <c r="IQD21" s="130"/>
      <c r="IQE21" s="130"/>
      <c r="IQF21" s="130"/>
      <c r="IQG21" s="130"/>
      <c r="IQH21" s="130"/>
      <c r="IQI21" s="130"/>
      <c r="IQJ21" s="130"/>
      <c r="IQK21" s="130"/>
      <c r="IQL21" s="130"/>
      <c r="IQM21" s="130"/>
      <c r="IQN21" s="130"/>
      <c r="IQO21" s="130"/>
      <c r="IQP21" s="130"/>
      <c r="IQQ21" s="130"/>
      <c r="IQR21" s="130"/>
      <c r="IQS21" s="130"/>
      <c r="IQT21" s="130"/>
      <c r="IQU21" s="130"/>
      <c r="IQV21" s="130"/>
      <c r="IQW21" s="130"/>
      <c r="IQX21" s="130"/>
      <c r="IQY21" s="130"/>
      <c r="IQZ21" s="130"/>
      <c r="IRA21" s="130"/>
      <c r="IRB21" s="130"/>
      <c r="IRC21" s="130"/>
      <c r="IRD21" s="130"/>
      <c r="IRE21" s="130"/>
      <c r="IRF21" s="130"/>
      <c r="IRG21" s="130"/>
      <c r="IRH21" s="130"/>
      <c r="IRI21" s="130"/>
      <c r="IRJ21" s="130"/>
      <c r="IRK21" s="130"/>
      <c r="IRL21" s="130"/>
      <c r="IRM21" s="130"/>
      <c r="IRN21" s="130"/>
      <c r="IRO21" s="130"/>
      <c r="IRP21" s="130"/>
      <c r="IRQ21" s="130"/>
      <c r="IRR21" s="130"/>
      <c r="IRS21" s="130"/>
      <c r="IRT21" s="130"/>
      <c r="IRU21" s="130"/>
      <c r="IRV21" s="130"/>
      <c r="IRW21" s="130"/>
      <c r="IRX21" s="130"/>
      <c r="IRY21" s="130"/>
      <c r="IRZ21" s="130"/>
      <c r="ISA21" s="130"/>
      <c r="ISB21" s="130"/>
      <c r="ISC21" s="130"/>
      <c r="ISD21" s="130"/>
      <c r="ISE21" s="130"/>
      <c r="ISF21" s="130"/>
      <c r="ISG21" s="130"/>
      <c r="ISH21" s="130"/>
      <c r="ISI21" s="130"/>
      <c r="ISJ21" s="130"/>
      <c r="ISK21" s="130"/>
      <c r="ISL21" s="130"/>
      <c r="ISM21" s="130"/>
      <c r="ISN21" s="130"/>
      <c r="ISO21" s="130"/>
      <c r="ISP21" s="130"/>
      <c r="ISQ21" s="130"/>
      <c r="ISR21" s="130"/>
      <c r="ISS21" s="130"/>
      <c r="IST21" s="130"/>
      <c r="ISU21" s="130"/>
      <c r="ISV21" s="130"/>
      <c r="ISW21" s="130"/>
      <c r="ISX21" s="130"/>
      <c r="ISY21" s="130"/>
      <c r="ISZ21" s="130"/>
      <c r="ITA21" s="130"/>
      <c r="ITB21" s="130"/>
      <c r="ITC21" s="130"/>
      <c r="ITD21" s="130"/>
      <c r="ITE21" s="130"/>
      <c r="ITF21" s="130"/>
      <c r="ITG21" s="130"/>
      <c r="ITH21" s="130"/>
      <c r="ITI21" s="130"/>
      <c r="ITJ21" s="130"/>
      <c r="ITK21" s="130"/>
      <c r="ITL21" s="130"/>
      <c r="ITM21" s="130"/>
      <c r="ITN21" s="130"/>
      <c r="ITO21" s="130"/>
      <c r="ITP21" s="130"/>
      <c r="ITQ21" s="130"/>
      <c r="ITR21" s="130"/>
      <c r="ITS21" s="130"/>
      <c r="ITT21" s="130"/>
      <c r="ITU21" s="130"/>
      <c r="ITV21" s="130"/>
      <c r="ITW21" s="130"/>
      <c r="ITX21" s="130"/>
      <c r="ITY21" s="130"/>
      <c r="ITZ21" s="130"/>
      <c r="IUA21" s="130"/>
      <c r="IUB21" s="130"/>
      <c r="IUC21" s="130"/>
      <c r="IUD21" s="130"/>
      <c r="IUE21" s="130"/>
      <c r="IUF21" s="130"/>
      <c r="IUG21" s="130"/>
      <c r="IUH21" s="130"/>
      <c r="IUI21" s="130"/>
      <c r="IUJ21" s="130"/>
      <c r="IUK21" s="130"/>
      <c r="IUL21" s="130"/>
      <c r="IUM21" s="130"/>
      <c r="IUN21" s="130"/>
      <c r="IUO21" s="130"/>
      <c r="IUP21" s="130"/>
      <c r="IUQ21" s="130"/>
      <c r="IUR21" s="130"/>
      <c r="IUS21" s="130"/>
      <c r="IUT21" s="130"/>
      <c r="IUU21" s="130"/>
      <c r="IUV21" s="130"/>
      <c r="IUW21" s="130"/>
      <c r="IUX21" s="130"/>
      <c r="IUY21" s="130"/>
      <c r="IUZ21" s="130"/>
      <c r="IVA21" s="130"/>
      <c r="IVB21" s="130"/>
      <c r="IVC21" s="130"/>
      <c r="IVD21" s="130"/>
      <c r="IVE21" s="130"/>
      <c r="IVF21" s="130"/>
      <c r="IVG21" s="130"/>
      <c r="IVH21" s="130"/>
      <c r="IVI21" s="130"/>
      <c r="IVJ21" s="130"/>
      <c r="IVK21" s="130"/>
      <c r="IVL21" s="130"/>
      <c r="IVM21" s="130"/>
      <c r="IVN21" s="130"/>
      <c r="IVO21" s="130"/>
      <c r="IVP21" s="130"/>
      <c r="IVQ21" s="130"/>
      <c r="IVR21" s="130"/>
      <c r="IVS21" s="130"/>
      <c r="IVT21" s="130"/>
      <c r="IVU21" s="130"/>
      <c r="IVV21" s="130"/>
      <c r="IVW21" s="130"/>
      <c r="IVX21" s="130"/>
      <c r="IVY21" s="130"/>
      <c r="IVZ21" s="130"/>
      <c r="IWA21" s="130"/>
      <c r="IWB21" s="130"/>
      <c r="IWC21" s="130"/>
      <c r="IWD21" s="130"/>
      <c r="IWE21" s="130"/>
      <c r="IWF21" s="130"/>
      <c r="IWG21" s="130"/>
      <c r="IWH21" s="130"/>
      <c r="IWI21" s="130"/>
      <c r="IWJ21" s="130"/>
      <c r="IWK21" s="130"/>
      <c r="IWL21" s="130"/>
      <c r="IWM21" s="130"/>
      <c r="IWN21" s="130"/>
      <c r="IWO21" s="130"/>
      <c r="IWP21" s="130"/>
      <c r="IWQ21" s="130"/>
      <c r="IWR21" s="130"/>
      <c r="IWS21" s="130"/>
      <c r="IWT21" s="130"/>
      <c r="IWU21" s="130"/>
      <c r="IWV21" s="130"/>
      <c r="IWW21" s="130"/>
      <c r="IWX21" s="130"/>
      <c r="IWY21" s="130"/>
      <c r="IWZ21" s="130"/>
      <c r="IXA21" s="130"/>
      <c r="IXB21" s="130"/>
      <c r="IXC21" s="130"/>
      <c r="IXD21" s="130"/>
      <c r="IXE21" s="130"/>
      <c r="IXF21" s="130"/>
      <c r="IXG21" s="130"/>
      <c r="IXH21" s="130"/>
      <c r="IXI21" s="130"/>
      <c r="IXJ21" s="130"/>
      <c r="IXK21" s="130"/>
      <c r="IXL21" s="130"/>
      <c r="IXM21" s="130"/>
      <c r="IXN21" s="130"/>
      <c r="IXO21" s="130"/>
      <c r="IXP21" s="130"/>
      <c r="IXQ21" s="130"/>
      <c r="IXR21" s="130"/>
      <c r="IXS21" s="130"/>
      <c r="IXT21" s="130"/>
      <c r="IXU21" s="130"/>
      <c r="IXV21" s="130"/>
      <c r="IXW21" s="130"/>
      <c r="IXX21" s="130"/>
      <c r="IXY21" s="130"/>
      <c r="IXZ21" s="130"/>
      <c r="IYA21" s="130"/>
      <c r="IYB21" s="130"/>
      <c r="IYC21" s="130"/>
      <c r="IYD21" s="130"/>
      <c r="IYE21" s="130"/>
      <c r="IYF21" s="130"/>
      <c r="IYG21" s="130"/>
      <c r="IYH21" s="130"/>
      <c r="IYI21" s="130"/>
      <c r="IYJ21" s="130"/>
      <c r="IYK21" s="130"/>
      <c r="IYL21" s="130"/>
      <c r="IYM21" s="130"/>
      <c r="IYN21" s="130"/>
      <c r="IYO21" s="130"/>
      <c r="IYP21" s="130"/>
      <c r="IYQ21" s="130"/>
      <c r="IYR21" s="130"/>
      <c r="IYS21" s="130"/>
      <c r="IYT21" s="130"/>
      <c r="IYU21" s="130"/>
      <c r="IYV21" s="130"/>
      <c r="IYW21" s="130"/>
      <c r="IYX21" s="130"/>
      <c r="IYY21" s="130"/>
      <c r="IYZ21" s="130"/>
      <c r="IZA21" s="130"/>
      <c r="IZB21" s="130"/>
      <c r="IZC21" s="130"/>
      <c r="IZD21" s="130"/>
      <c r="IZE21" s="130"/>
      <c r="IZF21" s="130"/>
      <c r="IZG21" s="130"/>
      <c r="IZH21" s="130"/>
      <c r="IZI21" s="130"/>
      <c r="IZJ21" s="130"/>
      <c r="IZK21" s="130"/>
      <c r="IZL21" s="130"/>
      <c r="IZM21" s="130"/>
      <c r="IZN21" s="130"/>
      <c r="IZO21" s="130"/>
      <c r="IZP21" s="130"/>
      <c r="IZQ21" s="130"/>
      <c r="IZR21" s="130"/>
      <c r="IZS21" s="130"/>
      <c r="IZT21" s="130"/>
      <c r="IZU21" s="130"/>
      <c r="IZV21" s="130"/>
      <c r="IZW21" s="130"/>
      <c r="IZX21" s="130"/>
      <c r="IZY21" s="130"/>
      <c r="IZZ21" s="130"/>
      <c r="JAA21" s="130"/>
      <c r="JAB21" s="130"/>
      <c r="JAC21" s="130"/>
      <c r="JAD21" s="130"/>
      <c r="JAE21" s="130"/>
      <c r="JAF21" s="130"/>
      <c r="JAG21" s="130"/>
      <c r="JAH21" s="130"/>
      <c r="JAI21" s="130"/>
      <c r="JAJ21" s="130"/>
      <c r="JAK21" s="130"/>
      <c r="JAL21" s="130"/>
      <c r="JAM21" s="130"/>
      <c r="JAN21" s="130"/>
      <c r="JAO21" s="130"/>
      <c r="JAP21" s="130"/>
      <c r="JAQ21" s="130"/>
      <c r="JAR21" s="130"/>
      <c r="JAS21" s="130"/>
      <c r="JAT21" s="130"/>
      <c r="JAU21" s="130"/>
      <c r="JAV21" s="130"/>
      <c r="JAW21" s="130"/>
      <c r="JAX21" s="130"/>
      <c r="JAY21" s="130"/>
      <c r="JAZ21" s="130"/>
      <c r="JBA21" s="130"/>
      <c r="JBB21" s="130"/>
      <c r="JBC21" s="130"/>
      <c r="JBD21" s="130"/>
      <c r="JBE21" s="130"/>
      <c r="JBF21" s="130"/>
      <c r="JBG21" s="130"/>
      <c r="JBH21" s="130"/>
      <c r="JBI21" s="130"/>
      <c r="JBJ21" s="130"/>
      <c r="JBK21" s="130"/>
      <c r="JBL21" s="130"/>
      <c r="JBM21" s="130"/>
      <c r="JBN21" s="130"/>
      <c r="JBO21" s="130"/>
      <c r="JBP21" s="130"/>
      <c r="JBQ21" s="130"/>
      <c r="JBR21" s="130"/>
      <c r="JBS21" s="130"/>
      <c r="JBT21" s="130"/>
      <c r="JBU21" s="130"/>
      <c r="JBV21" s="130"/>
      <c r="JBW21" s="130"/>
      <c r="JBX21" s="130"/>
      <c r="JBY21" s="130"/>
      <c r="JBZ21" s="130"/>
      <c r="JCA21" s="130"/>
      <c r="JCB21" s="130"/>
      <c r="JCC21" s="130"/>
      <c r="JCD21" s="130"/>
      <c r="JCE21" s="130"/>
      <c r="JCF21" s="130"/>
      <c r="JCG21" s="130"/>
      <c r="JCH21" s="130"/>
      <c r="JCI21" s="130"/>
      <c r="JCJ21" s="130"/>
      <c r="JCK21" s="130"/>
      <c r="JCL21" s="130"/>
      <c r="JCM21" s="130"/>
      <c r="JCN21" s="130"/>
      <c r="JCO21" s="130"/>
      <c r="JCP21" s="130"/>
      <c r="JCQ21" s="130"/>
      <c r="JCR21" s="130"/>
      <c r="JCS21" s="130"/>
      <c r="JCT21" s="130"/>
      <c r="JCU21" s="130"/>
      <c r="JCV21" s="130"/>
      <c r="JCW21" s="130"/>
      <c r="JCX21" s="130"/>
      <c r="JCY21" s="130"/>
      <c r="JCZ21" s="130"/>
      <c r="JDA21" s="130"/>
      <c r="JDB21" s="130"/>
      <c r="JDC21" s="130"/>
      <c r="JDD21" s="130"/>
      <c r="JDE21" s="130"/>
      <c r="JDF21" s="130"/>
      <c r="JDG21" s="130"/>
      <c r="JDH21" s="130"/>
      <c r="JDI21" s="130"/>
      <c r="JDJ21" s="130"/>
      <c r="JDK21" s="130"/>
      <c r="JDL21" s="130"/>
      <c r="JDM21" s="130"/>
      <c r="JDN21" s="130"/>
      <c r="JDO21" s="130"/>
      <c r="JDP21" s="130"/>
      <c r="JDQ21" s="130"/>
      <c r="JDR21" s="130"/>
      <c r="JDS21" s="130"/>
      <c r="JDT21" s="130"/>
      <c r="JDU21" s="130"/>
      <c r="JDV21" s="130"/>
      <c r="JDW21" s="130"/>
      <c r="JDX21" s="130"/>
      <c r="JDY21" s="130"/>
      <c r="JDZ21" s="130"/>
      <c r="JEA21" s="130"/>
      <c r="JEB21" s="130"/>
      <c r="JEC21" s="130"/>
      <c r="JED21" s="130"/>
      <c r="JEE21" s="130"/>
      <c r="JEF21" s="130"/>
      <c r="JEG21" s="130"/>
      <c r="JEH21" s="130"/>
      <c r="JEI21" s="130"/>
      <c r="JEJ21" s="130"/>
      <c r="JEK21" s="130"/>
      <c r="JEL21" s="130"/>
      <c r="JEM21" s="130"/>
      <c r="JEN21" s="130"/>
      <c r="JEO21" s="130"/>
      <c r="JEP21" s="130"/>
      <c r="JEQ21" s="130"/>
      <c r="JER21" s="130"/>
      <c r="JES21" s="130"/>
      <c r="JET21" s="130"/>
      <c r="JEU21" s="130"/>
      <c r="JEV21" s="130"/>
      <c r="JEW21" s="130"/>
      <c r="JEX21" s="130"/>
      <c r="JEY21" s="130"/>
      <c r="JEZ21" s="130"/>
      <c r="JFA21" s="130"/>
      <c r="JFB21" s="130"/>
      <c r="JFC21" s="130"/>
      <c r="JFD21" s="130"/>
      <c r="JFE21" s="130"/>
      <c r="JFF21" s="130"/>
      <c r="JFG21" s="130"/>
      <c r="JFH21" s="130"/>
      <c r="JFI21" s="130"/>
      <c r="JFJ21" s="130"/>
      <c r="JFK21" s="130"/>
      <c r="JFL21" s="130"/>
      <c r="JFM21" s="130"/>
      <c r="JFN21" s="130"/>
      <c r="JFO21" s="130"/>
      <c r="JFP21" s="130"/>
      <c r="JFQ21" s="130"/>
      <c r="JFR21" s="130"/>
      <c r="JFS21" s="130"/>
      <c r="JFT21" s="130"/>
      <c r="JFU21" s="130"/>
      <c r="JFV21" s="130"/>
      <c r="JFW21" s="130"/>
      <c r="JFX21" s="130"/>
      <c r="JFY21" s="130"/>
      <c r="JFZ21" s="130"/>
      <c r="JGA21" s="130"/>
      <c r="JGB21" s="130"/>
      <c r="JGC21" s="130"/>
      <c r="JGD21" s="130"/>
      <c r="JGE21" s="130"/>
      <c r="JGF21" s="130"/>
      <c r="JGG21" s="130"/>
      <c r="JGH21" s="130"/>
      <c r="JGI21" s="130"/>
      <c r="JGJ21" s="130"/>
      <c r="JGK21" s="130"/>
      <c r="JGL21" s="130"/>
      <c r="JGM21" s="130"/>
      <c r="JGN21" s="130"/>
      <c r="JGO21" s="130"/>
      <c r="JGP21" s="130"/>
      <c r="JGQ21" s="130"/>
      <c r="JGR21" s="130"/>
      <c r="JGS21" s="130"/>
      <c r="JGT21" s="130"/>
      <c r="JGU21" s="130"/>
      <c r="JGV21" s="130"/>
      <c r="JGW21" s="130"/>
      <c r="JGX21" s="130"/>
      <c r="JGY21" s="130"/>
      <c r="JGZ21" s="130"/>
      <c r="JHA21" s="130"/>
      <c r="JHB21" s="130"/>
      <c r="JHC21" s="130"/>
      <c r="JHD21" s="130"/>
      <c r="JHE21" s="130"/>
      <c r="JHF21" s="130"/>
      <c r="JHG21" s="130"/>
      <c r="JHH21" s="130"/>
      <c r="JHI21" s="130"/>
      <c r="JHJ21" s="130"/>
      <c r="JHK21" s="130"/>
      <c r="JHL21" s="130"/>
      <c r="JHM21" s="130"/>
      <c r="JHN21" s="130"/>
      <c r="JHO21" s="130"/>
      <c r="JHP21" s="130"/>
      <c r="JHQ21" s="130"/>
      <c r="JHR21" s="130"/>
      <c r="JHS21" s="130"/>
      <c r="JHT21" s="130"/>
      <c r="JHU21" s="130"/>
      <c r="JHV21" s="130"/>
      <c r="JHW21" s="130"/>
      <c r="JHX21" s="130"/>
      <c r="JHY21" s="130"/>
      <c r="JHZ21" s="130"/>
      <c r="JIA21" s="130"/>
      <c r="JIB21" s="130"/>
      <c r="JIC21" s="130"/>
      <c r="JID21" s="130"/>
      <c r="JIE21" s="130"/>
      <c r="JIF21" s="130"/>
      <c r="JIG21" s="130"/>
      <c r="JIH21" s="130"/>
      <c r="JII21" s="130"/>
      <c r="JIJ21" s="130"/>
      <c r="JIK21" s="130"/>
      <c r="JIL21" s="130"/>
      <c r="JIM21" s="130"/>
      <c r="JIN21" s="130"/>
      <c r="JIO21" s="130"/>
      <c r="JIP21" s="130"/>
      <c r="JIQ21" s="130"/>
      <c r="JIR21" s="130"/>
      <c r="JIS21" s="130"/>
      <c r="JIT21" s="130"/>
      <c r="JIU21" s="130"/>
      <c r="JIV21" s="130"/>
      <c r="JIW21" s="130"/>
      <c r="JIX21" s="130"/>
      <c r="JIY21" s="130"/>
      <c r="JIZ21" s="130"/>
      <c r="JJA21" s="130"/>
      <c r="JJB21" s="130"/>
      <c r="JJC21" s="130"/>
      <c r="JJD21" s="130"/>
      <c r="JJE21" s="130"/>
      <c r="JJF21" s="130"/>
      <c r="JJG21" s="130"/>
      <c r="JJH21" s="130"/>
      <c r="JJI21" s="130"/>
      <c r="JJJ21" s="130"/>
      <c r="JJK21" s="130"/>
      <c r="JJL21" s="130"/>
      <c r="JJM21" s="130"/>
      <c r="JJN21" s="130"/>
      <c r="JJO21" s="130"/>
      <c r="JJP21" s="130"/>
      <c r="JJQ21" s="130"/>
      <c r="JJR21" s="130"/>
      <c r="JJS21" s="130"/>
      <c r="JJT21" s="130"/>
      <c r="JJU21" s="130"/>
      <c r="JJV21" s="130"/>
      <c r="JJW21" s="130"/>
      <c r="JJX21" s="130"/>
      <c r="JJY21" s="130"/>
      <c r="JJZ21" s="130"/>
      <c r="JKA21" s="130"/>
      <c r="JKB21" s="130"/>
      <c r="JKC21" s="130"/>
      <c r="JKD21" s="130"/>
      <c r="JKE21" s="130"/>
      <c r="JKF21" s="130"/>
      <c r="JKG21" s="130"/>
      <c r="JKH21" s="130"/>
      <c r="JKI21" s="130"/>
      <c r="JKJ21" s="130"/>
      <c r="JKK21" s="130"/>
      <c r="JKL21" s="130"/>
      <c r="JKM21" s="130"/>
      <c r="JKN21" s="130"/>
      <c r="JKO21" s="130"/>
      <c r="JKP21" s="130"/>
      <c r="JKQ21" s="130"/>
      <c r="JKR21" s="130"/>
      <c r="JKS21" s="130"/>
      <c r="JKT21" s="130"/>
      <c r="JKU21" s="130"/>
      <c r="JKV21" s="130"/>
      <c r="JKW21" s="130"/>
      <c r="JKX21" s="130"/>
      <c r="JKY21" s="130"/>
      <c r="JKZ21" s="130"/>
      <c r="JLA21" s="130"/>
      <c r="JLB21" s="130"/>
      <c r="JLC21" s="130"/>
      <c r="JLD21" s="130"/>
      <c r="JLE21" s="130"/>
      <c r="JLF21" s="130"/>
      <c r="JLG21" s="130"/>
      <c r="JLH21" s="130"/>
      <c r="JLI21" s="130"/>
      <c r="JLJ21" s="130"/>
      <c r="JLK21" s="130"/>
      <c r="JLL21" s="130"/>
      <c r="JLM21" s="130"/>
      <c r="JLN21" s="130"/>
      <c r="JLO21" s="130"/>
      <c r="JLP21" s="130"/>
      <c r="JLQ21" s="130"/>
      <c r="JLR21" s="130"/>
      <c r="JLS21" s="130"/>
      <c r="JLT21" s="130"/>
      <c r="JLU21" s="130"/>
      <c r="JLV21" s="130"/>
      <c r="JLW21" s="130"/>
      <c r="JLX21" s="130"/>
      <c r="JLY21" s="130"/>
      <c r="JLZ21" s="130"/>
      <c r="JMA21" s="130"/>
      <c r="JMB21" s="130"/>
      <c r="JMC21" s="130"/>
      <c r="JMD21" s="130"/>
      <c r="JME21" s="130"/>
      <c r="JMF21" s="130"/>
      <c r="JMG21" s="130"/>
      <c r="JMH21" s="130"/>
      <c r="JMI21" s="130"/>
      <c r="JMJ21" s="130"/>
      <c r="JMK21" s="130"/>
      <c r="JML21" s="130"/>
      <c r="JMM21" s="130"/>
      <c r="JMN21" s="130"/>
      <c r="JMO21" s="130"/>
      <c r="JMP21" s="130"/>
      <c r="JMQ21" s="130"/>
      <c r="JMR21" s="130"/>
      <c r="JMS21" s="130"/>
      <c r="JMT21" s="130"/>
      <c r="JMU21" s="130"/>
      <c r="JMV21" s="130"/>
      <c r="JMW21" s="130"/>
      <c r="JMX21" s="130"/>
      <c r="JMY21" s="130"/>
      <c r="JMZ21" s="130"/>
      <c r="JNA21" s="130"/>
      <c r="JNB21" s="130"/>
      <c r="JNC21" s="130"/>
      <c r="JND21" s="130"/>
      <c r="JNE21" s="130"/>
      <c r="JNF21" s="130"/>
      <c r="JNG21" s="130"/>
      <c r="JNH21" s="130"/>
      <c r="JNI21" s="130"/>
      <c r="JNJ21" s="130"/>
      <c r="JNK21" s="130"/>
      <c r="JNL21" s="130"/>
      <c r="JNM21" s="130"/>
      <c r="JNN21" s="130"/>
      <c r="JNO21" s="130"/>
      <c r="JNP21" s="130"/>
      <c r="JNQ21" s="130"/>
      <c r="JNR21" s="130"/>
      <c r="JNS21" s="130"/>
      <c r="JNT21" s="130"/>
      <c r="JNU21" s="130"/>
      <c r="JNV21" s="130"/>
      <c r="JNW21" s="130"/>
      <c r="JNX21" s="130"/>
      <c r="JNY21" s="130"/>
      <c r="JNZ21" s="130"/>
      <c r="JOA21" s="130"/>
      <c r="JOB21" s="130"/>
      <c r="JOC21" s="130"/>
      <c r="JOD21" s="130"/>
      <c r="JOE21" s="130"/>
      <c r="JOF21" s="130"/>
      <c r="JOG21" s="130"/>
      <c r="JOH21" s="130"/>
      <c r="JOI21" s="130"/>
      <c r="JOJ21" s="130"/>
      <c r="JOK21" s="130"/>
      <c r="JOL21" s="130"/>
      <c r="JOM21" s="130"/>
      <c r="JON21" s="130"/>
      <c r="JOO21" s="130"/>
      <c r="JOP21" s="130"/>
      <c r="JOQ21" s="130"/>
      <c r="JOR21" s="130"/>
      <c r="JOS21" s="130"/>
      <c r="JOT21" s="130"/>
      <c r="JOU21" s="130"/>
      <c r="JOV21" s="130"/>
      <c r="JOW21" s="130"/>
      <c r="JOX21" s="130"/>
      <c r="JOY21" s="130"/>
      <c r="JOZ21" s="130"/>
      <c r="JPA21" s="130"/>
      <c r="JPB21" s="130"/>
      <c r="JPC21" s="130"/>
      <c r="JPD21" s="130"/>
      <c r="JPE21" s="130"/>
      <c r="JPF21" s="130"/>
      <c r="JPG21" s="130"/>
      <c r="JPH21" s="130"/>
      <c r="JPI21" s="130"/>
      <c r="JPJ21" s="130"/>
      <c r="JPK21" s="130"/>
      <c r="JPL21" s="130"/>
      <c r="JPM21" s="130"/>
      <c r="JPN21" s="130"/>
      <c r="JPO21" s="130"/>
      <c r="JPP21" s="130"/>
      <c r="JPQ21" s="130"/>
      <c r="JPR21" s="130"/>
      <c r="JPS21" s="130"/>
      <c r="JPT21" s="130"/>
      <c r="JPU21" s="130"/>
      <c r="JPV21" s="130"/>
      <c r="JPW21" s="130"/>
      <c r="JPX21" s="130"/>
      <c r="JPY21" s="130"/>
      <c r="JPZ21" s="130"/>
      <c r="JQA21" s="130"/>
      <c r="JQB21" s="130"/>
      <c r="JQC21" s="130"/>
      <c r="JQD21" s="130"/>
      <c r="JQE21" s="130"/>
      <c r="JQF21" s="130"/>
      <c r="JQG21" s="130"/>
      <c r="JQH21" s="130"/>
      <c r="JQI21" s="130"/>
      <c r="JQJ21" s="130"/>
      <c r="JQK21" s="130"/>
      <c r="JQL21" s="130"/>
      <c r="JQM21" s="130"/>
      <c r="JQN21" s="130"/>
      <c r="JQO21" s="130"/>
      <c r="JQP21" s="130"/>
      <c r="JQQ21" s="130"/>
      <c r="JQR21" s="130"/>
      <c r="JQS21" s="130"/>
      <c r="JQT21" s="130"/>
      <c r="JQU21" s="130"/>
      <c r="JQV21" s="130"/>
      <c r="JQW21" s="130"/>
      <c r="JQX21" s="130"/>
      <c r="JQY21" s="130"/>
      <c r="JQZ21" s="130"/>
      <c r="JRA21" s="130"/>
      <c r="JRB21" s="130"/>
      <c r="JRC21" s="130"/>
      <c r="JRD21" s="130"/>
      <c r="JRE21" s="130"/>
      <c r="JRF21" s="130"/>
      <c r="JRG21" s="130"/>
      <c r="JRH21" s="130"/>
      <c r="JRI21" s="130"/>
      <c r="JRJ21" s="130"/>
      <c r="JRK21" s="130"/>
      <c r="JRL21" s="130"/>
      <c r="JRM21" s="130"/>
      <c r="JRN21" s="130"/>
      <c r="JRO21" s="130"/>
      <c r="JRP21" s="130"/>
      <c r="JRQ21" s="130"/>
      <c r="JRR21" s="130"/>
      <c r="JRS21" s="130"/>
      <c r="JRT21" s="130"/>
      <c r="JRU21" s="130"/>
      <c r="JRV21" s="130"/>
      <c r="JRW21" s="130"/>
      <c r="JRX21" s="130"/>
      <c r="JRY21" s="130"/>
      <c r="JRZ21" s="130"/>
      <c r="JSA21" s="130"/>
      <c r="JSB21" s="130"/>
      <c r="JSC21" s="130"/>
      <c r="JSD21" s="130"/>
      <c r="JSE21" s="130"/>
      <c r="JSF21" s="130"/>
      <c r="JSG21" s="130"/>
      <c r="JSH21" s="130"/>
      <c r="JSI21" s="130"/>
      <c r="JSJ21" s="130"/>
      <c r="JSK21" s="130"/>
      <c r="JSL21" s="130"/>
      <c r="JSM21" s="130"/>
      <c r="JSN21" s="130"/>
      <c r="JSO21" s="130"/>
      <c r="JSP21" s="130"/>
      <c r="JSQ21" s="130"/>
      <c r="JSR21" s="130"/>
      <c r="JSS21" s="130"/>
      <c r="JST21" s="130"/>
      <c r="JSU21" s="130"/>
      <c r="JSV21" s="130"/>
      <c r="JSW21" s="130"/>
      <c r="JSX21" s="130"/>
      <c r="JSY21" s="130"/>
      <c r="JSZ21" s="130"/>
      <c r="JTA21" s="130"/>
      <c r="JTB21" s="130"/>
      <c r="JTC21" s="130"/>
      <c r="JTD21" s="130"/>
      <c r="JTE21" s="130"/>
      <c r="JTF21" s="130"/>
      <c r="JTG21" s="130"/>
      <c r="JTH21" s="130"/>
      <c r="JTI21" s="130"/>
      <c r="JTJ21" s="130"/>
      <c r="JTK21" s="130"/>
      <c r="JTL21" s="130"/>
      <c r="JTM21" s="130"/>
      <c r="JTN21" s="130"/>
      <c r="JTO21" s="130"/>
      <c r="JTP21" s="130"/>
      <c r="JTQ21" s="130"/>
      <c r="JTR21" s="130"/>
      <c r="JTS21" s="130"/>
      <c r="JTT21" s="130"/>
      <c r="JTU21" s="130"/>
      <c r="JTV21" s="130"/>
      <c r="JTW21" s="130"/>
      <c r="JTX21" s="130"/>
      <c r="JTY21" s="130"/>
      <c r="JTZ21" s="130"/>
      <c r="JUA21" s="130"/>
      <c r="JUB21" s="130"/>
      <c r="JUC21" s="130"/>
      <c r="JUD21" s="130"/>
      <c r="JUE21" s="130"/>
      <c r="JUF21" s="130"/>
      <c r="JUG21" s="130"/>
      <c r="JUH21" s="130"/>
      <c r="JUI21" s="130"/>
      <c r="JUJ21" s="130"/>
      <c r="JUK21" s="130"/>
      <c r="JUL21" s="130"/>
      <c r="JUM21" s="130"/>
      <c r="JUN21" s="130"/>
      <c r="JUO21" s="130"/>
      <c r="JUP21" s="130"/>
      <c r="JUQ21" s="130"/>
      <c r="JUR21" s="130"/>
      <c r="JUS21" s="130"/>
      <c r="JUT21" s="130"/>
      <c r="JUU21" s="130"/>
      <c r="JUV21" s="130"/>
      <c r="JUW21" s="130"/>
      <c r="JUX21" s="130"/>
      <c r="JUY21" s="130"/>
      <c r="JUZ21" s="130"/>
      <c r="JVA21" s="130"/>
      <c r="JVB21" s="130"/>
      <c r="JVC21" s="130"/>
      <c r="JVD21" s="130"/>
      <c r="JVE21" s="130"/>
      <c r="JVF21" s="130"/>
      <c r="JVG21" s="130"/>
      <c r="JVH21" s="130"/>
      <c r="JVI21" s="130"/>
      <c r="JVJ21" s="130"/>
      <c r="JVK21" s="130"/>
      <c r="JVL21" s="130"/>
      <c r="JVM21" s="130"/>
      <c r="JVN21" s="130"/>
      <c r="JVO21" s="130"/>
      <c r="JVP21" s="130"/>
      <c r="JVQ21" s="130"/>
      <c r="JVR21" s="130"/>
      <c r="JVS21" s="130"/>
      <c r="JVT21" s="130"/>
      <c r="JVU21" s="130"/>
      <c r="JVV21" s="130"/>
      <c r="JVW21" s="130"/>
      <c r="JVX21" s="130"/>
      <c r="JVY21" s="130"/>
      <c r="JVZ21" s="130"/>
      <c r="JWA21" s="130"/>
      <c r="JWB21" s="130"/>
      <c r="JWC21" s="130"/>
      <c r="JWD21" s="130"/>
      <c r="JWE21" s="130"/>
      <c r="JWF21" s="130"/>
      <c r="JWG21" s="130"/>
      <c r="JWH21" s="130"/>
      <c r="JWI21" s="130"/>
      <c r="JWJ21" s="130"/>
      <c r="JWK21" s="130"/>
      <c r="JWL21" s="130"/>
      <c r="JWM21" s="130"/>
      <c r="JWN21" s="130"/>
      <c r="JWO21" s="130"/>
      <c r="JWP21" s="130"/>
      <c r="JWQ21" s="130"/>
      <c r="JWR21" s="130"/>
      <c r="JWS21" s="130"/>
      <c r="JWT21" s="130"/>
      <c r="JWU21" s="130"/>
      <c r="JWV21" s="130"/>
      <c r="JWW21" s="130"/>
      <c r="JWX21" s="130"/>
      <c r="JWY21" s="130"/>
      <c r="JWZ21" s="130"/>
      <c r="JXA21" s="130"/>
      <c r="JXB21" s="130"/>
      <c r="JXC21" s="130"/>
      <c r="JXD21" s="130"/>
      <c r="JXE21" s="130"/>
      <c r="JXF21" s="130"/>
      <c r="JXG21" s="130"/>
      <c r="JXH21" s="130"/>
      <c r="JXI21" s="130"/>
      <c r="JXJ21" s="130"/>
      <c r="JXK21" s="130"/>
      <c r="JXL21" s="130"/>
      <c r="JXM21" s="130"/>
      <c r="JXN21" s="130"/>
      <c r="JXO21" s="130"/>
      <c r="JXP21" s="130"/>
      <c r="JXQ21" s="130"/>
      <c r="JXR21" s="130"/>
      <c r="JXS21" s="130"/>
      <c r="JXT21" s="130"/>
      <c r="JXU21" s="130"/>
      <c r="JXV21" s="130"/>
      <c r="JXW21" s="130"/>
      <c r="JXX21" s="130"/>
      <c r="JXY21" s="130"/>
      <c r="JXZ21" s="130"/>
      <c r="JYA21" s="130"/>
      <c r="JYB21" s="130"/>
      <c r="JYC21" s="130"/>
      <c r="JYD21" s="130"/>
      <c r="JYE21" s="130"/>
      <c r="JYF21" s="130"/>
      <c r="JYG21" s="130"/>
      <c r="JYH21" s="130"/>
      <c r="JYI21" s="130"/>
      <c r="JYJ21" s="130"/>
      <c r="JYK21" s="130"/>
      <c r="JYL21" s="130"/>
      <c r="JYM21" s="130"/>
      <c r="JYN21" s="130"/>
      <c r="JYO21" s="130"/>
      <c r="JYP21" s="130"/>
      <c r="JYQ21" s="130"/>
      <c r="JYR21" s="130"/>
      <c r="JYS21" s="130"/>
      <c r="JYT21" s="130"/>
      <c r="JYU21" s="130"/>
      <c r="JYV21" s="130"/>
      <c r="JYW21" s="130"/>
      <c r="JYX21" s="130"/>
      <c r="JYY21" s="130"/>
      <c r="JYZ21" s="130"/>
      <c r="JZA21" s="130"/>
      <c r="JZB21" s="130"/>
      <c r="JZC21" s="130"/>
      <c r="JZD21" s="130"/>
      <c r="JZE21" s="130"/>
      <c r="JZF21" s="130"/>
      <c r="JZG21" s="130"/>
      <c r="JZH21" s="130"/>
      <c r="JZI21" s="130"/>
      <c r="JZJ21" s="130"/>
      <c r="JZK21" s="130"/>
      <c r="JZL21" s="130"/>
      <c r="JZM21" s="130"/>
      <c r="JZN21" s="130"/>
      <c r="JZO21" s="130"/>
      <c r="JZP21" s="130"/>
      <c r="JZQ21" s="130"/>
      <c r="JZR21" s="130"/>
      <c r="JZS21" s="130"/>
      <c r="JZT21" s="130"/>
      <c r="JZU21" s="130"/>
      <c r="JZV21" s="130"/>
      <c r="JZW21" s="130"/>
      <c r="JZX21" s="130"/>
      <c r="JZY21" s="130"/>
      <c r="JZZ21" s="130"/>
      <c r="KAA21" s="130"/>
      <c r="KAB21" s="130"/>
      <c r="KAC21" s="130"/>
      <c r="KAD21" s="130"/>
      <c r="KAE21" s="130"/>
      <c r="KAF21" s="130"/>
      <c r="KAG21" s="130"/>
      <c r="KAH21" s="130"/>
      <c r="KAI21" s="130"/>
      <c r="KAJ21" s="130"/>
      <c r="KAK21" s="130"/>
      <c r="KAL21" s="130"/>
      <c r="KAM21" s="130"/>
      <c r="KAN21" s="130"/>
      <c r="KAO21" s="130"/>
      <c r="KAP21" s="130"/>
      <c r="KAQ21" s="130"/>
      <c r="KAR21" s="130"/>
      <c r="KAS21" s="130"/>
      <c r="KAT21" s="130"/>
      <c r="KAU21" s="130"/>
      <c r="KAV21" s="130"/>
      <c r="KAW21" s="130"/>
      <c r="KAX21" s="130"/>
      <c r="KAY21" s="130"/>
      <c r="KAZ21" s="130"/>
      <c r="KBA21" s="130"/>
      <c r="KBB21" s="130"/>
      <c r="KBC21" s="130"/>
      <c r="KBD21" s="130"/>
      <c r="KBE21" s="130"/>
      <c r="KBF21" s="130"/>
      <c r="KBG21" s="130"/>
      <c r="KBH21" s="130"/>
      <c r="KBI21" s="130"/>
      <c r="KBJ21" s="130"/>
      <c r="KBK21" s="130"/>
      <c r="KBL21" s="130"/>
      <c r="KBM21" s="130"/>
      <c r="KBN21" s="130"/>
      <c r="KBO21" s="130"/>
      <c r="KBP21" s="130"/>
      <c r="KBQ21" s="130"/>
      <c r="KBR21" s="130"/>
      <c r="KBS21" s="130"/>
      <c r="KBT21" s="130"/>
      <c r="KBU21" s="130"/>
      <c r="KBV21" s="130"/>
      <c r="KBW21" s="130"/>
      <c r="KBX21" s="130"/>
      <c r="KBY21" s="130"/>
      <c r="KBZ21" s="130"/>
      <c r="KCA21" s="130"/>
      <c r="KCB21" s="130"/>
      <c r="KCC21" s="130"/>
      <c r="KCD21" s="130"/>
      <c r="KCE21" s="130"/>
      <c r="KCF21" s="130"/>
      <c r="KCG21" s="130"/>
      <c r="KCH21" s="130"/>
      <c r="KCI21" s="130"/>
      <c r="KCJ21" s="130"/>
      <c r="KCK21" s="130"/>
      <c r="KCL21" s="130"/>
      <c r="KCM21" s="130"/>
      <c r="KCN21" s="130"/>
      <c r="KCO21" s="130"/>
      <c r="KCP21" s="130"/>
      <c r="KCQ21" s="130"/>
      <c r="KCR21" s="130"/>
      <c r="KCS21" s="130"/>
      <c r="KCT21" s="130"/>
      <c r="KCU21" s="130"/>
      <c r="KCV21" s="130"/>
      <c r="KCW21" s="130"/>
      <c r="KCX21" s="130"/>
      <c r="KCY21" s="130"/>
      <c r="KCZ21" s="130"/>
      <c r="KDA21" s="130"/>
      <c r="KDB21" s="130"/>
      <c r="KDC21" s="130"/>
      <c r="KDD21" s="130"/>
      <c r="KDE21" s="130"/>
      <c r="KDF21" s="130"/>
      <c r="KDG21" s="130"/>
      <c r="KDH21" s="130"/>
      <c r="KDI21" s="130"/>
      <c r="KDJ21" s="130"/>
      <c r="KDK21" s="130"/>
      <c r="KDL21" s="130"/>
      <c r="KDM21" s="130"/>
      <c r="KDN21" s="130"/>
      <c r="KDO21" s="130"/>
      <c r="KDP21" s="130"/>
      <c r="KDQ21" s="130"/>
      <c r="KDR21" s="130"/>
      <c r="KDS21" s="130"/>
      <c r="KDT21" s="130"/>
      <c r="KDU21" s="130"/>
      <c r="KDV21" s="130"/>
      <c r="KDW21" s="130"/>
      <c r="KDX21" s="130"/>
      <c r="KDY21" s="130"/>
      <c r="KDZ21" s="130"/>
      <c r="KEA21" s="130"/>
      <c r="KEB21" s="130"/>
      <c r="KEC21" s="130"/>
      <c r="KED21" s="130"/>
      <c r="KEE21" s="130"/>
      <c r="KEF21" s="130"/>
      <c r="KEG21" s="130"/>
      <c r="KEH21" s="130"/>
      <c r="KEI21" s="130"/>
      <c r="KEJ21" s="130"/>
      <c r="KEK21" s="130"/>
      <c r="KEL21" s="130"/>
      <c r="KEM21" s="130"/>
      <c r="KEN21" s="130"/>
      <c r="KEO21" s="130"/>
      <c r="KEP21" s="130"/>
      <c r="KEQ21" s="130"/>
      <c r="KER21" s="130"/>
      <c r="KES21" s="130"/>
      <c r="KET21" s="130"/>
      <c r="KEU21" s="130"/>
      <c r="KEV21" s="130"/>
      <c r="KEW21" s="130"/>
      <c r="KEX21" s="130"/>
      <c r="KEY21" s="130"/>
      <c r="KEZ21" s="130"/>
      <c r="KFA21" s="130"/>
      <c r="KFB21" s="130"/>
      <c r="KFC21" s="130"/>
      <c r="KFD21" s="130"/>
      <c r="KFE21" s="130"/>
      <c r="KFF21" s="130"/>
      <c r="KFG21" s="130"/>
      <c r="KFH21" s="130"/>
      <c r="KFI21" s="130"/>
      <c r="KFJ21" s="130"/>
      <c r="KFK21" s="130"/>
      <c r="KFL21" s="130"/>
      <c r="KFM21" s="130"/>
      <c r="KFN21" s="130"/>
      <c r="KFO21" s="130"/>
      <c r="KFP21" s="130"/>
      <c r="KFQ21" s="130"/>
      <c r="KFR21" s="130"/>
      <c r="KFS21" s="130"/>
      <c r="KFT21" s="130"/>
      <c r="KFU21" s="130"/>
      <c r="KFV21" s="130"/>
      <c r="KFW21" s="130"/>
      <c r="KFX21" s="130"/>
      <c r="KFY21" s="130"/>
      <c r="KFZ21" s="130"/>
      <c r="KGA21" s="130"/>
      <c r="KGB21" s="130"/>
      <c r="KGC21" s="130"/>
      <c r="KGD21" s="130"/>
      <c r="KGE21" s="130"/>
      <c r="KGF21" s="130"/>
      <c r="KGG21" s="130"/>
      <c r="KGH21" s="130"/>
      <c r="KGI21" s="130"/>
      <c r="KGJ21" s="130"/>
      <c r="KGK21" s="130"/>
      <c r="KGL21" s="130"/>
      <c r="KGM21" s="130"/>
      <c r="KGN21" s="130"/>
      <c r="KGO21" s="130"/>
      <c r="KGP21" s="130"/>
      <c r="KGQ21" s="130"/>
      <c r="KGR21" s="130"/>
      <c r="KGS21" s="130"/>
      <c r="KGT21" s="130"/>
      <c r="KGU21" s="130"/>
      <c r="KGV21" s="130"/>
      <c r="KGW21" s="130"/>
      <c r="KGX21" s="130"/>
      <c r="KGY21" s="130"/>
      <c r="KGZ21" s="130"/>
      <c r="KHA21" s="130"/>
      <c r="KHB21" s="130"/>
      <c r="KHC21" s="130"/>
      <c r="KHD21" s="130"/>
      <c r="KHE21" s="130"/>
      <c r="KHF21" s="130"/>
      <c r="KHG21" s="130"/>
      <c r="KHH21" s="130"/>
      <c r="KHI21" s="130"/>
      <c r="KHJ21" s="130"/>
      <c r="KHK21" s="130"/>
      <c r="KHL21" s="130"/>
      <c r="KHM21" s="130"/>
      <c r="KHN21" s="130"/>
      <c r="KHO21" s="130"/>
      <c r="KHP21" s="130"/>
      <c r="KHQ21" s="130"/>
      <c r="KHR21" s="130"/>
      <c r="KHS21" s="130"/>
      <c r="KHT21" s="130"/>
      <c r="KHU21" s="130"/>
      <c r="KHV21" s="130"/>
      <c r="KHW21" s="130"/>
      <c r="KHX21" s="130"/>
      <c r="KHY21" s="130"/>
      <c r="KHZ21" s="130"/>
      <c r="KIA21" s="130"/>
      <c r="KIB21" s="130"/>
      <c r="KIC21" s="130"/>
      <c r="KID21" s="130"/>
      <c r="KIE21" s="130"/>
      <c r="KIF21" s="130"/>
      <c r="KIG21" s="130"/>
      <c r="KIH21" s="130"/>
      <c r="KII21" s="130"/>
      <c r="KIJ21" s="130"/>
      <c r="KIK21" s="130"/>
      <c r="KIL21" s="130"/>
      <c r="KIM21" s="130"/>
      <c r="KIN21" s="130"/>
      <c r="KIO21" s="130"/>
      <c r="KIP21" s="130"/>
      <c r="KIQ21" s="130"/>
      <c r="KIR21" s="130"/>
      <c r="KIS21" s="130"/>
      <c r="KIT21" s="130"/>
      <c r="KIU21" s="130"/>
      <c r="KIV21" s="130"/>
      <c r="KIW21" s="130"/>
      <c r="KIX21" s="130"/>
      <c r="KIY21" s="130"/>
      <c r="KIZ21" s="130"/>
      <c r="KJA21" s="130"/>
      <c r="KJB21" s="130"/>
      <c r="KJC21" s="130"/>
      <c r="KJD21" s="130"/>
      <c r="KJE21" s="130"/>
      <c r="KJF21" s="130"/>
      <c r="KJG21" s="130"/>
      <c r="KJH21" s="130"/>
      <c r="KJI21" s="130"/>
      <c r="KJJ21" s="130"/>
      <c r="KJK21" s="130"/>
      <c r="KJL21" s="130"/>
      <c r="KJM21" s="130"/>
      <c r="KJN21" s="130"/>
      <c r="KJO21" s="130"/>
      <c r="KJP21" s="130"/>
      <c r="KJQ21" s="130"/>
      <c r="KJR21" s="130"/>
      <c r="KJS21" s="130"/>
      <c r="KJT21" s="130"/>
      <c r="KJU21" s="130"/>
      <c r="KJV21" s="130"/>
      <c r="KJW21" s="130"/>
      <c r="KJX21" s="130"/>
      <c r="KJY21" s="130"/>
      <c r="KJZ21" s="130"/>
      <c r="KKA21" s="130"/>
      <c r="KKB21" s="130"/>
      <c r="KKC21" s="130"/>
      <c r="KKD21" s="130"/>
      <c r="KKE21" s="130"/>
      <c r="KKF21" s="130"/>
      <c r="KKG21" s="130"/>
      <c r="KKH21" s="130"/>
      <c r="KKI21" s="130"/>
      <c r="KKJ21" s="130"/>
      <c r="KKK21" s="130"/>
      <c r="KKL21" s="130"/>
      <c r="KKM21" s="130"/>
      <c r="KKN21" s="130"/>
      <c r="KKO21" s="130"/>
      <c r="KKP21" s="130"/>
      <c r="KKQ21" s="130"/>
      <c r="KKR21" s="130"/>
      <c r="KKS21" s="130"/>
      <c r="KKT21" s="130"/>
      <c r="KKU21" s="130"/>
      <c r="KKV21" s="130"/>
      <c r="KKW21" s="130"/>
      <c r="KKX21" s="130"/>
      <c r="KKY21" s="130"/>
      <c r="KKZ21" s="130"/>
      <c r="KLA21" s="130"/>
      <c r="KLB21" s="130"/>
      <c r="KLC21" s="130"/>
      <c r="KLD21" s="130"/>
      <c r="KLE21" s="130"/>
      <c r="KLF21" s="130"/>
      <c r="KLG21" s="130"/>
      <c r="KLH21" s="130"/>
      <c r="KLI21" s="130"/>
      <c r="KLJ21" s="130"/>
      <c r="KLK21" s="130"/>
      <c r="KLL21" s="130"/>
      <c r="KLM21" s="130"/>
      <c r="KLN21" s="130"/>
      <c r="KLO21" s="130"/>
      <c r="KLP21" s="130"/>
      <c r="KLQ21" s="130"/>
      <c r="KLR21" s="130"/>
      <c r="KLS21" s="130"/>
      <c r="KLT21" s="130"/>
      <c r="KLU21" s="130"/>
      <c r="KLV21" s="130"/>
      <c r="KLW21" s="130"/>
      <c r="KLX21" s="130"/>
      <c r="KLY21" s="130"/>
      <c r="KLZ21" s="130"/>
      <c r="KMA21" s="130"/>
      <c r="KMB21" s="130"/>
      <c r="KMC21" s="130"/>
      <c r="KMD21" s="130"/>
      <c r="KME21" s="130"/>
      <c r="KMF21" s="130"/>
      <c r="KMG21" s="130"/>
      <c r="KMH21" s="130"/>
      <c r="KMI21" s="130"/>
      <c r="KMJ21" s="130"/>
      <c r="KMK21" s="130"/>
      <c r="KML21" s="130"/>
      <c r="KMM21" s="130"/>
      <c r="KMN21" s="130"/>
      <c r="KMO21" s="130"/>
      <c r="KMP21" s="130"/>
      <c r="KMQ21" s="130"/>
      <c r="KMR21" s="130"/>
      <c r="KMS21" s="130"/>
      <c r="KMT21" s="130"/>
      <c r="KMU21" s="130"/>
      <c r="KMV21" s="130"/>
      <c r="KMW21" s="130"/>
      <c r="KMX21" s="130"/>
      <c r="KMY21" s="130"/>
      <c r="KMZ21" s="130"/>
      <c r="KNA21" s="130"/>
      <c r="KNB21" s="130"/>
      <c r="KNC21" s="130"/>
      <c r="KND21" s="130"/>
      <c r="KNE21" s="130"/>
      <c r="KNF21" s="130"/>
      <c r="KNG21" s="130"/>
      <c r="KNH21" s="130"/>
      <c r="KNI21" s="130"/>
      <c r="KNJ21" s="130"/>
      <c r="KNK21" s="130"/>
      <c r="KNL21" s="130"/>
      <c r="KNM21" s="130"/>
      <c r="KNN21" s="130"/>
      <c r="KNO21" s="130"/>
      <c r="KNP21" s="130"/>
      <c r="KNQ21" s="130"/>
      <c r="KNR21" s="130"/>
      <c r="KNS21" s="130"/>
      <c r="KNT21" s="130"/>
      <c r="KNU21" s="130"/>
      <c r="KNV21" s="130"/>
      <c r="KNW21" s="130"/>
      <c r="KNX21" s="130"/>
      <c r="KNY21" s="130"/>
      <c r="KNZ21" s="130"/>
      <c r="KOA21" s="130"/>
      <c r="KOB21" s="130"/>
      <c r="KOC21" s="130"/>
      <c r="KOD21" s="130"/>
      <c r="KOE21" s="130"/>
      <c r="KOF21" s="130"/>
      <c r="KOG21" s="130"/>
      <c r="KOH21" s="130"/>
      <c r="KOI21" s="130"/>
      <c r="KOJ21" s="130"/>
      <c r="KOK21" s="130"/>
      <c r="KOL21" s="130"/>
      <c r="KOM21" s="130"/>
      <c r="KON21" s="130"/>
      <c r="KOO21" s="130"/>
      <c r="KOP21" s="130"/>
      <c r="KOQ21" s="130"/>
      <c r="KOR21" s="130"/>
      <c r="KOS21" s="130"/>
      <c r="KOT21" s="130"/>
      <c r="KOU21" s="130"/>
      <c r="KOV21" s="130"/>
      <c r="KOW21" s="130"/>
      <c r="KOX21" s="130"/>
      <c r="KOY21" s="130"/>
      <c r="KOZ21" s="130"/>
      <c r="KPA21" s="130"/>
      <c r="KPB21" s="130"/>
      <c r="KPC21" s="130"/>
      <c r="KPD21" s="130"/>
      <c r="KPE21" s="130"/>
      <c r="KPF21" s="130"/>
      <c r="KPG21" s="130"/>
      <c r="KPH21" s="130"/>
      <c r="KPI21" s="130"/>
      <c r="KPJ21" s="130"/>
      <c r="KPK21" s="130"/>
      <c r="KPL21" s="130"/>
      <c r="KPM21" s="130"/>
      <c r="KPN21" s="130"/>
      <c r="KPO21" s="130"/>
      <c r="KPP21" s="130"/>
      <c r="KPQ21" s="130"/>
      <c r="KPR21" s="130"/>
      <c r="KPS21" s="130"/>
      <c r="KPT21" s="130"/>
      <c r="KPU21" s="130"/>
      <c r="KPV21" s="130"/>
      <c r="KPW21" s="130"/>
      <c r="KPX21" s="130"/>
      <c r="KPY21" s="130"/>
      <c r="KPZ21" s="130"/>
      <c r="KQA21" s="130"/>
      <c r="KQB21" s="130"/>
      <c r="KQC21" s="130"/>
      <c r="KQD21" s="130"/>
      <c r="KQE21" s="130"/>
      <c r="KQF21" s="130"/>
      <c r="KQG21" s="130"/>
      <c r="KQH21" s="130"/>
      <c r="KQI21" s="130"/>
      <c r="KQJ21" s="130"/>
      <c r="KQK21" s="130"/>
      <c r="KQL21" s="130"/>
      <c r="KQM21" s="130"/>
      <c r="KQN21" s="130"/>
      <c r="KQO21" s="130"/>
      <c r="KQP21" s="130"/>
      <c r="KQQ21" s="130"/>
      <c r="KQR21" s="130"/>
      <c r="KQS21" s="130"/>
      <c r="KQT21" s="130"/>
      <c r="KQU21" s="130"/>
      <c r="KQV21" s="130"/>
      <c r="KQW21" s="130"/>
      <c r="KQX21" s="130"/>
      <c r="KQY21" s="130"/>
      <c r="KQZ21" s="130"/>
      <c r="KRA21" s="130"/>
      <c r="KRB21" s="130"/>
      <c r="KRC21" s="130"/>
      <c r="KRD21" s="130"/>
      <c r="KRE21" s="130"/>
      <c r="KRF21" s="130"/>
      <c r="KRG21" s="130"/>
      <c r="KRH21" s="130"/>
      <c r="KRI21" s="130"/>
      <c r="KRJ21" s="130"/>
      <c r="KRK21" s="130"/>
      <c r="KRL21" s="130"/>
      <c r="KRM21" s="130"/>
      <c r="KRN21" s="130"/>
      <c r="KRO21" s="130"/>
      <c r="KRP21" s="130"/>
      <c r="KRQ21" s="130"/>
      <c r="KRR21" s="130"/>
      <c r="KRS21" s="130"/>
      <c r="KRT21" s="130"/>
      <c r="KRU21" s="130"/>
      <c r="KRV21" s="130"/>
      <c r="KRW21" s="130"/>
      <c r="KRX21" s="130"/>
      <c r="KRY21" s="130"/>
      <c r="KRZ21" s="130"/>
      <c r="KSA21" s="130"/>
      <c r="KSB21" s="130"/>
      <c r="KSC21" s="130"/>
      <c r="KSD21" s="130"/>
      <c r="KSE21" s="130"/>
      <c r="KSF21" s="130"/>
      <c r="KSG21" s="130"/>
      <c r="KSH21" s="130"/>
      <c r="KSI21" s="130"/>
      <c r="KSJ21" s="130"/>
      <c r="KSK21" s="130"/>
      <c r="KSL21" s="130"/>
      <c r="KSM21" s="130"/>
      <c r="KSN21" s="130"/>
      <c r="KSO21" s="130"/>
      <c r="KSP21" s="130"/>
      <c r="KSQ21" s="130"/>
      <c r="KSR21" s="130"/>
      <c r="KSS21" s="130"/>
      <c r="KST21" s="130"/>
      <c r="KSU21" s="130"/>
      <c r="KSV21" s="130"/>
      <c r="KSW21" s="130"/>
      <c r="KSX21" s="130"/>
      <c r="KSY21" s="130"/>
      <c r="KSZ21" s="130"/>
      <c r="KTA21" s="130"/>
      <c r="KTB21" s="130"/>
      <c r="KTC21" s="130"/>
      <c r="KTD21" s="130"/>
      <c r="KTE21" s="130"/>
      <c r="KTF21" s="130"/>
      <c r="KTG21" s="130"/>
      <c r="KTH21" s="130"/>
      <c r="KTI21" s="130"/>
      <c r="KTJ21" s="130"/>
      <c r="KTK21" s="130"/>
      <c r="KTL21" s="130"/>
      <c r="KTM21" s="130"/>
      <c r="KTN21" s="130"/>
      <c r="KTO21" s="130"/>
      <c r="KTP21" s="130"/>
      <c r="KTQ21" s="130"/>
      <c r="KTR21" s="130"/>
      <c r="KTS21" s="130"/>
      <c r="KTT21" s="130"/>
      <c r="KTU21" s="130"/>
      <c r="KTV21" s="130"/>
      <c r="KTW21" s="130"/>
      <c r="KTX21" s="130"/>
      <c r="KTY21" s="130"/>
      <c r="KTZ21" s="130"/>
      <c r="KUA21" s="130"/>
      <c r="KUB21" s="130"/>
      <c r="KUC21" s="130"/>
      <c r="KUD21" s="130"/>
      <c r="KUE21" s="130"/>
      <c r="KUF21" s="130"/>
      <c r="KUG21" s="130"/>
      <c r="KUH21" s="130"/>
      <c r="KUI21" s="130"/>
      <c r="KUJ21" s="130"/>
      <c r="KUK21" s="130"/>
      <c r="KUL21" s="130"/>
      <c r="KUM21" s="130"/>
      <c r="KUN21" s="130"/>
      <c r="KUO21" s="130"/>
      <c r="KUP21" s="130"/>
      <c r="KUQ21" s="130"/>
      <c r="KUR21" s="130"/>
      <c r="KUS21" s="130"/>
      <c r="KUT21" s="130"/>
      <c r="KUU21" s="130"/>
      <c r="KUV21" s="130"/>
      <c r="KUW21" s="130"/>
      <c r="KUX21" s="130"/>
      <c r="KUY21" s="130"/>
      <c r="KUZ21" s="130"/>
      <c r="KVA21" s="130"/>
      <c r="KVB21" s="130"/>
      <c r="KVC21" s="130"/>
      <c r="KVD21" s="130"/>
      <c r="KVE21" s="130"/>
      <c r="KVF21" s="130"/>
      <c r="KVG21" s="130"/>
      <c r="KVH21" s="130"/>
      <c r="KVI21" s="130"/>
      <c r="KVJ21" s="130"/>
      <c r="KVK21" s="130"/>
      <c r="KVL21" s="130"/>
      <c r="KVM21" s="130"/>
      <c r="KVN21" s="130"/>
      <c r="KVO21" s="130"/>
      <c r="KVP21" s="130"/>
      <c r="KVQ21" s="130"/>
      <c r="KVR21" s="130"/>
      <c r="KVS21" s="130"/>
      <c r="KVT21" s="130"/>
      <c r="KVU21" s="130"/>
      <c r="KVV21" s="130"/>
      <c r="KVW21" s="130"/>
      <c r="KVX21" s="130"/>
      <c r="KVY21" s="130"/>
      <c r="KVZ21" s="130"/>
      <c r="KWA21" s="130"/>
      <c r="KWB21" s="130"/>
      <c r="KWC21" s="130"/>
      <c r="KWD21" s="130"/>
      <c r="KWE21" s="130"/>
      <c r="KWF21" s="130"/>
      <c r="KWG21" s="130"/>
      <c r="KWH21" s="130"/>
      <c r="KWI21" s="130"/>
      <c r="KWJ21" s="130"/>
      <c r="KWK21" s="130"/>
      <c r="KWL21" s="130"/>
      <c r="KWM21" s="130"/>
      <c r="KWN21" s="130"/>
      <c r="KWO21" s="130"/>
      <c r="KWP21" s="130"/>
      <c r="KWQ21" s="130"/>
      <c r="KWR21" s="130"/>
      <c r="KWS21" s="130"/>
      <c r="KWT21" s="130"/>
      <c r="KWU21" s="130"/>
      <c r="KWV21" s="130"/>
      <c r="KWW21" s="130"/>
      <c r="KWX21" s="130"/>
      <c r="KWY21" s="130"/>
      <c r="KWZ21" s="130"/>
      <c r="KXA21" s="130"/>
      <c r="KXB21" s="130"/>
      <c r="KXC21" s="130"/>
      <c r="KXD21" s="130"/>
      <c r="KXE21" s="130"/>
      <c r="KXF21" s="130"/>
      <c r="KXG21" s="130"/>
      <c r="KXH21" s="130"/>
      <c r="KXI21" s="130"/>
      <c r="KXJ21" s="130"/>
      <c r="KXK21" s="130"/>
      <c r="KXL21" s="130"/>
      <c r="KXM21" s="130"/>
      <c r="KXN21" s="130"/>
      <c r="KXO21" s="130"/>
      <c r="KXP21" s="130"/>
      <c r="KXQ21" s="130"/>
      <c r="KXR21" s="130"/>
      <c r="KXS21" s="130"/>
      <c r="KXT21" s="130"/>
      <c r="KXU21" s="130"/>
      <c r="KXV21" s="130"/>
      <c r="KXW21" s="130"/>
      <c r="KXX21" s="130"/>
      <c r="KXY21" s="130"/>
      <c r="KXZ21" s="130"/>
      <c r="KYA21" s="130"/>
      <c r="KYB21" s="130"/>
      <c r="KYC21" s="130"/>
      <c r="KYD21" s="130"/>
      <c r="KYE21" s="130"/>
      <c r="KYF21" s="130"/>
      <c r="KYG21" s="130"/>
      <c r="KYH21" s="130"/>
      <c r="KYI21" s="130"/>
      <c r="KYJ21" s="130"/>
      <c r="KYK21" s="130"/>
      <c r="KYL21" s="130"/>
      <c r="KYM21" s="130"/>
      <c r="KYN21" s="130"/>
      <c r="KYO21" s="130"/>
      <c r="KYP21" s="130"/>
      <c r="KYQ21" s="130"/>
      <c r="KYR21" s="130"/>
      <c r="KYS21" s="130"/>
      <c r="KYT21" s="130"/>
      <c r="KYU21" s="130"/>
      <c r="KYV21" s="130"/>
      <c r="KYW21" s="130"/>
      <c r="KYX21" s="130"/>
      <c r="KYY21" s="130"/>
      <c r="KYZ21" s="130"/>
      <c r="KZA21" s="130"/>
      <c r="KZB21" s="130"/>
      <c r="KZC21" s="130"/>
      <c r="KZD21" s="130"/>
      <c r="KZE21" s="130"/>
      <c r="KZF21" s="130"/>
      <c r="KZG21" s="130"/>
      <c r="KZH21" s="130"/>
      <c r="KZI21" s="130"/>
      <c r="KZJ21" s="130"/>
      <c r="KZK21" s="130"/>
      <c r="KZL21" s="130"/>
      <c r="KZM21" s="130"/>
      <c r="KZN21" s="130"/>
      <c r="KZO21" s="130"/>
      <c r="KZP21" s="130"/>
      <c r="KZQ21" s="130"/>
      <c r="KZR21" s="130"/>
      <c r="KZS21" s="130"/>
      <c r="KZT21" s="130"/>
      <c r="KZU21" s="130"/>
      <c r="KZV21" s="130"/>
      <c r="KZW21" s="130"/>
      <c r="KZX21" s="130"/>
      <c r="KZY21" s="130"/>
      <c r="KZZ21" s="130"/>
      <c r="LAA21" s="130"/>
      <c r="LAB21" s="130"/>
      <c r="LAC21" s="130"/>
      <c r="LAD21" s="130"/>
      <c r="LAE21" s="130"/>
      <c r="LAF21" s="130"/>
      <c r="LAG21" s="130"/>
      <c r="LAH21" s="130"/>
      <c r="LAI21" s="130"/>
      <c r="LAJ21" s="130"/>
      <c r="LAK21" s="130"/>
      <c r="LAL21" s="130"/>
      <c r="LAM21" s="130"/>
      <c r="LAN21" s="130"/>
      <c r="LAO21" s="130"/>
      <c r="LAP21" s="130"/>
      <c r="LAQ21" s="130"/>
      <c r="LAR21" s="130"/>
      <c r="LAS21" s="130"/>
      <c r="LAT21" s="130"/>
      <c r="LAU21" s="130"/>
      <c r="LAV21" s="130"/>
      <c r="LAW21" s="130"/>
      <c r="LAX21" s="130"/>
      <c r="LAY21" s="130"/>
      <c r="LAZ21" s="130"/>
      <c r="LBA21" s="130"/>
      <c r="LBB21" s="130"/>
      <c r="LBC21" s="130"/>
      <c r="LBD21" s="130"/>
      <c r="LBE21" s="130"/>
      <c r="LBF21" s="130"/>
      <c r="LBG21" s="130"/>
      <c r="LBH21" s="130"/>
      <c r="LBI21" s="130"/>
      <c r="LBJ21" s="130"/>
      <c r="LBK21" s="130"/>
      <c r="LBL21" s="130"/>
      <c r="LBM21" s="130"/>
      <c r="LBN21" s="130"/>
      <c r="LBO21" s="130"/>
      <c r="LBP21" s="130"/>
      <c r="LBQ21" s="130"/>
      <c r="LBR21" s="130"/>
      <c r="LBS21" s="130"/>
      <c r="LBT21" s="130"/>
      <c r="LBU21" s="130"/>
      <c r="LBV21" s="130"/>
      <c r="LBW21" s="130"/>
      <c r="LBX21" s="130"/>
      <c r="LBY21" s="130"/>
      <c r="LBZ21" s="130"/>
      <c r="LCA21" s="130"/>
      <c r="LCB21" s="130"/>
      <c r="LCC21" s="130"/>
      <c r="LCD21" s="130"/>
      <c r="LCE21" s="130"/>
      <c r="LCF21" s="130"/>
      <c r="LCG21" s="130"/>
      <c r="LCH21" s="130"/>
      <c r="LCI21" s="130"/>
      <c r="LCJ21" s="130"/>
      <c r="LCK21" s="130"/>
      <c r="LCL21" s="130"/>
      <c r="LCM21" s="130"/>
      <c r="LCN21" s="130"/>
      <c r="LCO21" s="130"/>
      <c r="LCP21" s="130"/>
      <c r="LCQ21" s="130"/>
      <c r="LCR21" s="130"/>
      <c r="LCS21" s="130"/>
      <c r="LCT21" s="130"/>
      <c r="LCU21" s="130"/>
      <c r="LCV21" s="130"/>
      <c r="LCW21" s="130"/>
      <c r="LCX21" s="130"/>
      <c r="LCY21" s="130"/>
      <c r="LCZ21" s="130"/>
      <c r="LDA21" s="130"/>
      <c r="LDB21" s="130"/>
      <c r="LDC21" s="130"/>
      <c r="LDD21" s="130"/>
      <c r="LDE21" s="130"/>
      <c r="LDF21" s="130"/>
      <c r="LDG21" s="130"/>
      <c r="LDH21" s="130"/>
      <c r="LDI21" s="130"/>
      <c r="LDJ21" s="130"/>
      <c r="LDK21" s="130"/>
      <c r="LDL21" s="130"/>
      <c r="LDM21" s="130"/>
      <c r="LDN21" s="130"/>
      <c r="LDO21" s="130"/>
      <c r="LDP21" s="130"/>
      <c r="LDQ21" s="130"/>
      <c r="LDR21" s="130"/>
      <c r="LDS21" s="130"/>
      <c r="LDT21" s="130"/>
      <c r="LDU21" s="130"/>
      <c r="LDV21" s="130"/>
      <c r="LDW21" s="130"/>
      <c r="LDX21" s="130"/>
      <c r="LDY21" s="130"/>
      <c r="LDZ21" s="130"/>
      <c r="LEA21" s="130"/>
      <c r="LEB21" s="130"/>
      <c r="LEC21" s="130"/>
      <c r="LED21" s="130"/>
      <c r="LEE21" s="130"/>
      <c r="LEF21" s="130"/>
      <c r="LEG21" s="130"/>
      <c r="LEH21" s="130"/>
      <c r="LEI21" s="130"/>
      <c r="LEJ21" s="130"/>
      <c r="LEK21" s="130"/>
      <c r="LEL21" s="130"/>
      <c r="LEM21" s="130"/>
      <c r="LEN21" s="130"/>
      <c r="LEO21" s="130"/>
      <c r="LEP21" s="130"/>
      <c r="LEQ21" s="130"/>
      <c r="LER21" s="130"/>
      <c r="LES21" s="130"/>
      <c r="LET21" s="130"/>
      <c r="LEU21" s="130"/>
      <c r="LEV21" s="130"/>
      <c r="LEW21" s="130"/>
      <c r="LEX21" s="130"/>
      <c r="LEY21" s="130"/>
      <c r="LEZ21" s="130"/>
      <c r="LFA21" s="130"/>
      <c r="LFB21" s="130"/>
      <c r="LFC21" s="130"/>
      <c r="LFD21" s="130"/>
      <c r="LFE21" s="130"/>
      <c r="LFF21" s="130"/>
      <c r="LFG21" s="130"/>
      <c r="LFH21" s="130"/>
      <c r="LFI21" s="130"/>
      <c r="LFJ21" s="130"/>
      <c r="LFK21" s="130"/>
      <c r="LFL21" s="130"/>
      <c r="LFM21" s="130"/>
      <c r="LFN21" s="130"/>
      <c r="LFO21" s="130"/>
      <c r="LFP21" s="130"/>
      <c r="LFQ21" s="130"/>
      <c r="LFR21" s="130"/>
      <c r="LFS21" s="130"/>
      <c r="LFT21" s="130"/>
      <c r="LFU21" s="130"/>
      <c r="LFV21" s="130"/>
      <c r="LFW21" s="130"/>
      <c r="LFX21" s="130"/>
      <c r="LFY21" s="130"/>
      <c r="LFZ21" s="130"/>
      <c r="LGA21" s="130"/>
      <c r="LGB21" s="130"/>
      <c r="LGC21" s="130"/>
      <c r="LGD21" s="130"/>
      <c r="LGE21" s="130"/>
      <c r="LGF21" s="130"/>
      <c r="LGG21" s="130"/>
      <c r="LGH21" s="130"/>
      <c r="LGI21" s="130"/>
      <c r="LGJ21" s="130"/>
      <c r="LGK21" s="130"/>
      <c r="LGL21" s="130"/>
      <c r="LGM21" s="130"/>
      <c r="LGN21" s="130"/>
      <c r="LGO21" s="130"/>
      <c r="LGP21" s="130"/>
      <c r="LGQ21" s="130"/>
      <c r="LGR21" s="130"/>
      <c r="LGS21" s="130"/>
      <c r="LGT21" s="130"/>
      <c r="LGU21" s="130"/>
      <c r="LGV21" s="130"/>
      <c r="LGW21" s="130"/>
      <c r="LGX21" s="130"/>
      <c r="LGY21" s="130"/>
      <c r="LGZ21" s="130"/>
      <c r="LHA21" s="130"/>
      <c r="LHB21" s="130"/>
      <c r="LHC21" s="130"/>
      <c r="LHD21" s="130"/>
      <c r="LHE21" s="130"/>
      <c r="LHF21" s="130"/>
      <c r="LHG21" s="130"/>
      <c r="LHH21" s="130"/>
      <c r="LHI21" s="130"/>
      <c r="LHJ21" s="130"/>
      <c r="LHK21" s="130"/>
      <c r="LHL21" s="130"/>
      <c r="LHM21" s="130"/>
      <c r="LHN21" s="130"/>
      <c r="LHO21" s="130"/>
      <c r="LHP21" s="130"/>
      <c r="LHQ21" s="130"/>
      <c r="LHR21" s="130"/>
      <c r="LHS21" s="130"/>
      <c r="LHT21" s="130"/>
      <c r="LHU21" s="130"/>
      <c r="LHV21" s="130"/>
      <c r="LHW21" s="130"/>
      <c r="LHX21" s="130"/>
      <c r="LHY21" s="130"/>
      <c r="LHZ21" s="130"/>
      <c r="LIA21" s="130"/>
      <c r="LIB21" s="130"/>
      <c r="LIC21" s="130"/>
      <c r="LID21" s="130"/>
      <c r="LIE21" s="130"/>
      <c r="LIF21" s="130"/>
      <c r="LIG21" s="130"/>
      <c r="LIH21" s="130"/>
      <c r="LII21" s="130"/>
      <c r="LIJ21" s="130"/>
      <c r="LIK21" s="130"/>
      <c r="LIL21" s="130"/>
      <c r="LIM21" s="130"/>
      <c r="LIN21" s="130"/>
      <c r="LIO21" s="130"/>
      <c r="LIP21" s="130"/>
      <c r="LIQ21" s="130"/>
      <c r="LIR21" s="130"/>
      <c r="LIS21" s="130"/>
      <c r="LIT21" s="130"/>
      <c r="LIU21" s="130"/>
      <c r="LIV21" s="130"/>
      <c r="LIW21" s="130"/>
      <c r="LIX21" s="130"/>
      <c r="LIY21" s="130"/>
      <c r="LIZ21" s="130"/>
      <c r="LJA21" s="130"/>
      <c r="LJB21" s="130"/>
      <c r="LJC21" s="130"/>
      <c r="LJD21" s="130"/>
      <c r="LJE21" s="130"/>
      <c r="LJF21" s="130"/>
      <c r="LJG21" s="130"/>
      <c r="LJH21" s="130"/>
      <c r="LJI21" s="130"/>
      <c r="LJJ21" s="130"/>
      <c r="LJK21" s="130"/>
      <c r="LJL21" s="130"/>
      <c r="LJM21" s="130"/>
      <c r="LJN21" s="130"/>
      <c r="LJO21" s="130"/>
      <c r="LJP21" s="130"/>
      <c r="LJQ21" s="130"/>
      <c r="LJR21" s="130"/>
      <c r="LJS21" s="130"/>
      <c r="LJT21" s="130"/>
      <c r="LJU21" s="130"/>
      <c r="LJV21" s="130"/>
      <c r="LJW21" s="130"/>
      <c r="LJX21" s="130"/>
      <c r="LJY21" s="130"/>
      <c r="LJZ21" s="130"/>
      <c r="LKA21" s="130"/>
      <c r="LKB21" s="130"/>
      <c r="LKC21" s="130"/>
      <c r="LKD21" s="130"/>
      <c r="LKE21" s="130"/>
      <c r="LKF21" s="130"/>
      <c r="LKG21" s="130"/>
      <c r="LKH21" s="130"/>
      <c r="LKI21" s="130"/>
      <c r="LKJ21" s="130"/>
      <c r="LKK21" s="130"/>
      <c r="LKL21" s="130"/>
      <c r="LKM21" s="130"/>
      <c r="LKN21" s="130"/>
      <c r="LKO21" s="130"/>
      <c r="LKP21" s="130"/>
      <c r="LKQ21" s="130"/>
      <c r="LKR21" s="130"/>
      <c r="LKS21" s="130"/>
      <c r="LKT21" s="130"/>
      <c r="LKU21" s="130"/>
      <c r="LKV21" s="130"/>
      <c r="LKW21" s="130"/>
      <c r="LKX21" s="130"/>
      <c r="LKY21" s="130"/>
      <c r="LKZ21" s="130"/>
      <c r="LLA21" s="130"/>
      <c r="LLB21" s="130"/>
      <c r="LLC21" s="130"/>
      <c r="LLD21" s="130"/>
      <c r="LLE21" s="130"/>
      <c r="LLF21" s="130"/>
      <c r="LLG21" s="130"/>
      <c r="LLH21" s="130"/>
      <c r="LLI21" s="130"/>
      <c r="LLJ21" s="130"/>
      <c r="LLK21" s="130"/>
      <c r="LLL21" s="130"/>
      <c r="LLM21" s="130"/>
      <c r="LLN21" s="130"/>
      <c r="LLO21" s="130"/>
      <c r="LLP21" s="130"/>
      <c r="LLQ21" s="130"/>
      <c r="LLR21" s="130"/>
      <c r="LLS21" s="130"/>
      <c r="LLT21" s="130"/>
      <c r="LLU21" s="130"/>
      <c r="LLV21" s="130"/>
      <c r="LLW21" s="130"/>
      <c r="LLX21" s="130"/>
      <c r="LLY21" s="130"/>
      <c r="LLZ21" s="130"/>
      <c r="LMA21" s="130"/>
      <c r="LMB21" s="130"/>
      <c r="LMC21" s="130"/>
      <c r="LMD21" s="130"/>
      <c r="LME21" s="130"/>
      <c r="LMF21" s="130"/>
      <c r="LMG21" s="130"/>
      <c r="LMH21" s="130"/>
      <c r="LMI21" s="130"/>
      <c r="LMJ21" s="130"/>
      <c r="LMK21" s="130"/>
      <c r="LML21" s="130"/>
      <c r="LMM21" s="130"/>
      <c r="LMN21" s="130"/>
      <c r="LMO21" s="130"/>
      <c r="LMP21" s="130"/>
      <c r="LMQ21" s="130"/>
      <c r="LMR21" s="130"/>
      <c r="LMS21" s="130"/>
      <c r="LMT21" s="130"/>
      <c r="LMU21" s="130"/>
      <c r="LMV21" s="130"/>
      <c r="LMW21" s="130"/>
      <c r="LMX21" s="130"/>
      <c r="LMY21" s="130"/>
      <c r="LMZ21" s="130"/>
      <c r="LNA21" s="130"/>
      <c r="LNB21" s="130"/>
      <c r="LNC21" s="130"/>
      <c r="LND21" s="130"/>
      <c r="LNE21" s="130"/>
      <c r="LNF21" s="130"/>
      <c r="LNG21" s="130"/>
      <c r="LNH21" s="130"/>
      <c r="LNI21" s="130"/>
      <c r="LNJ21" s="130"/>
      <c r="LNK21" s="130"/>
      <c r="LNL21" s="130"/>
      <c r="LNM21" s="130"/>
      <c r="LNN21" s="130"/>
      <c r="LNO21" s="130"/>
      <c r="LNP21" s="130"/>
      <c r="LNQ21" s="130"/>
      <c r="LNR21" s="130"/>
      <c r="LNS21" s="130"/>
      <c r="LNT21" s="130"/>
      <c r="LNU21" s="130"/>
      <c r="LNV21" s="130"/>
      <c r="LNW21" s="130"/>
      <c r="LNX21" s="130"/>
      <c r="LNY21" s="130"/>
      <c r="LNZ21" s="130"/>
      <c r="LOA21" s="130"/>
      <c r="LOB21" s="130"/>
      <c r="LOC21" s="130"/>
      <c r="LOD21" s="130"/>
      <c r="LOE21" s="130"/>
      <c r="LOF21" s="130"/>
      <c r="LOG21" s="130"/>
      <c r="LOH21" s="130"/>
      <c r="LOI21" s="130"/>
      <c r="LOJ21" s="130"/>
      <c r="LOK21" s="130"/>
      <c r="LOL21" s="130"/>
      <c r="LOM21" s="130"/>
      <c r="LON21" s="130"/>
      <c r="LOO21" s="130"/>
      <c r="LOP21" s="130"/>
      <c r="LOQ21" s="130"/>
      <c r="LOR21" s="130"/>
      <c r="LOS21" s="130"/>
      <c r="LOT21" s="130"/>
      <c r="LOU21" s="130"/>
      <c r="LOV21" s="130"/>
      <c r="LOW21" s="130"/>
      <c r="LOX21" s="130"/>
      <c r="LOY21" s="130"/>
      <c r="LOZ21" s="130"/>
      <c r="LPA21" s="130"/>
      <c r="LPB21" s="130"/>
      <c r="LPC21" s="130"/>
      <c r="LPD21" s="130"/>
      <c r="LPE21" s="130"/>
      <c r="LPF21" s="130"/>
      <c r="LPG21" s="130"/>
      <c r="LPH21" s="130"/>
      <c r="LPI21" s="130"/>
      <c r="LPJ21" s="130"/>
      <c r="LPK21" s="130"/>
      <c r="LPL21" s="130"/>
      <c r="LPM21" s="130"/>
      <c r="LPN21" s="130"/>
      <c r="LPO21" s="130"/>
      <c r="LPP21" s="130"/>
      <c r="LPQ21" s="130"/>
      <c r="LPR21" s="130"/>
      <c r="LPS21" s="130"/>
      <c r="LPT21" s="130"/>
      <c r="LPU21" s="130"/>
      <c r="LPV21" s="130"/>
      <c r="LPW21" s="130"/>
      <c r="LPX21" s="130"/>
      <c r="LPY21" s="130"/>
      <c r="LPZ21" s="130"/>
      <c r="LQA21" s="130"/>
      <c r="LQB21" s="130"/>
      <c r="LQC21" s="130"/>
      <c r="LQD21" s="130"/>
      <c r="LQE21" s="130"/>
      <c r="LQF21" s="130"/>
      <c r="LQG21" s="130"/>
      <c r="LQH21" s="130"/>
      <c r="LQI21" s="130"/>
      <c r="LQJ21" s="130"/>
      <c r="LQK21" s="130"/>
      <c r="LQL21" s="130"/>
      <c r="LQM21" s="130"/>
      <c r="LQN21" s="130"/>
      <c r="LQO21" s="130"/>
      <c r="LQP21" s="130"/>
      <c r="LQQ21" s="130"/>
      <c r="LQR21" s="130"/>
      <c r="LQS21" s="130"/>
      <c r="LQT21" s="130"/>
      <c r="LQU21" s="130"/>
      <c r="LQV21" s="130"/>
      <c r="LQW21" s="130"/>
      <c r="LQX21" s="130"/>
      <c r="LQY21" s="130"/>
      <c r="LQZ21" s="130"/>
      <c r="LRA21" s="130"/>
      <c r="LRB21" s="130"/>
      <c r="LRC21" s="130"/>
      <c r="LRD21" s="130"/>
      <c r="LRE21" s="130"/>
      <c r="LRF21" s="130"/>
      <c r="LRG21" s="130"/>
      <c r="LRH21" s="130"/>
      <c r="LRI21" s="130"/>
      <c r="LRJ21" s="130"/>
      <c r="LRK21" s="130"/>
      <c r="LRL21" s="130"/>
      <c r="LRM21" s="130"/>
      <c r="LRN21" s="130"/>
      <c r="LRO21" s="130"/>
      <c r="LRP21" s="130"/>
      <c r="LRQ21" s="130"/>
      <c r="LRR21" s="130"/>
      <c r="LRS21" s="130"/>
      <c r="LRT21" s="130"/>
      <c r="LRU21" s="130"/>
      <c r="LRV21" s="130"/>
      <c r="LRW21" s="130"/>
      <c r="LRX21" s="130"/>
      <c r="LRY21" s="130"/>
      <c r="LRZ21" s="130"/>
      <c r="LSA21" s="130"/>
      <c r="LSB21" s="130"/>
      <c r="LSC21" s="130"/>
      <c r="LSD21" s="130"/>
      <c r="LSE21" s="130"/>
      <c r="LSF21" s="130"/>
      <c r="LSG21" s="130"/>
      <c r="LSH21" s="130"/>
      <c r="LSI21" s="130"/>
      <c r="LSJ21" s="130"/>
      <c r="LSK21" s="130"/>
      <c r="LSL21" s="130"/>
      <c r="LSM21" s="130"/>
      <c r="LSN21" s="130"/>
      <c r="LSO21" s="130"/>
      <c r="LSP21" s="130"/>
      <c r="LSQ21" s="130"/>
      <c r="LSR21" s="130"/>
      <c r="LSS21" s="130"/>
      <c r="LST21" s="130"/>
      <c r="LSU21" s="130"/>
      <c r="LSV21" s="130"/>
      <c r="LSW21" s="130"/>
      <c r="LSX21" s="130"/>
      <c r="LSY21" s="130"/>
      <c r="LSZ21" s="130"/>
      <c r="LTA21" s="130"/>
      <c r="LTB21" s="130"/>
      <c r="LTC21" s="130"/>
      <c r="LTD21" s="130"/>
      <c r="LTE21" s="130"/>
      <c r="LTF21" s="130"/>
      <c r="LTG21" s="130"/>
      <c r="LTH21" s="130"/>
      <c r="LTI21" s="130"/>
      <c r="LTJ21" s="130"/>
      <c r="LTK21" s="130"/>
      <c r="LTL21" s="130"/>
      <c r="LTM21" s="130"/>
      <c r="LTN21" s="130"/>
      <c r="LTO21" s="130"/>
      <c r="LTP21" s="130"/>
      <c r="LTQ21" s="130"/>
      <c r="LTR21" s="130"/>
      <c r="LTS21" s="130"/>
      <c r="LTT21" s="130"/>
      <c r="LTU21" s="130"/>
      <c r="LTV21" s="130"/>
      <c r="LTW21" s="130"/>
      <c r="LTX21" s="130"/>
      <c r="LTY21" s="130"/>
      <c r="LTZ21" s="130"/>
      <c r="LUA21" s="130"/>
      <c r="LUB21" s="130"/>
      <c r="LUC21" s="130"/>
      <c r="LUD21" s="130"/>
      <c r="LUE21" s="130"/>
      <c r="LUF21" s="130"/>
      <c r="LUG21" s="130"/>
      <c r="LUH21" s="130"/>
      <c r="LUI21" s="130"/>
      <c r="LUJ21" s="130"/>
      <c r="LUK21" s="130"/>
      <c r="LUL21" s="130"/>
      <c r="LUM21" s="130"/>
      <c r="LUN21" s="130"/>
      <c r="LUO21" s="130"/>
      <c r="LUP21" s="130"/>
      <c r="LUQ21" s="130"/>
      <c r="LUR21" s="130"/>
      <c r="LUS21" s="130"/>
      <c r="LUT21" s="130"/>
      <c r="LUU21" s="130"/>
      <c r="LUV21" s="130"/>
      <c r="LUW21" s="130"/>
      <c r="LUX21" s="130"/>
      <c r="LUY21" s="130"/>
      <c r="LUZ21" s="130"/>
      <c r="LVA21" s="130"/>
      <c r="LVB21" s="130"/>
      <c r="LVC21" s="130"/>
      <c r="LVD21" s="130"/>
      <c r="LVE21" s="130"/>
      <c r="LVF21" s="130"/>
      <c r="LVG21" s="130"/>
      <c r="LVH21" s="130"/>
      <c r="LVI21" s="130"/>
      <c r="LVJ21" s="130"/>
      <c r="LVK21" s="130"/>
      <c r="LVL21" s="130"/>
      <c r="LVM21" s="130"/>
      <c r="LVN21" s="130"/>
      <c r="LVO21" s="130"/>
      <c r="LVP21" s="130"/>
      <c r="LVQ21" s="130"/>
      <c r="LVR21" s="130"/>
      <c r="LVS21" s="130"/>
      <c r="LVT21" s="130"/>
      <c r="LVU21" s="130"/>
      <c r="LVV21" s="130"/>
      <c r="LVW21" s="130"/>
      <c r="LVX21" s="130"/>
      <c r="LVY21" s="130"/>
      <c r="LVZ21" s="130"/>
      <c r="LWA21" s="130"/>
      <c r="LWB21" s="130"/>
      <c r="LWC21" s="130"/>
      <c r="LWD21" s="130"/>
      <c r="LWE21" s="130"/>
      <c r="LWF21" s="130"/>
      <c r="LWG21" s="130"/>
      <c r="LWH21" s="130"/>
      <c r="LWI21" s="130"/>
      <c r="LWJ21" s="130"/>
      <c r="LWK21" s="130"/>
      <c r="LWL21" s="130"/>
      <c r="LWM21" s="130"/>
      <c r="LWN21" s="130"/>
      <c r="LWO21" s="130"/>
      <c r="LWP21" s="130"/>
      <c r="LWQ21" s="130"/>
      <c r="LWR21" s="130"/>
      <c r="LWS21" s="130"/>
      <c r="LWT21" s="130"/>
      <c r="LWU21" s="130"/>
      <c r="LWV21" s="130"/>
      <c r="LWW21" s="130"/>
      <c r="LWX21" s="130"/>
      <c r="LWY21" s="130"/>
      <c r="LWZ21" s="130"/>
      <c r="LXA21" s="130"/>
      <c r="LXB21" s="130"/>
      <c r="LXC21" s="130"/>
      <c r="LXD21" s="130"/>
      <c r="LXE21" s="130"/>
      <c r="LXF21" s="130"/>
      <c r="LXG21" s="130"/>
      <c r="LXH21" s="130"/>
      <c r="LXI21" s="130"/>
      <c r="LXJ21" s="130"/>
      <c r="LXK21" s="130"/>
      <c r="LXL21" s="130"/>
      <c r="LXM21" s="130"/>
      <c r="LXN21" s="130"/>
      <c r="LXO21" s="130"/>
      <c r="LXP21" s="130"/>
      <c r="LXQ21" s="130"/>
      <c r="LXR21" s="130"/>
      <c r="LXS21" s="130"/>
      <c r="LXT21" s="130"/>
      <c r="LXU21" s="130"/>
      <c r="LXV21" s="130"/>
      <c r="LXW21" s="130"/>
      <c r="LXX21" s="130"/>
      <c r="LXY21" s="130"/>
      <c r="LXZ21" s="130"/>
      <c r="LYA21" s="130"/>
      <c r="LYB21" s="130"/>
      <c r="LYC21" s="130"/>
      <c r="LYD21" s="130"/>
      <c r="LYE21" s="130"/>
      <c r="LYF21" s="130"/>
      <c r="LYG21" s="130"/>
      <c r="LYH21" s="130"/>
      <c r="LYI21" s="130"/>
      <c r="LYJ21" s="130"/>
      <c r="LYK21" s="130"/>
      <c r="LYL21" s="130"/>
      <c r="LYM21" s="130"/>
      <c r="LYN21" s="130"/>
      <c r="LYO21" s="130"/>
      <c r="LYP21" s="130"/>
      <c r="LYQ21" s="130"/>
      <c r="LYR21" s="130"/>
      <c r="LYS21" s="130"/>
      <c r="LYT21" s="130"/>
      <c r="LYU21" s="130"/>
      <c r="LYV21" s="130"/>
      <c r="LYW21" s="130"/>
      <c r="LYX21" s="130"/>
      <c r="LYY21" s="130"/>
      <c r="LYZ21" s="130"/>
      <c r="LZA21" s="130"/>
      <c r="LZB21" s="130"/>
      <c r="LZC21" s="130"/>
      <c r="LZD21" s="130"/>
      <c r="LZE21" s="130"/>
      <c r="LZF21" s="130"/>
      <c r="LZG21" s="130"/>
      <c r="LZH21" s="130"/>
      <c r="LZI21" s="130"/>
      <c r="LZJ21" s="130"/>
      <c r="LZK21" s="130"/>
      <c r="LZL21" s="130"/>
      <c r="LZM21" s="130"/>
      <c r="LZN21" s="130"/>
      <c r="LZO21" s="130"/>
      <c r="LZP21" s="130"/>
      <c r="LZQ21" s="130"/>
      <c r="LZR21" s="130"/>
      <c r="LZS21" s="130"/>
      <c r="LZT21" s="130"/>
      <c r="LZU21" s="130"/>
      <c r="LZV21" s="130"/>
      <c r="LZW21" s="130"/>
      <c r="LZX21" s="130"/>
      <c r="LZY21" s="130"/>
      <c r="LZZ21" s="130"/>
      <c r="MAA21" s="130"/>
      <c r="MAB21" s="130"/>
      <c r="MAC21" s="130"/>
      <c r="MAD21" s="130"/>
      <c r="MAE21" s="130"/>
      <c r="MAF21" s="130"/>
      <c r="MAG21" s="130"/>
      <c r="MAH21" s="130"/>
      <c r="MAI21" s="130"/>
      <c r="MAJ21" s="130"/>
      <c r="MAK21" s="130"/>
      <c r="MAL21" s="130"/>
      <c r="MAM21" s="130"/>
      <c r="MAN21" s="130"/>
      <c r="MAO21" s="130"/>
      <c r="MAP21" s="130"/>
      <c r="MAQ21" s="130"/>
      <c r="MAR21" s="130"/>
      <c r="MAS21" s="130"/>
      <c r="MAT21" s="130"/>
      <c r="MAU21" s="130"/>
      <c r="MAV21" s="130"/>
      <c r="MAW21" s="130"/>
      <c r="MAX21" s="130"/>
      <c r="MAY21" s="130"/>
      <c r="MAZ21" s="130"/>
      <c r="MBA21" s="130"/>
      <c r="MBB21" s="130"/>
      <c r="MBC21" s="130"/>
      <c r="MBD21" s="130"/>
      <c r="MBE21" s="130"/>
      <c r="MBF21" s="130"/>
      <c r="MBG21" s="130"/>
      <c r="MBH21" s="130"/>
      <c r="MBI21" s="130"/>
      <c r="MBJ21" s="130"/>
      <c r="MBK21" s="130"/>
      <c r="MBL21" s="130"/>
      <c r="MBM21" s="130"/>
      <c r="MBN21" s="130"/>
      <c r="MBO21" s="130"/>
      <c r="MBP21" s="130"/>
      <c r="MBQ21" s="130"/>
      <c r="MBR21" s="130"/>
      <c r="MBS21" s="130"/>
      <c r="MBT21" s="130"/>
      <c r="MBU21" s="130"/>
      <c r="MBV21" s="130"/>
      <c r="MBW21" s="130"/>
      <c r="MBX21" s="130"/>
      <c r="MBY21" s="130"/>
      <c r="MBZ21" s="130"/>
      <c r="MCA21" s="130"/>
      <c r="MCB21" s="130"/>
      <c r="MCC21" s="130"/>
      <c r="MCD21" s="130"/>
      <c r="MCE21" s="130"/>
      <c r="MCF21" s="130"/>
      <c r="MCG21" s="130"/>
      <c r="MCH21" s="130"/>
      <c r="MCI21" s="130"/>
      <c r="MCJ21" s="130"/>
      <c r="MCK21" s="130"/>
      <c r="MCL21" s="130"/>
      <c r="MCM21" s="130"/>
      <c r="MCN21" s="130"/>
      <c r="MCO21" s="130"/>
      <c r="MCP21" s="130"/>
      <c r="MCQ21" s="130"/>
      <c r="MCR21" s="130"/>
      <c r="MCS21" s="130"/>
      <c r="MCT21" s="130"/>
      <c r="MCU21" s="130"/>
      <c r="MCV21" s="130"/>
      <c r="MCW21" s="130"/>
      <c r="MCX21" s="130"/>
      <c r="MCY21" s="130"/>
      <c r="MCZ21" s="130"/>
      <c r="MDA21" s="130"/>
      <c r="MDB21" s="130"/>
      <c r="MDC21" s="130"/>
      <c r="MDD21" s="130"/>
      <c r="MDE21" s="130"/>
      <c r="MDF21" s="130"/>
      <c r="MDG21" s="130"/>
      <c r="MDH21" s="130"/>
      <c r="MDI21" s="130"/>
      <c r="MDJ21" s="130"/>
      <c r="MDK21" s="130"/>
      <c r="MDL21" s="130"/>
      <c r="MDM21" s="130"/>
      <c r="MDN21" s="130"/>
      <c r="MDO21" s="130"/>
      <c r="MDP21" s="130"/>
      <c r="MDQ21" s="130"/>
      <c r="MDR21" s="130"/>
      <c r="MDS21" s="130"/>
      <c r="MDT21" s="130"/>
      <c r="MDU21" s="130"/>
      <c r="MDV21" s="130"/>
      <c r="MDW21" s="130"/>
      <c r="MDX21" s="130"/>
      <c r="MDY21" s="130"/>
      <c r="MDZ21" s="130"/>
      <c r="MEA21" s="130"/>
      <c r="MEB21" s="130"/>
      <c r="MEC21" s="130"/>
      <c r="MED21" s="130"/>
      <c r="MEE21" s="130"/>
      <c r="MEF21" s="130"/>
      <c r="MEG21" s="130"/>
      <c r="MEH21" s="130"/>
      <c r="MEI21" s="130"/>
      <c r="MEJ21" s="130"/>
      <c r="MEK21" s="130"/>
      <c r="MEL21" s="130"/>
      <c r="MEM21" s="130"/>
      <c r="MEN21" s="130"/>
      <c r="MEO21" s="130"/>
      <c r="MEP21" s="130"/>
      <c r="MEQ21" s="130"/>
      <c r="MER21" s="130"/>
      <c r="MES21" s="130"/>
      <c r="MET21" s="130"/>
      <c r="MEU21" s="130"/>
      <c r="MEV21" s="130"/>
      <c r="MEW21" s="130"/>
      <c r="MEX21" s="130"/>
      <c r="MEY21" s="130"/>
      <c r="MEZ21" s="130"/>
      <c r="MFA21" s="130"/>
      <c r="MFB21" s="130"/>
      <c r="MFC21" s="130"/>
      <c r="MFD21" s="130"/>
      <c r="MFE21" s="130"/>
      <c r="MFF21" s="130"/>
      <c r="MFG21" s="130"/>
      <c r="MFH21" s="130"/>
      <c r="MFI21" s="130"/>
      <c r="MFJ21" s="130"/>
      <c r="MFK21" s="130"/>
      <c r="MFL21" s="130"/>
      <c r="MFM21" s="130"/>
      <c r="MFN21" s="130"/>
      <c r="MFO21" s="130"/>
      <c r="MFP21" s="130"/>
      <c r="MFQ21" s="130"/>
      <c r="MFR21" s="130"/>
      <c r="MFS21" s="130"/>
      <c r="MFT21" s="130"/>
      <c r="MFU21" s="130"/>
      <c r="MFV21" s="130"/>
      <c r="MFW21" s="130"/>
      <c r="MFX21" s="130"/>
      <c r="MFY21" s="130"/>
      <c r="MFZ21" s="130"/>
      <c r="MGA21" s="130"/>
      <c r="MGB21" s="130"/>
      <c r="MGC21" s="130"/>
      <c r="MGD21" s="130"/>
      <c r="MGE21" s="130"/>
      <c r="MGF21" s="130"/>
      <c r="MGG21" s="130"/>
      <c r="MGH21" s="130"/>
      <c r="MGI21" s="130"/>
      <c r="MGJ21" s="130"/>
      <c r="MGK21" s="130"/>
      <c r="MGL21" s="130"/>
      <c r="MGM21" s="130"/>
      <c r="MGN21" s="130"/>
      <c r="MGO21" s="130"/>
      <c r="MGP21" s="130"/>
      <c r="MGQ21" s="130"/>
      <c r="MGR21" s="130"/>
      <c r="MGS21" s="130"/>
      <c r="MGT21" s="130"/>
      <c r="MGU21" s="130"/>
      <c r="MGV21" s="130"/>
      <c r="MGW21" s="130"/>
      <c r="MGX21" s="130"/>
      <c r="MGY21" s="130"/>
      <c r="MGZ21" s="130"/>
      <c r="MHA21" s="130"/>
      <c r="MHB21" s="130"/>
      <c r="MHC21" s="130"/>
      <c r="MHD21" s="130"/>
      <c r="MHE21" s="130"/>
      <c r="MHF21" s="130"/>
      <c r="MHG21" s="130"/>
      <c r="MHH21" s="130"/>
      <c r="MHI21" s="130"/>
      <c r="MHJ21" s="130"/>
      <c r="MHK21" s="130"/>
      <c r="MHL21" s="130"/>
      <c r="MHM21" s="130"/>
      <c r="MHN21" s="130"/>
      <c r="MHO21" s="130"/>
      <c r="MHP21" s="130"/>
      <c r="MHQ21" s="130"/>
      <c r="MHR21" s="130"/>
      <c r="MHS21" s="130"/>
      <c r="MHT21" s="130"/>
      <c r="MHU21" s="130"/>
      <c r="MHV21" s="130"/>
      <c r="MHW21" s="130"/>
      <c r="MHX21" s="130"/>
      <c r="MHY21" s="130"/>
      <c r="MHZ21" s="130"/>
      <c r="MIA21" s="130"/>
      <c r="MIB21" s="130"/>
      <c r="MIC21" s="130"/>
      <c r="MID21" s="130"/>
      <c r="MIE21" s="130"/>
      <c r="MIF21" s="130"/>
      <c r="MIG21" s="130"/>
      <c r="MIH21" s="130"/>
      <c r="MII21" s="130"/>
      <c r="MIJ21" s="130"/>
      <c r="MIK21" s="130"/>
      <c r="MIL21" s="130"/>
      <c r="MIM21" s="130"/>
      <c r="MIN21" s="130"/>
      <c r="MIO21" s="130"/>
      <c r="MIP21" s="130"/>
      <c r="MIQ21" s="130"/>
      <c r="MIR21" s="130"/>
      <c r="MIS21" s="130"/>
      <c r="MIT21" s="130"/>
      <c r="MIU21" s="130"/>
      <c r="MIV21" s="130"/>
      <c r="MIW21" s="130"/>
      <c r="MIX21" s="130"/>
      <c r="MIY21" s="130"/>
      <c r="MIZ21" s="130"/>
      <c r="MJA21" s="130"/>
      <c r="MJB21" s="130"/>
      <c r="MJC21" s="130"/>
      <c r="MJD21" s="130"/>
      <c r="MJE21" s="130"/>
      <c r="MJF21" s="130"/>
      <c r="MJG21" s="130"/>
      <c r="MJH21" s="130"/>
      <c r="MJI21" s="130"/>
      <c r="MJJ21" s="130"/>
      <c r="MJK21" s="130"/>
      <c r="MJL21" s="130"/>
      <c r="MJM21" s="130"/>
      <c r="MJN21" s="130"/>
      <c r="MJO21" s="130"/>
      <c r="MJP21" s="130"/>
      <c r="MJQ21" s="130"/>
      <c r="MJR21" s="130"/>
      <c r="MJS21" s="130"/>
      <c r="MJT21" s="130"/>
      <c r="MJU21" s="130"/>
      <c r="MJV21" s="130"/>
      <c r="MJW21" s="130"/>
      <c r="MJX21" s="130"/>
      <c r="MJY21" s="130"/>
      <c r="MJZ21" s="130"/>
      <c r="MKA21" s="130"/>
      <c r="MKB21" s="130"/>
      <c r="MKC21" s="130"/>
      <c r="MKD21" s="130"/>
      <c r="MKE21" s="130"/>
      <c r="MKF21" s="130"/>
      <c r="MKG21" s="130"/>
      <c r="MKH21" s="130"/>
      <c r="MKI21" s="130"/>
      <c r="MKJ21" s="130"/>
      <c r="MKK21" s="130"/>
      <c r="MKL21" s="130"/>
      <c r="MKM21" s="130"/>
      <c r="MKN21" s="130"/>
      <c r="MKO21" s="130"/>
      <c r="MKP21" s="130"/>
      <c r="MKQ21" s="130"/>
      <c r="MKR21" s="130"/>
      <c r="MKS21" s="130"/>
      <c r="MKT21" s="130"/>
      <c r="MKU21" s="130"/>
      <c r="MKV21" s="130"/>
      <c r="MKW21" s="130"/>
      <c r="MKX21" s="130"/>
      <c r="MKY21" s="130"/>
      <c r="MKZ21" s="130"/>
      <c r="MLA21" s="130"/>
      <c r="MLB21" s="130"/>
      <c r="MLC21" s="130"/>
      <c r="MLD21" s="130"/>
      <c r="MLE21" s="130"/>
      <c r="MLF21" s="130"/>
      <c r="MLG21" s="130"/>
      <c r="MLH21" s="130"/>
      <c r="MLI21" s="130"/>
      <c r="MLJ21" s="130"/>
      <c r="MLK21" s="130"/>
      <c r="MLL21" s="130"/>
      <c r="MLM21" s="130"/>
      <c r="MLN21" s="130"/>
      <c r="MLO21" s="130"/>
      <c r="MLP21" s="130"/>
      <c r="MLQ21" s="130"/>
      <c r="MLR21" s="130"/>
      <c r="MLS21" s="130"/>
      <c r="MLT21" s="130"/>
      <c r="MLU21" s="130"/>
      <c r="MLV21" s="130"/>
      <c r="MLW21" s="130"/>
      <c r="MLX21" s="130"/>
      <c r="MLY21" s="130"/>
      <c r="MLZ21" s="130"/>
      <c r="MMA21" s="130"/>
      <c r="MMB21" s="130"/>
      <c r="MMC21" s="130"/>
      <c r="MMD21" s="130"/>
      <c r="MME21" s="130"/>
      <c r="MMF21" s="130"/>
      <c r="MMG21" s="130"/>
      <c r="MMH21" s="130"/>
      <c r="MMI21" s="130"/>
      <c r="MMJ21" s="130"/>
      <c r="MMK21" s="130"/>
      <c r="MML21" s="130"/>
      <c r="MMM21" s="130"/>
      <c r="MMN21" s="130"/>
      <c r="MMO21" s="130"/>
      <c r="MMP21" s="130"/>
      <c r="MMQ21" s="130"/>
      <c r="MMR21" s="130"/>
      <c r="MMS21" s="130"/>
      <c r="MMT21" s="130"/>
      <c r="MMU21" s="130"/>
      <c r="MMV21" s="130"/>
      <c r="MMW21" s="130"/>
      <c r="MMX21" s="130"/>
      <c r="MMY21" s="130"/>
      <c r="MMZ21" s="130"/>
      <c r="MNA21" s="130"/>
      <c r="MNB21" s="130"/>
      <c r="MNC21" s="130"/>
      <c r="MND21" s="130"/>
      <c r="MNE21" s="130"/>
      <c r="MNF21" s="130"/>
      <c r="MNG21" s="130"/>
      <c r="MNH21" s="130"/>
      <c r="MNI21" s="130"/>
      <c r="MNJ21" s="130"/>
      <c r="MNK21" s="130"/>
      <c r="MNL21" s="130"/>
      <c r="MNM21" s="130"/>
      <c r="MNN21" s="130"/>
      <c r="MNO21" s="130"/>
      <c r="MNP21" s="130"/>
      <c r="MNQ21" s="130"/>
      <c r="MNR21" s="130"/>
      <c r="MNS21" s="130"/>
      <c r="MNT21" s="130"/>
      <c r="MNU21" s="130"/>
      <c r="MNV21" s="130"/>
      <c r="MNW21" s="130"/>
      <c r="MNX21" s="130"/>
      <c r="MNY21" s="130"/>
      <c r="MNZ21" s="130"/>
      <c r="MOA21" s="130"/>
      <c r="MOB21" s="130"/>
      <c r="MOC21" s="130"/>
      <c r="MOD21" s="130"/>
      <c r="MOE21" s="130"/>
      <c r="MOF21" s="130"/>
      <c r="MOG21" s="130"/>
      <c r="MOH21" s="130"/>
      <c r="MOI21" s="130"/>
      <c r="MOJ21" s="130"/>
      <c r="MOK21" s="130"/>
      <c r="MOL21" s="130"/>
      <c r="MOM21" s="130"/>
      <c r="MON21" s="130"/>
      <c r="MOO21" s="130"/>
      <c r="MOP21" s="130"/>
      <c r="MOQ21" s="130"/>
      <c r="MOR21" s="130"/>
      <c r="MOS21" s="130"/>
      <c r="MOT21" s="130"/>
      <c r="MOU21" s="130"/>
      <c r="MOV21" s="130"/>
      <c r="MOW21" s="130"/>
      <c r="MOX21" s="130"/>
      <c r="MOY21" s="130"/>
      <c r="MOZ21" s="130"/>
      <c r="MPA21" s="130"/>
      <c r="MPB21" s="130"/>
      <c r="MPC21" s="130"/>
      <c r="MPD21" s="130"/>
      <c r="MPE21" s="130"/>
      <c r="MPF21" s="130"/>
      <c r="MPG21" s="130"/>
      <c r="MPH21" s="130"/>
      <c r="MPI21" s="130"/>
      <c r="MPJ21" s="130"/>
      <c r="MPK21" s="130"/>
      <c r="MPL21" s="130"/>
      <c r="MPM21" s="130"/>
      <c r="MPN21" s="130"/>
      <c r="MPO21" s="130"/>
      <c r="MPP21" s="130"/>
      <c r="MPQ21" s="130"/>
      <c r="MPR21" s="130"/>
      <c r="MPS21" s="130"/>
      <c r="MPT21" s="130"/>
      <c r="MPU21" s="130"/>
      <c r="MPV21" s="130"/>
      <c r="MPW21" s="130"/>
      <c r="MPX21" s="130"/>
      <c r="MPY21" s="130"/>
      <c r="MPZ21" s="130"/>
      <c r="MQA21" s="130"/>
      <c r="MQB21" s="130"/>
      <c r="MQC21" s="130"/>
      <c r="MQD21" s="130"/>
      <c r="MQE21" s="130"/>
      <c r="MQF21" s="130"/>
      <c r="MQG21" s="130"/>
      <c r="MQH21" s="130"/>
      <c r="MQI21" s="130"/>
      <c r="MQJ21" s="130"/>
      <c r="MQK21" s="130"/>
      <c r="MQL21" s="130"/>
      <c r="MQM21" s="130"/>
      <c r="MQN21" s="130"/>
      <c r="MQO21" s="130"/>
      <c r="MQP21" s="130"/>
      <c r="MQQ21" s="130"/>
      <c r="MQR21" s="130"/>
      <c r="MQS21" s="130"/>
      <c r="MQT21" s="130"/>
      <c r="MQU21" s="130"/>
      <c r="MQV21" s="130"/>
      <c r="MQW21" s="130"/>
      <c r="MQX21" s="130"/>
      <c r="MQY21" s="130"/>
      <c r="MQZ21" s="130"/>
      <c r="MRA21" s="130"/>
      <c r="MRB21" s="130"/>
      <c r="MRC21" s="130"/>
      <c r="MRD21" s="130"/>
      <c r="MRE21" s="130"/>
      <c r="MRF21" s="130"/>
      <c r="MRG21" s="130"/>
      <c r="MRH21" s="130"/>
      <c r="MRI21" s="130"/>
      <c r="MRJ21" s="130"/>
      <c r="MRK21" s="130"/>
      <c r="MRL21" s="130"/>
      <c r="MRM21" s="130"/>
      <c r="MRN21" s="130"/>
      <c r="MRO21" s="130"/>
      <c r="MRP21" s="130"/>
      <c r="MRQ21" s="130"/>
      <c r="MRR21" s="130"/>
      <c r="MRS21" s="130"/>
      <c r="MRT21" s="130"/>
      <c r="MRU21" s="130"/>
      <c r="MRV21" s="130"/>
      <c r="MRW21" s="130"/>
      <c r="MRX21" s="130"/>
      <c r="MRY21" s="130"/>
      <c r="MRZ21" s="130"/>
      <c r="MSA21" s="130"/>
      <c r="MSB21" s="130"/>
      <c r="MSC21" s="130"/>
      <c r="MSD21" s="130"/>
      <c r="MSE21" s="130"/>
      <c r="MSF21" s="130"/>
      <c r="MSG21" s="130"/>
      <c r="MSH21" s="130"/>
      <c r="MSI21" s="130"/>
      <c r="MSJ21" s="130"/>
      <c r="MSK21" s="130"/>
      <c r="MSL21" s="130"/>
      <c r="MSM21" s="130"/>
      <c r="MSN21" s="130"/>
      <c r="MSO21" s="130"/>
      <c r="MSP21" s="130"/>
      <c r="MSQ21" s="130"/>
      <c r="MSR21" s="130"/>
      <c r="MSS21" s="130"/>
      <c r="MST21" s="130"/>
      <c r="MSU21" s="130"/>
      <c r="MSV21" s="130"/>
      <c r="MSW21" s="130"/>
      <c r="MSX21" s="130"/>
      <c r="MSY21" s="130"/>
      <c r="MSZ21" s="130"/>
      <c r="MTA21" s="130"/>
      <c r="MTB21" s="130"/>
      <c r="MTC21" s="130"/>
      <c r="MTD21" s="130"/>
      <c r="MTE21" s="130"/>
      <c r="MTF21" s="130"/>
      <c r="MTG21" s="130"/>
      <c r="MTH21" s="130"/>
      <c r="MTI21" s="130"/>
      <c r="MTJ21" s="130"/>
      <c r="MTK21" s="130"/>
      <c r="MTL21" s="130"/>
      <c r="MTM21" s="130"/>
      <c r="MTN21" s="130"/>
      <c r="MTO21" s="130"/>
      <c r="MTP21" s="130"/>
      <c r="MTQ21" s="130"/>
      <c r="MTR21" s="130"/>
      <c r="MTS21" s="130"/>
      <c r="MTT21" s="130"/>
      <c r="MTU21" s="130"/>
      <c r="MTV21" s="130"/>
      <c r="MTW21" s="130"/>
      <c r="MTX21" s="130"/>
      <c r="MTY21" s="130"/>
      <c r="MTZ21" s="130"/>
      <c r="MUA21" s="130"/>
      <c r="MUB21" s="130"/>
      <c r="MUC21" s="130"/>
      <c r="MUD21" s="130"/>
      <c r="MUE21" s="130"/>
      <c r="MUF21" s="130"/>
      <c r="MUG21" s="130"/>
      <c r="MUH21" s="130"/>
      <c r="MUI21" s="130"/>
      <c r="MUJ21" s="130"/>
      <c r="MUK21" s="130"/>
      <c r="MUL21" s="130"/>
      <c r="MUM21" s="130"/>
      <c r="MUN21" s="130"/>
      <c r="MUO21" s="130"/>
      <c r="MUP21" s="130"/>
      <c r="MUQ21" s="130"/>
      <c r="MUR21" s="130"/>
      <c r="MUS21" s="130"/>
      <c r="MUT21" s="130"/>
      <c r="MUU21" s="130"/>
      <c r="MUV21" s="130"/>
      <c r="MUW21" s="130"/>
      <c r="MUX21" s="130"/>
      <c r="MUY21" s="130"/>
      <c r="MUZ21" s="130"/>
      <c r="MVA21" s="130"/>
      <c r="MVB21" s="130"/>
      <c r="MVC21" s="130"/>
      <c r="MVD21" s="130"/>
      <c r="MVE21" s="130"/>
      <c r="MVF21" s="130"/>
      <c r="MVG21" s="130"/>
      <c r="MVH21" s="130"/>
      <c r="MVI21" s="130"/>
      <c r="MVJ21" s="130"/>
      <c r="MVK21" s="130"/>
      <c r="MVL21" s="130"/>
      <c r="MVM21" s="130"/>
      <c r="MVN21" s="130"/>
      <c r="MVO21" s="130"/>
      <c r="MVP21" s="130"/>
      <c r="MVQ21" s="130"/>
      <c r="MVR21" s="130"/>
      <c r="MVS21" s="130"/>
      <c r="MVT21" s="130"/>
      <c r="MVU21" s="130"/>
      <c r="MVV21" s="130"/>
      <c r="MVW21" s="130"/>
      <c r="MVX21" s="130"/>
      <c r="MVY21" s="130"/>
      <c r="MVZ21" s="130"/>
      <c r="MWA21" s="130"/>
      <c r="MWB21" s="130"/>
      <c r="MWC21" s="130"/>
      <c r="MWD21" s="130"/>
      <c r="MWE21" s="130"/>
      <c r="MWF21" s="130"/>
      <c r="MWG21" s="130"/>
      <c r="MWH21" s="130"/>
      <c r="MWI21" s="130"/>
      <c r="MWJ21" s="130"/>
      <c r="MWK21" s="130"/>
      <c r="MWL21" s="130"/>
      <c r="MWM21" s="130"/>
      <c r="MWN21" s="130"/>
      <c r="MWO21" s="130"/>
      <c r="MWP21" s="130"/>
      <c r="MWQ21" s="130"/>
      <c r="MWR21" s="130"/>
      <c r="MWS21" s="130"/>
      <c r="MWT21" s="130"/>
      <c r="MWU21" s="130"/>
      <c r="MWV21" s="130"/>
      <c r="MWW21" s="130"/>
      <c r="MWX21" s="130"/>
      <c r="MWY21" s="130"/>
      <c r="MWZ21" s="130"/>
      <c r="MXA21" s="130"/>
      <c r="MXB21" s="130"/>
      <c r="MXC21" s="130"/>
      <c r="MXD21" s="130"/>
      <c r="MXE21" s="130"/>
      <c r="MXF21" s="130"/>
      <c r="MXG21" s="130"/>
      <c r="MXH21" s="130"/>
      <c r="MXI21" s="130"/>
      <c r="MXJ21" s="130"/>
      <c r="MXK21" s="130"/>
      <c r="MXL21" s="130"/>
      <c r="MXM21" s="130"/>
      <c r="MXN21" s="130"/>
      <c r="MXO21" s="130"/>
      <c r="MXP21" s="130"/>
      <c r="MXQ21" s="130"/>
      <c r="MXR21" s="130"/>
      <c r="MXS21" s="130"/>
      <c r="MXT21" s="130"/>
      <c r="MXU21" s="130"/>
      <c r="MXV21" s="130"/>
      <c r="MXW21" s="130"/>
      <c r="MXX21" s="130"/>
      <c r="MXY21" s="130"/>
      <c r="MXZ21" s="130"/>
      <c r="MYA21" s="130"/>
      <c r="MYB21" s="130"/>
      <c r="MYC21" s="130"/>
      <c r="MYD21" s="130"/>
      <c r="MYE21" s="130"/>
      <c r="MYF21" s="130"/>
      <c r="MYG21" s="130"/>
      <c r="MYH21" s="130"/>
      <c r="MYI21" s="130"/>
      <c r="MYJ21" s="130"/>
      <c r="MYK21" s="130"/>
      <c r="MYL21" s="130"/>
      <c r="MYM21" s="130"/>
      <c r="MYN21" s="130"/>
      <c r="MYO21" s="130"/>
      <c r="MYP21" s="130"/>
      <c r="MYQ21" s="130"/>
      <c r="MYR21" s="130"/>
      <c r="MYS21" s="130"/>
      <c r="MYT21" s="130"/>
      <c r="MYU21" s="130"/>
      <c r="MYV21" s="130"/>
      <c r="MYW21" s="130"/>
      <c r="MYX21" s="130"/>
      <c r="MYY21" s="130"/>
      <c r="MYZ21" s="130"/>
      <c r="MZA21" s="130"/>
      <c r="MZB21" s="130"/>
      <c r="MZC21" s="130"/>
      <c r="MZD21" s="130"/>
      <c r="MZE21" s="130"/>
      <c r="MZF21" s="130"/>
      <c r="MZG21" s="130"/>
      <c r="MZH21" s="130"/>
      <c r="MZI21" s="130"/>
      <c r="MZJ21" s="130"/>
      <c r="MZK21" s="130"/>
      <c r="MZL21" s="130"/>
      <c r="MZM21" s="130"/>
      <c r="MZN21" s="130"/>
      <c r="MZO21" s="130"/>
      <c r="MZP21" s="130"/>
      <c r="MZQ21" s="130"/>
      <c r="MZR21" s="130"/>
      <c r="MZS21" s="130"/>
      <c r="MZT21" s="130"/>
      <c r="MZU21" s="130"/>
      <c r="MZV21" s="130"/>
      <c r="MZW21" s="130"/>
      <c r="MZX21" s="130"/>
      <c r="MZY21" s="130"/>
      <c r="MZZ21" s="130"/>
      <c r="NAA21" s="130"/>
      <c r="NAB21" s="130"/>
      <c r="NAC21" s="130"/>
      <c r="NAD21" s="130"/>
      <c r="NAE21" s="130"/>
      <c r="NAF21" s="130"/>
      <c r="NAG21" s="130"/>
      <c r="NAH21" s="130"/>
      <c r="NAI21" s="130"/>
      <c r="NAJ21" s="130"/>
      <c r="NAK21" s="130"/>
      <c r="NAL21" s="130"/>
      <c r="NAM21" s="130"/>
      <c r="NAN21" s="130"/>
      <c r="NAO21" s="130"/>
      <c r="NAP21" s="130"/>
      <c r="NAQ21" s="130"/>
      <c r="NAR21" s="130"/>
      <c r="NAS21" s="130"/>
      <c r="NAT21" s="130"/>
      <c r="NAU21" s="130"/>
      <c r="NAV21" s="130"/>
      <c r="NAW21" s="130"/>
      <c r="NAX21" s="130"/>
      <c r="NAY21" s="130"/>
      <c r="NAZ21" s="130"/>
      <c r="NBA21" s="130"/>
      <c r="NBB21" s="130"/>
      <c r="NBC21" s="130"/>
      <c r="NBD21" s="130"/>
      <c r="NBE21" s="130"/>
      <c r="NBF21" s="130"/>
      <c r="NBG21" s="130"/>
      <c r="NBH21" s="130"/>
      <c r="NBI21" s="130"/>
      <c r="NBJ21" s="130"/>
      <c r="NBK21" s="130"/>
      <c r="NBL21" s="130"/>
      <c r="NBM21" s="130"/>
      <c r="NBN21" s="130"/>
      <c r="NBO21" s="130"/>
      <c r="NBP21" s="130"/>
      <c r="NBQ21" s="130"/>
      <c r="NBR21" s="130"/>
      <c r="NBS21" s="130"/>
      <c r="NBT21" s="130"/>
      <c r="NBU21" s="130"/>
      <c r="NBV21" s="130"/>
      <c r="NBW21" s="130"/>
      <c r="NBX21" s="130"/>
      <c r="NBY21" s="130"/>
      <c r="NBZ21" s="130"/>
      <c r="NCA21" s="130"/>
      <c r="NCB21" s="130"/>
      <c r="NCC21" s="130"/>
      <c r="NCD21" s="130"/>
      <c r="NCE21" s="130"/>
      <c r="NCF21" s="130"/>
      <c r="NCG21" s="130"/>
      <c r="NCH21" s="130"/>
      <c r="NCI21" s="130"/>
      <c r="NCJ21" s="130"/>
      <c r="NCK21" s="130"/>
      <c r="NCL21" s="130"/>
      <c r="NCM21" s="130"/>
      <c r="NCN21" s="130"/>
      <c r="NCO21" s="130"/>
      <c r="NCP21" s="130"/>
      <c r="NCQ21" s="130"/>
      <c r="NCR21" s="130"/>
      <c r="NCS21" s="130"/>
      <c r="NCT21" s="130"/>
      <c r="NCU21" s="130"/>
      <c r="NCV21" s="130"/>
      <c r="NCW21" s="130"/>
      <c r="NCX21" s="130"/>
      <c r="NCY21" s="130"/>
      <c r="NCZ21" s="130"/>
      <c r="NDA21" s="130"/>
      <c r="NDB21" s="130"/>
      <c r="NDC21" s="130"/>
      <c r="NDD21" s="130"/>
      <c r="NDE21" s="130"/>
      <c r="NDF21" s="130"/>
      <c r="NDG21" s="130"/>
      <c r="NDH21" s="130"/>
      <c r="NDI21" s="130"/>
      <c r="NDJ21" s="130"/>
      <c r="NDK21" s="130"/>
      <c r="NDL21" s="130"/>
      <c r="NDM21" s="130"/>
      <c r="NDN21" s="130"/>
      <c r="NDO21" s="130"/>
      <c r="NDP21" s="130"/>
      <c r="NDQ21" s="130"/>
      <c r="NDR21" s="130"/>
      <c r="NDS21" s="130"/>
      <c r="NDT21" s="130"/>
      <c r="NDU21" s="130"/>
      <c r="NDV21" s="130"/>
      <c r="NDW21" s="130"/>
      <c r="NDX21" s="130"/>
      <c r="NDY21" s="130"/>
      <c r="NDZ21" s="130"/>
      <c r="NEA21" s="130"/>
      <c r="NEB21" s="130"/>
      <c r="NEC21" s="130"/>
      <c r="NED21" s="130"/>
      <c r="NEE21" s="130"/>
      <c r="NEF21" s="130"/>
      <c r="NEG21" s="130"/>
      <c r="NEH21" s="130"/>
      <c r="NEI21" s="130"/>
      <c r="NEJ21" s="130"/>
      <c r="NEK21" s="130"/>
      <c r="NEL21" s="130"/>
      <c r="NEM21" s="130"/>
      <c r="NEN21" s="130"/>
      <c r="NEO21" s="130"/>
      <c r="NEP21" s="130"/>
      <c r="NEQ21" s="130"/>
      <c r="NER21" s="130"/>
      <c r="NES21" s="130"/>
      <c r="NET21" s="130"/>
      <c r="NEU21" s="130"/>
      <c r="NEV21" s="130"/>
      <c r="NEW21" s="130"/>
      <c r="NEX21" s="130"/>
      <c r="NEY21" s="130"/>
      <c r="NEZ21" s="130"/>
      <c r="NFA21" s="130"/>
      <c r="NFB21" s="130"/>
      <c r="NFC21" s="130"/>
      <c r="NFD21" s="130"/>
      <c r="NFE21" s="130"/>
      <c r="NFF21" s="130"/>
      <c r="NFG21" s="130"/>
      <c r="NFH21" s="130"/>
      <c r="NFI21" s="130"/>
      <c r="NFJ21" s="130"/>
      <c r="NFK21" s="130"/>
      <c r="NFL21" s="130"/>
      <c r="NFM21" s="130"/>
      <c r="NFN21" s="130"/>
      <c r="NFO21" s="130"/>
      <c r="NFP21" s="130"/>
      <c r="NFQ21" s="130"/>
      <c r="NFR21" s="130"/>
      <c r="NFS21" s="130"/>
      <c r="NFT21" s="130"/>
      <c r="NFU21" s="130"/>
      <c r="NFV21" s="130"/>
      <c r="NFW21" s="130"/>
      <c r="NFX21" s="130"/>
      <c r="NFY21" s="130"/>
      <c r="NFZ21" s="130"/>
      <c r="NGA21" s="130"/>
      <c r="NGB21" s="130"/>
      <c r="NGC21" s="130"/>
      <c r="NGD21" s="130"/>
      <c r="NGE21" s="130"/>
      <c r="NGF21" s="130"/>
      <c r="NGG21" s="130"/>
      <c r="NGH21" s="130"/>
      <c r="NGI21" s="130"/>
      <c r="NGJ21" s="130"/>
      <c r="NGK21" s="130"/>
      <c r="NGL21" s="130"/>
      <c r="NGM21" s="130"/>
      <c r="NGN21" s="130"/>
      <c r="NGO21" s="130"/>
      <c r="NGP21" s="130"/>
      <c r="NGQ21" s="130"/>
      <c r="NGR21" s="130"/>
      <c r="NGS21" s="130"/>
      <c r="NGT21" s="130"/>
      <c r="NGU21" s="130"/>
      <c r="NGV21" s="130"/>
      <c r="NGW21" s="130"/>
      <c r="NGX21" s="130"/>
      <c r="NGY21" s="130"/>
      <c r="NGZ21" s="130"/>
      <c r="NHA21" s="130"/>
      <c r="NHB21" s="130"/>
      <c r="NHC21" s="130"/>
      <c r="NHD21" s="130"/>
      <c r="NHE21" s="130"/>
      <c r="NHF21" s="130"/>
      <c r="NHG21" s="130"/>
      <c r="NHH21" s="130"/>
      <c r="NHI21" s="130"/>
      <c r="NHJ21" s="130"/>
      <c r="NHK21" s="130"/>
      <c r="NHL21" s="130"/>
      <c r="NHM21" s="130"/>
      <c r="NHN21" s="130"/>
      <c r="NHO21" s="130"/>
      <c r="NHP21" s="130"/>
      <c r="NHQ21" s="130"/>
      <c r="NHR21" s="130"/>
      <c r="NHS21" s="130"/>
      <c r="NHT21" s="130"/>
      <c r="NHU21" s="130"/>
      <c r="NHV21" s="130"/>
      <c r="NHW21" s="130"/>
      <c r="NHX21" s="130"/>
      <c r="NHY21" s="130"/>
      <c r="NHZ21" s="130"/>
      <c r="NIA21" s="130"/>
      <c r="NIB21" s="130"/>
      <c r="NIC21" s="130"/>
      <c r="NID21" s="130"/>
      <c r="NIE21" s="130"/>
      <c r="NIF21" s="130"/>
      <c r="NIG21" s="130"/>
      <c r="NIH21" s="130"/>
      <c r="NII21" s="130"/>
      <c r="NIJ21" s="130"/>
      <c r="NIK21" s="130"/>
      <c r="NIL21" s="130"/>
      <c r="NIM21" s="130"/>
      <c r="NIN21" s="130"/>
      <c r="NIO21" s="130"/>
      <c r="NIP21" s="130"/>
      <c r="NIQ21" s="130"/>
      <c r="NIR21" s="130"/>
      <c r="NIS21" s="130"/>
      <c r="NIT21" s="130"/>
      <c r="NIU21" s="130"/>
      <c r="NIV21" s="130"/>
      <c r="NIW21" s="130"/>
      <c r="NIX21" s="130"/>
      <c r="NIY21" s="130"/>
      <c r="NIZ21" s="130"/>
      <c r="NJA21" s="130"/>
      <c r="NJB21" s="130"/>
      <c r="NJC21" s="130"/>
      <c r="NJD21" s="130"/>
      <c r="NJE21" s="130"/>
      <c r="NJF21" s="130"/>
      <c r="NJG21" s="130"/>
      <c r="NJH21" s="130"/>
      <c r="NJI21" s="130"/>
      <c r="NJJ21" s="130"/>
      <c r="NJK21" s="130"/>
      <c r="NJL21" s="130"/>
      <c r="NJM21" s="130"/>
      <c r="NJN21" s="130"/>
      <c r="NJO21" s="130"/>
      <c r="NJP21" s="130"/>
      <c r="NJQ21" s="130"/>
      <c r="NJR21" s="130"/>
      <c r="NJS21" s="130"/>
      <c r="NJT21" s="130"/>
      <c r="NJU21" s="130"/>
      <c r="NJV21" s="130"/>
      <c r="NJW21" s="130"/>
      <c r="NJX21" s="130"/>
      <c r="NJY21" s="130"/>
      <c r="NJZ21" s="130"/>
      <c r="NKA21" s="130"/>
      <c r="NKB21" s="130"/>
      <c r="NKC21" s="130"/>
      <c r="NKD21" s="130"/>
      <c r="NKE21" s="130"/>
      <c r="NKF21" s="130"/>
      <c r="NKG21" s="130"/>
      <c r="NKH21" s="130"/>
      <c r="NKI21" s="130"/>
      <c r="NKJ21" s="130"/>
      <c r="NKK21" s="130"/>
      <c r="NKL21" s="130"/>
      <c r="NKM21" s="130"/>
      <c r="NKN21" s="130"/>
      <c r="NKO21" s="130"/>
      <c r="NKP21" s="130"/>
      <c r="NKQ21" s="130"/>
      <c r="NKR21" s="130"/>
      <c r="NKS21" s="130"/>
      <c r="NKT21" s="130"/>
      <c r="NKU21" s="130"/>
      <c r="NKV21" s="130"/>
      <c r="NKW21" s="130"/>
      <c r="NKX21" s="130"/>
      <c r="NKY21" s="130"/>
      <c r="NKZ21" s="130"/>
      <c r="NLA21" s="130"/>
      <c r="NLB21" s="130"/>
      <c r="NLC21" s="130"/>
      <c r="NLD21" s="130"/>
      <c r="NLE21" s="130"/>
      <c r="NLF21" s="130"/>
      <c r="NLG21" s="130"/>
      <c r="NLH21" s="130"/>
      <c r="NLI21" s="130"/>
      <c r="NLJ21" s="130"/>
      <c r="NLK21" s="130"/>
      <c r="NLL21" s="130"/>
      <c r="NLM21" s="130"/>
      <c r="NLN21" s="130"/>
      <c r="NLO21" s="130"/>
      <c r="NLP21" s="130"/>
      <c r="NLQ21" s="130"/>
      <c r="NLR21" s="130"/>
      <c r="NLS21" s="130"/>
      <c r="NLT21" s="130"/>
      <c r="NLU21" s="130"/>
      <c r="NLV21" s="130"/>
      <c r="NLW21" s="130"/>
      <c r="NLX21" s="130"/>
      <c r="NLY21" s="130"/>
      <c r="NLZ21" s="130"/>
      <c r="NMA21" s="130"/>
      <c r="NMB21" s="130"/>
      <c r="NMC21" s="130"/>
      <c r="NMD21" s="130"/>
      <c r="NME21" s="130"/>
      <c r="NMF21" s="130"/>
      <c r="NMG21" s="130"/>
      <c r="NMH21" s="130"/>
      <c r="NMI21" s="130"/>
      <c r="NMJ21" s="130"/>
      <c r="NMK21" s="130"/>
      <c r="NML21" s="130"/>
      <c r="NMM21" s="130"/>
      <c r="NMN21" s="130"/>
      <c r="NMO21" s="130"/>
      <c r="NMP21" s="130"/>
      <c r="NMQ21" s="130"/>
      <c r="NMR21" s="130"/>
      <c r="NMS21" s="130"/>
      <c r="NMT21" s="130"/>
      <c r="NMU21" s="130"/>
      <c r="NMV21" s="130"/>
      <c r="NMW21" s="130"/>
      <c r="NMX21" s="130"/>
      <c r="NMY21" s="130"/>
      <c r="NMZ21" s="130"/>
      <c r="NNA21" s="130"/>
      <c r="NNB21" s="130"/>
      <c r="NNC21" s="130"/>
      <c r="NND21" s="130"/>
      <c r="NNE21" s="130"/>
      <c r="NNF21" s="130"/>
      <c r="NNG21" s="130"/>
      <c r="NNH21" s="130"/>
      <c r="NNI21" s="130"/>
      <c r="NNJ21" s="130"/>
      <c r="NNK21" s="130"/>
      <c r="NNL21" s="130"/>
      <c r="NNM21" s="130"/>
      <c r="NNN21" s="130"/>
      <c r="NNO21" s="130"/>
      <c r="NNP21" s="130"/>
      <c r="NNQ21" s="130"/>
      <c r="NNR21" s="130"/>
      <c r="NNS21" s="130"/>
      <c r="NNT21" s="130"/>
      <c r="NNU21" s="130"/>
      <c r="NNV21" s="130"/>
      <c r="NNW21" s="130"/>
      <c r="NNX21" s="130"/>
      <c r="NNY21" s="130"/>
      <c r="NNZ21" s="130"/>
      <c r="NOA21" s="130"/>
      <c r="NOB21" s="130"/>
      <c r="NOC21" s="130"/>
      <c r="NOD21" s="130"/>
      <c r="NOE21" s="130"/>
      <c r="NOF21" s="130"/>
      <c r="NOG21" s="130"/>
      <c r="NOH21" s="130"/>
      <c r="NOI21" s="130"/>
      <c r="NOJ21" s="130"/>
      <c r="NOK21" s="130"/>
      <c r="NOL21" s="130"/>
      <c r="NOM21" s="130"/>
      <c r="NON21" s="130"/>
      <c r="NOO21" s="130"/>
      <c r="NOP21" s="130"/>
      <c r="NOQ21" s="130"/>
      <c r="NOR21" s="130"/>
      <c r="NOS21" s="130"/>
      <c r="NOT21" s="130"/>
      <c r="NOU21" s="130"/>
      <c r="NOV21" s="130"/>
      <c r="NOW21" s="130"/>
      <c r="NOX21" s="130"/>
      <c r="NOY21" s="130"/>
      <c r="NOZ21" s="130"/>
      <c r="NPA21" s="130"/>
      <c r="NPB21" s="130"/>
      <c r="NPC21" s="130"/>
      <c r="NPD21" s="130"/>
      <c r="NPE21" s="130"/>
      <c r="NPF21" s="130"/>
      <c r="NPG21" s="130"/>
      <c r="NPH21" s="130"/>
      <c r="NPI21" s="130"/>
      <c r="NPJ21" s="130"/>
      <c r="NPK21" s="130"/>
      <c r="NPL21" s="130"/>
      <c r="NPM21" s="130"/>
      <c r="NPN21" s="130"/>
      <c r="NPO21" s="130"/>
      <c r="NPP21" s="130"/>
      <c r="NPQ21" s="130"/>
      <c r="NPR21" s="130"/>
      <c r="NPS21" s="130"/>
      <c r="NPT21" s="130"/>
      <c r="NPU21" s="130"/>
      <c r="NPV21" s="130"/>
      <c r="NPW21" s="130"/>
      <c r="NPX21" s="130"/>
      <c r="NPY21" s="130"/>
      <c r="NPZ21" s="130"/>
      <c r="NQA21" s="130"/>
      <c r="NQB21" s="130"/>
      <c r="NQC21" s="130"/>
      <c r="NQD21" s="130"/>
      <c r="NQE21" s="130"/>
      <c r="NQF21" s="130"/>
      <c r="NQG21" s="130"/>
      <c r="NQH21" s="130"/>
      <c r="NQI21" s="130"/>
      <c r="NQJ21" s="130"/>
      <c r="NQK21" s="130"/>
      <c r="NQL21" s="130"/>
      <c r="NQM21" s="130"/>
      <c r="NQN21" s="130"/>
      <c r="NQO21" s="130"/>
      <c r="NQP21" s="130"/>
      <c r="NQQ21" s="130"/>
      <c r="NQR21" s="130"/>
      <c r="NQS21" s="130"/>
      <c r="NQT21" s="130"/>
      <c r="NQU21" s="130"/>
      <c r="NQV21" s="130"/>
      <c r="NQW21" s="130"/>
      <c r="NQX21" s="130"/>
      <c r="NQY21" s="130"/>
      <c r="NQZ21" s="130"/>
      <c r="NRA21" s="130"/>
      <c r="NRB21" s="130"/>
      <c r="NRC21" s="130"/>
      <c r="NRD21" s="130"/>
      <c r="NRE21" s="130"/>
      <c r="NRF21" s="130"/>
      <c r="NRG21" s="130"/>
      <c r="NRH21" s="130"/>
      <c r="NRI21" s="130"/>
      <c r="NRJ21" s="130"/>
      <c r="NRK21" s="130"/>
      <c r="NRL21" s="130"/>
      <c r="NRM21" s="130"/>
      <c r="NRN21" s="130"/>
      <c r="NRO21" s="130"/>
      <c r="NRP21" s="130"/>
      <c r="NRQ21" s="130"/>
      <c r="NRR21" s="130"/>
      <c r="NRS21" s="130"/>
      <c r="NRT21" s="130"/>
      <c r="NRU21" s="130"/>
      <c r="NRV21" s="130"/>
      <c r="NRW21" s="130"/>
      <c r="NRX21" s="130"/>
      <c r="NRY21" s="130"/>
      <c r="NRZ21" s="130"/>
      <c r="NSA21" s="130"/>
      <c r="NSB21" s="130"/>
      <c r="NSC21" s="130"/>
      <c r="NSD21" s="130"/>
      <c r="NSE21" s="130"/>
      <c r="NSF21" s="130"/>
      <c r="NSG21" s="130"/>
      <c r="NSH21" s="130"/>
      <c r="NSI21" s="130"/>
      <c r="NSJ21" s="130"/>
      <c r="NSK21" s="130"/>
      <c r="NSL21" s="130"/>
      <c r="NSM21" s="130"/>
      <c r="NSN21" s="130"/>
      <c r="NSO21" s="130"/>
      <c r="NSP21" s="130"/>
      <c r="NSQ21" s="130"/>
      <c r="NSR21" s="130"/>
      <c r="NSS21" s="130"/>
      <c r="NST21" s="130"/>
      <c r="NSU21" s="130"/>
      <c r="NSV21" s="130"/>
      <c r="NSW21" s="130"/>
      <c r="NSX21" s="130"/>
      <c r="NSY21" s="130"/>
      <c r="NSZ21" s="130"/>
      <c r="NTA21" s="130"/>
      <c r="NTB21" s="130"/>
      <c r="NTC21" s="130"/>
      <c r="NTD21" s="130"/>
      <c r="NTE21" s="130"/>
      <c r="NTF21" s="130"/>
      <c r="NTG21" s="130"/>
      <c r="NTH21" s="130"/>
      <c r="NTI21" s="130"/>
      <c r="NTJ21" s="130"/>
      <c r="NTK21" s="130"/>
      <c r="NTL21" s="130"/>
      <c r="NTM21" s="130"/>
      <c r="NTN21" s="130"/>
      <c r="NTO21" s="130"/>
      <c r="NTP21" s="130"/>
      <c r="NTQ21" s="130"/>
      <c r="NTR21" s="130"/>
      <c r="NTS21" s="130"/>
      <c r="NTT21" s="130"/>
      <c r="NTU21" s="130"/>
      <c r="NTV21" s="130"/>
      <c r="NTW21" s="130"/>
      <c r="NTX21" s="130"/>
      <c r="NTY21" s="130"/>
      <c r="NTZ21" s="130"/>
      <c r="NUA21" s="130"/>
      <c r="NUB21" s="130"/>
      <c r="NUC21" s="130"/>
      <c r="NUD21" s="130"/>
      <c r="NUE21" s="130"/>
      <c r="NUF21" s="130"/>
      <c r="NUG21" s="130"/>
      <c r="NUH21" s="130"/>
      <c r="NUI21" s="130"/>
      <c r="NUJ21" s="130"/>
      <c r="NUK21" s="130"/>
      <c r="NUL21" s="130"/>
      <c r="NUM21" s="130"/>
      <c r="NUN21" s="130"/>
      <c r="NUO21" s="130"/>
      <c r="NUP21" s="130"/>
      <c r="NUQ21" s="130"/>
      <c r="NUR21" s="130"/>
      <c r="NUS21" s="130"/>
      <c r="NUT21" s="130"/>
      <c r="NUU21" s="130"/>
      <c r="NUV21" s="130"/>
      <c r="NUW21" s="130"/>
      <c r="NUX21" s="130"/>
      <c r="NUY21" s="130"/>
      <c r="NUZ21" s="130"/>
      <c r="NVA21" s="130"/>
      <c r="NVB21" s="130"/>
      <c r="NVC21" s="130"/>
      <c r="NVD21" s="130"/>
      <c r="NVE21" s="130"/>
      <c r="NVF21" s="130"/>
      <c r="NVG21" s="130"/>
      <c r="NVH21" s="130"/>
      <c r="NVI21" s="130"/>
      <c r="NVJ21" s="130"/>
      <c r="NVK21" s="130"/>
      <c r="NVL21" s="130"/>
      <c r="NVM21" s="130"/>
      <c r="NVN21" s="130"/>
      <c r="NVO21" s="130"/>
      <c r="NVP21" s="130"/>
      <c r="NVQ21" s="130"/>
      <c r="NVR21" s="130"/>
      <c r="NVS21" s="130"/>
      <c r="NVT21" s="130"/>
      <c r="NVU21" s="130"/>
      <c r="NVV21" s="130"/>
      <c r="NVW21" s="130"/>
      <c r="NVX21" s="130"/>
      <c r="NVY21" s="130"/>
      <c r="NVZ21" s="130"/>
      <c r="NWA21" s="130"/>
      <c r="NWB21" s="130"/>
      <c r="NWC21" s="130"/>
      <c r="NWD21" s="130"/>
      <c r="NWE21" s="130"/>
      <c r="NWF21" s="130"/>
      <c r="NWG21" s="130"/>
      <c r="NWH21" s="130"/>
      <c r="NWI21" s="130"/>
      <c r="NWJ21" s="130"/>
      <c r="NWK21" s="130"/>
      <c r="NWL21" s="130"/>
      <c r="NWM21" s="130"/>
      <c r="NWN21" s="130"/>
      <c r="NWO21" s="130"/>
      <c r="NWP21" s="130"/>
      <c r="NWQ21" s="130"/>
      <c r="NWR21" s="130"/>
      <c r="NWS21" s="130"/>
      <c r="NWT21" s="130"/>
      <c r="NWU21" s="130"/>
      <c r="NWV21" s="130"/>
      <c r="NWW21" s="130"/>
      <c r="NWX21" s="130"/>
      <c r="NWY21" s="130"/>
      <c r="NWZ21" s="130"/>
      <c r="NXA21" s="130"/>
      <c r="NXB21" s="130"/>
      <c r="NXC21" s="130"/>
      <c r="NXD21" s="130"/>
      <c r="NXE21" s="130"/>
      <c r="NXF21" s="130"/>
      <c r="NXG21" s="130"/>
      <c r="NXH21" s="130"/>
      <c r="NXI21" s="130"/>
      <c r="NXJ21" s="130"/>
      <c r="NXK21" s="130"/>
      <c r="NXL21" s="130"/>
      <c r="NXM21" s="130"/>
      <c r="NXN21" s="130"/>
      <c r="NXO21" s="130"/>
      <c r="NXP21" s="130"/>
      <c r="NXQ21" s="130"/>
      <c r="NXR21" s="130"/>
      <c r="NXS21" s="130"/>
      <c r="NXT21" s="130"/>
      <c r="NXU21" s="130"/>
      <c r="NXV21" s="130"/>
      <c r="NXW21" s="130"/>
      <c r="NXX21" s="130"/>
      <c r="NXY21" s="130"/>
      <c r="NXZ21" s="130"/>
      <c r="NYA21" s="130"/>
      <c r="NYB21" s="130"/>
      <c r="NYC21" s="130"/>
      <c r="NYD21" s="130"/>
      <c r="NYE21" s="130"/>
      <c r="NYF21" s="130"/>
      <c r="NYG21" s="130"/>
      <c r="NYH21" s="130"/>
      <c r="NYI21" s="130"/>
      <c r="NYJ21" s="130"/>
      <c r="NYK21" s="130"/>
      <c r="NYL21" s="130"/>
      <c r="NYM21" s="130"/>
      <c r="NYN21" s="130"/>
      <c r="NYO21" s="130"/>
      <c r="NYP21" s="130"/>
      <c r="NYQ21" s="130"/>
      <c r="NYR21" s="130"/>
      <c r="NYS21" s="130"/>
      <c r="NYT21" s="130"/>
      <c r="NYU21" s="130"/>
      <c r="NYV21" s="130"/>
      <c r="NYW21" s="130"/>
      <c r="NYX21" s="130"/>
      <c r="NYY21" s="130"/>
      <c r="NYZ21" s="130"/>
      <c r="NZA21" s="130"/>
      <c r="NZB21" s="130"/>
      <c r="NZC21" s="130"/>
      <c r="NZD21" s="130"/>
      <c r="NZE21" s="130"/>
      <c r="NZF21" s="130"/>
      <c r="NZG21" s="130"/>
      <c r="NZH21" s="130"/>
      <c r="NZI21" s="130"/>
      <c r="NZJ21" s="130"/>
      <c r="NZK21" s="130"/>
      <c r="NZL21" s="130"/>
      <c r="NZM21" s="130"/>
      <c r="NZN21" s="130"/>
      <c r="NZO21" s="130"/>
      <c r="NZP21" s="130"/>
      <c r="NZQ21" s="130"/>
      <c r="NZR21" s="130"/>
      <c r="NZS21" s="130"/>
      <c r="NZT21" s="130"/>
      <c r="NZU21" s="130"/>
      <c r="NZV21" s="130"/>
      <c r="NZW21" s="130"/>
      <c r="NZX21" s="130"/>
      <c r="NZY21" s="130"/>
      <c r="NZZ21" s="130"/>
      <c r="OAA21" s="130"/>
      <c r="OAB21" s="130"/>
      <c r="OAC21" s="130"/>
      <c r="OAD21" s="130"/>
      <c r="OAE21" s="130"/>
      <c r="OAF21" s="130"/>
      <c r="OAG21" s="130"/>
      <c r="OAH21" s="130"/>
      <c r="OAI21" s="130"/>
      <c r="OAJ21" s="130"/>
      <c r="OAK21" s="130"/>
      <c r="OAL21" s="130"/>
      <c r="OAM21" s="130"/>
      <c r="OAN21" s="130"/>
      <c r="OAO21" s="130"/>
      <c r="OAP21" s="130"/>
      <c r="OAQ21" s="130"/>
      <c r="OAR21" s="130"/>
      <c r="OAS21" s="130"/>
      <c r="OAT21" s="130"/>
      <c r="OAU21" s="130"/>
      <c r="OAV21" s="130"/>
      <c r="OAW21" s="130"/>
      <c r="OAX21" s="130"/>
      <c r="OAY21" s="130"/>
      <c r="OAZ21" s="130"/>
      <c r="OBA21" s="130"/>
      <c r="OBB21" s="130"/>
      <c r="OBC21" s="130"/>
      <c r="OBD21" s="130"/>
      <c r="OBE21" s="130"/>
      <c r="OBF21" s="130"/>
      <c r="OBG21" s="130"/>
      <c r="OBH21" s="130"/>
      <c r="OBI21" s="130"/>
      <c r="OBJ21" s="130"/>
      <c r="OBK21" s="130"/>
      <c r="OBL21" s="130"/>
      <c r="OBM21" s="130"/>
      <c r="OBN21" s="130"/>
      <c r="OBO21" s="130"/>
      <c r="OBP21" s="130"/>
      <c r="OBQ21" s="130"/>
      <c r="OBR21" s="130"/>
      <c r="OBS21" s="130"/>
      <c r="OBT21" s="130"/>
      <c r="OBU21" s="130"/>
      <c r="OBV21" s="130"/>
      <c r="OBW21" s="130"/>
      <c r="OBX21" s="130"/>
      <c r="OBY21" s="130"/>
      <c r="OBZ21" s="130"/>
      <c r="OCA21" s="130"/>
      <c r="OCB21" s="130"/>
      <c r="OCC21" s="130"/>
      <c r="OCD21" s="130"/>
      <c r="OCE21" s="130"/>
      <c r="OCF21" s="130"/>
      <c r="OCG21" s="130"/>
      <c r="OCH21" s="130"/>
      <c r="OCI21" s="130"/>
      <c r="OCJ21" s="130"/>
      <c r="OCK21" s="130"/>
      <c r="OCL21" s="130"/>
      <c r="OCM21" s="130"/>
      <c r="OCN21" s="130"/>
      <c r="OCO21" s="130"/>
      <c r="OCP21" s="130"/>
      <c r="OCQ21" s="130"/>
      <c r="OCR21" s="130"/>
      <c r="OCS21" s="130"/>
      <c r="OCT21" s="130"/>
      <c r="OCU21" s="130"/>
      <c r="OCV21" s="130"/>
      <c r="OCW21" s="130"/>
      <c r="OCX21" s="130"/>
      <c r="OCY21" s="130"/>
      <c r="OCZ21" s="130"/>
      <c r="ODA21" s="130"/>
      <c r="ODB21" s="130"/>
      <c r="ODC21" s="130"/>
      <c r="ODD21" s="130"/>
      <c r="ODE21" s="130"/>
      <c r="ODF21" s="130"/>
      <c r="ODG21" s="130"/>
      <c r="ODH21" s="130"/>
      <c r="ODI21" s="130"/>
      <c r="ODJ21" s="130"/>
      <c r="ODK21" s="130"/>
      <c r="ODL21" s="130"/>
      <c r="ODM21" s="130"/>
      <c r="ODN21" s="130"/>
      <c r="ODO21" s="130"/>
      <c r="ODP21" s="130"/>
      <c r="ODQ21" s="130"/>
      <c r="ODR21" s="130"/>
      <c r="ODS21" s="130"/>
      <c r="ODT21" s="130"/>
      <c r="ODU21" s="130"/>
      <c r="ODV21" s="130"/>
      <c r="ODW21" s="130"/>
      <c r="ODX21" s="130"/>
      <c r="ODY21" s="130"/>
      <c r="ODZ21" s="130"/>
      <c r="OEA21" s="130"/>
      <c r="OEB21" s="130"/>
      <c r="OEC21" s="130"/>
      <c r="OED21" s="130"/>
      <c r="OEE21" s="130"/>
      <c r="OEF21" s="130"/>
      <c r="OEG21" s="130"/>
      <c r="OEH21" s="130"/>
      <c r="OEI21" s="130"/>
      <c r="OEJ21" s="130"/>
      <c r="OEK21" s="130"/>
      <c r="OEL21" s="130"/>
      <c r="OEM21" s="130"/>
      <c r="OEN21" s="130"/>
      <c r="OEO21" s="130"/>
      <c r="OEP21" s="130"/>
      <c r="OEQ21" s="130"/>
      <c r="OER21" s="130"/>
      <c r="OES21" s="130"/>
      <c r="OET21" s="130"/>
      <c r="OEU21" s="130"/>
      <c r="OEV21" s="130"/>
      <c r="OEW21" s="130"/>
      <c r="OEX21" s="130"/>
      <c r="OEY21" s="130"/>
      <c r="OEZ21" s="130"/>
      <c r="OFA21" s="130"/>
      <c r="OFB21" s="130"/>
      <c r="OFC21" s="130"/>
      <c r="OFD21" s="130"/>
      <c r="OFE21" s="130"/>
      <c r="OFF21" s="130"/>
      <c r="OFG21" s="130"/>
      <c r="OFH21" s="130"/>
      <c r="OFI21" s="130"/>
      <c r="OFJ21" s="130"/>
      <c r="OFK21" s="130"/>
      <c r="OFL21" s="130"/>
      <c r="OFM21" s="130"/>
      <c r="OFN21" s="130"/>
      <c r="OFO21" s="130"/>
      <c r="OFP21" s="130"/>
      <c r="OFQ21" s="130"/>
      <c r="OFR21" s="130"/>
      <c r="OFS21" s="130"/>
      <c r="OFT21" s="130"/>
      <c r="OFU21" s="130"/>
      <c r="OFV21" s="130"/>
      <c r="OFW21" s="130"/>
      <c r="OFX21" s="130"/>
      <c r="OFY21" s="130"/>
      <c r="OFZ21" s="130"/>
      <c r="OGA21" s="130"/>
      <c r="OGB21" s="130"/>
      <c r="OGC21" s="130"/>
      <c r="OGD21" s="130"/>
      <c r="OGE21" s="130"/>
      <c r="OGF21" s="130"/>
      <c r="OGG21" s="130"/>
      <c r="OGH21" s="130"/>
      <c r="OGI21" s="130"/>
      <c r="OGJ21" s="130"/>
      <c r="OGK21" s="130"/>
      <c r="OGL21" s="130"/>
      <c r="OGM21" s="130"/>
      <c r="OGN21" s="130"/>
      <c r="OGO21" s="130"/>
      <c r="OGP21" s="130"/>
      <c r="OGQ21" s="130"/>
      <c r="OGR21" s="130"/>
      <c r="OGS21" s="130"/>
      <c r="OGT21" s="130"/>
      <c r="OGU21" s="130"/>
      <c r="OGV21" s="130"/>
      <c r="OGW21" s="130"/>
      <c r="OGX21" s="130"/>
      <c r="OGY21" s="130"/>
      <c r="OGZ21" s="130"/>
      <c r="OHA21" s="130"/>
      <c r="OHB21" s="130"/>
      <c r="OHC21" s="130"/>
      <c r="OHD21" s="130"/>
      <c r="OHE21" s="130"/>
      <c r="OHF21" s="130"/>
      <c r="OHG21" s="130"/>
      <c r="OHH21" s="130"/>
      <c r="OHI21" s="130"/>
      <c r="OHJ21" s="130"/>
      <c r="OHK21" s="130"/>
      <c r="OHL21" s="130"/>
      <c r="OHM21" s="130"/>
      <c r="OHN21" s="130"/>
      <c r="OHO21" s="130"/>
      <c r="OHP21" s="130"/>
      <c r="OHQ21" s="130"/>
      <c r="OHR21" s="130"/>
      <c r="OHS21" s="130"/>
      <c r="OHT21" s="130"/>
      <c r="OHU21" s="130"/>
      <c r="OHV21" s="130"/>
      <c r="OHW21" s="130"/>
      <c r="OHX21" s="130"/>
      <c r="OHY21" s="130"/>
      <c r="OHZ21" s="130"/>
      <c r="OIA21" s="130"/>
      <c r="OIB21" s="130"/>
      <c r="OIC21" s="130"/>
      <c r="OID21" s="130"/>
      <c r="OIE21" s="130"/>
      <c r="OIF21" s="130"/>
      <c r="OIG21" s="130"/>
      <c r="OIH21" s="130"/>
      <c r="OII21" s="130"/>
      <c r="OIJ21" s="130"/>
      <c r="OIK21" s="130"/>
      <c r="OIL21" s="130"/>
      <c r="OIM21" s="130"/>
      <c r="OIN21" s="130"/>
      <c r="OIO21" s="130"/>
      <c r="OIP21" s="130"/>
      <c r="OIQ21" s="130"/>
      <c r="OIR21" s="130"/>
      <c r="OIS21" s="130"/>
      <c r="OIT21" s="130"/>
      <c r="OIU21" s="130"/>
      <c r="OIV21" s="130"/>
      <c r="OIW21" s="130"/>
      <c r="OIX21" s="130"/>
      <c r="OIY21" s="130"/>
      <c r="OIZ21" s="130"/>
      <c r="OJA21" s="130"/>
      <c r="OJB21" s="130"/>
      <c r="OJC21" s="130"/>
      <c r="OJD21" s="130"/>
      <c r="OJE21" s="130"/>
      <c r="OJF21" s="130"/>
      <c r="OJG21" s="130"/>
      <c r="OJH21" s="130"/>
      <c r="OJI21" s="130"/>
      <c r="OJJ21" s="130"/>
      <c r="OJK21" s="130"/>
      <c r="OJL21" s="130"/>
      <c r="OJM21" s="130"/>
      <c r="OJN21" s="130"/>
      <c r="OJO21" s="130"/>
      <c r="OJP21" s="130"/>
      <c r="OJQ21" s="130"/>
      <c r="OJR21" s="130"/>
      <c r="OJS21" s="130"/>
      <c r="OJT21" s="130"/>
      <c r="OJU21" s="130"/>
      <c r="OJV21" s="130"/>
      <c r="OJW21" s="130"/>
      <c r="OJX21" s="130"/>
      <c r="OJY21" s="130"/>
      <c r="OJZ21" s="130"/>
      <c r="OKA21" s="130"/>
      <c r="OKB21" s="130"/>
      <c r="OKC21" s="130"/>
      <c r="OKD21" s="130"/>
      <c r="OKE21" s="130"/>
      <c r="OKF21" s="130"/>
      <c r="OKG21" s="130"/>
      <c r="OKH21" s="130"/>
      <c r="OKI21" s="130"/>
      <c r="OKJ21" s="130"/>
      <c r="OKK21" s="130"/>
      <c r="OKL21" s="130"/>
      <c r="OKM21" s="130"/>
      <c r="OKN21" s="130"/>
      <c r="OKO21" s="130"/>
      <c r="OKP21" s="130"/>
      <c r="OKQ21" s="130"/>
      <c r="OKR21" s="130"/>
      <c r="OKS21" s="130"/>
      <c r="OKT21" s="130"/>
      <c r="OKU21" s="130"/>
      <c r="OKV21" s="130"/>
      <c r="OKW21" s="130"/>
      <c r="OKX21" s="130"/>
      <c r="OKY21" s="130"/>
      <c r="OKZ21" s="130"/>
      <c r="OLA21" s="130"/>
      <c r="OLB21" s="130"/>
      <c r="OLC21" s="130"/>
      <c r="OLD21" s="130"/>
      <c r="OLE21" s="130"/>
      <c r="OLF21" s="130"/>
      <c r="OLG21" s="130"/>
      <c r="OLH21" s="130"/>
      <c r="OLI21" s="130"/>
      <c r="OLJ21" s="130"/>
      <c r="OLK21" s="130"/>
      <c r="OLL21" s="130"/>
      <c r="OLM21" s="130"/>
      <c r="OLN21" s="130"/>
      <c r="OLO21" s="130"/>
      <c r="OLP21" s="130"/>
      <c r="OLQ21" s="130"/>
      <c r="OLR21" s="130"/>
      <c r="OLS21" s="130"/>
      <c r="OLT21" s="130"/>
      <c r="OLU21" s="130"/>
      <c r="OLV21" s="130"/>
      <c r="OLW21" s="130"/>
      <c r="OLX21" s="130"/>
      <c r="OLY21" s="130"/>
      <c r="OLZ21" s="130"/>
      <c r="OMA21" s="130"/>
      <c r="OMB21" s="130"/>
      <c r="OMC21" s="130"/>
      <c r="OMD21" s="130"/>
      <c r="OME21" s="130"/>
      <c r="OMF21" s="130"/>
      <c r="OMG21" s="130"/>
      <c r="OMH21" s="130"/>
      <c r="OMI21" s="130"/>
      <c r="OMJ21" s="130"/>
      <c r="OMK21" s="130"/>
      <c r="OML21" s="130"/>
      <c r="OMM21" s="130"/>
      <c r="OMN21" s="130"/>
      <c r="OMO21" s="130"/>
      <c r="OMP21" s="130"/>
      <c r="OMQ21" s="130"/>
      <c r="OMR21" s="130"/>
      <c r="OMS21" s="130"/>
      <c r="OMT21" s="130"/>
      <c r="OMU21" s="130"/>
      <c r="OMV21" s="130"/>
      <c r="OMW21" s="130"/>
      <c r="OMX21" s="130"/>
      <c r="OMY21" s="130"/>
      <c r="OMZ21" s="130"/>
      <c r="ONA21" s="130"/>
      <c r="ONB21" s="130"/>
      <c r="ONC21" s="130"/>
      <c r="OND21" s="130"/>
      <c r="ONE21" s="130"/>
      <c r="ONF21" s="130"/>
      <c r="ONG21" s="130"/>
      <c r="ONH21" s="130"/>
      <c r="ONI21" s="130"/>
      <c r="ONJ21" s="130"/>
      <c r="ONK21" s="130"/>
      <c r="ONL21" s="130"/>
      <c r="ONM21" s="130"/>
      <c r="ONN21" s="130"/>
      <c r="ONO21" s="130"/>
      <c r="ONP21" s="130"/>
      <c r="ONQ21" s="130"/>
      <c r="ONR21" s="130"/>
      <c r="ONS21" s="130"/>
      <c r="ONT21" s="130"/>
      <c r="ONU21" s="130"/>
      <c r="ONV21" s="130"/>
      <c r="ONW21" s="130"/>
      <c r="ONX21" s="130"/>
      <c r="ONY21" s="130"/>
      <c r="ONZ21" s="130"/>
      <c r="OOA21" s="130"/>
      <c r="OOB21" s="130"/>
      <c r="OOC21" s="130"/>
      <c r="OOD21" s="130"/>
      <c r="OOE21" s="130"/>
      <c r="OOF21" s="130"/>
      <c r="OOG21" s="130"/>
      <c r="OOH21" s="130"/>
      <c r="OOI21" s="130"/>
      <c r="OOJ21" s="130"/>
      <c r="OOK21" s="130"/>
      <c r="OOL21" s="130"/>
      <c r="OOM21" s="130"/>
      <c r="OON21" s="130"/>
      <c r="OOO21" s="130"/>
      <c r="OOP21" s="130"/>
      <c r="OOQ21" s="130"/>
      <c r="OOR21" s="130"/>
      <c r="OOS21" s="130"/>
      <c r="OOT21" s="130"/>
      <c r="OOU21" s="130"/>
      <c r="OOV21" s="130"/>
      <c r="OOW21" s="130"/>
      <c r="OOX21" s="130"/>
      <c r="OOY21" s="130"/>
      <c r="OOZ21" s="130"/>
      <c r="OPA21" s="130"/>
      <c r="OPB21" s="130"/>
      <c r="OPC21" s="130"/>
      <c r="OPD21" s="130"/>
      <c r="OPE21" s="130"/>
      <c r="OPF21" s="130"/>
      <c r="OPG21" s="130"/>
      <c r="OPH21" s="130"/>
      <c r="OPI21" s="130"/>
      <c r="OPJ21" s="130"/>
      <c r="OPK21" s="130"/>
      <c r="OPL21" s="130"/>
      <c r="OPM21" s="130"/>
      <c r="OPN21" s="130"/>
      <c r="OPO21" s="130"/>
      <c r="OPP21" s="130"/>
      <c r="OPQ21" s="130"/>
      <c r="OPR21" s="130"/>
      <c r="OPS21" s="130"/>
      <c r="OPT21" s="130"/>
      <c r="OPU21" s="130"/>
      <c r="OPV21" s="130"/>
      <c r="OPW21" s="130"/>
      <c r="OPX21" s="130"/>
      <c r="OPY21" s="130"/>
      <c r="OPZ21" s="130"/>
      <c r="OQA21" s="130"/>
      <c r="OQB21" s="130"/>
      <c r="OQC21" s="130"/>
      <c r="OQD21" s="130"/>
      <c r="OQE21" s="130"/>
      <c r="OQF21" s="130"/>
      <c r="OQG21" s="130"/>
      <c r="OQH21" s="130"/>
      <c r="OQI21" s="130"/>
      <c r="OQJ21" s="130"/>
      <c r="OQK21" s="130"/>
      <c r="OQL21" s="130"/>
      <c r="OQM21" s="130"/>
      <c r="OQN21" s="130"/>
      <c r="OQO21" s="130"/>
      <c r="OQP21" s="130"/>
      <c r="OQQ21" s="130"/>
      <c r="OQR21" s="130"/>
      <c r="OQS21" s="130"/>
      <c r="OQT21" s="130"/>
      <c r="OQU21" s="130"/>
      <c r="OQV21" s="130"/>
      <c r="OQW21" s="130"/>
      <c r="OQX21" s="130"/>
      <c r="OQY21" s="130"/>
      <c r="OQZ21" s="130"/>
      <c r="ORA21" s="130"/>
      <c r="ORB21" s="130"/>
      <c r="ORC21" s="130"/>
      <c r="ORD21" s="130"/>
      <c r="ORE21" s="130"/>
      <c r="ORF21" s="130"/>
      <c r="ORG21" s="130"/>
      <c r="ORH21" s="130"/>
      <c r="ORI21" s="130"/>
      <c r="ORJ21" s="130"/>
      <c r="ORK21" s="130"/>
      <c r="ORL21" s="130"/>
      <c r="ORM21" s="130"/>
      <c r="ORN21" s="130"/>
      <c r="ORO21" s="130"/>
      <c r="ORP21" s="130"/>
      <c r="ORQ21" s="130"/>
      <c r="ORR21" s="130"/>
      <c r="ORS21" s="130"/>
      <c r="ORT21" s="130"/>
      <c r="ORU21" s="130"/>
      <c r="ORV21" s="130"/>
      <c r="ORW21" s="130"/>
      <c r="ORX21" s="130"/>
      <c r="ORY21" s="130"/>
      <c r="ORZ21" s="130"/>
      <c r="OSA21" s="130"/>
      <c r="OSB21" s="130"/>
      <c r="OSC21" s="130"/>
      <c r="OSD21" s="130"/>
      <c r="OSE21" s="130"/>
      <c r="OSF21" s="130"/>
      <c r="OSG21" s="130"/>
      <c r="OSH21" s="130"/>
      <c r="OSI21" s="130"/>
      <c r="OSJ21" s="130"/>
      <c r="OSK21" s="130"/>
      <c r="OSL21" s="130"/>
      <c r="OSM21" s="130"/>
      <c r="OSN21" s="130"/>
      <c r="OSO21" s="130"/>
      <c r="OSP21" s="130"/>
      <c r="OSQ21" s="130"/>
      <c r="OSR21" s="130"/>
      <c r="OSS21" s="130"/>
      <c r="OST21" s="130"/>
      <c r="OSU21" s="130"/>
      <c r="OSV21" s="130"/>
      <c r="OSW21" s="130"/>
      <c r="OSX21" s="130"/>
      <c r="OSY21" s="130"/>
      <c r="OSZ21" s="130"/>
      <c r="OTA21" s="130"/>
      <c r="OTB21" s="130"/>
      <c r="OTC21" s="130"/>
      <c r="OTD21" s="130"/>
      <c r="OTE21" s="130"/>
      <c r="OTF21" s="130"/>
      <c r="OTG21" s="130"/>
      <c r="OTH21" s="130"/>
      <c r="OTI21" s="130"/>
      <c r="OTJ21" s="130"/>
      <c r="OTK21" s="130"/>
      <c r="OTL21" s="130"/>
      <c r="OTM21" s="130"/>
      <c r="OTN21" s="130"/>
      <c r="OTO21" s="130"/>
      <c r="OTP21" s="130"/>
      <c r="OTQ21" s="130"/>
      <c r="OTR21" s="130"/>
      <c r="OTS21" s="130"/>
      <c r="OTT21" s="130"/>
      <c r="OTU21" s="130"/>
      <c r="OTV21" s="130"/>
      <c r="OTW21" s="130"/>
      <c r="OTX21" s="130"/>
      <c r="OTY21" s="130"/>
      <c r="OTZ21" s="130"/>
      <c r="OUA21" s="130"/>
      <c r="OUB21" s="130"/>
      <c r="OUC21" s="130"/>
      <c r="OUD21" s="130"/>
      <c r="OUE21" s="130"/>
      <c r="OUF21" s="130"/>
      <c r="OUG21" s="130"/>
      <c r="OUH21" s="130"/>
      <c r="OUI21" s="130"/>
      <c r="OUJ21" s="130"/>
      <c r="OUK21" s="130"/>
      <c r="OUL21" s="130"/>
      <c r="OUM21" s="130"/>
      <c r="OUN21" s="130"/>
      <c r="OUO21" s="130"/>
      <c r="OUP21" s="130"/>
      <c r="OUQ21" s="130"/>
      <c r="OUR21" s="130"/>
      <c r="OUS21" s="130"/>
      <c r="OUT21" s="130"/>
      <c r="OUU21" s="130"/>
      <c r="OUV21" s="130"/>
      <c r="OUW21" s="130"/>
      <c r="OUX21" s="130"/>
      <c r="OUY21" s="130"/>
      <c r="OUZ21" s="130"/>
      <c r="OVA21" s="130"/>
      <c r="OVB21" s="130"/>
      <c r="OVC21" s="130"/>
      <c r="OVD21" s="130"/>
      <c r="OVE21" s="130"/>
      <c r="OVF21" s="130"/>
      <c r="OVG21" s="130"/>
      <c r="OVH21" s="130"/>
      <c r="OVI21" s="130"/>
      <c r="OVJ21" s="130"/>
      <c r="OVK21" s="130"/>
      <c r="OVL21" s="130"/>
      <c r="OVM21" s="130"/>
      <c r="OVN21" s="130"/>
      <c r="OVO21" s="130"/>
      <c r="OVP21" s="130"/>
      <c r="OVQ21" s="130"/>
      <c r="OVR21" s="130"/>
      <c r="OVS21" s="130"/>
      <c r="OVT21" s="130"/>
      <c r="OVU21" s="130"/>
      <c r="OVV21" s="130"/>
      <c r="OVW21" s="130"/>
      <c r="OVX21" s="130"/>
      <c r="OVY21" s="130"/>
      <c r="OVZ21" s="130"/>
      <c r="OWA21" s="130"/>
      <c r="OWB21" s="130"/>
      <c r="OWC21" s="130"/>
      <c r="OWD21" s="130"/>
      <c r="OWE21" s="130"/>
      <c r="OWF21" s="130"/>
      <c r="OWG21" s="130"/>
      <c r="OWH21" s="130"/>
      <c r="OWI21" s="130"/>
      <c r="OWJ21" s="130"/>
      <c r="OWK21" s="130"/>
      <c r="OWL21" s="130"/>
      <c r="OWM21" s="130"/>
      <c r="OWN21" s="130"/>
      <c r="OWO21" s="130"/>
      <c r="OWP21" s="130"/>
      <c r="OWQ21" s="130"/>
      <c r="OWR21" s="130"/>
      <c r="OWS21" s="130"/>
      <c r="OWT21" s="130"/>
      <c r="OWU21" s="130"/>
      <c r="OWV21" s="130"/>
      <c r="OWW21" s="130"/>
      <c r="OWX21" s="130"/>
      <c r="OWY21" s="130"/>
      <c r="OWZ21" s="130"/>
      <c r="OXA21" s="130"/>
      <c r="OXB21" s="130"/>
      <c r="OXC21" s="130"/>
      <c r="OXD21" s="130"/>
      <c r="OXE21" s="130"/>
      <c r="OXF21" s="130"/>
      <c r="OXG21" s="130"/>
      <c r="OXH21" s="130"/>
      <c r="OXI21" s="130"/>
      <c r="OXJ21" s="130"/>
      <c r="OXK21" s="130"/>
      <c r="OXL21" s="130"/>
      <c r="OXM21" s="130"/>
      <c r="OXN21" s="130"/>
      <c r="OXO21" s="130"/>
      <c r="OXP21" s="130"/>
      <c r="OXQ21" s="130"/>
      <c r="OXR21" s="130"/>
      <c r="OXS21" s="130"/>
      <c r="OXT21" s="130"/>
      <c r="OXU21" s="130"/>
      <c r="OXV21" s="130"/>
      <c r="OXW21" s="130"/>
      <c r="OXX21" s="130"/>
      <c r="OXY21" s="130"/>
      <c r="OXZ21" s="130"/>
      <c r="OYA21" s="130"/>
      <c r="OYB21" s="130"/>
      <c r="OYC21" s="130"/>
      <c r="OYD21" s="130"/>
      <c r="OYE21" s="130"/>
      <c r="OYF21" s="130"/>
      <c r="OYG21" s="130"/>
      <c r="OYH21" s="130"/>
      <c r="OYI21" s="130"/>
      <c r="OYJ21" s="130"/>
      <c r="OYK21" s="130"/>
      <c r="OYL21" s="130"/>
      <c r="OYM21" s="130"/>
      <c r="OYN21" s="130"/>
      <c r="OYO21" s="130"/>
      <c r="OYP21" s="130"/>
      <c r="OYQ21" s="130"/>
      <c r="OYR21" s="130"/>
      <c r="OYS21" s="130"/>
      <c r="OYT21" s="130"/>
      <c r="OYU21" s="130"/>
      <c r="OYV21" s="130"/>
      <c r="OYW21" s="130"/>
      <c r="OYX21" s="130"/>
      <c r="OYY21" s="130"/>
      <c r="OYZ21" s="130"/>
      <c r="OZA21" s="130"/>
      <c r="OZB21" s="130"/>
      <c r="OZC21" s="130"/>
      <c r="OZD21" s="130"/>
      <c r="OZE21" s="130"/>
      <c r="OZF21" s="130"/>
      <c r="OZG21" s="130"/>
      <c r="OZH21" s="130"/>
      <c r="OZI21" s="130"/>
      <c r="OZJ21" s="130"/>
      <c r="OZK21" s="130"/>
      <c r="OZL21" s="130"/>
      <c r="OZM21" s="130"/>
      <c r="OZN21" s="130"/>
      <c r="OZO21" s="130"/>
      <c r="OZP21" s="130"/>
      <c r="OZQ21" s="130"/>
      <c r="OZR21" s="130"/>
      <c r="OZS21" s="130"/>
      <c r="OZT21" s="130"/>
      <c r="OZU21" s="130"/>
      <c r="OZV21" s="130"/>
      <c r="OZW21" s="130"/>
      <c r="OZX21" s="130"/>
      <c r="OZY21" s="130"/>
      <c r="OZZ21" s="130"/>
      <c r="PAA21" s="130"/>
      <c r="PAB21" s="130"/>
      <c r="PAC21" s="130"/>
      <c r="PAD21" s="130"/>
      <c r="PAE21" s="130"/>
      <c r="PAF21" s="130"/>
      <c r="PAG21" s="130"/>
      <c r="PAH21" s="130"/>
      <c r="PAI21" s="130"/>
      <c r="PAJ21" s="130"/>
      <c r="PAK21" s="130"/>
      <c r="PAL21" s="130"/>
      <c r="PAM21" s="130"/>
      <c r="PAN21" s="130"/>
      <c r="PAO21" s="130"/>
      <c r="PAP21" s="130"/>
      <c r="PAQ21" s="130"/>
      <c r="PAR21" s="130"/>
      <c r="PAS21" s="130"/>
      <c r="PAT21" s="130"/>
      <c r="PAU21" s="130"/>
      <c r="PAV21" s="130"/>
      <c r="PAW21" s="130"/>
      <c r="PAX21" s="130"/>
      <c r="PAY21" s="130"/>
      <c r="PAZ21" s="130"/>
      <c r="PBA21" s="130"/>
      <c r="PBB21" s="130"/>
      <c r="PBC21" s="130"/>
      <c r="PBD21" s="130"/>
      <c r="PBE21" s="130"/>
      <c r="PBF21" s="130"/>
      <c r="PBG21" s="130"/>
      <c r="PBH21" s="130"/>
      <c r="PBI21" s="130"/>
      <c r="PBJ21" s="130"/>
      <c r="PBK21" s="130"/>
      <c r="PBL21" s="130"/>
      <c r="PBM21" s="130"/>
      <c r="PBN21" s="130"/>
      <c r="PBO21" s="130"/>
      <c r="PBP21" s="130"/>
      <c r="PBQ21" s="130"/>
      <c r="PBR21" s="130"/>
      <c r="PBS21" s="130"/>
      <c r="PBT21" s="130"/>
      <c r="PBU21" s="130"/>
      <c r="PBV21" s="130"/>
      <c r="PBW21" s="130"/>
      <c r="PBX21" s="130"/>
      <c r="PBY21" s="130"/>
      <c r="PBZ21" s="130"/>
      <c r="PCA21" s="130"/>
      <c r="PCB21" s="130"/>
      <c r="PCC21" s="130"/>
      <c r="PCD21" s="130"/>
      <c r="PCE21" s="130"/>
      <c r="PCF21" s="130"/>
      <c r="PCG21" s="130"/>
      <c r="PCH21" s="130"/>
      <c r="PCI21" s="130"/>
      <c r="PCJ21" s="130"/>
      <c r="PCK21" s="130"/>
      <c r="PCL21" s="130"/>
      <c r="PCM21" s="130"/>
      <c r="PCN21" s="130"/>
      <c r="PCO21" s="130"/>
      <c r="PCP21" s="130"/>
      <c r="PCQ21" s="130"/>
      <c r="PCR21" s="130"/>
      <c r="PCS21" s="130"/>
      <c r="PCT21" s="130"/>
      <c r="PCU21" s="130"/>
      <c r="PCV21" s="130"/>
      <c r="PCW21" s="130"/>
      <c r="PCX21" s="130"/>
      <c r="PCY21" s="130"/>
      <c r="PCZ21" s="130"/>
      <c r="PDA21" s="130"/>
      <c r="PDB21" s="130"/>
      <c r="PDC21" s="130"/>
      <c r="PDD21" s="130"/>
      <c r="PDE21" s="130"/>
      <c r="PDF21" s="130"/>
      <c r="PDG21" s="130"/>
      <c r="PDH21" s="130"/>
      <c r="PDI21" s="130"/>
      <c r="PDJ21" s="130"/>
      <c r="PDK21" s="130"/>
      <c r="PDL21" s="130"/>
      <c r="PDM21" s="130"/>
      <c r="PDN21" s="130"/>
      <c r="PDO21" s="130"/>
      <c r="PDP21" s="130"/>
      <c r="PDQ21" s="130"/>
      <c r="PDR21" s="130"/>
      <c r="PDS21" s="130"/>
      <c r="PDT21" s="130"/>
      <c r="PDU21" s="130"/>
      <c r="PDV21" s="130"/>
      <c r="PDW21" s="130"/>
      <c r="PDX21" s="130"/>
      <c r="PDY21" s="130"/>
      <c r="PDZ21" s="130"/>
      <c r="PEA21" s="130"/>
      <c r="PEB21" s="130"/>
      <c r="PEC21" s="130"/>
      <c r="PED21" s="130"/>
      <c r="PEE21" s="130"/>
      <c r="PEF21" s="130"/>
      <c r="PEG21" s="130"/>
      <c r="PEH21" s="130"/>
      <c r="PEI21" s="130"/>
      <c r="PEJ21" s="130"/>
      <c r="PEK21" s="130"/>
      <c r="PEL21" s="130"/>
      <c r="PEM21" s="130"/>
      <c r="PEN21" s="130"/>
      <c r="PEO21" s="130"/>
      <c r="PEP21" s="130"/>
      <c r="PEQ21" s="130"/>
      <c r="PER21" s="130"/>
      <c r="PES21" s="130"/>
      <c r="PET21" s="130"/>
      <c r="PEU21" s="130"/>
      <c r="PEV21" s="130"/>
      <c r="PEW21" s="130"/>
      <c r="PEX21" s="130"/>
      <c r="PEY21" s="130"/>
      <c r="PEZ21" s="130"/>
      <c r="PFA21" s="130"/>
      <c r="PFB21" s="130"/>
      <c r="PFC21" s="130"/>
      <c r="PFD21" s="130"/>
      <c r="PFE21" s="130"/>
      <c r="PFF21" s="130"/>
      <c r="PFG21" s="130"/>
      <c r="PFH21" s="130"/>
      <c r="PFI21" s="130"/>
      <c r="PFJ21" s="130"/>
      <c r="PFK21" s="130"/>
      <c r="PFL21" s="130"/>
      <c r="PFM21" s="130"/>
      <c r="PFN21" s="130"/>
      <c r="PFO21" s="130"/>
      <c r="PFP21" s="130"/>
      <c r="PFQ21" s="130"/>
      <c r="PFR21" s="130"/>
      <c r="PFS21" s="130"/>
      <c r="PFT21" s="130"/>
      <c r="PFU21" s="130"/>
      <c r="PFV21" s="130"/>
      <c r="PFW21" s="130"/>
      <c r="PFX21" s="130"/>
      <c r="PFY21" s="130"/>
      <c r="PFZ21" s="130"/>
      <c r="PGA21" s="130"/>
      <c r="PGB21" s="130"/>
      <c r="PGC21" s="130"/>
      <c r="PGD21" s="130"/>
      <c r="PGE21" s="130"/>
      <c r="PGF21" s="130"/>
      <c r="PGG21" s="130"/>
      <c r="PGH21" s="130"/>
      <c r="PGI21" s="130"/>
      <c r="PGJ21" s="130"/>
      <c r="PGK21" s="130"/>
      <c r="PGL21" s="130"/>
      <c r="PGM21" s="130"/>
      <c r="PGN21" s="130"/>
      <c r="PGO21" s="130"/>
      <c r="PGP21" s="130"/>
      <c r="PGQ21" s="130"/>
      <c r="PGR21" s="130"/>
      <c r="PGS21" s="130"/>
      <c r="PGT21" s="130"/>
      <c r="PGU21" s="130"/>
      <c r="PGV21" s="130"/>
      <c r="PGW21" s="130"/>
      <c r="PGX21" s="130"/>
      <c r="PGY21" s="130"/>
      <c r="PGZ21" s="130"/>
      <c r="PHA21" s="130"/>
      <c r="PHB21" s="130"/>
      <c r="PHC21" s="130"/>
      <c r="PHD21" s="130"/>
      <c r="PHE21" s="130"/>
      <c r="PHF21" s="130"/>
      <c r="PHG21" s="130"/>
      <c r="PHH21" s="130"/>
      <c r="PHI21" s="130"/>
      <c r="PHJ21" s="130"/>
      <c r="PHK21" s="130"/>
      <c r="PHL21" s="130"/>
      <c r="PHM21" s="130"/>
      <c r="PHN21" s="130"/>
      <c r="PHO21" s="130"/>
      <c r="PHP21" s="130"/>
      <c r="PHQ21" s="130"/>
      <c r="PHR21" s="130"/>
      <c r="PHS21" s="130"/>
      <c r="PHT21" s="130"/>
      <c r="PHU21" s="130"/>
      <c r="PHV21" s="130"/>
      <c r="PHW21" s="130"/>
      <c r="PHX21" s="130"/>
      <c r="PHY21" s="130"/>
      <c r="PHZ21" s="130"/>
      <c r="PIA21" s="130"/>
      <c r="PIB21" s="130"/>
      <c r="PIC21" s="130"/>
      <c r="PID21" s="130"/>
      <c r="PIE21" s="130"/>
      <c r="PIF21" s="130"/>
      <c r="PIG21" s="130"/>
      <c r="PIH21" s="130"/>
      <c r="PII21" s="130"/>
      <c r="PIJ21" s="130"/>
      <c r="PIK21" s="130"/>
      <c r="PIL21" s="130"/>
      <c r="PIM21" s="130"/>
      <c r="PIN21" s="130"/>
      <c r="PIO21" s="130"/>
      <c r="PIP21" s="130"/>
      <c r="PIQ21" s="130"/>
      <c r="PIR21" s="130"/>
      <c r="PIS21" s="130"/>
      <c r="PIT21" s="130"/>
      <c r="PIU21" s="130"/>
      <c r="PIV21" s="130"/>
      <c r="PIW21" s="130"/>
      <c r="PIX21" s="130"/>
      <c r="PIY21" s="130"/>
      <c r="PIZ21" s="130"/>
      <c r="PJA21" s="130"/>
      <c r="PJB21" s="130"/>
      <c r="PJC21" s="130"/>
      <c r="PJD21" s="130"/>
      <c r="PJE21" s="130"/>
      <c r="PJF21" s="130"/>
      <c r="PJG21" s="130"/>
      <c r="PJH21" s="130"/>
      <c r="PJI21" s="130"/>
      <c r="PJJ21" s="130"/>
      <c r="PJK21" s="130"/>
      <c r="PJL21" s="130"/>
      <c r="PJM21" s="130"/>
      <c r="PJN21" s="130"/>
      <c r="PJO21" s="130"/>
      <c r="PJP21" s="130"/>
      <c r="PJQ21" s="130"/>
      <c r="PJR21" s="130"/>
      <c r="PJS21" s="130"/>
      <c r="PJT21" s="130"/>
      <c r="PJU21" s="130"/>
      <c r="PJV21" s="130"/>
      <c r="PJW21" s="130"/>
      <c r="PJX21" s="130"/>
      <c r="PJY21" s="130"/>
      <c r="PJZ21" s="130"/>
      <c r="PKA21" s="130"/>
      <c r="PKB21" s="130"/>
      <c r="PKC21" s="130"/>
      <c r="PKD21" s="130"/>
      <c r="PKE21" s="130"/>
      <c r="PKF21" s="130"/>
      <c r="PKG21" s="130"/>
      <c r="PKH21" s="130"/>
      <c r="PKI21" s="130"/>
      <c r="PKJ21" s="130"/>
      <c r="PKK21" s="130"/>
      <c r="PKL21" s="130"/>
      <c r="PKM21" s="130"/>
      <c r="PKN21" s="130"/>
      <c r="PKO21" s="130"/>
      <c r="PKP21" s="130"/>
      <c r="PKQ21" s="130"/>
      <c r="PKR21" s="130"/>
      <c r="PKS21" s="130"/>
      <c r="PKT21" s="130"/>
      <c r="PKU21" s="130"/>
      <c r="PKV21" s="130"/>
      <c r="PKW21" s="130"/>
      <c r="PKX21" s="130"/>
      <c r="PKY21" s="130"/>
      <c r="PKZ21" s="130"/>
      <c r="PLA21" s="130"/>
      <c r="PLB21" s="130"/>
      <c r="PLC21" s="130"/>
      <c r="PLD21" s="130"/>
      <c r="PLE21" s="130"/>
      <c r="PLF21" s="130"/>
      <c r="PLG21" s="130"/>
      <c r="PLH21" s="130"/>
      <c r="PLI21" s="130"/>
      <c r="PLJ21" s="130"/>
      <c r="PLK21" s="130"/>
      <c r="PLL21" s="130"/>
      <c r="PLM21" s="130"/>
      <c r="PLN21" s="130"/>
      <c r="PLO21" s="130"/>
      <c r="PLP21" s="130"/>
      <c r="PLQ21" s="130"/>
      <c r="PLR21" s="130"/>
      <c r="PLS21" s="130"/>
      <c r="PLT21" s="130"/>
      <c r="PLU21" s="130"/>
      <c r="PLV21" s="130"/>
      <c r="PLW21" s="130"/>
      <c r="PLX21" s="130"/>
      <c r="PLY21" s="130"/>
      <c r="PLZ21" s="130"/>
      <c r="PMA21" s="130"/>
      <c r="PMB21" s="130"/>
      <c r="PMC21" s="130"/>
      <c r="PMD21" s="130"/>
      <c r="PME21" s="130"/>
      <c r="PMF21" s="130"/>
      <c r="PMG21" s="130"/>
      <c r="PMH21" s="130"/>
      <c r="PMI21" s="130"/>
      <c r="PMJ21" s="130"/>
      <c r="PMK21" s="130"/>
      <c r="PML21" s="130"/>
      <c r="PMM21" s="130"/>
      <c r="PMN21" s="130"/>
      <c r="PMO21" s="130"/>
      <c r="PMP21" s="130"/>
      <c r="PMQ21" s="130"/>
      <c r="PMR21" s="130"/>
      <c r="PMS21" s="130"/>
      <c r="PMT21" s="130"/>
      <c r="PMU21" s="130"/>
      <c r="PMV21" s="130"/>
      <c r="PMW21" s="130"/>
      <c r="PMX21" s="130"/>
      <c r="PMY21" s="130"/>
      <c r="PMZ21" s="130"/>
      <c r="PNA21" s="130"/>
      <c r="PNB21" s="130"/>
      <c r="PNC21" s="130"/>
      <c r="PND21" s="130"/>
      <c r="PNE21" s="130"/>
      <c r="PNF21" s="130"/>
      <c r="PNG21" s="130"/>
      <c r="PNH21" s="130"/>
      <c r="PNI21" s="130"/>
      <c r="PNJ21" s="130"/>
      <c r="PNK21" s="130"/>
      <c r="PNL21" s="130"/>
      <c r="PNM21" s="130"/>
      <c r="PNN21" s="130"/>
      <c r="PNO21" s="130"/>
      <c r="PNP21" s="130"/>
      <c r="PNQ21" s="130"/>
      <c r="PNR21" s="130"/>
      <c r="PNS21" s="130"/>
      <c r="PNT21" s="130"/>
      <c r="PNU21" s="130"/>
      <c r="PNV21" s="130"/>
      <c r="PNW21" s="130"/>
      <c r="PNX21" s="130"/>
      <c r="PNY21" s="130"/>
      <c r="PNZ21" s="130"/>
      <c r="POA21" s="130"/>
      <c r="POB21" s="130"/>
      <c r="POC21" s="130"/>
      <c r="POD21" s="130"/>
      <c r="POE21" s="130"/>
      <c r="POF21" s="130"/>
      <c r="POG21" s="130"/>
      <c r="POH21" s="130"/>
      <c r="POI21" s="130"/>
      <c r="POJ21" s="130"/>
      <c r="POK21" s="130"/>
      <c r="POL21" s="130"/>
      <c r="POM21" s="130"/>
      <c r="PON21" s="130"/>
      <c r="POO21" s="130"/>
      <c r="POP21" s="130"/>
      <c r="POQ21" s="130"/>
      <c r="POR21" s="130"/>
      <c r="POS21" s="130"/>
      <c r="POT21" s="130"/>
      <c r="POU21" s="130"/>
      <c r="POV21" s="130"/>
      <c r="POW21" s="130"/>
      <c r="POX21" s="130"/>
      <c r="POY21" s="130"/>
      <c r="POZ21" s="130"/>
      <c r="PPA21" s="130"/>
      <c r="PPB21" s="130"/>
      <c r="PPC21" s="130"/>
      <c r="PPD21" s="130"/>
      <c r="PPE21" s="130"/>
      <c r="PPF21" s="130"/>
      <c r="PPG21" s="130"/>
      <c r="PPH21" s="130"/>
      <c r="PPI21" s="130"/>
      <c r="PPJ21" s="130"/>
      <c r="PPK21" s="130"/>
      <c r="PPL21" s="130"/>
      <c r="PPM21" s="130"/>
      <c r="PPN21" s="130"/>
      <c r="PPO21" s="130"/>
      <c r="PPP21" s="130"/>
      <c r="PPQ21" s="130"/>
      <c r="PPR21" s="130"/>
      <c r="PPS21" s="130"/>
      <c r="PPT21" s="130"/>
      <c r="PPU21" s="130"/>
      <c r="PPV21" s="130"/>
      <c r="PPW21" s="130"/>
      <c r="PPX21" s="130"/>
      <c r="PPY21" s="130"/>
      <c r="PPZ21" s="130"/>
      <c r="PQA21" s="130"/>
      <c r="PQB21" s="130"/>
      <c r="PQC21" s="130"/>
      <c r="PQD21" s="130"/>
      <c r="PQE21" s="130"/>
      <c r="PQF21" s="130"/>
      <c r="PQG21" s="130"/>
      <c r="PQH21" s="130"/>
      <c r="PQI21" s="130"/>
      <c r="PQJ21" s="130"/>
      <c r="PQK21" s="130"/>
      <c r="PQL21" s="130"/>
      <c r="PQM21" s="130"/>
      <c r="PQN21" s="130"/>
      <c r="PQO21" s="130"/>
      <c r="PQP21" s="130"/>
      <c r="PQQ21" s="130"/>
      <c r="PQR21" s="130"/>
      <c r="PQS21" s="130"/>
      <c r="PQT21" s="130"/>
      <c r="PQU21" s="130"/>
      <c r="PQV21" s="130"/>
      <c r="PQW21" s="130"/>
      <c r="PQX21" s="130"/>
      <c r="PQY21" s="130"/>
      <c r="PQZ21" s="130"/>
      <c r="PRA21" s="130"/>
      <c r="PRB21" s="130"/>
      <c r="PRC21" s="130"/>
      <c r="PRD21" s="130"/>
      <c r="PRE21" s="130"/>
      <c r="PRF21" s="130"/>
      <c r="PRG21" s="130"/>
      <c r="PRH21" s="130"/>
      <c r="PRI21" s="130"/>
      <c r="PRJ21" s="130"/>
      <c r="PRK21" s="130"/>
      <c r="PRL21" s="130"/>
      <c r="PRM21" s="130"/>
      <c r="PRN21" s="130"/>
      <c r="PRO21" s="130"/>
      <c r="PRP21" s="130"/>
      <c r="PRQ21" s="130"/>
      <c r="PRR21" s="130"/>
      <c r="PRS21" s="130"/>
      <c r="PRT21" s="130"/>
      <c r="PRU21" s="130"/>
      <c r="PRV21" s="130"/>
      <c r="PRW21" s="130"/>
      <c r="PRX21" s="130"/>
      <c r="PRY21" s="130"/>
      <c r="PRZ21" s="130"/>
      <c r="PSA21" s="130"/>
      <c r="PSB21" s="130"/>
      <c r="PSC21" s="130"/>
      <c r="PSD21" s="130"/>
      <c r="PSE21" s="130"/>
      <c r="PSF21" s="130"/>
      <c r="PSG21" s="130"/>
      <c r="PSH21" s="130"/>
      <c r="PSI21" s="130"/>
      <c r="PSJ21" s="130"/>
      <c r="PSK21" s="130"/>
      <c r="PSL21" s="130"/>
      <c r="PSM21" s="130"/>
      <c r="PSN21" s="130"/>
      <c r="PSO21" s="130"/>
      <c r="PSP21" s="130"/>
      <c r="PSQ21" s="130"/>
      <c r="PSR21" s="130"/>
      <c r="PSS21" s="130"/>
      <c r="PST21" s="130"/>
      <c r="PSU21" s="130"/>
      <c r="PSV21" s="130"/>
      <c r="PSW21" s="130"/>
      <c r="PSX21" s="130"/>
      <c r="PSY21" s="130"/>
      <c r="PSZ21" s="130"/>
      <c r="PTA21" s="130"/>
      <c r="PTB21" s="130"/>
      <c r="PTC21" s="130"/>
      <c r="PTD21" s="130"/>
      <c r="PTE21" s="130"/>
      <c r="PTF21" s="130"/>
      <c r="PTG21" s="130"/>
      <c r="PTH21" s="130"/>
      <c r="PTI21" s="130"/>
      <c r="PTJ21" s="130"/>
      <c r="PTK21" s="130"/>
      <c r="PTL21" s="130"/>
      <c r="PTM21" s="130"/>
      <c r="PTN21" s="130"/>
      <c r="PTO21" s="130"/>
      <c r="PTP21" s="130"/>
      <c r="PTQ21" s="130"/>
      <c r="PTR21" s="130"/>
      <c r="PTS21" s="130"/>
      <c r="PTT21" s="130"/>
      <c r="PTU21" s="130"/>
      <c r="PTV21" s="130"/>
      <c r="PTW21" s="130"/>
      <c r="PTX21" s="130"/>
      <c r="PTY21" s="130"/>
      <c r="PTZ21" s="130"/>
      <c r="PUA21" s="130"/>
      <c r="PUB21" s="130"/>
      <c r="PUC21" s="130"/>
      <c r="PUD21" s="130"/>
      <c r="PUE21" s="130"/>
      <c r="PUF21" s="130"/>
      <c r="PUG21" s="130"/>
      <c r="PUH21" s="130"/>
      <c r="PUI21" s="130"/>
      <c r="PUJ21" s="130"/>
      <c r="PUK21" s="130"/>
      <c r="PUL21" s="130"/>
      <c r="PUM21" s="130"/>
      <c r="PUN21" s="130"/>
      <c r="PUO21" s="130"/>
      <c r="PUP21" s="130"/>
      <c r="PUQ21" s="130"/>
      <c r="PUR21" s="130"/>
      <c r="PUS21" s="130"/>
      <c r="PUT21" s="130"/>
      <c r="PUU21" s="130"/>
      <c r="PUV21" s="130"/>
      <c r="PUW21" s="130"/>
      <c r="PUX21" s="130"/>
      <c r="PUY21" s="130"/>
      <c r="PUZ21" s="130"/>
      <c r="PVA21" s="130"/>
      <c r="PVB21" s="130"/>
      <c r="PVC21" s="130"/>
      <c r="PVD21" s="130"/>
      <c r="PVE21" s="130"/>
      <c r="PVF21" s="130"/>
      <c r="PVG21" s="130"/>
      <c r="PVH21" s="130"/>
      <c r="PVI21" s="130"/>
      <c r="PVJ21" s="130"/>
      <c r="PVK21" s="130"/>
      <c r="PVL21" s="130"/>
      <c r="PVM21" s="130"/>
      <c r="PVN21" s="130"/>
      <c r="PVO21" s="130"/>
      <c r="PVP21" s="130"/>
      <c r="PVQ21" s="130"/>
      <c r="PVR21" s="130"/>
      <c r="PVS21" s="130"/>
      <c r="PVT21" s="130"/>
      <c r="PVU21" s="130"/>
      <c r="PVV21" s="130"/>
      <c r="PVW21" s="130"/>
      <c r="PVX21" s="130"/>
      <c r="PVY21" s="130"/>
      <c r="PVZ21" s="130"/>
      <c r="PWA21" s="130"/>
      <c r="PWB21" s="130"/>
      <c r="PWC21" s="130"/>
      <c r="PWD21" s="130"/>
      <c r="PWE21" s="130"/>
      <c r="PWF21" s="130"/>
      <c r="PWG21" s="130"/>
      <c r="PWH21" s="130"/>
      <c r="PWI21" s="130"/>
      <c r="PWJ21" s="130"/>
      <c r="PWK21" s="130"/>
      <c r="PWL21" s="130"/>
      <c r="PWM21" s="130"/>
      <c r="PWN21" s="130"/>
      <c r="PWO21" s="130"/>
      <c r="PWP21" s="130"/>
      <c r="PWQ21" s="130"/>
      <c r="PWR21" s="130"/>
      <c r="PWS21" s="130"/>
      <c r="PWT21" s="130"/>
      <c r="PWU21" s="130"/>
      <c r="PWV21" s="130"/>
      <c r="PWW21" s="130"/>
      <c r="PWX21" s="130"/>
      <c r="PWY21" s="130"/>
      <c r="PWZ21" s="130"/>
      <c r="PXA21" s="130"/>
      <c r="PXB21" s="130"/>
      <c r="PXC21" s="130"/>
      <c r="PXD21" s="130"/>
      <c r="PXE21" s="130"/>
      <c r="PXF21" s="130"/>
      <c r="PXG21" s="130"/>
      <c r="PXH21" s="130"/>
      <c r="PXI21" s="130"/>
      <c r="PXJ21" s="130"/>
      <c r="PXK21" s="130"/>
      <c r="PXL21" s="130"/>
      <c r="PXM21" s="130"/>
      <c r="PXN21" s="130"/>
      <c r="PXO21" s="130"/>
      <c r="PXP21" s="130"/>
      <c r="PXQ21" s="130"/>
      <c r="PXR21" s="130"/>
      <c r="PXS21" s="130"/>
      <c r="PXT21" s="130"/>
      <c r="PXU21" s="130"/>
      <c r="PXV21" s="130"/>
      <c r="PXW21" s="130"/>
      <c r="PXX21" s="130"/>
      <c r="PXY21" s="130"/>
      <c r="PXZ21" s="130"/>
      <c r="PYA21" s="130"/>
      <c r="PYB21" s="130"/>
      <c r="PYC21" s="130"/>
      <c r="PYD21" s="130"/>
      <c r="PYE21" s="130"/>
      <c r="PYF21" s="130"/>
      <c r="PYG21" s="130"/>
      <c r="PYH21" s="130"/>
      <c r="PYI21" s="130"/>
      <c r="PYJ21" s="130"/>
      <c r="PYK21" s="130"/>
      <c r="PYL21" s="130"/>
      <c r="PYM21" s="130"/>
      <c r="PYN21" s="130"/>
      <c r="PYO21" s="130"/>
      <c r="PYP21" s="130"/>
      <c r="PYQ21" s="130"/>
      <c r="PYR21" s="130"/>
      <c r="PYS21" s="130"/>
      <c r="PYT21" s="130"/>
      <c r="PYU21" s="130"/>
      <c r="PYV21" s="130"/>
      <c r="PYW21" s="130"/>
      <c r="PYX21" s="130"/>
      <c r="PYY21" s="130"/>
      <c r="PYZ21" s="130"/>
      <c r="PZA21" s="130"/>
      <c r="PZB21" s="130"/>
      <c r="PZC21" s="130"/>
      <c r="PZD21" s="130"/>
      <c r="PZE21" s="130"/>
      <c r="PZF21" s="130"/>
      <c r="PZG21" s="130"/>
      <c r="PZH21" s="130"/>
      <c r="PZI21" s="130"/>
      <c r="PZJ21" s="130"/>
      <c r="PZK21" s="130"/>
      <c r="PZL21" s="130"/>
      <c r="PZM21" s="130"/>
      <c r="PZN21" s="130"/>
      <c r="PZO21" s="130"/>
      <c r="PZP21" s="130"/>
      <c r="PZQ21" s="130"/>
      <c r="PZR21" s="130"/>
      <c r="PZS21" s="130"/>
      <c r="PZT21" s="130"/>
      <c r="PZU21" s="130"/>
      <c r="PZV21" s="130"/>
      <c r="PZW21" s="130"/>
      <c r="PZX21" s="130"/>
      <c r="PZY21" s="130"/>
      <c r="PZZ21" s="130"/>
      <c r="QAA21" s="130"/>
      <c r="QAB21" s="130"/>
      <c r="QAC21" s="130"/>
      <c r="QAD21" s="130"/>
      <c r="QAE21" s="130"/>
      <c r="QAF21" s="130"/>
      <c r="QAG21" s="130"/>
      <c r="QAH21" s="130"/>
      <c r="QAI21" s="130"/>
      <c r="QAJ21" s="130"/>
      <c r="QAK21" s="130"/>
      <c r="QAL21" s="130"/>
      <c r="QAM21" s="130"/>
      <c r="QAN21" s="130"/>
      <c r="QAO21" s="130"/>
      <c r="QAP21" s="130"/>
      <c r="QAQ21" s="130"/>
      <c r="QAR21" s="130"/>
      <c r="QAS21" s="130"/>
      <c r="QAT21" s="130"/>
      <c r="QAU21" s="130"/>
      <c r="QAV21" s="130"/>
      <c r="QAW21" s="130"/>
      <c r="QAX21" s="130"/>
      <c r="QAY21" s="130"/>
      <c r="QAZ21" s="130"/>
      <c r="QBA21" s="130"/>
      <c r="QBB21" s="130"/>
      <c r="QBC21" s="130"/>
      <c r="QBD21" s="130"/>
      <c r="QBE21" s="130"/>
      <c r="QBF21" s="130"/>
      <c r="QBG21" s="130"/>
      <c r="QBH21" s="130"/>
      <c r="QBI21" s="130"/>
      <c r="QBJ21" s="130"/>
      <c r="QBK21" s="130"/>
      <c r="QBL21" s="130"/>
      <c r="QBM21" s="130"/>
      <c r="QBN21" s="130"/>
      <c r="QBO21" s="130"/>
      <c r="QBP21" s="130"/>
      <c r="QBQ21" s="130"/>
      <c r="QBR21" s="130"/>
      <c r="QBS21" s="130"/>
      <c r="QBT21" s="130"/>
      <c r="QBU21" s="130"/>
      <c r="QBV21" s="130"/>
      <c r="QBW21" s="130"/>
      <c r="QBX21" s="130"/>
      <c r="QBY21" s="130"/>
      <c r="QBZ21" s="130"/>
      <c r="QCA21" s="130"/>
      <c r="QCB21" s="130"/>
      <c r="QCC21" s="130"/>
      <c r="QCD21" s="130"/>
      <c r="QCE21" s="130"/>
      <c r="QCF21" s="130"/>
      <c r="QCG21" s="130"/>
      <c r="QCH21" s="130"/>
      <c r="QCI21" s="130"/>
      <c r="QCJ21" s="130"/>
      <c r="QCK21" s="130"/>
      <c r="QCL21" s="130"/>
      <c r="QCM21" s="130"/>
      <c r="QCN21" s="130"/>
      <c r="QCO21" s="130"/>
      <c r="QCP21" s="130"/>
      <c r="QCQ21" s="130"/>
      <c r="QCR21" s="130"/>
      <c r="QCS21" s="130"/>
      <c r="QCT21" s="130"/>
      <c r="QCU21" s="130"/>
      <c r="QCV21" s="130"/>
      <c r="QCW21" s="130"/>
      <c r="QCX21" s="130"/>
      <c r="QCY21" s="130"/>
      <c r="QCZ21" s="130"/>
      <c r="QDA21" s="130"/>
      <c r="QDB21" s="130"/>
      <c r="QDC21" s="130"/>
      <c r="QDD21" s="130"/>
      <c r="QDE21" s="130"/>
      <c r="QDF21" s="130"/>
      <c r="QDG21" s="130"/>
      <c r="QDH21" s="130"/>
      <c r="QDI21" s="130"/>
      <c r="QDJ21" s="130"/>
      <c r="QDK21" s="130"/>
      <c r="QDL21" s="130"/>
      <c r="QDM21" s="130"/>
      <c r="QDN21" s="130"/>
      <c r="QDO21" s="130"/>
      <c r="QDP21" s="130"/>
      <c r="QDQ21" s="130"/>
      <c r="QDR21" s="130"/>
      <c r="QDS21" s="130"/>
      <c r="QDT21" s="130"/>
      <c r="QDU21" s="130"/>
      <c r="QDV21" s="130"/>
      <c r="QDW21" s="130"/>
      <c r="QDX21" s="130"/>
      <c r="QDY21" s="130"/>
      <c r="QDZ21" s="130"/>
      <c r="QEA21" s="130"/>
      <c r="QEB21" s="130"/>
      <c r="QEC21" s="130"/>
      <c r="QED21" s="130"/>
      <c r="QEE21" s="130"/>
      <c r="QEF21" s="130"/>
      <c r="QEG21" s="130"/>
      <c r="QEH21" s="130"/>
      <c r="QEI21" s="130"/>
      <c r="QEJ21" s="130"/>
      <c r="QEK21" s="130"/>
      <c r="QEL21" s="130"/>
      <c r="QEM21" s="130"/>
      <c r="QEN21" s="130"/>
      <c r="QEO21" s="130"/>
      <c r="QEP21" s="130"/>
      <c r="QEQ21" s="130"/>
      <c r="QER21" s="130"/>
      <c r="QES21" s="130"/>
      <c r="QET21" s="130"/>
      <c r="QEU21" s="130"/>
      <c r="QEV21" s="130"/>
      <c r="QEW21" s="130"/>
      <c r="QEX21" s="130"/>
      <c r="QEY21" s="130"/>
      <c r="QEZ21" s="130"/>
      <c r="QFA21" s="130"/>
      <c r="QFB21" s="130"/>
      <c r="QFC21" s="130"/>
      <c r="QFD21" s="130"/>
      <c r="QFE21" s="130"/>
      <c r="QFF21" s="130"/>
      <c r="QFG21" s="130"/>
      <c r="QFH21" s="130"/>
      <c r="QFI21" s="130"/>
      <c r="QFJ21" s="130"/>
      <c r="QFK21" s="130"/>
      <c r="QFL21" s="130"/>
      <c r="QFM21" s="130"/>
      <c r="QFN21" s="130"/>
      <c r="QFO21" s="130"/>
      <c r="QFP21" s="130"/>
      <c r="QFQ21" s="130"/>
      <c r="QFR21" s="130"/>
      <c r="QFS21" s="130"/>
      <c r="QFT21" s="130"/>
      <c r="QFU21" s="130"/>
      <c r="QFV21" s="130"/>
      <c r="QFW21" s="130"/>
      <c r="QFX21" s="130"/>
      <c r="QFY21" s="130"/>
      <c r="QFZ21" s="130"/>
      <c r="QGA21" s="130"/>
      <c r="QGB21" s="130"/>
      <c r="QGC21" s="130"/>
      <c r="QGD21" s="130"/>
      <c r="QGE21" s="130"/>
      <c r="QGF21" s="130"/>
      <c r="QGG21" s="130"/>
      <c r="QGH21" s="130"/>
      <c r="QGI21" s="130"/>
      <c r="QGJ21" s="130"/>
      <c r="QGK21" s="130"/>
      <c r="QGL21" s="130"/>
      <c r="QGM21" s="130"/>
      <c r="QGN21" s="130"/>
      <c r="QGO21" s="130"/>
      <c r="QGP21" s="130"/>
      <c r="QGQ21" s="130"/>
      <c r="QGR21" s="130"/>
      <c r="QGS21" s="130"/>
      <c r="QGT21" s="130"/>
      <c r="QGU21" s="130"/>
      <c r="QGV21" s="130"/>
      <c r="QGW21" s="130"/>
      <c r="QGX21" s="130"/>
      <c r="QGY21" s="130"/>
      <c r="QGZ21" s="130"/>
      <c r="QHA21" s="130"/>
      <c r="QHB21" s="130"/>
      <c r="QHC21" s="130"/>
      <c r="QHD21" s="130"/>
      <c r="QHE21" s="130"/>
      <c r="QHF21" s="130"/>
      <c r="QHG21" s="130"/>
      <c r="QHH21" s="130"/>
      <c r="QHI21" s="130"/>
      <c r="QHJ21" s="130"/>
      <c r="QHK21" s="130"/>
      <c r="QHL21" s="130"/>
      <c r="QHM21" s="130"/>
      <c r="QHN21" s="130"/>
      <c r="QHO21" s="130"/>
      <c r="QHP21" s="130"/>
      <c r="QHQ21" s="130"/>
      <c r="QHR21" s="130"/>
      <c r="QHS21" s="130"/>
      <c r="QHT21" s="130"/>
      <c r="QHU21" s="130"/>
      <c r="QHV21" s="130"/>
      <c r="QHW21" s="130"/>
      <c r="QHX21" s="130"/>
      <c r="QHY21" s="130"/>
      <c r="QHZ21" s="130"/>
      <c r="QIA21" s="130"/>
      <c r="QIB21" s="130"/>
      <c r="QIC21" s="130"/>
      <c r="QID21" s="130"/>
      <c r="QIE21" s="130"/>
      <c r="QIF21" s="130"/>
      <c r="QIG21" s="130"/>
      <c r="QIH21" s="130"/>
      <c r="QII21" s="130"/>
      <c r="QIJ21" s="130"/>
      <c r="QIK21" s="130"/>
      <c r="QIL21" s="130"/>
      <c r="QIM21" s="130"/>
      <c r="QIN21" s="130"/>
      <c r="QIO21" s="130"/>
      <c r="QIP21" s="130"/>
      <c r="QIQ21" s="130"/>
      <c r="QIR21" s="130"/>
      <c r="QIS21" s="130"/>
      <c r="QIT21" s="130"/>
      <c r="QIU21" s="130"/>
      <c r="QIV21" s="130"/>
      <c r="QIW21" s="130"/>
      <c r="QIX21" s="130"/>
      <c r="QIY21" s="130"/>
      <c r="QIZ21" s="130"/>
      <c r="QJA21" s="130"/>
      <c r="QJB21" s="130"/>
      <c r="QJC21" s="130"/>
      <c r="QJD21" s="130"/>
      <c r="QJE21" s="130"/>
      <c r="QJF21" s="130"/>
      <c r="QJG21" s="130"/>
      <c r="QJH21" s="130"/>
      <c r="QJI21" s="130"/>
      <c r="QJJ21" s="130"/>
      <c r="QJK21" s="130"/>
      <c r="QJL21" s="130"/>
      <c r="QJM21" s="130"/>
      <c r="QJN21" s="130"/>
      <c r="QJO21" s="130"/>
      <c r="QJP21" s="130"/>
      <c r="QJQ21" s="130"/>
      <c r="QJR21" s="130"/>
      <c r="QJS21" s="130"/>
      <c r="QJT21" s="130"/>
      <c r="QJU21" s="130"/>
      <c r="QJV21" s="130"/>
      <c r="QJW21" s="130"/>
      <c r="QJX21" s="130"/>
      <c r="QJY21" s="130"/>
      <c r="QJZ21" s="130"/>
      <c r="QKA21" s="130"/>
      <c r="QKB21" s="130"/>
      <c r="QKC21" s="130"/>
      <c r="QKD21" s="130"/>
      <c r="QKE21" s="130"/>
      <c r="QKF21" s="130"/>
      <c r="QKG21" s="130"/>
      <c r="QKH21" s="130"/>
      <c r="QKI21" s="130"/>
      <c r="QKJ21" s="130"/>
      <c r="QKK21" s="130"/>
      <c r="QKL21" s="130"/>
      <c r="QKM21" s="130"/>
      <c r="QKN21" s="130"/>
      <c r="QKO21" s="130"/>
      <c r="QKP21" s="130"/>
      <c r="QKQ21" s="130"/>
      <c r="QKR21" s="130"/>
      <c r="QKS21" s="130"/>
      <c r="QKT21" s="130"/>
      <c r="QKU21" s="130"/>
      <c r="QKV21" s="130"/>
      <c r="QKW21" s="130"/>
      <c r="QKX21" s="130"/>
      <c r="QKY21" s="130"/>
      <c r="QKZ21" s="130"/>
      <c r="QLA21" s="130"/>
      <c r="QLB21" s="130"/>
      <c r="QLC21" s="130"/>
      <c r="QLD21" s="130"/>
      <c r="QLE21" s="130"/>
      <c r="QLF21" s="130"/>
      <c r="QLG21" s="130"/>
      <c r="QLH21" s="130"/>
      <c r="QLI21" s="130"/>
      <c r="QLJ21" s="130"/>
      <c r="QLK21" s="130"/>
      <c r="QLL21" s="130"/>
      <c r="QLM21" s="130"/>
      <c r="QLN21" s="130"/>
      <c r="QLO21" s="130"/>
      <c r="QLP21" s="130"/>
      <c r="QLQ21" s="130"/>
      <c r="QLR21" s="130"/>
      <c r="QLS21" s="130"/>
      <c r="QLT21" s="130"/>
      <c r="QLU21" s="130"/>
      <c r="QLV21" s="130"/>
      <c r="QLW21" s="130"/>
      <c r="QLX21" s="130"/>
      <c r="QLY21" s="130"/>
      <c r="QLZ21" s="130"/>
      <c r="QMA21" s="130"/>
      <c r="QMB21" s="130"/>
      <c r="QMC21" s="130"/>
      <c r="QMD21" s="130"/>
      <c r="QME21" s="130"/>
      <c r="QMF21" s="130"/>
      <c r="QMG21" s="130"/>
      <c r="QMH21" s="130"/>
      <c r="QMI21" s="130"/>
      <c r="QMJ21" s="130"/>
      <c r="QMK21" s="130"/>
      <c r="QML21" s="130"/>
      <c r="QMM21" s="130"/>
      <c r="QMN21" s="130"/>
      <c r="QMO21" s="130"/>
      <c r="QMP21" s="130"/>
      <c r="QMQ21" s="130"/>
      <c r="QMR21" s="130"/>
      <c r="QMS21" s="130"/>
      <c r="QMT21" s="130"/>
      <c r="QMU21" s="130"/>
      <c r="QMV21" s="130"/>
      <c r="QMW21" s="130"/>
      <c r="QMX21" s="130"/>
      <c r="QMY21" s="130"/>
      <c r="QMZ21" s="130"/>
      <c r="QNA21" s="130"/>
      <c r="QNB21" s="130"/>
      <c r="QNC21" s="130"/>
      <c r="QND21" s="130"/>
      <c r="QNE21" s="130"/>
      <c r="QNF21" s="130"/>
      <c r="QNG21" s="130"/>
      <c r="QNH21" s="130"/>
      <c r="QNI21" s="130"/>
      <c r="QNJ21" s="130"/>
      <c r="QNK21" s="130"/>
      <c r="QNL21" s="130"/>
      <c r="QNM21" s="130"/>
      <c r="QNN21" s="130"/>
      <c r="QNO21" s="130"/>
      <c r="QNP21" s="130"/>
      <c r="QNQ21" s="130"/>
      <c r="QNR21" s="130"/>
      <c r="QNS21" s="130"/>
      <c r="QNT21" s="130"/>
      <c r="QNU21" s="130"/>
      <c r="QNV21" s="130"/>
      <c r="QNW21" s="130"/>
      <c r="QNX21" s="130"/>
      <c r="QNY21" s="130"/>
      <c r="QNZ21" s="130"/>
      <c r="QOA21" s="130"/>
      <c r="QOB21" s="130"/>
      <c r="QOC21" s="130"/>
      <c r="QOD21" s="130"/>
      <c r="QOE21" s="130"/>
      <c r="QOF21" s="130"/>
      <c r="QOG21" s="130"/>
      <c r="QOH21" s="130"/>
      <c r="QOI21" s="130"/>
      <c r="QOJ21" s="130"/>
      <c r="QOK21" s="130"/>
      <c r="QOL21" s="130"/>
      <c r="QOM21" s="130"/>
      <c r="QON21" s="130"/>
      <c r="QOO21" s="130"/>
      <c r="QOP21" s="130"/>
      <c r="QOQ21" s="130"/>
      <c r="QOR21" s="130"/>
      <c r="QOS21" s="130"/>
      <c r="QOT21" s="130"/>
      <c r="QOU21" s="130"/>
      <c r="QOV21" s="130"/>
      <c r="QOW21" s="130"/>
      <c r="QOX21" s="130"/>
      <c r="QOY21" s="130"/>
      <c r="QOZ21" s="130"/>
      <c r="QPA21" s="130"/>
      <c r="QPB21" s="130"/>
      <c r="QPC21" s="130"/>
      <c r="QPD21" s="130"/>
      <c r="QPE21" s="130"/>
      <c r="QPF21" s="130"/>
      <c r="QPG21" s="130"/>
      <c r="QPH21" s="130"/>
      <c r="QPI21" s="130"/>
      <c r="QPJ21" s="130"/>
      <c r="QPK21" s="130"/>
      <c r="QPL21" s="130"/>
      <c r="QPM21" s="130"/>
      <c r="QPN21" s="130"/>
      <c r="QPO21" s="130"/>
      <c r="QPP21" s="130"/>
      <c r="QPQ21" s="130"/>
      <c r="QPR21" s="130"/>
      <c r="QPS21" s="130"/>
      <c r="QPT21" s="130"/>
      <c r="QPU21" s="130"/>
      <c r="QPV21" s="130"/>
      <c r="QPW21" s="130"/>
      <c r="QPX21" s="130"/>
      <c r="QPY21" s="130"/>
      <c r="QPZ21" s="130"/>
      <c r="QQA21" s="130"/>
      <c r="QQB21" s="130"/>
      <c r="QQC21" s="130"/>
      <c r="QQD21" s="130"/>
      <c r="QQE21" s="130"/>
      <c r="QQF21" s="130"/>
      <c r="QQG21" s="130"/>
      <c r="QQH21" s="130"/>
      <c r="QQI21" s="130"/>
      <c r="QQJ21" s="130"/>
      <c r="QQK21" s="130"/>
      <c r="QQL21" s="130"/>
      <c r="QQM21" s="130"/>
      <c r="QQN21" s="130"/>
      <c r="QQO21" s="130"/>
      <c r="QQP21" s="130"/>
      <c r="QQQ21" s="130"/>
      <c r="QQR21" s="130"/>
      <c r="QQS21" s="130"/>
      <c r="QQT21" s="130"/>
      <c r="QQU21" s="130"/>
      <c r="QQV21" s="130"/>
      <c r="QQW21" s="130"/>
      <c r="QQX21" s="130"/>
      <c r="QQY21" s="130"/>
      <c r="QQZ21" s="130"/>
      <c r="QRA21" s="130"/>
      <c r="QRB21" s="130"/>
      <c r="QRC21" s="130"/>
      <c r="QRD21" s="130"/>
      <c r="QRE21" s="130"/>
      <c r="QRF21" s="130"/>
      <c r="QRG21" s="130"/>
      <c r="QRH21" s="130"/>
      <c r="QRI21" s="130"/>
      <c r="QRJ21" s="130"/>
      <c r="QRK21" s="130"/>
      <c r="QRL21" s="130"/>
      <c r="QRM21" s="130"/>
      <c r="QRN21" s="130"/>
      <c r="QRO21" s="130"/>
      <c r="QRP21" s="130"/>
      <c r="QRQ21" s="130"/>
      <c r="QRR21" s="130"/>
      <c r="QRS21" s="130"/>
      <c r="QRT21" s="130"/>
      <c r="QRU21" s="130"/>
      <c r="QRV21" s="130"/>
      <c r="QRW21" s="130"/>
      <c r="QRX21" s="130"/>
      <c r="QRY21" s="130"/>
      <c r="QRZ21" s="130"/>
      <c r="QSA21" s="130"/>
      <c r="QSB21" s="130"/>
      <c r="QSC21" s="130"/>
      <c r="QSD21" s="130"/>
      <c r="QSE21" s="130"/>
      <c r="QSF21" s="130"/>
      <c r="QSG21" s="130"/>
      <c r="QSH21" s="130"/>
      <c r="QSI21" s="130"/>
      <c r="QSJ21" s="130"/>
      <c r="QSK21" s="130"/>
      <c r="QSL21" s="130"/>
      <c r="QSM21" s="130"/>
      <c r="QSN21" s="130"/>
      <c r="QSO21" s="130"/>
      <c r="QSP21" s="130"/>
      <c r="QSQ21" s="130"/>
      <c r="QSR21" s="130"/>
      <c r="QSS21" s="130"/>
      <c r="QST21" s="130"/>
      <c r="QSU21" s="130"/>
      <c r="QSV21" s="130"/>
      <c r="QSW21" s="130"/>
      <c r="QSX21" s="130"/>
      <c r="QSY21" s="130"/>
      <c r="QSZ21" s="130"/>
      <c r="QTA21" s="130"/>
      <c r="QTB21" s="130"/>
      <c r="QTC21" s="130"/>
      <c r="QTD21" s="130"/>
      <c r="QTE21" s="130"/>
      <c r="QTF21" s="130"/>
      <c r="QTG21" s="130"/>
      <c r="QTH21" s="130"/>
      <c r="QTI21" s="130"/>
      <c r="QTJ21" s="130"/>
      <c r="QTK21" s="130"/>
      <c r="QTL21" s="130"/>
      <c r="QTM21" s="130"/>
      <c r="QTN21" s="130"/>
      <c r="QTO21" s="130"/>
      <c r="QTP21" s="130"/>
      <c r="QTQ21" s="130"/>
      <c r="QTR21" s="130"/>
      <c r="QTS21" s="130"/>
      <c r="QTT21" s="130"/>
      <c r="QTU21" s="130"/>
      <c r="QTV21" s="130"/>
      <c r="QTW21" s="130"/>
      <c r="QTX21" s="130"/>
      <c r="QTY21" s="130"/>
      <c r="QTZ21" s="130"/>
      <c r="QUA21" s="130"/>
      <c r="QUB21" s="130"/>
      <c r="QUC21" s="130"/>
      <c r="QUD21" s="130"/>
      <c r="QUE21" s="130"/>
      <c r="QUF21" s="130"/>
      <c r="QUG21" s="130"/>
      <c r="QUH21" s="130"/>
      <c r="QUI21" s="130"/>
      <c r="QUJ21" s="130"/>
      <c r="QUK21" s="130"/>
      <c r="QUL21" s="130"/>
      <c r="QUM21" s="130"/>
      <c r="QUN21" s="130"/>
      <c r="QUO21" s="130"/>
      <c r="QUP21" s="130"/>
      <c r="QUQ21" s="130"/>
      <c r="QUR21" s="130"/>
      <c r="QUS21" s="130"/>
      <c r="QUT21" s="130"/>
      <c r="QUU21" s="130"/>
      <c r="QUV21" s="130"/>
      <c r="QUW21" s="130"/>
      <c r="QUX21" s="130"/>
      <c r="QUY21" s="130"/>
      <c r="QUZ21" s="130"/>
      <c r="QVA21" s="130"/>
      <c r="QVB21" s="130"/>
      <c r="QVC21" s="130"/>
      <c r="QVD21" s="130"/>
      <c r="QVE21" s="130"/>
      <c r="QVF21" s="130"/>
      <c r="QVG21" s="130"/>
      <c r="QVH21" s="130"/>
      <c r="QVI21" s="130"/>
      <c r="QVJ21" s="130"/>
      <c r="QVK21" s="130"/>
      <c r="QVL21" s="130"/>
      <c r="QVM21" s="130"/>
      <c r="QVN21" s="130"/>
      <c r="QVO21" s="130"/>
      <c r="QVP21" s="130"/>
      <c r="QVQ21" s="130"/>
      <c r="QVR21" s="130"/>
      <c r="QVS21" s="130"/>
      <c r="QVT21" s="130"/>
      <c r="QVU21" s="130"/>
      <c r="QVV21" s="130"/>
      <c r="QVW21" s="130"/>
      <c r="QVX21" s="130"/>
      <c r="QVY21" s="130"/>
      <c r="QVZ21" s="130"/>
      <c r="QWA21" s="130"/>
      <c r="QWB21" s="130"/>
      <c r="QWC21" s="130"/>
      <c r="QWD21" s="130"/>
      <c r="QWE21" s="130"/>
      <c r="QWF21" s="130"/>
      <c r="QWG21" s="130"/>
      <c r="QWH21" s="130"/>
      <c r="QWI21" s="130"/>
      <c r="QWJ21" s="130"/>
      <c r="QWK21" s="130"/>
      <c r="QWL21" s="130"/>
      <c r="QWM21" s="130"/>
      <c r="QWN21" s="130"/>
      <c r="QWO21" s="130"/>
      <c r="QWP21" s="130"/>
      <c r="QWQ21" s="130"/>
      <c r="QWR21" s="130"/>
      <c r="QWS21" s="130"/>
      <c r="QWT21" s="130"/>
      <c r="QWU21" s="130"/>
      <c r="QWV21" s="130"/>
      <c r="QWW21" s="130"/>
      <c r="QWX21" s="130"/>
      <c r="QWY21" s="130"/>
      <c r="QWZ21" s="130"/>
      <c r="QXA21" s="130"/>
      <c r="QXB21" s="130"/>
      <c r="QXC21" s="130"/>
      <c r="QXD21" s="130"/>
      <c r="QXE21" s="130"/>
      <c r="QXF21" s="130"/>
      <c r="QXG21" s="130"/>
      <c r="QXH21" s="130"/>
      <c r="QXI21" s="130"/>
      <c r="QXJ21" s="130"/>
      <c r="QXK21" s="130"/>
      <c r="QXL21" s="130"/>
      <c r="QXM21" s="130"/>
      <c r="QXN21" s="130"/>
      <c r="QXO21" s="130"/>
      <c r="QXP21" s="130"/>
      <c r="QXQ21" s="130"/>
      <c r="QXR21" s="130"/>
      <c r="QXS21" s="130"/>
      <c r="QXT21" s="130"/>
      <c r="QXU21" s="130"/>
      <c r="QXV21" s="130"/>
      <c r="QXW21" s="130"/>
      <c r="QXX21" s="130"/>
      <c r="QXY21" s="130"/>
      <c r="QXZ21" s="130"/>
      <c r="QYA21" s="130"/>
      <c r="QYB21" s="130"/>
      <c r="QYC21" s="130"/>
      <c r="QYD21" s="130"/>
      <c r="QYE21" s="130"/>
      <c r="QYF21" s="130"/>
      <c r="QYG21" s="130"/>
      <c r="QYH21" s="130"/>
      <c r="QYI21" s="130"/>
      <c r="QYJ21" s="130"/>
      <c r="QYK21" s="130"/>
      <c r="QYL21" s="130"/>
      <c r="QYM21" s="130"/>
      <c r="QYN21" s="130"/>
      <c r="QYO21" s="130"/>
      <c r="QYP21" s="130"/>
      <c r="QYQ21" s="130"/>
      <c r="QYR21" s="130"/>
      <c r="QYS21" s="130"/>
      <c r="QYT21" s="130"/>
      <c r="QYU21" s="130"/>
      <c r="QYV21" s="130"/>
      <c r="QYW21" s="130"/>
      <c r="QYX21" s="130"/>
      <c r="QYY21" s="130"/>
      <c r="QYZ21" s="130"/>
      <c r="QZA21" s="130"/>
      <c r="QZB21" s="130"/>
      <c r="QZC21" s="130"/>
      <c r="QZD21" s="130"/>
      <c r="QZE21" s="130"/>
      <c r="QZF21" s="130"/>
      <c r="QZG21" s="130"/>
      <c r="QZH21" s="130"/>
      <c r="QZI21" s="130"/>
      <c r="QZJ21" s="130"/>
      <c r="QZK21" s="130"/>
      <c r="QZL21" s="130"/>
      <c r="QZM21" s="130"/>
      <c r="QZN21" s="130"/>
      <c r="QZO21" s="130"/>
      <c r="QZP21" s="130"/>
      <c r="QZQ21" s="130"/>
      <c r="QZR21" s="130"/>
      <c r="QZS21" s="130"/>
      <c r="QZT21" s="130"/>
      <c r="QZU21" s="130"/>
      <c r="QZV21" s="130"/>
      <c r="QZW21" s="130"/>
      <c r="QZX21" s="130"/>
      <c r="QZY21" s="130"/>
      <c r="QZZ21" s="130"/>
      <c r="RAA21" s="130"/>
      <c r="RAB21" s="130"/>
      <c r="RAC21" s="130"/>
      <c r="RAD21" s="130"/>
      <c r="RAE21" s="130"/>
      <c r="RAF21" s="130"/>
      <c r="RAG21" s="130"/>
      <c r="RAH21" s="130"/>
      <c r="RAI21" s="130"/>
      <c r="RAJ21" s="130"/>
      <c r="RAK21" s="130"/>
      <c r="RAL21" s="130"/>
      <c r="RAM21" s="130"/>
      <c r="RAN21" s="130"/>
      <c r="RAO21" s="130"/>
      <c r="RAP21" s="130"/>
      <c r="RAQ21" s="130"/>
      <c r="RAR21" s="130"/>
      <c r="RAS21" s="130"/>
      <c r="RAT21" s="130"/>
      <c r="RAU21" s="130"/>
      <c r="RAV21" s="130"/>
      <c r="RAW21" s="130"/>
      <c r="RAX21" s="130"/>
      <c r="RAY21" s="130"/>
      <c r="RAZ21" s="130"/>
      <c r="RBA21" s="130"/>
      <c r="RBB21" s="130"/>
      <c r="RBC21" s="130"/>
      <c r="RBD21" s="130"/>
      <c r="RBE21" s="130"/>
      <c r="RBF21" s="130"/>
      <c r="RBG21" s="130"/>
      <c r="RBH21" s="130"/>
      <c r="RBI21" s="130"/>
      <c r="RBJ21" s="130"/>
      <c r="RBK21" s="130"/>
      <c r="RBL21" s="130"/>
      <c r="RBM21" s="130"/>
      <c r="RBN21" s="130"/>
      <c r="RBO21" s="130"/>
      <c r="RBP21" s="130"/>
      <c r="RBQ21" s="130"/>
      <c r="RBR21" s="130"/>
      <c r="RBS21" s="130"/>
      <c r="RBT21" s="130"/>
      <c r="RBU21" s="130"/>
      <c r="RBV21" s="130"/>
      <c r="RBW21" s="130"/>
      <c r="RBX21" s="130"/>
      <c r="RBY21" s="130"/>
      <c r="RBZ21" s="130"/>
      <c r="RCA21" s="130"/>
      <c r="RCB21" s="130"/>
      <c r="RCC21" s="130"/>
      <c r="RCD21" s="130"/>
      <c r="RCE21" s="130"/>
      <c r="RCF21" s="130"/>
      <c r="RCG21" s="130"/>
      <c r="RCH21" s="130"/>
      <c r="RCI21" s="130"/>
      <c r="RCJ21" s="130"/>
      <c r="RCK21" s="130"/>
      <c r="RCL21" s="130"/>
      <c r="RCM21" s="130"/>
      <c r="RCN21" s="130"/>
      <c r="RCO21" s="130"/>
      <c r="RCP21" s="130"/>
      <c r="RCQ21" s="130"/>
      <c r="RCR21" s="130"/>
      <c r="RCS21" s="130"/>
      <c r="RCT21" s="130"/>
      <c r="RCU21" s="130"/>
      <c r="RCV21" s="130"/>
      <c r="RCW21" s="130"/>
      <c r="RCX21" s="130"/>
      <c r="RCY21" s="130"/>
      <c r="RCZ21" s="130"/>
      <c r="RDA21" s="130"/>
      <c r="RDB21" s="130"/>
      <c r="RDC21" s="130"/>
      <c r="RDD21" s="130"/>
      <c r="RDE21" s="130"/>
      <c r="RDF21" s="130"/>
      <c r="RDG21" s="130"/>
      <c r="RDH21" s="130"/>
      <c r="RDI21" s="130"/>
      <c r="RDJ21" s="130"/>
      <c r="RDK21" s="130"/>
      <c r="RDL21" s="130"/>
      <c r="RDM21" s="130"/>
      <c r="RDN21" s="130"/>
      <c r="RDO21" s="130"/>
      <c r="RDP21" s="130"/>
      <c r="RDQ21" s="130"/>
      <c r="RDR21" s="130"/>
      <c r="RDS21" s="130"/>
      <c r="RDT21" s="130"/>
      <c r="RDU21" s="130"/>
      <c r="RDV21" s="130"/>
      <c r="RDW21" s="130"/>
      <c r="RDX21" s="130"/>
      <c r="RDY21" s="130"/>
      <c r="RDZ21" s="130"/>
      <c r="REA21" s="130"/>
      <c r="REB21" s="130"/>
      <c r="REC21" s="130"/>
      <c r="RED21" s="130"/>
      <c r="REE21" s="130"/>
      <c r="REF21" s="130"/>
      <c r="REG21" s="130"/>
      <c r="REH21" s="130"/>
      <c r="REI21" s="130"/>
      <c r="REJ21" s="130"/>
      <c r="REK21" s="130"/>
      <c r="REL21" s="130"/>
      <c r="REM21" s="130"/>
      <c r="REN21" s="130"/>
      <c r="REO21" s="130"/>
      <c r="REP21" s="130"/>
      <c r="REQ21" s="130"/>
      <c r="RER21" s="130"/>
      <c r="RES21" s="130"/>
      <c r="RET21" s="130"/>
      <c r="REU21" s="130"/>
      <c r="REV21" s="130"/>
      <c r="REW21" s="130"/>
      <c r="REX21" s="130"/>
      <c r="REY21" s="130"/>
      <c r="REZ21" s="130"/>
      <c r="RFA21" s="130"/>
      <c r="RFB21" s="130"/>
      <c r="RFC21" s="130"/>
      <c r="RFD21" s="130"/>
      <c r="RFE21" s="130"/>
      <c r="RFF21" s="130"/>
      <c r="RFG21" s="130"/>
      <c r="RFH21" s="130"/>
      <c r="RFI21" s="130"/>
      <c r="RFJ21" s="130"/>
      <c r="RFK21" s="130"/>
      <c r="RFL21" s="130"/>
      <c r="RFM21" s="130"/>
      <c r="RFN21" s="130"/>
      <c r="RFO21" s="130"/>
      <c r="RFP21" s="130"/>
      <c r="RFQ21" s="130"/>
      <c r="RFR21" s="130"/>
      <c r="RFS21" s="130"/>
      <c r="RFT21" s="130"/>
      <c r="RFU21" s="130"/>
      <c r="RFV21" s="130"/>
      <c r="RFW21" s="130"/>
      <c r="RFX21" s="130"/>
      <c r="RFY21" s="130"/>
      <c r="RFZ21" s="130"/>
      <c r="RGA21" s="130"/>
      <c r="RGB21" s="130"/>
      <c r="RGC21" s="130"/>
      <c r="RGD21" s="130"/>
      <c r="RGE21" s="130"/>
      <c r="RGF21" s="130"/>
      <c r="RGG21" s="130"/>
      <c r="RGH21" s="130"/>
      <c r="RGI21" s="130"/>
      <c r="RGJ21" s="130"/>
      <c r="RGK21" s="130"/>
      <c r="RGL21" s="130"/>
      <c r="RGM21" s="130"/>
      <c r="RGN21" s="130"/>
      <c r="RGO21" s="130"/>
      <c r="RGP21" s="130"/>
      <c r="RGQ21" s="130"/>
      <c r="RGR21" s="130"/>
      <c r="RGS21" s="130"/>
      <c r="RGT21" s="130"/>
      <c r="RGU21" s="130"/>
      <c r="RGV21" s="130"/>
      <c r="RGW21" s="130"/>
      <c r="RGX21" s="130"/>
      <c r="RGY21" s="130"/>
      <c r="RGZ21" s="130"/>
      <c r="RHA21" s="130"/>
      <c r="RHB21" s="130"/>
      <c r="RHC21" s="130"/>
      <c r="RHD21" s="130"/>
      <c r="RHE21" s="130"/>
      <c r="RHF21" s="130"/>
      <c r="RHG21" s="130"/>
      <c r="RHH21" s="130"/>
      <c r="RHI21" s="130"/>
      <c r="RHJ21" s="130"/>
      <c r="RHK21" s="130"/>
      <c r="RHL21" s="130"/>
      <c r="RHM21" s="130"/>
      <c r="RHN21" s="130"/>
      <c r="RHO21" s="130"/>
      <c r="RHP21" s="130"/>
      <c r="RHQ21" s="130"/>
      <c r="RHR21" s="130"/>
      <c r="RHS21" s="130"/>
      <c r="RHT21" s="130"/>
      <c r="RHU21" s="130"/>
      <c r="RHV21" s="130"/>
      <c r="RHW21" s="130"/>
      <c r="RHX21" s="130"/>
      <c r="RHY21" s="130"/>
      <c r="RHZ21" s="130"/>
      <c r="RIA21" s="130"/>
      <c r="RIB21" s="130"/>
      <c r="RIC21" s="130"/>
      <c r="RID21" s="130"/>
      <c r="RIE21" s="130"/>
      <c r="RIF21" s="130"/>
      <c r="RIG21" s="130"/>
      <c r="RIH21" s="130"/>
      <c r="RII21" s="130"/>
      <c r="RIJ21" s="130"/>
      <c r="RIK21" s="130"/>
      <c r="RIL21" s="130"/>
      <c r="RIM21" s="130"/>
      <c r="RIN21" s="130"/>
      <c r="RIO21" s="130"/>
      <c r="RIP21" s="130"/>
      <c r="RIQ21" s="130"/>
      <c r="RIR21" s="130"/>
      <c r="RIS21" s="130"/>
      <c r="RIT21" s="130"/>
      <c r="RIU21" s="130"/>
      <c r="RIV21" s="130"/>
      <c r="RIW21" s="130"/>
      <c r="RIX21" s="130"/>
      <c r="RIY21" s="130"/>
      <c r="RIZ21" s="130"/>
      <c r="RJA21" s="130"/>
      <c r="RJB21" s="130"/>
      <c r="RJC21" s="130"/>
      <c r="RJD21" s="130"/>
      <c r="RJE21" s="130"/>
      <c r="RJF21" s="130"/>
      <c r="RJG21" s="130"/>
      <c r="RJH21" s="130"/>
      <c r="RJI21" s="130"/>
      <c r="RJJ21" s="130"/>
      <c r="RJK21" s="130"/>
      <c r="RJL21" s="130"/>
      <c r="RJM21" s="130"/>
      <c r="RJN21" s="130"/>
      <c r="RJO21" s="130"/>
      <c r="RJP21" s="130"/>
      <c r="RJQ21" s="130"/>
      <c r="RJR21" s="130"/>
      <c r="RJS21" s="130"/>
      <c r="RJT21" s="130"/>
      <c r="RJU21" s="130"/>
      <c r="RJV21" s="130"/>
      <c r="RJW21" s="130"/>
      <c r="RJX21" s="130"/>
      <c r="RJY21" s="130"/>
      <c r="RJZ21" s="130"/>
      <c r="RKA21" s="130"/>
      <c r="RKB21" s="130"/>
      <c r="RKC21" s="130"/>
      <c r="RKD21" s="130"/>
      <c r="RKE21" s="130"/>
      <c r="RKF21" s="130"/>
      <c r="RKG21" s="130"/>
      <c r="RKH21" s="130"/>
      <c r="RKI21" s="130"/>
      <c r="RKJ21" s="130"/>
      <c r="RKK21" s="130"/>
      <c r="RKL21" s="130"/>
      <c r="RKM21" s="130"/>
      <c r="RKN21" s="130"/>
      <c r="RKO21" s="130"/>
      <c r="RKP21" s="130"/>
      <c r="RKQ21" s="130"/>
      <c r="RKR21" s="130"/>
      <c r="RKS21" s="130"/>
      <c r="RKT21" s="130"/>
      <c r="RKU21" s="130"/>
      <c r="RKV21" s="130"/>
      <c r="RKW21" s="130"/>
      <c r="RKX21" s="130"/>
      <c r="RKY21" s="130"/>
      <c r="RKZ21" s="130"/>
      <c r="RLA21" s="130"/>
      <c r="RLB21" s="130"/>
      <c r="RLC21" s="130"/>
      <c r="RLD21" s="130"/>
      <c r="RLE21" s="130"/>
      <c r="RLF21" s="130"/>
      <c r="RLG21" s="130"/>
      <c r="RLH21" s="130"/>
      <c r="RLI21" s="130"/>
      <c r="RLJ21" s="130"/>
      <c r="RLK21" s="130"/>
      <c r="RLL21" s="130"/>
      <c r="RLM21" s="130"/>
      <c r="RLN21" s="130"/>
      <c r="RLO21" s="130"/>
      <c r="RLP21" s="130"/>
      <c r="RLQ21" s="130"/>
      <c r="RLR21" s="130"/>
      <c r="RLS21" s="130"/>
      <c r="RLT21" s="130"/>
      <c r="RLU21" s="130"/>
      <c r="RLV21" s="130"/>
      <c r="RLW21" s="130"/>
      <c r="RLX21" s="130"/>
      <c r="RLY21" s="130"/>
      <c r="RLZ21" s="130"/>
      <c r="RMA21" s="130"/>
      <c r="RMB21" s="130"/>
      <c r="RMC21" s="130"/>
      <c r="RMD21" s="130"/>
      <c r="RME21" s="130"/>
      <c r="RMF21" s="130"/>
      <c r="RMG21" s="130"/>
      <c r="RMH21" s="130"/>
      <c r="RMI21" s="130"/>
      <c r="RMJ21" s="130"/>
      <c r="RMK21" s="130"/>
      <c r="RML21" s="130"/>
      <c r="RMM21" s="130"/>
      <c r="RMN21" s="130"/>
      <c r="RMO21" s="130"/>
      <c r="RMP21" s="130"/>
      <c r="RMQ21" s="130"/>
      <c r="RMR21" s="130"/>
      <c r="RMS21" s="130"/>
      <c r="RMT21" s="130"/>
      <c r="RMU21" s="130"/>
      <c r="RMV21" s="130"/>
      <c r="RMW21" s="130"/>
      <c r="RMX21" s="130"/>
      <c r="RMY21" s="130"/>
      <c r="RMZ21" s="130"/>
      <c r="RNA21" s="130"/>
      <c r="RNB21" s="130"/>
      <c r="RNC21" s="130"/>
      <c r="RND21" s="130"/>
      <c r="RNE21" s="130"/>
      <c r="RNF21" s="130"/>
      <c r="RNG21" s="130"/>
      <c r="RNH21" s="130"/>
      <c r="RNI21" s="130"/>
      <c r="RNJ21" s="130"/>
      <c r="RNK21" s="130"/>
      <c r="RNL21" s="130"/>
      <c r="RNM21" s="130"/>
      <c r="RNN21" s="130"/>
      <c r="RNO21" s="130"/>
      <c r="RNP21" s="130"/>
      <c r="RNQ21" s="130"/>
      <c r="RNR21" s="130"/>
      <c r="RNS21" s="130"/>
      <c r="RNT21" s="130"/>
      <c r="RNU21" s="130"/>
      <c r="RNV21" s="130"/>
      <c r="RNW21" s="130"/>
      <c r="RNX21" s="130"/>
      <c r="RNY21" s="130"/>
      <c r="RNZ21" s="130"/>
      <c r="ROA21" s="130"/>
      <c r="ROB21" s="130"/>
      <c r="ROC21" s="130"/>
      <c r="ROD21" s="130"/>
      <c r="ROE21" s="130"/>
      <c r="ROF21" s="130"/>
      <c r="ROG21" s="130"/>
      <c r="ROH21" s="130"/>
      <c r="ROI21" s="130"/>
      <c r="ROJ21" s="130"/>
      <c r="ROK21" s="130"/>
      <c r="ROL21" s="130"/>
      <c r="ROM21" s="130"/>
      <c r="RON21" s="130"/>
      <c r="ROO21" s="130"/>
      <c r="ROP21" s="130"/>
      <c r="ROQ21" s="130"/>
      <c r="ROR21" s="130"/>
      <c r="ROS21" s="130"/>
      <c r="ROT21" s="130"/>
      <c r="ROU21" s="130"/>
      <c r="ROV21" s="130"/>
      <c r="ROW21" s="130"/>
      <c r="ROX21" s="130"/>
      <c r="ROY21" s="130"/>
      <c r="ROZ21" s="130"/>
      <c r="RPA21" s="130"/>
      <c r="RPB21" s="130"/>
      <c r="RPC21" s="130"/>
      <c r="RPD21" s="130"/>
      <c r="RPE21" s="130"/>
      <c r="RPF21" s="130"/>
      <c r="RPG21" s="130"/>
      <c r="RPH21" s="130"/>
      <c r="RPI21" s="130"/>
      <c r="RPJ21" s="130"/>
      <c r="RPK21" s="130"/>
      <c r="RPL21" s="130"/>
      <c r="RPM21" s="130"/>
      <c r="RPN21" s="130"/>
      <c r="RPO21" s="130"/>
      <c r="RPP21" s="130"/>
      <c r="RPQ21" s="130"/>
      <c r="RPR21" s="130"/>
      <c r="RPS21" s="130"/>
      <c r="RPT21" s="130"/>
      <c r="RPU21" s="130"/>
      <c r="RPV21" s="130"/>
      <c r="RPW21" s="130"/>
      <c r="RPX21" s="130"/>
      <c r="RPY21" s="130"/>
      <c r="RPZ21" s="130"/>
      <c r="RQA21" s="130"/>
      <c r="RQB21" s="130"/>
      <c r="RQC21" s="130"/>
      <c r="RQD21" s="130"/>
      <c r="RQE21" s="130"/>
      <c r="RQF21" s="130"/>
      <c r="RQG21" s="130"/>
      <c r="RQH21" s="130"/>
      <c r="RQI21" s="130"/>
      <c r="RQJ21" s="130"/>
      <c r="RQK21" s="130"/>
      <c r="RQL21" s="130"/>
      <c r="RQM21" s="130"/>
      <c r="RQN21" s="130"/>
      <c r="RQO21" s="130"/>
      <c r="RQP21" s="130"/>
      <c r="RQQ21" s="130"/>
      <c r="RQR21" s="130"/>
      <c r="RQS21" s="130"/>
      <c r="RQT21" s="130"/>
      <c r="RQU21" s="130"/>
      <c r="RQV21" s="130"/>
      <c r="RQW21" s="130"/>
      <c r="RQX21" s="130"/>
      <c r="RQY21" s="130"/>
      <c r="RQZ21" s="130"/>
      <c r="RRA21" s="130"/>
      <c r="RRB21" s="130"/>
      <c r="RRC21" s="130"/>
      <c r="RRD21" s="130"/>
      <c r="RRE21" s="130"/>
      <c r="RRF21" s="130"/>
      <c r="RRG21" s="130"/>
      <c r="RRH21" s="130"/>
      <c r="RRI21" s="130"/>
      <c r="RRJ21" s="130"/>
      <c r="RRK21" s="130"/>
      <c r="RRL21" s="130"/>
      <c r="RRM21" s="130"/>
      <c r="RRN21" s="130"/>
      <c r="RRO21" s="130"/>
      <c r="RRP21" s="130"/>
      <c r="RRQ21" s="130"/>
      <c r="RRR21" s="130"/>
      <c r="RRS21" s="130"/>
      <c r="RRT21" s="130"/>
      <c r="RRU21" s="130"/>
      <c r="RRV21" s="130"/>
      <c r="RRW21" s="130"/>
      <c r="RRX21" s="130"/>
      <c r="RRY21" s="130"/>
      <c r="RRZ21" s="130"/>
      <c r="RSA21" s="130"/>
      <c r="RSB21" s="130"/>
      <c r="RSC21" s="130"/>
      <c r="RSD21" s="130"/>
      <c r="RSE21" s="130"/>
      <c r="RSF21" s="130"/>
      <c r="RSG21" s="130"/>
      <c r="RSH21" s="130"/>
      <c r="RSI21" s="130"/>
      <c r="RSJ21" s="130"/>
      <c r="RSK21" s="130"/>
      <c r="RSL21" s="130"/>
      <c r="RSM21" s="130"/>
      <c r="RSN21" s="130"/>
      <c r="RSO21" s="130"/>
      <c r="RSP21" s="130"/>
      <c r="RSQ21" s="130"/>
      <c r="RSR21" s="130"/>
      <c r="RSS21" s="130"/>
      <c r="RST21" s="130"/>
      <c r="RSU21" s="130"/>
      <c r="RSV21" s="130"/>
      <c r="RSW21" s="130"/>
      <c r="RSX21" s="130"/>
      <c r="RSY21" s="130"/>
      <c r="RSZ21" s="130"/>
      <c r="RTA21" s="130"/>
      <c r="RTB21" s="130"/>
      <c r="RTC21" s="130"/>
      <c r="RTD21" s="130"/>
      <c r="RTE21" s="130"/>
      <c r="RTF21" s="130"/>
      <c r="RTG21" s="130"/>
      <c r="RTH21" s="130"/>
      <c r="RTI21" s="130"/>
      <c r="RTJ21" s="130"/>
      <c r="RTK21" s="130"/>
      <c r="RTL21" s="130"/>
      <c r="RTM21" s="130"/>
      <c r="RTN21" s="130"/>
      <c r="RTO21" s="130"/>
      <c r="RTP21" s="130"/>
      <c r="RTQ21" s="130"/>
      <c r="RTR21" s="130"/>
      <c r="RTS21" s="130"/>
      <c r="RTT21" s="130"/>
      <c r="RTU21" s="130"/>
      <c r="RTV21" s="130"/>
      <c r="RTW21" s="130"/>
      <c r="RTX21" s="130"/>
      <c r="RTY21" s="130"/>
      <c r="RTZ21" s="130"/>
      <c r="RUA21" s="130"/>
      <c r="RUB21" s="130"/>
      <c r="RUC21" s="130"/>
      <c r="RUD21" s="130"/>
      <c r="RUE21" s="130"/>
      <c r="RUF21" s="130"/>
      <c r="RUG21" s="130"/>
      <c r="RUH21" s="130"/>
      <c r="RUI21" s="130"/>
      <c r="RUJ21" s="130"/>
      <c r="RUK21" s="130"/>
      <c r="RUL21" s="130"/>
      <c r="RUM21" s="130"/>
      <c r="RUN21" s="130"/>
      <c r="RUO21" s="130"/>
      <c r="RUP21" s="130"/>
      <c r="RUQ21" s="130"/>
      <c r="RUR21" s="130"/>
      <c r="RUS21" s="130"/>
      <c r="RUT21" s="130"/>
      <c r="RUU21" s="130"/>
      <c r="RUV21" s="130"/>
      <c r="RUW21" s="130"/>
      <c r="RUX21" s="130"/>
      <c r="RUY21" s="130"/>
      <c r="RUZ21" s="130"/>
      <c r="RVA21" s="130"/>
      <c r="RVB21" s="130"/>
      <c r="RVC21" s="130"/>
      <c r="RVD21" s="130"/>
      <c r="RVE21" s="130"/>
      <c r="RVF21" s="130"/>
      <c r="RVG21" s="130"/>
      <c r="RVH21" s="130"/>
      <c r="RVI21" s="130"/>
      <c r="RVJ21" s="130"/>
      <c r="RVK21" s="130"/>
      <c r="RVL21" s="130"/>
      <c r="RVM21" s="130"/>
      <c r="RVN21" s="130"/>
      <c r="RVO21" s="130"/>
      <c r="RVP21" s="130"/>
      <c r="RVQ21" s="130"/>
      <c r="RVR21" s="130"/>
      <c r="RVS21" s="130"/>
      <c r="RVT21" s="130"/>
      <c r="RVU21" s="130"/>
      <c r="RVV21" s="130"/>
      <c r="RVW21" s="130"/>
      <c r="RVX21" s="130"/>
      <c r="RVY21" s="130"/>
      <c r="RVZ21" s="130"/>
      <c r="RWA21" s="130"/>
      <c r="RWB21" s="130"/>
      <c r="RWC21" s="130"/>
      <c r="RWD21" s="130"/>
      <c r="RWE21" s="130"/>
      <c r="RWF21" s="130"/>
      <c r="RWG21" s="130"/>
      <c r="RWH21" s="130"/>
      <c r="RWI21" s="130"/>
      <c r="RWJ21" s="130"/>
      <c r="RWK21" s="130"/>
      <c r="RWL21" s="130"/>
      <c r="RWM21" s="130"/>
      <c r="RWN21" s="130"/>
      <c r="RWO21" s="130"/>
      <c r="RWP21" s="130"/>
      <c r="RWQ21" s="130"/>
      <c r="RWR21" s="130"/>
      <c r="RWS21" s="130"/>
      <c r="RWT21" s="130"/>
      <c r="RWU21" s="130"/>
      <c r="RWV21" s="130"/>
      <c r="RWW21" s="130"/>
      <c r="RWX21" s="130"/>
      <c r="RWY21" s="130"/>
      <c r="RWZ21" s="130"/>
      <c r="RXA21" s="130"/>
      <c r="RXB21" s="130"/>
      <c r="RXC21" s="130"/>
      <c r="RXD21" s="130"/>
      <c r="RXE21" s="130"/>
      <c r="RXF21" s="130"/>
      <c r="RXG21" s="130"/>
      <c r="RXH21" s="130"/>
      <c r="RXI21" s="130"/>
      <c r="RXJ21" s="130"/>
      <c r="RXK21" s="130"/>
      <c r="RXL21" s="130"/>
      <c r="RXM21" s="130"/>
      <c r="RXN21" s="130"/>
      <c r="RXO21" s="130"/>
      <c r="RXP21" s="130"/>
      <c r="RXQ21" s="130"/>
      <c r="RXR21" s="130"/>
      <c r="RXS21" s="130"/>
      <c r="RXT21" s="130"/>
      <c r="RXU21" s="130"/>
      <c r="RXV21" s="130"/>
      <c r="RXW21" s="130"/>
      <c r="RXX21" s="130"/>
      <c r="RXY21" s="130"/>
      <c r="RXZ21" s="130"/>
      <c r="RYA21" s="130"/>
      <c r="RYB21" s="130"/>
      <c r="RYC21" s="130"/>
      <c r="RYD21" s="130"/>
      <c r="RYE21" s="130"/>
      <c r="RYF21" s="130"/>
      <c r="RYG21" s="130"/>
      <c r="RYH21" s="130"/>
      <c r="RYI21" s="130"/>
      <c r="RYJ21" s="130"/>
      <c r="RYK21" s="130"/>
      <c r="RYL21" s="130"/>
      <c r="RYM21" s="130"/>
      <c r="RYN21" s="130"/>
      <c r="RYO21" s="130"/>
      <c r="RYP21" s="130"/>
      <c r="RYQ21" s="130"/>
      <c r="RYR21" s="130"/>
      <c r="RYS21" s="130"/>
      <c r="RYT21" s="130"/>
      <c r="RYU21" s="130"/>
      <c r="RYV21" s="130"/>
      <c r="RYW21" s="130"/>
      <c r="RYX21" s="130"/>
      <c r="RYY21" s="130"/>
      <c r="RYZ21" s="130"/>
      <c r="RZA21" s="130"/>
      <c r="RZB21" s="130"/>
      <c r="RZC21" s="130"/>
      <c r="RZD21" s="130"/>
      <c r="RZE21" s="130"/>
      <c r="RZF21" s="130"/>
      <c r="RZG21" s="130"/>
      <c r="RZH21" s="130"/>
      <c r="RZI21" s="130"/>
      <c r="RZJ21" s="130"/>
      <c r="RZK21" s="130"/>
      <c r="RZL21" s="130"/>
      <c r="RZM21" s="130"/>
      <c r="RZN21" s="130"/>
      <c r="RZO21" s="130"/>
      <c r="RZP21" s="130"/>
      <c r="RZQ21" s="130"/>
      <c r="RZR21" s="130"/>
      <c r="RZS21" s="130"/>
      <c r="RZT21" s="130"/>
      <c r="RZU21" s="130"/>
      <c r="RZV21" s="130"/>
      <c r="RZW21" s="130"/>
      <c r="RZX21" s="130"/>
      <c r="RZY21" s="130"/>
      <c r="RZZ21" s="130"/>
      <c r="SAA21" s="130"/>
      <c r="SAB21" s="130"/>
      <c r="SAC21" s="130"/>
      <c r="SAD21" s="130"/>
      <c r="SAE21" s="130"/>
      <c r="SAF21" s="130"/>
      <c r="SAG21" s="130"/>
      <c r="SAH21" s="130"/>
      <c r="SAI21" s="130"/>
      <c r="SAJ21" s="130"/>
      <c r="SAK21" s="130"/>
      <c r="SAL21" s="130"/>
      <c r="SAM21" s="130"/>
      <c r="SAN21" s="130"/>
      <c r="SAO21" s="130"/>
      <c r="SAP21" s="130"/>
      <c r="SAQ21" s="130"/>
      <c r="SAR21" s="130"/>
      <c r="SAS21" s="130"/>
      <c r="SAT21" s="130"/>
      <c r="SAU21" s="130"/>
      <c r="SAV21" s="130"/>
      <c r="SAW21" s="130"/>
      <c r="SAX21" s="130"/>
      <c r="SAY21" s="130"/>
      <c r="SAZ21" s="130"/>
      <c r="SBA21" s="130"/>
      <c r="SBB21" s="130"/>
      <c r="SBC21" s="130"/>
      <c r="SBD21" s="130"/>
      <c r="SBE21" s="130"/>
      <c r="SBF21" s="130"/>
      <c r="SBG21" s="130"/>
      <c r="SBH21" s="130"/>
      <c r="SBI21" s="130"/>
      <c r="SBJ21" s="130"/>
      <c r="SBK21" s="130"/>
      <c r="SBL21" s="130"/>
      <c r="SBM21" s="130"/>
      <c r="SBN21" s="130"/>
      <c r="SBO21" s="130"/>
      <c r="SBP21" s="130"/>
      <c r="SBQ21" s="130"/>
      <c r="SBR21" s="130"/>
      <c r="SBS21" s="130"/>
      <c r="SBT21" s="130"/>
      <c r="SBU21" s="130"/>
      <c r="SBV21" s="130"/>
      <c r="SBW21" s="130"/>
      <c r="SBX21" s="130"/>
      <c r="SBY21" s="130"/>
      <c r="SBZ21" s="130"/>
      <c r="SCA21" s="130"/>
      <c r="SCB21" s="130"/>
      <c r="SCC21" s="130"/>
      <c r="SCD21" s="130"/>
      <c r="SCE21" s="130"/>
      <c r="SCF21" s="130"/>
      <c r="SCG21" s="130"/>
      <c r="SCH21" s="130"/>
      <c r="SCI21" s="130"/>
      <c r="SCJ21" s="130"/>
      <c r="SCK21" s="130"/>
      <c r="SCL21" s="130"/>
      <c r="SCM21" s="130"/>
      <c r="SCN21" s="130"/>
      <c r="SCO21" s="130"/>
      <c r="SCP21" s="130"/>
      <c r="SCQ21" s="130"/>
      <c r="SCR21" s="130"/>
      <c r="SCS21" s="130"/>
      <c r="SCT21" s="130"/>
      <c r="SCU21" s="130"/>
      <c r="SCV21" s="130"/>
      <c r="SCW21" s="130"/>
      <c r="SCX21" s="130"/>
      <c r="SCY21" s="130"/>
      <c r="SCZ21" s="130"/>
      <c r="SDA21" s="130"/>
      <c r="SDB21" s="130"/>
      <c r="SDC21" s="130"/>
      <c r="SDD21" s="130"/>
      <c r="SDE21" s="130"/>
      <c r="SDF21" s="130"/>
      <c r="SDG21" s="130"/>
      <c r="SDH21" s="130"/>
      <c r="SDI21" s="130"/>
      <c r="SDJ21" s="130"/>
      <c r="SDK21" s="130"/>
      <c r="SDL21" s="130"/>
      <c r="SDM21" s="130"/>
      <c r="SDN21" s="130"/>
      <c r="SDO21" s="130"/>
      <c r="SDP21" s="130"/>
      <c r="SDQ21" s="130"/>
      <c r="SDR21" s="130"/>
      <c r="SDS21" s="130"/>
      <c r="SDT21" s="130"/>
      <c r="SDU21" s="130"/>
      <c r="SDV21" s="130"/>
      <c r="SDW21" s="130"/>
      <c r="SDX21" s="130"/>
      <c r="SDY21" s="130"/>
      <c r="SDZ21" s="130"/>
      <c r="SEA21" s="130"/>
      <c r="SEB21" s="130"/>
      <c r="SEC21" s="130"/>
      <c r="SED21" s="130"/>
      <c r="SEE21" s="130"/>
      <c r="SEF21" s="130"/>
      <c r="SEG21" s="130"/>
      <c r="SEH21" s="130"/>
      <c r="SEI21" s="130"/>
      <c r="SEJ21" s="130"/>
      <c r="SEK21" s="130"/>
      <c r="SEL21" s="130"/>
      <c r="SEM21" s="130"/>
      <c r="SEN21" s="130"/>
      <c r="SEO21" s="130"/>
      <c r="SEP21" s="130"/>
      <c r="SEQ21" s="130"/>
      <c r="SER21" s="130"/>
      <c r="SES21" s="130"/>
      <c r="SET21" s="130"/>
      <c r="SEU21" s="130"/>
      <c r="SEV21" s="130"/>
      <c r="SEW21" s="130"/>
      <c r="SEX21" s="130"/>
      <c r="SEY21" s="130"/>
      <c r="SEZ21" s="130"/>
      <c r="SFA21" s="130"/>
      <c r="SFB21" s="130"/>
      <c r="SFC21" s="130"/>
      <c r="SFD21" s="130"/>
      <c r="SFE21" s="130"/>
      <c r="SFF21" s="130"/>
      <c r="SFG21" s="130"/>
      <c r="SFH21" s="130"/>
      <c r="SFI21" s="130"/>
      <c r="SFJ21" s="130"/>
      <c r="SFK21" s="130"/>
      <c r="SFL21" s="130"/>
      <c r="SFM21" s="130"/>
      <c r="SFN21" s="130"/>
      <c r="SFO21" s="130"/>
      <c r="SFP21" s="130"/>
      <c r="SFQ21" s="130"/>
      <c r="SFR21" s="130"/>
      <c r="SFS21" s="130"/>
      <c r="SFT21" s="130"/>
      <c r="SFU21" s="130"/>
      <c r="SFV21" s="130"/>
      <c r="SFW21" s="130"/>
      <c r="SFX21" s="130"/>
      <c r="SFY21" s="130"/>
      <c r="SFZ21" s="130"/>
      <c r="SGA21" s="130"/>
      <c r="SGB21" s="130"/>
      <c r="SGC21" s="130"/>
      <c r="SGD21" s="130"/>
      <c r="SGE21" s="130"/>
      <c r="SGF21" s="130"/>
      <c r="SGG21" s="130"/>
      <c r="SGH21" s="130"/>
      <c r="SGI21" s="130"/>
      <c r="SGJ21" s="130"/>
      <c r="SGK21" s="130"/>
      <c r="SGL21" s="130"/>
      <c r="SGM21" s="130"/>
      <c r="SGN21" s="130"/>
      <c r="SGO21" s="130"/>
      <c r="SGP21" s="130"/>
      <c r="SGQ21" s="130"/>
      <c r="SGR21" s="130"/>
      <c r="SGS21" s="130"/>
      <c r="SGT21" s="130"/>
      <c r="SGU21" s="130"/>
      <c r="SGV21" s="130"/>
      <c r="SGW21" s="130"/>
      <c r="SGX21" s="130"/>
      <c r="SGY21" s="130"/>
      <c r="SGZ21" s="130"/>
      <c r="SHA21" s="130"/>
      <c r="SHB21" s="130"/>
      <c r="SHC21" s="130"/>
      <c r="SHD21" s="130"/>
      <c r="SHE21" s="130"/>
      <c r="SHF21" s="130"/>
      <c r="SHG21" s="130"/>
      <c r="SHH21" s="130"/>
      <c r="SHI21" s="130"/>
      <c r="SHJ21" s="130"/>
      <c r="SHK21" s="130"/>
      <c r="SHL21" s="130"/>
      <c r="SHM21" s="130"/>
      <c r="SHN21" s="130"/>
      <c r="SHO21" s="130"/>
      <c r="SHP21" s="130"/>
      <c r="SHQ21" s="130"/>
      <c r="SHR21" s="130"/>
      <c r="SHS21" s="130"/>
      <c r="SHT21" s="130"/>
      <c r="SHU21" s="130"/>
      <c r="SHV21" s="130"/>
      <c r="SHW21" s="130"/>
      <c r="SHX21" s="130"/>
      <c r="SHY21" s="130"/>
      <c r="SHZ21" s="130"/>
      <c r="SIA21" s="130"/>
      <c r="SIB21" s="130"/>
      <c r="SIC21" s="130"/>
      <c r="SID21" s="130"/>
      <c r="SIE21" s="130"/>
      <c r="SIF21" s="130"/>
      <c r="SIG21" s="130"/>
      <c r="SIH21" s="130"/>
      <c r="SII21" s="130"/>
      <c r="SIJ21" s="130"/>
      <c r="SIK21" s="130"/>
      <c r="SIL21" s="130"/>
      <c r="SIM21" s="130"/>
      <c r="SIN21" s="130"/>
      <c r="SIO21" s="130"/>
      <c r="SIP21" s="130"/>
      <c r="SIQ21" s="130"/>
      <c r="SIR21" s="130"/>
      <c r="SIS21" s="130"/>
      <c r="SIT21" s="130"/>
      <c r="SIU21" s="130"/>
      <c r="SIV21" s="130"/>
      <c r="SIW21" s="130"/>
      <c r="SIX21" s="130"/>
      <c r="SIY21" s="130"/>
      <c r="SIZ21" s="130"/>
      <c r="SJA21" s="130"/>
      <c r="SJB21" s="130"/>
      <c r="SJC21" s="130"/>
      <c r="SJD21" s="130"/>
      <c r="SJE21" s="130"/>
      <c r="SJF21" s="130"/>
      <c r="SJG21" s="130"/>
      <c r="SJH21" s="130"/>
      <c r="SJI21" s="130"/>
      <c r="SJJ21" s="130"/>
      <c r="SJK21" s="130"/>
      <c r="SJL21" s="130"/>
      <c r="SJM21" s="130"/>
      <c r="SJN21" s="130"/>
      <c r="SJO21" s="130"/>
      <c r="SJP21" s="130"/>
      <c r="SJQ21" s="130"/>
      <c r="SJR21" s="130"/>
      <c r="SJS21" s="130"/>
      <c r="SJT21" s="130"/>
      <c r="SJU21" s="130"/>
      <c r="SJV21" s="130"/>
      <c r="SJW21" s="130"/>
      <c r="SJX21" s="130"/>
      <c r="SJY21" s="130"/>
      <c r="SJZ21" s="130"/>
      <c r="SKA21" s="130"/>
      <c r="SKB21" s="130"/>
      <c r="SKC21" s="130"/>
      <c r="SKD21" s="130"/>
      <c r="SKE21" s="130"/>
      <c r="SKF21" s="130"/>
      <c r="SKG21" s="130"/>
      <c r="SKH21" s="130"/>
      <c r="SKI21" s="130"/>
      <c r="SKJ21" s="130"/>
      <c r="SKK21" s="130"/>
      <c r="SKL21" s="130"/>
      <c r="SKM21" s="130"/>
      <c r="SKN21" s="130"/>
      <c r="SKO21" s="130"/>
      <c r="SKP21" s="130"/>
      <c r="SKQ21" s="130"/>
      <c r="SKR21" s="130"/>
      <c r="SKS21" s="130"/>
      <c r="SKT21" s="130"/>
      <c r="SKU21" s="130"/>
      <c r="SKV21" s="130"/>
      <c r="SKW21" s="130"/>
      <c r="SKX21" s="130"/>
      <c r="SKY21" s="130"/>
      <c r="SKZ21" s="130"/>
      <c r="SLA21" s="130"/>
      <c r="SLB21" s="130"/>
      <c r="SLC21" s="130"/>
      <c r="SLD21" s="130"/>
      <c r="SLE21" s="130"/>
      <c r="SLF21" s="130"/>
      <c r="SLG21" s="130"/>
      <c r="SLH21" s="130"/>
      <c r="SLI21" s="130"/>
      <c r="SLJ21" s="130"/>
      <c r="SLK21" s="130"/>
      <c r="SLL21" s="130"/>
      <c r="SLM21" s="130"/>
      <c r="SLN21" s="130"/>
      <c r="SLO21" s="130"/>
      <c r="SLP21" s="130"/>
      <c r="SLQ21" s="130"/>
      <c r="SLR21" s="130"/>
      <c r="SLS21" s="130"/>
      <c r="SLT21" s="130"/>
      <c r="SLU21" s="130"/>
      <c r="SLV21" s="130"/>
      <c r="SLW21" s="130"/>
      <c r="SLX21" s="130"/>
      <c r="SLY21" s="130"/>
      <c r="SLZ21" s="130"/>
      <c r="SMA21" s="130"/>
      <c r="SMB21" s="130"/>
      <c r="SMC21" s="130"/>
      <c r="SMD21" s="130"/>
      <c r="SME21" s="130"/>
      <c r="SMF21" s="130"/>
      <c r="SMG21" s="130"/>
      <c r="SMH21" s="130"/>
      <c r="SMI21" s="130"/>
      <c r="SMJ21" s="130"/>
      <c r="SMK21" s="130"/>
      <c r="SML21" s="130"/>
      <c r="SMM21" s="130"/>
      <c r="SMN21" s="130"/>
      <c r="SMO21" s="130"/>
      <c r="SMP21" s="130"/>
      <c r="SMQ21" s="130"/>
      <c r="SMR21" s="130"/>
      <c r="SMS21" s="130"/>
      <c r="SMT21" s="130"/>
      <c r="SMU21" s="130"/>
      <c r="SMV21" s="130"/>
      <c r="SMW21" s="130"/>
      <c r="SMX21" s="130"/>
      <c r="SMY21" s="130"/>
      <c r="SMZ21" s="130"/>
      <c r="SNA21" s="130"/>
      <c r="SNB21" s="130"/>
      <c r="SNC21" s="130"/>
      <c r="SND21" s="130"/>
      <c r="SNE21" s="130"/>
      <c r="SNF21" s="130"/>
      <c r="SNG21" s="130"/>
      <c r="SNH21" s="130"/>
      <c r="SNI21" s="130"/>
      <c r="SNJ21" s="130"/>
      <c r="SNK21" s="130"/>
      <c r="SNL21" s="130"/>
      <c r="SNM21" s="130"/>
      <c r="SNN21" s="130"/>
      <c r="SNO21" s="130"/>
      <c r="SNP21" s="130"/>
      <c r="SNQ21" s="130"/>
      <c r="SNR21" s="130"/>
      <c r="SNS21" s="130"/>
      <c r="SNT21" s="130"/>
      <c r="SNU21" s="130"/>
      <c r="SNV21" s="130"/>
      <c r="SNW21" s="130"/>
      <c r="SNX21" s="130"/>
      <c r="SNY21" s="130"/>
      <c r="SNZ21" s="130"/>
      <c r="SOA21" s="130"/>
      <c r="SOB21" s="130"/>
      <c r="SOC21" s="130"/>
      <c r="SOD21" s="130"/>
      <c r="SOE21" s="130"/>
      <c r="SOF21" s="130"/>
      <c r="SOG21" s="130"/>
      <c r="SOH21" s="130"/>
      <c r="SOI21" s="130"/>
      <c r="SOJ21" s="130"/>
      <c r="SOK21" s="130"/>
      <c r="SOL21" s="130"/>
      <c r="SOM21" s="130"/>
      <c r="SON21" s="130"/>
      <c r="SOO21" s="130"/>
      <c r="SOP21" s="130"/>
      <c r="SOQ21" s="130"/>
      <c r="SOR21" s="130"/>
      <c r="SOS21" s="130"/>
      <c r="SOT21" s="130"/>
      <c r="SOU21" s="130"/>
      <c r="SOV21" s="130"/>
      <c r="SOW21" s="130"/>
      <c r="SOX21" s="130"/>
      <c r="SOY21" s="130"/>
      <c r="SOZ21" s="130"/>
      <c r="SPA21" s="130"/>
      <c r="SPB21" s="130"/>
      <c r="SPC21" s="130"/>
      <c r="SPD21" s="130"/>
      <c r="SPE21" s="130"/>
      <c r="SPF21" s="130"/>
      <c r="SPG21" s="130"/>
      <c r="SPH21" s="130"/>
      <c r="SPI21" s="130"/>
      <c r="SPJ21" s="130"/>
      <c r="SPK21" s="130"/>
      <c r="SPL21" s="130"/>
      <c r="SPM21" s="130"/>
      <c r="SPN21" s="130"/>
      <c r="SPO21" s="130"/>
      <c r="SPP21" s="130"/>
      <c r="SPQ21" s="130"/>
      <c r="SPR21" s="130"/>
      <c r="SPS21" s="130"/>
      <c r="SPT21" s="130"/>
      <c r="SPU21" s="130"/>
      <c r="SPV21" s="130"/>
      <c r="SPW21" s="130"/>
      <c r="SPX21" s="130"/>
      <c r="SPY21" s="130"/>
      <c r="SPZ21" s="130"/>
      <c r="SQA21" s="130"/>
      <c r="SQB21" s="130"/>
      <c r="SQC21" s="130"/>
      <c r="SQD21" s="130"/>
      <c r="SQE21" s="130"/>
      <c r="SQF21" s="130"/>
      <c r="SQG21" s="130"/>
      <c r="SQH21" s="130"/>
      <c r="SQI21" s="130"/>
      <c r="SQJ21" s="130"/>
      <c r="SQK21" s="130"/>
      <c r="SQL21" s="130"/>
      <c r="SQM21" s="130"/>
      <c r="SQN21" s="130"/>
      <c r="SQO21" s="130"/>
      <c r="SQP21" s="130"/>
      <c r="SQQ21" s="130"/>
      <c r="SQR21" s="130"/>
      <c r="SQS21" s="130"/>
      <c r="SQT21" s="130"/>
      <c r="SQU21" s="130"/>
      <c r="SQV21" s="130"/>
      <c r="SQW21" s="130"/>
      <c r="SQX21" s="130"/>
      <c r="SQY21" s="130"/>
      <c r="SQZ21" s="130"/>
      <c r="SRA21" s="130"/>
      <c r="SRB21" s="130"/>
      <c r="SRC21" s="130"/>
      <c r="SRD21" s="130"/>
      <c r="SRE21" s="130"/>
      <c r="SRF21" s="130"/>
      <c r="SRG21" s="130"/>
      <c r="SRH21" s="130"/>
      <c r="SRI21" s="130"/>
      <c r="SRJ21" s="130"/>
      <c r="SRK21" s="130"/>
      <c r="SRL21" s="130"/>
      <c r="SRM21" s="130"/>
      <c r="SRN21" s="130"/>
      <c r="SRO21" s="130"/>
      <c r="SRP21" s="130"/>
      <c r="SRQ21" s="130"/>
      <c r="SRR21" s="130"/>
      <c r="SRS21" s="130"/>
      <c r="SRT21" s="130"/>
      <c r="SRU21" s="130"/>
      <c r="SRV21" s="130"/>
      <c r="SRW21" s="130"/>
      <c r="SRX21" s="130"/>
      <c r="SRY21" s="130"/>
      <c r="SRZ21" s="130"/>
      <c r="SSA21" s="130"/>
      <c r="SSB21" s="130"/>
      <c r="SSC21" s="130"/>
      <c r="SSD21" s="130"/>
      <c r="SSE21" s="130"/>
      <c r="SSF21" s="130"/>
      <c r="SSG21" s="130"/>
      <c r="SSH21" s="130"/>
      <c r="SSI21" s="130"/>
      <c r="SSJ21" s="130"/>
      <c r="SSK21" s="130"/>
      <c r="SSL21" s="130"/>
      <c r="SSM21" s="130"/>
      <c r="SSN21" s="130"/>
      <c r="SSO21" s="130"/>
      <c r="SSP21" s="130"/>
      <c r="SSQ21" s="130"/>
      <c r="SSR21" s="130"/>
      <c r="SSS21" s="130"/>
      <c r="SST21" s="130"/>
      <c r="SSU21" s="130"/>
      <c r="SSV21" s="130"/>
      <c r="SSW21" s="130"/>
      <c r="SSX21" s="130"/>
      <c r="SSY21" s="130"/>
      <c r="SSZ21" s="130"/>
      <c r="STA21" s="130"/>
      <c r="STB21" s="130"/>
      <c r="STC21" s="130"/>
      <c r="STD21" s="130"/>
      <c r="STE21" s="130"/>
      <c r="STF21" s="130"/>
      <c r="STG21" s="130"/>
      <c r="STH21" s="130"/>
      <c r="STI21" s="130"/>
      <c r="STJ21" s="130"/>
      <c r="STK21" s="130"/>
      <c r="STL21" s="130"/>
      <c r="STM21" s="130"/>
      <c r="STN21" s="130"/>
      <c r="STO21" s="130"/>
      <c r="STP21" s="130"/>
      <c r="STQ21" s="130"/>
      <c r="STR21" s="130"/>
      <c r="STS21" s="130"/>
      <c r="STT21" s="130"/>
      <c r="STU21" s="130"/>
      <c r="STV21" s="130"/>
      <c r="STW21" s="130"/>
      <c r="STX21" s="130"/>
      <c r="STY21" s="130"/>
      <c r="STZ21" s="130"/>
      <c r="SUA21" s="130"/>
      <c r="SUB21" s="130"/>
      <c r="SUC21" s="130"/>
      <c r="SUD21" s="130"/>
      <c r="SUE21" s="130"/>
      <c r="SUF21" s="130"/>
      <c r="SUG21" s="130"/>
      <c r="SUH21" s="130"/>
      <c r="SUI21" s="130"/>
      <c r="SUJ21" s="130"/>
      <c r="SUK21" s="130"/>
      <c r="SUL21" s="130"/>
      <c r="SUM21" s="130"/>
      <c r="SUN21" s="130"/>
      <c r="SUO21" s="130"/>
      <c r="SUP21" s="130"/>
      <c r="SUQ21" s="130"/>
      <c r="SUR21" s="130"/>
      <c r="SUS21" s="130"/>
      <c r="SUT21" s="130"/>
      <c r="SUU21" s="130"/>
      <c r="SUV21" s="130"/>
      <c r="SUW21" s="130"/>
      <c r="SUX21" s="130"/>
      <c r="SUY21" s="130"/>
      <c r="SUZ21" s="130"/>
      <c r="SVA21" s="130"/>
      <c r="SVB21" s="130"/>
      <c r="SVC21" s="130"/>
      <c r="SVD21" s="130"/>
      <c r="SVE21" s="130"/>
      <c r="SVF21" s="130"/>
      <c r="SVG21" s="130"/>
      <c r="SVH21" s="130"/>
      <c r="SVI21" s="130"/>
      <c r="SVJ21" s="130"/>
      <c r="SVK21" s="130"/>
      <c r="SVL21" s="130"/>
      <c r="SVM21" s="130"/>
      <c r="SVN21" s="130"/>
      <c r="SVO21" s="130"/>
      <c r="SVP21" s="130"/>
      <c r="SVQ21" s="130"/>
      <c r="SVR21" s="130"/>
      <c r="SVS21" s="130"/>
      <c r="SVT21" s="130"/>
      <c r="SVU21" s="130"/>
      <c r="SVV21" s="130"/>
      <c r="SVW21" s="130"/>
      <c r="SVX21" s="130"/>
      <c r="SVY21" s="130"/>
      <c r="SVZ21" s="130"/>
      <c r="SWA21" s="130"/>
      <c r="SWB21" s="130"/>
      <c r="SWC21" s="130"/>
      <c r="SWD21" s="130"/>
      <c r="SWE21" s="130"/>
      <c r="SWF21" s="130"/>
      <c r="SWG21" s="130"/>
      <c r="SWH21" s="130"/>
      <c r="SWI21" s="130"/>
      <c r="SWJ21" s="130"/>
      <c r="SWK21" s="130"/>
      <c r="SWL21" s="130"/>
      <c r="SWM21" s="130"/>
      <c r="SWN21" s="130"/>
      <c r="SWO21" s="130"/>
      <c r="SWP21" s="130"/>
      <c r="SWQ21" s="130"/>
      <c r="SWR21" s="130"/>
      <c r="SWS21" s="130"/>
      <c r="SWT21" s="130"/>
      <c r="SWU21" s="130"/>
      <c r="SWV21" s="130"/>
      <c r="SWW21" s="130"/>
      <c r="SWX21" s="130"/>
      <c r="SWY21" s="130"/>
      <c r="SWZ21" s="130"/>
      <c r="SXA21" s="130"/>
      <c r="SXB21" s="130"/>
      <c r="SXC21" s="130"/>
      <c r="SXD21" s="130"/>
      <c r="SXE21" s="130"/>
      <c r="SXF21" s="130"/>
      <c r="SXG21" s="130"/>
      <c r="SXH21" s="130"/>
      <c r="SXI21" s="130"/>
      <c r="SXJ21" s="130"/>
      <c r="SXK21" s="130"/>
      <c r="SXL21" s="130"/>
      <c r="SXM21" s="130"/>
      <c r="SXN21" s="130"/>
      <c r="SXO21" s="130"/>
      <c r="SXP21" s="130"/>
      <c r="SXQ21" s="130"/>
      <c r="SXR21" s="130"/>
      <c r="SXS21" s="130"/>
      <c r="SXT21" s="130"/>
      <c r="SXU21" s="130"/>
      <c r="SXV21" s="130"/>
      <c r="SXW21" s="130"/>
      <c r="SXX21" s="130"/>
      <c r="SXY21" s="130"/>
      <c r="SXZ21" s="130"/>
      <c r="SYA21" s="130"/>
      <c r="SYB21" s="130"/>
      <c r="SYC21" s="130"/>
      <c r="SYD21" s="130"/>
      <c r="SYE21" s="130"/>
      <c r="SYF21" s="130"/>
      <c r="SYG21" s="130"/>
      <c r="SYH21" s="130"/>
      <c r="SYI21" s="130"/>
      <c r="SYJ21" s="130"/>
      <c r="SYK21" s="130"/>
      <c r="SYL21" s="130"/>
      <c r="SYM21" s="130"/>
      <c r="SYN21" s="130"/>
      <c r="SYO21" s="130"/>
      <c r="SYP21" s="130"/>
      <c r="SYQ21" s="130"/>
      <c r="SYR21" s="130"/>
      <c r="SYS21" s="130"/>
      <c r="SYT21" s="130"/>
      <c r="SYU21" s="130"/>
      <c r="SYV21" s="130"/>
      <c r="SYW21" s="130"/>
      <c r="SYX21" s="130"/>
      <c r="SYY21" s="130"/>
      <c r="SYZ21" s="130"/>
      <c r="SZA21" s="130"/>
      <c r="SZB21" s="130"/>
      <c r="SZC21" s="130"/>
      <c r="SZD21" s="130"/>
      <c r="SZE21" s="130"/>
      <c r="SZF21" s="130"/>
      <c r="SZG21" s="130"/>
      <c r="SZH21" s="130"/>
      <c r="SZI21" s="130"/>
      <c r="SZJ21" s="130"/>
      <c r="SZK21" s="130"/>
      <c r="SZL21" s="130"/>
      <c r="SZM21" s="130"/>
      <c r="SZN21" s="130"/>
      <c r="SZO21" s="130"/>
      <c r="SZP21" s="130"/>
      <c r="SZQ21" s="130"/>
      <c r="SZR21" s="130"/>
      <c r="SZS21" s="130"/>
      <c r="SZT21" s="130"/>
      <c r="SZU21" s="130"/>
      <c r="SZV21" s="130"/>
      <c r="SZW21" s="130"/>
      <c r="SZX21" s="130"/>
      <c r="SZY21" s="130"/>
      <c r="SZZ21" s="130"/>
      <c r="TAA21" s="130"/>
      <c r="TAB21" s="130"/>
      <c r="TAC21" s="130"/>
      <c r="TAD21" s="130"/>
      <c r="TAE21" s="130"/>
      <c r="TAF21" s="130"/>
      <c r="TAG21" s="130"/>
      <c r="TAH21" s="130"/>
      <c r="TAI21" s="130"/>
      <c r="TAJ21" s="130"/>
      <c r="TAK21" s="130"/>
      <c r="TAL21" s="130"/>
      <c r="TAM21" s="130"/>
      <c r="TAN21" s="130"/>
      <c r="TAO21" s="130"/>
      <c r="TAP21" s="130"/>
      <c r="TAQ21" s="130"/>
      <c r="TAR21" s="130"/>
      <c r="TAS21" s="130"/>
      <c r="TAT21" s="130"/>
      <c r="TAU21" s="130"/>
      <c r="TAV21" s="130"/>
      <c r="TAW21" s="130"/>
      <c r="TAX21" s="130"/>
      <c r="TAY21" s="130"/>
      <c r="TAZ21" s="130"/>
      <c r="TBA21" s="130"/>
      <c r="TBB21" s="130"/>
      <c r="TBC21" s="130"/>
      <c r="TBD21" s="130"/>
      <c r="TBE21" s="130"/>
      <c r="TBF21" s="130"/>
      <c r="TBG21" s="130"/>
      <c r="TBH21" s="130"/>
      <c r="TBI21" s="130"/>
      <c r="TBJ21" s="130"/>
      <c r="TBK21" s="130"/>
      <c r="TBL21" s="130"/>
      <c r="TBM21" s="130"/>
      <c r="TBN21" s="130"/>
      <c r="TBO21" s="130"/>
      <c r="TBP21" s="130"/>
      <c r="TBQ21" s="130"/>
      <c r="TBR21" s="130"/>
      <c r="TBS21" s="130"/>
      <c r="TBT21" s="130"/>
      <c r="TBU21" s="130"/>
      <c r="TBV21" s="130"/>
      <c r="TBW21" s="130"/>
      <c r="TBX21" s="130"/>
      <c r="TBY21" s="130"/>
      <c r="TBZ21" s="130"/>
      <c r="TCA21" s="130"/>
      <c r="TCB21" s="130"/>
      <c r="TCC21" s="130"/>
      <c r="TCD21" s="130"/>
      <c r="TCE21" s="130"/>
      <c r="TCF21" s="130"/>
      <c r="TCG21" s="130"/>
      <c r="TCH21" s="130"/>
      <c r="TCI21" s="130"/>
      <c r="TCJ21" s="130"/>
      <c r="TCK21" s="130"/>
      <c r="TCL21" s="130"/>
      <c r="TCM21" s="130"/>
      <c r="TCN21" s="130"/>
      <c r="TCO21" s="130"/>
      <c r="TCP21" s="130"/>
      <c r="TCQ21" s="130"/>
      <c r="TCR21" s="130"/>
      <c r="TCS21" s="130"/>
      <c r="TCT21" s="130"/>
      <c r="TCU21" s="130"/>
      <c r="TCV21" s="130"/>
      <c r="TCW21" s="130"/>
      <c r="TCX21" s="130"/>
      <c r="TCY21" s="130"/>
      <c r="TCZ21" s="130"/>
      <c r="TDA21" s="130"/>
      <c r="TDB21" s="130"/>
      <c r="TDC21" s="130"/>
      <c r="TDD21" s="130"/>
      <c r="TDE21" s="130"/>
      <c r="TDF21" s="130"/>
      <c r="TDG21" s="130"/>
      <c r="TDH21" s="130"/>
      <c r="TDI21" s="130"/>
      <c r="TDJ21" s="130"/>
      <c r="TDK21" s="130"/>
      <c r="TDL21" s="130"/>
      <c r="TDM21" s="130"/>
      <c r="TDN21" s="130"/>
      <c r="TDO21" s="130"/>
      <c r="TDP21" s="130"/>
      <c r="TDQ21" s="130"/>
      <c r="TDR21" s="130"/>
      <c r="TDS21" s="130"/>
      <c r="TDT21" s="130"/>
      <c r="TDU21" s="130"/>
      <c r="TDV21" s="130"/>
      <c r="TDW21" s="130"/>
      <c r="TDX21" s="130"/>
      <c r="TDY21" s="130"/>
      <c r="TDZ21" s="130"/>
      <c r="TEA21" s="130"/>
      <c r="TEB21" s="130"/>
      <c r="TEC21" s="130"/>
      <c r="TED21" s="130"/>
      <c r="TEE21" s="130"/>
      <c r="TEF21" s="130"/>
      <c r="TEG21" s="130"/>
      <c r="TEH21" s="130"/>
      <c r="TEI21" s="130"/>
      <c r="TEJ21" s="130"/>
      <c r="TEK21" s="130"/>
      <c r="TEL21" s="130"/>
      <c r="TEM21" s="130"/>
      <c r="TEN21" s="130"/>
      <c r="TEO21" s="130"/>
      <c r="TEP21" s="130"/>
      <c r="TEQ21" s="130"/>
      <c r="TER21" s="130"/>
      <c r="TES21" s="130"/>
      <c r="TET21" s="130"/>
      <c r="TEU21" s="130"/>
      <c r="TEV21" s="130"/>
      <c r="TEW21" s="130"/>
      <c r="TEX21" s="130"/>
      <c r="TEY21" s="130"/>
      <c r="TEZ21" s="130"/>
      <c r="TFA21" s="130"/>
      <c r="TFB21" s="130"/>
      <c r="TFC21" s="130"/>
      <c r="TFD21" s="130"/>
      <c r="TFE21" s="130"/>
      <c r="TFF21" s="130"/>
      <c r="TFG21" s="130"/>
      <c r="TFH21" s="130"/>
      <c r="TFI21" s="130"/>
      <c r="TFJ21" s="130"/>
      <c r="TFK21" s="130"/>
      <c r="TFL21" s="130"/>
      <c r="TFM21" s="130"/>
      <c r="TFN21" s="130"/>
      <c r="TFO21" s="130"/>
      <c r="TFP21" s="130"/>
      <c r="TFQ21" s="130"/>
      <c r="TFR21" s="130"/>
      <c r="TFS21" s="130"/>
      <c r="TFT21" s="130"/>
      <c r="TFU21" s="130"/>
      <c r="TFV21" s="130"/>
      <c r="TFW21" s="130"/>
      <c r="TFX21" s="130"/>
      <c r="TFY21" s="130"/>
      <c r="TFZ21" s="130"/>
      <c r="TGA21" s="130"/>
      <c r="TGB21" s="130"/>
      <c r="TGC21" s="130"/>
      <c r="TGD21" s="130"/>
      <c r="TGE21" s="130"/>
      <c r="TGF21" s="130"/>
      <c r="TGG21" s="130"/>
      <c r="TGH21" s="130"/>
      <c r="TGI21" s="130"/>
      <c r="TGJ21" s="130"/>
      <c r="TGK21" s="130"/>
      <c r="TGL21" s="130"/>
      <c r="TGM21" s="130"/>
      <c r="TGN21" s="130"/>
      <c r="TGO21" s="130"/>
      <c r="TGP21" s="130"/>
      <c r="TGQ21" s="130"/>
      <c r="TGR21" s="130"/>
      <c r="TGS21" s="130"/>
      <c r="TGT21" s="130"/>
      <c r="TGU21" s="130"/>
      <c r="TGV21" s="130"/>
      <c r="TGW21" s="130"/>
      <c r="TGX21" s="130"/>
      <c r="TGY21" s="130"/>
      <c r="TGZ21" s="130"/>
      <c r="THA21" s="130"/>
      <c r="THB21" s="130"/>
      <c r="THC21" s="130"/>
      <c r="THD21" s="130"/>
      <c r="THE21" s="130"/>
      <c r="THF21" s="130"/>
      <c r="THG21" s="130"/>
      <c r="THH21" s="130"/>
      <c r="THI21" s="130"/>
      <c r="THJ21" s="130"/>
      <c r="THK21" s="130"/>
      <c r="THL21" s="130"/>
      <c r="THM21" s="130"/>
      <c r="THN21" s="130"/>
      <c r="THO21" s="130"/>
      <c r="THP21" s="130"/>
      <c r="THQ21" s="130"/>
      <c r="THR21" s="130"/>
      <c r="THS21" s="130"/>
      <c r="THT21" s="130"/>
      <c r="THU21" s="130"/>
      <c r="THV21" s="130"/>
      <c r="THW21" s="130"/>
      <c r="THX21" s="130"/>
      <c r="THY21" s="130"/>
      <c r="THZ21" s="130"/>
      <c r="TIA21" s="130"/>
      <c r="TIB21" s="130"/>
      <c r="TIC21" s="130"/>
      <c r="TID21" s="130"/>
      <c r="TIE21" s="130"/>
      <c r="TIF21" s="130"/>
      <c r="TIG21" s="130"/>
      <c r="TIH21" s="130"/>
      <c r="TII21" s="130"/>
      <c r="TIJ21" s="130"/>
      <c r="TIK21" s="130"/>
      <c r="TIL21" s="130"/>
      <c r="TIM21" s="130"/>
      <c r="TIN21" s="130"/>
      <c r="TIO21" s="130"/>
      <c r="TIP21" s="130"/>
      <c r="TIQ21" s="130"/>
      <c r="TIR21" s="130"/>
      <c r="TIS21" s="130"/>
      <c r="TIT21" s="130"/>
      <c r="TIU21" s="130"/>
      <c r="TIV21" s="130"/>
      <c r="TIW21" s="130"/>
      <c r="TIX21" s="130"/>
      <c r="TIY21" s="130"/>
      <c r="TIZ21" s="130"/>
      <c r="TJA21" s="130"/>
      <c r="TJB21" s="130"/>
      <c r="TJC21" s="130"/>
      <c r="TJD21" s="130"/>
      <c r="TJE21" s="130"/>
      <c r="TJF21" s="130"/>
      <c r="TJG21" s="130"/>
      <c r="TJH21" s="130"/>
      <c r="TJI21" s="130"/>
      <c r="TJJ21" s="130"/>
      <c r="TJK21" s="130"/>
      <c r="TJL21" s="130"/>
      <c r="TJM21" s="130"/>
      <c r="TJN21" s="130"/>
      <c r="TJO21" s="130"/>
      <c r="TJP21" s="130"/>
      <c r="TJQ21" s="130"/>
      <c r="TJR21" s="130"/>
      <c r="TJS21" s="130"/>
      <c r="TJT21" s="130"/>
      <c r="TJU21" s="130"/>
      <c r="TJV21" s="130"/>
      <c r="TJW21" s="130"/>
      <c r="TJX21" s="130"/>
      <c r="TJY21" s="130"/>
      <c r="TJZ21" s="130"/>
      <c r="TKA21" s="130"/>
      <c r="TKB21" s="130"/>
      <c r="TKC21" s="130"/>
      <c r="TKD21" s="130"/>
      <c r="TKE21" s="130"/>
      <c r="TKF21" s="130"/>
      <c r="TKG21" s="130"/>
      <c r="TKH21" s="130"/>
      <c r="TKI21" s="130"/>
      <c r="TKJ21" s="130"/>
      <c r="TKK21" s="130"/>
      <c r="TKL21" s="130"/>
      <c r="TKM21" s="130"/>
      <c r="TKN21" s="130"/>
      <c r="TKO21" s="130"/>
      <c r="TKP21" s="130"/>
      <c r="TKQ21" s="130"/>
      <c r="TKR21" s="130"/>
      <c r="TKS21" s="130"/>
      <c r="TKT21" s="130"/>
      <c r="TKU21" s="130"/>
      <c r="TKV21" s="130"/>
      <c r="TKW21" s="130"/>
      <c r="TKX21" s="130"/>
      <c r="TKY21" s="130"/>
      <c r="TKZ21" s="130"/>
      <c r="TLA21" s="130"/>
      <c r="TLB21" s="130"/>
      <c r="TLC21" s="130"/>
      <c r="TLD21" s="130"/>
      <c r="TLE21" s="130"/>
      <c r="TLF21" s="130"/>
      <c r="TLG21" s="130"/>
      <c r="TLH21" s="130"/>
      <c r="TLI21" s="130"/>
      <c r="TLJ21" s="130"/>
      <c r="TLK21" s="130"/>
      <c r="TLL21" s="130"/>
      <c r="TLM21" s="130"/>
      <c r="TLN21" s="130"/>
      <c r="TLO21" s="130"/>
      <c r="TLP21" s="130"/>
      <c r="TLQ21" s="130"/>
      <c r="TLR21" s="130"/>
      <c r="TLS21" s="130"/>
      <c r="TLT21" s="130"/>
      <c r="TLU21" s="130"/>
      <c r="TLV21" s="130"/>
      <c r="TLW21" s="130"/>
      <c r="TLX21" s="130"/>
      <c r="TLY21" s="130"/>
      <c r="TLZ21" s="130"/>
      <c r="TMA21" s="130"/>
      <c r="TMB21" s="130"/>
      <c r="TMC21" s="130"/>
      <c r="TMD21" s="130"/>
      <c r="TME21" s="130"/>
      <c r="TMF21" s="130"/>
      <c r="TMG21" s="130"/>
      <c r="TMH21" s="130"/>
      <c r="TMI21" s="130"/>
      <c r="TMJ21" s="130"/>
      <c r="TMK21" s="130"/>
      <c r="TML21" s="130"/>
      <c r="TMM21" s="130"/>
      <c r="TMN21" s="130"/>
      <c r="TMO21" s="130"/>
      <c r="TMP21" s="130"/>
      <c r="TMQ21" s="130"/>
      <c r="TMR21" s="130"/>
      <c r="TMS21" s="130"/>
      <c r="TMT21" s="130"/>
      <c r="TMU21" s="130"/>
      <c r="TMV21" s="130"/>
      <c r="TMW21" s="130"/>
      <c r="TMX21" s="130"/>
      <c r="TMY21" s="130"/>
      <c r="TMZ21" s="130"/>
      <c r="TNA21" s="130"/>
      <c r="TNB21" s="130"/>
      <c r="TNC21" s="130"/>
      <c r="TND21" s="130"/>
      <c r="TNE21" s="130"/>
      <c r="TNF21" s="130"/>
      <c r="TNG21" s="130"/>
      <c r="TNH21" s="130"/>
      <c r="TNI21" s="130"/>
      <c r="TNJ21" s="130"/>
      <c r="TNK21" s="130"/>
      <c r="TNL21" s="130"/>
      <c r="TNM21" s="130"/>
      <c r="TNN21" s="130"/>
      <c r="TNO21" s="130"/>
      <c r="TNP21" s="130"/>
      <c r="TNQ21" s="130"/>
      <c r="TNR21" s="130"/>
      <c r="TNS21" s="130"/>
      <c r="TNT21" s="130"/>
      <c r="TNU21" s="130"/>
      <c r="TNV21" s="130"/>
      <c r="TNW21" s="130"/>
      <c r="TNX21" s="130"/>
      <c r="TNY21" s="130"/>
      <c r="TNZ21" s="130"/>
      <c r="TOA21" s="130"/>
      <c r="TOB21" s="130"/>
      <c r="TOC21" s="130"/>
      <c r="TOD21" s="130"/>
      <c r="TOE21" s="130"/>
      <c r="TOF21" s="130"/>
      <c r="TOG21" s="130"/>
      <c r="TOH21" s="130"/>
      <c r="TOI21" s="130"/>
      <c r="TOJ21" s="130"/>
      <c r="TOK21" s="130"/>
      <c r="TOL21" s="130"/>
      <c r="TOM21" s="130"/>
      <c r="TON21" s="130"/>
      <c r="TOO21" s="130"/>
      <c r="TOP21" s="130"/>
      <c r="TOQ21" s="130"/>
      <c r="TOR21" s="130"/>
      <c r="TOS21" s="130"/>
      <c r="TOT21" s="130"/>
      <c r="TOU21" s="130"/>
      <c r="TOV21" s="130"/>
      <c r="TOW21" s="130"/>
      <c r="TOX21" s="130"/>
      <c r="TOY21" s="130"/>
      <c r="TOZ21" s="130"/>
      <c r="TPA21" s="130"/>
      <c r="TPB21" s="130"/>
      <c r="TPC21" s="130"/>
      <c r="TPD21" s="130"/>
      <c r="TPE21" s="130"/>
      <c r="TPF21" s="130"/>
      <c r="TPG21" s="130"/>
      <c r="TPH21" s="130"/>
      <c r="TPI21" s="130"/>
      <c r="TPJ21" s="130"/>
      <c r="TPK21" s="130"/>
      <c r="TPL21" s="130"/>
      <c r="TPM21" s="130"/>
      <c r="TPN21" s="130"/>
      <c r="TPO21" s="130"/>
      <c r="TPP21" s="130"/>
      <c r="TPQ21" s="130"/>
      <c r="TPR21" s="130"/>
      <c r="TPS21" s="130"/>
      <c r="TPT21" s="130"/>
      <c r="TPU21" s="130"/>
      <c r="TPV21" s="130"/>
      <c r="TPW21" s="130"/>
      <c r="TPX21" s="130"/>
      <c r="TPY21" s="130"/>
      <c r="TPZ21" s="130"/>
      <c r="TQA21" s="130"/>
      <c r="TQB21" s="130"/>
      <c r="TQC21" s="130"/>
      <c r="TQD21" s="130"/>
      <c r="TQE21" s="130"/>
      <c r="TQF21" s="130"/>
      <c r="TQG21" s="130"/>
      <c r="TQH21" s="130"/>
      <c r="TQI21" s="130"/>
      <c r="TQJ21" s="130"/>
      <c r="TQK21" s="130"/>
      <c r="TQL21" s="130"/>
      <c r="TQM21" s="130"/>
      <c r="TQN21" s="130"/>
      <c r="TQO21" s="130"/>
      <c r="TQP21" s="130"/>
      <c r="TQQ21" s="130"/>
      <c r="TQR21" s="130"/>
      <c r="TQS21" s="130"/>
      <c r="TQT21" s="130"/>
      <c r="TQU21" s="130"/>
      <c r="TQV21" s="130"/>
      <c r="TQW21" s="130"/>
      <c r="TQX21" s="130"/>
      <c r="TQY21" s="130"/>
      <c r="TQZ21" s="130"/>
      <c r="TRA21" s="130"/>
      <c r="TRB21" s="130"/>
      <c r="TRC21" s="130"/>
      <c r="TRD21" s="130"/>
      <c r="TRE21" s="130"/>
      <c r="TRF21" s="130"/>
      <c r="TRG21" s="130"/>
      <c r="TRH21" s="130"/>
      <c r="TRI21" s="130"/>
      <c r="TRJ21" s="130"/>
      <c r="TRK21" s="130"/>
      <c r="TRL21" s="130"/>
      <c r="TRM21" s="130"/>
      <c r="TRN21" s="130"/>
      <c r="TRO21" s="130"/>
      <c r="TRP21" s="130"/>
      <c r="TRQ21" s="130"/>
      <c r="TRR21" s="130"/>
      <c r="TRS21" s="130"/>
      <c r="TRT21" s="130"/>
      <c r="TRU21" s="130"/>
      <c r="TRV21" s="130"/>
      <c r="TRW21" s="130"/>
      <c r="TRX21" s="130"/>
      <c r="TRY21" s="130"/>
      <c r="TRZ21" s="130"/>
      <c r="TSA21" s="130"/>
      <c r="TSB21" s="130"/>
      <c r="TSC21" s="130"/>
      <c r="TSD21" s="130"/>
      <c r="TSE21" s="130"/>
      <c r="TSF21" s="130"/>
      <c r="TSG21" s="130"/>
      <c r="TSH21" s="130"/>
      <c r="TSI21" s="130"/>
      <c r="TSJ21" s="130"/>
      <c r="TSK21" s="130"/>
      <c r="TSL21" s="130"/>
      <c r="TSM21" s="130"/>
      <c r="TSN21" s="130"/>
      <c r="TSO21" s="130"/>
      <c r="TSP21" s="130"/>
      <c r="TSQ21" s="130"/>
      <c r="TSR21" s="130"/>
      <c r="TSS21" s="130"/>
      <c r="TST21" s="130"/>
      <c r="TSU21" s="130"/>
      <c r="TSV21" s="130"/>
      <c r="TSW21" s="130"/>
      <c r="TSX21" s="130"/>
      <c r="TSY21" s="130"/>
      <c r="TSZ21" s="130"/>
      <c r="TTA21" s="130"/>
      <c r="TTB21" s="130"/>
      <c r="TTC21" s="130"/>
      <c r="TTD21" s="130"/>
      <c r="TTE21" s="130"/>
      <c r="TTF21" s="130"/>
      <c r="TTG21" s="130"/>
      <c r="TTH21" s="130"/>
      <c r="TTI21" s="130"/>
      <c r="TTJ21" s="130"/>
      <c r="TTK21" s="130"/>
      <c r="TTL21" s="130"/>
      <c r="TTM21" s="130"/>
      <c r="TTN21" s="130"/>
      <c r="TTO21" s="130"/>
      <c r="TTP21" s="130"/>
      <c r="TTQ21" s="130"/>
      <c r="TTR21" s="130"/>
      <c r="TTS21" s="130"/>
      <c r="TTT21" s="130"/>
      <c r="TTU21" s="130"/>
      <c r="TTV21" s="130"/>
      <c r="TTW21" s="130"/>
      <c r="TTX21" s="130"/>
      <c r="TTY21" s="130"/>
      <c r="TTZ21" s="130"/>
      <c r="TUA21" s="130"/>
      <c r="TUB21" s="130"/>
      <c r="TUC21" s="130"/>
      <c r="TUD21" s="130"/>
      <c r="TUE21" s="130"/>
      <c r="TUF21" s="130"/>
      <c r="TUG21" s="130"/>
      <c r="TUH21" s="130"/>
      <c r="TUI21" s="130"/>
      <c r="TUJ21" s="130"/>
      <c r="TUK21" s="130"/>
      <c r="TUL21" s="130"/>
      <c r="TUM21" s="130"/>
      <c r="TUN21" s="130"/>
      <c r="TUO21" s="130"/>
      <c r="TUP21" s="130"/>
      <c r="TUQ21" s="130"/>
      <c r="TUR21" s="130"/>
      <c r="TUS21" s="130"/>
      <c r="TUT21" s="130"/>
      <c r="TUU21" s="130"/>
      <c r="TUV21" s="130"/>
      <c r="TUW21" s="130"/>
      <c r="TUX21" s="130"/>
      <c r="TUY21" s="130"/>
      <c r="TUZ21" s="130"/>
      <c r="TVA21" s="130"/>
      <c r="TVB21" s="130"/>
      <c r="TVC21" s="130"/>
      <c r="TVD21" s="130"/>
      <c r="TVE21" s="130"/>
      <c r="TVF21" s="130"/>
      <c r="TVG21" s="130"/>
      <c r="TVH21" s="130"/>
      <c r="TVI21" s="130"/>
      <c r="TVJ21" s="130"/>
      <c r="TVK21" s="130"/>
      <c r="TVL21" s="130"/>
      <c r="TVM21" s="130"/>
      <c r="TVN21" s="130"/>
      <c r="TVO21" s="130"/>
      <c r="TVP21" s="130"/>
      <c r="TVQ21" s="130"/>
      <c r="TVR21" s="130"/>
      <c r="TVS21" s="130"/>
      <c r="TVT21" s="130"/>
      <c r="TVU21" s="130"/>
      <c r="TVV21" s="130"/>
      <c r="TVW21" s="130"/>
      <c r="TVX21" s="130"/>
      <c r="TVY21" s="130"/>
      <c r="TVZ21" s="130"/>
      <c r="TWA21" s="130"/>
      <c r="TWB21" s="130"/>
      <c r="TWC21" s="130"/>
      <c r="TWD21" s="130"/>
      <c r="TWE21" s="130"/>
      <c r="TWF21" s="130"/>
      <c r="TWG21" s="130"/>
      <c r="TWH21" s="130"/>
      <c r="TWI21" s="130"/>
      <c r="TWJ21" s="130"/>
      <c r="TWK21" s="130"/>
      <c r="TWL21" s="130"/>
      <c r="TWM21" s="130"/>
      <c r="TWN21" s="130"/>
      <c r="TWO21" s="130"/>
      <c r="TWP21" s="130"/>
      <c r="TWQ21" s="130"/>
      <c r="TWR21" s="130"/>
      <c r="TWS21" s="130"/>
      <c r="TWT21" s="130"/>
      <c r="TWU21" s="130"/>
      <c r="TWV21" s="130"/>
      <c r="TWW21" s="130"/>
      <c r="TWX21" s="130"/>
      <c r="TWY21" s="130"/>
      <c r="TWZ21" s="130"/>
      <c r="TXA21" s="130"/>
      <c r="TXB21" s="130"/>
      <c r="TXC21" s="130"/>
      <c r="TXD21" s="130"/>
      <c r="TXE21" s="130"/>
      <c r="TXF21" s="130"/>
      <c r="TXG21" s="130"/>
      <c r="TXH21" s="130"/>
      <c r="TXI21" s="130"/>
      <c r="TXJ21" s="130"/>
      <c r="TXK21" s="130"/>
      <c r="TXL21" s="130"/>
      <c r="TXM21" s="130"/>
      <c r="TXN21" s="130"/>
      <c r="TXO21" s="130"/>
      <c r="TXP21" s="130"/>
      <c r="TXQ21" s="130"/>
      <c r="TXR21" s="130"/>
      <c r="TXS21" s="130"/>
      <c r="TXT21" s="130"/>
      <c r="TXU21" s="130"/>
      <c r="TXV21" s="130"/>
      <c r="TXW21" s="130"/>
      <c r="TXX21" s="130"/>
      <c r="TXY21" s="130"/>
      <c r="TXZ21" s="130"/>
      <c r="TYA21" s="130"/>
      <c r="TYB21" s="130"/>
      <c r="TYC21" s="130"/>
      <c r="TYD21" s="130"/>
      <c r="TYE21" s="130"/>
      <c r="TYF21" s="130"/>
      <c r="TYG21" s="130"/>
      <c r="TYH21" s="130"/>
      <c r="TYI21" s="130"/>
      <c r="TYJ21" s="130"/>
      <c r="TYK21" s="130"/>
      <c r="TYL21" s="130"/>
      <c r="TYM21" s="130"/>
      <c r="TYN21" s="130"/>
      <c r="TYO21" s="130"/>
      <c r="TYP21" s="130"/>
      <c r="TYQ21" s="130"/>
      <c r="TYR21" s="130"/>
      <c r="TYS21" s="130"/>
      <c r="TYT21" s="130"/>
      <c r="TYU21" s="130"/>
      <c r="TYV21" s="130"/>
      <c r="TYW21" s="130"/>
      <c r="TYX21" s="130"/>
      <c r="TYY21" s="130"/>
      <c r="TYZ21" s="130"/>
      <c r="TZA21" s="130"/>
      <c r="TZB21" s="130"/>
      <c r="TZC21" s="130"/>
      <c r="TZD21" s="130"/>
      <c r="TZE21" s="130"/>
      <c r="TZF21" s="130"/>
      <c r="TZG21" s="130"/>
      <c r="TZH21" s="130"/>
      <c r="TZI21" s="130"/>
      <c r="TZJ21" s="130"/>
      <c r="TZK21" s="130"/>
      <c r="TZL21" s="130"/>
      <c r="TZM21" s="130"/>
      <c r="TZN21" s="130"/>
      <c r="TZO21" s="130"/>
      <c r="TZP21" s="130"/>
      <c r="TZQ21" s="130"/>
      <c r="TZR21" s="130"/>
      <c r="TZS21" s="130"/>
      <c r="TZT21" s="130"/>
      <c r="TZU21" s="130"/>
      <c r="TZV21" s="130"/>
      <c r="TZW21" s="130"/>
      <c r="TZX21" s="130"/>
      <c r="TZY21" s="130"/>
      <c r="TZZ21" s="130"/>
      <c r="UAA21" s="130"/>
      <c r="UAB21" s="130"/>
      <c r="UAC21" s="130"/>
      <c r="UAD21" s="130"/>
      <c r="UAE21" s="130"/>
      <c r="UAF21" s="130"/>
      <c r="UAG21" s="130"/>
      <c r="UAH21" s="130"/>
      <c r="UAI21" s="130"/>
      <c r="UAJ21" s="130"/>
      <c r="UAK21" s="130"/>
      <c r="UAL21" s="130"/>
      <c r="UAM21" s="130"/>
      <c r="UAN21" s="130"/>
      <c r="UAO21" s="130"/>
      <c r="UAP21" s="130"/>
      <c r="UAQ21" s="130"/>
      <c r="UAR21" s="130"/>
      <c r="UAS21" s="130"/>
      <c r="UAT21" s="130"/>
      <c r="UAU21" s="130"/>
      <c r="UAV21" s="130"/>
      <c r="UAW21" s="130"/>
      <c r="UAX21" s="130"/>
      <c r="UAY21" s="130"/>
      <c r="UAZ21" s="130"/>
      <c r="UBA21" s="130"/>
      <c r="UBB21" s="130"/>
      <c r="UBC21" s="130"/>
      <c r="UBD21" s="130"/>
      <c r="UBE21" s="130"/>
      <c r="UBF21" s="130"/>
      <c r="UBG21" s="130"/>
      <c r="UBH21" s="130"/>
      <c r="UBI21" s="130"/>
      <c r="UBJ21" s="130"/>
      <c r="UBK21" s="130"/>
      <c r="UBL21" s="130"/>
      <c r="UBM21" s="130"/>
      <c r="UBN21" s="130"/>
      <c r="UBO21" s="130"/>
      <c r="UBP21" s="130"/>
      <c r="UBQ21" s="130"/>
      <c r="UBR21" s="130"/>
      <c r="UBS21" s="130"/>
      <c r="UBT21" s="130"/>
      <c r="UBU21" s="130"/>
      <c r="UBV21" s="130"/>
      <c r="UBW21" s="130"/>
      <c r="UBX21" s="130"/>
      <c r="UBY21" s="130"/>
      <c r="UBZ21" s="130"/>
      <c r="UCA21" s="130"/>
      <c r="UCB21" s="130"/>
      <c r="UCC21" s="130"/>
      <c r="UCD21" s="130"/>
      <c r="UCE21" s="130"/>
      <c r="UCF21" s="130"/>
      <c r="UCG21" s="130"/>
      <c r="UCH21" s="130"/>
      <c r="UCI21" s="130"/>
      <c r="UCJ21" s="130"/>
      <c r="UCK21" s="130"/>
      <c r="UCL21" s="130"/>
      <c r="UCM21" s="130"/>
      <c r="UCN21" s="130"/>
      <c r="UCO21" s="130"/>
      <c r="UCP21" s="130"/>
      <c r="UCQ21" s="130"/>
      <c r="UCR21" s="130"/>
      <c r="UCS21" s="130"/>
      <c r="UCT21" s="130"/>
      <c r="UCU21" s="130"/>
      <c r="UCV21" s="130"/>
      <c r="UCW21" s="130"/>
      <c r="UCX21" s="130"/>
      <c r="UCY21" s="130"/>
      <c r="UCZ21" s="130"/>
      <c r="UDA21" s="130"/>
      <c r="UDB21" s="130"/>
      <c r="UDC21" s="130"/>
      <c r="UDD21" s="130"/>
      <c r="UDE21" s="130"/>
      <c r="UDF21" s="130"/>
      <c r="UDG21" s="130"/>
      <c r="UDH21" s="130"/>
      <c r="UDI21" s="130"/>
      <c r="UDJ21" s="130"/>
      <c r="UDK21" s="130"/>
      <c r="UDL21" s="130"/>
      <c r="UDM21" s="130"/>
      <c r="UDN21" s="130"/>
      <c r="UDO21" s="130"/>
      <c r="UDP21" s="130"/>
      <c r="UDQ21" s="130"/>
      <c r="UDR21" s="130"/>
      <c r="UDS21" s="130"/>
      <c r="UDT21" s="130"/>
      <c r="UDU21" s="130"/>
      <c r="UDV21" s="130"/>
      <c r="UDW21" s="130"/>
      <c r="UDX21" s="130"/>
      <c r="UDY21" s="130"/>
      <c r="UDZ21" s="130"/>
      <c r="UEA21" s="130"/>
      <c r="UEB21" s="130"/>
      <c r="UEC21" s="130"/>
      <c r="UED21" s="130"/>
      <c r="UEE21" s="130"/>
      <c r="UEF21" s="130"/>
      <c r="UEG21" s="130"/>
      <c r="UEH21" s="130"/>
      <c r="UEI21" s="130"/>
      <c r="UEJ21" s="130"/>
      <c r="UEK21" s="130"/>
      <c r="UEL21" s="130"/>
      <c r="UEM21" s="130"/>
      <c r="UEN21" s="130"/>
      <c r="UEO21" s="130"/>
      <c r="UEP21" s="130"/>
      <c r="UEQ21" s="130"/>
      <c r="UER21" s="130"/>
      <c r="UES21" s="130"/>
      <c r="UET21" s="130"/>
      <c r="UEU21" s="130"/>
      <c r="UEV21" s="130"/>
      <c r="UEW21" s="130"/>
      <c r="UEX21" s="130"/>
      <c r="UEY21" s="130"/>
      <c r="UEZ21" s="130"/>
      <c r="UFA21" s="130"/>
      <c r="UFB21" s="130"/>
      <c r="UFC21" s="130"/>
      <c r="UFD21" s="130"/>
      <c r="UFE21" s="130"/>
      <c r="UFF21" s="130"/>
      <c r="UFG21" s="130"/>
      <c r="UFH21" s="130"/>
      <c r="UFI21" s="130"/>
      <c r="UFJ21" s="130"/>
      <c r="UFK21" s="130"/>
      <c r="UFL21" s="130"/>
      <c r="UFM21" s="130"/>
      <c r="UFN21" s="130"/>
      <c r="UFO21" s="130"/>
      <c r="UFP21" s="130"/>
      <c r="UFQ21" s="130"/>
      <c r="UFR21" s="130"/>
      <c r="UFS21" s="130"/>
      <c r="UFT21" s="130"/>
      <c r="UFU21" s="130"/>
      <c r="UFV21" s="130"/>
      <c r="UFW21" s="130"/>
      <c r="UFX21" s="130"/>
      <c r="UFY21" s="130"/>
      <c r="UFZ21" s="130"/>
      <c r="UGA21" s="130"/>
      <c r="UGB21" s="130"/>
      <c r="UGC21" s="130"/>
      <c r="UGD21" s="130"/>
      <c r="UGE21" s="130"/>
      <c r="UGF21" s="130"/>
      <c r="UGG21" s="130"/>
      <c r="UGH21" s="130"/>
      <c r="UGI21" s="130"/>
      <c r="UGJ21" s="130"/>
      <c r="UGK21" s="130"/>
      <c r="UGL21" s="130"/>
      <c r="UGM21" s="130"/>
      <c r="UGN21" s="130"/>
      <c r="UGO21" s="130"/>
      <c r="UGP21" s="130"/>
      <c r="UGQ21" s="130"/>
      <c r="UGR21" s="130"/>
      <c r="UGS21" s="130"/>
      <c r="UGT21" s="130"/>
      <c r="UGU21" s="130"/>
      <c r="UGV21" s="130"/>
      <c r="UGW21" s="130"/>
      <c r="UGX21" s="130"/>
      <c r="UGY21" s="130"/>
      <c r="UGZ21" s="130"/>
      <c r="UHA21" s="130"/>
      <c r="UHB21" s="130"/>
      <c r="UHC21" s="130"/>
      <c r="UHD21" s="130"/>
      <c r="UHE21" s="130"/>
      <c r="UHF21" s="130"/>
      <c r="UHG21" s="130"/>
      <c r="UHH21" s="130"/>
      <c r="UHI21" s="130"/>
      <c r="UHJ21" s="130"/>
      <c r="UHK21" s="130"/>
      <c r="UHL21" s="130"/>
      <c r="UHM21" s="130"/>
      <c r="UHN21" s="130"/>
      <c r="UHO21" s="130"/>
      <c r="UHP21" s="130"/>
      <c r="UHQ21" s="130"/>
      <c r="UHR21" s="130"/>
      <c r="UHS21" s="130"/>
      <c r="UHT21" s="130"/>
      <c r="UHU21" s="130"/>
      <c r="UHV21" s="130"/>
      <c r="UHW21" s="130"/>
      <c r="UHX21" s="130"/>
      <c r="UHY21" s="130"/>
      <c r="UHZ21" s="130"/>
      <c r="UIA21" s="130"/>
      <c r="UIB21" s="130"/>
      <c r="UIC21" s="130"/>
      <c r="UID21" s="130"/>
      <c r="UIE21" s="130"/>
      <c r="UIF21" s="130"/>
      <c r="UIG21" s="130"/>
      <c r="UIH21" s="130"/>
      <c r="UII21" s="130"/>
      <c r="UIJ21" s="130"/>
      <c r="UIK21" s="130"/>
      <c r="UIL21" s="130"/>
      <c r="UIM21" s="130"/>
      <c r="UIN21" s="130"/>
      <c r="UIO21" s="130"/>
      <c r="UIP21" s="130"/>
      <c r="UIQ21" s="130"/>
      <c r="UIR21" s="130"/>
      <c r="UIS21" s="130"/>
      <c r="UIT21" s="130"/>
      <c r="UIU21" s="130"/>
      <c r="UIV21" s="130"/>
      <c r="UIW21" s="130"/>
      <c r="UIX21" s="130"/>
      <c r="UIY21" s="130"/>
      <c r="UIZ21" s="130"/>
      <c r="UJA21" s="130"/>
      <c r="UJB21" s="130"/>
      <c r="UJC21" s="130"/>
      <c r="UJD21" s="130"/>
      <c r="UJE21" s="130"/>
      <c r="UJF21" s="130"/>
      <c r="UJG21" s="130"/>
      <c r="UJH21" s="130"/>
      <c r="UJI21" s="130"/>
      <c r="UJJ21" s="130"/>
      <c r="UJK21" s="130"/>
      <c r="UJL21" s="130"/>
      <c r="UJM21" s="130"/>
      <c r="UJN21" s="130"/>
      <c r="UJO21" s="130"/>
      <c r="UJP21" s="130"/>
      <c r="UJQ21" s="130"/>
      <c r="UJR21" s="130"/>
      <c r="UJS21" s="130"/>
      <c r="UJT21" s="130"/>
      <c r="UJU21" s="130"/>
      <c r="UJV21" s="130"/>
      <c r="UJW21" s="130"/>
      <c r="UJX21" s="130"/>
      <c r="UJY21" s="130"/>
      <c r="UJZ21" s="130"/>
      <c r="UKA21" s="130"/>
      <c r="UKB21" s="130"/>
      <c r="UKC21" s="130"/>
      <c r="UKD21" s="130"/>
      <c r="UKE21" s="130"/>
      <c r="UKF21" s="130"/>
      <c r="UKG21" s="130"/>
      <c r="UKH21" s="130"/>
      <c r="UKI21" s="130"/>
      <c r="UKJ21" s="130"/>
      <c r="UKK21" s="130"/>
      <c r="UKL21" s="130"/>
      <c r="UKM21" s="130"/>
      <c r="UKN21" s="130"/>
      <c r="UKO21" s="130"/>
      <c r="UKP21" s="130"/>
      <c r="UKQ21" s="130"/>
      <c r="UKR21" s="130"/>
      <c r="UKS21" s="130"/>
      <c r="UKT21" s="130"/>
      <c r="UKU21" s="130"/>
      <c r="UKV21" s="130"/>
      <c r="UKW21" s="130"/>
      <c r="UKX21" s="130"/>
      <c r="UKY21" s="130"/>
      <c r="UKZ21" s="130"/>
      <c r="ULA21" s="130"/>
      <c r="ULB21" s="130"/>
      <c r="ULC21" s="130"/>
      <c r="ULD21" s="130"/>
      <c r="ULE21" s="130"/>
      <c r="ULF21" s="130"/>
      <c r="ULG21" s="130"/>
      <c r="ULH21" s="130"/>
      <c r="ULI21" s="130"/>
      <c r="ULJ21" s="130"/>
      <c r="ULK21" s="130"/>
      <c r="ULL21" s="130"/>
      <c r="ULM21" s="130"/>
      <c r="ULN21" s="130"/>
      <c r="ULO21" s="130"/>
      <c r="ULP21" s="130"/>
      <c r="ULQ21" s="130"/>
      <c r="ULR21" s="130"/>
      <c r="ULS21" s="130"/>
      <c r="ULT21" s="130"/>
      <c r="ULU21" s="130"/>
      <c r="ULV21" s="130"/>
      <c r="ULW21" s="130"/>
      <c r="ULX21" s="130"/>
      <c r="ULY21" s="130"/>
      <c r="ULZ21" s="130"/>
      <c r="UMA21" s="130"/>
      <c r="UMB21" s="130"/>
      <c r="UMC21" s="130"/>
      <c r="UMD21" s="130"/>
      <c r="UME21" s="130"/>
      <c r="UMF21" s="130"/>
      <c r="UMG21" s="130"/>
      <c r="UMH21" s="130"/>
      <c r="UMI21" s="130"/>
      <c r="UMJ21" s="130"/>
      <c r="UMK21" s="130"/>
      <c r="UML21" s="130"/>
      <c r="UMM21" s="130"/>
      <c r="UMN21" s="130"/>
      <c r="UMO21" s="130"/>
      <c r="UMP21" s="130"/>
      <c r="UMQ21" s="130"/>
      <c r="UMR21" s="130"/>
      <c r="UMS21" s="130"/>
      <c r="UMT21" s="130"/>
      <c r="UMU21" s="130"/>
      <c r="UMV21" s="130"/>
      <c r="UMW21" s="130"/>
      <c r="UMX21" s="130"/>
      <c r="UMY21" s="130"/>
      <c r="UMZ21" s="130"/>
      <c r="UNA21" s="130"/>
      <c r="UNB21" s="130"/>
      <c r="UNC21" s="130"/>
      <c r="UND21" s="130"/>
      <c r="UNE21" s="130"/>
      <c r="UNF21" s="130"/>
      <c r="UNG21" s="130"/>
      <c r="UNH21" s="130"/>
      <c r="UNI21" s="130"/>
      <c r="UNJ21" s="130"/>
      <c r="UNK21" s="130"/>
      <c r="UNL21" s="130"/>
      <c r="UNM21" s="130"/>
      <c r="UNN21" s="130"/>
      <c r="UNO21" s="130"/>
      <c r="UNP21" s="130"/>
      <c r="UNQ21" s="130"/>
      <c r="UNR21" s="130"/>
      <c r="UNS21" s="130"/>
      <c r="UNT21" s="130"/>
      <c r="UNU21" s="130"/>
      <c r="UNV21" s="130"/>
      <c r="UNW21" s="130"/>
      <c r="UNX21" s="130"/>
      <c r="UNY21" s="130"/>
      <c r="UNZ21" s="130"/>
      <c r="UOA21" s="130"/>
      <c r="UOB21" s="130"/>
      <c r="UOC21" s="130"/>
      <c r="UOD21" s="130"/>
      <c r="UOE21" s="130"/>
      <c r="UOF21" s="130"/>
      <c r="UOG21" s="130"/>
      <c r="UOH21" s="130"/>
      <c r="UOI21" s="130"/>
      <c r="UOJ21" s="130"/>
      <c r="UOK21" s="130"/>
      <c r="UOL21" s="130"/>
      <c r="UOM21" s="130"/>
      <c r="UON21" s="130"/>
      <c r="UOO21" s="130"/>
      <c r="UOP21" s="130"/>
      <c r="UOQ21" s="130"/>
      <c r="UOR21" s="130"/>
      <c r="UOS21" s="130"/>
      <c r="UOT21" s="130"/>
      <c r="UOU21" s="130"/>
      <c r="UOV21" s="130"/>
      <c r="UOW21" s="130"/>
      <c r="UOX21" s="130"/>
      <c r="UOY21" s="130"/>
      <c r="UOZ21" s="130"/>
      <c r="UPA21" s="130"/>
      <c r="UPB21" s="130"/>
      <c r="UPC21" s="130"/>
      <c r="UPD21" s="130"/>
      <c r="UPE21" s="130"/>
      <c r="UPF21" s="130"/>
      <c r="UPG21" s="130"/>
      <c r="UPH21" s="130"/>
      <c r="UPI21" s="130"/>
      <c r="UPJ21" s="130"/>
      <c r="UPK21" s="130"/>
      <c r="UPL21" s="130"/>
      <c r="UPM21" s="130"/>
      <c r="UPN21" s="130"/>
      <c r="UPO21" s="130"/>
      <c r="UPP21" s="130"/>
      <c r="UPQ21" s="130"/>
      <c r="UPR21" s="130"/>
      <c r="UPS21" s="130"/>
      <c r="UPT21" s="130"/>
      <c r="UPU21" s="130"/>
      <c r="UPV21" s="130"/>
      <c r="UPW21" s="130"/>
      <c r="UPX21" s="130"/>
      <c r="UPY21" s="130"/>
      <c r="UPZ21" s="130"/>
      <c r="UQA21" s="130"/>
      <c r="UQB21" s="130"/>
      <c r="UQC21" s="130"/>
      <c r="UQD21" s="130"/>
      <c r="UQE21" s="130"/>
      <c r="UQF21" s="130"/>
      <c r="UQG21" s="130"/>
      <c r="UQH21" s="130"/>
      <c r="UQI21" s="130"/>
      <c r="UQJ21" s="130"/>
      <c r="UQK21" s="130"/>
      <c r="UQL21" s="130"/>
      <c r="UQM21" s="130"/>
      <c r="UQN21" s="130"/>
      <c r="UQO21" s="130"/>
      <c r="UQP21" s="130"/>
      <c r="UQQ21" s="130"/>
      <c r="UQR21" s="130"/>
      <c r="UQS21" s="130"/>
      <c r="UQT21" s="130"/>
      <c r="UQU21" s="130"/>
      <c r="UQV21" s="130"/>
      <c r="UQW21" s="130"/>
      <c r="UQX21" s="130"/>
      <c r="UQY21" s="130"/>
      <c r="UQZ21" s="130"/>
      <c r="URA21" s="130"/>
      <c r="URB21" s="130"/>
      <c r="URC21" s="130"/>
      <c r="URD21" s="130"/>
      <c r="URE21" s="130"/>
      <c r="URF21" s="130"/>
      <c r="URG21" s="130"/>
      <c r="URH21" s="130"/>
      <c r="URI21" s="130"/>
      <c r="URJ21" s="130"/>
      <c r="URK21" s="130"/>
      <c r="URL21" s="130"/>
      <c r="URM21" s="130"/>
      <c r="URN21" s="130"/>
      <c r="URO21" s="130"/>
      <c r="URP21" s="130"/>
      <c r="URQ21" s="130"/>
      <c r="URR21" s="130"/>
      <c r="URS21" s="130"/>
      <c r="URT21" s="130"/>
      <c r="URU21" s="130"/>
      <c r="URV21" s="130"/>
      <c r="URW21" s="130"/>
      <c r="URX21" s="130"/>
      <c r="URY21" s="130"/>
      <c r="URZ21" s="130"/>
      <c r="USA21" s="130"/>
      <c r="USB21" s="130"/>
      <c r="USC21" s="130"/>
      <c r="USD21" s="130"/>
      <c r="USE21" s="130"/>
      <c r="USF21" s="130"/>
      <c r="USG21" s="130"/>
      <c r="USH21" s="130"/>
      <c r="USI21" s="130"/>
      <c r="USJ21" s="130"/>
      <c r="USK21" s="130"/>
      <c r="USL21" s="130"/>
      <c r="USM21" s="130"/>
      <c r="USN21" s="130"/>
      <c r="USO21" s="130"/>
      <c r="USP21" s="130"/>
      <c r="USQ21" s="130"/>
      <c r="USR21" s="130"/>
      <c r="USS21" s="130"/>
      <c r="UST21" s="130"/>
      <c r="USU21" s="130"/>
      <c r="USV21" s="130"/>
      <c r="USW21" s="130"/>
      <c r="USX21" s="130"/>
      <c r="USY21" s="130"/>
      <c r="USZ21" s="130"/>
      <c r="UTA21" s="130"/>
      <c r="UTB21" s="130"/>
      <c r="UTC21" s="130"/>
      <c r="UTD21" s="130"/>
      <c r="UTE21" s="130"/>
      <c r="UTF21" s="130"/>
      <c r="UTG21" s="130"/>
      <c r="UTH21" s="130"/>
      <c r="UTI21" s="130"/>
      <c r="UTJ21" s="130"/>
      <c r="UTK21" s="130"/>
      <c r="UTL21" s="130"/>
      <c r="UTM21" s="130"/>
      <c r="UTN21" s="130"/>
      <c r="UTO21" s="130"/>
      <c r="UTP21" s="130"/>
      <c r="UTQ21" s="130"/>
      <c r="UTR21" s="130"/>
      <c r="UTS21" s="130"/>
      <c r="UTT21" s="130"/>
      <c r="UTU21" s="130"/>
      <c r="UTV21" s="130"/>
      <c r="UTW21" s="130"/>
      <c r="UTX21" s="130"/>
      <c r="UTY21" s="130"/>
      <c r="UTZ21" s="130"/>
      <c r="UUA21" s="130"/>
      <c r="UUB21" s="130"/>
      <c r="UUC21" s="130"/>
      <c r="UUD21" s="130"/>
      <c r="UUE21" s="130"/>
      <c r="UUF21" s="130"/>
      <c r="UUG21" s="130"/>
      <c r="UUH21" s="130"/>
      <c r="UUI21" s="130"/>
      <c r="UUJ21" s="130"/>
      <c r="UUK21" s="130"/>
      <c r="UUL21" s="130"/>
      <c r="UUM21" s="130"/>
      <c r="UUN21" s="130"/>
      <c r="UUO21" s="130"/>
      <c r="UUP21" s="130"/>
      <c r="UUQ21" s="130"/>
      <c r="UUR21" s="130"/>
      <c r="UUS21" s="130"/>
      <c r="UUT21" s="130"/>
      <c r="UUU21" s="130"/>
      <c r="UUV21" s="130"/>
      <c r="UUW21" s="130"/>
      <c r="UUX21" s="130"/>
      <c r="UUY21" s="130"/>
      <c r="UUZ21" s="130"/>
      <c r="UVA21" s="130"/>
      <c r="UVB21" s="130"/>
      <c r="UVC21" s="130"/>
      <c r="UVD21" s="130"/>
      <c r="UVE21" s="130"/>
      <c r="UVF21" s="130"/>
      <c r="UVG21" s="130"/>
      <c r="UVH21" s="130"/>
      <c r="UVI21" s="130"/>
      <c r="UVJ21" s="130"/>
      <c r="UVK21" s="130"/>
      <c r="UVL21" s="130"/>
      <c r="UVM21" s="130"/>
      <c r="UVN21" s="130"/>
      <c r="UVO21" s="130"/>
      <c r="UVP21" s="130"/>
      <c r="UVQ21" s="130"/>
      <c r="UVR21" s="130"/>
      <c r="UVS21" s="130"/>
      <c r="UVT21" s="130"/>
      <c r="UVU21" s="130"/>
      <c r="UVV21" s="130"/>
      <c r="UVW21" s="130"/>
      <c r="UVX21" s="130"/>
      <c r="UVY21" s="130"/>
      <c r="UVZ21" s="130"/>
      <c r="UWA21" s="130"/>
      <c r="UWB21" s="130"/>
      <c r="UWC21" s="130"/>
      <c r="UWD21" s="130"/>
      <c r="UWE21" s="130"/>
      <c r="UWF21" s="130"/>
      <c r="UWG21" s="130"/>
      <c r="UWH21" s="130"/>
      <c r="UWI21" s="130"/>
      <c r="UWJ21" s="130"/>
      <c r="UWK21" s="130"/>
      <c r="UWL21" s="130"/>
      <c r="UWM21" s="130"/>
      <c r="UWN21" s="130"/>
      <c r="UWO21" s="130"/>
      <c r="UWP21" s="130"/>
      <c r="UWQ21" s="130"/>
      <c r="UWR21" s="130"/>
      <c r="UWS21" s="130"/>
      <c r="UWT21" s="130"/>
      <c r="UWU21" s="130"/>
      <c r="UWV21" s="130"/>
      <c r="UWW21" s="130"/>
      <c r="UWX21" s="130"/>
      <c r="UWY21" s="130"/>
      <c r="UWZ21" s="130"/>
      <c r="UXA21" s="130"/>
      <c r="UXB21" s="130"/>
      <c r="UXC21" s="130"/>
      <c r="UXD21" s="130"/>
      <c r="UXE21" s="130"/>
      <c r="UXF21" s="130"/>
      <c r="UXG21" s="130"/>
      <c r="UXH21" s="130"/>
      <c r="UXI21" s="130"/>
      <c r="UXJ21" s="130"/>
      <c r="UXK21" s="130"/>
      <c r="UXL21" s="130"/>
      <c r="UXM21" s="130"/>
      <c r="UXN21" s="130"/>
      <c r="UXO21" s="130"/>
      <c r="UXP21" s="130"/>
      <c r="UXQ21" s="130"/>
      <c r="UXR21" s="130"/>
      <c r="UXS21" s="130"/>
      <c r="UXT21" s="130"/>
      <c r="UXU21" s="130"/>
      <c r="UXV21" s="130"/>
      <c r="UXW21" s="130"/>
      <c r="UXX21" s="130"/>
      <c r="UXY21" s="130"/>
      <c r="UXZ21" s="130"/>
      <c r="UYA21" s="130"/>
      <c r="UYB21" s="130"/>
      <c r="UYC21" s="130"/>
      <c r="UYD21" s="130"/>
      <c r="UYE21" s="130"/>
      <c r="UYF21" s="130"/>
      <c r="UYG21" s="130"/>
      <c r="UYH21" s="130"/>
      <c r="UYI21" s="130"/>
      <c r="UYJ21" s="130"/>
      <c r="UYK21" s="130"/>
      <c r="UYL21" s="130"/>
      <c r="UYM21" s="130"/>
      <c r="UYN21" s="130"/>
      <c r="UYO21" s="130"/>
      <c r="UYP21" s="130"/>
      <c r="UYQ21" s="130"/>
      <c r="UYR21" s="130"/>
      <c r="UYS21" s="130"/>
      <c r="UYT21" s="130"/>
      <c r="UYU21" s="130"/>
      <c r="UYV21" s="130"/>
      <c r="UYW21" s="130"/>
      <c r="UYX21" s="130"/>
      <c r="UYY21" s="130"/>
      <c r="UYZ21" s="130"/>
      <c r="UZA21" s="130"/>
      <c r="UZB21" s="130"/>
      <c r="UZC21" s="130"/>
      <c r="UZD21" s="130"/>
      <c r="UZE21" s="130"/>
      <c r="UZF21" s="130"/>
      <c r="UZG21" s="130"/>
      <c r="UZH21" s="130"/>
      <c r="UZI21" s="130"/>
      <c r="UZJ21" s="130"/>
      <c r="UZK21" s="130"/>
      <c r="UZL21" s="130"/>
      <c r="UZM21" s="130"/>
      <c r="UZN21" s="130"/>
      <c r="UZO21" s="130"/>
      <c r="UZP21" s="130"/>
      <c r="UZQ21" s="130"/>
      <c r="UZR21" s="130"/>
      <c r="UZS21" s="130"/>
      <c r="UZT21" s="130"/>
      <c r="UZU21" s="130"/>
      <c r="UZV21" s="130"/>
      <c r="UZW21" s="130"/>
      <c r="UZX21" s="130"/>
      <c r="UZY21" s="130"/>
      <c r="UZZ21" s="130"/>
      <c r="VAA21" s="130"/>
      <c r="VAB21" s="130"/>
      <c r="VAC21" s="130"/>
      <c r="VAD21" s="130"/>
      <c r="VAE21" s="130"/>
      <c r="VAF21" s="130"/>
      <c r="VAG21" s="130"/>
      <c r="VAH21" s="130"/>
      <c r="VAI21" s="130"/>
      <c r="VAJ21" s="130"/>
      <c r="VAK21" s="130"/>
      <c r="VAL21" s="130"/>
      <c r="VAM21" s="130"/>
      <c r="VAN21" s="130"/>
      <c r="VAO21" s="130"/>
      <c r="VAP21" s="130"/>
      <c r="VAQ21" s="130"/>
      <c r="VAR21" s="130"/>
      <c r="VAS21" s="130"/>
      <c r="VAT21" s="130"/>
      <c r="VAU21" s="130"/>
      <c r="VAV21" s="130"/>
      <c r="VAW21" s="130"/>
      <c r="VAX21" s="130"/>
      <c r="VAY21" s="130"/>
      <c r="VAZ21" s="130"/>
      <c r="VBA21" s="130"/>
      <c r="VBB21" s="130"/>
      <c r="VBC21" s="130"/>
      <c r="VBD21" s="130"/>
      <c r="VBE21" s="130"/>
      <c r="VBF21" s="130"/>
      <c r="VBG21" s="130"/>
      <c r="VBH21" s="130"/>
      <c r="VBI21" s="130"/>
      <c r="VBJ21" s="130"/>
      <c r="VBK21" s="130"/>
      <c r="VBL21" s="130"/>
      <c r="VBM21" s="130"/>
      <c r="VBN21" s="130"/>
      <c r="VBO21" s="130"/>
      <c r="VBP21" s="130"/>
      <c r="VBQ21" s="130"/>
      <c r="VBR21" s="130"/>
      <c r="VBS21" s="130"/>
      <c r="VBT21" s="130"/>
      <c r="VBU21" s="130"/>
      <c r="VBV21" s="130"/>
      <c r="VBW21" s="130"/>
      <c r="VBX21" s="130"/>
      <c r="VBY21" s="130"/>
      <c r="VBZ21" s="130"/>
      <c r="VCA21" s="130"/>
      <c r="VCB21" s="130"/>
      <c r="VCC21" s="130"/>
      <c r="VCD21" s="130"/>
      <c r="VCE21" s="130"/>
      <c r="VCF21" s="130"/>
      <c r="VCG21" s="130"/>
      <c r="VCH21" s="130"/>
      <c r="VCI21" s="130"/>
      <c r="VCJ21" s="130"/>
      <c r="VCK21" s="130"/>
      <c r="VCL21" s="130"/>
      <c r="VCM21" s="130"/>
      <c r="VCN21" s="130"/>
      <c r="VCO21" s="130"/>
      <c r="VCP21" s="130"/>
      <c r="VCQ21" s="130"/>
      <c r="VCR21" s="130"/>
      <c r="VCS21" s="130"/>
      <c r="VCT21" s="130"/>
      <c r="VCU21" s="130"/>
      <c r="VCV21" s="130"/>
      <c r="VCW21" s="130"/>
      <c r="VCX21" s="130"/>
      <c r="VCY21" s="130"/>
      <c r="VCZ21" s="130"/>
      <c r="VDA21" s="130"/>
      <c r="VDB21" s="130"/>
      <c r="VDC21" s="130"/>
      <c r="VDD21" s="130"/>
      <c r="VDE21" s="130"/>
      <c r="VDF21" s="130"/>
      <c r="VDG21" s="130"/>
      <c r="VDH21" s="130"/>
      <c r="VDI21" s="130"/>
      <c r="VDJ21" s="130"/>
      <c r="VDK21" s="130"/>
      <c r="VDL21" s="130"/>
      <c r="VDM21" s="130"/>
      <c r="VDN21" s="130"/>
      <c r="VDO21" s="130"/>
      <c r="VDP21" s="130"/>
      <c r="VDQ21" s="130"/>
      <c r="VDR21" s="130"/>
      <c r="VDS21" s="130"/>
      <c r="VDT21" s="130"/>
      <c r="VDU21" s="130"/>
      <c r="VDV21" s="130"/>
      <c r="VDW21" s="130"/>
      <c r="VDX21" s="130"/>
      <c r="VDY21" s="130"/>
      <c r="VDZ21" s="130"/>
      <c r="VEA21" s="130"/>
      <c r="VEB21" s="130"/>
      <c r="VEC21" s="130"/>
      <c r="VED21" s="130"/>
      <c r="VEE21" s="130"/>
      <c r="VEF21" s="130"/>
      <c r="VEG21" s="130"/>
      <c r="VEH21" s="130"/>
      <c r="VEI21" s="130"/>
      <c r="VEJ21" s="130"/>
      <c r="VEK21" s="130"/>
      <c r="VEL21" s="130"/>
      <c r="VEM21" s="130"/>
      <c r="VEN21" s="130"/>
      <c r="VEO21" s="130"/>
      <c r="VEP21" s="130"/>
      <c r="VEQ21" s="130"/>
      <c r="VER21" s="130"/>
      <c r="VES21" s="130"/>
      <c r="VET21" s="130"/>
      <c r="VEU21" s="130"/>
      <c r="VEV21" s="130"/>
      <c r="VEW21" s="130"/>
      <c r="VEX21" s="130"/>
      <c r="VEY21" s="130"/>
      <c r="VEZ21" s="130"/>
      <c r="VFA21" s="130"/>
      <c r="VFB21" s="130"/>
      <c r="VFC21" s="130"/>
      <c r="VFD21" s="130"/>
      <c r="VFE21" s="130"/>
      <c r="VFF21" s="130"/>
      <c r="VFG21" s="130"/>
      <c r="VFH21" s="130"/>
      <c r="VFI21" s="130"/>
      <c r="VFJ21" s="130"/>
      <c r="VFK21" s="130"/>
      <c r="VFL21" s="130"/>
      <c r="VFM21" s="130"/>
      <c r="VFN21" s="130"/>
      <c r="VFO21" s="130"/>
      <c r="VFP21" s="130"/>
      <c r="VFQ21" s="130"/>
      <c r="VFR21" s="130"/>
      <c r="VFS21" s="130"/>
      <c r="VFT21" s="130"/>
      <c r="VFU21" s="130"/>
      <c r="VFV21" s="130"/>
      <c r="VFW21" s="130"/>
      <c r="VFX21" s="130"/>
      <c r="VFY21" s="130"/>
      <c r="VFZ21" s="130"/>
      <c r="VGA21" s="130"/>
      <c r="VGB21" s="130"/>
      <c r="VGC21" s="130"/>
      <c r="VGD21" s="130"/>
      <c r="VGE21" s="130"/>
      <c r="VGF21" s="130"/>
      <c r="VGG21" s="130"/>
      <c r="VGH21" s="130"/>
      <c r="VGI21" s="130"/>
      <c r="VGJ21" s="130"/>
      <c r="VGK21" s="130"/>
      <c r="VGL21" s="130"/>
      <c r="VGM21" s="130"/>
      <c r="VGN21" s="130"/>
      <c r="VGO21" s="130"/>
      <c r="VGP21" s="130"/>
      <c r="VGQ21" s="130"/>
      <c r="VGR21" s="130"/>
      <c r="VGS21" s="130"/>
      <c r="VGT21" s="130"/>
      <c r="VGU21" s="130"/>
      <c r="VGV21" s="130"/>
      <c r="VGW21" s="130"/>
      <c r="VGX21" s="130"/>
      <c r="VGY21" s="130"/>
      <c r="VGZ21" s="130"/>
      <c r="VHA21" s="130"/>
      <c r="VHB21" s="130"/>
      <c r="VHC21" s="130"/>
      <c r="VHD21" s="130"/>
      <c r="VHE21" s="130"/>
      <c r="VHF21" s="130"/>
      <c r="VHG21" s="130"/>
      <c r="VHH21" s="130"/>
      <c r="VHI21" s="130"/>
      <c r="VHJ21" s="130"/>
      <c r="VHK21" s="130"/>
      <c r="VHL21" s="130"/>
      <c r="VHM21" s="130"/>
      <c r="VHN21" s="130"/>
      <c r="VHO21" s="130"/>
      <c r="VHP21" s="130"/>
      <c r="VHQ21" s="130"/>
      <c r="VHR21" s="130"/>
      <c r="VHS21" s="130"/>
      <c r="VHT21" s="130"/>
      <c r="VHU21" s="130"/>
      <c r="VHV21" s="130"/>
      <c r="VHW21" s="130"/>
      <c r="VHX21" s="130"/>
      <c r="VHY21" s="130"/>
      <c r="VHZ21" s="130"/>
      <c r="VIA21" s="130"/>
      <c r="VIB21" s="130"/>
      <c r="VIC21" s="130"/>
      <c r="VID21" s="130"/>
      <c r="VIE21" s="130"/>
      <c r="VIF21" s="130"/>
      <c r="VIG21" s="130"/>
      <c r="VIH21" s="130"/>
      <c r="VII21" s="130"/>
      <c r="VIJ21" s="130"/>
      <c r="VIK21" s="130"/>
      <c r="VIL21" s="130"/>
      <c r="VIM21" s="130"/>
      <c r="VIN21" s="130"/>
      <c r="VIO21" s="130"/>
      <c r="VIP21" s="130"/>
      <c r="VIQ21" s="130"/>
      <c r="VIR21" s="130"/>
      <c r="VIS21" s="130"/>
      <c r="VIT21" s="130"/>
      <c r="VIU21" s="130"/>
      <c r="VIV21" s="130"/>
      <c r="VIW21" s="130"/>
      <c r="VIX21" s="130"/>
      <c r="VIY21" s="130"/>
      <c r="VIZ21" s="130"/>
      <c r="VJA21" s="130"/>
      <c r="VJB21" s="130"/>
      <c r="VJC21" s="130"/>
      <c r="VJD21" s="130"/>
      <c r="VJE21" s="130"/>
      <c r="VJF21" s="130"/>
      <c r="VJG21" s="130"/>
      <c r="VJH21" s="130"/>
      <c r="VJI21" s="130"/>
      <c r="VJJ21" s="130"/>
      <c r="VJK21" s="130"/>
      <c r="VJL21" s="130"/>
      <c r="VJM21" s="130"/>
      <c r="VJN21" s="130"/>
      <c r="VJO21" s="130"/>
      <c r="VJP21" s="130"/>
      <c r="VJQ21" s="130"/>
      <c r="VJR21" s="130"/>
      <c r="VJS21" s="130"/>
      <c r="VJT21" s="130"/>
      <c r="VJU21" s="130"/>
      <c r="VJV21" s="130"/>
      <c r="VJW21" s="130"/>
      <c r="VJX21" s="130"/>
      <c r="VJY21" s="130"/>
      <c r="VJZ21" s="130"/>
      <c r="VKA21" s="130"/>
      <c r="VKB21" s="130"/>
      <c r="VKC21" s="130"/>
      <c r="VKD21" s="130"/>
      <c r="VKE21" s="130"/>
      <c r="VKF21" s="130"/>
      <c r="VKG21" s="130"/>
      <c r="VKH21" s="130"/>
      <c r="VKI21" s="130"/>
      <c r="VKJ21" s="130"/>
      <c r="VKK21" s="130"/>
      <c r="VKL21" s="130"/>
      <c r="VKM21" s="130"/>
      <c r="VKN21" s="130"/>
      <c r="VKO21" s="130"/>
      <c r="VKP21" s="130"/>
      <c r="VKQ21" s="130"/>
      <c r="VKR21" s="130"/>
      <c r="VKS21" s="130"/>
      <c r="VKT21" s="130"/>
      <c r="VKU21" s="130"/>
      <c r="VKV21" s="130"/>
      <c r="VKW21" s="130"/>
      <c r="VKX21" s="130"/>
      <c r="VKY21" s="130"/>
      <c r="VKZ21" s="130"/>
      <c r="VLA21" s="130"/>
      <c r="VLB21" s="130"/>
      <c r="VLC21" s="130"/>
      <c r="VLD21" s="130"/>
      <c r="VLE21" s="130"/>
      <c r="VLF21" s="130"/>
      <c r="VLG21" s="130"/>
      <c r="VLH21" s="130"/>
      <c r="VLI21" s="130"/>
      <c r="VLJ21" s="130"/>
      <c r="VLK21" s="130"/>
      <c r="VLL21" s="130"/>
      <c r="VLM21" s="130"/>
      <c r="VLN21" s="130"/>
      <c r="VLO21" s="130"/>
      <c r="VLP21" s="130"/>
      <c r="VLQ21" s="130"/>
      <c r="VLR21" s="130"/>
      <c r="VLS21" s="130"/>
      <c r="VLT21" s="130"/>
      <c r="VLU21" s="130"/>
      <c r="VLV21" s="130"/>
      <c r="VLW21" s="130"/>
      <c r="VLX21" s="130"/>
      <c r="VLY21" s="130"/>
      <c r="VLZ21" s="130"/>
      <c r="VMA21" s="130"/>
      <c r="VMB21" s="130"/>
      <c r="VMC21" s="130"/>
      <c r="VMD21" s="130"/>
      <c r="VME21" s="130"/>
      <c r="VMF21" s="130"/>
      <c r="VMG21" s="130"/>
      <c r="VMH21" s="130"/>
      <c r="VMI21" s="130"/>
      <c r="VMJ21" s="130"/>
      <c r="VMK21" s="130"/>
      <c r="VML21" s="130"/>
      <c r="VMM21" s="130"/>
      <c r="VMN21" s="130"/>
      <c r="VMO21" s="130"/>
      <c r="VMP21" s="130"/>
      <c r="VMQ21" s="130"/>
      <c r="VMR21" s="130"/>
      <c r="VMS21" s="130"/>
      <c r="VMT21" s="130"/>
      <c r="VMU21" s="130"/>
      <c r="VMV21" s="130"/>
      <c r="VMW21" s="130"/>
      <c r="VMX21" s="130"/>
      <c r="VMY21" s="130"/>
      <c r="VMZ21" s="130"/>
      <c r="VNA21" s="130"/>
      <c r="VNB21" s="130"/>
      <c r="VNC21" s="130"/>
      <c r="VND21" s="130"/>
      <c r="VNE21" s="130"/>
      <c r="VNF21" s="130"/>
      <c r="VNG21" s="130"/>
      <c r="VNH21" s="130"/>
      <c r="VNI21" s="130"/>
      <c r="VNJ21" s="130"/>
      <c r="VNK21" s="130"/>
      <c r="VNL21" s="130"/>
      <c r="VNM21" s="130"/>
      <c r="VNN21" s="130"/>
      <c r="VNO21" s="130"/>
      <c r="VNP21" s="130"/>
      <c r="VNQ21" s="130"/>
      <c r="VNR21" s="130"/>
      <c r="VNS21" s="130"/>
      <c r="VNT21" s="130"/>
      <c r="VNU21" s="130"/>
      <c r="VNV21" s="130"/>
      <c r="VNW21" s="130"/>
      <c r="VNX21" s="130"/>
      <c r="VNY21" s="130"/>
      <c r="VNZ21" s="130"/>
      <c r="VOA21" s="130"/>
      <c r="VOB21" s="130"/>
      <c r="VOC21" s="130"/>
      <c r="VOD21" s="130"/>
      <c r="VOE21" s="130"/>
      <c r="VOF21" s="130"/>
      <c r="VOG21" s="130"/>
      <c r="VOH21" s="130"/>
      <c r="VOI21" s="130"/>
      <c r="VOJ21" s="130"/>
      <c r="VOK21" s="130"/>
      <c r="VOL21" s="130"/>
      <c r="VOM21" s="130"/>
      <c r="VON21" s="130"/>
      <c r="VOO21" s="130"/>
      <c r="VOP21" s="130"/>
      <c r="VOQ21" s="130"/>
      <c r="VOR21" s="130"/>
      <c r="VOS21" s="130"/>
      <c r="VOT21" s="130"/>
      <c r="VOU21" s="130"/>
      <c r="VOV21" s="130"/>
      <c r="VOW21" s="130"/>
      <c r="VOX21" s="130"/>
      <c r="VOY21" s="130"/>
      <c r="VOZ21" s="130"/>
      <c r="VPA21" s="130"/>
      <c r="VPB21" s="130"/>
      <c r="VPC21" s="130"/>
      <c r="VPD21" s="130"/>
      <c r="VPE21" s="130"/>
      <c r="VPF21" s="130"/>
      <c r="VPG21" s="130"/>
      <c r="VPH21" s="130"/>
      <c r="VPI21" s="130"/>
      <c r="VPJ21" s="130"/>
      <c r="VPK21" s="130"/>
      <c r="VPL21" s="130"/>
      <c r="VPM21" s="130"/>
      <c r="VPN21" s="130"/>
      <c r="VPO21" s="130"/>
      <c r="VPP21" s="130"/>
      <c r="VPQ21" s="130"/>
      <c r="VPR21" s="130"/>
      <c r="VPS21" s="130"/>
      <c r="VPT21" s="130"/>
      <c r="VPU21" s="130"/>
      <c r="VPV21" s="130"/>
      <c r="VPW21" s="130"/>
      <c r="VPX21" s="130"/>
      <c r="VPY21" s="130"/>
      <c r="VPZ21" s="130"/>
      <c r="VQA21" s="130"/>
      <c r="VQB21" s="130"/>
      <c r="VQC21" s="130"/>
      <c r="VQD21" s="130"/>
      <c r="VQE21" s="130"/>
      <c r="VQF21" s="130"/>
      <c r="VQG21" s="130"/>
      <c r="VQH21" s="130"/>
      <c r="VQI21" s="130"/>
      <c r="VQJ21" s="130"/>
      <c r="VQK21" s="130"/>
      <c r="VQL21" s="130"/>
      <c r="VQM21" s="130"/>
      <c r="VQN21" s="130"/>
      <c r="VQO21" s="130"/>
      <c r="VQP21" s="130"/>
      <c r="VQQ21" s="130"/>
      <c r="VQR21" s="130"/>
      <c r="VQS21" s="130"/>
      <c r="VQT21" s="130"/>
      <c r="VQU21" s="130"/>
      <c r="VQV21" s="130"/>
      <c r="VQW21" s="130"/>
      <c r="VQX21" s="130"/>
      <c r="VQY21" s="130"/>
      <c r="VQZ21" s="130"/>
      <c r="VRA21" s="130"/>
      <c r="VRB21" s="130"/>
      <c r="VRC21" s="130"/>
      <c r="VRD21" s="130"/>
      <c r="VRE21" s="130"/>
      <c r="VRF21" s="130"/>
      <c r="VRG21" s="130"/>
      <c r="VRH21" s="130"/>
      <c r="VRI21" s="130"/>
      <c r="VRJ21" s="130"/>
      <c r="VRK21" s="130"/>
      <c r="VRL21" s="130"/>
      <c r="VRM21" s="130"/>
      <c r="VRN21" s="130"/>
      <c r="VRO21" s="130"/>
      <c r="VRP21" s="130"/>
      <c r="VRQ21" s="130"/>
      <c r="VRR21" s="130"/>
      <c r="VRS21" s="130"/>
      <c r="VRT21" s="130"/>
      <c r="VRU21" s="130"/>
      <c r="VRV21" s="130"/>
      <c r="VRW21" s="130"/>
      <c r="VRX21" s="130"/>
      <c r="VRY21" s="130"/>
      <c r="VRZ21" s="130"/>
      <c r="VSA21" s="130"/>
      <c r="VSB21" s="130"/>
      <c r="VSC21" s="130"/>
      <c r="VSD21" s="130"/>
      <c r="VSE21" s="130"/>
      <c r="VSF21" s="130"/>
      <c r="VSG21" s="130"/>
      <c r="VSH21" s="130"/>
      <c r="VSI21" s="130"/>
      <c r="VSJ21" s="130"/>
      <c r="VSK21" s="130"/>
      <c r="VSL21" s="130"/>
      <c r="VSM21" s="130"/>
      <c r="VSN21" s="130"/>
      <c r="VSO21" s="130"/>
      <c r="VSP21" s="130"/>
      <c r="VSQ21" s="130"/>
      <c r="VSR21" s="130"/>
      <c r="VSS21" s="130"/>
      <c r="VST21" s="130"/>
      <c r="VSU21" s="130"/>
      <c r="VSV21" s="130"/>
      <c r="VSW21" s="130"/>
      <c r="VSX21" s="130"/>
      <c r="VSY21" s="130"/>
      <c r="VSZ21" s="130"/>
      <c r="VTA21" s="130"/>
      <c r="VTB21" s="130"/>
      <c r="VTC21" s="130"/>
      <c r="VTD21" s="130"/>
      <c r="VTE21" s="130"/>
      <c r="VTF21" s="130"/>
      <c r="VTG21" s="130"/>
      <c r="VTH21" s="130"/>
      <c r="VTI21" s="130"/>
      <c r="VTJ21" s="130"/>
      <c r="VTK21" s="130"/>
      <c r="VTL21" s="130"/>
      <c r="VTM21" s="130"/>
      <c r="VTN21" s="130"/>
      <c r="VTO21" s="130"/>
      <c r="VTP21" s="130"/>
      <c r="VTQ21" s="130"/>
      <c r="VTR21" s="130"/>
      <c r="VTS21" s="130"/>
      <c r="VTT21" s="130"/>
      <c r="VTU21" s="130"/>
      <c r="VTV21" s="130"/>
      <c r="VTW21" s="130"/>
      <c r="VTX21" s="130"/>
      <c r="VTY21" s="130"/>
      <c r="VTZ21" s="130"/>
      <c r="VUA21" s="130"/>
      <c r="VUB21" s="130"/>
      <c r="VUC21" s="130"/>
      <c r="VUD21" s="130"/>
      <c r="VUE21" s="130"/>
      <c r="VUF21" s="130"/>
      <c r="VUG21" s="130"/>
      <c r="VUH21" s="130"/>
      <c r="VUI21" s="130"/>
      <c r="VUJ21" s="130"/>
      <c r="VUK21" s="130"/>
      <c r="VUL21" s="130"/>
      <c r="VUM21" s="130"/>
      <c r="VUN21" s="130"/>
      <c r="VUO21" s="130"/>
      <c r="VUP21" s="130"/>
      <c r="VUQ21" s="130"/>
      <c r="VUR21" s="130"/>
      <c r="VUS21" s="130"/>
      <c r="VUT21" s="130"/>
      <c r="VUU21" s="130"/>
      <c r="VUV21" s="130"/>
      <c r="VUW21" s="130"/>
      <c r="VUX21" s="130"/>
      <c r="VUY21" s="130"/>
      <c r="VUZ21" s="130"/>
      <c r="VVA21" s="130"/>
      <c r="VVB21" s="130"/>
      <c r="VVC21" s="130"/>
      <c r="VVD21" s="130"/>
      <c r="VVE21" s="130"/>
      <c r="VVF21" s="130"/>
      <c r="VVG21" s="130"/>
      <c r="VVH21" s="130"/>
      <c r="VVI21" s="130"/>
      <c r="VVJ21" s="130"/>
      <c r="VVK21" s="130"/>
      <c r="VVL21" s="130"/>
      <c r="VVM21" s="130"/>
      <c r="VVN21" s="130"/>
      <c r="VVO21" s="130"/>
      <c r="VVP21" s="130"/>
      <c r="VVQ21" s="130"/>
      <c r="VVR21" s="130"/>
      <c r="VVS21" s="130"/>
      <c r="VVT21" s="130"/>
      <c r="VVU21" s="130"/>
      <c r="VVV21" s="130"/>
      <c r="VVW21" s="130"/>
      <c r="VVX21" s="130"/>
      <c r="VVY21" s="130"/>
      <c r="VVZ21" s="130"/>
      <c r="VWA21" s="130"/>
      <c r="VWB21" s="130"/>
      <c r="VWC21" s="130"/>
      <c r="VWD21" s="130"/>
      <c r="VWE21" s="130"/>
      <c r="VWF21" s="130"/>
      <c r="VWG21" s="130"/>
      <c r="VWH21" s="130"/>
      <c r="VWI21" s="130"/>
      <c r="VWJ21" s="130"/>
      <c r="VWK21" s="130"/>
      <c r="VWL21" s="130"/>
      <c r="VWM21" s="130"/>
      <c r="VWN21" s="130"/>
      <c r="VWO21" s="130"/>
      <c r="VWP21" s="130"/>
      <c r="VWQ21" s="130"/>
      <c r="VWR21" s="130"/>
      <c r="VWS21" s="130"/>
      <c r="VWT21" s="130"/>
      <c r="VWU21" s="130"/>
      <c r="VWV21" s="130"/>
      <c r="VWW21" s="130"/>
      <c r="VWX21" s="130"/>
      <c r="VWY21" s="130"/>
      <c r="VWZ21" s="130"/>
      <c r="VXA21" s="130"/>
      <c r="VXB21" s="130"/>
      <c r="VXC21" s="130"/>
      <c r="VXD21" s="130"/>
      <c r="VXE21" s="130"/>
      <c r="VXF21" s="130"/>
      <c r="VXG21" s="130"/>
      <c r="VXH21" s="130"/>
      <c r="VXI21" s="130"/>
      <c r="VXJ21" s="130"/>
      <c r="VXK21" s="130"/>
      <c r="VXL21" s="130"/>
      <c r="VXM21" s="130"/>
      <c r="VXN21" s="130"/>
      <c r="VXO21" s="130"/>
      <c r="VXP21" s="130"/>
      <c r="VXQ21" s="130"/>
      <c r="VXR21" s="130"/>
      <c r="VXS21" s="130"/>
      <c r="VXT21" s="130"/>
      <c r="VXU21" s="130"/>
      <c r="VXV21" s="130"/>
      <c r="VXW21" s="130"/>
      <c r="VXX21" s="130"/>
      <c r="VXY21" s="130"/>
      <c r="VXZ21" s="130"/>
      <c r="VYA21" s="130"/>
      <c r="VYB21" s="130"/>
      <c r="VYC21" s="130"/>
      <c r="VYD21" s="130"/>
      <c r="VYE21" s="130"/>
      <c r="VYF21" s="130"/>
      <c r="VYG21" s="130"/>
      <c r="VYH21" s="130"/>
      <c r="VYI21" s="130"/>
      <c r="VYJ21" s="130"/>
      <c r="VYK21" s="130"/>
      <c r="VYL21" s="130"/>
      <c r="VYM21" s="130"/>
      <c r="VYN21" s="130"/>
      <c r="VYO21" s="130"/>
      <c r="VYP21" s="130"/>
      <c r="VYQ21" s="130"/>
      <c r="VYR21" s="130"/>
      <c r="VYS21" s="130"/>
      <c r="VYT21" s="130"/>
      <c r="VYU21" s="130"/>
      <c r="VYV21" s="130"/>
      <c r="VYW21" s="130"/>
      <c r="VYX21" s="130"/>
      <c r="VYY21" s="130"/>
      <c r="VYZ21" s="130"/>
      <c r="VZA21" s="130"/>
      <c r="VZB21" s="130"/>
      <c r="VZC21" s="130"/>
      <c r="VZD21" s="130"/>
      <c r="VZE21" s="130"/>
      <c r="VZF21" s="130"/>
      <c r="VZG21" s="130"/>
      <c r="VZH21" s="130"/>
      <c r="VZI21" s="130"/>
      <c r="VZJ21" s="130"/>
      <c r="VZK21" s="130"/>
      <c r="VZL21" s="130"/>
      <c r="VZM21" s="130"/>
      <c r="VZN21" s="130"/>
      <c r="VZO21" s="130"/>
      <c r="VZP21" s="130"/>
      <c r="VZQ21" s="130"/>
      <c r="VZR21" s="130"/>
      <c r="VZS21" s="130"/>
      <c r="VZT21" s="130"/>
      <c r="VZU21" s="130"/>
      <c r="VZV21" s="130"/>
      <c r="VZW21" s="130"/>
      <c r="VZX21" s="130"/>
      <c r="VZY21" s="130"/>
      <c r="VZZ21" s="130"/>
      <c r="WAA21" s="130"/>
      <c r="WAB21" s="130"/>
      <c r="WAC21" s="130"/>
      <c r="WAD21" s="130"/>
      <c r="WAE21" s="130"/>
      <c r="WAF21" s="130"/>
      <c r="WAG21" s="130"/>
      <c r="WAH21" s="130"/>
      <c r="WAI21" s="130"/>
      <c r="WAJ21" s="130"/>
      <c r="WAK21" s="130"/>
      <c r="WAL21" s="130"/>
      <c r="WAM21" s="130"/>
      <c r="WAN21" s="130"/>
      <c r="WAO21" s="130"/>
      <c r="WAP21" s="130"/>
      <c r="WAQ21" s="130"/>
      <c r="WAR21" s="130"/>
      <c r="WAS21" s="130"/>
      <c r="WAT21" s="130"/>
      <c r="WAU21" s="130"/>
      <c r="WAV21" s="130"/>
      <c r="WAW21" s="130"/>
      <c r="WAX21" s="130"/>
      <c r="WAY21" s="130"/>
      <c r="WAZ21" s="130"/>
      <c r="WBA21" s="130"/>
      <c r="WBB21" s="130"/>
      <c r="WBC21" s="130"/>
      <c r="WBD21" s="130"/>
      <c r="WBE21" s="130"/>
      <c r="WBF21" s="130"/>
      <c r="WBG21" s="130"/>
      <c r="WBH21" s="130"/>
      <c r="WBI21" s="130"/>
      <c r="WBJ21" s="130"/>
      <c r="WBK21" s="130"/>
      <c r="WBL21" s="130"/>
      <c r="WBM21" s="130"/>
      <c r="WBN21" s="130"/>
      <c r="WBO21" s="130"/>
      <c r="WBP21" s="130"/>
      <c r="WBQ21" s="130"/>
      <c r="WBR21" s="130"/>
      <c r="WBS21" s="130"/>
      <c r="WBT21" s="130"/>
      <c r="WBU21" s="130"/>
      <c r="WBV21" s="130"/>
      <c r="WBW21" s="130"/>
      <c r="WBX21" s="130"/>
      <c r="WBY21" s="130"/>
      <c r="WBZ21" s="130"/>
      <c r="WCA21" s="130"/>
      <c r="WCB21" s="130"/>
      <c r="WCC21" s="130"/>
      <c r="WCD21" s="130"/>
      <c r="WCE21" s="130"/>
      <c r="WCF21" s="130"/>
      <c r="WCG21" s="130"/>
      <c r="WCH21" s="130"/>
      <c r="WCI21" s="130"/>
      <c r="WCJ21" s="130"/>
      <c r="WCK21" s="130"/>
      <c r="WCL21" s="130"/>
      <c r="WCM21" s="130"/>
      <c r="WCN21" s="130"/>
      <c r="WCO21" s="130"/>
      <c r="WCP21" s="130"/>
      <c r="WCQ21" s="130"/>
      <c r="WCR21" s="130"/>
      <c r="WCS21" s="130"/>
      <c r="WCT21" s="130"/>
      <c r="WCU21" s="130"/>
      <c r="WCV21" s="130"/>
      <c r="WCW21" s="130"/>
      <c r="WCX21" s="130"/>
      <c r="WCY21" s="130"/>
      <c r="WCZ21" s="130"/>
      <c r="WDA21" s="130"/>
      <c r="WDB21" s="130"/>
      <c r="WDC21" s="130"/>
      <c r="WDD21" s="130"/>
      <c r="WDE21" s="130"/>
      <c r="WDF21" s="130"/>
      <c r="WDG21" s="130"/>
      <c r="WDH21" s="130"/>
      <c r="WDI21" s="130"/>
      <c r="WDJ21" s="130"/>
      <c r="WDK21" s="130"/>
      <c r="WDL21" s="130"/>
      <c r="WDM21" s="130"/>
      <c r="WDN21" s="130"/>
      <c r="WDO21" s="130"/>
      <c r="WDP21" s="130"/>
      <c r="WDQ21" s="130"/>
      <c r="WDR21" s="130"/>
      <c r="WDS21" s="130"/>
      <c r="WDT21" s="130"/>
      <c r="WDU21" s="130"/>
      <c r="WDV21" s="130"/>
      <c r="WDW21" s="130"/>
      <c r="WDX21" s="130"/>
      <c r="WDY21" s="130"/>
      <c r="WDZ21" s="130"/>
      <c r="WEA21" s="130"/>
      <c r="WEB21" s="130"/>
      <c r="WEC21" s="130"/>
      <c r="WED21" s="130"/>
      <c r="WEE21" s="130"/>
      <c r="WEF21" s="130"/>
      <c r="WEG21" s="130"/>
      <c r="WEH21" s="130"/>
      <c r="WEI21" s="130"/>
      <c r="WEJ21" s="130"/>
      <c r="WEK21" s="130"/>
      <c r="WEL21" s="130"/>
      <c r="WEM21" s="130"/>
      <c r="WEN21" s="130"/>
      <c r="WEO21" s="130"/>
      <c r="WEP21" s="130"/>
      <c r="WEQ21" s="130"/>
      <c r="WER21" s="130"/>
      <c r="WES21" s="130"/>
      <c r="WET21" s="130"/>
      <c r="WEU21" s="130"/>
      <c r="WEV21" s="130"/>
      <c r="WEW21" s="130"/>
      <c r="WEX21" s="130"/>
      <c r="WEY21" s="130"/>
      <c r="WEZ21" s="130"/>
      <c r="WFA21" s="130"/>
      <c r="WFB21" s="130"/>
      <c r="WFC21" s="130"/>
      <c r="WFD21" s="130"/>
      <c r="WFE21" s="130"/>
      <c r="WFF21" s="130"/>
      <c r="WFG21" s="130"/>
      <c r="WFH21" s="130"/>
      <c r="WFI21" s="130"/>
      <c r="WFJ21" s="130"/>
      <c r="WFK21" s="130"/>
      <c r="WFL21" s="130"/>
      <c r="WFM21" s="130"/>
      <c r="WFN21" s="130"/>
      <c r="WFO21" s="130"/>
      <c r="WFP21" s="130"/>
      <c r="WFQ21" s="130"/>
      <c r="WFR21" s="130"/>
      <c r="WFS21" s="130"/>
      <c r="WFT21" s="130"/>
      <c r="WFU21" s="130"/>
      <c r="WFV21" s="130"/>
      <c r="WFW21" s="130"/>
      <c r="WFX21" s="130"/>
      <c r="WFY21" s="130"/>
      <c r="WFZ21" s="130"/>
      <c r="WGA21" s="130"/>
      <c r="WGB21" s="130"/>
      <c r="WGC21" s="130"/>
      <c r="WGD21" s="130"/>
      <c r="WGE21" s="130"/>
      <c r="WGF21" s="130"/>
      <c r="WGG21" s="130"/>
      <c r="WGH21" s="130"/>
      <c r="WGI21" s="130"/>
      <c r="WGJ21" s="130"/>
      <c r="WGK21" s="130"/>
      <c r="WGL21" s="130"/>
      <c r="WGM21" s="130"/>
      <c r="WGN21" s="130"/>
      <c r="WGO21" s="130"/>
      <c r="WGP21" s="130"/>
      <c r="WGQ21" s="130"/>
      <c r="WGR21" s="130"/>
      <c r="WGS21" s="130"/>
      <c r="WGT21" s="130"/>
      <c r="WGU21" s="130"/>
      <c r="WGV21" s="130"/>
      <c r="WGW21" s="130"/>
      <c r="WGX21" s="130"/>
      <c r="WGY21" s="130"/>
      <c r="WGZ21" s="130"/>
      <c r="WHA21" s="130"/>
      <c r="WHB21" s="130"/>
      <c r="WHC21" s="130"/>
      <c r="WHD21" s="130"/>
      <c r="WHE21" s="130"/>
      <c r="WHF21" s="130"/>
      <c r="WHG21" s="130"/>
      <c r="WHH21" s="130"/>
      <c r="WHI21" s="130"/>
      <c r="WHJ21" s="130"/>
      <c r="WHK21" s="130"/>
      <c r="WHL21" s="130"/>
      <c r="WHM21" s="130"/>
      <c r="WHN21" s="130"/>
      <c r="WHO21" s="130"/>
      <c r="WHP21" s="130"/>
      <c r="WHQ21" s="130"/>
      <c r="WHR21" s="130"/>
      <c r="WHS21" s="130"/>
      <c r="WHT21" s="130"/>
      <c r="WHU21" s="130"/>
      <c r="WHV21" s="130"/>
      <c r="WHW21" s="130"/>
      <c r="WHX21" s="130"/>
      <c r="WHY21" s="130"/>
      <c r="WHZ21" s="130"/>
      <c r="WIA21" s="130"/>
      <c r="WIB21" s="130"/>
      <c r="WIC21" s="130"/>
      <c r="WID21" s="130"/>
      <c r="WIE21" s="130"/>
      <c r="WIF21" s="130"/>
      <c r="WIG21" s="130"/>
      <c r="WIH21" s="130"/>
      <c r="WII21" s="130"/>
      <c r="WIJ21" s="130"/>
      <c r="WIK21" s="130"/>
      <c r="WIL21" s="130"/>
      <c r="WIM21" s="130"/>
      <c r="WIN21" s="130"/>
      <c r="WIO21" s="130"/>
      <c r="WIP21" s="130"/>
      <c r="WIQ21" s="130"/>
      <c r="WIR21" s="130"/>
      <c r="WIS21" s="130"/>
      <c r="WIT21" s="130"/>
      <c r="WIU21" s="130"/>
      <c r="WIV21" s="130"/>
      <c r="WIW21" s="130"/>
      <c r="WIX21" s="130"/>
      <c r="WIY21" s="130"/>
      <c r="WIZ21" s="130"/>
      <c r="WJA21" s="130"/>
      <c r="WJB21" s="130"/>
      <c r="WJC21" s="130"/>
      <c r="WJD21" s="130"/>
      <c r="WJE21" s="130"/>
      <c r="WJF21" s="130"/>
      <c r="WJG21" s="130"/>
      <c r="WJH21" s="130"/>
      <c r="WJI21" s="130"/>
      <c r="WJJ21" s="130"/>
      <c r="WJK21" s="130"/>
      <c r="WJL21" s="130"/>
      <c r="WJM21" s="130"/>
      <c r="WJN21" s="130"/>
      <c r="WJO21" s="130"/>
      <c r="WJP21" s="130"/>
      <c r="WJQ21" s="130"/>
      <c r="WJR21" s="130"/>
      <c r="WJS21" s="130"/>
      <c r="WJT21" s="130"/>
      <c r="WJU21" s="130"/>
      <c r="WJV21" s="130"/>
      <c r="WJW21" s="130"/>
      <c r="WJX21" s="130"/>
      <c r="WJY21" s="130"/>
      <c r="WJZ21" s="130"/>
      <c r="WKA21" s="130"/>
      <c r="WKB21" s="130"/>
      <c r="WKC21" s="130"/>
      <c r="WKD21" s="130"/>
      <c r="WKE21" s="130"/>
      <c r="WKF21" s="130"/>
      <c r="WKG21" s="130"/>
      <c r="WKH21" s="130"/>
      <c r="WKI21" s="130"/>
      <c r="WKJ21" s="130"/>
      <c r="WKK21" s="130"/>
      <c r="WKL21" s="130"/>
      <c r="WKM21" s="130"/>
      <c r="WKN21" s="130"/>
      <c r="WKO21" s="130"/>
      <c r="WKP21" s="130"/>
      <c r="WKQ21" s="130"/>
      <c r="WKR21" s="130"/>
      <c r="WKS21" s="130"/>
      <c r="WKT21" s="130"/>
      <c r="WKU21" s="130"/>
      <c r="WKV21" s="130"/>
      <c r="WKW21" s="130"/>
      <c r="WKX21" s="130"/>
      <c r="WKY21" s="130"/>
      <c r="WKZ21" s="130"/>
      <c r="WLA21" s="130"/>
      <c r="WLB21" s="130"/>
      <c r="WLC21" s="130"/>
      <c r="WLD21" s="130"/>
      <c r="WLE21" s="130"/>
      <c r="WLF21" s="130"/>
      <c r="WLG21" s="130"/>
      <c r="WLH21" s="130"/>
      <c r="WLI21" s="130"/>
      <c r="WLJ21" s="130"/>
      <c r="WLK21" s="130"/>
      <c r="WLL21" s="130"/>
      <c r="WLM21" s="130"/>
      <c r="WLN21" s="130"/>
      <c r="WLO21" s="130"/>
      <c r="WLP21" s="130"/>
      <c r="WLQ21" s="130"/>
      <c r="WLR21" s="130"/>
      <c r="WLS21" s="130"/>
      <c r="WLT21" s="130"/>
      <c r="WLU21" s="130"/>
      <c r="WLV21" s="130"/>
      <c r="WLW21" s="130"/>
      <c r="WLX21" s="130"/>
      <c r="WLY21" s="130"/>
      <c r="WLZ21" s="130"/>
      <c r="WMA21" s="130"/>
      <c r="WMB21" s="130"/>
      <c r="WMC21" s="130"/>
      <c r="WMD21" s="130"/>
      <c r="WME21" s="130"/>
      <c r="WMF21" s="130"/>
      <c r="WMG21" s="130"/>
      <c r="WMH21" s="130"/>
      <c r="WMI21" s="130"/>
      <c r="WMJ21" s="130"/>
      <c r="WMK21" s="130"/>
      <c r="WML21" s="130"/>
      <c r="WMM21" s="130"/>
      <c r="WMN21" s="130"/>
      <c r="WMO21" s="130"/>
      <c r="WMP21" s="130"/>
      <c r="WMQ21" s="130"/>
      <c r="WMR21" s="130"/>
      <c r="WMS21" s="130"/>
      <c r="WMT21" s="130"/>
      <c r="WMU21" s="130"/>
      <c r="WMV21" s="130"/>
      <c r="WMW21" s="130"/>
      <c r="WMX21" s="130"/>
      <c r="WMY21" s="130"/>
      <c r="WMZ21" s="130"/>
      <c r="WNA21" s="130"/>
      <c r="WNB21" s="130"/>
      <c r="WNC21" s="130"/>
      <c r="WND21" s="130"/>
      <c r="WNE21" s="130"/>
      <c r="WNF21" s="130"/>
      <c r="WNG21" s="130"/>
      <c r="WNH21" s="130"/>
      <c r="WNI21" s="130"/>
      <c r="WNJ21" s="130"/>
      <c r="WNK21" s="130"/>
      <c r="WNL21" s="130"/>
      <c r="WNM21" s="130"/>
      <c r="WNN21" s="130"/>
      <c r="WNO21" s="130"/>
      <c r="WNP21" s="130"/>
      <c r="WNQ21" s="130"/>
      <c r="WNR21" s="130"/>
      <c r="WNS21" s="130"/>
      <c r="WNT21" s="130"/>
      <c r="WNU21" s="130"/>
      <c r="WNV21" s="130"/>
      <c r="WNW21" s="130"/>
      <c r="WNX21" s="130"/>
      <c r="WNY21" s="130"/>
      <c r="WNZ21" s="130"/>
      <c r="WOA21" s="130"/>
      <c r="WOB21" s="130"/>
      <c r="WOC21" s="130"/>
      <c r="WOD21" s="130"/>
      <c r="WOE21" s="130"/>
      <c r="WOF21" s="130"/>
      <c r="WOG21" s="130"/>
      <c r="WOH21" s="130"/>
      <c r="WOI21" s="130"/>
      <c r="WOJ21" s="130"/>
      <c r="WOK21" s="130"/>
      <c r="WOL21" s="130"/>
      <c r="WOM21" s="130"/>
      <c r="WON21" s="130"/>
      <c r="WOO21" s="130"/>
      <c r="WOP21" s="130"/>
      <c r="WOQ21" s="130"/>
      <c r="WOR21" s="130"/>
      <c r="WOS21" s="130"/>
      <c r="WOT21" s="130"/>
      <c r="WOU21" s="130"/>
      <c r="WOV21" s="130"/>
      <c r="WOW21" s="130"/>
      <c r="WOX21" s="130"/>
      <c r="WOY21" s="130"/>
      <c r="WOZ21" s="130"/>
      <c r="WPA21" s="130"/>
      <c r="WPB21" s="130"/>
      <c r="WPC21" s="130"/>
      <c r="WPD21" s="130"/>
      <c r="WPE21" s="130"/>
      <c r="WPF21" s="130"/>
      <c r="WPG21" s="130"/>
      <c r="WPH21" s="130"/>
      <c r="WPI21" s="130"/>
      <c r="WPJ21" s="130"/>
      <c r="WPK21" s="130"/>
      <c r="WPL21" s="130"/>
      <c r="WPM21" s="130"/>
      <c r="WPN21" s="130"/>
      <c r="WPO21" s="130"/>
      <c r="WPP21" s="130"/>
      <c r="WPQ21" s="130"/>
      <c r="WPR21" s="130"/>
      <c r="WPS21" s="130"/>
      <c r="WPT21" s="130"/>
      <c r="WPU21" s="130"/>
      <c r="WPV21" s="130"/>
      <c r="WPW21" s="130"/>
      <c r="WPX21" s="130"/>
      <c r="WPY21" s="130"/>
      <c r="WPZ21" s="130"/>
      <c r="WQA21" s="130"/>
      <c r="WQB21" s="130"/>
      <c r="WQC21" s="130"/>
      <c r="WQD21" s="130"/>
      <c r="WQE21" s="130"/>
      <c r="WQF21" s="130"/>
      <c r="WQG21" s="130"/>
      <c r="WQH21" s="130"/>
      <c r="WQI21" s="130"/>
      <c r="WQJ21" s="130"/>
      <c r="WQK21" s="130"/>
      <c r="WQL21" s="130"/>
      <c r="WQM21" s="130"/>
      <c r="WQN21" s="130"/>
      <c r="WQO21" s="130"/>
      <c r="WQP21" s="130"/>
      <c r="WQQ21" s="130"/>
      <c r="WQR21" s="130"/>
      <c r="WQS21" s="130"/>
      <c r="WQT21" s="130"/>
      <c r="WQU21" s="130"/>
      <c r="WQV21" s="130"/>
      <c r="WQW21" s="130"/>
      <c r="WQX21" s="130"/>
      <c r="WQY21" s="130"/>
      <c r="WQZ21" s="130"/>
      <c r="WRA21" s="130"/>
      <c r="WRB21" s="130"/>
      <c r="WRC21" s="130"/>
      <c r="WRD21" s="130"/>
      <c r="WRE21" s="130"/>
      <c r="WRF21" s="130"/>
      <c r="WRG21" s="130"/>
      <c r="WRH21" s="130"/>
      <c r="WRI21" s="130"/>
      <c r="WRJ21" s="130"/>
      <c r="WRK21" s="130"/>
      <c r="WRL21" s="130"/>
      <c r="WRM21" s="130"/>
      <c r="WRN21" s="130"/>
      <c r="WRO21" s="130"/>
      <c r="WRP21" s="130"/>
      <c r="WRQ21" s="130"/>
      <c r="WRR21" s="130"/>
      <c r="WRS21" s="130"/>
      <c r="WRT21" s="130"/>
      <c r="WRU21" s="130"/>
      <c r="WRV21" s="130"/>
      <c r="WRW21" s="130"/>
      <c r="WRX21" s="130"/>
      <c r="WRY21" s="130"/>
      <c r="WRZ21" s="130"/>
      <c r="WSA21" s="130"/>
      <c r="WSB21" s="130"/>
      <c r="WSC21" s="130"/>
      <c r="WSD21" s="130"/>
      <c r="WSE21" s="130"/>
      <c r="WSF21" s="130"/>
      <c r="WSG21" s="130"/>
      <c r="WSH21" s="130"/>
      <c r="WSI21" s="130"/>
      <c r="WSJ21" s="130"/>
      <c r="WSK21" s="130"/>
      <c r="WSL21" s="130"/>
      <c r="WSM21" s="130"/>
      <c r="WSN21" s="130"/>
      <c r="WSO21" s="130"/>
      <c r="WSP21" s="130"/>
      <c r="WSQ21" s="130"/>
      <c r="WSR21" s="130"/>
      <c r="WSS21" s="130"/>
      <c r="WST21" s="130"/>
      <c r="WSU21" s="130"/>
      <c r="WSV21" s="130"/>
      <c r="WSW21" s="130"/>
      <c r="WSX21" s="130"/>
      <c r="WSY21" s="130"/>
      <c r="WSZ21" s="130"/>
      <c r="WTA21" s="130"/>
      <c r="WTB21" s="130"/>
      <c r="WTC21" s="130"/>
      <c r="WTD21" s="130"/>
      <c r="WTE21" s="130"/>
      <c r="WTF21" s="130"/>
      <c r="WTG21" s="130"/>
      <c r="WTH21" s="130"/>
      <c r="WTI21" s="130"/>
      <c r="WTJ21" s="130"/>
      <c r="WTK21" s="130"/>
      <c r="WTL21" s="130"/>
      <c r="WTM21" s="130"/>
      <c r="WTN21" s="130"/>
      <c r="WTO21" s="130"/>
      <c r="WTP21" s="130"/>
      <c r="WTQ21" s="130"/>
      <c r="WTR21" s="130"/>
      <c r="WTS21" s="130"/>
      <c r="WTT21" s="130"/>
      <c r="WTU21" s="130"/>
      <c r="WTV21" s="130"/>
      <c r="WTW21" s="130"/>
      <c r="WTX21" s="130"/>
      <c r="WTY21" s="130"/>
      <c r="WTZ21" s="130"/>
      <c r="WUA21" s="130"/>
      <c r="WUB21" s="130"/>
      <c r="WUC21" s="130"/>
      <c r="WUD21" s="130"/>
      <c r="WUE21" s="130"/>
      <c r="WUF21" s="130"/>
      <c r="WUG21" s="130"/>
      <c r="WUH21" s="130"/>
      <c r="WUI21" s="130"/>
      <c r="WUJ21" s="130"/>
      <c r="WUK21" s="130"/>
      <c r="WUL21" s="130"/>
      <c r="WUM21" s="130"/>
      <c r="WUN21" s="130"/>
      <c r="WUO21" s="130"/>
      <c r="WUP21" s="130"/>
      <c r="WUQ21" s="130"/>
      <c r="WUR21" s="130"/>
      <c r="WUS21" s="130"/>
      <c r="WUT21" s="130"/>
      <c r="WUU21" s="130"/>
      <c r="WUV21" s="130"/>
      <c r="WUW21" s="130"/>
      <c r="WUX21" s="130"/>
      <c r="WUY21" s="130"/>
      <c r="WUZ21" s="130"/>
      <c r="WVA21" s="130"/>
      <c r="WVB21" s="130"/>
      <c r="WVC21" s="130"/>
      <c r="WVD21" s="130"/>
      <c r="WVE21" s="130"/>
      <c r="WVF21" s="130"/>
      <c r="WVG21" s="130"/>
      <c r="WVH21" s="130"/>
      <c r="WVI21" s="130"/>
      <c r="WVJ21" s="130"/>
      <c r="WVK21" s="130"/>
      <c r="WVL21" s="130"/>
      <c r="WVM21" s="130"/>
      <c r="WVN21" s="130"/>
      <c r="WVO21" s="130"/>
      <c r="WVP21" s="130"/>
      <c r="WVQ21" s="130"/>
      <c r="WVR21" s="130"/>
      <c r="WVS21" s="130"/>
      <c r="WVT21" s="130"/>
      <c r="WVU21" s="130"/>
      <c r="WVV21" s="130"/>
      <c r="WVW21" s="130"/>
      <c r="WVX21" s="130"/>
      <c r="WVY21" s="130"/>
      <c r="WVZ21" s="130"/>
      <c r="WWA21" s="130"/>
      <c r="WWB21" s="130"/>
      <c r="WWC21" s="130"/>
      <c r="WWD21" s="130"/>
      <c r="WWE21" s="130"/>
      <c r="WWF21" s="130"/>
      <c r="WWG21" s="130"/>
      <c r="WWH21" s="130"/>
      <c r="WWI21" s="130"/>
      <c r="WWJ21" s="130"/>
      <c r="WWK21" s="130"/>
      <c r="WWL21" s="130"/>
      <c r="WWM21" s="130"/>
      <c r="WWN21" s="130"/>
      <c r="WWO21" s="130"/>
      <c r="WWP21" s="130"/>
      <c r="WWQ21" s="130"/>
      <c r="WWR21" s="130"/>
      <c r="WWS21" s="130"/>
      <c r="WWT21" s="130"/>
      <c r="WWU21" s="130"/>
      <c r="WWV21" s="130"/>
      <c r="WWW21" s="130"/>
      <c r="WWX21" s="130"/>
      <c r="WWY21" s="130"/>
      <c r="WWZ21" s="130"/>
      <c r="WXA21" s="130"/>
      <c r="WXB21" s="130"/>
      <c r="WXC21" s="130"/>
      <c r="WXD21" s="130"/>
      <c r="WXE21" s="130"/>
      <c r="WXF21" s="130"/>
      <c r="WXG21" s="130"/>
      <c r="WXH21" s="130"/>
      <c r="WXI21" s="130"/>
      <c r="WXJ21" s="130"/>
      <c r="WXK21" s="130"/>
      <c r="WXL21" s="130"/>
      <c r="WXM21" s="130"/>
      <c r="WXN21" s="130"/>
      <c r="WXO21" s="130"/>
      <c r="WXP21" s="130"/>
      <c r="WXQ21" s="130"/>
      <c r="WXR21" s="130"/>
      <c r="WXS21" s="130"/>
      <c r="WXT21" s="130"/>
      <c r="WXU21" s="130"/>
      <c r="WXV21" s="130"/>
      <c r="WXW21" s="130"/>
      <c r="WXX21" s="130"/>
      <c r="WXY21" s="130"/>
      <c r="WXZ21" s="130"/>
      <c r="WYA21" s="130"/>
      <c r="WYB21" s="130"/>
      <c r="WYC21" s="130"/>
      <c r="WYD21" s="130"/>
      <c r="WYE21" s="130"/>
      <c r="WYF21" s="130"/>
      <c r="WYG21" s="130"/>
      <c r="WYH21" s="130"/>
      <c r="WYI21" s="130"/>
      <c r="WYJ21" s="130"/>
      <c r="WYK21" s="130"/>
      <c r="WYL21" s="130"/>
      <c r="WYM21" s="130"/>
      <c r="WYN21" s="130"/>
      <c r="WYO21" s="130"/>
      <c r="WYP21" s="130"/>
      <c r="WYQ21" s="130"/>
      <c r="WYR21" s="130"/>
      <c r="WYS21" s="130"/>
      <c r="WYT21" s="130"/>
      <c r="WYU21" s="130"/>
      <c r="WYV21" s="130"/>
      <c r="WYW21" s="130"/>
      <c r="WYX21" s="130"/>
      <c r="WYY21" s="130"/>
      <c r="WYZ21" s="130"/>
      <c r="WZA21" s="130"/>
      <c r="WZB21" s="130"/>
      <c r="WZC21" s="130"/>
      <c r="WZD21" s="130"/>
      <c r="WZE21" s="130"/>
      <c r="WZF21" s="130"/>
      <c r="WZG21" s="130"/>
      <c r="WZH21" s="130"/>
      <c r="WZI21" s="130"/>
      <c r="WZJ21" s="130"/>
      <c r="WZK21" s="130"/>
      <c r="WZL21" s="130"/>
      <c r="WZM21" s="130"/>
      <c r="WZN21" s="130"/>
      <c r="WZO21" s="130"/>
      <c r="WZP21" s="130"/>
      <c r="WZQ21" s="130"/>
      <c r="WZR21" s="130"/>
      <c r="WZS21" s="130"/>
      <c r="WZT21" s="130"/>
      <c r="WZU21" s="130"/>
      <c r="WZV21" s="130"/>
      <c r="WZW21" s="130"/>
      <c r="WZX21" s="130"/>
      <c r="WZY21" s="130"/>
      <c r="WZZ21" s="130"/>
      <c r="XAA21" s="130"/>
      <c r="XAB21" s="130"/>
      <c r="XAC21" s="130"/>
      <c r="XAD21" s="130"/>
      <c r="XAE21" s="130"/>
      <c r="XAF21" s="130"/>
      <c r="XAG21" s="130"/>
      <c r="XAH21" s="130"/>
      <c r="XAI21" s="130"/>
      <c r="XAJ21" s="130"/>
      <c r="XAK21" s="130"/>
      <c r="XAL21" s="130"/>
      <c r="XAM21" s="130"/>
      <c r="XAN21" s="130"/>
      <c r="XAO21" s="130"/>
      <c r="XAP21" s="130"/>
      <c r="XAQ21" s="130"/>
      <c r="XAR21" s="130"/>
      <c r="XAS21" s="130"/>
      <c r="XAT21" s="130"/>
      <c r="XAU21" s="130"/>
      <c r="XAV21" s="130"/>
      <c r="XAW21" s="130"/>
      <c r="XAX21" s="130"/>
      <c r="XAY21" s="130"/>
      <c r="XAZ21" s="130"/>
      <c r="XBA21" s="130"/>
      <c r="XBB21" s="130"/>
      <c r="XBC21" s="130"/>
      <c r="XBD21" s="130"/>
      <c r="XBE21" s="130"/>
      <c r="XBF21" s="130"/>
      <c r="XBG21" s="130"/>
      <c r="XBH21" s="130"/>
      <c r="XBI21" s="130"/>
      <c r="XBJ21" s="130"/>
      <c r="XBK21" s="130"/>
      <c r="XBL21" s="130"/>
      <c r="XBM21" s="130"/>
      <c r="XBN21" s="130"/>
      <c r="XBO21" s="130"/>
      <c r="XBP21" s="130"/>
      <c r="XBQ21" s="130"/>
      <c r="XBR21" s="130"/>
      <c r="XBS21" s="130"/>
      <c r="XBT21" s="130"/>
      <c r="XBU21" s="130"/>
      <c r="XBV21" s="130"/>
      <c r="XBW21" s="130"/>
      <c r="XBX21" s="130"/>
      <c r="XBY21" s="130"/>
      <c r="XBZ21" s="130"/>
      <c r="XCA21" s="130"/>
      <c r="XCB21" s="130"/>
      <c r="XCC21" s="130"/>
      <c r="XCD21" s="130"/>
      <c r="XCE21" s="130"/>
      <c r="XCF21" s="130"/>
      <c r="XCG21" s="130"/>
      <c r="XCH21" s="130"/>
      <c r="XCI21" s="130"/>
      <c r="XCJ21" s="130"/>
      <c r="XCK21" s="130"/>
      <c r="XCL21" s="130"/>
      <c r="XCM21" s="130"/>
      <c r="XCN21" s="130"/>
      <c r="XCO21" s="130"/>
      <c r="XCP21" s="130"/>
      <c r="XCQ21" s="130"/>
      <c r="XCR21" s="130"/>
      <c r="XCS21" s="130"/>
      <c r="XCT21" s="130"/>
      <c r="XCU21" s="130"/>
      <c r="XCV21" s="130"/>
      <c r="XCW21" s="130"/>
      <c r="XCX21" s="130"/>
      <c r="XCY21" s="130"/>
      <c r="XCZ21" s="130"/>
      <c r="XDA21" s="130"/>
      <c r="XDB21" s="130"/>
      <c r="XDC21" s="130"/>
      <c r="XDD21" s="130"/>
      <c r="XDE21" s="130"/>
      <c r="XDF21" s="130"/>
      <c r="XDG21" s="130"/>
      <c r="XDH21" s="130"/>
      <c r="XDI21" s="130"/>
      <c r="XDJ21" s="130"/>
      <c r="XDK21" s="130"/>
      <c r="XDL21" s="130"/>
      <c r="XDM21" s="130"/>
      <c r="XDN21" s="130"/>
      <c r="XDO21" s="130"/>
      <c r="XDP21" s="130"/>
      <c r="XDQ21" s="130"/>
      <c r="XDR21" s="130"/>
      <c r="XDS21" s="130"/>
      <c r="XDT21" s="130"/>
      <c r="XDU21" s="130"/>
      <c r="XDV21" s="130"/>
      <c r="XDW21" s="130"/>
      <c r="XDX21" s="130"/>
      <c r="XDY21" s="130"/>
      <c r="XDZ21" s="130"/>
      <c r="XEA21" s="130"/>
      <c r="XEB21" s="130"/>
      <c r="XEC21" s="130"/>
      <c r="XED21" s="130"/>
      <c r="XEE21" s="130"/>
      <c r="XEF21" s="130"/>
      <c r="XEG21" s="130"/>
      <c r="XEH21" s="130"/>
      <c r="XEI21" s="130"/>
      <c r="XEJ21" s="130"/>
      <c r="XEK21" s="130"/>
      <c r="XEL21" s="130"/>
      <c r="XEM21" s="130"/>
      <c r="XEN21" s="130"/>
      <c r="XEO21" s="130"/>
      <c r="XEP21" s="130"/>
      <c r="XEQ21" s="130"/>
      <c r="XER21" s="130"/>
      <c r="XES21" s="130"/>
      <c r="XET21" s="130"/>
      <c r="XEU21" s="130"/>
      <c r="XEV21" s="130"/>
      <c r="XEW21" s="130"/>
      <c r="XEX21" s="130"/>
      <c r="XEY21" s="130"/>
      <c r="XEZ21" s="130"/>
      <c r="XFA21" s="130"/>
    </row>
    <row r="22" spans="1:16381">
      <c r="A22" s="670"/>
      <c r="B22" s="65" t="s">
        <v>54</v>
      </c>
      <c r="C22" s="348">
        <f>C19+C20+C21-C16-C17-C18</f>
        <v>2219</v>
      </c>
      <c r="D22" s="348">
        <f t="shared" ref="D22:AA22" si="5">C22+D20+D21-D16-D17-D18</f>
        <v>2219</v>
      </c>
      <c r="E22" s="348">
        <f t="shared" si="5"/>
        <v>2219</v>
      </c>
      <c r="F22" s="348">
        <f t="shared" si="5"/>
        <v>2219</v>
      </c>
      <c r="G22" s="348">
        <f t="shared" si="5"/>
        <v>2219</v>
      </c>
      <c r="H22" s="348">
        <f t="shared" si="5"/>
        <v>2219</v>
      </c>
      <c r="I22" s="348">
        <f t="shared" si="5"/>
        <v>2219</v>
      </c>
      <c r="J22" s="348">
        <f t="shared" si="5"/>
        <v>2219</v>
      </c>
      <c r="K22" s="348">
        <f t="shared" si="5"/>
        <v>2219</v>
      </c>
      <c r="L22" s="348">
        <f t="shared" si="5"/>
        <v>2219</v>
      </c>
      <c r="M22" s="348">
        <f t="shared" si="5"/>
        <v>2219</v>
      </c>
      <c r="N22" s="348">
        <f t="shared" si="5"/>
        <v>2219</v>
      </c>
      <c r="O22" s="334">
        <f t="shared" si="5"/>
        <v>2219</v>
      </c>
      <c r="P22" s="20">
        <f t="shared" si="5"/>
        <v>2155</v>
      </c>
      <c r="Q22" s="348">
        <f t="shared" si="5"/>
        <v>1161</v>
      </c>
      <c r="R22" s="318">
        <f t="shared" si="5"/>
        <v>-2013</v>
      </c>
      <c r="S22" s="318">
        <f t="shared" si="5"/>
        <v>1172</v>
      </c>
      <c r="T22" s="318">
        <f t="shared" si="5"/>
        <v>200</v>
      </c>
      <c r="U22" s="318">
        <f t="shared" si="5"/>
        <v>574</v>
      </c>
      <c r="V22" s="318">
        <f t="shared" si="5"/>
        <v>-569</v>
      </c>
      <c r="W22" s="348">
        <f t="shared" si="5"/>
        <v>-581</v>
      </c>
      <c r="X22" s="348">
        <f t="shared" si="5"/>
        <v>1349</v>
      </c>
      <c r="Y22" s="348">
        <f t="shared" si="5"/>
        <v>809</v>
      </c>
      <c r="Z22" s="348">
        <f t="shared" si="5"/>
        <v>2628</v>
      </c>
      <c r="AA22" s="334">
        <f t="shared" si="5"/>
        <v>2784</v>
      </c>
      <c r="AB22" s="24"/>
      <c r="AC22" s="59">
        <f>AA22-3360</f>
        <v>-576</v>
      </c>
      <c r="AD22" s="3">
        <v>5967</v>
      </c>
      <c r="AH22" s="2"/>
      <c r="AI22" s="2"/>
    </row>
    <row r="23" spans="1:16381">
      <c r="A23" s="670" t="s">
        <v>150</v>
      </c>
      <c r="B23" s="51" t="s">
        <v>46</v>
      </c>
      <c r="C23" s="37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45"/>
      <c r="P23" s="42">
        <v>56</v>
      </c>
      <c r="Q23" s="37">
        <v>130</v>
      </c>
      <c r="R23" s="37">
        <v>540</v>
      </c>
      <c r="S23" s="58">
        <v>368</v>
      </c>
      <c r="T23" s="58">
        <v>438</v>
      </c>
      <c r="U23" s="139">
        <v>560</v>
      </c>
      <c r="V23" s="139">
        <v>324</v>
      </c>
      <c r="W23" s="139">
        <v>478</v>
      </c>
      <c r="X23" s="139">
        <v>112</v>
      </c>
      <c r="Y23" s="139">
        <v>24</v>
      </c>
      <c r="Z23" s="139">
        <v>34</v>
      </c>
      <c r="AA23" s="135">
        <v>0</v>
      </c>
      <c r="AB23" s="24">
        <f>SUM(C23:AA23)</f>
        <v>3064</v>
      </c>
      <c r="AC23" s="349"/>
      <c r="AE23" s="44">
        <f>D23+E23+F23+G23+H23+I23+J23+K23+L23+M23+N23+O23</f>
        <v>0</v>
      </c>
      <c r="AF23" s="44"/>
      <c r="AG23" s="44">
        <f>P23+Q23+R23+S23+T23+U23+V23+W23+X23+Y23+Z23+AA23</f>
        <v>3064</v>
      </c>
    </row>
    <row r="24" spans="1:16381">
      <c r="A24" s="670"/>
      <c r="B24" s="51" t="s">
        <v>47</v>
      </c>
      <c r="C24" s="37"/>
      <c r="D24" s="3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5"/>
      <c r="P24" s="42"/>
      <c r="Q24" s="37"/>
      <c r="R24" s="37">
        <v>570</v>
      </c>
      <c r="S24" s="37">
        <v>634</v>
      </c>
      <c r="T24" s="37">
        <v>450</v>
      </c>
      <c r="U24" s="40">
        <v>510</v>
      </c>
      <c r="V24" s="40">
        <v>410</v>
      </c>
      <c r="W24" s="40">
        <v>374</v>
      </c>
      <c r="X24" s="40">
        <v>568</v>
      </c>
      <c r="Y24" s="40">
        <v>456</v>
      </c>
      <c r="Z24" s="40">
        <v>392</v>
      </c>
      <c r="AA24" s="45">
        <v>498</v>
      </c>
      <c r="AB24" s="24">
        <f t="shared" ref="AB24:AB29" si="6">SUM(C24:AA24)</f>
        <v>4862</v>
      </c>
      <c r="AC24" s="349"/>
      <c r="AE24" s="44">
        <f>D24+E24+F24+G24+H24+I24+J24+K24+L24+M24+N24+O24</f>
        <v>0</v>
      </c>
      <c r="AF24" s="44">
        <f>P24+Q24+R24+S24+T24+U24+V24+W24+X24+Y24</f>
        <v>3972</v>
      </c>
      <c r="AG24" s="44">
        <f>P24+Q24+R24+S24+T24+U24+V24+W24+X24+Y24+Z24+AA24</f>
        <v>4862</v>
      </c>
    </row>
    <row r="25" spans="1:16381" ht="28.5" hidden="1" customHeight="1">
      <c r="A25" s="670"/>
      <c r="B25" s="53" t="s">
        <v>48</v>
      </c>
      <c r="C25" s="37"/>
      <c r="D25" s="37"/>
      <c r="E25" s="37"/>
      <c r="F25" s="56"/>
      <c r="G25" s="56"/>
      <c r="H25" s="57"/>
      <c r="I25" s="57"/>
      <c r="J25" s="57"/>
      <c r="K25" s="55"/>
      <c r="L25" s="55"/>
      <c r="M25" s="37"/>
      <c r="N25" s="37"/>
      <c r="O25" s="45"/>
      <c r="P25" s="42"/>
      <c r="Q25" s="37"/>
      <c r="R25" s="37"/>
      <c r="S25" s="37"/>
      <c r="T25" s="37"/>
      <c r="U25" s="40"/>
      <c r="V25" s="40"/>
      <c r="W25" s="40"/>
      <c r="X25" s="40"/>
      <c r="Y25" s="40"/>
      <c r="Z25" s="40"/>
      <c r="AA25" s="45"/>
      <c r="AB25" s="24">
        <f t="shared" si="6"/>
        <v>0</v>
      </c>
      <c r="AC25" s="349"/>
    </row>
    <row r="26" spans="1:16381" s="131" customFormat="1" ht="17.25" customHeight="1">
      <c r="A26" s="670"/>
      <c r="B26" s="132" t="s">
        <v>58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5"/>
      <c r="P26" s="16"/>
      <c r="Q26" s="9"/>
      <c r="R26" s="9"/>
      <c r="S26" s="9"/>
      <c r="T26" s="9"/>
      <c r="U26" s="21"/>
      <c r="V26" s="21"/>
      <c r="W26" s="21"/>
      <c r="X26" s="21"/>
      <c r="Y26" s="21"/>
      <c r="Z26" s="21"/>
      <c r="AA26" s="25"/>
      <c r="AB26" s="24">
        <f t="shared" si="6"/>
        <v>0</v>
      </c>
      <c r="AC26" s="9"/>
      <c r="AD26" s="138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  <c r="DV26" s="130"/>
      <c r="DW26" s="130"/>
      <c r="DX26" s="130"/>
      <c r="DY26" s="130"/>
      <c r="DZ26" s="130"/>
      <c r="EA26" s="130"/>
      <c r="EB26" s="130"/>
      <c r="EC26" s="130"/>
      <c r="ED26" s="130"/>
      <c r="EE26" s="130"/>
      <c r="EF26" s="130"/>
      <c r="EG26" s="130"/>
      <c r="EH26" s="130"/>
      <c r="EI26" s="130"/>
      <c r="EJ26" s="130"/>
      <c r="EK26" s="130"/>
      <c r="EL26" s="130"/>
      <c r="EM26" s="130"/>
      <c r="EN26" s="130"/>
      <c r="EO26" s="130"/>
      <c r="EP26" s="130"/>
      <c r="EQ26" s="130"/>
      <c r="ER26" s="130"/>
      <c r="ES26" s="130"/>
      <c r="ET26" s="130"/>
      <c r="EU26" s="130"/>
      <c r="EV26" s="130"/>
      <c r="EW26" s="130"/>
      <c r="EX26" s="130"/>
      <c r="EY26" s="130"/>
      <c r="EZ26" s="130"/>
      <c r="FA26" s="130"/>
      <c r="FB26" s="130"/>
      <c r="FC26" s="130"/>
      <c r="FD26" s="130"/>
      <c r="FE26" s="130"/>
      <c r="FF26" s="130"/>
      <c r="FG26" s="130"/>
      <c r="FH26" s="130"/>
      <c r="FI26" s="130"/>
      <c r="FJ26" s="130"/>
      <c r="FK26" s="130"/>
      <c r="FL26" s="130"/>
      <c r="FM26" s="130"/>
      <c r="FN26" s="130"/>
      <c r="FO26" s="130"/>
      <c r="FP26" s="130"/>
      <c r="FQ26" s="130"/>
      <c r="FR26" s="130"/>
      <c r="FS26" s="130"/>
      <c r="FT26" s="130"/>
      <c r="FU26" s="130"/>
      <c r="FV26" s="130"/>
      <c r="FW26" s="130"/>
      <c r="FX26" s="130"/>
      <c r="FY26" s="130"/>
      <c r="FZ26" s="130"/>
      <c r="GA26" s="130"/>
      <c r="GB26" s="130"/>
      <c r="GC26" s="130"/>
      <c r="GD26" s="130"/>
      <c r="GE26" s="130"/>
      <c r="GF26" s="130"/>
      <c r="GG26" s="130"/>
      <c r="GH26" s="130"/>
      <c r="GI26" s="130"/>
      <c r="GJ26" s="130"/>
      <c r="GK26" s="130"/>
      <c r="GL26" s="130"/>
      <c r="GM26" s="130"/>
      <c r="GN26" s="130"/>
      <c r="GO26" s="130"/>
      <c r="GP26" s="130"/>
      <c r="GQ26" s="130"/>
      <c r="GR26" s="130"/>
      <c r="GS26" s="130"/>
      <c r="GT26" s="130"/>
      <c r="GU26" s="130"/>
      <c r="GV26" s="130"/>
      <c r="GW26" s="130"/>
      <c r="GX26" s="130"/>
      <c r="GY26" s="130"/>
      <c r="GZ26" s="130"/>
      <c r="HA26" s="130"/>
      <c r="HB26" s="130"/>
      <c r="HC26" s="130"/>
      <c r="HD26" s="130"/>
      <c r="HE26" s="130"/>
      <c r="HF26" s="130"/>
      <c r="HG26" s="130"/>
      <c r="HH26" s="130"/>
      <c r="HI26" s="130"/>
      <c r="HJ26" s="130"/>
      <c r="HK26" s="130"/>
      <c r="HL26" s="130"/>
      <c r="HM26" s="130"/>
      <c r="HN26" s="130"/>
      <c r="HO26" s="130"/>
      <c r="HP26" s="130"/>
      <c r="HQ26" s="130"/>
      <c r="HR26" s="130"/>
      <c r="HS26" s="130"/>
      <c r="HT26" s="130"/>
      <c r="HU26" s="130"/>
      <c r="HV26" s="130"/>
      <c r="HW26" s="130"/>
      <c r="HX26" s="130"/>
      <c r="HY26" s="130"/>
      <c r="HZ26" s="130"/>
      <c r="IA26" s="130"/>
      <c r="IB26" s="130"/>
      <c r="IC26" s="130"/>
      <c r="ID26" s="130"/>
      <c r="IE26" s="130"/>
      <c r="IF26" s="130"/>
      <c r="IG26" s="130"/>
      <c r="IH26" s="130"/>
      <c r="II26" s="130"/>
      <c r="IJ26" s="130"/>
      <c r="IK26" s="130"/>
      <c r="IL26" s="130"/>
      <c r="IM26" s="130"/>
      <c r="IN26" s="130"/>
      <c r="IO26" s="130"/>
      <c r="IP26" s="130"/>
      <c r="IQ26" s="130"/>
      <c r="IR26" s="130"/>
      <c r="IS26" s="130"/>
      <c r="IT26" s="130"/>
      <c r="IU26" s="130"/>
      <c r="IV26" s="130"/>
      <c r="IW26" s="130"/>
      <c r="IX26" s="130"/>
      <c r="IY26" s="130"/>
      <c r="IZ26" s="130"/>
      <c r="JA26" s="130"/>
      <c r="JB26" s="130"/>
      <c r="JC26" s="130"/>
      <c r="JD26" s="130"/>
      <c r="JE26" s="130"/>
      <c r="JF26" s="130"/>
      <c r="JG26" s="130"/>
      <c r="JH26" s="130"/>
      <c r="JI26" s="130"/>
      <c r="JJ26" s="130"/>
      <c r="JK26" s="130"/>
      <c r="JL26" s="130"/>
      <c r="JM26" s="130"/>
      <c r="JN26" s="130"/>
      <c r="JO26" s="130"/>
      <c r="JP26" s="130"/>
      <c r="JQ26" s="130"/>
      <c r="JR26" s="130"/>
      <c r="JS26" s="130"/>
      <c r="JT26" s="130"/>
      <c r="JU26" s="130"/>
      <c r="JV26" s="130"/>
      <c r="JW26" s="130"/>
      <c r="JX26" s="130"/>
      <c r="JY26" s="130"/>
      <c r="JZ26" s="130"/>
      <c r="KA26" s="130"/>
      <c r="KB26" s="130"/>
      <c r="KC26" s="130"/>
      <c r="KD26" s="130"/>
      <c r="KE26" s="130"/>
      <c r="KF26" s="130"/>
      <c r="KG26" s="130"/>
      <c r="KH26" s="130"/>
      <c r="KI26" s="130"/>
      <c r="KJ26" s="130"/>
      <c r="KK26" s="130"/>
      <c r="KL26" s="130"/>
      <c r="KM26" s="130"/>
      <c r="KN26" s="130"/>
      <c r="KO26" s="130"/>
      <c r="KP26" s="130"/>
      <c r="KQ26" s="130"/>
      <c r="KR26" s="130"/>
      <c r="KS26" s="130"/>
      <c r="KT26" s="130"/>
      <c r="KU26" s="130"/>
      <c r="KV26" s="130"/>
      <c r="KW26" s="130"/>
      <c r="KX26" s="130"/>
      <c r="KY26" s="130"/>
      <c r="KZ26" s="130"/>
      <c r="LA26" s="130"/>
      <c r="LB26" s="130"/>
      <c r="LC26" s="130"/>
      <c r="LD26" s="130"/>
      <c r="LE26" s="130"/>
      <c r="LF26" s="130"/>
      <c r="LG26" s="130"/>
      <c r="LH26" s="130"/>
      <c r="LI26" s="130"/>
      <c r="LJ26" s="130"/>
      <c r="LK26" s="130"/>
      <c r="LL26" s="130"/>
      <c r="LM26" s="130"/>
      <c r="LN26" s="130"/>
      <c r="LO26" s="130"/>
      <c r="LP26" s="130"/>
      <c r="LQ26" s="130"/>
      <c r="LR26" s="130"/>
      <c r="LS26" s="130"/>
      <c r="LT26" s="130"/>
      <c r="LU26" s="130"/>
      <c r="LV26" s="130"/>
      <c r="LW26" s="130"/>
      <c r="LX26" s="130"/>
      <c r="LY26" s="130"/>
      <c r="LZ26" s="130"/>
      <c r="MA26" s="130"/>
      <c r="MB26" s="130"/>
      <c r="MC26" s="130"/>
      <c r="MD26" s="130"/>
      <c r="ME26" s="130"/>
      <c r="MF26" s="130"/>
      <c r="MG26" s="130"/>
      <c r="MH26" s="130"/>
      <c r="MI26" s="130"/>
      <c r="MJ26" s="130"/>
      <c r="MK26" s="130"/>
      <c r="ML26" s="130"/>
      <c r="MM26" s="130"/>
      <c r="MN26" s="130"/>
      <c r="MO26" s="130"/>
      <c r="MP26" s="130"/>
      <c r="MQ26" s="130"/>
      <c r="MR26" s="130"/>
      <c r="MS26" s="130"/>
      <c r="MT26" s="130"/>
      <c r="MU26" s="130"/>
      <c r="MV26" s="130"/>
      <c r="MW26" s="130"/>
      <c r="MX26" s="130"/>
      <c r="MY26" s="130"/>
      <c r="MZ26" s="130"/>
      <c r="NA26" s="130"/>
      <c r="NB26" s="130"/>
      <c r="NC26" s="130"/>
      <c r="ND26" s="130"/>
      <c r="NE26" s="130"/>
      <c r="NF26" s="130"/>
      <c r="NG26" s="130"/>
      <c r="NH26" s="130"/>
      <c r="NI26" s="130"/>
      <c r="NJ26" s="130"/>
      <c r="NK26" s="130"/>
      <c r="NL26" s="130"/>
      <c r="NM26" s="130"/>
      <c r="NN26" s="130"/>
      <c r="NO26" s="130"/>
      <c r="NP26" s="130"/>
      <c r="NQ26" s="130"/>
      <c r="NR26" s="130"/>
      <c r="NS26" s="130"/>
      <c r="NT26" s="130"/>
      <c r="NU26" s="130"/>
      <c r="NV26" s="130"/>
      <c r="NW26" s="130"/>
      <c r="NX26" s="130"/>
      <c r="NY26" s="130"/>
      <c r="NZ26" s="130"/>
      <c r="OA26" s="130"/>
      <c r="OB26" s="130"/>
      <c r="OC26" s="130"/>
      <c r="OD26" s="130"/>
      <c r="OE26" s="130"/>
      <c r="OF26" s="130"/>
      <c r="OG26" s="130"/>
      <c r="OH26" s="130"/>
      <c r="OI26" s="130"/>
      <c r="OJ26" s="130"/>
      <c r="OK26" s="130"/>
      <c r="OL26" s="130"/>
      <c r="OM26" s="130"/>
      <c r="ON26" s="130"/>
      <c r="OO26" s="130"/>
      <c r="OP26" s="130"/>
      <c r="OQ26" s="130"/>
      <c r="OR26" s="130"/>
      <c r="OS26" s="130"/>
      <c r="OT26" s="130"/>
      <c r="OU26" s="130"/>
      <c r="OV26" s="130"/>
      <c r="OW26" s="130"/>
      <c r="OX26" s="130"/>
      <c r="OY26" s="130"/>
      <c r="OZ26" s="130"/>
      <c r="PA26" s="130"/>
      <c r="PB26" s="130"/>
      <c r="PC26" s="130"/>
      <c r="PD26" s="130"/>
      <c r="PE26" s="130"/>
      <c r="PF26" s="130"/>
      <c r="PG26" s="130"/>
      <c r="PH26" s="130"/>
      <c r="PI26" s="130"/>
      <c r="PJ26" s="130"/>
      <c r="PK26" s="130"/>
      <c r="PL26" s="130"/>
      <c r="PM26" s="130"/>
      <c r="PN26" s="130"/>
      <c r="PO26" s="130"/>
      <c r="PP26" s="130"/>
      <c r="PQ26" s="130"/>
      <c r="PR26" s="130"/>
      <c r="PS26" s="130"/>
      <c r="PT26" s="130"/>
      <c r="PU26" s="130"/>
      <c r="PV26" s="130"/>
      <c r="PW26" s="130"/>
      <c r="PX26" s="130"/>
      <c r="PY26" s="130"/>
      <c r="PZ26" s="130"/>
      <c r="QA26" s="130"/>
      <c r="QB26" s="130"/>
      <c r="QC26" s="130"/>
      <c r="QD26" s="130"/>
      <c r="QE26" s="130"/>
      <c r="QF26" s="130"/>
      <c r="QG26" s="130"/>
      <c r="QH26" s="130"/>
      <c r="QI26" s="130"/>
      <c r="QJ26" s="130"/>
      <c r="QK26" s="130"/>
      <c r="QL26" s="130"/>
      <c r="QM26" s="130"/>
      <c r="QN26" s="130"/>
      <c r="QO26" s="130"/>
      <c r="QP26" s="130"/>
      <c r="QQ26" s="130"/>
      <c r="QR26" s="130"/>
      <c r="QS26" s="130"/>
      <c r="QT26" s="130"/>
      <c r="QU26" s="130"/>
      <c r="QV26" s="130"/>
      <c r="QW26" s="130"/>
      <c r="QX26" s="130"/>
      <c r="QY26" s="130"/>
      <c r="QZ26" s="130"/>
      <c r="RA26" s="130"/>
      <c r="RB26" s="130"/>
      <c r="RC26" s="130"/>
      <c r="RD26" s="130"/>
      <c r="RE26" s="130"/>
      <c r="RF26" s="130"/>
      <c r="RG26" s="130"/>
      <c r="RH26" s="130"/>
      <c r="RI26" s="130"/>
      <c r="RJ26" s="130"/>
      <c r="RK26" s="130"/>
      <c r="RL26" s="130"/>
      <c r="RM26" s="130"/>
      <c r="RN26" s="130"/>
      <c r="RO26" s="130"/>
      <c r="RP26" s="130"/>
      <c r="RQ26" s="130"/>
      <c r="RR26" s="130"/>
      <c r="RS26" s="130"/>
      <c r="RT26" s="130"/>
      <c r="RU26" s="130"/>
      <c r="RV26" s="130"/>
      <c r="RW26" s="130"/>
      <c r="RX26" s="130"/>
      <c r="RY26" s="130"/>
      <c r="RZ26" s="130"/>
      <c r="SA26" s="130"/>
      <c r="SB26" s="130"/>
      <c r="SC26" s="130"/>
      <c r="SD26" s="130"/>
      <c r="SE26" s="130"/>
      <c r="SF26" s="130"/>
      <c r="SG26" s="130"/>
      <c r="SH26" s="130"/>
      <c r="SI26" s="130"/>
      <c r="SJ26" s="130"/>
      <c r="SK26" s="130"/>
      <c r="SL26" s="130"/>
      <c r="SM26" s="130"/>
      <c r="SN26" s="130"/>
      <c r="SO26" s="130"/>
      <c r="SP26" s="130"/>
      <c r="SQ26" s="130"/>
      <c r="SR26" s="130"/>
      <c r="SS26" s="130"/>
      <c r="ST26" s="130"/>
      <c r="SU26" s="130"/>
      <c r="SV26" s="130"/>
      <c r="SW26" s="130"/>
      <c r="SX26" s="130"/>
      <c r="SY26" s="130"/>
      <c r="SZ26" s="130"/>
      <c r="TA26" s="130"/>
      <c r="TB26" s="130"/>
      <c r="TC26" s="130"/>
      <c r="TD26" s="130"/>
      <c r="TE26" s="130"/>
      <c r="TF26" s="130"/>
      <c r="TG26" s="130"/>
      <c r="TH26" s="130"/>
      <c r="TI26" s="130"/>
      <c r="TJ26" s="130"/>
      <c r="TK26" s="130"/>
      <c r="TL26" s="130"/>
      <c r="TM26" s="130"/>
      <c r="TN26" s="130"/>
      <c r="TO26" s="130"/>
      <c r="TP26" s="130"/>
      <c r="TQ26" s="130"/>
      <c r="TR26" s="130"/>
      <c r="TS26" s="130"/>
      <c r="TT26" s="130"/>
      <c r="TU26" s="130"/>
      <c r="TV26" s="130"/>
      <c r="TW26" s="130"/>
      <c r="TX26" s="130"/>
      <c r="TY26" s="130"/>
      <c r="TZ26" s="130"/>
      <c r="UA26" s="130"/>
      <c r="UB26" s="130"/>
      <c r="UC26" s="130"/>
      <c r="UD26" s="130"/>
      <c r="UE26" s="130"/>
      <c r="UF26" s="130"/>
      <c r="UG26" s="130"/>
      <c r="UH26" s="130"/>
      <c r="UI26" s="130"/>
      <c r="UJ26" s="130"/>
      <c r="UK26" s="130"/>
      <c r="UL26" s="130"/>
      <c r="UM26" s="130"/>
      <c r="UN26" s="130"/>
      <c r="UO26" s="130"/>
      <c r="UP26" s="130"/>
      <c r="UQ26" s="130"/>
      <c r="UR26" s="130"/>
      <c r="US26" s="130"/>
      <c r="UT26" s="130"/>
      <c r="UU26" s="130"/>
      <c r="UV26" s="130"/>
      <c r="UW26" s="130"/>
      <c r="UX26" s="130"/>
      <c r="UY26" s="130"/>
      <c r="UZ26" s="130"/>
      <c r="VA26" s="130"/>
      <c r="VB26" s="130"/>
      <c r="VC26" s="130"/>
      <c r="VD26" s="130"/>
      <c r="VE26" s="130"/>
      <c r="VF26" s="130"/>
      <c r="VG26" s="130"/>
      <c r="VH26" s="130"/>
      <c r="VI26" s="130"/>
      <c r="VJ26" s="130"/>
      <c r="VK26" s="130"/>
      <c r="VL26" s="130"/>
      <c r="VM26" s="130"/>
      <c r="VN26" s="130"/>
      <c r="VO26" s="130"/>
      <c r="VP26" s="130"/>
      <c r="VQ26" s="130"/>
      <c r="VR26" s="130"/>
      <c r="VS26" s="130"/>
      <c r="VT26" s="130"/>
      <c r="VU26" s="130"/>
      <c r="VV26" s="130"/>
      <c r="VW26" s="130"/>
      <c r="VX26" s="130"/>
      <c r="VY26" s="130"/>
      <c r="VZ26" s="130"/>
      <c r="WA26" s="130"/>
      <c r="WB26" s="130"/>
      <c r="WC26" s="130"/>
      <c r="WD26" s="130"/>
      <c r="WE26" s="130"/>
      <c r="WF26" s="130"/>
      <c r="WG26" s="130"/>
      <c r="WH26" s="130"/>
      <c r="WI26" s="130"/>
      <c r="WJ26" s="130"/>
      <c r="WK26" s="130"/>
      <c r="WL26" s="130"/>
      <c r="WM26" s="130"/>
      <c r="WN26" s="130"/>
      <c r="WO26" s="130"/>
      <c r="WP26" s="130"/>
      <c r="WQ26" s="130"/>
      <c r="WR26" s="130"/>
      <c r="WS26" s="130"/>
      <c r="WT26" s="130"/>
      <c r="WU26" s="130"/>
      <c r="WV26" s="130"/>
      <c r="WW26" s="130"/>
      <c r="WX26" s="130"/>
      <c r="WY26" s="130"/>
      <c r="WZ26" s="130"/>
      <c r="XA26" s="130"/>
      <c r="XB26" s="130"/>
      <c r="XC26" s="130"/>
      <c r="XD26" s="130"/>
      <c r="XE26" s="130"/>
      <c r="XF26" s="130"/>
      <c r="XG26" s="130"/>
      <c r="XH26" s="130"/>
      <c r="XI26" s="130"/>
      <c r="XJ26" s="130"/>
      <c r="XK26" s="130"/>
      <c r="XL26" s="130"/>
      <c r="XM26" s="130"/>
      <c r="XN26" s="130"/>
      <c r="XO26" s="130"/>
      <c r="XP26" s="130"/>
      <c r="XQ26" s="130"/>
      <c r="XR26" s="130"/>
      <c r="XS26" s="130"/>
      <c r="XT26" s="130"/>
      <c r="XU26" s="130"/>
      <c r="XV26" s="130"/>
      <c r="XW26" s="130"/>
      <c r="XX26" s="130"/>
      <c r="XY26" s="130"/>
      <c r="XZ26" s="130"/>
      <c r="YA26" s="130"/>
      <c r="YB26" s="130"/>
      <c r="YC26" s="130"/>
      <c r="YD26" s="130"/>
      <c r="YE26" s="130"/>
      <c r="YF26" s="130"/>
      <c r="YG26" s="130"/>
      <c r="YH26" s="130"/>
      <c r="YI26" s="130"/>
      <c r="YJ26" s="130"/>
      <c r="YK26" s="130"/>
      <c r="YL26" s="130"/>
      <c r="YM26" s="130"/>
      <c r="YN26" s="130"/>
      <c r="YO26" s="130"/>
      <c r="YP26" s="130"/>
      <c r="YQ26" s="130"/>
      <c r="YR26" s="130"/>
      <c r="YS26" s="130"/>
      <c r="YT26" s="130"/>
      <c r="YU26" s="130"/>
      <c r="YV26" s="130"/>
      <c r="YW26" s="130"/>
      <c r="YX26" s="130"/>
      <c r="YY26" s="130"/>
      <c r="YZ26" s="130"/>
      <c r="ZA26" s="130"/>
      <c r="ZB26" s="130"/>
      <c r="ZC26" s="130"/>
      <c r="ZD26" s="130"/>
      <c r="ZE26" s="130"/>
      <c r="ZF26" s="130"/>
      <c r="ZG26" s="130"/>
      <c r="ZH26" s="130"/>
      <c r="ZI26" s="130"/>
      <c r="ZJ26" s="130"/>
      <c r="ZK26" s="130"/>
      <c r="ZL26" s="130"/>
      <c r="ZM26" s="130"/>
      <c r="ZN26" s="130"/>
      <c r="ZO26" s="130"/>
      <c r="ZP26" s="130"/>
      <c r="ZQ26" s="130"/>
      <c r="ZR26" s="130"/>
      <c r="ZS26" s="130"/>
      <c r="ZT26" s="130"/>
      <c r="ZU26" s="130"/>
      <c r="ZV26" s="130"/>
      <c r="ZW26" s="130"/>
      <c r="ZX26" s="130"/>
      <c r="ZY26" s="130"/>
      <c r="ZZ26" s="130"/>
      <c r="AAA26" s="130"/>
      <c r="AAB26" s="130"/>
      <c r="AAC26" s="130"/>
      <c r="AAD26" s="130"/>
      <c r="AAE26" s="130"/>
      <c r="AAF26" s="130"/>
      <c r="AAG26" s="130"/>
      <c r="AAH26" s="130"/>
      <c r="AAI26" s="130"/>
      <c r="AAJ26" s="130"/>
      <c r="AAK26" s="130"/>
      <c r="AAL26" s="130"/>
      <c r="AAM26" s="130"/>
      <c r="AAN26" s="130"/>
      <c r="AAO26" s="130"/>
      <c r="AAP26" s="130"/>
      <c r="AAQ26" s="130"/>
      <c r="AAR26" s="130"/>
      <c r="AAS26" s="130"/>
      <c r="AAT26" s="130"/>
      <c r="AAU26" s="130"/>
      <c r="AAV26" s="130"/>
      <c r="AAW26" s="130"/>
      <c r="AAX26" s="130"/>
      <c r="AAY26" s="130"/>
      <c r="AAZ26" s="130"/>
      <c r="ABA26" s="130"/>
      <c r="ABB26" s="130"/>
      <c r="ABC26" s="130"/>
      <c r="ABD26" s="130"/>
      <c r="ABE26" s="130"/>
      <c r="ABF26" s="130"/>
      <c r="ABG26" s="130"/>
      <c r="ABH26" s="130"/>
      <c r="ABI26" s="130"/>
      <c r="ABJ26" s="130"/>
      <c r="ABK26" s="130"/>
      <c r="ABL26" s="130"/>
      <c r="ABM26" s="130"/>
      <c r="ABN26" s="130"/>
      <c r="ABO26" s="130"/>
      <c r="ABP26" s="130"/>
      <c r="ABQ26" s="130"/>
      <c r="ABR26" s="130"/>
      <c r="ABS26" s="130"/>
      <c r="ABT26" s="130"/>
      <c r="ABU26" s="130"/>
      <c r="ABV26" s="130"/>
      <c r="ABW26" s="130"/>
      <c r="ABX26" s="130"/>
      <c r="ABY26" s="130"/>
      <c r="ABZ26" s="130"/>
      <c r="ACA26" s="130"/>
      <c r="ACB26" s="130"/>
      <c r="ACC26" s="130"/>
      <c r="ACD26" s="130"/>
      <c r="ACE26" s="130"/>
      <c r="ACF26" s="130"/>
      <c r="ACG26" s="130"/>
      <c r="ACH26" s="130"/>
      <c r="ACI26" s="130"/>
      <c r="ACJ26" s="130"/>
      <c r="ACK26" s="130"/>
      <c r="ACL26" s="130"/>
      <c r="ACM26" s="130"/>
      <c r="ACN26" s="130"/>
      <c r="ACO26" s="130"/>
      <c r="ACP26" s="130"/>
      <c r="ACQ26" s="130"/>
      <c r="ACR26" s="130"/>
      <c r="ACS26" s="130"/>
      <c r="ACT26" s="130"/>
      <c r="ACU26" s="130"/>
      <c r="ACV26" s="130"/>
      <c r="ACW26" s="130"/>
      <c r="ACX26" s="130"/>
      <c r="ACY26" s="130"/>
      <c r="ACZ26" s="130"/>
      <c r="ADA26" s="130"/>
      <c r="ADB26" s="130"/>
      <c r="ADC26" s="130"/>
      <c r="ADD26" s="130"/>
      <c r="ADE26" s="130"/>
      <c r="ADF26" s="130"/>
      <c r="ADG26" s="130"/>
      <c r="ADH26" s="130"/>
      <c r="ADI26" s="130"/>
      <c r="ADJ26" s="130"/>
      <c r="ADK26" s="130"/>
      <c r="ADL26" s="130"/>
      <c r="ADM26" s="130"/>
      <c r="ADN26" s="130"/>
      <c r="ADO26" s="130"/>
      <c r="ADP26" s="130"/>
      <c r="ADQ26" s="130"/>
      <c r="ADR26" s="130"/>
      <c r="ADS26" s="130"/>
      <c r="ADT26" s="130"/>
      <c r="ADU26" s="130"/>
      <c r="ADV26" s="130"/>
      <c r="ADW26" s="130"/>
      <c r="ADX26" s="130"/>
      <c r="ADY26" s="130"/>
      <c r="ADZ26" s="130"/>
      <c r="AEA26" s="130"/>
      <c r="AEB26" s="130"/>
      <c r="AEC26" s="130"/>
      <c r="AED26" s="130"/>
      <c r="AEE26" s="130"/>
      <c r="AEF26" s="130"/>
      <c r="AEG26" s="130"/>
      <c r="AEH26" s="130"/>
      <c r="AEI26" s="130"/>
      <c r="AEJ26" s="130"/>
      <c r="AEK26" s="130"/>
      <c r="AEL26" s="130"/>
      <c r="AEM26" s="130"/>
      <c r="AEN26" s="130"/>
      <c r="AEO26" s="130"/>
      <c r="AEP26" s="130"/>
      <c r="AEQ26" s="130"/>
      <c r="AER26" s="130"/>
      <c r="AES26" s="130"/>
      <c r="AET26" s="130"/>
      <c r="AEU26" s="130"/>
      <c r="AEV26" s="130"/>
      <c r="AEW26" s="130"/>
      <c r="AEX26" s="130"/>
      <c r="AEY26" s="130"/>
      <c r="AEZ26" s="130"/>
      <c r="AFA26" s="130"/>
      <c r="AFB26" s="130"/>
      <c r="AFC26" s="130"/>
      <c r="AFD26" s="130"/>
      <c r="AFE26" s="130"/>
      <c r="AFF26" s="130"/>
      <c r="AFG26" s="130"/>
      <c r="AFH26" s="130"/>
      <c r="AFI26" s="130"/>
      <c r="AFJ26" s="130"/>
      <c r="AFK26" s="130"/>
      <c r="AFL26" s="130"/>
      <c r="AFM26" s="130"/>
      <c r="AFN26" s="130"/>
      <c r="AFO26" s="130"/>
      <c r="AFP26" s="130"/>
      <c r="AFQ26" s="130"/>
      <c r="AFR26" s="130"/>
      <c r="AFS26" s="130"/>
      <c r="AFT26" s="130"/>
      <c r="AFU26" s="130"/>
      <c r="AFV26" s="130"/>
      <c r="AFW26" s="130"/>
      <c r="AFX26" s="130"/>
      <c r="AFY26" s="130"/>
      <c r="AFZ26" s="130"/>
      <c r="AGA26" s="130"/>
      <c r="AGB26" s="130"/>
      <c r="AGC26" s="130"/>
      <c r="AGD26" s="130"/>
      <c r="AGE26" s="130"/>
      <c r="AGF26" s="130"/>
      <c r="AGG26" s="130"/>
      <c r="AGH26" s="130"/>
      <c r="AGI26" s="130"/>
      <c r="AGJ26" s="130"/>
      <c r="AGK26" s="130"/>
      <c r="AGL26" s="130"/>
      <c r="AGM26" s="130"/>
      <c r="AGN26" s="130"/>
      <c r="AGO26" s="130"/>
      <c r="AGP26" s="130"/>
      <c r="AGQ26" s="130"/>
      <c r="AGR26" s="130"/>
      <c r="AGS26" s="130"/>
      <c r="AGT26" s="130"/>
      <c r="AGU26" s="130"/>
      <c r="AGV26" s="130"/>
      <c r="AGW26" s="130"/>
      <c r="AGX26" s="130"/>
      <c r="AGY26" s="130"/>
      <c r="AGZ26" s="130"/>
      <c r="AHA26" s="130"/>
      <c r="AHB26" s="130"/>
      <c r="AHC26" s="130"/>
      <c r="AHD26" s="130"/>
      <c r="AHE26" s="130"/>
      <c r="AHF26" s="130"/>
      <c r="AHG26" s="130"/>
      <c r="AHH26" s="130"/>
      <c r="AHI26" s="130"/>
      <c r="AHJ26" s="130"/>
      <c r="AHK26" s="130"/>
      <c r="AHL26" s="130"/>
      <c r="AHM26" s="130"/>
      <c r="AHN26" s="130"/>
      <c r="AHO26" s="130"/>
      <c r="AHP26" s="130"/>
      <c r="AHQ26" s="130"/>
      <c r="AHR26" s="130"/>
      <c r="AHS26" s="130"/>
      <c r="AHT26" s="130"/>
      <c r="AHU26" s="130"/>
      <c r="AHV26" s="130"/>
      <c r="AHW26" s="130"/>
      <c r="AHX26" s="130"/>
      <c r="AHY26" s="130"/>
      <c r="AHZ26" s="130"/>
      <c r="AIA26" s="130"/>
      <c r="AIB26" s="130"/>
      <c r="AIC26" s="130"/>
      <c r="AID26" s="130"/>
      <c r="AIE26" s="130"/>
      <c r="AIF26" s="130"/>
      <c r="AIG26" s="130"/>
      <c r="AIH26" s="130"/>
      <c r="AII26" s="130"/>
      <c r="AIJ26" s="130"/>
      <c r="AIK26" s="130"/>
      <c r="AIL26" s="130"/>
      <c r="AIM26" s="130"/>
      <c r="AIN26" s="130"/>
      <c r="AIO26" s="130"/>
      <c r="AIP26" s="130"/>
      <c r="AIQ26" s="130"/>
      <c r="AIR26" s="130"/>
      <c r="AIS26" s="130"/>
      <c r="AIT26" s="130"/>
      <c r="AIU26" s="130"/>
      <c r="AIV26" s="130"/>
      <c r="AIW26" s="130"/>
      <c r="AIX26" s="130"/>
      <c r="AIY26" s="130"/>
      <c r="AIZ26" s="130"/>
      <c r="AJA26" s="130"/>
      <c r="AJB26" s="130"/>
      <c r="AJC26" s="130"/>
      <c r="AJD26" s="130"/>
      <c r="AJE26" s="130"/>
      <c r="AJF26" s="130"/>
      <c r="AJG26" s="130"/>
      <c r="AJH26" s="130"/>
      <c r="AJI26" s="130"/>
      <c r="AJJ26" s="130"/>
      <c r="AJK26" s="130"/>
      <c r="AJL26" s="130"/>
      <c r="AJM26" s="130"/>
      <c r="AJN26" s="130"/>
      <c r="AJO26" s="130"/>
      <c r="AJP26" s="130"/>
      <c r="AJQ26" s="130"/>
      <c r="AJR26" s="130"/>
      <c r="AJS26" s="130"/>
      <c r="AJT26" s="130"/>
      <c r="AJU26" s="130"/>
      <c r="AJV26" s="130"/>
      <c r="AJW26" s="130"/>
      <c r="AJX26" s="130"/>
      <c r="AJY26" s="130"/>
      <c r="AJZ26" s="130"/>
      <c r="AKA26" s="130"/>
      <c r="AKB26" s="130"/>
      <c r="AKC26" s="130"/>
      <c r="AKD26" s="130"/>
      <c r="AKE26" s="130"/>
      <c r="AKF26" s="130"/>
      <c r="AKG26" s="130"/>
      <c r="AKH26" s="130"/>
      <c r="AKI26" s="130"/>
      <c r="AKJ26" s="130"/>
      <c r="AKK26" s="130"/>
      <c r="AKL26" s="130"/>
      <c r="AKM26" s="130"/>
      <c r="AKN26" s="130"/>
      <c r="AKO26" s="130"/>
      <c r="AKP26" s="130"/>
      <c r="AKQ26" s="130"/>
      <c r="AKR26" s="130"/>
      <c r="AKS26" s="130"/>
      <c r="AKT26" s="130"/>
      <c r="AKU26" s="130"/>
      <c r="AKV26" s="130"/>
      <c r="AKW26" s="130"/>
      <c r="AKX26" s="130"/>
      <c r="AKY26" s="130"/>
      <c r="AKZ26" s="130"/>
      <c r="ALA26" s="130"/>
      <c r="ALB26" s="130"/>
      <c r="ALC26" s="130"/>
      <c r="ALD26" s="130"/>
      <c r="ALE26" s="130"/>
      <c r="ALF26" s="130"/>
      <c r="ALG26" s="130"/>
      <c r="ALH26" s="130"/>
      <c r="ALI26" s="130"/>
      <c r="ALJ26" s="130"/>
      <c r="ALK26" s="130"/>
      <c r="ALL26" s="130"/>
      <c r="ALM26" s="130"/>
      <c r="ALN26" s="130"/>
      <c r="ALO26" s="130"/>
      <c r="ALP26" s="130"/>
      <c r="ALQ26" s="130"/>
      <c r="ALR26" s="130"/>
      <c r="ALS26" s="130"/>
      <c r="ALT26" s="130"/>
      <c r="ALU26" s="130"/>
      <c r="ALV26" s="130"/>
      <c r="ALW26" s="130"/>
      <c r="ALX26" s="130"/>
      <c r="ALY26" s="130"/>
      <c r="ALZ26" s="130"/>
      <c r="AMA26" s="130"/>
      <c r="AMB26" s="130"/>
      <c r="AMC26" s="130"/>
      <c r="AMD26" s="130"/>
      <c r="AME26" s="130"/>
      <c r="AMF26" s="130"/>
      <c r="AMG26" s="130"/>
      <c r="AMH26" s="130"/>
      <c r="AMI26" s="130"/>
      <c r="AMJ26" s="130"/>
      <c r="AMK26" s="130"/>
      <c r="AML26" s="130"/>
      <c r="AMM26" s="130"/>
      <c r="AMN26" s="130"/>
      <c r="AMO26" s="130"/>
      <c r="AMP26" s="130"/>
      <c r="AMQ26" s="130"/>
      <c r="AMR26" s="130"/>
      <c r="AMS26" s="130"/>
      <c r="AMT26" s="130"/>
      <c r="AMU26" s="130"/>
      <c r="AMV26" s="130"/>
      <c r="AMW26" s="130"/>
      <c r="AMX26" s="130"/>
      <c r="AMY26" s="130"/>
      <c r="AMZ26" s="130"/>
      <c r="ANA26" s="130"/>
      <c r="ANB26" s="130"/>
      <c r="ANC26" s="130"/>
      <c r="AND26" s="130"/>
      <c r="ANE26" s="130"/>
      <c r="ANF26" s="130"/>
      <c r="ANG26" s="130"/>
      <c r="ANH26" s="130"/>
      <c r="ANI26" s="130"/>
      <c r="ANJ26" s="130"/>
      <c r="ANK26" s="130"/>
      <c r="ANL26" s="130"/>
      <c r="ANM26" s="130"/>
      <c r="ANN26" s="130"/>
      <c r="ANO26" s="130"/>
      <c r="ANP26" s="130"/>
      <c r="ANQ26" s="130"/>
      <c r="ANR26" s="130"/>
      <c r="ANS26" s="130"/>
      <c r="ANT26" s="130"/>
      <c r="ANU26" s="130"/>
      <c r="ANV26" s="130"/>
      <c r="ANW26" s="130"/>
      <c r="ANX26" s="130"/>
      <c r="ANY26" s="130"/>
      <c r="ANZ26" s="130"/>
      <c r="AOA26" s="130"/>
      <c r="AOB26" s="130"/>
      <c r="AOC26" s="130"/>
      <c r="AOD26" s="130"/>
      <c r="AOE26" s="130"/>
      <c r="AOF26" s="130"/>
      <c r="AOG26" s="130"/>
      <c r="AOH26" s="130"/>
      <c r="AOI26" s="130"/>
      <c r="AOJ26" s="130"/>
      <c r="AOK26" s="130"/>
      <c r="AOL26" s="130"/>
      <c r="AOM26" s="130"/>
      <c r="AON26" s="130"/>
      <c r="AOO26" s="130"/>
      <c r="AOP26" s="130"/>
      <c r="AOQ26" s="130"/>
      <c r="AOR26" s="130"/>
      <c r="AOS26" s="130"/>
      <c r="AOT26" s="130"/>
      <c r="AOU26" s="130"/>
      <c r="AOV26" s="130"/>
      <c r="AOW26" s="130"/>
      <c r="AOX26" s="130"/>
      <c r="AOY26" s="130"/>
      <c r="AOZ26" s="130"/>
      <c r="APA26" s="130"/>
      <c r="APB26" s="130"/>
      <c r="APC26" s="130"/>
      <c r="APD26" s="130"/>
      <c r="APE26" s="130"/>
      <c r="APF26" s="130"/>
      <c r="APG26" s="130"/>
      <c r="APH26" s="130"/>
      <c r="API26" s="130"/>
      <c r="APJ26" s="130"/>
      <c r="APK26" s="130"/>
      <c r="APL26" s="130"/>
      <c r="APM26" s="130"/>
      <c r="APN26" s="130"/>
      <c r="APO26" s="130"/>
      <c r="APP26" s="130"/>
      <c r="APQ26" s="130"/>
      <c r="APR26" s="130"/>
      <c r="APS26" s="130"/>
      <c r="APT26" s="130"/>
      <c r="APU26" s="130"/>
      <c r="APV26" s="130"/>
      <c r="APW26" s="130"/>
      <c r="APX26" s="130"/>
      <c r="APY26" s="130"/>
      <c r="APZ26" s="130"/>
      <c r="AQA26" s="130"/>
      <c r="AQB26" s="130"/>
      <c r="AQC26" s="130"/>
      <c r="AQD26" s="130"/>
      <c r="AQE26" s="130"/>
      <c r="AQF26" s="130"/>
      <c r="AQG26" s="130"/>
      <c r="AQH26" s="130"/>
      <c r="AQI26" s="130"/>
      <c r="AQJ26" s="130"/>
      <c r="AQK26" s="130"/>
      <c r="AQL26" s="130"/>
      <c r="AQM26" s="130"/>
      <c r="AQN26" s="130"/>
      <c r="AQO26" s="130"/>
      <c r="AQP26" s="130"/>
      <c r="AQQ26" s="130"/>
      <c r="AQR26" s="130"/>
      <c r="AQS26" s="130"/>
      <c r="AQT26" s="130"/>
      <c r="AQU26" s="130"/>
      <c r="AQV26" s="130"/>
      <c r="AQW26" s="130"/>
      <c r="AQX26" s="130"/>
      <c r="AQY26" s="130"/>
      <c r="AQZ26" s="130"/>
      <c r="ARA26" s="130"/>
      <c r="ARB26" s="130"/>
      <c r="ARC26" s="130"/>
      <c r="ARD26" s="130"/>
      <c r="ARE26" s="130"/>
      <c r="ARF26" s="130"/>
      <c r="ARG26" s="130"/>
      <c r="ARH26" s="130"/>
      <c r="ARI26" s="130"/>
      <c r="ARJ26" s="130"/>
      <c r="ARK26" s="130"/>
      <c r="ARL26" s="130"/>
      <c r="ARM26" s="130"/>
      <c r="ARN26" s="130"/>
      <c r="ARO26" s="130"/>
      <c r="ARP26" s="130"/>
      <c r="ARQ26" s="130"/>
      <c r="ARR26" s="130"/>
      <c r="ARS26" s="130"/>
      <c r="ART26" s="130"/>
      <c r="ARU26" s="130"/>
      <c r="ARV26" s="130"/>
      <c r="ARW26" s="130"/>
      <c r="ARX26" s="130"/>
      <c r="ARY26" s="130"/>
      <c r="ARZ26" s="130"/>
      <c r="ASA26" s="130"/>
      <c r="ASB26" s="130"/>
      <c r="ASC26" s="130"/>
      <c r="ASD26" s="130"/>
      <c r="ASE26" s="130"/>
      <c r="ASF26" s="130"/>
      <c r="ASG26" s="130"/>
      <c r="ASH26" s="130"/>
      <c r="ASI26" s="130"/>
      <c r="ASJ26" s="130"/>
      <c r="ASK26" s="130"/>
      <c r="ASL26" s="130"/>
      <c r="ASM26" s="130"/>
      <c r="ASN26" s="130"/>
      <c r="ASO26" s="130"/>
      <c r="ASP26" s="130"/>
      <c r="ASQ26" s="130"/>
      <c r="ASR26" s="130"/>
      <c r="ASS26" s="130"/>
      <c r="AST26" s="130"/>
      <c r="ASU26" s="130"/>
      <c r="ASV26" s="130"/>
      <c r="ASW26" s="130"/>
      <c r="ASX26" s="130"/>
      <c r="ASY26" s="130"/>
      <c r="ASZ26" s="130"/>
      <c r="ATA26" s="130"/>
      <c r="ATB26" s="130"/>
      <c r="ATC26" s="130"/>
      <c r="ATD26" s="130"/>
      <c r="ATE26" s="130"/>
      <c r="ATF26" s="130"/>
      <c r="ATG26" s="130"/>
      <c r="ATH26" s="130"/>
      <c r="ATI26" s="130"/>
      <c r="ATJ26" s="130"/>
      <c r="ATK26" s="130"/>
      <c r="ATL26" s="130"/>
      <c r="ATM26" s="130"/>
      <c r="ATN26" s="130"/>
      <c r="ATO26" s="130"/>
      <c r="ATP26" s="130"/>
      <c r="ATQ26" s="130"/>
      <c r="ATR26" s="130"/>
      <c r="ATS26" s="130"/>
      <c r="ATT26" s="130"/>
      <c r="ATU26" s="130"/>
      <c r="ATV26" s="130"/>
      <c r="ATW26" s="130"/>
      <c r="ATX26" s="130"/>
      <c r="ATY26" s="130"/>
      <c r="ATZ26" s="130"/>
      <c r="AUA26" s="130"/>
      <c r="AUB26" s="130"/>
      <c r="AUC26" s="130"/>
      <c r="AUD26" s="130"/>
      <c r="AUE26" s="130"/>
      <c r="AUF26" s="130"/>
      <c r="AUG26" s="130"/>
      <c r="AUH26" s="130"/>
      <c r="AUI26" s="130"/>
      <c r="AUJ26" s="130"/>
      <c r="AUK26" s="130"/>
      <c r="AUL26" s="130"/>
      <c r="AUM26" s="130"/>
      <c r="AUN26" s="130"/>
      <c r="AUO26" s="130"/>
      <c r="AUP26" s="130"/>
      <c r="AUQ26" s="130"/>
      <c r="AUR26" s="130"/>
      <c r="AUS26" s="130"/>
      <c r="AUT26" s="130"/>
      <c r="AUU26" s="130"/>
      <c r="AUV26" s="130"/>
      <c r="AUW26" s="130"/>
      <c r="AUX26" s="130"/>
      <c r="AUY26" s="130"/>
      <c r="AUZ26" s="130"/>
      <c r="AVA26" s="130"/>
      <c r="AVB26" s="130"/>
      <c r="AVC26" s="130"/>
      <c r="AVD26" s="130"/>
      <c r="AVE26" s="130"/>
      <c r="AVF26" s="130"/>
      <c r="AVG26" s="130"/>
      <c r="AVH26" s="130"/>
      <c r="AVI26" s="130"/>
      <c r="AVJ26" s="130"/>
      <c r="AVK26" s="130"/>
      <c r="AVL26" s="130"/>
      <c r="AVM26" s="130"/>
      <c r="AVN26" s="130"/>
      <c r="AVO26" s="130"/>
      <c r="AVP26" s="130"/>
      <c r="AVQ26" s="130"/>
      <c r="AVR26" s="130"/>
      <c r="AVS26" s="130"/>
      <c r="AVT26" s="130"/>
      <c r="AVU26" s="130"/>
      <c r="AVV26" s="130"/>
      <c r="AVW26" s="130"/>
      <c r="AVX26" s="130"/>
      <c r="AVY26" s="130"/>
      <c r="AVZ26" s="130"/>
      <c r="AWA26" s="130"/>
      <c r="AWB26" s="130"/>
      <c r="AWC26" s="130"/>
      <c r="AWD26" s="130"/>
      <c r="AWE26" s="130"/>
      <c r="AWF26" s="130"/>
      <c r="AWG26" s="130"/>
      <c r="AWH26" s="130"/>
      <c r="AWI26" s="130"/>
      <c r="AWJ26" s="130"/>
      <c r="AWK26" s="130"/>
      <c r="AWL26" s="130"/>
      <c r="AWM26" s="130"/>
      <c r="AWN26" s="130"/>
      <c r="AWO26" s="130"/>
      <c r="AWP26" s="130"/>
      <c r="AWQ26" s="130"/>
      <c r="AWR26" s="130"/>
      <c r="AWS26" s="130"/>
      <c r="AWT26" s="130"/>
      <c r="AWU26" s="130"/>
      <c r="AWV26" s="130"/>
      <c r="AWW26" s="130"/>
      <c r="AWX26" s="130"/>
      <c r="AWY26" s="130"/>
      <c r="AWZ26" s="130"/>
      <c r="AXA26" s="130"/>
      <c r="AXB26" s="130"/>
      <c r="AXC26" s="130"/>
      <c r="AXD26" s="130"/>
      <c r="AXE26" s="130"/>
      <c r="AXF26" s="130"/>
      <c r="AXG26" s="130"/>
      <c r="AXH26" s="130"/>
      <c r="AXI26" s="130"/>
      <c r="AXJ26" s="130"/>
      <c r="AXK26" s="130"/>
      <c r="AXL26" s="130"/>
      <c r="AXM26" s="130"/>
      <c r="AXN26" s="130"/>
      <c r="AXO26" s="130"/>
      <c r="AXP26" s="130"/>
      <c r="AXQ26" s="130"/>
      <c r="AXR26" s="130"/>
      <c r="AXS26" s="130"/>
      <c r="AXT26" s="130"/>
      <c r="AXU26" s="130"/>
      <c r="AXV26" s="130"/>
      <c r="AXW26" s="130"/>
      <c r="AXX26" s="130"/>
      <c r="AXY26" s="130"/>
      <c r="AXZ26" s="130"/>
      <c r="AYA26" s="130"/>
      <c r="AYB26" s="130"/>
      <c r="AYC26" s="130"/>
      <c r="AYD26" s="130"/>
      <c r="AYE26" s="130"/>
      <c r="AYF26" s="130"/>
      <c r="AYG26" s="130"/>
      <c r="AYH26" s="130"/>
      <c r="AYI26" s="130"/>
      <c r="AYJ26" s="130"/>
      <c r="AYK26" s="130"/>
      <c r="AYL26" s="130"/>
      <c r="AYM26" s="130"/>
      <c r="AYN26" s="130"/>
      <c r="AYO26" s="130"/>
      <c r="AYP26" s="130"/>
      <c r="AYQ26" s="130"/>
      <c r="AYR26" s="130"/>
      <c r="AYS26" s="130"/>
      <c r="AYT26" s="130"/>
      <c r="AYU26" s="130"/>
      <c r="AYV26" s="130"/>
      <c r="AYW26" s="130"/>
      <c r="AYX26" s="130"/>
      <c r="AYY26" s="130"/>
      <c r="AYZ26" s="130"/>
      <c r="AZA26" s="130"/>
      <c r="AZB26" s="130"/>
      <c r="AZC26" s="130"/>
      <c r="AZD26" s="130"/>
      <c r="AZE26" s="130"/>
      <c r="AZF26" s="130"/>
      <c r="AZG26" s="130"/>
      <c r="AZH26" s="130"/>
      <c r="AZI26" s="130"/>
      <c r="AZJ26" s="130"/>
      <c r="AZK26" s="130"/>
      <c r="AZL26" s="130"/>
      <c r="AZM26" s="130"/>
      <c r="AZN26" s="130"/>
      <c r="AZO26" s="130"/>
      <c r="AZP26" s="130"/>
      <c r="AZQ26" s="130"/>
      <c r="AZR26" s="130"/>
      <c r="AZS26" s="130"/>
      <c r="AZT26" s="130"/>
      <c r="AZU26" s="130"/>
      <c r="AZV26" s="130"/>
      <c r="AZW26" s="130"/>
      <c r="AZX26" s="130"/>
      <c r="AZY26" s="130"/>
      <c r="AZZ26" s="130"/>
      <c r="BAA26" s="130"/>
      <c r="BAB26" s="130"/>
      <c r="BAC26" s="130"/>
      <c r="BAD26" s="130"/>
      <c r="BAE26" s="130"/>
      <c r="BAF26" s="130"/>
      <c r="BAG26" s="130"/>
      <c r="BAH26" s="130"/>
      <c r="BAI26" s="130"/>
      <c r="BAJ26" s="130"/>
      <c r="BAK26" s="130"/>
      <c r="BAL26" s="130"/>
      <c r="BAM26" s="130"/>
      <c r="BAN26" s="130"/>
      <c r="BAO26" s="130"/>
      <c r="BAP26" s="130"/>
      <c r="BAQ26" s="130"/>
      <c r="BAR26" s="130"/>
      <c r="BAS26" s="130"/>
      <c r="BAT26" s="130"/>
      <c r="BAU26" s="130"/>
      <c r="BAV26" s="130"/>
      <c r="BAW26" s="130"/>
      <c r="BAX26" s="130"/>
      <c r="BAY26" s="130"/>
      <c r="BAZ26" s="130"/>
      <c r="BBA26" s="130"/>
      <c r="BBB26" s="130"/>
      <c r="BBC26" s="130"/>
      <c r="BBD26" s="130"/>
      <c r="BBE26" s="130"/>
      <c r="BBF26" s="130"/>
      <c r="BBG26" s="130"/>
      <c r="BBH26" s="130"/>
      <c r="BBI26" s="130"/>
      <c r="BBJ26" s="130"/>
      <c r="BBK26" s="130"/>
      <c r="BBL26" s="130"/>
      <c r="BBM26" s="130"/>
      <c r="BBN26" s="130"/>
      <c r="BBO26" s="130"/>
      <c r="BBP26" s="130"/>
      <c r="BBQ26" s="130"/>
      <c r="BBR26" s="130"/>
      <c r="BBS26" s="130"/>
      <c r="BBT26" s="130"/>
      <c r="BBU26" s="130"/>
      <c r="BBV26" s="130"/>
      <c r="BBW26" s="130"/>
      <c r="BBX26" s="130"/>
      <c r="BBY26" s="130"/>
      <c r="BBZ26" s="130"/>
      <c r="BCA26" s="130"/>
      <c r="BCB26" s="130"/>
      <c r="BCC26" s="130"/>
      <c r="BCD26" s="130"/>
      <c r="BCE26" s="130"/>
      <c r="BCF26" s="130"/>
      <c r="BCG26" s="130"/>
      <c r="BCH26" s="130"/>
      <c r="BCI26" s="130"/>
      <c r="BCJ26" s="130"/>
      <c r="BCK26" s="130"/>
      <c r="BCL26" s="130"/>
      <c r="BCM26" s="130"/>
      <c r="BCN26" s="130"/>
      <c r="BCO26" s="130"/>
      <c r="BCP26" s="130"/>
      <c r="BCQ26" s="130"/>
      <c r="BCR26" s="130"/>
      <c r="BCS26" s="130"/>
      <c r="BCT26" s="130"/>
      <c r="BCU26" s="130"/>
      <c r="BCV26" s="130"/>
      <c r="BCW26" s="130"/>
      <c r="BCX26" s="130"/>
      <c r="BCY26" s="130"/>
      <c r="BCZ26" s="130"/>
      <c r="BDA26" s="130"/>
      <c r="BDB26" s="130"/>
      <c r="BDC26" s="130"/>
      <c r="BDD26" s="130"/>
      <c r="BDE26" s="130"/>
      <c r="BDF26" s="130"/>
      <c r="BDG26" s="130"/>
      <c r="BDH26" s="130"/>
      <c r="BDI26" s="130"/>
      <c r="BDJ26" s="130"/>
      <c r="BDK26" s="130"/>
      <c r="BDL26" s="130"/>
      <c r="BDM26" s="130"/>
      <c r="BDN26" s="130"/>
      <c r="BDO26" s="130"/>
      <c r="BDP26" s="130"/>
      <c r="BDQ26" s="130"/>
      <c r="BDR26" s="130"/>
      <c r="BDS26" s="130"/>
      <c r="BDT26" s="130"/>
      <c r="BDU26" s="130"/>
      <c r="BDV26" s="130"/>
      <c r="BDW26" s="130"/>
      <c r="BDX26" s="130"/>
      <c r="BDY26" s="130"/>
      <c r="BDZ26" s="130"/>
      <c r="BEA26" s="130"/>
      <c r="BEB26" s="130"/>
      <c r="BEC26" s="130"/>
      <c r="BED26" s="130"/>
      <c r="BEE26" s="130"/>
      <c r="BEF26" s="130"/>
      <c r="BEG26" s="130"/>
      <c r="BEH26" s="130"/>
      <c r="BEI26" s="130"/>
      <c r="BEJ26" s="130"/>
      <c r="BEK26" s="130"/>
      <c r="BEL26" s="130"/>
      <c r="BEM26" s="130"/>
      <c r="BEN26" s="130"/>
      <c r="BEO26" s="130"/>
      <c r="BEP26" s="130"/>
      <c r="BEQ26" s="130"/>
      <c r="BER26" s="130"/>
      <c r="BES26" s="130"/>
      <c r="BET26" s="130"/>
      <c r="BEU26" s="130"/>
      <c r="BEV26" s="130"/>
      <c r="BEW26" s="130"/>
      <c r="BEX26" s="130"/>
      <c r="BEY26" s="130"/>
      <c r="BEZ26" s="130"/>
      <c r="BFA26" s="130"/>
      <c r="BFB26" s="130"/>
      <c r="BFC26" s="130"/>
      <c r="BFD26" s="130"/>
      <c r="BFE26" s="130"/>
      <c r="BFF26" s="130"/>
      <c r="BFG26" s="130"/>
      <c r="BFH26" s="130"/>
      <c r="BFI26" s="130"/>
      <c r="BFJ26" s="130"/>
      <c r="BFK26" s="130"/>
      <c r="BFL26" s="130"/>
      <c r="BFM26" s="130"/>
      <c r="BFN26" s="130"/>
      <c r="BFO26" s="130"/>
      <c r="BFP26" s="130"/>
      <c r="BFQ26" s="130"/>
      <c r="BFR26" s="130"/>
      <c r="BFS26" s="130"/>
      <c r="BFT26" s="130"/>
      <c r="BFU26" s="130"/>
      <c r="BFV26" s="130"/>
      <c r="BFW26" s="130"/>
      <c r="BFX26" s="130"/>
      <c r="BFY26" s="130"/>
      <c r="BFZ26" s="130"/>
      <c r="BGA26" s="130"/>
      <c r="BGB26" s="130"/>
      <c r="BGC26" s="130"/>
      <c r="BGD26" s="130"/>
      <c r="BGE26" s="130"/>
      <c r="BGF26" s="130"/>
      <c r="BGG26" s="130"/>
      <c r="BGH26" s="130"/>
      <c r="BGI26" s="130"/>
      <c r="BGJ26" s="130"/>
      <c r="BGK26" s="130"/>
      <c r="BGL26" s="130"/>
      <c r="BGM26" s="130"/>
      <c r="BGN26" s="130"/>
      <c r="BGO26" s="130"/>
      <c r="BGP26" s="130"/>
      <c r="BGQ26" s="130"/>
      <c r="BGR26" s="130"/>
      <c r="BGS26" s="130"/>
      <c r="BGT26" s="130"/>
      <c r="BGU26" s="130"/>
      <c r="BGV26" s="130"/>
      <c r="BGW26" s="130"/>
      <c r="BGX26" s="130"/>
      <c r="BGY26" s="130"/>
      <c r="BGZ26" s="130"/>
      <c r="BHA26" s="130"/>
      <c r="BHB26" s="130"/>
      <c r="BHC26" s="130"/>
      <c r="BHD26" s="130"/>
      <c r="BHE26" s="130"/>
      <c r="BHF26" s="130"/>
      <c r="BHG26" s="130"/>
      <c r="BHH26" s="130"/>
      <c r="BHI26" s="130"/>
      <c r="BHJ26" s="130"/>
      <c r="BHK26" s="130"/>
      <c r="BHL26" s="130"/>
      <c r="BHM26" s="130"/>
      <c r="BHN26" s="130"/>
      <c r="BHO26" s="130"/>
      <c r="BHP26" s="130"/>
      <c r="BHQ26" s="130"/>
      <c r="BHR26" s="130"/>
      <c r="BHS26" s="130"/>
      <c r="BHT26" s="130"/>
      <c r="BHU26" s="130"/>
      <c r="BHV26" s="130"/>
      <c r="BHW26" s="130"/>
      <c r="BHX26" s="130"/>
      <c r="BHY26" s="130"/>
      <c r="BHZ26" s="130"/>
      <c r="BIA26" s="130"/>
      <c r="BIB26" s="130"/>
      <c r="BIC26" s="130"/>
      <c r="BID26" s="130"/>
      <c r="BIE26" s="130"/>
      <c r="BIF26" s="130"/>
      <c r="BIG26" s="130"/>
      <c r="BIH26" s="130"/>
      <c r="BII26" s="130"/>
      <c r="BIJ26" s="130"/>
      <c r="BIK26" s="130"/>
      <c r="BIL26" s="130"/>
      <c r="BIM26" s="130"/>
      <c r="BIN26" s="130"/>
      <c r="BIO26" s="130"/>
      <c r="BIP26" s="130"/>
      <c r="BIQ26" s="130"/>
      <c r="BIR26" s="130"/>
      <c r="BIS26" s="130"/>
      <c r="BIT26" s="130"/>
      <c r="BIU26" s="130"/>
      <c r="BIV26" s="130"/>
      <c r="BIW26" s="130"/>
      <c r="BIX26" s="130"/>
      <c r="BIY26" s="130"/>
      <c r="BIZ26" s="130"/>
      <c r="BJA26" s="130"/>
      <c r="BJB26" s="130"/>
      <c r="BJC26" s="130"/>
      <c r="BJD26" s="130"/>
      <c r="BJE26" s="130"/>
      <c r="BJF26" s="130"/>
      <c r="BJG26" s="130"/>
      <c r="BJH26" s="130"/>
      <c r="BJI26" s="130"/>
      <c r="BJJ26" s="130"/>
      <c r="BJK26" s="130"/>
      <c r="BJL26" s="130"/>
      <c r="BJM26" s="130"/>
      <c r="BJN26" s="130"/>
      <c r="BJO26" s="130"/>
      <c r="BJP26" s="130"/>
      <c r="BJQ26" s="130"/>
      <c r="BJR26" s="130"/>
      <c r="BJS26" s="130"/>
      <c r="BJT26" s="130"/>
      <c r="BJU26" s="130"/>
      <c r="BJV26" s="130"/>
      <c r="BJW26" s="130"/>
      <c r="BJX26" s="130"/>
      <c r="BJY26" s="130"/>
      <c r="BJZ26" s="130"/>
      <c r="BKA26" s="130"/>
      <c r="BKB26" s="130"/>
      <c r="BKC26" s="130"/>
      <c r="BKD26" s="130"/>
      <c r="BKE26" s="130"/>
      <c r="BKF26" s="130"/>
      <c r="BKG26" s="130"/>
      <c r="BKH26" s="130"/>
      <c r="BKI26" s="130"/>
      <c r="BKJ26" s="130"/>
      <c r="BKK26" s="130"/>
      <c r="BKL26" s="130"/>
      <c r="BKM26" s="130"/>
      <c r="BKN26" s="130"/>
      <c r="BKO26" s="130"/>
      <c r="BKP26" s="130"/>
      <c r="BKQ26" s="130"/>
      <c r="BKR26" s="130"/>
      <c r="BKS26" s="130"/>
      <c r="BKT26" s="130"/>
      <c r="BKU26" s="130"/>
      <c r="BKV26" s="130"/>
      <c r="BKW26" s="130"/>
      <c r="BKX26" s="130"/>
      <c r="BKY26" s="130"/>
      <c r="BKZ26" s="130"/>
      <c r="BLA26" s="130"/>
      <c r="BLB26" s="130"/>
      <c r="BLC26" s="130"/>
      <c r="BLD26" s="130"/>
      <c r="BLE26" s="130"/>
      <c r="BLF26" s="130"/>
      <c r="BLG26" s="130"/>
      <c r="BLH26" s="130"/>
      <c r="BLI26" s="130"/>
      <c r="BLJ26" s="130"/>
      <c r="BLK26" s="130"/>
      <c r="BLL26" s="130"/>
      <c r="BLM26" s="130"/>
      <c r="BLN26" s="130"/>
      <c r="BLO26" s="130"/>
      <c r="BLP26" s="130"/>
      <c r="BLQ26" s="130"/>
      <c r="BLR26" s="130"/>
      <c r="BLS26" s="130"/>
      <c r="BLT26" s="130"/>
      <c r="BLU26" s="130"/>
      <c r="BLV26" s="130"/>
      <c r="BLW26" s="130"/>
      <c r="BLX26" s="130"/>
      <c r="BLY26" s="130"/>
      <c r="BLZ26" s="130"/>
      <c r="BMA26" s="130"/>
      <c r="BMB26" s="130"/>
      <c r="BMC26" s="130"/>
      <c r="BMD26" s="130"/>
      <c r="BME26" s="130"/>
      <c r="BMF26" s="130"/>
      <c r="BMG26" s="130"/>
      <c r="BMH26" s="130"/>
      <c r="BMI26" s="130"/>
      <c r="BMJ26" s="130"/>
      <c r="BMK26" s="130"/>
      <c r="BML26" s="130"/>
      <c r="BMM26" s="130"/>
      <c r="BMN26" s="130"/>
      <c r="BMO26" s="130"/>
      <c r="BMP26" s="130"/>
      <c r="BMQ26" s="130"/>
      <c r="BMR26" s="130"/>
      <c r="BMS26" s="130"/>
      <c r="BMT26" s="130"/>
      <c r="BMU26" s="130"/>
      <c r="BMV26" s="130"/>
      <c r="BMW26" s="130"/>
      <c r="BMX26" s="130"/>
      <c r="BMY26" s="130"/>
      <c r="BMZ26" s="130"/>
      <c r="BNA26" s="130"/>
      <c r="BNB26" s="130"/>
      <c r="BNC26" s="130"/>
      <c r="BND26" s="130"/>
      <c r="BNE26" s="130"/>
      <c r="BNF26" s="130"/>
      <c r="BNG26" s="130"/>
      <c r="BNH26" s="130"/>
      <c r="BNI26" s="130"/>
      <c r="BNJ26" s="130"/>
      <c r="BNK26" s="130"/>
      <c r="BNL26" s="130"/>
      <c r="BNM26" s="130"/>
      <c r="BNN26" s="130"/>
      <c r="BNO26" s="130"/>
      <c r="BNP26" s="130"/>
      <c r="BNQ26" s="130"/>
      <c r="BNR26" s="130"/>
      <c r="BNS26" s="130"/>
      <c r="BNT26" s="130"/>
      <c r="BNU26" s="130"/>
      <c r="BNV26" s="130"/>
      <c r="BNW26" s="130"/>
      <c r="BNX26" s="130"/>
      <c r="BNY26" s="130"/>
      <c r="BNZ26" s="130"/>
      <c r="BOA26" s="130"/>
      <c r="BOB26" s="130"/>
      <c r="BOC26" s="130"/>
      <c r="BOD26" s="130"/>
      <c r="BOE26" s="130"/>
      <c r="BOF26" s="130"/>
      <c r="BOG26" s="130"/>
      <c r="BOH26" s="130"/>
      <c r="BOI26" s="130"/>
      <c r="BOJ26" s="130"/>
      <c r="BOK26" s="130"/>
      <c r="BOL26" s="130"/>
      <c r="BOM26" s="130"/>
      <c r="BON26" s="130"/>
      <c r="BOO26" s="130"/>
      <c r="BOP26" s="130"/>
      <c r="BOQ26" s="130"/>
      <c r="BOR26" s="130"/>
      <c r="BOS26" s="130"/>
      <c r="BOT26" s="130"/>
      <c r="BOU26" s="130"/>
      <c r="BOV26" s="130"/>
      <c r="BOW26" s="130"/>
      <c r="BOX26" s="130"/>
      <c r="BOY26" s="130"/>
      <c r="BOZ26" s="130"/>
      <c r="BPA26" s="130"/>
      <c r="BPB26" s="130"/>
      <c r="BPC26" s="130"/>
      <c r="BPD26" s="130"/>
      <c r="BPE26" s="130"/>
      <c r="BPF26" s="130"/>
      <c r="BPG26" s="130"/>
      <c r="BPH26" s="130"/>
      <c r="BPI26" s="130"/>
      <c r="BPJ26" s="130"/>
      <c r="BPK26" s="130"/>
      <c r="BPL26" s="130"/>
      <c r="BPM26" s="130"/>
      <c r="BPN26" s="130"/>
      <c r="BPO26" s="130"/>
      <c r="BPP26" s="130"/>
      <c r="BPQ26" s="130"/>
      <c r="BPR26" s="130"/>
      <c r="BPS26" s="130"/>
      <c r="BPT26" s="130"/>
      <c r="BPU26" s="130"/>
      <c r="BPV26" s="130"/>
      <c r="BPW26" s="130"/>
      <c r="BPX26" s="130"/>
      <c r="BPY26" s="130"/>
      <c r="BPZ26" s="130"/>
      <c r="BQA26" s="130"/>
      <c r="BQB26" s="130"/>
      <c r="BQC26" s="130"/>
      <c r="BQD26" s="130"/>
      <c r="BQE26" s="130"/>
      <c r="BQF26" s="130"/>
      <c r="BQG26" s="130"/>
      <c r="BQH26" s="130"/>
      <c r="BQI26" s="130"/>
      <c r="BQJ26" s="130"/>
      <c r="BQK26" s="130"/>
      <c r="BQL26" s="130"/>
      <c r="BQM26" s="130"/>
      <c r="BQN26" s="130"/>
      <c r="BQO26" s="130"/>
      <c r="BQP26" s="130"/>
      <c r="BQQ26" s="130"/>
      <c r="BQR26" s="130"/>
      <c r="BQS26" s="130"/>
      <c r="BQT26" s="130"/>
      <c r="BQU26" s="130"/>
      <c r="BQV26" s="130"/>
      <c r="BQW26" s="130"/>
      <c r="BQX26" s="130"/>
      <c r="BQY26" s="130"/>
      <c r="BQZ26" s="130"/>
      <c r="BRA26" s="130"/>
      <c r="BRB26" s="130"/>
      <c r="BRC26" s="130"/>
      <c r="BRD26" s="130"/>
      <c r="BRE26" s="130"/>
      <c r="BRF26" s="130"/>
      <c r="BRG26" s="130"/>
      <c r="BRH26" s="130"/>
      <c r="BRI26" s="130"/>
      <c r="BRJ26" s="130"/>
      <c r="BRK26" s="130"/>
      <c r="BRL26" s="130"/>
      <c r="BRM26" s="130"/>
      <c r="BRN26" s="130"/>
      <c r="BRO26" s="130"/>
      <c r="BRP26" s="130"/>
      <c r="BRQ26" s="130"/>
      <c r="BRR26" s="130"/>
      <c r="BRS26" s="130"/>
      <c r="BRT26" s="130"/>
      <c r="BRU26" s="130"/>
      <c r="BRV26" s="130"/>
      <c r="BRW26" s="130"/>
      <c r="BRX26" s="130"/>
      <c r="BRY26" s="130"/>
      <c r="BRZ26" s="130"/>
      <c r="BSA26" s="130"/>
      <c r="BSB26" s="130"/>
      <c r="BSC26" s="130"/>
      <c r="BSD26" s="130"/>
      <c r="BSE26" s="130"/>
      <c r="BSF26" s="130"/>
      <c r="BSG26" s="130"/>
      <c r="BSH26" s="130"/>
      <c r="BSI26" s="130"/>
      <c r="BSJ26" s="130"/>
      <c r="BSK26" s="130"/>
      <c r="BSL26" s="130"/>
      <c r="BSM26" s="130"/>
      <c r="BSN26" s="130"/>
      <c r="BSO26" s="130"/>
      <c r="BSP26" s="130"/>
      <c r="BSQ26" s="130"/>
      <c r="BSR26" s="130"/>
      <c r="BSS26" s="130"/>
      <c r="BST26" s="130"/>
      <c r="BSU26" s="130"/>
      <c r="BSV26" s="130"/>
      <c r="BSW26" s="130"/>
      <c r="BSX26" s="130"/>
      <c r="BSY26" s="130"/>
      <c r="BSZ26" s="130"/>
      <c r="BTA26" s="130"/>
      <c r="BTB26" s="130"/>
      <c r="BTC26" s="130"/>
      <c r="BTD26" s="130"/>
      <c r="BTE26" s="130"/>
      <c r="BTF26" s="130"/>
      <c r="BTG26" s="130"/>
      <c r="BTH26" s="130"/>
      <c r="BTI26" s="130"/>
      <c r="BTJ26" s="130"/>
      <c r="BTK26" s="130"/>
      <c r="BTL26" s="130"/>
      <c r="BTM26" s="130"/>
      <c r="BTN26" s="130"/>
      <c r="BTO26" s="130"/>
      <c r="BTP26" s="130"/>
      <c r="BTQ26" s="130"/>
      <c r="BTR26" s="130"/>
      <c r="BTS26" s="130"/>
      <c r="BTT26" s="130"/>
      <c r="BTU26" s="130"/>
      <c r="BTV26" s="130"/>
      <c r="BTW26" s="130"/>
      <c r="BTX26" s="130"/>
      <c r="BTY26" s="130"/>
      <c r="BTZ26" s="130"/>
      <c r="BUA26" s="130"/>
      <c r="BUB26" s="130"/>
      <c r="BUC26" s="130"/>
      <c r="BUD26" s="130"/>
      <c r="BUE26" s="130"/>
      <c r="BUF26" s="130"/>
      <c r="BUG26" s="130"/>
      <c r="BUH26" s="130"/>
      <c r="BUI26" s="130"/>
      <c r="BUJ26" s="130"/>
      <c r="BUK26" s="130"/>
      <c r="BUL26" s="130"/>
      <c r="BUM26" s="130"/>
      <c r="BUN26" s="130"/>
      <c r="BUO26" s="130"/>
      <c r="BUP26" s="130"/>
      <c r="BUQ26" s="130"/>
      <c r="BUR26" s="130"/>
      <c r="BUS26" s="130"/>
      <c r="BUT26" s="130"/>
      <c r="BUU26" s="130"/>
      <c r="BUV26" s="130"/>
      <c r="BUW26" s="130"/>
      <c r="BUX26" s="130"/>
      <c r="BUY26" s="130"/>
      <c r="BUZ26" s="130"/>
      <c r="BVA26" s="130"/>
      <c r="BVB26" s="130"/>
      <c r="BVC26" s="130"/>
      <c r="BVD26" s="130"/>
      <c r="BVE26" s="130"/>
      <c r="BVF26" s="130"/>
      <c r="BVG26" s="130"/>
      <c r="BVH26" s="130"/>
      <c r="BVI26" s="130"/>
      <c r="BVJ26" s="130"/>
      <c r="BVK26" s="130"/>
      <c r="BVL26" s="130"/>
      <c r="BVM26" s="130"/>
      <c r="BVN26" s="130"/>
      <c r="BVO26" s="130"/>
      <c r="BVP26" s="130"/>
      <c r="BVQ26" s="130"/>
      <c r="BVR26" s="130"/>
      <c r="BVS26" s="130"/>
      <c r="BVT26" s="130"/>
      <c r="BVU26" s="130"/>
      <c r="BVV26" s="130"/>
      <c r="BVW26" s="130"/>
      <c r="BVX26" s="130"/>
      <c r="BVY26" s="130"/>
      <c r="BVZ26" s="130"/>
      <c r="BWA26" s="130"/>
      <c r="BWB26" s="130"/>
      <c r="BWC26" s="130"/>
      <c r="BWD26" s="130"/>
      <c r="BWE26" s="130"/>
      <c r="BWF26" s="130"/>
      <c r="BWG26" s="130"/>
      <c r="BWH26" s="130"/>
      <c r="BWI26" s="130"/>
      <c r="BWJ26" s="130"/>
      <c r="BWK26" s="130"/>
      <c r="BWL26" s="130"/>
      <c r="BWM26" s="130"/>
      <c r="BWN26" s="130"/>
      <c r="BWO26" s="130"/>
      <c r="BWP26" s="130"/>
      <c r="BWQ26" s="130"/>
      <c r="BWR26" s="130"/>
      <c r="BWS26" s="130"/>
      <c r="BWT26" s="130"/>
      <c r="BWU26" s="130"/>
      <c r="BWV26" s="130"/>
      <c r="BWW26" s="130"/>
      <c r="BWX26" s="130"/>
      <c r="BWY26" s="130"/>
      <c r="BWZ26" s="130"/>
      <c r="BXA26" s="130"/>
      <c r="BXB26" s="130"/>
      <c r="BXC26" s="130"/>
      <c r="BXD26" s="130"/>
      <c r="BXE26" s="130"/>
      <c r="BXF26" s="130"/>
      <c r="BXG26" s="130"/>
      <c r="BXH26" s="130"/>
      <c r="BXI26" s="130"/>
      <c r="BXJ26" s="130"/>
      <c r="BXK26" s="130"/>
      <c r="BXL26" s="130"/>
      <c r="BXM26" s="130"/>
      <c r="BXN26" s="130"/>
      <c r="BXO26" s="130"/>
      <c r="BXP26" s="130"/>
      <c r="BXQ26" s="130"/>
      <c r="BXR26" s="130"/>
      <c r="BXS26" s="130"/>
      <c r="BXT26" s="130"/>
      <c r="BXU26" s="130"/>
      <c r="BXV26" s="130"/>
      <c r="BXW26" s="130"/>
      <c r="BXX26" s="130"/>
      <c r="BXY26" s="130"/>
      <c r="BXZ26" s="130"/>
      <c r="BYA26" s="130"/>
      <c r="BYB26" s="130"/>
      <c r="BYC26" s="130"/>
      <c r="BYD26" s="130"/>
      <c r="BYE26" s="130"/>
      <c r="BYF26" s="130"/>
      <c r="BYG26" s="130"/>
      <c r="BYH26" s="130"/>
      <c r="BYI26" s="130"/>
      <c r="BYJ26" s="130"/>
      <c r="BYK26" s="130"/>
      <c r="BYL26" s="130"/>
      <c r="BYM26" s="130"/>
      <c r="BYN26" s="130"/>
      <c r="BYO26" s="130"/>
      <c r="BYP26" s="130"/>
      <c r="BYQ26" s="130"/>
      <c r="BYR26" s="130"/>
      <c r="BYS26" s="130"/>
      <c r="BYT26" s="130"/>
      <c r="BYU26" s="130"/>
      <c r="BYV26" s="130"/>
      <c r="BYW26" s="130"/>
      <c r="BYX26" s="130"/>
      <c r="BYY26" s="130"/>
      <c r="BYZ26" s="130"/>
      <c r="BZA26" s="130"/>
      <c r="BZB26" s="130"/>
      <c r="BZC26" s="130"/>
      <c r="BZD26" s="130"/>
      <c r="BZE26" s="130"/>
      <c r="BZF26" s="130"/>
      <c r="BZG26" s="130"/>
      <c r="BZH26" s="130"/>
      <c r="BZI26" s="130"/>
      <c r="BZJ26" s="130"/>
      <c r="BZK26" s="130"/>
      <c r="BZL26" s="130"/>
      <c r="BZM26" s="130"/>
      <c r="BZN26" s="130"/>
      <c r="BZO26" s="130"/>
      <c r="BZP26" s="130"/>
      <c r="BZQ26" s="130"/>
      <c r="BZR26" s="130"/>
      <c r="BZS26" s="130"/>
      <c r="BZT26" s="130"/>
      <c r="BZU26" s="130"/>
      <c r="BZV26" s="130"/>
      <c r="BZW26" s="130"/>
      <c r="BZX26" s="130"/>
      <c r="BZY26" s="130"/>
      <c r="BZZ26" s="130"/>
      <c r="CAA26" s="130"/>
      <c r="CAB26" s="130"/>
      <c r="CAC26" s="130"/>
      <c r="CAD26" s="130"/>
      <c r="CAE26" s="130"/>
      <c r="CAF26" s="130"/>
      <c r="CAG26" s="130"/>
      <c r="CAH26" s="130"/>
      <c r="CAI26" s="130"/>
      <c r="CAJ26" s="130"/>
      <c r="CAK26" s="130"/>
      <c r="CAL26" s="130"/>
      <c r="CAM26" s="130"/>
      <c r="CAN26" s="130"/>
      <c r="CAO26" s="130"/>
      <c r="CAP26" s="130"/>
      <c r="CAQ26" s="130"/>
      <c r="CAR26" s="130"/>
      <c r="CAS26" s="130"/>
      <c r="CAT26" s="130"/>
      <c r="CAU26" s="130"/>
      <c r="CAV26" s="130"/>
      <c r="CAW26" s="130"/>
      <c r="CAX26" s="130"/>
      <c r="CAY26" s="130"/>
      <c r="CAZ26" s="130"/>
      <c r="CBA26" s="130"/>
      <c r="CBB26" s="130"/>
      <c r="CBC26" s="130"/>
      <c r="CBD26" s="130"/>
      <c r="CBE26" s="130"/>
      <c r="CBF26" s="130"/>
      <c r="CBG26" s="130"/>
      <c r="CBH26" s="130"/>
      <c r="CBI26" s="130"/>
      <c r="CBJ26" s="130"/>
      <c r="CBK26" s="130"/>
      <c r="CBL26" s="130"/>
      <c r="CBM26" s="130"/>
      <c r="CBN26" s="130"/>
      <c r="CBO26" s="130"/>
      <c r="CBP26" s="130"/>
      <c r="CBQ26" s="130"/>
      <c r="CBR26" s="130"/>
      <c r="CBS26" s="130"/>
      <c r="CBT26" s="130"/>
      <c r="CBU26" s="130"/>
      <c r="CBV26" s="130"/>
      <c r="CBW26" s="130"/>
      <c r="CBX26" s="130"/>
      <c r="CBY26" s="130"/>
      <c r="CBZ26" s="130"/>
      <c r="CCA26" s="130"/>
      <c r="CCB26" s="130"/>
      <c r="CCC26" s="130"/>
      <c r="CCD26" s="130"/>
      <c r="CCE26" s="130"/>
      <c r="CCF26" s="130"/>
      <c r="CCG26" s="130"/>
      <c r="CCH26" s="130"/>
      <c r="CCI26" s="130"/>
      <c r="CCJ26" s="130"/>
      <c r="CCK26" s="130"/>
      <c r="CCL26" s="130"/>
      <c r="CCM26" s="130"/>
      <c r="CCN26" s="130"/>
      <c r="CCO26" s="130"/>
      <c r="CCP26" s="130"/>
      <c r="CCQ26" s="130"/>
      <c r="CCR26" s="130"/>
      <c r="CCS26" s="130"/>
      <c r="CCT26" s="130"/>
      <c r="CCU26" s="130"/>
      <c r="CCV26" s="130"/>
      <c r="CCW26" s="130"/>
      <c r="CCX26" s="130"/>
      <c r="CCY26" s="130"/>
      <c r="CCZ26" s="130"/>
      <c r="CDA26" s="130"/>
      <c r="CDB26" s="130"/>
      <c r="CDC26" s="130"/>
      <c r="CDD26" s="130"/>
      <c r="CDE26" s="130"/>
      <c r="CDF26" s="130"/>
      <c r="CDG26" s="130"/>
      <c r="CDH26" s="130"/>
      <c r="CDI26" s="130"/>
      <c r="CDJ26" s="130"/>
      <c r="CDK26" s="130"/>
      <c r="CDL26" s="130"/>
      <c r="CDM26" s="130"/>
      <c r="CDN26" s="130"/>
      <c r="CDO26" s="130"/>
      <c r="CDP26" s="130"/>
      <c r="CDQ26" s="130"/>
      <c r="CDR26" s="130"/>
      <c r="CDS26" s="130"/>
      <c r="CDT26" s="130"/>
      <c r="CDU26" s="130"/>
      <c r="CDV26" s="130"/>
      <c r="CDW26" s="130"/>
      <c r="CDX26" s="130"/>
      <c r="CDY26" s="130"/>
      <c r="CDZ26" s="130"/>
      <c r="CEA26" s="130"/>
      <c r="CEB26" s="130"/>
      <c r="CEC26" s="130"/>
      <c r="CED26" s="130"/>
      <c r="CEE26" s="130"/>
      <c r="CEF26" s="130"/>
      <c r="CEG26" s="130"/>
      <c r="CEH26" s="130"/>
      <c r="CEI26" s="130"/>
      <c r="CEJ26" s="130"/>
      <c r="CEK26" s="130"/>
      <c r="CEL26" s="130"/>
      <c r="CEM26" s="130"/>
      <c r="CEN26" s="130"/>
      <c r="CEO26" s="130"/>
      <c r="CEP26" s="130"/>
      <c r="CEQ26" s="130"/>
      <c r="CER26" s="130"/>
      <c r="CES26" s="130"/>
      <c r="CET26" s="130"/>
      <c r="CEU26" s="130"/>
      <c r="CEV26" s="130"/>
      <c r="CEW26" s="130"/>
      <c r="CEX26" s="130"/>
      <c r="CEY26" s="130"/>
      <c r="CEZ26" s="130"/>
      <c r="CFA26" s="130"/>
      <c r="CFB26" s="130"/>
      <c r="CFC26" s="130"/>
      <c r="CFD26" s="130"/>
      <c r="CFE26" s="130"/>
      <c r="CFF26" s="130"/>
      <c r="CFG26" s="130"/>
      <c r="CFH26" s="130"/>
      <c r="CFI26" s="130"/>
      <c r="CFJ26" s="130"/>
      <c r="CFK26" s="130"/>
      <c r="CFL26" s="130"/>
      <c r="CFM26" s="130"/>
      <c r="CFN26" s="130"/>
      <c r="CFO26" s="130"/>
      <c r="CFP26" s="130"/>
      <c r="CFQ26" s="130"/>
      <c r="CFR26" s="130"/>
      <c r="CFS26" s="130"/>
      <c r="CFT26" s="130"/>
      <c r="CFU26" s="130"/>
      <c r="CFV26" s="130"/>
      <c r="CFW26" s="130"/>
      <c r="CFX26" s="130"/>
      <c r="CFY26" s="130"/>
      <c r="CFZ26" s="130"/>
      <c r="CGA26" s="130"/>
      <c r="CGB26" s="130"/>
      <c r="CGC26" s="130"/>
      <c r="CGD26" s="130"/>
      <c r="CGE26" s="130"/>
      <c r="CGF26" s="130"/>
      <c r="CGG26" s="130"/>
      <c r="CGH26" s="130"/>
      <c r="CGI26" s="130"/>
      <c r="CGJ26" s="130"/>
      <c r="CGK26" s="130"/>
      <c r="CGL26" s="130"/>
      <c r="CGM26" s="130"/>
      <c r="CGN26" s="130"/>
      <c r="CGO26" s="130"/>
      <c r="CGP26" s="130"/>
      <c r="CGQ26" s="130"/>
      <c r="CGR26" s="130"/>
      <c r="CGS26" s="130"/>
      <c r="CGT26" s="130"/>
      <c r="CGU26" s="130"/>
      <c r="CGV26" s="130"/>
      <c r="CGW26" s="130"/>
      <c r="CGX26" s="130"/>
      <c r="CGY26" s="130"/>
      <c r="CGZ26" s="130"/>
      <c r="CHA26" s="130"/>
      <c r="CHB26" s="130"/>
      <c r="CHC26" s="130"/>
      <c r="CHD26" s="130"/>
      <c r="CHE26" s="130"/>
      <c r="CHF26" s="130"/>
      <c r="CHG26" s="130"/>
      <c r="CHH26" s="130"/>
      <c r="CHI26" s="130"/>
      <c r="CHJ26" s="130"/>
      <c r="CHK26" s="130"/>
      <c r="CHL26" s="130"/>
      <c r="CHM26" s="130"/>
      <c r="CHN26" s="130"/>
      <c r="CHO26" s="130"/>
      <c r="CHP26" s="130"/>
      <c r="CHQ26" s="130"/>
      <c r="CHR26" s="130"/>
      <c r="CHS26" s="130"/>
      <c r="CHT26" s="130"/>
      <c r="CHU26" s="130"/>
      <c r="CHV26" s="130"/>
      <c r="CHW26" s="130"/>
      <c r="CHX26" s="130"/>
      <c r="CHY26" s="130"/>
      <c r="CHZ26" s="130"/>
      <c r="CIA26" s="130"/>
      <c r="CIB26" s="130"/>
      <c r="CIC26" s="130"/>
      <c r="CID26" s="130"/>
      <c r="CIE26" s="130"/>
      <c r="CIF26" s="130"/>
      <c r="CIG26" s="130"/>
      <c r="CIH26" s="130"/>
      <c r="CII26" s="130"/>
      <c r="CIJ26" s="130"/>
      <c r="CIK26" s="130"/>
      <c r="CIL26" s="130"/>
      <c r="CIM26" s="130"/>
      <c r="CIN26" s="130"/>
      <c r="CIO26" s="130"/>
      <c r="CIP26" s="130"/>
      <c r="CIQ26" s="130"/>
      <c r="CIR26" s="130"/>
      <c r="CIS26" s="130"/>
      <c r="CIT26" s="130"/>
      <c r="CIU26" s="130"/>
      <c r="CIV26" s="130"/>
      <c r="CIW26" s="130"/>
      <c r="CIX26" s="130"/>
      <c r="CIY26" s="130"/>
      <c r="CIZ26" s="130"/>
      <c r="CJA26" s="130"/>
      <c r="CJB26" s="130"/>
      <c r="CJC26" s="130"/>
      <c r="CJD26" s="130"/>
      <c r="CJE26" s="130"/>
      <c r="CJF26" s="130"/>
      <c r="CJG26" s="130"/>
      <c r="CJH26" s="130"/>
      <c r="CJI26" s="130"/>
      <c r="CJJ26" s="130"/>
      <c r="CJK26" s="130"/>
      <c r="CJL26" s="130"/>
      <c r="CJM26" s="130"/>
      <c r="CJN26" s="130"/>
      <c r="CJO26" s="130"/>
      <c r="CJP26" s="130"/>
      <c r="CJQ26" s="130"/>
      <c r="CJR26" s="130"/>
      <c r="CJS26" s="130"/>
      <c r="CJT26" s="130"/>
      <c r="CJU26" s="130"/>
      <c r="CJV26" s="130"/>
      <c r="CJW26" s="130"/>
      <c r="CJX26" s="130"/>
      <c r="CJY26" s="130"/>
      <c r="CJZ26" s="130"/>
      <c r="CKA26" s="130"/>
      <c r="CKB26" s="130"/>
      <c r="CKC26" s="130"/>
      <c r="CKD26" s="130"/>
      <c r="CKE26" s="130"/>
      <c r="CKF26" s="130"/>
      <c r="CKG26" s="130"/>
      <c r="CKH26" s="130"/>
      <c r="CKI26" s="130"/>
      <c r="CKJ26" s="130"/>
      <c r="CKK26" s="130"/>
      <c r="CKL26" s="130"/>
      <c r="CKM26" s="130"/>
      <c r="CKN26" s="130"/>
      <c r="CKO26" s="130"/>
      <c r="CKP26" s="130"/>
      <c r="CKQ26" s="130"/>
      <c r="CKR26" s="130"/>
      <c r="CKS26" s="130"/>
      <c r="CKT26" s="130"/>
      <c r="CKU26" s="130"/>
      <c r="CKV26" s="130"/>
      <c r="CKW26" s="130"/>
      <c r="CKX26" s="130"/>
      <c r="CKY26" s="130"/>
      <c r="CKZ26" s="130"/>
      <c r="CLA26" s="130"/>
      <c r="CLB26" s="130"/>
      <c r="CLC26" s="130"/>
      <c r="CLD26" s="130"/>
      <c r="CLE26" s="130"/>
      <c r="CLF26" s="130"/>
      <c r="CLG26" s="130"/>
      <c r="CLH26" s="130"/>
      <c r="CLI26" s="130"/>
      <c r="CLJ26" s="130"/>
      <c r="CLK26" s="130"/>
      <c r="CLL26" s="130"/>
      <c r="CLM26" s="130"/>
      <c r="CLN26" s="130"/>
      <c r="CLO26" s="130"/>
      <c r="CLP26" s="130"/>
      <c r="CLQ26" s="130"/>
      <c r="CLR26" s="130"/>
      <c r="CLS26" s="130"/>
      <c r="CLT26" s="130"/>
      <c r="CLU26" s="130"/>
      <c r="CLV26" s="130"/>
      <c r="CLW26" s="130"/>
      <c r="CLX26" s="130"/>
      <c r="CLY26" s="130"/>
      <c r="CLZ26" s="130"/>
      <c r="CMA26" s="130"/>
      <c r="CMB26" s="130"/>
      <c r="CMC26" s="130"/>
      <c r="CMD26" s="130"/>
      <c r="CME26" s="130"/>
      <c r="CMF26" s="130"/>
      <c r="CMG26" s="130"/>
      <c r="CMH26" s="130"/>
      <c r="CMI26" s="130"/>
      <c r="CMJ26" s="130"/>
      <c r="CMK26" s="130"/>
      <c r="CML26" s="130"/>
      <c r="CMM26" s="130"/>
      <c r="CMN26" s="130"/>
      <c r="CMO26" s="130"/>
      <c r="CMP26" s="130"/>
      <c r="CMQ26" s="130"/>
      <c r="CMR26" s="130"/>
      <c r="CMS26" s="130"/>
      <c r="CMT26" s="130"/>
      <c r="CMU26" s="130"/>
      <c r="CMV26" s="130"/>
      <c r="CMW26" s="130"/>
      <c r="CMX26" s="130"/>
      <c r="CMY26" s="130"/>
      <c r="CMZ26" s="130"/>
      <c r="CNA26" s="130"/>
      <c r="CNB26" s="130"/>
      <c r="CNC26" s="130"/>
      <c r="CND26" s="130"/>
      <c r="CNE26" s="130"/>
      <c r="CNF26" s="130"/>
      <c r="CNG26" s="130"/>
      <c r="CNH26" s="130"/>
      <c r="CNI26" s="130"/>
      <c r="CNJ26" s="130"/>
      <c r="CNK26" s="130"/>
      <c r="CNL26" s="130"/>
      <c r="CNM26" s="130"/>
      <c r="CNN26" s="130"/>
      <c r="CNO26" s="130"/>
      <c r="CNP26" s="130"/>
      <c r="CNQ26" s="130"/>
      <c r="CNR26" s="130"/>
      <c r="CNS26" s="130"/>
      <c r="CNT26" s="130"/>
      <c r="CNU26" s="130"/>
      <c r="CNV26" s="130"/>
      <c r="CNW26" s="130"/>
      <c r="CNX26" s="130"/>
      <c r="CNY26" s="130"/>
      <c r="CNZ26" s="130"/>
      <c r="COA26" s="130"/>
      <c r="COB26" s="130"/>
      <c r="COC26" s="130"/>
      <c r="COD26" s="130"/>
      <c r="COE26" s="130"/>
      <c r="COF26" s="130"/>
      <c r="COG26" s="130"/>
      <c r="COH26" s="130"/>
      <c r="COI26" s="130"/>
      <c r="COJ26" s="130"/>
      <c r="COK26" s="130"/>
      <c r="COL26" s="130"/>
      <c r="COM26" s="130"/>
      <c r="CON26" s="130"/>
      <c r="COO26" s="130"/>
      <c r="COP26" s="130"/>
      <c r="COQ26" s="130"/>
      <c r="COR26" s="130"/>
      <c r="COS26" s="130"/>
      <c r="COT26" s="130"/>
      <c r="COU26" s="130"/>
      <c r="COV26" s="130"/>
      <c r="COW26" s="130"/>
      <c r="COX26" s="130"/>
      <c r="COY26" s="130"/>
      <c r="COZ26" s="130"/>
      <c r="CPA26" s="130"/>
      <c r="CPB26" s="130"/>
      <c r="CPC26" s="130"/>
      <c r="CPD26" s="130"/>
      <c r="CPE26" s="130"/>
      <c r="CPF26" s="130"/>
      <c r="CPG26" s="130"/>
      <c r="CPH26" s="130"/>
      <c r="CPI26" s="130"/>
      <c r="CPJ26" s="130"/>
      <c r="CPK26" s="130"/>
      <c r="CPL26" s="130"/>
      <c r="CPM26" s="130"/>
      <c r="CPN26" s="130"/>
      <c r="CPO26" s="130"/>
      <c r="CPP26" s="130"/>
      <c r="CPQ26" s="130"/>
      <c r="CPR26" s="130"/>
      <c r="CPS26" s="130"/>
      <c r="CPT26" s="130"/>
      <c r="CPU26" s="130"/>
      <c r="CPV26" s="130"/>
      <c r="CPW26" s="130"/>
      <c r="CPX26" s="130"/>
      <c r="CPY26" s="130"/>
      <c r="CPZ26" s="130"/>
      <c r="CQA26" s="130"/>
      <c r="CQB26" s="130"/>
      <c r="CQC26" s="130"/>
      <c r="CQD26" s="130"/>
      <c r="CQE26" s="130"/>
      <c r="CQF26" s="130"/>
      <c r="CQG26" s="130"/>
      <c r="CQH26" s="130"/>
      <c r="CQI26" s="130"/>
      <c r="CQJ26" s="130"/>
      <c r="CQK26" s="130"/>
      <c r="CQL26" s="130"/>
      <c r="CQM26" s="130"/>
      <c r="CQN26" s="130"/>
      <c r="CQO26" s="130"/>
      <c r="CQP26" s="130"/>
      <c r="CQQ26" s="130"/>
      <c r="CQR26" s="130"/>
      <c r="CQS26" s="130"/>
      <c r="CQT26" s="130"/>
      <c r="CQU26" s="130"/>
      <c r="CQV26" s="130"/>
      <c r="CQW26" s="130"/>
      <c r="CQX26" s="130"/>
      <c r="CQY26" s="130"/>
      <c r="CQZ26" s="130"/>
      <c r="CRA26" s="130"/>
      <c r="CRB26" s="130"/>
      <c r="CRC26" s="130"/>
      <c r="CRD26" s="130"/>
      <c r="CRE26" s="130"/>
      <c r="CRF26" s="130"/>
      <c r="CRG26" s="130"/>
      <c r="CRH26" s="130"/>
      <c r="CRI26" s="130"/>
      <c r="CRJ26" s="130"/>
      <c r="CRK26" s="130"/>
      <c r="CRL26" s="130"/>
      <c r="CRM26" s="130"/>
      <c r="CRN26" s="130"/>
      <c r="CRO26" s="130"/>
      <c r="CRP26" s="130"/>
      <c r="CRQ26" s="130"/>
      <c r="CRR26" s="130"/>
      <c r="CRS26" s="130"/>
      <c r="CRT26" s="130"/>
      <c r="CRU26" s="130"/>
      <c r="CRV26" s="130"/>
      <c r="CRW26" s="130"/>
      <c r="CRX26" s="130"/>
      <c r="CRY26" s="130"/>
      <c r="CRZ26" s="130"/>
      <c r="CSA26" s="130"/>
      <c r="CSB26" s="130"/>
      <c r="CSC26" s="130"/>
      <c r="CSD26" s="130"/>
      <c r="CSE26" s="130"/>
      <c r="CSF26" s="130"/>
      <c r="CSG26" s="130"/>
      <c r="CSH26" s="130"/>
      <c r="CSI26" s="130"/>
      <c r="CSJ26" s="130"/>
      <c r="CSK26" s="130"/>
      <c r="CSL26" s="130"/>
      <c r="CSM26" s="130"/>
      <c r="CSN26" s="130"/>
      <c r="CSO26" s="130"/>
      <c r="CSP26" s="130"/>
      <c r="CSQ26" s="130"/>
      <c r="CSR26" s="130"/>
      <c r="CSS26" s="130"/>
      <c r="CST26" s="130"/>
      <c r="CSU26" s="130"/>
      <c r="CSV26" s="130"/>
      <c r="CSW26" s="130"/>
      <c r="CSX26" s="130"/>
      <c r="CSY26" s="130"/>
      <c r="CSZ26" s="130"/>
      <c r="CTA26" s="130"/>
      <c r="CTB26" s="130"/>
      <c r="CTC26" s="130"/>
      <c r="CTD26" s="130"/>
      <c r="CTE26" s="130"/>
      <c r="CTF26" s="130"/>
      <c r="CTG26" s="130"/>
      <c r="CTH26" s="130"/>
      <c r="CTI26" s="130"/>
      <c r="CTJ26" s="130"/>
      <c r="CTK26" s="130"/>
      <c r="CTL26" s="130"/>
      <c r="CTM26" s="130"/>
      <c r="CTN26" s="130"/>
      <c r="CTO26" s="130"/>
      <c r="CTP26" s="130"/>
      <c r="CTQ26" s="130"/>
      <c r="CTR26" s="130"/>
      <c r="CTS26" s="130"/>
      <c r="CTT26" s="130"/>
      <c r="CTU26" s="130"/>
      <c r="CTV26" s="130"/>
      <c r="CTW26" s="130"/>
      <c r="CTX26" s="130"/>
      <c r="CTY26" s="130"/>
      <c r="CTZ26" s="130"/>
      <c r="CUA26" s="130"/>
      <c r="CUB26" s="130"/>
      <c r="CUC26" s="130"/>
      <c r="CUD26" s="130"/>
      <c r="CUE26" s="130"/>
      <c r="CUF26" s="130"/>
      <c r="CUG26" s="130"/>
      <c r="CUH26" s="130"/>
      <c r="CUI26" s="130"/>
      <c r="CUJ26" s="130"/>
      <c r="CUK26" s="130"/>
      <c r="CUL26" s="130"/>
      <c r="CUM26" s="130"/>
      <c r="CUN26" s="130"/>
      <c r="CUO26" s="130"/>
      <c r="CUP26" s="130"/>
      <c r="CUQ26" s="130"/>
      <c r="CUR26" s="130"/>
      <c r="CUS26" s="130"/>
      <c r="CUT26" s="130"/>
      <c r="CUU26" s="130"/>
      <c r="CUV26" s="130"/>
      <c r="CUW26" s="130"/>
      <c r="CUX26" s="130"/>
      <c r="CUY26" s="130"/>
      <c r="CUZ26" s="130"/>
      <c r="CVA26" s="130"/>
      <c r="CVB26" s="130"/>
      <c r="CVC26" s="130"/>
      <c r="CVD26" s="130"/>
      <c r="CVE26" s="130"/>
      <c r="CVF26" s="130"/>
      <c r="CVG26" s="130"/>
      <c r="CVH26" s="130"/>
      <c r="CVI26" s="130"/>
      <c r="CVJ26" s="130"/>
      <c r="CVK26" s="130"/>
      <c r="CVL26" s="130"/>
      <c r="CVM26" s="130"/>
      <c r="CVN26" s="130"/>
      <c r="CVO26" s="130"/>
      <c r="CVP26" s="130"/>
      <c r="CVQ26" s="130"/>
      <c r="CVR26" s="130"/>
      <c r="CVS26" s="130"/>
      <c r="CVT26" s="130"/>
      <c r="CVU26" s="130"/>
      <c r="CVV26" s="130"/>
      <c r="CVW26" s="130"/>
      <c r="CVX26" s="130"/>
      <c r="CVY26" s="130"/>
      <c r="CVZ26" s="130"/>
      <c r="CWA26" s="130"/>
      <c r="CWB26" s="130"/>
      <c r="CWC26" s="130"/>
      <c r="CWD26" s="130"/>
      <c r="CWE26" s="130"/>
      <c r="CWF26" s="130"/>
      <c r="CWG26" s="130"/>
      <c r="CWH26" s="130"/>
      <c r="CWI26" s="130"/>
      <c r="CWJ26" s="130"/>
      <c r="CWK26" s="130"/>
      <c r="CWL26" s="130"/>
      <c r="CWM26" s="130"/>
      <c r="CWN26" s="130"/>
      <c r="CWO26" s="130"/>
      <c r="CWP26" s="130"/>
      <c r="CWQ26" s="130"/>
      <c r="CWR26" s="130"/>
      <c r="CWS26" s="130"/>
      <c r="CWT26" s="130"/>
      <c r="CWU26" s="130"/>
      <c r="CWV26" s="130"/>
      <c r="CWW26" s="130"/>
      <c r="CWX26" s="130"/>
      <c r="CWY26" s="130"/>
      <c r="CWZ26" s="130"/>
      <c r="CXA26" s="130"/>
      <c r="CXB26" s="130"/>
      <c r="CXC26" s="130"/>
      <c r="CXD26" s="130"/>
      <c r="CXE26" s="130"/>
      <c r="CXF26" s="130"/>
      <c r="CXG26" s="130"/>
      <c r="CXH26" s="130"/>
      <c r="CXI26" s="130"/>
      <c r="CXJ26" s="130"/>
      <c r="CXK26" s="130"/>
      <c r="CXL26" s="130"/>
      <c r="CXM26" s="130"/>
      <c r="CXN26" s="130"/>
      <c r="CXO26" s="130"/>
      <c r="CXP26" s="130"/>
      <c r="CXQ26" s="130"/>
      <c r="CXR26" s="130"/>
      <c r="CXS26" s="130"/>
      <c r="CXT26" s="130"/>
      <c r="CXU26" s="130"/>
      <c r="CXV26" s="130"/>
      <c r="CXW26" s="130"/>
      <c r="CXX26" s="130"/>
      <c r="CXY26" s="130"/>
      <c r="CXZ26" s="130"/>
      <c r="CYA26" s="130"/>
      <c r="CYB26" s="130"/>
      <c r="CYC26" s="130"/>
      <c r="CYD26" s="130"/>
      <c r="CYE26" s="130"/>
      <c r="CYF26" s="130"/>
      <c r="CYG26" s="130"/>
      <c r="CYH26" s="130"/>
      <c r="CYI26" s="130"/>
      <c r="CYJ26" s="130"/>
      <c r="CYK26" s="130"/>
      <c r="CYL26" s="130"/>
      <c r="CYM26" s="130"/>
      <c r="CYN26" s="130"/>
      <c r="CYO26" s="130"/>
      <c r="CYP26" s="130"/>
      <c r="CYQ26" s="130"/>
      <c r="CYR26" s="130"/>
      <c r="CYS26" s="130"/>
      <c r="CYT26" s="130"/>
      <c r="CYU26" s="130"/>
      <c r="CYV26" s="130"/>
      <c r="CYW26" s="130"/>
      <c r="CYX26" s="130"/>
      <c r="CYY26" s="130"/>
      <c r="CYZ26" s="130"/>
      <c r="CZA26" s="130"/>
      <c r="CZB26" s="130"/>
      <c r="CZC26" s="130"/>
      <c r="CZD26" s="130"/>
      <c r="CZE26" s="130"/>
      <c r="CZF26" s="130"/>
      <c r="CZG26" s="130"/>
      <c r="CZH26" s="130"/>
      <c r="CZI26" s="130"/>
      <c r="CZJ26" s="130"/>
      <c r="CZK26" s="130"/>
      <c r="CZL26" s="130"/>
      <c r="CZM26" s="130"/>
      <c r="CZN26" s="130"/>
      <c r="CZO26" s="130"/>
      <c r="CZP26" s="130"/>
      <c r="CZQ26" s="130"/>
      <c r="CZR26" s="130"/>
      <c r="CZS26" s="130"/>
      <c r="CZT26" s="130"/>
      <c r="CZU26" s="130"/>
      <c r="CZV26" s="130"/>
      <c r="CZW26" s="130"/>
      <c r="CZX26" s="130"/>
      <c r="CZY26" s="130"/>
      <c r="CZZ26" s="130"/>
      <c r="DAA26" s="130"/>
      <c r="DAB26" s="130"/>
      <c r="DAC26" s="130"/>
      <c r="DAD26" s="130"/>
      <c r="DAE26" s="130"/>
      <c r="DAF26" s="130"/>
      <c r="DAG26" s="130"/>
      <c r="DAH26" s="130"/>
      <c r="DAI26" s="130"/>
      <c r="DAJ26" s="130"/>
      <c r="DAK26" s="130"/>
      <c r="DAL26" s="130"/>
      <c r="DAM26" s="130"/>
      <c r="DAN26" s="130"/>
      <c r="DAO26" s="130"/>
      <c r="DAP26" s="130"/>
      <c r="DAQ26" s="130"/>
      <c r="DAR26" s="130"/>
      <c r="DAS26" s="130"/>
      <c r="DAT26" s="130"/>
      <c r="DAU26" s="130"/>
      <c r="DAV26" s="130"/>
      <c r="DAW26" s="130"/>
      <c r="DAX26" s="130"/>
      <c r="DAY26" s="130"/>
      <c r="DAZ26" s="130"/>
      <c r="DBA26" s="130"/>
      <c r="DBB26" s="130"/>
      <c r="DBC26" s="130"/>
      <c r="DBD26" s="130"/>
      <c r="DBE26" s="130"/>
      <c r="DBF26" s="130"/>
      <c r="DBG26" s="130"/>
      <c r="DBH26" s="130"/>
      <c r="DBI26" s="130"/>
      <c r="DBJ26" s="130"/>
      <c r="DBK26" s="130"/>
      <c r="DBL26" s="130"/>
      <c r="DBM26" s="130"/>
      <c r="DBN26" s="130"/>
      <c r="DBO26" s="130"/>
      <c r="DBP26" s="130"/>
      <c r="DBQ26" s="130"/>
      <c r="DBR26" s="130"/>
      <c r="DBS26" s="130"/>
      <c r="DBT26" s="130"/>
      <c r="DBU26" s="130"/>
      <c r="DBV26" s="130"/>
      <c r="DBW26" s="130"/>
      <c r="DBX26" s="130"/>
      <c r="DBY26" s="130"/>
      <c r="DBZ26" s="130"/>
      <c r="DCA26" s="130"/>
      <c r="DCB26" s="130"/>
      <c r="DCC26" s="130"/>
      <c r="DCD26" s="130"/>
      <c r="DCE26" s="130"/>
      <c r="DCF26" s="130"/>
      <c r="DCG26" s="130"/>
      <c r="DCH26" s="130"/>
      <c r="DCI26" s="130"/>
      <c r="DCJ26" s="130"/>
      <c r="DCK26" s="130"/>
      <c r="DCL26" s="130"/>
      <c r="DCM26" s="130"/>
      <c r="DCN26" s="130"/>
      <c r="DCO26" s="130"/>
      <c r="DCP26" s="130"/>
      <c r="DCQ26" s="130"/>
      <c r="DCR26" s="130"/>
      <c r="DCS26" s="130"/>
      <c r="DCT26" s="130"/>
      <c r="DCU26" s="130"/>
      <c r="DCV26" s="130"/>
      <c r="DCW26" s="130"/>
      <c r="DCX26" s="130"/>
      <c r="DCY26" s="130"/>
      <c r="DCZ26" s="130"/>
      <c r="DDA26" s="130"/>
      <c r="DDB26" s="130"/>
      <c r="DDC26" s="130"/>
      <c r="DDD26" s="130"/>
      <c r="DDE26" s="130"/>
      <c r="DDF26" s="130"/>
      <c r="DDG26" s="130"/>
      <c r="DDH26" s="130"/>
      <c r="DDI26" s="130"/>
      <c r="DDJ26" s="130"/>
      <c r="DDK26" s="130"/>
      <c r="DDL26" s="130"/>
      <c r="DDM26" s="130"/>
      <c r="DDN26" s="130"/>
      <c r="DDO26" s="130"/>
      <c r="DDP26" s="130"/>
      <c r="DDQ26" s="130"/>
      <c r="DDR26" s="130"/>
      <c r="DDS26" s="130"/>
      <c r="DDT26" s="130"/>
      <c r="DDU26" s="130"/>
      <c r="DDV26" s="130"/>
      <c r="DDW26" s="130"/>
      <c r="DDX26" s="130"/>
      <c r="DDY26" s="130"/>
      <c r="DDZ26" s="130"/>
      <c r="DEA26" s="130"/>
      <c r="DEB26" s="130"/>
      <c r="DEC26" s="130"/>
      <c r="DED26" s="130"/>
      <c r="DEE26" s="130"/>
      <c r="DEF26" s="130"/>
      <c r="DEG26" s="130"/>
      <c r="DEH26" s="130"/>
      <c r="DEI26" s="130"/>
      <c r="DEJ26" s="130"/>
      <c r="DEK26" s="130"/>
      <c r="DEL26" s="130"/>
      <c r="DEM26" s="130"/>
      <c r="DEN26" s="130"/>
      <c r="DEO26" s="130"/>
      <c r="DEP26" s="130"/>
      <c r="DEQ26" s="130"/>
      <c r="DER26" s="130"/>
      <c r="DES26" s="130"/>
      <c r="DET26" s="130"/>
      <c r="DEU26" s="130"/>
      <c r="DEV26" s="130"/>
      <c r="DEW26" s="130"/>
      <c r="DEX26" s="130"/>
      <c r="DEY26" s="130"/>
      <c r="DEZ26" s="130"/>
      <c r="DFA26" s="130"/>
      <c r="DFB26" s="130"/>
      <c r="DFC26" s="130"/>
      <c r="DFD26" s="130"/>
      <c r="DFE26" s="130"/>
      <c r="DFF26" s="130"/>
      <c r="DFG26" s="130"/>
      <c r="DFH26" s="130"/>
      <c r="DFI26" s="130"/>
      <c r="DFJ26" s="130"/>
      <c r="DFK26" s="130"/>
      <c r="DFL26" s="130"/>
      <c r="DFM26" s="130"/>
      <c r="DFN26" s="130"/>
      <c r="DFO26" s="130"/>
      <c r="DFP26" s="130"/>
      <c r="DFQ26" s="130"/>
      <c r="DFR26" s="130"/>
      <c r="DFS26" s="130"/>
      <c r="DFT26" s="130"/>
      <c r="DFU26" s="130"/>
      <c r="DFV26" s="130"/>
      <c r="DFW26" s="130"/>
      <c r="DFX26" s="130"/>
      <c r="DFY26" s="130"/>
      <c r="DFZ26" s="130"/>
      <c r="DGA26" s="130"/>
      <c r="DGB26" s="130"/>
      <c r="DGC26" s="130"/>
      <c r="DGD26" s="130"/>
      <c r="DGE26" s="130"/>
      <c r="DGF26" s="130"/>
      <c r="DGG26" s="130"/>
      <c r="DGH26" s="130"/>
      <c r="DGI26" s="130"/>
      <c r="DGJ26" s="130"/>
      <c r="DGK26" s="130"/>
      <c r="DGL26" s="130"/>
      <c r="DGM26" s="130"/>
      <c r="DGN26" s="130"/>
      <c r="DGO26" s="130"/>
      <c r="DGP26" s="130"/>
      <c r="DGQ26" s="130"/>
      <c r="DGR26" s="130"/>
      <c r="DGS26" s="130"/>
      <c r="DGT26" s="130"/>
      <c r="DGU26" s="130"/>
      <c r="DGV26" s="130"/>
      <c r="DGW26" s="130"/>
      <c r="DGX26" s="130"/>
      <c r="DGY26" s="130"/>
      <c r="DGZ26" s="130"/>
      <c r="DHA26" s="130"/>
      <c r="DHB26" s="130"/>
      <c r="DHC26" s="130"/>
      <c r="DHD26" s="130"/>
      <c r="DHE26" s="130"/>
      <c r="DHF26" s="130"/>
      <c r="DHG26" s="130"/>
      <c r="DHH26" s="130"/>
      <c r="DHI26" s="130"/>
      <c r="DHJ26" s="130"/>
      <c r="DHK26" s="130"/>
      <c r="DHL26" s="130"/>
      <c r="DHM26" s="130"/>
      <c r="DHN26" s="130"/>
      <c r="DHO26" s="130"/>
      <c r="DHP26" s="130"/>
      <c r="DHQ26" s="130"/>
      <c r="DHR26" s="130"/>
      <c r="DHS26" s="130"/>
      <c r="DHT26" s="130"/>
      <c r="DHU26" s="130"/>
      <c r="DHV26" s="130"/>
      <c r="DHW26" s="130"/>
      <c r="DHX26" s="130"/>
      <c r="DHY26" s="130"/>
      <c r="DHZ26" s="130"/>
      <c r="DIA26" s="130"/>
      <c r="DIB26" s="130"/>
      <c r="DIC26" s="130"/>
      <c r="DID26" s="130"/>
      <c r="DIE26" s="130"/>
      <c r="DIF26" s="130"/>
      <c r="DIG26" s="130"/>
      <c r="DIH26" s="130"/>
      <c r="DII26" s="130"/>
      <c r="DIJ26" s="130"/>
      <c r="DIK26" s="130"/>
      <c r="DIL26" s="130"/>
      <c r="DIM26" s="130"/>
      <c r="DIN26" s="130"/>
      <c r="DIO26" s="130"/>
      <c r="DIP26" s="130"/>
      <c r="DIQ26" s="130"/>
      <c r="DIR26" s="130"/>
      <c r="DIS26" s="130"/>
      <c r="DIT26" s="130"/>
      <c r="DIU26" s="130"/>
      <c r="DIV26" s="130"/>
      <c r="DIW26" s="130"/>
      <c r="DIX26" s="130"/>
      <c r="DIY26" s="130"/>
      <c r="DIZ26" s="130"/>
      <c r="DJA26" s="130"/>
      <c r="DJB26" s="130"/>
      <c r="DJC26" s="130"/>
      <c r="DJD26" s="130"/>
      <c r="DJE26" s="130"/>
      <c r="DJF26" s="130"/>
      <c r="DJG26" s="130"/>
      <c r="DJH26" s="130"/>
      <c r="DJI26" s="130"/>
      <c r="DJJ26" s="130"/>
      <c r="DJK26" s="130"/>
      <c r="DJL26" s="130"/>
      <c r="DJM26" s="130"/>
      <c r="DJN26" s="130"/>
      <c r="DJO26" s="130"/>
      <c r="DJP26" s="130"/>
      <c r="DJQ26" s="130"/>
      <c r="DJR26" s="130"/>
      <c r="DJS26" s="130"/>
      <c r="DJT26" s="130"/>
      <c r="DJU26" s="130"/>
      <c r="DJV26" s="130"/>
      <c r="DJW26" s="130"/>
      <c r="DJX26" s="130"/>
      <c r="DJY26" s="130"/>
      <c r="DJZ26" s="130"/>
      <c r="DKA26" s="130"/>
      <c r="DKB26" s="130"/>
      <c r="DKC26" s="130"/>
      <c r="DKD26" s="130"/>
      <c r="DKE26" s="130"/>
      <c r="DKF26" s="130"/>
      <c r="DKG26" s="130"/>
      <c r="DKH26" s="130"/>
      <c r="DKI26" s="130"/>
      <c r="DKJ26" s="130"/>
      <c r="DKK26" s="130"/>
      <c r="DKL26" s="130"/>
      <c r="DKM26" s="130"/>
      <c r="DKN26" s="130"/>
      <c r="DKO26" s="130"/>
      <c r="DKP26" s="130"/>
      <c r="DKQ26" s="130"/>
      <c r="DKR26" s="130"/>
      <c r="DKS26" s="130"/>
      <c r="DKT26" s="130"/>
      <c r="DKU26" s="130"/>
      <c r="DKV26" s="130"/>
      <c r="DKW26" s="130"/>
      <c r="DKX26" s="130"/>
      <c r="DKY26" s="130"/>
      <c r="DKZ26" s="130"/>
      <c r="DLA26" s="130"/>
      <c r="DLB26" s="130"/>
      <c r="DLC26" s="130"/>
      <c r="DLD26" s="130"/>
      <c r="DLE26" s="130"/>
      <c r="DLF26" s="130"/>
      <c r="DLG26" s="130"/>
      <c r="DLH26" s="130"/>
      <c r="DLI26" s="130"/>
      <c r="DLJ26" s="130"/>
      <c r="DLK26" s="130"/>
      <c r="DLL26" s="130"/>
      <c r="DLM26" s="130"/>
      <c r="DLN26" s="130"/>
      <c r="DLO26" s="130"/>
      <c r="DLP26" s="130"/>
      <c r="DLQ26" s="130"/>
      <c r="DLR26" s="130"/>
      <c r="DLS26" s="130"/>
      <c r="DLT26" s="130"/>
      <c r="DLU26" s="130"/>
      <c r="DLV26" s="130"/>
      <c r="DLW26" s="130"/>
      <c r="DLX26" s="130"/>
      <c r="DLY26" s="130"/>
      <c r="DLZ26" s="130"/>
      <c r="DMA26" s="130"/>
      <c r="DMB26" s="130"/>
      <c r="DMC26" s="130"/>
      <c r="DMD26" s="130"/>
      <c r="DME26" s="130"/>
      <c r="DMF26" s="130"/>
      <c r="DMG26" s="130"/>
      <c r="DMH26" s="130"/>
      <c r="DMI26" s="130"/>
      <c r="DMJ26" s="130"/>
      <c r="DMK26" s="130"/>
      <c r="DML26" s="130"/>
      <c r="DMM26" s="130"/>
      <c r="DMN26" s="130"/>
      <c r="DMO26" s="130"/>
      <c r="DMP26" s="130"/>
      <c r="DMQ26" s="130"/>
      <c r="DMR26" s="130"/>
      <c r="DMS26" s="130"/>
      <c r="DMT26" s="130"/>
      <c r="DMU26" s="130"/>
      <c r="DMV26" s="130"/>
      <c r="DMW26" s="130"/>
      <c r="DMX26" s="130"/>
      <c r="DMY26" s="130"/>
      <c r="DMZ26" s="130"/>
      <c r="DNA26" s="130"/>
      <c r="DNB26" s="130"/>
      <c r="DNC26" s="130"/>
      <c r="DND26" s="130"/>
      <c r="DNE26" s="130"/>
      <c r="DNF26" s="130"/>
      <c r="DNG26" s="130"/>
      <c r="DNH26" s="130"/>
      <c r="DNI26" s="130"/>
      <c r="DNJ26" s="130"/>
      <c r="DNK26" s="130"/>
      <c r="DNL26" s="130"/>
      <c r="DNM26" s="130"/>
      <c r="DNN26" s="130"/>
      <c r="DNO26" s="130"/>
      <c r="DNP26" s="130"/>
      <c r="DNQ26" s="130"/>
      <c r="DNR26" s="130"/>
      <c r="DNS26" s="130"/>
      <c r="DNT26" s="130"/>
      <c r="DNU26" s="130"/>
      <c r="DNV26" s="130"/>
      <c r="DNW26" s="130"/>
      <c r="DNX26" s="130"/>
      <c r="DNY26" s="130"/>
      <c r="DNZ26" s="130"/>
      <c r="DOA26" s="130"/>
      <c r="DOB26" s="130"/>
      <c r="DOC26" s="130"/>
      <c r="DOD26" s="130"/>
      <c r="DOE26" s="130"/>
      <c r="DOF26" s="130"/>
      <c r="DOG26" s="130"/>
      <c r="DOH26" s="130"/>
      <c r="DOI26" s="130"/>
      <c r="DOJ26" s="130"/>
      <c r="DOK26" s="130"/>
      <c r="DOL26" s="130"/>
      <c r="DOM26" s="130"/>
      <c r="DON26" s="130"/>
      <c r="DOO26" s="130"/>
      <c r="DOP26" s="130"/>
      <c r="DOQ26" s="130"/>
      <c r="DOR26" s="130"/>
      <c r="DOS26" s="130"/>
      <c r="DOT26" s="130"/>
      <c r="DOU26" s="130"/>
      <c r="DOV26" s="130"/>
      <c r="DOW26" s="130"/>
      <c r="DOX26" s="130"/>
      <c r="DOY26" s="130"/>
      <c r="DOZ26" s="130"/>
      <c r="DPA26" s="130"/>
      <c r="DPB26" s="130"/>
      <c r="DPC26" s="130"/>
      <c r="DPD26" s="130"/>
      <c r="DPE26" s="130"/>
      <c r="DPF26" s="130"/>
      <c r="DPG26" s="130"/>
      <c r="DPH26" s="130"/>
      <c r="DPI26" s="130"/>
      <c r="DPJ26" s="130"/>
      <c r="DPK26" s="130"/>
      <c r="DPL26" s="130"/>
      <c r="DPM26" s="130"/>
      <c r="DPN26" s="130"/>
      <c r="DPO26" s="130"/>
      <c r="DPP26" s="130"/>
      <c r="DPQ26" s="130"/>
      <c r="DPR26" s="130"/>
      <c r="DPS26" s="130"/>
      <c r="DPT26" s="130"/>
      <c r="DPU26" s="130"/>
      <c r="DPV26" s="130"/>
      <c r="DPW26" s="130"/>
      <c r="DPX26" s="130"/>
      <c r="DPY26" s="130"/>
      <c r="DPZ26" s="130"/>
      <c r="DQA26" s="130"/>
      <c r="DQB26" s="130"/>
      <c r="DQC26" s="130"/>
      <c r="DQD26" s="130"/>
      <c r="DQE26" s="130"/>
      <c r="DQF26" s="130"/>
      <c r="DQG26" s="130"/>
      <c r="DQH26" s="130"/>
      <c r="DQI26" s="130"/>
      <c r="DQJ26" s="130"/>
      <c r="DQK26" s="130"/>
      <c r="DQL26" s="130"/>
      <c r="DQM26" s="130"/>
      <c r="DQN26" s="130"/>
      <c r="DQO26" s="130"/>
      <c r="DQP26" s="130"/>
      <c r="DQQ26" s="130"/>
      <c r="DQR26" s="130"/>
      <c r="DQS26" s="130"/>
      <c r="DQT26" s="130"/>
      <c r="DQU26" s="130"/>
      <c r="DQV26" s="130"/>
      <c r="DQW26" s="130"/>
      <c r="DQX26" s="130"/>
      <c r="DQY26" s="130"/>
      <c r="DQZ26" s="130"/>
      <c r="DRA26" s="130"/>
      <c r="DRB26" s="130"/>
      <c r="DRC26" s="130"/>
      <c r="DRD26" s="130"/>
      <c r="DRE26" s="130"/>
      <c r="DRF26" s="130"/>
      <c r="DRG26" s="130"/>
      <c r="DRH26" s="130"/>
      <c r="DRI26" s="130"/>
      <c r="DRJ26" s="130"/>
      <c r="DRK26" s="130"/>
      <c r="DRL26" s="130"/>
      <c r="DRM26" s="130"/>
      <c r="DRN26" s="130"/>
      <c r="DRO26" s="130"/>
      <c r="DRP26" s="130"/>
      <c r="DRQ26" s="130"/>
      <c r="DRR26" s="130"/>
      <c r="DRS26" s="130"/>
      <c r="DRT26" s="130"/>
      <c r="DRU26" s="130"/>
      <c r="DRV26" s="130"/>
      <c r="DRW26" s="130"/>
      <c r="DRX26" s="130"/>
      <c r="DRY26" s="130"/>
      <c r="DRZ26" s="130"/>
      <c r="DSA26" s="130"/>
      <c r="DSB26" s="130"/>
      <c r="DSC26" s="130"/>
      <c r="DSD26" s="130"/>
      <c r="DSE26" s="130"/>
      <c r="DSF26" s="130"/>
      <c r="DSG26" s="130"/>
      <c r="DSH26" s="130"/>
      <c r="DSI26" s="130"/>
      <c r="DSJ26" s="130"/>
      <c r="DSK26" s="130"/>
      <c r="DSL26" s="130"/>
      <c r="DSM26" s="130"/>
      <c r="DSN26" s="130"/>
      <c r="DSO26" s="130"/>
      <c r="DSP26" s="130"/>
      <c r="DSQ26" s="130"/>
      <c r="DSR26" s="130"/>
      <c r="DSS26" s="130"/>
      <c r="DST26" s="130"/>
      <c r="DSU26" s="130"/>
      <c r="DSV26" s="130"/>
      <c r="DSW26" s="130"/>
      <c r="DSX26" s="130"/>
      <c r="DSY26" s="130"/>
      <c r="DSZ26" s="130"/>
      <c r="DTA26" s="130"/>
      <c r="DTB26" s="130"/>
      <c r="DTC26" s="130"/>
      <c r="DTD26" s="130"/>
      <c r="DTE26" s="130"/>
      <c r="DTF26" s="130"/>
      <c r="DTG26" s="130"/>
      <c r="DTH26" s="130"/>
      <c r="DTI26" s="130"/>
      <c r="DTJ26" s="130"/>
      <c r="DTK26" s="130"/>
      <c r="DTL26" s="130"/>
      <c r="DTM26" s="130"/>
      <c r="DTN26" s="130"/>
      <c r="DTO26" s="130"/>
      <c r="DTP26" s="130"/>
      <c r="DTQ26" s="130"/>
      <c r="DTR26" s="130"/>
      <c r="DTS26" s="130"/>
      <c r="DTT26" s="130"/>
      <c r="DTU26" s="130"/>
      <c r="DTV26" s="130"/>
      <c r="DTW26" s="130"/>
      <c r="DTX26" s="130"/>
      <c r="DTY26" s="130"/>
      <c r="DTZ26" s="130"/>
      <c r="DUA26" s="130"/>
      <c r="DUB26" s="130"/>
      <c r="DUC26" s="130"/>
      <c r="DUD26" s="130"/>
      <c r="DUE26" s="130"/>
      <c r="DUF26" s="130"/>
      <c r="DUG26" s="130"/>
      <c r="DUH26" s="130"/>
      <c r="DUI26" s="130"/>
      <c r="DUJ26" s="130"/>
      <c r="DUK26" s="130"/>
      <c r="DUL26" s="130"/>
      <c r="DUM26" s="130"/>
      <c r="DUN26" s="130"/>
      <c r="DUO26" s="130"/>
      <c r="DUP26" s="130"/>
      <c r="DUQ26" s="130"/>
      <c r="DUR26" s="130"/>
      <c r="DUS26" s="130"/>
      <c r="DUT26" s="130"/>
      <c r="DUU26" s="130"/>
      <c r="DUV26" s="130"/>
      <c r="DUW26" s="130"/>
      <c r="DUX26" s="130"/>
      <c r="DUY26" s="130"/>
      <c r="DUZ26" s="130"/>
      <c r="DVA26" s="130"/>
      <c r="DVB26" s="130"/>
      <c r="DVC26" s="130"/>
      <c r="DVD26" s="130"/>
      <c r="DVE26" s="130"/>
      <c r="DVF26" s="130"/>
      <c r="DVG26" s="130"/>
      <c r="DVH26" s="130"/>
      <c r="DVI26" s="130"/>
      <c r="DVJ26" s="130"/>
      <c r="DVK26" s="130"/>
      <c r="DVL26" s="130"/>
      <c r="DVM26" s="130"/>
      <c r="DVN26" s="130"/>
      <c r="DVO26" s="130"/>
      <c r="DVP26" s="130"/>
      <c r="DVQ26" s="130"/>
      <c r="DVR26" s="130"/>
      <c r="DVS26" s="130"/>
      <c r="DVT26" s="130"/>
      <c r="DVU26" s="130"/>
      <c r="DVV26" s="130"/>
      <c r="DVW26" s="130"/>
      <c r="DVX26" s="130"/>
      <c r="DVY26" s="130"/>
      <c r="DVZ26" s="130"/>
      <c r="DWA26" s="130"/>
      <c r="DWB26" s="130"/>
      <c r="DWC26" s="130"/>
      <c r="DWD26" s="130"/>
      <c r="DWE26" s="130"/>
      <c r="DWF26" s="130"/>
      <c r="DWG26" s="130"/>
      <c r="DWH26" s="130"/>
      <c r="DWI26" s="130"/>
      <c r="DWJ26" s="130"/>
      <c r="DWK26" s="130"/>
      <c r="DWL26" s="130"/>
      <c r="DWM26" s="130"/>
      <c r="DWN26" s="130"/>
      <c r="DWO26" s="130"/>
      <c r="DWP26" s="130"/>
      <c r="DWQ26" s="130"/>
      <c r="DWR26" s="130"/>
      <c r="DWS26" s="130"/>
      <c r="DWT26" s="130"/>
      <c r="DWU26" s="130"/>
      <c r="DWV26" s="130"/>
      <c r="DWW26" s="130"/>
      <c r="DWX26" s="130"/>
      <c r="DWY26" s="130"/>
      <c r="DWZ26" s="130"/>
      <c r="DXA26" s="130"/>
      <c r="DXB26" s="130"/>
      <c r="DXC26" s="130"/>
      <c r="DXD26" s="130"/>
      <c r="DXE26" s="130"/>
      <c r="DXF26" s="130"/>
      <c r="DXG26" s="130"/>
      <c r="DXH26" s="130"/>
      <c r="DXI26" s="130"/>
      <c r="DXJ26" s="130"/>
      <c r="DXK26" s="130"/>
      <c r="DXL26" s="130"/>
      <c r="DXM26" s="130"/>
      <c r="DXN26" s="130"/>
      <c r="DXO26" s="130"/>
      <c r="DXP26" s="130"/>
      <c r="DXQ26" s="130"/>
      <c r="DXR26" s="130"/>
      <c r="DXS26" s="130"/>
      <c r="DXT26" s="130"/>
      <c r="DXU26" s="130"/>
      <c r="DXV26" s="130"/>
      <c r="DXW26" s="130"/>
      <c r="DXX26" s="130"/>
      <c r="DXY26" s="130"/>
      <c r="DXZ26" s="130"/>
      <c r="DYA26" s="130"/>
      <c r="DYB26" s="130"/>
      <c r="DYC26" s="130"/>
      <c r="DYD26" s="130"/>
      <c r="DYE26" s="130"/>
      <c r="DYF26" s="130"/>
      <c r="DYG26" s="130"/>
      <c r="DYH26" s="130"/>
      <c r="DYI26" s="130"/>
      <c r="DYJ26" s="130"/>
      <c r="DYK26" s="130"/>
      <c r="DYL26" s="130"/>
      <c r="DYM26" s="130"/>
      <c r="DYN26" s="130"/>
      <c r="DYO26" s="130"/>
      <c r="DYP26" s="130"/>
      <c r="DYQ26" s="130"/>
      <c r="DYR26" s="130"/>
      <c r="DYS26" s="130"/>
      <c r="DYT26" s="130"/>
      <c r="DYU26" s="130"/>
      <c r="DYV26" s="130"/>
      <c r="DYW26" s="130"/>
      <c r="DYX26" s="130"/>
      <c r="DYY26" s="130"/>
      <c r="DYZ26" s="130"/>
      <c r="DZA26" s="130"/>
      <c r="DZB26" s="130"/>
      <c r="DZC26" s="130"/>
      <c r="DZD26" s="130"/>
      <c r="DZE26" s="130"/>
      <c r="DZF26" s="130"/>
      <c r="DZG26" s="130"/>
      <c r="DZH26" s="130"/>
      <c r="DZI26" s="130"/>
      <c r="DZJ26" s="130"/>
      <c r="DZK26" s="130"/>
      <c r="DZL26" s="130"/>
      <c r="DZM26" s="130"/>
      <c r="DZN26" s="130"/>
      <c r="DZO26" s="130"/>
      <c r="DZP26" s="130"/>
      <c r="DZQ26" s="130"/>
      <c r="DZR26" s="130"/>
      <c r="DZS26" s="130"/>
      <c r="DZT26" s="130"/>
      <c r="DZU26" s="130"/>
      <c r="DZV26" s="130"/>
      <c r="DZW26" s="130"/>
      <c r="DZX26" s="130"/>
      <c r="DZY26" s="130"/>
      <c r="DZZ26" s="130"/>
      <c r="EAA26" s="130"/>
      <c r="EAB26" s="130"/>
      <c r="EAC26" s="130"/>
      <c r="EAD26" s="130"/>
      <c r="EAE26" s="130"/>
      <c r="EAF26" s="130"/>
      <c r="EAG26" s="130"/>
      <c r="EAH26" s="130"/>
      <c r="EAI26" s="130"/>
      <c r="EAJ26" s="130"/>
      <c r="EAK26" s="130"/>
      <c r="EAL26" s="130"/>
      <c r="EAM26" s="130"/>
      <c r="EAN26" s="130"/>
      <c r="EAO26" s="130"/>
      <c r="EAP26" s="130"/>
      <c r="EAQ26" s="130"/>
      <c r="EAR26" s="130"/>
      <c r="EAS26" s="130"/>
      <c r="EAT26" s="130"/>
      <c r="EAU26" s="130"/>
      <c r="EAV26" s="130"/>
      <c r="EAW26" s="130"/>
      <c r="EAX26" s="130"/>
      <c r="EAY26" s="130"/>
      <c r="EAZ26" s="130"/>
      <c r="EBA26" s="130"/>
      <c r="EBB26" s="130"/>
      <c r="EBC26" s="130"/>
      <c r="EBD26" s="130"/>
      <c r="EBE26" s="130"/>
      <c r="EBF26" s="130"/>
      <c r="EBG26" s="130"/>
      <c r="EBH26" s="130"/>
      <c r="EBI26" s="130"/>
      <c r="EBJ26" s="130"/>
      <c r="EBK26" s="130"/>
      <c r="EBL26" s="130"/>
      <c r="EBM26" s="130"/>
      <c r="EBN26" s="130"/>
      <c r="EBO26" s="130"/>
      <c r="EBP26" s="130"/>
      <c r="EBQ26" s="130"/>
      <c r="EBR26" s="130"/>
      <c r="EBS26" s="130"/>
      <c r="EBT26" s="130"/>
      <c r="EBU26" s="130"/>
      <c r="EBV26" s="130"/>
      <c r="EBW26" s="130"/>
      <c r="EBX26" s="130"/>
      <c r="EBY26" s="130"/>
      <c r="EBZ26" s="130"/>
      <c r="ECA26" s="130"/>
      <c r="ECB26" s="130"/>
      <c r="ECC26" s="130"/>
      <c r="ECD26" s="130"/>
      <c r="ECE26" s="130"/>
      <c r="ECF26" s="130"/>
      <c r="ECG26" s="130"/>
      <c r="ECH26" s="130"/>
      <c r="ECI26" s="130"/>
      <c r="ECJ26" s="130"/>
      <c r="ECK26" s="130"/>
      <c r="ECL26" s="130"/>
      <c r="ECM26" s="130"/>
      <c r="ECN26" s="130"/>
      <c r="ECO26" s="130"/>
      <c r="ECP26" s="130"/>
      <c r="ECQ26" s="130"/>
      <c r="ECR26" s="130"/>
      <c r="ECS26" s="130"/>
      <c r="ECT26" s="130"/>
      <c r="ECU26" s="130"/>
      <c r="ECV26" s="130"/>
      <c r="ECW26" s="130"/>
      <c r="ECX26" s="130"/>
      <c r="ECY26" s="130"/>
      <c r="ECZ26" s="130"/>
      <c r="EDA26" s="130"/>
      <c r="EDB26" s="130"/>
      <c r="EDC26" s="130"/>
      <c r="EDD26" s="130"/>
      <c r="EDE26" s="130"/>
      <c r="EDF26" s="130"/>
      <c r="EDG26" s="130"/>
      <c r="EDH26" s="130"/>
      <c r="EDI26" s="130"/>
      <c r="EDJ26" s="130"/>
      <c r="EDK26" s="130"/>
      <c r="EDL26" s="130"/>
      <c r="EDM26" s="130"/>
      <c r="EDN26" s="130"/>
      <c r="EDO26" s="130"/>
      <c r="EDP26" s="130"/>
      <c r="EDQ26" s="130"/>
      <c r="EDR26" s="130"/>
      <c r="EDS26" s="130"/>
      <c r="EDT26" s="130"/>
      <c r="EDU26" s="130"/>
      <c r="EDV26" s="130"/>
      <c r="EDW26" s="130"/>
      <c r="EDX26" s="130"/>
      <c r="EDY26" s="130"/>
      <c r="EDZ26" s="130"/>
      <c r="EEA26" s="130"/>
      <c r="EEB26" s="130"/>
      <c r="EEC26" s="130"/>
      <c r="EED26" s="130"/>
      <c r="EEE26" s="130"/>
      <c r="EEF26" s="130"/>
      <c r="EEG26" s="130"/>
      <c r="EEH26" s="130"/>
      <c r="EEI26" s="130"/>
      <c r="EEJ26" s="130"/>
      <c r="EEK26" s="130"/>
      <c r="EEL26" s="130"/>
      <c r="EEM26" s="130"/>
      <c r="EEN26" s="130"/>
      <c r="EEO26" s="130"/>
      <c r="EEP26" s="130"/>
      <c r="EEQ26" s="130"/>
      <c r="EER26" s="130"/>
      <c r="EES26" s="130"/>
      <c r="EET26" s="130"/>
      <c r="EEU26" s="130"/>
      <c r="EEV26" s="130"/>
      <c r="EEW26" s="130"/>
      <c r="EEX26" s="130"/>
      <c r="EEY26" s="130"/>
      <c r="EEZ26" s="130"/>
      <c r="EFA26" s="130"/>
      <c r="EFB26" s="130"/>
      <c r="EFC26" s="130"/>
      <c r="EFD26" s="130"/>
      <c r="EFE26" s="130"/>
      <c r="EFF26" s="130"/>
      <c r="EFG26" s="130"/>
      <c r="EFH26" s="130"/>
      <c r="EFI26" s="130"/>
      <c r="EFJ26" s="130"/>
      <c r="EFK26" s="130"/>
      <c r="EFL26" s="130"/>
      <c r="EFM26" s="130"/>
      <c r="EFN26" s="130"/>
      <c r="EFO26" s="130"/>
      <c r="EFP26" s="130"/>
      <c r="EFQ26" s="130"/>
      <c r="EFR26" s="130"/>
      <c r="EFS26" s="130"/>
      <c r="EFT26" s="130"/>
      <c r="EFU26" s="130"/>
      <c r="EFV26" s="130"/>
      <c r="EFW26" s="130"/>
      <c r="EFX26" s="130"/>
      <c r="EFY26" s="130"/>
      <c r="EFZ26" s="130"/>
      <c r="EGA26" s="130"/>
      <c r="EGB26" s="130"/>
      <c r="EGC26" s="130"/>
      <c r="EGD26" s="130"/>
      <c r="EGE26" s="130"/>
      <c r="EGF26" s="130"/>
      <c r="EGG26" s="130"/>
      <c r="EGH26" s="130"/>
      <c r="EGI26" s="130"/>
      <c r="EGJ26" s="130"/>
      <c r="EGK26" s="130"/>
      <c r="EGL26" s="130"/>
      <c r="EGM26" s="130"/>
      <c r="EGN26" s="130"/>
      <c r="EGO26" s="130"/>
      <c r="EGP26" s="130"/>
      <c r="EGQ26" s="130"/>
      <c r="EGR26" s="130"/>
      <c r="EGS26" s="130"/>
      <c r="EGT26" s="130"/>
      <c r="EGU26" s="130"/>
      <c r="EGV26" s="130"/>
      <c r="EGW26" s="130"/>
      <c r="EGX26" s="130"/>
      <c r="EGY26" s="130"/>
      <c r="EGZ26" s="130"/>
      <c r="EHA26" s="130"/>
      <c r="EHB26" s="130"/>
      <c r="EHC26" s="130"/>
      <c r="EHD26" s="130"/>
      <c r="EHE26" s="130"/>
      <c r="EHF26" s="130"/>
      <c r="EHG26" s="130"/>
      <c r="EHH26" s="130"/>
      <c r="EHI26" s="130"/>
      <c r="EHJ26" s="130"/>
      <c r="EHK26" s="130"/>
      <c r="EHL26" s="130"/>
      <c r="EHM26" s="130"/>
      <c r="EHN26" s="130"/>
      <c r="EHO26" s="130"/>
      <c r="EHP26" s="130"/>
      <c r="EHQ26" s="130"/>
      <c r="EHR26" s="130"/>
      <c r="EHS26" s="130"/>
      <c r="EHT26" s="130"/>
      <c r="EHU26" s="130"/>
      <c r="EHV26" s="130"/>
      <c r="EHW26" s="130"/>
      <c r="EHX26" s="130"/>
      <c r="EHY26" s="130"/>
      <c r="EHZ26" s="130"/>
      <c r="EIA26" s="130"/>
      <c r="EIB26" s="130"/>
      <c r="EIC26" s="130"/>
      <c r="EID26" s="130"/>
      <c r="EIE26" s="130"/>
      <c r="EIF26" s="130"/>
      <c r="EIG26" s="130"/>
      <c r="EIH26" s="130"/>
      <c r="EII26" s="130"/>
      <c r="EIJ26" s="130"/>
      <c r="EIK26" s="130"/>
      <c r="EIL26" s="130"/>
      <c r="EIM26" s="130"/>
      <c r="EIN26" s="130"/>
      <c r="EIO26" s="130"/>
      <c r="EIP26" s="130"/>
      <c r="EIQ26" s="130"/>
      <c r="EIR26" s="130"/>
      <c r="EIS26" s="130"/>
      <c r="EIT26" s="130"/>
      <c r="EIU26" s="130"/>
      <c r="EIV26" s="130"/>
      <c r="EIW26" s="130"/>
      <c r="EIX26" s="130"/>
      <c r="EIY26" s="130"/>
      <c r="EIZ26" s="130"/>
      <c r="EJA26" s="130"/>
      <c r="EJB26" s="130"/>
      <c r="EJC26" s="130"/>
      <c r="EJD26" s="130"/>
      <c r="EJE26" s="130"/>
      <c r="EJF26" s="130"/>
      <c r="EJG26" s="130"/>
      <c r="EJH26" s="130"/>
      <c r="EJI26" s="130"/>
      <c r="EJJ26" s="130"/>
      <c r="EJK26" s="130"/>
      <c r="EJL26" s="130"/>
      <c r="EJM26" s="130"/>
      <c r="EJN26" s="130"/>
      <c r="EJO26" s="130"/>
      <c r="EJP26" s="130"/>
      <c r="EJQ26" s="130"/>
      <c r="EJR26" s="130"/>
      <c r="EJS26" s="130"/>
      <c r="EJT26" s="130"/>
      <c r="EJU26" s="130"/>
      <c r="EJV26" s="130"/>
      <c r="EJW26" s="130"/>
      <c r="EJX26" s="130"/>
      <c r="EJY26" s="130"/>
      <c r="EJZ26" s="130"/>
      <c r="EKA26" s="130"/>
      <c r="EKB26" s="130"/>
      <c r="EKC26" s="130"/>
      <c r="EKD26" s="130"/>
      <c r="EKE26" s="130"/>
      <c r="EKF26" s="130"/>
      <c r="EKG26" s="130"/>
      <c r="EKH26" s="130"/>
      <c r="EKI26" s="130"/>
      <c r="EKJ26" s="130"/>
      <c r="EKK26" s="130"/>
      <c r="EKL26" s="130"/>
      <c r="EKM26" s="130"/>
      <c r="EKN26" s="130"/>
      <c r="EKO26" s="130"/>
      <c r="EKP26" s="130"/>
      <c r="EKQ26" s="130"/>
      <c r="EKR26" s="130"/>
      <c r="EKS26" s="130"/>
      <c r="EKT26" s="130"/>
      <c r="EKU26" s="130"/>
      <c r="EKV26" s="130"/>
      <c r="EKW26" s="130"/>
      <c r="EKX26" s="130"/>
      <c r="EKY26" s="130"/>
      <c r="EKZ26" s="130"/>
      <c r="ELA26" s="130"/>
      <c r="ELB26" s="130"/>
      <c r="ELC26" s="130"/>
      <c r="ELD26" s="130"/>
      <c r="ELE26" s="130"/>
      <c r="ELF26" s="130"/>
      <c r="ELG26" s="130"/>
      <c r="ELH26" s="130"/>
      <c r="ELI26" s="130"/>
      <c r="ELJ26" s="130"/>
      <c r="ELK26" s="130"/>
      <c r="ELL26" s="130"/>
      <c r="ELM26" s="130"/>
      <c r="ELN26" s="130"/>
      <c r="ELO26" s="130"/>
      <c r="ELP26" s="130"/>
      <c r="ELQ26" s="130"/>
      <c r="ELR26" s="130"/>
      <c r="ELS26" s="130"/>
      <c r="ELT26" s="130"/>
      <c r="ELU26" s="130"/>
      <c r="ELV26" s="130"/>
      <c r="ELW26" s="130"/>
      <c r="ELX26" s="130"/>
      <c r="ELY26" s="130"/>
      <c r="ELZ26" s="130"/>
      <c r="EMA26" s="130"/>
      <c r="EMB26" s="130"/>
      <c r="EMC26" s="130"/>
      <c r="EMD26" s="130"/>
      <c r="EME26" s="130"/>
      <c r="EMF26" s="130"/>
      <c r="EMG26" s="130"/>
      <c r="EMH26" s="130"/>
      <c r="EMI26" s="130"/>
      <c r="EMJ26" s="130"/>
      <c r="EMK26" s="130"/>
      <c r="EML26" s="130"/>
      <c r="EMM26" s="130"/>
      <c r="EMN26" s="130"/>
      <c r="EMO26" s="130"/>
      <c r="EMP26" s="130"/>
      <c r="EMQ26" s="130"/>
      <c r="EMR26" s="130"/>
      <c r="EMS26" s="130"/>
      <c r="EMT26" s="130"/>
      <c r="EMU26" s="130"/>
      <c r="EMV26" s="130"/>
      <c r="EMW26" s="130"/>
      <c r="EMX26" s="130"/>
      <c r="EMY26" s="130"/>
      <c r="EMZ26" s="130"/>
      <c r="ENA26" s="130"/>
      <c r="ENB26" s="130"/>
      <c r="ENC26" s="130"/>
      <c r="END26" s="130"/>
      <c r="ENE26" s="130"/>
      <c r="ENF26" s="130"/>
      <c r="ENG26" s="130"/>
      <c r="ENH26" s="130"/>
      <c r="ENI26" s="130"/>
      <c r="ENJ26" s="130"/>
      <c r="ENK26" s="130"/>
      <c r="ENL26" s="130"/>
      <c r="ENM26" s="130"/>
      <c r="ENN26" s="130"/>
      <c r="ENO26" s="130"/>
      <c r="ENP26" s="130"/>
      <c r="ENQ26" s="130"/>
      <c r="ENR26" s="130"/>
      <c r="ENS26" s="130"/>
      <c r="ENT26" s="130"/>
      <c r="ENU26" s="130"/>
      <c r="ENV26" s="130"/>
      <c r="ENW26" s="130"/>
      <c r="ENX26" s="130"/>
      <c r="ENY26" s="130"/>
      <c r="ENZ26" s="130"/>
      <c r="EOA26" s="130"/>
      <c r="EOB26" s="130"/>
      <c r="EOC26" s="130"/>
      <c r="EOD26" s="130"/>
      <c r="EOE26" s="130"/>
      <c r="EOF26" s="130"/>
      <c r="EOG26" s="130"/>
      <c r="EOH26" s="130"/>
      <c r="EOI26" s="130"/>
      <c r="EOJ26" s="130"/>
      <c r="EOK26" s="130"/>
      <c r="EOL26" s="130"/>
      <c r="EOM26" s="130"/>
      <c r="EON26" s="130"/>
      <c r="EOO26" s="130"/>
      <c r="EOP26" s="130"/>
      <c r="EOQ26" s="130"/>
      <c r="EOR26" s="130"/>
      <c r="EOS26" s="130"/>
      <c r="EOT26" s="130"/>
      <c r="EOU26" s="130"/>
      <c r="EOV26" s="130"/>
      <c r="EOW26" s="130"/>
      <c r="EOX26" s="130"/>
      <c r="EOY26" s="130"/>
      <c r="EOZ26" s="130"/>
      <c r="EPA26" s="130"/>
      <c r="EPB26" s="130"/>
      <c r="EPC26" s="130"/>
      <c r="EPD26" s="130"/>
      <c r="EPE26" s="130"/>
      <c r="EPF26" s="130"/>
      <c r="EPG26" s="130"/>
      <c r="EPH26" s="130"/>
      <c r="EPI26" s="130"/>
      <c r="EPJ26" s="130"/>
      <c r="EPK26" s="130"/>
      <c r="EPL26" s="130"/>
      <c r="EPM26" s="130"/>
      <c r="EPN26" s="130"/>
      <c r="EPO26" s="130"/>
      <c r="EPP26" s="130"/>
      <c r="EPQ26" s="130"/>
      <c r="EPR26" s="130"/>
      <c r="EPS26" s="130"/>
      <c r="EPT26" s="130"/>
      <c r="EPU26" s="130"/>
      <c r="EPV26" s="130"/>
      <c r="EPW26" s="130"/>
      <c r="EPX26" s="130"/>
      <c r="EPY26" s="130"/>
      <c r="EPZ26" s="130"/>
      <c r="EQA26" s="130"/>
      <c r="EQB26" s="130"/>
      <c r="EQC26" s="130"/>
      <c r="EQD26" s="130"/>
      <c r="EQE26" s="130"/>
      <c r="EQF26" s="130"/>
      <c r="EQG26" s="130"/>
      <c r="EQH26" s="130"/>
      <c r="EQI26" s="130"/>
      <c r="EQJ26" s="130"/>
      <c r="EQK26" s="130"/>
      <c r="EQL26" s="130"/>
      <c r="EQM26" s="130"/>
      <c r="EQN26" s="130"/>
      <c r="EQO26" s="130"/>
      <c r="EQP26" s="130"/>
      <c r="EQQ26" s="130"/>
      <c r="EQR26" s="130"/>
      <c r="EQS26" s="130"/>
      <c r="EQT26" s="130"/>
      <c r="EQU26" s="130"/>
      <c r="EQV26" s="130"/>
      <c r="EQW26" s="130"/>
      <c r="EQX26" s="130"/>
      <c r="EQY26" s="130"/>
      <c r="EQZ26" s="130"/>
      <c r="ERA26" s="130"/>
      <c r="ERB26" s="130"/>
      <c r="ERC26" s="130"/>
      <c r="ERD26" s="130"/>
      <c r="ERE26" s="130"/>
      <c r="ERF26" s="130"/>
      <c r="ERG26" s="130"/>
      <c r="ERH26" s="130"/>
      <c r="ERI26" s="130"/>
      <c r="ERJ26" s="130"/>
      <c r="ERK26" s="130"/>
      <c r="ERL26" s="130"/>
      <c r="ERM26" s="130"/>
      <c r="ERN26" s="130"/>
      <c r="ERO26" s="130"/>
      <c r="ERP26" s="130"/>
      <c r="ERQ26" s="130"/>
      <c r="ERR26" s="130"/>
      <c r="ERS26" s="130"/>
      <c r="ERT26" s="130"/>
      <c r="ERU26" s="130"/>
      <c r="ERV26" s="130"/>
      <c r="ERW26" s="130"/>
      <c r="ERX26" s="130"/>
      <c r="ERY26" s="130"/>
      <c r="ERZ26" s="130"/>
      <c r="ESA26" s="130"/>
      <c r="ESB26" s="130"/>
      <c r="ESC26" s="130"/>
      <c r="ESD26" s="130"/>
      <c r="ESE26" s="130"/>
      <c r="ESF26" s="130"/>
      <c r="ESG26" s="130"/>
      <c r="ESH26" s="130"/>
      <c r="ESI26" s="130"/>
      <c r="ESJ26" s="130"/>
      <c r="ESK26" s="130"/>
      <c r="ESL26" s="130"/>
      <c r="ESM26" s="130"/>
      <c r="ESN26" s="130"/>
      <c r="ESO26" s="130"/>
      <c r="ESP26" s="130"/>
      <c r="ESQ26" s="130"/>
      <c r="ESR26" s="130"/>
      <c r="ESS26" s="130"/>
      <c r="EST26" s="130"/>
      <c r="ESU26" s="130"/>
      <c r="ESV26" s="130"/>
      <c r="ESW26" s="130"/>
      <c r="ESX26" s="130"/>
      <c r="ESY26" s="130"/>
      <c r="ESZ26" s="130"/>
      <c r="ETA26" s="130"/>
      <c r="ETB26" s="130"/>
      <c r="ETC26" s="130"/>
      <c r="ETD26" s="130"/>
      <c r="ETE26" s="130"/>
      <c r="ETF26" s="130"/>
      <c r="ETG26" s="130"/>
      <c r="ETH26" s="130"/>
      <c r="ETI26" s="130"/>
      <c r="ETJ26" s="130"/>
      <c r="ETK26" s="130"/>
      <c r="ETL26" s="130"/>
      <c r="ETM26" s="130"/>
      <c r="ETN26" s="130"/>
      <c r="ETO26" s="130"/>
      <c r="ETP26" s="130"/>
      <c r="ETQ26" s="130"/>
      <c r="ETR26" s="130"/>
      <c r="ETS26" s="130"/>
      <c r="ETT26" s="130"/>
      <c r="ETU26" s="130"/>
      <c r="ETV26" s="130"/>
      <c r="ETW26" s="130"/>
      <c r="ETX26" s="130"/>
      <c r="ETY26" s="130"/>
      <c r="ETZ26" s="130"/>
      <c r="EUA26" s="130"/>
      <c r="EUB26" s="130"/>
      <c r="EUC26" s="130"/>
      <c r="EUD26" s="130"/>
      <c r="EUE26" s="130"/>
      <c r="EUF26" s="130"/>
      <c r="EUG26" s="130"/>
      <c r="EUH26" s="130"/>
      <c r="EUI26" s="130"/>
      <c r="EUJ26" s="130"/>
      <c r="EUK26" s="130"/>
      <c r="EUL26" s="130"/>
      <c r="EUM26" s="130"/>
      <c r="EUN26" s="130"/>
      <c r="EUO26" s="130"/>
      <c r="EUP26" s="130"/>
      <c r="EUQ26" s="130"/>
      <c r="EUR26" s="130"/>
      <c r="EUS26" s="130"/>
      <c r="EUT26" s="130"/>
      <c r="EUU26" s="130"/>
      <c r="EUV26" s="130"/>
      <c r="EUW26" s="130"/>
      <c r="EUX26" s="130"/>
      <c r="EUY26" s="130"/>
      <c r="EUZ26" s="130"/>
      <c r="EVA26" s="130"/>
      <c r="EVB26" s="130"/>
      <c r="EVC26" s="130"/>
      <c r="EVD26" s="130"/>
      <c r="EVE26" s="130"/>
      <c r="EVF26" s="130"/>
      <c r="EVG26" s="130"/>
      <c r="EVH26" s="130"/>
      <c r="EVI26" s="130"/>
      <c r="EVJ26" s="130"/>
      <c r="EVK26" s="130"/>
      <c r="EVL26" s="130"/>
      <c r="EVM26" s="130"/>
      <c r="EVN26" s="130"/>
      <c r="EVO26" s="130"/>
      <c r="EVP26" s="130"/>
      <c r="EVQ26" s="130"/>
      <c r="EVR26" s="130"/>
      <c r="EVS26" s="130"/>
      <c r="EVT26" s="130"/>
      <c r="EVU26" s="130"/>
      <c r="EVV26" s="130"/>
      <c r="EVW26" s="130"/>
      <c r="EVX26" s="130"/>
      <c r="EVY26" s="130"/>
      <c r="EVZ26" s="130"/>
      <c r="EWA26" s="130"/>
      <c r="EWB26" s="130"/>
      <c r="EWC26" s="130"/>
      <c r="EWD26" s="130"/>
      <c r="EWE26" s="130"/>
      <c r="EWF26" s="130"/>
      <c r="EWG26" s="130"/>
      <c r="EWH26" s="130"/>
      <c r="EWI26" s="130"/>
      <c r="EWJ26" s="130"/>
      <c r="EWK26" s="130"/>
      <c r="EWL26" s="130"/>
      <c r="EWM26" s="130"/>
      <c r="EWN26" s="130"/>
      <c r="EWO26" s="130"/>
      <c r="EWP26" s="130"/>
      <c r="EWQ26" s="130"/>
      <c r="EWR26" s="130"/>
      <c r="EWS26" s="130"/>
      <c r="EWT26" s="130"/>
      <c r="EWU26" s="130"/>
      <c r="EWV26" s="130"/>
      <c r="EWW26" s="130"/>
      <c r="EWX26" s="130"/>
      <c r="EWY26" s="130"/>
      <c r="EWZ26" s="130"/>
      <c r="EXA26" s="130"/>
      <c r="EXB26" s="130"/>
      <c r="EXC26" s="130"/>
      <c r="EXD26" s="130"/>
      <c r="EXE26" s="130"/>
      <c r="EXF26" s="130"/>
      <c r="EXG26" s="130"/>
      <c r="EXH26" s="130"/>
      <c r="EXI26" s="130"/>
      <c r="EXJ26" s="130"/>
      <c r="EXK26" s="130"/>
      <c r="EXL26" s="130"/>
      <c r="EXM26" s="130"/>
      <c r="EXN26" s="130"/>
      <c r="EXO26" s="130"/>
      <c r="EXP26" s="130"/>
      <c r="EXQ26" s="130"/>
      <c r="EXR26" s="130"/>
      <c r="EXS26" s="130"/>
      <c r="EXT26" s="130"/>
      <c r="EXU26" s="130"/>
      <c r="EXV26" s="130"/>
      <c r="EXW26" s="130"/>
      <c r="EXX26" s="130"/>
      <c r="EXY26" s="130"/>
      <c r="EXZ26" s="130"/>
      <c r="EYA26" s="130"/>
      <c r="EYB26" s="130"/>
      <c r="EYC26" s="130"/>
      <c r="EYD26" s="130"/>
      <c r="EYE26" s="130"/>
      <c r="EYF26" s="130"/>
      <c r="EYG26" s="130"/>
      <c r="EYH26" s="130"/>
      <c r="EYI26" s="130"/>
      <c r="EYJ26" s="130"/>
      <c r="EYK26" s="130"/>
      <c r="EYL26" s="130"/>
      <c r="EYM26" s="130"/>
      <c r="EYN26" s="130"/>
      <c r="EYO26" s="130"/>
      <c r="EYP26" s="130"/>
      <c r="EYQ26" s="130"/>
      <c r="EYR26" s="130"/>
      <c r="EYS26" s="130"/>
      <c r="EYT26" s="130"/>
      <c r="EYU26" s="130"/>
      <c r="EYV26" s="130"/>
      <c r="EYW26" s="130"/>
      <c r="EYX26" s="130"/>
      <c r="EYY26" s="130"/>
      <c r="EYZ26" s="130"/>
      <c r="EZA26" s="130"/>
      <c r="EZB26" s="130"/>
      <c r="EZC26" s="130"/>
      <c r="EZD26" s="130"/>
      <c r="EZE26" s="130"/>
      <c r="EZF26" s="130"/>
      <c r="EZG26" s="130"/>
      <c r="EZH26" s="130"/>
      <c r="EZI26" s="130"/>
      <c r="EZJ26" s="130"/>
      <c r="EZK26" s="130"/>
      <c r="EZL26" s="130"/>
      <c r="EZM26" s="130"/>
      <c r="EZN26" s="130"/>
      <c r="EZO26" s="130"/>
      <c r="EZP26" s="130"/>
      <c r="EZQ26" s="130"/>
      <c r="EZR26" s="130"/>
      <c r="EZS26" s="130"/>
      <c r="EZT26" s="130"/>
      <c r="EZU26" s="130"/>
      <c r="EZV26" s="130"/>
      <c r="EZW26" s="130"/>
      <c r="EZX26" s="130"/>
      <c r="EZY26" s="130"/>
      <c r="EZZ26" s="130"/>
      <c r="FAA26" s="130"/>
      <c r="FAB26" s="130"/>
      <c r="FAC26" s="130"/>
      <c r="FAD26" s="130"/>
      <c r="FAE26" s="130"/>
      <c r="FAF26" s="130"/>
      <c r="FAG26" s="130"/>
      <c r="FAH26" s="130"/>
      <c r="FAI26" s="130"/>
      <c r="FAJ26" s="130"/>
      <c r="FAK26" s="130"/>
      <c r="FAL26" s="130"/>
      <c r="FAM26" s="130"/>
      <c r="FAN26" s="130"/>
      <c r="FAO26" s="130"/>
      <c r="FAP26" s="130"/>
      <c r="FAQ26" s="130"/>
      <c r="FAR26" s="130"/>
      <c r="FAS26" s="130"/>
      <c r="FAT26" s="130"/>
      <c r="FAU26" s="130"/>
      <c r="FAV26" s="130"/>
      <c r="FAW26" s="130"/>
      <c r="FAX26" s="130"/>
      <c r="FAY26" s="130"/>
      <c r="FAZ26" s="130"/>
      <c r="FBA26" s="130"/>
      <c r="FBB26" s="130"/>
      <c r="FBC26" s="130"/>
      <c r="FBD26" s="130"/>
      <c r="FBE26" s="130"/>
      <c r="FBF26" s="130"/>
      <c r="FBG26" s="130"/>
      <c r="FBH26" s="130"/>
      <c r="FBI26" s="130"/>
      <c r="FBJ26" s="130"/>
      <c r="FBK26" s="130"/>
      <c r="FBL26" s="130"/>
      <c r="FBM26" s="130"/>
      <c r="FBN26" s="130"/>
      <c r="FBO26" s="130"/>
      <c r="FBP26" s="130"/>
      <c r="FBQ26" s="130"/>
      <c r="FBR26" s="130"/>
      <c r="FBS26" s="130"/>
      <c r="FBT26" s="130"/>
      <c r="FBU26" s="130"/>
      <c r="FBV26" s="130"/>
      <c r="FBW26" s="130"/>
      <c r="FBX26" s="130"/>
      <c r="FBY26" s="130"/>
      <c r="FBZ26" s="130"/>
      <c r="FCA26" s="130"/>
      <c r="FCB26" s="130"/>
      <c r="FCC26" s="130"/>
      <c r="FCD26" s="130"/>
      <c r="FCE26" s="130"/>
      <c r="FCF26" s="130"/>
      <c r="FCG26" s="130"/>
      <c r="FCH26" s="130"/>
      <c r="FCI26" s="130"/>
      <c r="FCJ26" s="130"/>
      <c r="FCK26" s="130"/>
      <c r="FCL26" s="130"/>
      <c r="FCM26" s="130"/>
      <c r="FCN26" s="130"/>
      <c r="FCO26" s="130"/>
      <c r="FCP26" s="130"/>
      <c r="FCQ26" s="130"/>
      <c r="FCR26" s="130"/>
      <c r="FCS26" s="130"/>
      <c r="FCT26" s="130"/>
      <c r="FCU26" s="130"/>
      <c r="FCV26" s="130"/>
      <c r="FCW26" s="130"/>
      <c r="FCX26" s="130"/>
      <c r="FCY26" s="130"/>
      <c r="FCZ26" s="130"/>
      <c r="FDA26" s="130"/>
      <c r="FDB26" s="130"/>
      <c r="FDC26" s="130"/>
      <c r="FDD26" s="130"/>
      <c r="FDE26" s="130"/>
      <c r="FDF26" s="130"/>
      <c r="FDG26" s="130"/>
      <c r="FDH26" s="130"/>
      <c r="FDI26" s="130"/>
      <c r="FDJ26" s="130"/>
      <c r="FDK26" s="130"/>
      <c r="FDL26" s="130"/>
      <c r="FDM26" s="130"/>
      <c r="FDN26" s="130"/>
      <c r="FDO26" s="130"/>
      <c r="FDP26" s="130"/>
      <c r="FDQ26" s="130"/>
      <c r="FDR26" s="130"/>
      <c r="FDS26" s="130"/>
      <c r="FDT26" s="130"/>
      <c r="FDU26" s="130"/>
      <c r="FDV26" s="130"/>
      <c r="FDW26" s="130"/>
      <c r="FDX26" s="130"/>
      <c r="FDY26" s="130"/>
      <c r="FDZ26" s="130"/>
      <c r="FEA26" s="130"/>
      <c r="FEB26" s="130"/>
      <c r="FEC26" s="130"/>
      <c r="FED26" s="130"/>
      <c r="FEE26" s="130"/>
      <c r="FEF26" s="130"/>
      <c r="FEG26" s="130"/>
      <c r="FEH26" s="130"/>
      <c r="FEI26" s="130"/>
      <c r="FEJ26" s="130"/>
      <c r="FEK26" s="130"/>
      <c r="FEL26" s="130"/>
      <c r="FEM26" s="130"/>
      <c r="FEN26" s="130"/>
      <c r="FEO26" s="130"/>
      <c r="FEP26" s="130"/>
      <c r="FEQ26" s="130"/>
      <c r="FER26" s="130"/>
      <c r="FES26" s="130"/>
      <c r="FET26" s="130"/>
      <c r="FEU26" s="130"/>
      <c r="FEV26" s="130"/>
      <c r="FEW26" s="130"/>
      <c r="FEX26" s="130"/>
      <c r="FEY26" s="130"/>
      <c r="FEZ26" s="130"/>
      <c r="FFA26" s="130"/>
      <c r="FFB26" s="130"/>
      <c r="FFC26" s="130"/>
      <c r="FFD26" s="130"/>
      <c r="FFE26" s="130"/>
      <c r="FFF26" s="130"/>
      <c r="FFG26" s="130"/>
      <c r="FFH26" s="130"/>
      <c r="FFI26" s="130"/>
      <c r="FFJ26" s="130"/>
      <c r="FFK26" s="130"/>
      <c r="FFL26" s="130"/>
      <c r="FFM26" s="130"/>
      <c r="FFN26" s="130"/>
      <c r="FFO26" s="130"/>
      <c r="FFP26" s="130"/>
      <c r="FFQ26" s="130"/>
      <c r="FFR26" s="130"/>
      <c r="FFS26" s="130"/>
      <c r="FFT26" s="130"/>
      <c r="FFU26" s="130"/>
      <c r="FFV26" s="130"/>
      <c r="FFW26" s="130"/>
      <c r="FFX26" s="130"/>
      <c r="FFY26" s="130"/>
      <c r="FFZ26" s="130"/>
      <c r="FGA26" s="130"/>
      <c r="FGB26" s="130"/>
      <c r="FGC26" s="130"/>
      <c r="FGD26" s="130"/>
      <c r="FGE26" s="130"/>
      <c r="FGF26" s="130"/>
      <c r="FGG26" s="130"/>
      <c r="FGH26" s="130"/>
      <c r="FGI26" s="130"/>
      <c r="FGJ26" s="130"/>
      <c r="FGK26" s="130"/>
      <c r="FGL26" s="130"/>
      <c r="FGM26" s="130"/>
      <c r="FGN26" s="130"/>
      <c r="FGO26" s="130"/>
      <c r="FGP26" s="130"/>
      <c r="FGQ26" s="130"/>
      <c r="FGR26" s="130"/>
      <c r="FGS26" s="130"/>
      <c r="FGT26" s="130"/>
      <c r="FGU26" s="130"/>
      <c r="FGV26" s="130"/>
      <c r="FGW26" s="130"/>
      <c r="FGX26" s="130"/>
      <c r="FGY26" s="130"/>
      <c r="FGZ26" s="130"/>
      <c r="FHA26" s="130"/>
      <c r="FHB26" s="130"/>
      <c r="FHC26" s="130"/>
      <c r="FHD26" s="130"/>
      <c r="FHE26" s="130"/>
      <c r="FHF26" s="130"/>
      <c r="FHG26" s="130"/>
      <c r="FHH26" s="130"/>
      <c r="FHI26" s="130"/>
      <c r="FHJ26" s="130"/>
      <c r="FHK26" s="130"/>
      <c r="FHL26" s="130"/>
      <c r="FHM26" s="130"/>
      <c r="FHN26" s="130"/>
      <c r="FHO26" s="130"/>
      <c r="FHP26" s="130"/>
      <c r="FHQ26" s="130"/>
      <c r="FHR26" s="130"/>
      <c r="FHS26" s="130"/>
      <c r="FHT26" s="130"/>
      <c r="FHU26" s="130"/>
      <c r="FHV26" s="130"/>
      <c r="FHW26" s="130"/>
      <c r="FHX26" s="130"/>
      <c r="FHY26" s="130"/>
      <c r="FHZ26" s="130"/>
      <c r="FIA26" s="130"/>
      <c r="FIB26" s="130"/>
      <c r="FIC26" s="130"/>
      <c r="FID26" s="130"/>
      <c r="FIE26" s="130"/>
      <c r="FIF26" s="130"/>
      <c r="FIG26" s="130"/>
      <c r="FIH26" s="130"/>
      <c r="FII26" s="130"/>
      <c r="FIJ26" s="130"/>
      <c r="FIK26" s="130"/>
      <c r="FIL26" s="130"/>
      <c r="FIM26" s="130"/>
      <c r="FIN26" s="130"/>
      <c r="FIO26" s="130"/>
      <c r="FIP26" s="130"/>
      <c r="FIQ26" s="130"/>
      <c r="FIR26" s="130"/>
      <c r="FIS26" s="130"/>
      <c r="FIT26" s="130"/>
      <c r="FIU26" s="130"/>
      <c r="FIV26" s="130"/>
      <c r="FIW26" s="130"/>
      <c r="FIX26" s="130"/>
      <c r="FIY26" s="130"/>
      <c r="FIZ26" s="130"/>
      <c r="FJA26" s="130"/>
      <c r="FJB26" s="130"/>
      <c r="FJC26" s="130"/>
      <c r="FJD26" s="130"/>
      <c r="FJE26" s="130"/>
      <c r="FJF26" s="130"/>
      <c r="FJG26" s="130"/>
      <c r="FJH26" s="130"/>
      <c r="FJI26" s="130"/>
      <c r="FJJ26" s="130"/>
      <c r="FJK26" s="130"/>
      <c r="FJL26" s="130"/>
      <c r="FJM26" s="130"/>
      <c r="FJN26" s="130"/>
      <c r="FJO26" s="130"/>
      <c r="FJP26" s="130"/>
      <c r="FJQ26" s="130"/>
      <c r="FJR26" s="130"/>
      <c r="FJS26" s="130"/>
      <c r="FJT26" s="130"/>
      <c r="FJU26" s="130"/>
      <c r="FJV26" s="130"/>
      <c r="FJW26" s="130"/>
      <c r="FJX26" s="130"/>
      <c r="FJY26" s="130"/>
      <c r="FJZ26" s="130"/>
      <c r="FKA26" s="130"/>
      <c r="FKB26" s="130"/>
      <c r="FKC26" s="130"/>
      <c r="FKD26" s="130"/>
      <c r="FKE26" s="130"/>
      <c r="FKF26" s="130"/>
      <c r="FKG26" s="130"/>
      <c r="FKH26" s="130"/>
      <c r="FKI26" s="130"/>
      <c r="FKJ26" s="130"/>
      <c r="FKK26" s="130"/>
      <c r="FKL26" s="130"/>
      <c r="FKM26" s="130"/>
      <c r="FKN26" s="130"/>
      <c r="FKO26" s="130"/>
      <c r="FKP26" s="130"/>
      <c r="FKQ26" s="130"/>
      <c r="FKR26" s="130"/>
      <c r="FKS26" s="130"/>
      <c r="FKT26" s="130"/>
      <c r="FKU26" s="130"/>
      <c r="FKV26" s="130"/>
      <c r="FKW26" s="130"/>
      <c r="FKX26" s="130"/>
      <c r="FKY26" s="130"/>
      <c r="FKZ26" s="130"/>
      <c r="FLA26" s="130"/>
      <c r="FLB26" s="130"/>
      <c r="FLC26" s="130"/>
      <c r="FLD26" s="130"/>
      <c r="FLE26" s="130"/>
      <c r="FLF26" s="130"/>
      <c r="FLG26" s="130"/>
      <c r="FLH26" s="130"/>
      <c r="FLI26" s="130"/>
      <c r="FLJ26" s="130"/>
      <c r="FLK26" s="130"/>
      <c r="FLL26" s="130"/>
      <c r="FLM26" s="130"/>
      <c r="FLN26" s="130"/>
      <c r="FLO26" s="130"/>
      <c r="FLP26" s="130"/>
      <c r="FLQ26" s="130"/>
      <c r="FLR26" s="130"/>
      <c r="FLS26" s="130"/>
      <c r="FLT26" s="130"/>
      <c r="FLU26" s="130"/>
      <c r="FLV26" s="130"/>
      <c r="FLW26" s="130"/>
      <c r="FLX26" s="130"/>
      <c r="FLY26" s="130"/>
      <c r="FLZ26" s="130"/>
      <c r="FMA26" s="130"/>
      <c r="FMB26" s="130"/>
      <c r="FMC26" s="130"/>
      <c r="FMD26" s="130"/>
      <c r="FME26" s="130"/>
      <c r="FMF26" s="130"/>
      <c r="FMG26" s="130"/>
      <c r="FMH26" s="130"/>
      <c r="FMI26" s="130"/>
      <c r="FMJ26" s="130"/>
      <c r="FMK26" s="130"/>
      <c r="FML26" s="130"/>
      <c r="FMM26" s="130"/>
      <c r="FMN26" s="130"/>
      <c r="FMO26" s="130"/>
      <c r="FMP26" s="130"/>
      <c r="FMQ26" s="130"/>
      <c r="FMR26" s="130"/>
      <c r="FMS26" s="130"/>
      <c r="FMT26" s="130"/>
      <c r="FMU26" s="130"/>
      <c r="FMV26" s="130"/>
      <c r="FMW26" s="130"/>
      <c r="FMX26" s="130"/>
      <c r="FMY26" s="130"/>
      <c r="FMZ26" s="130"/>
      <c r="FNA26" s="130"/>
      <c r="FNB26" s="130"/>
      <c r="FNC26" s="130"/>
      <c r="FND26" s="130"/>
      <c r="FNE26" s="130"/>
      <c r="FNF26" s="130"/>
      <c r="FNG26" s="130"/>
      <c r="FNH26" s="130"/>
      <c r="FNI26" s="130"/>
      <c r="FNJ26" s="130"/>
      <c r="FNK26" s="130"/>
      <c r="FNL26" s="130"/>
      <c r="FNM26" s="130"/>
      <c r="FNN26" s="130"/>
      <c r="FNO26" s="130"/>
      <c r="FNP26" s="130"/>
      <c r="FNQ26" s="130"/>
      <c r="FNR26" s="130"/>
      <c r="FNS26" s="130"/>
      <c r="FNT26" s="130"/>
      <c r="FNU26" s="130"/>
      <c r="FNV26" s="130"/>
      <c r="FNW26" s="130"/>
      <c r="FNX26" s="130"/>
      <c r="FNY26" s="130"/>
      <c r="FNZ26" s="130"/>
      <c r="FOA26" s="130"/>
      <c r="FOB26" s="130"/>
      <c r="FOC26" s="130"/>
      <c r="FOD26" s="130"/>
      <c r="FOE26" s="130"/>
      <c r="FOF26" s="130"/>
      <c r="FOG26" s="130"/>
      <c r="FOH26" s="130"/>
      <c r="FOI26" s="130"/>
      <c r="FOJ26" s="130"/>
      <c r="FOK26" s="130"/>
      <c r="FOL26" s="130"/>
      <c r="FOM26" s="130"/>
      <c r="FON26" s="130"/>
      <c r="FOO26" s="130"/>
      <c r="FOP26" s="130"/>
      <c r="FOQ26" s="130"/>
      <c r="FOR26" s="130"/>
      <c r="FOS26" s="130"/>
      <c r="FOT26" s="130"/>
      <c r="FOU26" s="130"/>
      <c r="FOV26" s="130"/>
      <c r="FOW26" s="130"/>
      <c r="FOX26" s="130"/>
      <c r="FOY26" s="130"/>
      <c r="FOZ26" s="130"/>
      <c r="FPA26" s="130"/>
      <c r="FPB26" s="130"/>
      <c r="FPC26" s="130"/>
      <c r="FPD26" s="130"/>
      <c r="FPE26" s="130"/>
      <c r="FPF26" s="130"/>
      <c r="FPG26" s="130"/>
      <c r="FPH26" s="130"/>
      <c r="FPI26" s="130"/>
      <c r="FPJ26" s="130"/>
      <c r="FPK26" s="130"/>
      <c r="FPL26" s="130"/>
      <c r="FPM26" s="130"/>
      <c r="FPN26" s="130"/>
      <c r="FPO26" s="130"/>
      <c r="FPP26" s="130"/>
      <c r="FPQ26" s="130"/>
      <c r="FPR26" s="130"/>
      <c r="FPS26" s="130"/>
      <c r="FPT26" s="130"/>
      <c r="FPU26" s="130"/>
      <c r="FPV26" s="130"/>
      <c r="FPW26" s="130"/>
      <c r="FPX26" s="130"/>
      <c r="FPY26" s="130"/>
      <c r="FPZ26" s="130"/>
      <c r="FQA26" s="130"/>
      <c r="FQB26" s="130"/>
      <c r="FQC26" s="130"/>
      <c r="FQD26" s="130"/>
      <c r="FQE26" s="130"/>
      <c r="FQF26" s="130"/>
      <c r="FQG26" s="130"/>
      <c r="FQH26" s="130"/>
      <c r="FQI26" s="130"/>
      <c r="FQJ26" s="130"/>
      <c r="FQK26" s="130"/>
      <c r="FQL26" s="130"/>
      <c r="FQM26" s="130"/>
      <c r="FQN26" s="130"/>
      <c r="FQO26" s="130"/>
      <c r="FQP26" s="130"/>
      <c r="FQQ26" s="130"/>
      <c r="FQR26" s="130"/>
      <c r="FQS26" s="130"/>
      <c r="FQT26" s="130"/>
      <c r="FQU26" s="130"/>
      <c r="FQV26" s="130"/>
      <c r="FQW26" s="130"/>
      <c r="FQX26" s="130"/>
      <c r="FQY26" s="130"/>
      <c r="FQZ26" s="130"/>
      <c r="FRA26" s="130"/>
      <c r="FRB26" s="130"/>
      <c r="FRC26" s="130"/>
      <c r="FRD26" s="130"/>
      <c r="FRE26" s="130"/>
      <c r="FRF26" s="130"/>
      <c r="FRG26" s="130"/>
      <c r="FRH26" s="130"/>
      <c r="FRI26" s="130"/>
      <c r="FRJ26" s="130"/>
      <c r="FRK26" s="130"/>
      <c r="FRL26" s="130"/>
      <c r="FRM26" s="130"/>
      <c r="FRN26" s="130"/>
      <c r="FRO26" s="130"/>
      <c r="FRP26" s="130"/>
      <c r="FRQ26" s="130"/>
      <c r="FRR26" s="130"/>
      <c r="FRS26" s="130"/>
      <c r="FRT26" s="130"/>
      <c r="FRU26" s="130"/>
      <c r="FRV26" s="130"/>
      <c r="FRW26" s="130"/>
      <c r="FRX26" s="130"/>
      <c r="FRY26" s="130"/>
      <c r="FRZ26" s="130"/>
      <c r="FSA26" s="130"/>
      <c r="FSB26" s="130"/>
      <c r="FSC26" s="130"/>
      <c r="FSD26" s="130"/>
      <c r="FSE26" s="130"/>
      <c r="FSF26" s="130"/>
      <c r="FSG26" s="130"/>
      <c r="FSH26" s="130"/>
      <c r="FSI26" s="130"/>
      <c r="FSJ26" s="130"/>
      <c r="FSK26" s="130"/>
      <c r="FSL26" s="130"/>
      <c r="FSM26" s="130"/>
      <c r="FSN26" s="130"/>
      <c r="FSO26" s="130"/>
      <c r="FSP26" s="130"/>
      <c r="FSQ26" s="130"/>
      <c r="FSR26" s="130"/>
      <c r="FSS26" s="130"/>
      <c r="FST26" s="130"/>
      <c r="FSU26" s="130"/>
      <c r="FSV26" s="130"/>
      <c r="FSW26" s="130"/>
      <c r="FSX26" s="130"/>
      <c r="FSY26" s="130"/>
      <c r="FSZ26" s="130"/>
      <c r="FTA26" s="130"/>
      <c r="FTB26" s="130"/>
      <c r="FTC26" s="130"/>
      <c r="FTD26" s="130"/>
      <c r="FTE26" s="130"/>
      <c r="FTF26" s="130"/>
      <c r="FTG26" s="130"/>
      <c r="FTH26" s="130"/>
      <c r="FTI26" s="130"/>
      <c r="FTJ26" s="130"/>
      <c r="FTK26" s="130"/>
      <c r="FTL26" s="130"/>
      <c r="FTM26" s="130"/>
      <c r="FTN26" s="130"/>
      <c r="FTO26" s="130"/>
      <c r="FTP26" s="130"/>
      <c r="FTQ26" s="130"/>
      <c r="FTR26" s="130"/>
      <c r="FTS26" s="130"/>
      <c r="FTT26" s="130"/>
      <c r="FTU26" s="130"/>
      <c r="FTV26" s="130"/>
      <c r="FTW26" s="130"/>
      <c r="FTX26" s="130"/>
      <c r="FTY26" s="130"/>
      <c r="FTZ26" s="130"/>
      <c r="FUA26" s="130"/>
      <c r="FUB26" s="130"/>
      <c r="FUC26" s="130"/>
      <c r="FUD26" s="130"/>
      <c r="FUE26" s="130"/>
      <c r="FUF26" s="130"/>
      <c r="FUG26" s="130"/>
      <c r="FUH26" s="130"/>
      <c r="FUI26" s="130"/>
      <c r="FUJ26" s="130"/>
      <c r="FUK26" s="130"/>
      <c r="FUL26" s="130"/>
      <c r="FUM26" s="130"/>
      <c r="FUN26" s="130"/>
      <c r="FUO26" s="130"/>
      <c r="FUP26" s="130"/>
      <c r="FUQ26" s="130"/>
      <c r="FUR26" s="130"/>
      <c r="FUS26" s="130"/>
      <c r="FUT26" s="130"/>
      <c r="FUU26" s="130"/>
      <c r="FUV26" s="130"/>
      <c r="FUW26" s="130"/>
      <c r="FUX26" s="130"/>
      <c r="FUY26" s="130"/>
      <c r="FUZ26" s="130"/>
      <c r="FVA26" s="130"/>
      <c r="FVB26" s="130"/>
      <c r="FVC26" s="130"/>
      <c r="FVD26" s="130"/>
      <c r="FVE26" s="130"/>
      <c r="FVF26" s="130"/>
      <c r="FVG26" s="130"/>
      <c r="FVH26" s="130"/>
      <c r="FVI26" s="130"/>
      <c r="FVJ26" s="130"/>
      <c r="FVK26" s="130"/>
      <c r="FVL26" s="130"/>
      <c r="FVM26" s="130"/>
      <c r="FVN26" s="130"/>
      <c r="FVO26" s="130"/>
      <c r="FVP26" s="130"/>
      <c r="FVQ26" s="130"/>
      <c r="FVR26" s="130"/>
      <c r="FVS26" s="130"/>
      <c r="FVT26" s="130"/>
      <c r="FVU26" s="130"/>
      <c r="FVV26" s="130"/>
      <c r="FVW26" s="130"/>
      <c r="FVX26" s="130"/>
      <c r="FVY26" s="130"/>
      <c r="FVZ26" s="130"/>
      <c r="FWA26" s="130"/>
      <c r="FWB26" s="130"/>
      <c r="FWC26" s="130"/>
      <c r="FWD26" s="130"/>
      <c r="FWE26" s="130"/>
      <c r="FWF26" s="130"/>
      <c r="FWG26" s="130"/>
      <c r="FWH26" s="130"/>
      <c r="FWI26" s="130"/>
      <c r="FWJ26" s="130"/>
      <c r="FWK26" s="130"/>
      <c r="FWL26" s="130"/>
      <c r="FWM26" s="130"/>
      <c r="FWN26" s="130"/>
      <c r="FWO26" s="130"/>
      <c r="FWP26" s="130"/>
      <c r="FWQ26" s="130"/>
      <c r="FWR26" s="130"/>
      <c r="FWS26" s="130"/>
      <c r="FWT26" s="130"/>
      <c r="FWU26" s="130"/>
      <c r="FWV26" s="130"/>
      <c r="FWW26" s="130"/>
      <c r="FWX26" s="130"/>
      <c r="FWY26" s="130"/>
      <c r="FWZ26" s="130"/>
      <c r="FXA26" s="130"/>
      <c r="FXB26" s="130"/>
      <c r="FXC26" s="130"/>
      <c r="FXD26" s="130"/>
      <c r="FXE26" s="130"/>
      <c r="FXF26" s="130"/>
      <c r="FXG26" s="130"/>
      <c r="FXH26" s="130"/>
      <c r="FXI26" s="130"/>
      <c r="FXJ26" s="130"/>
      <c r="FXK26" s="130"/>
      <c r="FXL26" s="130"/>
      <c r="FXM26" s="130"/>
      <c r="FXN26" s="130"/>
      <c r="FXO26" s="130"/>
      <c r="FXP26" s="130"/>
      <c r="FXQ26" s="130"/>
      <c r="FXR26" s="130"/>
      <c r="FXS26" s="130"/>
      <c r="FXT26" s="130"/>
      <c r="FXU26" s="130"/>
      <c r="FXV26" s="130"/>
      <c r="FXW26" s="130"/>
      <c r="FXX26" s="130"/>
      <c r="FXY26" s="130"/>
      <c r="FXZ26" s="130"/>
      <c r="FYA26" s="130"/>
      <c r="FYB26" s="130"/>
      <c r="FYC26" s="130"/>
      <c r="FYD26" s="130"/>
      <c r="FYE26" s="130"/>
      <c r="FYF26" s="130"/>
      <c r="FYG26" s="130"/>
      <c r="FYH26" s="130"/>
      <c r="FYI26" s="130"/>
      <c r="FYJ26" s="130"/>
      <c r="FYK26" s="130"/>
      <c r="FYL26" s="130"/>
      <c r="FYM26" s="130"/>
      <c r="FYN26" s="130"/>
      <c r="FYO26" s="130"/>
      <c r="FYP26" s="130"/>
      <c r="FYQ26" s="130"/>
      <c r="FYR26" s="130"/>
      <c r="FYS26" s="130"/>
      <c r="FYT26" s="130"/>
      <c r="FYU26" s="130"/>
      <c r="FYV26" s="130"/>
      <c r="FYW26" s="130"/>
      <c r="FYX26" s="130"/>
      <c r="FYY26" s="130"/>
      <c r="FYZ26" s="130"/>
      <c r="FZA26" s="130"/>
      <c r="FZB26" s="130"/>
      <c r="FZC26" s="130"/>
      <c r="FZD26" s="130"/>
      <c r="FZE26" s="130"/>
      <c r="FZF26" s="130"/>
      <c r="FZG26" s="130"/>
      <c r="FZH26" s="130"/>
      <c r="FZI26" s="130"/>
      <c r="FZJ26" s="130"/>
      <c r="FZK26" s="130"/>
      <c r="FZL26" s="130"/>
      <c r="FZM26" s="130"/>
      <c r="FZN26" s="130"/>
      <c r="FZO26" s="130"/>
      <c r="FZP26" s="130"/>
      <c r="FZQ26" s="130"/>
      <c r="FZR26" s="130"/>
      <c r="FZS26" s="130"/>
      <c r="FZT26" s="130"/>
      <c r="FZU26" s="130"/>
      <c r="FZV26" s="130"/>
      <c r="FZW26" s="130"/>
      <c r="FZX26" s="130"/>
      <c r="FZY26" s="130"/>
      <c r="FZZ26" s="130"/>
      <c r="GAA26" s="130"/>
      <c r="GAB26" s="130"/>
      <c r="GAC26" s="130"/>
      <c r="GAD26" s="130"/>
      <c r="GAE26" s="130"/>
      <c r="GAF26" s="130"/>
      <c r="GAG26" s="130"/>
      <c r="GAH26" s="130"/>
      <c r="GAI26" s="130"/>
      <c r="GAJ26" s="130"/>
      <c r="GAK26" s="130"/>
      <c r="GAL26" s="130"/>
      <c r="GAM26" s="130"/>
      <c r="GAN26" s="130"/>
      <c r="GAO26" s="130"/>
      <c r="GAP26" s="130"/>
      <c r="GAQ26" s="130"/>
      <c r="GAR26" s="130"/>
      <c r="GAS26" s="130"/>
      <c r="GAT26" s="130"/>
      <c r="GAU26" s="130"/>
      <c r="GAV26" s="130"/>
      <c r="GAW26" s="130"/>
      <c r="GAX26" s="130"/>
      <c r="GAY26" s="130"/>
      <c r="GAZ26" s="130"/>
      <c r="GBA26" s="130"/>
      <c r="GBB26" s="130"/>
      <c r="GBC26" s="130"/>
      <c r="GBD26" s="130"/>
      <c r="GBE26" s="130"/>
      <c r="GBF26" s="130"/>
      <c r="GBG26" s="130"/>
      <c r="GBH26" s="130"/>
      <c r="GBI26" s="130"/>
      <c r="GBJ26" s="130"/>
      <c r="GBK26" s="130"/>
      <c r="GBL26" s="130"/>
      <c r="GBM26" s="130"/>
      <c r="GBN26" s="130"/>
      <c r="GBO26" s="130"/>
      <c r="GBP26" s="130"/>
      <c r="GBQ26" s="130"/>
      <c r="GBR26" s="130"/>
      <c r="GBS26" s="130"/>
      <c r="GBT26" s="130"/>
      <c r="GBU26" s="130"/>
      <c r="GBV26" s="130"/>
      <c r="GBW26" s="130"/>
      <c r="GBX26" s="130"/>
      <c r="GBY26" s="130"/>
      <c r="GBZ26" s="130"/>
      <c r="GCA26" s="130"/>
      <c r="GCB26" s="130"/>
      <c r="GCC26" s="130"/>
      <c r="GCD26" s="130"/>
      <c r="GCE26" s="130"/>
      <c r="GCF26" s="130"/>
      <c r="GCG26" s="130"/>
      <c r="GCH26" s="130"/>
      <c r="GCI26" s="130"/>
      <c r="GCJ26" s="130"/>
      <c r="GCK26" s="130"/>
      <c r="GCL26" s="130"/>
      <c r="GCM26" s="130"/>
      <c r="GCN26" s="130"/>
      <c r="GCO26" s="130"/>
      <c r="GCP26" s="130"/>
      <c r="GCQ26" s="130"/>
      <c r="GCR26" s="130"/>
      <c r="GCS26" s="130"/>
      <c r="GCT26" s="130"/>
      <c r="GCU26" s="130"/>
      <c r="GCV26" s="130"/>
      <c r="GCW26" s="130"/>
      <c r="GCX26" s="130"/>
      <c r="GCY26" s="130"/>
      <c r="GCZ26" s="130"/>
      <c r="GDA26" s="130"/>
      <c r="GDB26" s="130"/>
      <c r="GDC26" s="130"/>
      <c r="GDD26" s="130"/>
      <c r="GDE26" s="130"/>
      <c r="GDF26" s="130"/>
      <c r="GDG26" s="130"/>
      <c r="GDH26" s="130"/>
      <c r="GDI26" s="130"/>
      <c r="GDJ26" s="130"/>
      <c r="GDK26" s="130"/>
      <c r="GDL26" s="130"/>
      <c r="GDM26" s="130"/>
      <c r="GDN26" s="130"/>
      <c r="GDO26" s="130"/>
      <c r="GDP26" s="130"/>
      <c r="GDQ26" s="130"/>
      <c r="GDR26" s="130"/>
      <c r="GDS26" s="130"/>
      <c r="GDT26" s="130"/>
      <c r="GDU26" s="130"/>
      <c r="GDV26" s="130"/>
      <c r="GDW26" s="130"/>
      <c r="GDX26" s="130"/>
      <c r="GDY26" s="130"/>
      <c r="GDZ26" s="130"/>
      <c r="GEA26" s="130"/>
      <c r="GEB26" s="130"/>
      <c r="GEC26" s="130"/>
      <c r="GED26" s="130"/>
      <c r="GEE26" s="130"/>
      <c r="GEF26" s="130"/>
      <c r="GEG26" s="130"/>
      <c r="GEH26" s="130"/>
      <c r="GEI26" s="130"/>
      <c r="GEJ26" s="130"/>
      <c r="GEK26" s="130"/>
      <c r="GEL26" s="130"/>
      <c r="GEM26" s="130"/>
      <c r="GEN26" s="130"/>
      <c r="GEO26" s="130"/>
      <c r="GEP26" s="130"/>
      <c r="GEQ26" s="130"/>
      <c r="GER26" s="130"/>
      <c r="GES26" s="130"/>
      <c r="GET26" s="130"/>
      <c r="GEU26" s="130"/>
      <c r="GEV26" s="130"/>
      <c r="GEW26" s="130"/>
      <c r="GEX26" s="130"/>
      <c r="GEY26" s="130"/>
      <c r="GEZ26" s="130"/>
      <c r="GFA26" s="130"/>
      <c r="GFB26" s="130"/>
      <c r="GFC26" s="130"/>
      <c r="GFD26" s="130"/>
      <c r="GFE26" s="130"/>
      <c r="GFF26" s="130"/>
      <c r="GFG26" s="130"/>
      <c r="GFH26" s="130"/>
      <c r="GFI26" s="130"/>
      <c r="GFJ26" s="130"/>
      <c r="GFK26" s="130"/>
      <c r="GFL26" s="130"/>
      <c r="GFM26" s="130"/>
      <c r="GFN26" s="130"/>
      <c r="GFO26" s="130"/>
      <c r="GFP26" s="130"/>
      <c r="GFQ26" s="130"/>
      <c r="GFR26" s="130"/>
      <c r="GFS26" s="130"/>
      <c r="GFT26" s="130"/>
      <c r="GFU26" s="130"/>
      <c r="GFV26" s="130"/>
      <c r="GFW26" s="130"/>
      <c r="GFX26" s="130"/>
      <c r="GFY26" s="130"/>
      <c r="GFZ26" s="130"/>
      <c r="GGA26" s="130"/>
      <c r="GGB26" s="130"/>
      <c r="GGC26" s="130"/>
      <c r="GGD26" s="130"/>
      <c r="GGE26" s="130"/>
      <c r="GGF26" s="130"/>
      <c r="GGG26" s="130"/>
      <c r="GGH26" s="130"/>
      <c r="GGI26" s="130"/>
      <c r="GGJ26" s="130"/>
      <c r="GGK26" s="130"/>
      <c r="GGL26" s="130"/>
      <c r="GGM26" s="130"/>
      <c r="GGN26" s="130"/>
      <c r="GGO26" s="130"/>
      <c r="GGP26" s="130"/>
      <c r="GGQ26" s="130"/>
      <c r="GGR26" s="130"/>
      <c r="GGS26" s="130"/>
      <c r="GGT26" s="130"/>
      <c r="GGU26" s="130"/>
      <c r="GGV26" s="130"/>
      <c r="GGW26" s="130"/>
      <c r="GGX26" s="130"/>
      <c r="GGY26" s="130"/>
      <c r="GGZ26" s="130"/>
      <c r="GHA26" s="130"/>
      <c r="GHB26" s="130"/>
      <c r="GHC26" s="130"/>
      <c r="GHD26" s="130"/>
      <c r="GHE26" s="130"/>
      <c r="GHF26" s="130"/>
      <c r="GHG26" s="130"/>
      <c r="GHH26" s="130"/>
      <c r="GHI26" s="130"/>
      <c r="GHJ26" s="130"/>
      <c r="GHK26" s="130"/>
      <c r="GHL26" s="130"/>
      <c r="GHM26" s="130"/>
      <c r="GHN26" s="130"/>
      <c r="GHO26" s="130"/>
      <c r="GHP26" s="130"/>
      <c r="GHQ26" s="130"/>
      <c r="GHR26" s="130"/>
      <c r="GHS26" s="130"/>
      <c r="GHT26" s="130"/>
      <c r="GHU26" s="130"/>
      <c r="GHV26" s="130"/>
      <c r="GHW26" s="130"/>
      <c r="GHX26" s="130"/>
      <c r="GHY26" s="130"/>
      <c r="GHZ26" s="130"/>
      <c r="GIA26" s="130"/>
      <c r="GIB26" s="130"/>
      <c r="GIC26" s="130"/>
      <c r="GID26" s="130"/>
      <c r="GIE26" s="130"/>
      <c r="GIF26" s="130"/>
      <c r="GIG26" s="130"/>
      <c r="GIH26" s="130"/>
      <c r="GII26" s="130"/>
      <c r="GIJ26" s="130"/>
      <c r="GIK26" s="130"/>
      <c r="GIL26" s="130"/>
      <c r="GIM26" s="130"/>
      <c r="GIN26" s="130"/>
      <c r="GIO26" s="130"/>
      <c r="GIP26" s="130"/>
      <c r="GIQ26" s="130"/>
      <c r="GIR26" s="130"/>
      <c r="GIS26" s="130"/>
      <c r="GIT26" s="130"/>
      <c r="GIU26" s="130"/>
      <c r="GIV26" s="130"/>
      <c r="GIW26" s="130"/>
      <c r="GIX26" s="130"/>
      <c r="GIY26" s="130"/>
      <c r="GIZ26" s="130"/>
      <c r="GJA26" s="130"/>
      <c r="GJB26" s="130"/>
      <c r="GJC26" s="130"/>
      <c r="GJD26" s="130"/>
      <c r="GJE26" s="130"/>
      <c r="GJF26" s="130"/>
      <c r="GJG26" s="130"/>
      <c r="GJH26" s="130"/>
      <c r="GJI26" s="130"/>
      <c r="GJJ26" s="130"/>
      <c r="GJK26" s="130"/>
      <c r="GJL26" s="130"/>
      <c r="GJM26" s="130"/>
      <c r="GJN26" s="130"/>
      <c r="GJO26" s="130"/>
      <c r="GJP26" s="130"/>
      <c r="GJQ26" s="130"/>
      <c r="GJR26" s="130"/>
      <c r="GJS26" s="130"/>
      <c r="GJT26" s="130"/>
      <c r="GJU26" s="130"/>
      <c r="GJV26" s="130"/>
      <c r="GJW26" s="130"/>
      <c r="GJX26" s="130"/>
      <c r="GJY26" s="130"/>
      <c r="GJZ26" s="130"/>
      <c r="GKA26" s="130"/>
      <c r="GKB26" s="130"/>
      <c r="GKC26" s="130"/>
      <c r="GKD26" s="130"/>
      <c r="GKE26" s="130"/>
      <c r="GKF26" s="130"/>
      <c r="GKG26" s="130"/>
      <c r="GKH26" s="130"/>
      <c r="GKI26" s="130"/>
      <c r="GKJ26" s="130"/>
      <c r="GKK26" s="130"/>
      <c r="GKL26" s="130"/>
      <c r="GKM26" s="130"/>
      <c r="GKN26" s="130"/>
      <c r="GKO26" s="130"/>
      <c r="GKP26" s="130"/>
      <c r="GKQ26" s="130"/>
      <c r="GKR26" s="130"/>
      <c r="GKS26" s="130"/>
      <c r="GKT26" s="130"/>
      <c r="GKU26" s="130"/>
      <c r="GKV26" s="130"/>
      <c r="GKW26" s="130"/>
      <c r="GKX26" s="130"/>
      <c r="GKY26" s="130"/>
      <c r="GKZ26" s="130"/>
      <c r="GLA26" s="130"/>
      <c r="GLB26" s="130"/>
      <c r="GLC26" s="130"/>
      <c r="GLD26" s="130"/>
      <c r="GLE26" s="130"/>
      <c r="GLF26" s="130"/>
      <c r="GLG26" s="130"/>
      <c r="GLH26" s="130"/>
      <c r="GLI26" s="130"/>
      <c r="GLJ26" s="130"/>
      <c r="GLK26" s="130"/>
      <c r="GLL26" s="130"/>
      <c r="GLM26" s="130"/>
      <c r="GLN26" s="130"/>
      <c r="GLO26" s="130"/>
      <c r="GLP26" s="130"/>
      <c r="GLQ26" s="130"/>
      <c r="GLR26" s="130"/>
      <c r="GLS26" s="130"/>
      <c r="GLT26" s="130"/>
      <c r="GLU26" s="130"/>
      <c r="GLV26" s="130"/>
      <c r="GLW26" s="130"/>
      <c r="GLX26" s="130"/>
      <c r="GLY26" s="130"/>
      <c r="GLZ26" s="130"/>
      <c r="GMA26" s="130"/>
      <c r="GMB26" s="130"/>
      <c r="GMC26" s="130"/>
      <c r="GMD26" s="130"/>
      <c r="GME26" s="130"/>
      <c r="GMF26" s="130"/>
      <c r="GMG26" s="130"/>
      <c r="GMH26" s="130"/>
      <c r="GMI26" s="130"/>
      <c r="GMJ26" s="130"/>
      <c r="GMK26" s="130"/>
      <c r="GML26" s="130"/>
      <c r="GMM26" s="130"/>
      <c r="GMN26" s="130"/>
      <c r="GMO26" s="130"/>
      <c r="GMP26" s="130"/>
      <c r="GMQ26" s="130"/>
      <c r="GMR26" s="130"/>
      <c r="GMS26" s="130"/>
      <c r="GMT26" s="130"/>
      <c r="GMU26" s="130"/>
      <c r="GMV26" s="130"/>
      <c r="GMW26" s="130"/>
      <c r="GMX26" s="130"/>
      <c r="GMY26" s="130"/>
      <c r="GMZ26" s="130"/>
      <c r="GNA26" s="130"/>
      <c r="GNB26" s="130"/>
      <c r="GNC26" s="130"/>
      <c r="GND26" s="130"/>
      <c r="GNE26" s="130"/>
      <c r="GNF26" s="130"/>
      <c r="GNG26" s="130"/>
      <c r="GNH26" s="130"/>
      <c r="GNI26" s="130"/>
      <c r="GNJ26" s="130"/>
      <c r="GNK26" s="130"/>
      <c r="GNL26" s="130"/>
      <c r="GNM26" s="130"/>
      <c r="GNN26" s="130"/>
      <c r="GNO26" s="130"/>
      <c r="GNP26" s="130"/>
      <c r="GNQ26" s="130"/>
      <c r="GNR26" s="130"/>
      <c r="GNS26" s="130"/>
      <c r="GNT26" s="130"/>
      <c r="GNU26" s="130"/>
      <c r="GNV26" s="130"/>
      <c r="GNW26" s="130"/>
      <c r="GNX26" s="130"/>
      <c r="GNY26" s="130"/>
      <c r="GNZ26" s="130"/>
      <c r="GOA26" s="130"/>
      <c r="GOB26" s="130"/>
      <c r="GOC26" s="130"/>
      <c r="GOD26" s="130"/>
      <c r="GOE26" s="130"/>
      <c r="GOF26" s="130"/>
      <c r="GOG26" s="130"/>
      <c r="GOH26" s="130"/>
      <c r="GOI26" s="130"/>
      <c r="GOJ26" s="130"/>
      <c r="GOK26" s="130"/>
      <c r="GOL26" s="130"/>
      <c r="GOM26" s="130"/>
      <c r="GON26" s="130"/>
      <c r="GOO26" s="130"/>
      <c r="GOP26" s="130"/>
      <c r="GOQ26" s="130"/>
      <c r="GOR26" s="130"/>
      <c r="GOS26" s="130"/>
      <c r="GOT26" s="130"/>
      <c r="GOU26" s="130"/>
      <c r="GOV26" s="130"/>
      <c r="GOW26" s="130"/>
      <c r="GOX26" s="130"/>
      <c r="GOY26" s="130"/>
      <c r="GOZ26" s="130"/>
      <c r="GPA26" s="130"/>
      <c r="GPB26" s="130"/>
      <c r="GPC26" s="130"/>
      <c r="GPD26" s="130"/>
      <c r="GPE26" s="130"/>
      <c r="GPF26" s="130"/>
      <c r="GPG26" s="130"/>
      <c r="GPH26" s="130"/>
      <c r="GPI26" s="130"/>
      <c r="GPJ26" s="130"/>
      <c r="GPK26" s="130"/>
      <c r="GPL26" s="130"/>
      <c r="GPM26" s="130"/>
      <c r="GPN26" s="130"/>
      <c r="GPO26" s="130"/>
      <c r="GPP26" s="130"/>
      <c r="GPQ26" s="130"/>
      <c r="GPR26" s="130"/>
      <c r="GPS26" s="130"/>
      <c r="GPT26" s="130"/>
      <c r="GPU26" s="130"/>
      <c r="GPV26" s="130"/>
      <c r="GPW26" s="130"/>
      <c r="GPX26" s="130"/>
      <c r="GPY26" s="130"/>
      <c r="GPZ26" s="130"/>
      <c r="GQA26" s="130"/>
      <c r="GQB26" s="130"/>
      <c r="GQC26" s="130"/>
      <c r="GQD26" s="130"/>
      <c r="GQE26" s="130"/>
      <c r="GQF26" s="130"/>
      <c r="GQG26" s="130"/>
      <c r="GQH26" s="130"/>
      <c r="GQI26" s="130"/>
      <c r="GQJ26" s="130"/>
      <c r="GQK26" s="130"/>
      <c r="GQL26" s="130"/>
      <c r="GQM26" s="130"/>
      <c r="GQN26" s="130"/>
      <c r="GQO26" s="130"/>
      <c r="GQP26" s="130"/>
      <c r="GQQ26" s="130"/>
      <c r="GQR26" s="130"/>
      <c r="GQS26" s="130"/>
      <c r="GQT26" s="130"/>
      <c r="GQU26" s="130"/>
      <c r="GQV26" s="130"/>
      <c r="GQW26" s="130"/>
      <c r="GQX26" s="130"/>
      <c r="GQY26" s="130"/>
      <c r="GQZ26" s="130"/>
      <c r="GRA26" s="130"/>
      <c r="GRB26" s="130"/>
      <c r="GRC26" s="130"/>
      <c r="GRD26" s="130"/>
      <c r="GRE26" s="130"/>
      <c r="GRF26" s="130"/>
      <c r="GRG26" s="130"/>
      <c r="GRH26" s="130"/>
      <c r="GRI26" s="130"/>
      <c r="GRJ26" s="130"/>
      <c r="GRK26" s="130"/>
      <c r="GRL26" s="130"/>
      <c r="GRM26" s="130"/>
      <c r="GRN26" s="130"/>
      <c r="GRO26" s="130"/>
      <c r="GRP26" s="130"/>
      <c r="GRQ26" s="130"/>
      <c r="GRR26" s="130"/>
      <c r="GRS26" s="130"/>
      <c r="GRT26" s="130"/>
      <c r="GRU26" s="130"/>
      <c r="GRV26" s="130"/>
      <c r="GRW26" s="130"/>
      <c r="GRX26" s="130"/>
      <c r="GRY26" s="130"/>
      <c r="GRZ26" s="130"/>
      <c r="GSA26" s="130"/>
      <c r="GSB26" s="130"/>
      <c r="GSC26" s="130"/>
      <c r="GSD26" s="130"/>
      <c r="GSE26" s="130"/>
      <c r="GSF26" s="130"/>
      <c r="GSG26" s="130"/>
      <c r="GSH26" s="130"/>
      <c r="GSI26" s="130"/>
      <c r="GSJ26" s="130"/>
      <c r="GSK26" s="130"/>
      <c r="GSL26" s="130"/>
      <c r="GSM26" s="130"/>
      <c r="GSN26" s="130"/>
      <c r="GSO26" s="130"/>
      <c r="GSP26" s="130"/>
      <c r="GSQ26" s="130"/>
      <c r="GSR26" s="130"/>
      <c r="GSS26" s="130"/>
      <c r="GST26" s="130"/>
      <c r="GSU26" s="130"/>
      <c r="GSV26" s="130"/>
      <c r="GSW26" s="130"/>
      <c r="GSX26" s="130"/>
      <c r="GSY26" s="130"/>
      <c r="GSZ26" s="130"/>
      <c r="GTA26" s="130"/>
      <c r="GTB26" s="130"/>
      <c r="GTC26" s="130"/>
      <c r="GTD26" s="130"/>
      <c r="GTE26" s="130"/>
      <c r="GTF26" s="130"/>
      <c r="GTG26" s="130"/>
      <c r="GTH26" s="130"/>
      <c r="GTI26" s="130"/>
      <c r="GTJ26" s="130"/>
      <c r="GTK26" s="130"/>
      <c r="GTL26" s="130"/>
      <c r="GTM26" s="130"/>
      <c r="GTN26" s="130"/>
      <c r="GTO26" s="130"/>
      <c r="GTP26" s="130"/>
      <c r="GTQ26" s="130"/>
      <c r="GTR26" s="130"/>
      <c r="GTS26" s="130"/>
      <c r="GTT26" s="130"/>
      <c r="GTU26" s="130"/>
      <c r="GTV26" s="130"/>
      <c r="GTW26" s="130"/>
      <c r="GTX26" s="130"/>
      <c r="GTY26" s="130"/>
      <c r="GTZ26" s="130"/>
      <c r="GUA26" s="130"/>
      <c r="GUB26" s="130"/>
      <c r="GUC26" s="130"/>
      <c r="GUD26" s="130"/>
      <c r="GUE26" s="130"/>
      <c r="GUF26" s="130"/>
      <c r="GUG26" s="130"/>
      <c r="GUH26" s="130"/>
      <c r="GUI26" s="130"/>
      <c r="GUJ26" s="130"/>
      <c r="GUK26" s="130"/>
      <c r="GUL26" s="130"/>
      <c r="GUM26" s="130"/>
      <c r="GUN26" s="130"/>
      <c r="GUO26" s="130"/>
      <c r="GUP26" s="130"/>
      <c r="GUQ26" s="130"/>
      <c r="GUR26" s="130"/>
      <c r="GUS26" s="130"/>
      <c r="GUT26" s="130"/>
      <c r="GUU26" s="130"/>
      <c r="GUV26" s="130"/>
      <c r="GUW26" s="130"/>
      <c r="GUX26" s="130"/>
      <c r="GUY26" s="130"/>
      <c r="GUZ26" s="130"/>
      <c r="GVA26" s="130"/>
      <c r="GVB26" s="130"/>
      <c r="GVC26" s="130"/>
      <c r="GVD26" s="130"/>
      <c r="GVE26" s="130"/>
      <c r="GVF26" s="130"/>
      <c r="GVG26" s="130"/>
      <c r="GVH26" s="130"/>
      <c r="GVI26" s="130"/>
      <c r="GVJ26" s="130"/>
      <c r="GVK26" s="130"/>
      <c r="GVL26" s="130"/>
      <c r="GVM26" s="130"/>
      <c r="GVN26" s="130"/>
      <c r="GVO26" s="130"/>
      <c r="GVP26" s="130"/>
      <c r="GVQ26" s="130"/>
      <c r="GVR26" s="130"/>
      <c r="GVS26" s="130"/>
      <c r="GVT26" s="130"/>
      <c r="GVU26" s="130"/>
      <c r="GVV26" s="130"/>
      <c r="GVW26" s="130"/>
      <c r="GVX26" s="130"/>
      <c r="GVY26" s="130"/>
      <c r="GVZ26" s="130"/>
      <c r="GWA26" s="130"/>
      <c r="GWB26" s="130"/>
      <c r="GWC26" s="130"/>
      <c r="GWD26" s="130"/>
      <c r="GWE26" s="130"/>
      <c r="GWF26" s="130"/>
      <c r="GWG26" s="130"/>
      <c r="GWH26" s="130"/>
      <c r="GWI26" s="130"/>
      <c r="GWJ26" s="130"/>
      <c r="GWK26" s="130"/>
      <c r="GWL26" s="130"/>
      <c r="GWM26" s="130"/>
      <c r="GWN26" s="130"/>
      <c r="GWO26" s="130"/>
      <c r="GWP26" s="130"/>
      <c r="GWQ26" s="130"/>
      <c r="GWR26" s="130"/>
      <c r="GWS26" s="130"/>
      <c r="GWT26" s="130"/>
      <c r="GWU26" s="130"/>
      <c r="GWV26" s="130"/>
      <c r="GWW26" s="130"/>
      <c r="GWX26" s="130"/>
      <c r="GWY26" s="130"/>
      <c r="GWZ26" s="130"/>
      <c r="GXA26" s="130"/>
      <c r="GXB26" s="130"/>
      <c r="GXC26" s="130"/>
      <c r="GXD26" s="130"/>
      <c r="GXE26" s="130"/>
      <c r="GXF26" s="130"/>
      <c r="GXG26" s="130"/>
      <c r="GXH26" s="130"/>
      <c r="GXI26" s="130"/>
      <c r="GXJ26" s="130"/>
      <c r="GXK26" s="130"/>
      <c r="GXL26" s="130"/>
      <c r="GXM26" s="130"/>
      <c r="GXN26" s="130"/>
      <c r="GXO26" s="130"/>
      <c r="GXP26" s="130"/>
      <c r="GXQ26" s="130"/>
      <c r="GXR26" s="130"/>
      <c r="GXS26" s="130"/>
      <c r="GXT26" s="130"/>
      <c r="GXU26" s="130"/>
      <c r="GXV26" s="130"/>
      <c r="GXW26" s="130"/>
      <c r="GXX26" s="130"/>
      <c r="GXY26" s="130"/>
      <c r="GXZ26" s="130"/>
      <c r="GYA26" s="130"/>
      <c r="GYB26" s="130"/>
      <c r="GYC26" s="130"/>
      <c r="GYD26" s="130"/>
      <c r="GYE26" s="130"/>
      <c r="GYF26" s="130"/>
      <c r="GYG26" s="130"/>
      <c r="GYH26" s="130"/>
      <c r="GYI26" s="130"/>
      <c r="GYJ26" s="130"/>
      <c r="GYK26" s="130"/>
      <c r="GYL26" s="130"/>
      <c r="GYM26" s="130"/>
      <c r="GYN26" s="130"/>
      <c r="GYO26" s="130"/>
      <c r="GYP26" s="130"/>
      <c r="GYQ26" s="130"/>
      <c r="GYR26" s="130"/>
      <c r="GYS26" s="130"/>
      <c r="GYT26" s="130"/>
      <c r="GYU26" s="130"/>
      <c r="GYV26" s="130"/>
      <c r="GYW26" s="130"/>
      <c r="GYX26" s="130"/>
      <c r="GYY26" s="130"/>
      <c r="GYZ26" s="130"/>
      <c r="GZA26" s="130"/>
      <c r="GZB26" s="130"/>
      <c r="GZC26" s="130"/>
      <c r="GZD26" s="130"/>
      <c r="GZE26" s="130"/>
      <c r="GZF26" s="130"/>
      <c r="GZG26" s="130"/>
      <c r="GZH26" s="130"/>
      <c r="GZI26" s="130"/>
      <c r="GZJ26" s="130"/>
      <c r="GZK26" s="130"/>
      <c r="GZL26" s="130"/>
      <c r="GZM26" s="130"/>
      <c r="GZN26" s="130"/>
      <c r="GZO26" s="130"/>
      <c r="GZP26" s="130"/>
      <c r="GZQ26" s="130"/>
      <c r="GZR26" s="130"/>
      <c r="GZS26" s="130"/>
      <c r="GZT26" s="130"/>
      <c r="GZU26" s="130"/>
      <c r="GZV26" s="130"/>
      <c r="GZW26" s="130"/>
      <c r="GZX26" s="130"/>
      <c r="GZY26" s="130"/>
      <c r="GZZ26" s="130"/>
      <c r="HAA26" s="130"/>
      <c r="HAB26" s="130"/>
      <c r="HAC26" s="130"/>
      <c r="HAD26" s="130"/>
      <c r="HAE26" s="130"/>
      <c r="HAF26" s="130"/>
      <c r="HAG26" s="130"/>
      <c r="HAH26" s="130"/>
      <c r="HAI26" s="130"/>
      <c r="HAJ26" s="130"/>
      <c r="HAK26" s="130"/>
      <c r="HAL26" s="130"/>
      <c r="HAM26" s="130"/>
      <c r="HAN26" s="130"/>
      <c r="HAO26" s="130"/>
      <c r="HAP26" s="130"/>
      <c r="HAQ26" s="130"/>
      <c r="HAR26" s="130"/>
      <c r="HAS26" s="130"/>
      <c r="HAT26" s="130"/>
      <c r="HAU26" s="130"/>
      <c r="HAV26" s="130"/>
      <c r="HAW26" s="130"/>
      <c r="HAX26" s="130"/>
      <c r="HAY26" s="130"/>
      <c r="HAZ26" s="130"/>
      <c r="HBA26" s="130"/>
      <c r="HBB26" s="130"/>
      <c r="HBC26" s="130"/>
      <c r="HBD26" s="130"/>
      <c r="HBE26" s="130"/>
      <c r="HBF26" s="130"/>
      <c r="HBG26" s="130"/>
      <c r="HBH26" s="130"/>
      <c r="HBI26" s="130"/>
      <c r="HBJ26" s="130"/>
      <c r="HBK26" s="130"/>
      <c r="HBL26" s="130"/>
      <c r="HBM26" s="130"/>
      <c r="HBN26" s="130"/>
      <c r="HBO26" s="130"/>
      <c r="HBP26" s="130"/>
      <c r="HBQ26" s="130"/>
      <c r="HBR26" s="130"/>
      <c r="HBS26" s="130"/>
      <c r="HBT26" s="130"/>
      <c r="HBU26" s="130"/>
      <c r="HBV26" s="130"/>
      <c r="HBW26" s="130"/>
      <c r="HBX26" s="130"/>
      <c r="HBY26" s="130"/>
      <c r="HBZ26" s="130"/>
      <c r="HCA26" s="130"/>
      <c r="HCB26" s="130"/>
      <c r="HCC26" s="130"/>
      <c r="HCD26" s="130"/>
      <c r="HCE26" s="130"/>
      <c r="HCF26" s="130"/>
      <c r="HCG26" s="130"/>
      <c r="HCH26" s="130"/>
      <c r="HCI26" s="130"/>
      <c r="HCJ26" s="130"/>
      <c r="HCK26" s="130"/>
      <c r="HCL26" s="130"/>
      <c r="HCM26" s="130"/>
      <c r="HCN26" s="130"/>
      <c r="HCO26" s="130"/>
      <c r="HCP26" s="130"/>
      <c r="HCQ26" s="130"/>
      <c r="HCR26" s="130"/>
      <c r="HCS26" s="130"/>
      <c r="HCT26" s="130"/>
      <c r="HCU26" s="130"/>
      <c r="HCV26" s="130"/>
      <c r="HCW26" s="130"/>
      <c r="HCX26" s="130"/>
      <c r="HCY26" s="130"/>
      <c r="HCZ26" s="130"/>
      <c r="HDA26" s="130"/>
      <c r="HDB26" s="130"/>
      <c r="HDC26" s="130"/>
      <c r="HDD26" s="130"/>
      <c r="HDE26" s="130"/>
      <c r="HDF26" s="130"/>
      <c r="HDG26" s="130"/>
      <c r="HDH26" s="130"/>
      <c r="HDI26" s="130"/>
      <c r="HDJ26" s="130"/>
      <c r="HDK26" s="130"/>
      <c r="HDL26" s="130"/>
      <c r="HDM26" s="130"/>
      <c r="HDN26" s="130"/>
      <c r="HDO26" s="130"/>
      <c r="HDP26" s="130"/>
      <c r="HDQ26" s="130"/>
      <c r="HDR26" s="130"/>
      <c r="HDS26" s="130"/>
      <c r="HDT26" s="130"/>
      <c r="HDU26" s="130"/>
      <c r="HDV26" s="130"/>
      <c r="HDW26" s="130"/>
      <c r="HDX26" s="130"/>
      <c r="HDY26" s="130"/>
      <c r="HDZ26" s="130"/>
      <c r="HEA26" s="130"/>
      <c r="HEB26" s="130"/>
      <c r="HEC26" s="130"/>
      <c r="HED26" s="130"/>
      <c r="HEE26" s="130"/>
      <c r="HEF26" s="130"/>
      <c r="HEG26" s="130"/>
      <c r="HEH26" s="130"/>
      <c r="HEI26" s="130"/>
      <c r="HEJ26" s="130"/>
      <c r="HEK26" s="130"/>
      <c r="HEL26" s="130"/>
      <c r="HEM26" s="130"/>
      <c r="HEN26" s="130"/>
      <c r="HEO26" s="130"/>
      <c r="HEP26" s="130"/>
      <c r="HEQ26" s="130"/>
      <c r="HER26" s="130"/>
      <c r="HES26" s="130"/>
      <c r="HET26" s="130"/>
      <c r="HEU26" s="130"/>
      <c r="HEV26" s="130"/>
      <c r="HEW26" s="130"/>
      <c r="HEX26" s="130"/>
      <c r="HEY26" s="130"/>
      <c r="HEZ26" s="130"/>
      <c r="HFA26" s="130"/>
      <c r="HFB26" s="130"/>
      <c r="HFC26" s="130"/>
      <c r="HFD26" s="130"/>
      <c r="HFE26" s="130"/>
      <c r="HFF26" s="130"/>
      <c r="HFG26" s="130"/>
      <c r="HFH26" s="130"/>
      <c r="HFI26" s="130"/>
      <c r="HFJ26" s="130"/>
      <c r="HFK26" s="130"/>
      <c r="HFL26" s="130"/>
      <c r="HFM26" s="130"/>
      <c r="HFN26" s="130"/>
      <c r="HFO26" s="130"/>
      <c r="HFP26" s="130"/>
      <c r="HFQ26" s="130"/>
      <c r="HFR26" s="130"/>
      <c r="HFS26" s="130"/>
      <c r="HFT26" s="130"/>
      <c r="HFU26" s="130"/>
      <c r="HFV26" s="130"/>
      <c r="HFW26" s="130"/>
      <c r="HFX26" s="130"/>
      <c r="HFY26" s="130"/>
      <c r="HFZ26" s="130"/>
      <c r="HGA26" s="130"/>
      <c r="HGB26" s="130"/>
      <c r="HGC26" s="130"/>
      <c r="HGD26" s="130"/>
      <c r="HGE26" s="130"/>
      <c r="HGF26" s="130"/>
      <c r="HGG26" s="130"/>
      <c r="HGH26" s="130"/>
      <c r="HGI26" s="130"/>
      <c r="HGJ26" s="130"/>
      <c r="HGK26" s="130"/>
      <c r="HGL26" s="130"/>
      <c r="HGM26" s="130"/>
      <c r="HGN26" s="130"/>
      <c r="HGO26" s="130"/>
      <c r="HGP26" s="130"/>
      <c r="HGQ26" s="130"/>
      <c r="HGR26" s="130"/>
      <c r="HGS26" s="130"/>
      <c r="HGT26" s="130"/>
      <c r="HGU26" s="130"/>
      <c r="HGV26" s="130"/>
      <c r="HGW26" s="130"/>
      <c r="HGX26" s="130"/>
      <c r="HGY26" s="130"/>
      <c r="HGZ26" s="130"/>
      <c r="HHA26" s="130"/>
      <c r="HHB26" s="130"/>
      <c r="HHC26" s="130"/>
      <c r="HHD26" s="130"/>
      <c r="HHE26" s="130"/>
      <c r="HHF26" s="130"/>
      <c r="HHG26" s="130"/>
      <c r="HHH26" s="130"/>
      <c r="HHI26" s="130"/>
      <c r="HHJ26" s="130"/>
      <c r="HHK26" s="130"/>
      <c r="HHL26" s="130"/>
      <c r="HHM26" s="130"/>
      <c r="HHN26" s="130"/>
      <c r="HHO26" s="130"/>
      <c r="HHP26" s="130"/>
      <c r="HHQ26" s="130"/>
      <c r="HHR26" s="130"/>
      <c r="HHS26" s="130"/>
      <c r="HHT26" s="130"/>
      <c r="HHU26" s="130"/>
      <c r="HHV26" s="130"/>
      <c r="HHW26" s="130"/>
      <c r="HHX26" s="130"/>
      <c r="HHY26" s="130"/>
      <c r="HHZ26" s="130"/>
      <c r="HIA26" s="130"/>
      <c r="HIB26" s="130"/>
      <c r="HIC26" s="130"/>
      <c r="HID26" s="130"/>
      <c r="HIE26" s="130"/>
      <c r="HIF26" s="130"/>
      <c r="HIG26" s="130"/>
      <c r="HIH26" s="130"/>
      <c r="HII26" s="130"/>
      <c r="HIJ26" s="130"/>
      <c r="HIK26" s="130"/>
      <c r="HIL26" s="130"/>
      <c r="HIM26" s="130"/>
      <c r="HIN26" s="130"/>
      <c r="HIO26" s="130"/>
      <c r="HIP26" s="130"/>
      <c r="HIQ26" s="130"/>
      <c r="HIR26" s="130"/>
      <c r="HIS26" s="130"/>
      <c r="HIT26" s="130"/>
      <c r="HIU26" s="130"/>
      <c r="HIV26" s="130"/>
      <c r="HIW26" s="130"/>
      <c r="HIX26" s="130"/>
      <c r="HIY26" s="130"/>
      <c r="HIZ26" s="130"/>
      <c r="HJA26" s="130"/>
      <c r="HJB26" s="130"/>
      <c r="HJC26" s="130"/>
      <c r="HJD26" s="130"/>
      <c r="HJE26" s="130"/>
      <c r="HJF26" s="130"/>
      <c r="HJG26" s="130"/>
      <c r="HJH26" s="130"/>
      <c r="HJI26" s="130"/>
      <c r="HJJ26" s="130"/>
      <c r="HJK26" s="130"/>
      <c r="HJL26" s="130"/>
      <c r="HJM26" s="130"/>
      <c r="HJN26" s="130"/>
      <c r="HJO26" s="130"/>
      <c r="HJP26" s="130"/>
      <c r="HJQ26" s="130"/>
      <c r="HJR26" s="130"/>
      <c r="HJS26" s="130"/>
      <c r="HJT26" s="130"/>
      <c r="HJU26" s="130"/>
      <c r="HJV26" s="130"/>
      <c r="HJW26" s="130"/>
      <c r="HJX26" s="130"/>
      <c r="HJY26" s="130"/>
      <c r="HJZ26" s="130"/>
      <c r="HKA26" s="130"/>
      <c r="HKB26" s="130"/>
      <c r="HKC26" s="130"/>
      <c r="HKD26" s="130"/>
      <c r="HKE26" s="130"/>
      <c r="HKF26" s="130"/>
      <c r="HKG26" s="130"/>
      <c r="HKH26" s="130"/>
      <c r="HKI26" s="130"/>
      <c r="HKJ26" s="130"/>
      <c r="HKK26" s="130"/>
      <c r="HKL26" s="130"/>
      <c r="HKM26" s="130"/>
      <c r="HKN26" s="130"/>
      <c r="HKO26" s="130"/>
      <c r="HKP26" s="130"/>
      <c r="HKQ26" s="130"/>
      <c r="HKR26" s="130"/>
      <c r="HKS26" s="130"/>
      <c r="HKT26" s="130"/>
      <c r="HKU26" s="130"/>
      <c r="HKV26" s="130"/>
      <c r="HKW26" s="130"/>
      <c r="HKX26" s="130"/>
      <c r="HKY26" s="130"/>
      <c r="HKZ26" s="130"/>
      <c r="HLA26" s="130"/>
      <c r="HLB26" s="130"/>
      <c r="HLC26" s="130"/>
      <c r="HLD26" s="130"/>
      <c r="HLE26" s="130"/>
      <c r="HLF26" s="130"/>
      <c r="HLG26" s="130"/>
      <c r="HLH26" s="130"/>
      <c r="HLI26" s="130"/>
      <c r="HLJ26" s="130"/>
      <c r="HLK26" s="130"/>
      <c r="HLL26" s="130"/>
      <c r="HLM26" s="130"/>
      <c r="HLN26" s="130"/>
      <c r="HLO26" s="130"/>
      <c r="HLP26" s="130"/>
      <c r="HLQ26" s="130"/>
      <c r="HLR26" s="130"/>
      <c r="HLS26" s="130"/>
      <c r="HLT26" s="130"/>
      <c r="HLU26" s="130"/>
      <c r="HLV26" s="130"/>
      <c r="HLW26" s="130"/>
      <c r="HLX26" s="130"/>
      <c r="HLY26" s="130"/>
      <c r="HLZ26" s="130"/>
      <c r="HMA26" s="130"/>
      <c r="HMB26" s="130"/>
      <c r="HMC26" s="130"/>
      <c r="HMD26" s="130"/>
      <c r="HME26" s="130"/>
      <c r="HMF26" s="130"/>
      <c r="HMG26" s="130"/>
      <c r="HMH26" s="130"/>
      <c r="HMI26" s="130"/>
      <c r="HMJ26" s="130"/>
      <c r="HMK26" s="130"/>
      <c r="HML26" s="130"/>
      <c r="HMM26" s="130"/>
      <c r="HMN26" s="130"/>
      <c r="HMO26" s="130"/>
      <c r="HMP26" s="130"/>
      <c r="HMQ26" s="130"/>
      <c r="HMR26" s="130"/>
      <c r="HMS26" s="130"/>
      <c r="HMT26" s="130"/>
      <c r="HMU26" s="130"/>
      <c r="HMV26" s="130"/>
      <c r="HMW26" s="130"/>
      <c r="HMX26" s="130"/>
      <c r="HMY26" s="130"/>
      <c r="HMZ26" s="130"/>
      <c r="HNA26" s="130"/>
      <c r="HNB26" s="130"/>
      <c r="HNC26" s="130"/>
      <c r="HND26" s="130"/>
      <c r="HNE26" s="130"/>
      <c r="HNF26" s="130"/>
      <c r="HNG26" s="130"/>
      <c r="HNH26" s="130"/>
      <c r="HNI26" s="130"/>
      <c r="HNJ26" s="130"/>
      <c r="HNK26" s="130"/>
      <c r="HNL26" s="130"/>
      <c r="HNM26" s="130"/>
      <c r="HNN26" s="130"/>
      <c r="HNO26" s="130"/>
      <c r="HNP26" s="130"/>
      <c r="HNQ26" s="130"/>
      <c r="HNR26" s="130"/>
      <c r="HNS26" s="130"/>
      <c r="HNT26" s="130"/>
      <c r="HNU26" s="130"/>
      <c r="HNV26" s="130"/>
      <c r="HNW26" s="130"/>
      <c r="HNX26" s="130"/>
      <c r="HNY26" s="130"/>
      <c r="HNZ26" s="130"/>
      <c r="HOA26" s="130"/>
      <c r="HOB26" s="130"/>
      <c r="HOC26" s="130"/>
      <c r="HOD26" s="130"/>
      <c r="HOE26" s="130"/>
      <c r="HOF26" s="130"/>
      <c r="HOG26" s="130"/>
      <c r="HOH26" s="130"/>
      <c r="HOI26" s="130"/>
      <c r="HOJ26" s="130"/>
      <c r="HOK26" s="130"/>
      <c r="HOL26" s="130"/>
      <c r="HOM26" s="130"/>
      <c r="HON26" s="130"/>
      <c r="HOO26" s="130"/>
      <c r="HOP26" s="130"/>
      <c r="HOQ26" s="130"/>
      <c r="HOR26" s="130"/>
      <c r="HOS26" s="130"/>
      <c r="HOT26" s="130"/>
      <c r="HOU26" s="130"/>
      <c r="HOV26" s="130"/>
      <c r="HOW26" s="130"/>
      <c r="HOX26" s="130"/>
      <c r="HOY26" s="130"/>
      <c r="HOZ26" s="130"/>
      <c r="HPA26" s="130"/>
      <c r="HPB26" s="130"/>
      <c r="HPC26" s="130"/>
      <c r="HPD26" s="130"/>
      <c r="HPE26" s="130"/>
      <c r="HPF26" s="130"/>
      <c r="HPG26" s="130"/>
      <c r="HPH26" s="130"/>
      <c r="HPI26" s="130"/>
      <c r="HPJ26" s="130"/>
      <c r="HPK26" s="130"/>
      <c r="HPL26" s="130"/>
      <c r="HPM26" s="130"/>
      <c r="HPN26" s="130"/>
      <c r="HPO26" s="130"/>
      <c r="HPP26" s="130"/>
      <c r="HPQ26" s="130"/>
      <c r="HPR26" s="130"/>
      <c r="HPS26" s="130"/>
      <c r="HPT26" s="130"/>
      <c r="HPU26" s="130"/>
      <c r="HPV26" s="130"/>
      <c r="HPW26" s="130"/>
      <c r="HPX26" s="130"/>
      <c r="HPY26" s="130"/>
      <c r="HPZ26" s="130"/>
      <c r="HQA26" s="130"/>
      <c r="HQB26" s="130"/>
      <c r="HQC26" s="130"/>
      <c r="HQD26" s="130"/>
      <c r="HQE26" s="130"/>
      <c r="HQF26" s="130"/>
      <c r="HQG26" s="130"/>
      <c r="HQH26" s="130"/>
      <c r="HQI26" s="130"/>
      <c r="HQJ26" s="130"/>
      <c r="HQK26" s="130"/>
      <c r="HQL26" s="130"/>
      <c r="HQM26" s="130"/>
      <c r="HQN26" s="130"/>
      <c r="HQO26" s="130"/>
      <c r="HQP26" s="130"/>
      <c r="HQQ26" s="130"/>
      <c r="HQR26" s="130"/>
      <c r="HQS26" s="130"/>
      <c r="HQT26" s="130"/>
      <c r="HQU26" s="130"/>
      <c r="HQV26" s="130"/>
      <c r="HQW26" s="130"/>
      <c r="HQX26" s="130"/>
      <c r="HQY26" s="130"/>
      <c r="HQZ26" s="130"/>
      <c r="HRA26" s="130"/>
      <c r="HRB26" s="130"/>
      <c r="HRC26" s="130"/>
      <c r="HRD26" s="130"/>
      <c r="HRE26" s="130"/>
      <c r="HRF26" s="130"/>
      <c r="HRG26" s="130"/>
      <c r="HRH26" s="130"/>
      <c r="HRI26" s="130"/>
      <c r="HRJ26" s="130"/>
      <c r="HRK26" s="130"/>
      <c r="HRL26" s="130"/>
      <c r="HRM26" s="130"/>
      <c r="HRN26" s="130"/>
      <c r="HRO26" s="130"/>
      <c r="HRP26" s="130"/>
      <c r="HRQ26" s="130"/>
      <c r="HRR26" s="130"/>
      <c r="HRS26" s="130"/>
      <c r="HRT26" s="130"/>
      <c r="HRU26" s="130"/>
      <c r="HRV26" s="130"/>
      <c r="HRW26" s="130"/>
      <c r="HRX26" s="130"/>
      <c r="HRY26" s="130"/>
      <c r="HRZ26" s="130"/>
      <c r="HSA26" s="130"/>
      <c r="HSB26" s="130"/>
      <c r="HSC26" s="130"/>
      <c r="HSD26" s="130"/>
      <c r="HSE26" s="130"/>
      <c r="HSF26" s="130"/>
      <c r="HSG26" s="130"/>
      <c r="HSH26" s="130"/>
      <c r="HSI26" s="130"/>
      <c r="HSJ26" s="130"/>
      <c r="HSK26" s="130"/>
      <c r="HSL26" s="130"/>
      <c r="HSM26" s="130"/>
      <c r="HSN26" s="130"/>
      <c r="HSO26" s="130"/>
      <c r="HSP26" s="130"/>
      <c r="HSQ26" s="130"/>
      <c r="HSR26" s="130"/>
      <c r="HSS26" s="130"/>
      <c r="HST26" s="130"/>
      <c r="HSU26" s="130"/>
      <c r="HSV26" s="130"/>
      <c r="HSW26" s="130"/>
      <c r="HSX26" s="130"/>
      <c r="HSY26" s="130"/>
      <c r="HSZ26" s="130"/>
      <c r="HTA26" s="130"/>
      <c r="HTB26" s="130"/>
      <c r="HTC26" s="130"/>
      <c r="HTD26" s="130"/>
      <c r="HTE26" s="130"/>
      <c r="HTF26" s="130"/>
      <c r="HTG26" s="130"/>
      <c r="HTH26" s="130"/>
      <c r="HTI26" s="130"/>
      <c r="HTJ26" s="130"/>
      <c r="HTK26" s="130"/>
      <c r="HTL26" s="130"/>
      <c r="HTM26" s="130"/>
      <c r="HTN26" s="130"/>
      <c r="HTO26" s="130"/>
      <c r="HTP26" s="130"/>
      <c r="HTQ26" s="130"/>
      <c r="HTR26" s="130"/>
      <c r="HTS26" s="130"/>
      <c r="HTT26" s="130"/>
      <c r="HTU26" s="130"/>
      <c r="HTV26" s="130"/>
      <c r="HTW26" s="130"/>
      <c r="HTX26" s="130"/>
      <c r="HTY26" s="130"/>
      <c r="HTZ26" s="130"/>
      <c r="HUA26" s="130"/>
      <c r="HUB26" s="130"/>
      <c r="HUC26" s="130"/>
      <c r="HUD26" s="130"/>
      <c r="HUE26" s="130"/>
      <c r="HUF26" s="130"/>
      <c r="HUG26" s="130"/>
      <c r="HUH26" s="130"/>
      <c r="HUI26" s="130"/>
      <c r="HUJ26" s="130"/>
      <c r="HUK26" s="130"/>
      <c r="HUL26" s="130"/>
      <c r="HUM26" s="130"/>
      <c r="HUN26" s="130"/>
      <c r="HUO26" s="130"/>
      <c r="HUP26" s="130"/>
      <c r="HUQ26" s="130"/>
      <c r="HUR26" s="130"/>
      <c r="HUS26" s="130"/>
      <c r="HUT26" s="130"/>
      <c r="HUU26" s="130"/>
      <c r="HUV26" s="130"/>
      <c r="HUW26" s="130"/>
      <c r="HUX26" s="130"/>
      <c r="HUY26" s="130"/>
      <c r="HUZ26" s="130"/>
      <c r="HVA26" s="130"/>
      <c r="HVB26" s="130"/>
      <c r="HVC26" s="130"/>
      <c r="HVD26" s="130"/>
      <c r="HVE26" s="130"/>
      <c r="HVF26" s="130"/>
      <c r="HVG26" s="130"/>
      <c r="HVH26" s="130"/>
      <c r="HVI26" s="130"/>
      <c r="HVJ26" s="130"/>
      <c r="HVK26" s="130"/>
      <c r="HVL26" s="130"/>
      <c r="HVM26" s="130"/>
      <c r="HVN26" s="130"/>
      <c r="HVO26" s="130"/>
      <c r="HVP26" s="130"/>
      <c r="HVQ26" s="130"/>
      <c r="HVR26" s="130"/>
      <c r="HVS26" s="130"/>
      <c r="HVT26" s="130"/>
      <c r="HVU26" s="130"/>
      <c r="HVV26" s="130"/>
      <c r="HVW26" s="130"/>
      <c r="HVX26" s="130"/>
      <c r="HVY26" s="130"/>
      <c r="HVZ26" s="130"/>
      <c r="HWA26" s="130"/>
      <c r="HWB26" s="130"/>
      <c r="HWC26" s="130"/>
      <c r="HWD26" s="130"/>
      <c r="HWE26" s="130"/>
      <c r="HWF26" s="130"/>
      <c r="HWG26" s="130"/>
      <c r="HWH26" s="130"/>
      <c r="HWI26" s="130"/>
      <c r="HWJ26" s="130"/>
      <c r="HWK26" s="130"/>
      <c r="HWL26" s="130"/>
      <c r="HWM26" s="130"/>
      <c r="HWN26" s="130"/>
      <c r="HWO26" s="130"/>
      <c r="HWP26" s="130"/>
      <c r="HWQ26" s="130"/>
      <c r="HWR26" s="130"/>
      <c r="HWS26" s="130"/>
      <c r="HWT26" s="130"/>
      <c r="HWU26" s="130"/>
      <c r="HWV26" s="130"/>
      <c r="HWW26" s="130"/>
      <c r="HWX26" s="130"/>
      <c r="HWY26" s="130"/>
      <c r="HWZ26" s="130"/>
      <c r="HXA26" s="130"/>
      <c r="HXB26" s="130"/>
      <c r="HXC26" s="130"/>
      <c r="HXD26" s="130"/>
      <c r="HXE26" s="130"/>
      <c r="HXF26" s="130"/>
      <c r="HXG26" s="130"/>
      <c r="HXH26" s="130"/>
      <c r="HXI26" s="130"/>
      <c r="HXJ26" s="130"/>
      <c r="HXK26" s="130"/>
      <c r="HXL26" s="130"/>
      <c r="HXM26" s="130"/>
      <c r="HXN26" s="130"/>
      <c r="HXO26" s="130"/>
      <c r="HXP26" s="130"/>
      <c r="HXQ26" s="130"/>
      <c r="HXR26" s="130"/>
      <c r="HXS26" s="130"/>
      <c r="HXT26" s="130"/>
      <c r="HXU26" s="130"/>
      <c r="HXV26" s="130"/>
      <c r="HXW26" s="130"/>
      <c r="HXX26" s="130"/>
      <c r="HXY26" s="130"/>
      <c r="HXZ26" s="130"/>
      <c r="HYA26" s="130"/>
      <c r="HYB26" s="130"/>
      <c r="HYC26" s="130"/>
      <c r="HYD26" s="130"/>
      <c r="HYE26" s="130"/>
      <c r="HYF26" s="130"/>
      <c r="HYG26" s="130"/>
      <c r="HYH26" s="130"/>
      <c r="HYI26" s="130"/>
      <c r="HYJ26" s="130"/>
      <c r="HYK26" s="130"/>
      <c r="HYL26" s="130"/>
      <c r="HYM26" s="130"/>
      <c r="HYN26" s="130"/>
      <c r="HYO26" s="130"/>
      <c r="HYP26" s="130"/>
      <c r="HYQ26" s="130"/>
      <c r="HYR26" s="130"/>
      <c r="HYS26" s="130"/>
      <c r="HYT26" s="130"/>
      <c r="HYU26" s="130"/>
      <c r="HYV26" s="130"/>
      <c r="HYW26" s="130"/>
      <c r="HYX26" s="130"/>
      <c r="HYY26" s="130"/>
      <c r="HYZ26" s="130"/>
      <c r="HZA26" s="130"/>
      <c r="HZB26" s="130"/>
      <c r="HZC26" s="130"/>
      <c r="HZD26" s="130"/>
      <c r="HZE26" s="130"/>
      <c r="HZF26" s="130"/>
      <c r="HZG26" s="130"/>
      <c r="HZH26" s="130"/>
      <c r="HZI26" s="130"/>
      <c r="HZJ26" s="130"/>
      <c r="HZK26" s="130"/>
      <c r="HZL26" s="130"/>
      <c r="HZM26" s="130"/>
      <c r="HZN26" s="130"/>
      <c r="HZO26" s="130"/>
      <c r="HZP26" s="130"/>
      <c r="HZQ26" s="130"/>
      <c r="HZR26" s="130"/>
      <c r="HZS26" s="130"/>
      <c r="HZT26" s="130"/>
      <c r="HZU26" s="130"/>
      <c r="HZV26" s="130"/>
      <c r="HZW26" s="130"/>
      <c r="HZX26" s="130"/>
      <c r="HZY26" s="130"/>
      <c r="HZZ26" s="130"/>
      <c r="IAA26" s="130"/>
      <c r="IAB26" s="130"/>
      <c r="IAC26" s="130"/>
      <c r="IAD26" s="130"/>
      <c r="IAE26" s="130"/>
      <c r="IAF26" s="130"/>
      <c r="IAG26" s="130"/>
      <c r="IAH26" s="130"/>
      <c r="IAI26" s="130"/>
      <c r="IAJ26" s="130"/>
      <c r="IAK26" s="130"/>
      <c r="IAL26" s="130"/>
      <c r="IAM26" s="130"/>
      <c r="IAN26" s="130"/>
      <c r="IAO26" s="130"/>
      <c r="IAP26" s="130"/>
      <c r="IAQ26" s="130"/>
      <c r="IAR26" s="130"/>
      <c r="IAS26" s="130"/>
      <c r="IAT26" s="130"/>
      <c r="IAU26" s="130"/>
      <c r="IAV26" s="130"/>
      <c r="IAW26" s="130"/>
      <c r="IAX26" s="130"/>
      <c r="IAY26" s="130"/>
      <c r="IAZ26" s="130"/>
      <c r="IBA26" s="130"/>
      <c r="IBB26" s="130"/>
      <c r="IBC26" s="130"/>
      <c r="IBD26" s="130"/>
      <c r="IBE26" s="130"/>
      <c r="IBF26" s="130"/>
      <c r="IBG26" s="130"/>
      <c r="IBH26" s="130"/>
      <c r="IBI26" s="130"/>
      <c r="IBJ26" s="130"/>
      <c r="IBK26" s="130"/>
      <c r="IBL26" s="130"/>
      <c r="IBM26" s="130"/>
      <c r="IBN26" s="130"/>
      <c r="IBO26" s="130"/>
      <c r="IBP26" s="130"/>
      <c r="IBQ26" s="130"/>
      <c r="IBR26" s="130"/>
      <c r="IBS26" s="130"/>
      <c r="IBT26" s="130"/>
      <c r="IBU26" s="130"/>
      <c r="IBV26" s="130"/>
      <c r="IBW26" s="130"/>
      <c r="IBX26" s="130"/>
      <c r="IBY26" s="130"/>
      <c r="IBZ26" s="130"/>
      <c r="ICA26" s="130"/>
      <c r="ICB26" s="130"/>
      <c r="ICC26" s="130"/>
      <c r="ICD26" s="130"/>
      <c r="ICE26" s="130"/>
      <c r="ICF26" s="130"/>
      <c r="ICG26" s="130"/>
      <c r="ICH26" s="130"/>
      <c r="ICI26" s="130"/>
      <c r="ICJ26" s="130"/>
      <c r="ICK26" s="130"/>
      <c r="ICL26" s="130"/>
      <c r="ICM26" s="130"/>
      <c r="ICN26" s="130"/>
      <c r="ICO26" s="130"/>
      <c r="ICP26" s="130"/>
      <c r="ICQ26" s="130"/>
      <c r="ICR26" s="130"/>
      <c r="ICS26" s="130"/>
      <c r="ICT26" s="130"/>
      <c r="ICU26" s="130"/>
      <c r="ICV26" s="130"/>
      <c r="ICW26" s="130"/>
      <c r="ICX26" s="130"/>
      <c r="ICY26" s="130"/>
      <c r="ICZ26" s="130"/>
      <c r="IDA26" s="130"/>
      <c r="IDB26" s="130"/>
      <c r="IDC26" s="130"/>
      <c r="IDD26" s="130"/>
      <c r="IDE26" s="130"/>
      <c r="IDF26" s="130"/>
      <c r="IDG26" s="130"/>
      <c r="IDH26" s="130"/>
      <c r="IDI26" s="130"/>
      <c r="IDJ26" s="130"/>
      <c r="IDK26" s="130"/>
      <c r="IDL26" s="130"/>
      <c r="IDM26" s="130"/>
      <c r="IDN26" s="130"/>
      <c r="IDO26" s="130"/>
      <c r="IDP26" s="130"/>
      <c r="IDQ26" s="130"/>
      <c r="IDR26" s="130"/>
      <c r="IDS26" s="130"/>
      <c r="IDT26" s="130"/>
      <c r="IDU26" s="130"/>
      <c r="IDV26" s="130"/>
      <c r="IDW26" s="130"/>
      <c r="IDX26" s="130"/>
      <c r="IDY26" s="130"/>
      <c r="IDZ26" s="130"/>
      <c r="IEA26" s="130"/>
      <c r="IEB26" s="130"/>
      <c r="IEC26" s="130"/>
      <c r="IED26" s="130"/>
      <c r="IEE26" s="130"/>
      <c r="IEF26" s="130"/>
      <c r="IEG26" s="130"/>
      <c r="IEH26" s="130"/>
      <c r="IEI26" s="130"/>
      <c r="IEJ26" s="130"/>
      <c r="IEK26" s="130"/>
      <c r="IEL26" s="130"/>
      <c r="IEM26" s="130"/>
      <c r="IEN26" s="130"/>
      <c r="IEO26" s="130"/>
      <c r="IEP26" s="130"/>
      <c r="IEQ26" s="130"/>
      <c r="IER26" s="130"/>
      <c r="IES26" s="130"/>
      <c r="IET26" s="130"/>
      <c r="IEU26" s="130"/>
      <c r="IEV26" s="130"/>
      <c r="IEW26" s="130"/>
      <c r="IEX26" s="130"/>
      <c r="IEY26" s="130"/>
      <c r="IEZ26" s="130"/>
      <c r="IFA26" s="130"/>
      <c r="IFB26" s="130"/>
      <c r="IFC26" s="130"/>
      <c r="IFD26" s="130"/>
      <c r="IFE26" s="130"/>
      <c r="IFF26" s="130"/>
      <c r="IFG26" s="130"/>
      <c r="IFH26" s="130"/>
      <c r="IFI26" s="130"/>
      <c r="IFJ26" s="130"/>
      <c r="IFK26" s="130"/>
      <c r="IFL26" s="130"/>
      <c r="IFM26" s="130"/>
      <c r="IFN26" s="130"/>
      <c r="IFO26" s="130"/>
      <c r="IFP26" s="130"/>
      <c r="IFQ26" s="130"/>
      <c r="IFR26" s="130"/>
      <c r="IFS26" s="130"/>
      <c r="IFT26" s="130"/>
      <c r="IFU26" s="130"/>
      <c r="IFV26" s="130"/>
      <c r="IFW26" s="130"/>
      <c r="IFX26" s="130"/>
      <c r="IFY26" s="130"/>
      <c r="IFZ26" s="130"/>
      <c r="IGA26" s="130"/>
      <c r="IGB26" s="130"/>
      <c r="IGC26" s="130"/>
      <c r="IGD26" s="130"/>
      <c r="IGE26" s="130"/>
      <c r="IGF26" s="130"/>
      <c r="IGG26" s="130"/>
      <c r="IGH26" s="130"/>
      <c r="IGI26" s="130"/>
      <c r="IGJ26" s="130"/>
      <c r="IGK26" s="130"/>
      <c r="IGL26" s="130"/>
      <c r="IGM26" s="130"/>
      <c r="IGN26" s="130"/>
      <c r="IGO26" s="130"/>
      <c r="IGP26" s="130"/>
      <c r="IGQ26" s="130"/>
      <c r="IGR26" s="130"/>
      <c r="IGS26" s="130"/>
      <c r="IGT26" s="130"/>
      <c r="IGU26" s="130"/>
      <c r="IGV26" s="130"/>
      <c r="IGW26" s="130"/>
      <c r="IGX26" s="130"/>
      <c r="IGY26" s="130"/>
      <c r="IGZ26" s="130"/>
      <c r="IHA26" s="130"/>
      <c r="IHB26" s="130"/>
      <c r="IHC26" s="130"/>
      <c r="IHD26" s="130"/>
      <c r="IHE26" s="130"/>
      <c r="IHF26" s="130"/>
      <c r="IHG26" s="130"/>
      <c r="IHH26" s="130"/>
      <c r="IHI26" s="130"/>
      <c r="IHJ26" s="130"/>
      <c r="IHK26" s="130"/>
      <c r="IHL26" s="130"/>
      <c r="IHM26" s="130"/>
      <c r="IHN26" s="130"/>
      <c r="IHO26" s="130"/>
      <c r="IHP26" s="130"/>
      <c r="IHQ26" s="130"/>
      <c r="IHR26" s="130"/>
      <c r="IHS26" s="130"/>
      <c r="IHT26" s="130"/>
      <c r="IHU26" s="130"/>
      <c r="IHV26" s="130"/>
      <c r="IHW26" s="130"/>
      <c r="IHX26" s="130"/>
      <c r="IHY26" s="130"/>
      <c r="IHZ26" s="130"/>
      <c r="IIA26" s="130"/>
      <c r="IIB26" s="130"/>
      <c r="IIC26" s="130"/>
      <c r="IID26" s="130"/>
      <c r="IIE26" s="130"/>
      <c r="IIF26" s="130"/>
      <c r="IIG26" s="130"/>
      <c r="IIH26" s="130"/>
      <c r="III26" s="130"/>
      <c r="IIJ26" s="130"/>
      <c r="IIK26" s="130"/>
      <c r="IIL26" s="130"/>
      <c r="IIM26" s="130"/>
      <c r="IIN26" s="130"/>
      <c r="IIO26" s="130"/>
      <c r="IIP26" s="130"/>
      <c r="IIQ26" s="130"/>
      <c r="IIR26" s="130"/>
      <c r="IIS26" s="130"/>
      <c r="IIT26" s="130"/>
      <c r="IIU26" s="130"/>
      <c r="IIV26" s="130"/>
      <c r="IIW26" s="130"/>
      <c r="IIX26" s="130"/>
      <c r="IIY26" s="130"/>
      <c r="IIZ26" s="130"/>
      <c r="IJA26" s="130"/>
      <c r="IJB26" s="130"/>
      <c r="IJC26" s="130"/>
      <c r="IJD26" s="130"/>
      <c r="IJE26" s="130"/>
      <c r="IJF26" s="130"/>
      <c r="IJG26" s="130"/>
      <c r="IJH26" s="130"/>
      <c r="IJI26" s="130"/>
      <c r="IJJ26" s="130"/>
      <c r="IJK26" s="130"/>
      <c r="IJL26" s="130"/>
      <c r="IJM26" s="130"/>
      <c r="IJN26" s="130"/>
      <c r="IJO26" s="130"/>
      <c r="IJP26" s="130"/>
      <c r="IJQ26" s="130"/>
      <c r="IJR26" s="130"/>
      <c r="IJS26" s="130"/>
      <c r="IJT26" s="130"/>
      <c r="IJU26" s="130"/>
      <c r="IJV26" s="130"/>
      <c r="IJW26" s="130"/>
      <c r="IJX26" s="130"/>
      <c r="IJY26" s="130"/>
      <c r="IJZ26" s="130"/>
      <c r="IKA26" s="130"/>
      <c r="IKB26" s="130"/>
      <c r="IKC26" s="130"/>
      <c r="IKD26" s="130"/>
      <c r="IKE26" s="130"/>
      <c r="IKF26" s="130"/>
      <c r="IKG26" s="130"/>
      <c r="IKH26" s="130"/>
      <c r="IKI26" s="130"/>
      <c r="IKJ26" s="130"/>
      <c r="IKK26" s="130"/>
      <c r="IKL26" s="130"/>
      <c r="IKM26" s="130"/>
      <c r="IKN26" s="130"/>
      <c r="IKO26" s="130"/>
      <c r="IKP26" s="130"/>
      <c r="IKQ26" s="130"/>
      <c r="IKR26" s="130"/>
      <c r="IKS26" s="130"/>
      <c r="IKT26" s="130"/>
      <c r="IKU26" s="130"/>
      <c r="IKV26" s="130"/>
      <c r="IKW26" s="130"/>
      <c r="IKX26" s="130"/>
      <c r="IKY26" s="130"/>
      <c r="IKZ26" s="130"/>
      <c r="ILA26" s="130"/>
      <c r="ILB26" s="130"/>
      <c r="ILC26" s="130"/>
      <c r="ILD26" s="130"/>
      <c r="ILE26" s="130"/>
      <c r="ILF26" s="130"/>
      <c r="ILG26" s="130"/>
      <c r="ILH26" s="130"/>
      <c r="ILI26" s="130"/>
      <c r="ILJ26" s="130"/>
      <c r="ILK26" s="130"/>
      <c r="ILL26" s="130"/>
      <c r="ILM26" s="130"/>
      <c r="ILN26" s="130"/>
      <c r="ILO26" s="130"/>
      <c r="ILP26" s="130"/>
      <c r="ILQ26" s="130"/>
      <c r="ILR26" s="130"/>
      <c r="ILS26" s="130"/>
      <c r="ILT26" s="130"/>
      <c r="ILU26" s="130"/>
      <c r="ILV26" s="130"/>
      <c r="ILW26" s="130"/>
      <c r="ILX26" s="130"/>
      <c r="ILY26" s="130"/>
      <c r="ILZ26" s="130"/>
      <c r="IMA26" s="130"/>
      <c r="IMB26" s="130"/>
      <c r="IMC26" s="130"/>
      <c r="IMD26" s="130"/>
      <c r="IME26" s="130"/>
      <c r="IMF26" s="130"/>
      <c r="IMG26" s="130"/>
      <c r="IMH26" s="130"/>
      <c r="IMI26" s="130"/>
      <c r="IMJ26" s="130"/>
      <c r="IMK26" s="130"/>
      <c r="IML26" s="130"/>
      <c r="IMM26" s="130"/>
      <c r="IMN26" s="130"/>
      <c r="IMO26" s="130"/>
      <c r="IMP26" s="130"/>
      <c r="IMQ26" s="130"/>
      <c r="IMR26" s="130"/>
      <c r="IMS26" s="130"/>
      <c r="IMT26" s="130"/>
      <c r="IMU26" s="130"/>
      <c r="IMV26" s="130"/>
      <c r="IMW26" s="130"/>
      <c r="IMX26" s="130"/>
      <c r="IMY26" s="130"/>
      <c r="IMZ26" s="130"/>
      <c r="INA26" s="130"/>
      <c r="INB26" s="130"/>
      <c r="INC26" s="130"/>
      <c r="IND26" s="130"/>
      <c r="INE26" s="130"/>
      <c r="INF26" s="130"/>
      <c r="ING26" s="130"/>
      <c r="INH26" s="130"/>
      <c r="INI26" s="130"/>
      <c r="INJ26" s="130"/>
      <c r="INK26" s="130"/>
      <c r="INL26" s="130"/>
      <c r="INM26" s="130"/>
      <c r="INN26" s="130"/>
      <c r="INO26" s="130"/>
      <c r="INP26" s="130"/>
      <c r="INQ26" s="130"/>
      <c r="INR26" s="130"/>
      <c r="INS26" s="130"/>
      <c r="INT26" s="130"/>
      <c r="INU26" s="130"/>
      <c r="INV26" s="130"/>
      <c r="INW26" s="130"/>
      <c r="INX26" s="130"/>
      <c r="INY26" s="130"/>
      <c r="INZ26" s="130"/>
      <c r="IOA26" s="130"/>
      <c r="IOB26" s="130"/>
      <c r="IOC26" s="130"/>
      <c r="IOD26" s="130"/>
      <c r="IOE26" s="130"/>
      <c r="IOF26" s="130"/>
      <c r="IOG26" s="130"/>
      <c r="IOH26" s="130"/>
      <c r="IOI26" s="130"/>
      <c r="IOJ26" s="130"/>
      <c r="IOK26" s="130"/>
      <c r="IOL26" s="130"/>
      <c r="IOM26" s="130"/>
      <c r="ION26" s="130"/>
      <c r="IOO26" s="130"/>
      <c r="IOP26" s="130"/>
      <c r="IOQ26" s="130"/>
      <c r="IOR26" s="130"/>
      <c r="IOS26" s="130"/>
      <c r="IOT26" s="130"/>
      <c r="IOU26" s="130"/>
      <c r="IOV26" s="130"/>
      <c r="IOW26" s="130"/>
      <c r="IOX26" s="130"/>
      <c r="IOY26" s="130"/>
      <c r="IOZ26" s="130"/>
      <c r="IPA26" s="130"/>
      <c r="IPB26" s="130"/>
      <c r="IPC26" s="130"/>
      <c r="IPD26" s="130"/>
      <c r="IPE26" s="130"/>
      <c r="IPF26" s="130"/>
      <c r="IPG26" s="130"/>
      <c r="IPH26" s="130"/>
      <c r="IPI26" s="130"/>
      <c r="IPJ26" s="130"/>
      <c r="IPK26" s="130"/>
      <c r="IPL26" s="130"/>
      <c r="IPM26" s="130"/>
      <c r="IPN26" s="130"/>
      <c r="IPO26" s="130"/>
      <c r="IPP26" s="130"/>
      <c r="IPQ26" s="130"/>
      <c r="IPR26" s="130"/>
      <c r="IPS26" s="130"/>
      <c r="IPT26" s="130"/>
      <c r="IPU26" s="130"/>
      <c r="IPV26" s="130"/>
      <c r="IPW26" s="130"/>
      <c r="IPX26" s="130"/>
      <c r="IPY26" s="130"/>
      <c r="IPZ26" s="130"/>
      <c r="IQA26" s="130"/>
      <c r="IQB26" s="130"/>
      <c r="IQC26" s="130"/>
      <c r="IQD26" s="130"/>
      <c r="IQE26" s="130"/>
      <c r="IQF26" s="130"/>
      <c r="IQG26" s="130"/>
      <c r="IQH26" s="130"/>
      <c r="IQI26" s="130"/>
      <c r="IQJ26" s="130"/>
      <c r="IQK26" s="130"/>
      <c r="IQL26" s="130"/>
      <c r="IQM26" s="130"/>
      <c r="IQN26" s="130"/>
      <c r="IQO26" s="130"/>
      <c r="IQP26" s="130"/>
      <c r="IQQ26" s="130"/>
      <c r="IQR26" s="130"/>
      <c r="IQS26" s="130"/>
      <c r="IQT26" s="130"/>
      <c r="IQU26" s="130"/>
      <c r="IQV26" s="130"/>
      <c r="IQW26" s="130"/>
      <c r="IQX26" s="130"/>
      <c r="IQY26" s="130"/>
      <c r="IQZ26" s="130"/>
      <c r="IRA26" s="130"/>
      <c r="IRB26" s="130"/>
      <c r="IRC26" s="130"/>
      <c r="IRD26" s="130"/>
      <c r="IRE26" s="130"/>
      <c r="IRF26" s="130"/>
      <c r="IRG26" s="130"/>
      <c r="IRH26" s="130"/>
      <c r="IRI26" s="130"/>
      <c r="IRJ26" s="130"/>
      <c r="IRK26" s="130"/>
      <c r="IRL26" s="130"/>
      <c r="IRM26" s="130"/>
      <c r="IRN26" s="130"/>
      <c r="IRO26" s="130"/>
      <c r="IRP26" s="130"/>
      <c r="IRQ26" s="130"/>
      <c r="IRR26" s="130"/>
      <c r="IRS26" s="130"/>
      <c r="IRT26" s="130"/>
      <c r="IRU26" s="130"/>
      <c r="IRV26" s="130"/>
      <c r="IRW26" s="130"/>
      <c r="IRX26" s="130"/>
      <c r="IRY26" s="130"/>
      <c r="IRZ26" s="130"/>
      <c r="ISA26" s="130"/>
      <c r="ISB26" s="130"/>
      <c r="ISC26" s="130"/>
      <c r="ISD26" s="130"/>
      <c r="ISE26" s="130"/>
      <c r="ISF26" s="130"/>
      <c r="ISG26" s="130"/>
      <c r="ISH26" s="130"/>
      <c r="ISI26" s="130"/>
      <c r="ISJ26" s="130"/>
      <c r="ISK26" s="130"/>
      <c r="ISL26" s="130"/>
      <c r="ISM26" s="130"/>
      <c r="ISN26" s="130"/>
      <c r="ISO26" s="130"/>
      <c r="ISP26" s="130"/>
      <c r="ISQ26" s="130"/>
      <c r="ISR26" s="130"/>
      <c r="ISS26" s="130"/>
      <c r="IST26" s="130"/>
      <c r="ISU26" s="130"/>
      <c r="ISV26" s="130"/>
      <c r="ISW26" s="130"/>
      <c r="ISX26" s="130"/>
      <c r="ISY26" s="130"/>
      <c r="ISZ26" s="130"/>
      <c r="ITA26" s="130"/>
      <c r="ITB26" s="130"/>
      <c r="ITC26" s="130"/>
      <c r="ITD26" s="130"/>
      <c r="ITE26" s="130"/>
      <c r="ITF26" s="130"/>
      <c r="ITG26" s="130"/>
      <c r="ITH26" s="130"/>
      <c r="ITI26" s="130"/>
      <c r="ITJ26" s="130"/>
      <c r="ITK26" s="130"/>
      <c r="ITL26" s="130"/>
      <c r="ITM26" s="130"/>
      <c r="ITN26" s="130"/>
      <c r="ITO26" s="130"/>
      <c r="ITP26" s="130"/>
      <c r="ITQ26" s="130"/>
      <c r="ITR26" s="130"/>
      <c r="ITS26" s="130"/>
      <c r="ITT26" s="130"/>
      <c r="ITU26" s="130"/>
      <c r="ITV26" s="130"/>
      <c r="ITW26" s="130"/>
      <c r="ITX26" s="130"/>
      <c r="ITY26" s="130"/>
      <c r="ITZ26" s="130"/>
      <c r="IUA26" s="130"/>
      <c r="IUB26" s="130"/>
      <c r="IUC26" s="130"/>
      <c r="IUD26" s="130"/>
      <c r="IUE26" s="130"/>
      <c r="IUF26" s="130"/>
      <c r="IUG26" s="130"/>
      <c r="IUH26" s="130"/>
      <c r="IUI26" s="130"/>
      <c r="IUJ26" s="130"/>
      <c r="IUK26" s="130"/>
      <c r="IUL26" s="130"/>
      <c r="IUM26" s="130"/>
      <c r="IUN26" s="130"/>
      <c r="IUO26" s="130"/>
      <c r="IUP26" s="130"/>
      <c r="IUQ26" s="130"/>
      <c r="IUR26" s="130"/>
      <c r="IUS26" s="130"/>
      <c r="IUT26" s="130"/>
      <c r="IUU26" s="130"/>
      <c r="IUV26" s="130"/>
      <c r="IUW26" s="130"/>
      <c r="IUX26" s="130"/>
      <c r="IUY26" s="130"/>
      <c r="IUZ26" s="130"/>
      <c r="IVA26" s="130"/>
      <c r="IVB26" s="130"/>
      <c r="IVC26" s="130"/>
      <c r="IVD26" s="130"/>
      <c r="IVE26" s="130"/>
      <c r="IVF26" s="130"/>
      <c r="IVG26" s="130"/>
      <c r="IVH26" s="130"/>
      <c r="IVI26" s="130"/>
      <c r="IVJ26" s="130"/>
      <c r="IVK26" s="130"/>
      <c r="IVL26" s="130"/>
      <c r="IVM26" s="130"/>
      <c r="IVN26" s="130"/>
      <c r="IVO26" s="130"/>
      <c r="IVP26" s="130"/>
      <c r="IVQ26" s="130"/>
      <c r="IVR26" s="130"/>
      <c r="IVS26" s="130"/>
      <c r="IVT26" s="130"/>
      <c r="IVU26" s="130"/>
      <c r="IVV26" s="130"/>
      <c r="IVW26" s="130"/>
      <c r="IVX26" s="130"/>
      <c r="IVY26" s="130"/>
      <c r="IVZ26" s="130"/>
      <c r="IWA26" s="130"/>
      <c r="IWB26" s="130"/>
      <c r="IWC26" s="130"/>
      <c r="IWD26" s="130"/>
      <c r="IWE26" s="130"/>
      <c r="IWF26" s="130"/>
      <c r="IWG26" s="130"/>
      <c r="IWH26" s="130"/>
      <c r="IWI26" s="130"/>
      <c r="IWJ26" s="130"/>
      <c r="IWK26" s="130"/>
      <c r="IWL26" s="130"/>
      <c r="IWM26" s="130"/>
      <c r="IWN26" s="130"/>
      <c r="IWO26" s="130"/>
      <c r="IWP26" s="130"/>
      <c r="IWQ26" s="130"/>
      <c r="IWR26" s="130"/>
      <c r="IWS26" s="130"/>
      <c r="IWT26" s="130"/>
      <c r="IWU26" s="130"/>
      <c r="IWV26" s="130"/>
      <c r="IWW26" s="130"/>
      <c r="IWX26" s="130"/>
      <c r="IWY26" s="130"/>
      <c r="IWZ26" s="130"/>
      <c r="IXA26" s="130"/>
      <c r="IXB26" s="130"/>
      <c r="IXC26" s="130"/>
      <c r="IXD26" s="130"/>
      <c r="IXE26" s="130"/>
      <c r="IXF26" s="130"/>
      <c r="IXG26" s="130"/>
      <c r="IXH26" s="130"/>
      <c r="IXI26" s="130"/>
      <c r="IXJ26" s="130"/>
      <c r="IXK26" s="130"/>
      <c r="IXL26" s="130"/>
      <c r="IXM26" s="130"/>
      <c r="IXN26" s="130"/>
      <c r="IXO26" s="130"/>
      <c r="IXP26" s="130"/>
      <c r="IXQ26" s="130"/>
      <c r="IXR26" s="130"/>
      <c r="IXS26" s="130"/>
      <c r="IXT26" s="130"/>
      <c r="IXU26" s="130"/>
      <c r="IXV26" s="130"/>
      <c r="IXW26" s="130"/>
      <c r="IXX26" s="130"/>
      <c r="IXY26" s="130"/>
      <c r="IXZ26" s="130"/>
      <c r="IYA26" s="130"/>
      <c r="IYB26" s="130"/>
      <c r="IYC26" s="130"/>
      <c r="IYD26" s="130"/>
      <c r="IYE26" s="130"/>
      <c r="IYF26" s="130"/>
      <c r="IYG26" s="130"/>
      <c r="IYH26" s="130"/>
      <c r="IYI26" s="130"/>
      <c r="IYJ26" s="130"/>
      <c r="IYK26" s="130"/>
      <c r="IYL26" s="130"/>
      <c r="IYM26" s="130"/>
      <c r="IYN26" s="130"/>
      <c r="IYO26" s="130"/>
      <c r="IYP26" s="130"/>
      <c r="IYQ26" s="130"/>
      <c r="IYR26" s="130"/>
      <c r="IYS26" s="130"/>
      <c r="IYT26" s="130"/>
      <c r="IYU26" s="130"/>
      <c r="IYV26" s="130"/>
      <c r="IYW26" s="130"/>
      <c r="IYX26" s="130"/>
      <c r="IYY26" s="130"/>
      <c r="IYZ26" s="130"/>
      <c r="IZA26" s="130"/>
      <c r="IZB26" s="130"/>
      <c r="IZC26" s="130"/>
      <c r="IZD26" s="130"/>
      <c r="IZE26" s="130"/>
      <c r="IZF26" s="130"/>
      <c r="IZG26" s="130"/>
      <c r="IZH26" s="130"/>
      <c r="IZI26" s="130"/>
      <c r="IZJ26" s="130"/>
      <c r="IZK26" s="130"/>
      <c r="IZL26" s="130"/>
      <c r="IZM26" s="130"/>
      <c r="IZN26" s="130"/>
      <c r="IZO26" s="130"/>
      <c r="IZP26" s="130"/>
      <c r="IZQ26" s="130"/>
      <c r="IZR26" s="130"/>
      <c r="IZS26" s="130"/>
      <c r="IZT26" s="130"/>
      <c r="IZU26" s="130"/>
      <c r="IZV26" s="130"/>
      <c r="IZW26" s="130"/>
      <c r="IZX26" s="130"/>
      <c r="IZY26" s="130"/>
      <c r="IZZ26" s="130"/>
      <c r="JAA26" s="130"/>
      <c r="JAB26" s="130"/>
      <c r="JAC26" s="130"/>
      <c r="JAD26" s="130"/>
      <c r="JAE26" s="130"/>
      <c r="JAF26" s="130"/>
      <c r="JAG26" s="130"/>
      <c r="JAH26" s="130"/>
      <c r="JAI26" s="130"/>
      <c r="JAJ26" s="130"/>
      <c r="JAK26" s="130"/>
      <c r="JAL26" s="130"/>
      <c r="JAM26" s="130"/>
      <c r="JAN26" s="130"/>
      <c r="JAO26" s="130"/>
      <c r="JAP26" s="130"/>
      <c r="JAQ26" s="130"/>
      <c r="JAR26" s="130"/>
      <c r="JAS26" s="130"/>
      <c r="JAT26" s="130"/>
      <c r="JAU26" s="130"/>
      <c r="JAV26" s="130"/>
      <c r="JAW26" s="130"/>
      <c r="JAX26" s="130"/>
      <c r="JAY26" s="130"/>
      <c r="JAZ26" s="130"/>
      <c r="JBA26" s="130"/>
      <c r="JBB26" s="130"/>
      <c r="JBC26" s="130"/>
      <c r="JBD26" s="130"/>
      <c r="JBE26" s="130"/>
      <c r="JBF26" s="130"/>
      <c r="JBG26" s="130"/>
      <c r="JBH26" s="130"/>
      <c r="JBI26" s="130"/>
      <c r="JBJ26" s="130"/>
      <c r="JBK26" s="130"/>
      <c r="JBL26" s="130"/>
      <c r="JBM26" s="130"/>
      <c r="JBN26" s="130"/>
      <c r="JBO26" s="130"/>
      <c r="JBP26" s="130"/>
      <c r="JBQ26" s="130"/>
      <c r="JBR26" s="130"/>
      <c r="JBS26" s="130"/>
      <c r="JBT26" s="130"/>
      <c r="JBU26" s="130"/>
      <c r="JBV26" s="130"/>
      <c r="JBW26" s="130"/>
      <c r="JBX26" s="130"/>
      <c r="JBY26" s="130"/>
      <c r="JBZ26" s="130"/>
      <c r="JCA26" s="130"/>
      <c r="JCB26" s="130"/>
      <c r="JCC26" s="130"/>
      <c r="JCD26" s="130"/>
      <c r="JCE26" s="130"/>
      <c r="JCF26" s="130"/>
      <c r="JCG26" s="130"/>
      <c r="JCH26" s="130"/>
      <c r="JCI26" s="130"/>
      <c r="JCJ26" s="130"/>
      <c r="JCK26" s="130"/>
      <c r="JCL26" s="130"/>
      <c r="JCM26" s="130"/>
      <c r="JCN26" s="130"/>
      <c r="JCO26" s="130"/>
      <c r="JCP26" s="130"/>
      <c r="JCQ26" s="130"/>
      <c r="JCR26" s="130"/>
      <c r="JCS26" s="130"/>
      <c r="JCT26" s="130"/>
      <c r="JCU26" s="130"/>
      <c r="JCV26" s="130"/>
      <c r="JCW26" s="130"/>
      <c r="JCX26" s="130"/>
      <c r="JCY26" s="130"/>
      <c r="JCZ26" s="130"/>
      <c r="JDA26" s="130"/>
      <c r="JDB26" s="130"/>
      <c r="JDC26" s="130"/>
      <c r="JDD26" s="130"/>
      <c r="JDE26" s="130"/>
      <c r="JDF26" s="130"/>
      <c r="JDG26" s="130"/>
      <c r="JDH26" s="130"/>
      <c r="JDI26" s="130"/>
      <c r="JDJ26" s="130"/>
      <c r="JDK26" s="130"/>
      <c r="JDL26" s="130"/>
      <c r="JDM26" s="130"/>
      <c r="JDN26" s="130"/>
      <c r="JDO26" s="130"/>
      <c r="JDP26" s="130"/>
      <c r="JDQ26" s="130"/>
      <c r="JDR26" s="130"/>
      <c r="JDS26" s="130"/>
      <c r="JDT26" s="130"/>
      <c r="JDU26" s="130"/>
      <c r="JDV26" s="130"/>
      <c r="JDW26" s="130"/>
      <c r="JDX26" s="130"/>
      <c r="JDY26" s="130"/>
      <c r="JDZ26" s="130"/>
      <c r="JEA26" s="130"/>
      <c r="JEB26" s="130"/>
      <c r="JEC26" s="130"/>
      <c r="JED26" s="130"/>
      <c r="JEE26" s="130"/>
      <c r="JEF26" s="130"/>
      <c r="JEG26" s="130"/>
      <c r="JEH26" s="130"/>
      <c r="JEI26" s="130"/>
      <c r="JEJ26" s="130"/>
      <c r="JEK26" s="130"/>
      <c r="JEL26" s="130"/>
      <c r="JEM26" s="130"/>
      <c r="JEN26" s="130"/>
      <c r="JEO26" s="130"/>
      <c r="JEP26" s="130"/>
      <c r="JEQ26" s="130"/>
      <c r="JER26" s="130"/>
      <c r="JES26" s="130"/>
      <c r="JET26" s="130"/>
      <c r="JEU26" s="130"/>
      <c r="JEV26" s="130"/>
      <c r="JEW26" s="130"/>
      <c r="JEX26" s="130"/>
      <c r="JEY26" s="130"/>
      <c r="JEZ26" s="130"/>
      <c r="JFA26" s="130"/>
      <c r="JFB26" s="130"/>
      <c r="JFC26" s="130"/>
      <c r="JFD26" s="130"/>
      <c r="JFE26" s="130"/>
      <c r="JFF26" s="130"/>
      <c r="JFG26" s="130"/>
      <c r="JFH26" s="130"/>
      <c r="JFI26" s="130"/>
      <c r="JFJ26" s="130"/>
      <c r="JFK26" s="130"/>
      <c r="JFL26" s="130"/>
      <c r="JFM26" s="130"/>
      <c r="JFN26" s="130"/>
      <c r="JFO26" s="130"/>
      <c r="JFP26" s="130"/>
      <c r="JFQ26" s="130"/>
      <c r="JFR26" s="130"/>
      <c r="JFS26" s="130"/>
      <c r="JFT26" s="130"/>
      <c r="JFU26" s="130"/>
      <c r="JFV26" s="130"/>
      <c r="JFW26" s="130"/>
      <c r="JFX26" s="130"/>
      <c r="JFY26" s="130"/>
      <c r="JFZ26" s="130"/>
      <c r="JGA26" s="130"/>
      <c r="JGB26" s="130"/>
      <c r="JGC26" s="130"/>
      <c r="JGD26" s="130"/>
      <c r="JGE26" s="130"/>
      <c r="JGF26" s="130"/>
      <c r="JGG26" s="130"/>
      <c r="JGH26" s="130"/>
      <c r="JGI26" s="130"/>
      <c r="JGJ26" s="130"/>
      <c r="JGK26" s="130"/>
      <c r="JGL26" s="130"/>
      <c r="JGM26" s="130"/>
      <c r="JGN26" s="130"/>
      <c r="JGO26" s="130"/>
      <c r="JGP26" s="130"/>
      <c r="JGQ26" s="130"/>
      <c r="JGR26" s="130"/>
      <c r="JGS26" s="130"/>
      <c r="JGT26" s="130"/>
      <c r="JGU26" s="130"/>
      <c r="JGV26" s="130"/>
      <c r="JGW26" s="130"/>
      <c r="JGX26" s="130"/>
      <c r="JGY26" s="130"/>
      <c r="JGZ26" s="130"/>
      <c r="JHA26" s="130"/>
      <c r="JHB26" s="130"/>
      <c r="JHC26" s="130"/>
      <c r="JHD26" s="130"/>
      <c r="JHE26" s="130"/>
      <c r="JHF26" s="130"/>
      <c r="JHG26" s="130"/>
      <c r="JHH26" s="130"/>
      <c r="JHI26" s="130"/>
      <c r="JHJ26" s="130"/>
      <c r="JHK26" s="130"/>
      <c r="JHL26" s="130"/>
      <c r="JHM26" s="130"/>
      <c r="JHN26" s="130"/>
      <c r="JHO26" s="130"/>
      <c r="JHP26" s="130"/>
      <c r="JHQ26" s="130"/>
      <c r="JHR26" s="130"/>
      <c r="JHS26" s="130"/>
      <c r="JHT26" s="130"/>
      <c r="JHU26" s="130"/>
      <c r="JHV26" s="130"/>
      <c r="JHW26" s="130"/>
      <c r="JHX26" s="130"/>
      <c r="JHY26" s="130"/>
      <c r="JHZ26" s="130"/>
      <c r="JIA26" s="130"/>
      <c r="JIB26" s="130"/>
      <c r="JIC26" s="130"/>
      <c r="JID26" s="130"/>
      <c r="JIE26" s="130"/>
      <c r="JIF26" s="130"/>
      <c r="JIG26" s="130"/>
      <c r="JIH26" s="130"/>
      <c r="JII26" s="130"/>
      <c r="JIJ26" s="130"/>
      <c r="JIK26" s="130"/>
      <c r="JIL26" s="130"/>
      <c r="JIM26" s="130"/>
      <c r="JIN26" s="130"/>
      <c r="JIO26" s="130"/>
      <c r="JIP26" s="130"/>
      <c r="JIQ26" s="130"/>
      <c r="JIR26" s="130"/>
      <c r="JIS26" s="130"/>
      <c r="JIT26" s="130"/>
      <c r="JIU26" s="130"/>
      <c r="JIV26" s="130"/>
      <c r="JIW26" s="130"/>
      <c r="JIX26" s="130"/>
      <c r="JIY26" s="130"/>
      <c r="JIZ26" s="130"/>
      <c r="JJA26" s="130"/>
      <c r="JJB26" s="130"/>
      <c r="JJC26" s="130"/>
      <c r="JJD26" s="130"/>
      <c r="JJE26" s="130"/>
      <c r="JJF26" s="130"/>
      <c r="JJG26" s="130"/>
      <c r="JJH26" s="130"/>
      <c r="JJI26" s="130"/>
      <c r="JJJ26" s="130"/>
      <c r="JJK26" s="130"/>
      <c r="JJL26" s="130"/>
      <c r="JJM26" s="130"/>
      <c r="JJN26" s="130"/>
      <c r="JJO26" s="130"/>
      <c r="JJP26" s="130"/>
      <c r="JJQ26" s="130"/>
      <c r="JJR26" s="130"/>
      <c r="JJS26" s="130"/>
      <c r="JJT26" s="130"/>
      <c r="JJU26" s="130"/>
      <c r="JJV26" s="130"/>
      <c r="JJW26" s="130"/>
      <c r="JJX26" s="130"/>
      <c r="JJY26" s="130"/>
      <c r="JJZ26" s="130"/>
      <c r="JKA26" s="130"/>
      <c r="JKB26" s="130"/>
      <c r="JKC26" s="130"/>
      <c r="JKD26" s="130"/>
      <c r="JKE26" s="130"/>
      <c r="JKF26" s="130"/>
      <c r="JKG26" s="130"/>
      <c r="JKH26" s="130"/>
      <c r="JKI26" s="130"/>
      <c r="JKJ26" s="130"/>
      <c r="JKK26" s="130"/>
      <c r="JKL26" s="130"/>
      <c r="JKM26" s="130"/>
      <c r="JKN26" s="130"/>
      <c r="JKO26" s="130"/>
      <c r="JKP26" s="130"/>
      <c r="JKQ26" s="130"/>
      <c r="JKR26" s="130"/>
      <c r="JKS26" s="130"/>
      <c r="JKT26" s="130"/>
      <c r="JKU26" s="130"/>
      <c r="JKV26" s="130"/>
      <c r="JKW26" s="130"/>
      <c r="JKX26" s="130"/>
      <c r="JKY26" s="130"/>
      <c r="JKZ26" s="130"/>
      <c r="JLA26" s="130"/>
      <c r="JLB26" s="130"/>
      <c r="JLC26" s="130"/>
      <c r="JLD26" s="130"/>
      <c r="JLE26" s="130"/>
      <c r="JLF26" s="130"/>
      <c r="JLG26" s="130"/>
      <c r="JLH26" s="130"/>
      <c r="JLI26" s="130"/>
      <c r="JLJ26" s="130"/>
      <c r="JLK26" s="130"/>
      <c r="JLL26" s="130"/>
      <c r="JLM26" s="130"/>
      <c r="JLN26" s="130"/>
      <c r="JLO26" s="130"/>
      <c r="JLP26" s="130"/>
      <c r="JLQ26" s="130"/>
      <c r="JLR26" s="130"/>
      <c r="JLS26" s="130"/>
      <c r="JLT26" s="130"/>
      <c r="JLU26" s="130"/>
      <c r="JLV26" s="130"/>
      <c r="JLW26" s="130"/>
      <c r="JLX26" s="130"/>
      <c r="JLY26" s="130"/>
      <c r="JLZ26" s="130"/>
      <c r="JMA26" s="130"/>
      <c r="JMB26" s="130"/>
      <c r="JMC26" s="130"/>
      <c r="JMD26" s="130"/>
      <c r="JME26" s="130"/>
      <c r="JMF26" s="130"/>
      <c r="JMG26" s="130"/>
      <c r="JMH26" s="130"/>
      <c r="JMI26" s="130"/>
      <c r="JMJ26" s="130"/>
      <c r="JMK26" s="130"/>
      <c r="JML26" s="130"/>
      <c r="JMM26" s="130"/>
      <c r="JMN26" s="130"/>
      <c r="JMO26" s="130"/>
      <c r="JMP26" s="130"/>
      <c r="JMQ26" s="130"/>
      <c r="JMR26" s="130"/>
      <c r="JMS26" s="130"/>
      <c r="JMT26" s="130"/>
      <c r="JMU26" s="130"/>
      <c r="JMV26" s="130"/>
      <c r="JMW26" s="130"/>
      <c r="JMX26" s="130"/>
      <c r="JMY26" s="130"/>
      <c r="JMZ26" s="130"/>
      <c r="JNA26" s="130"/>
      <c r="JNB26" s="130"/>
      <c r="JNC26" s="130"/>
      <c r="JND26" s="130"/>
      <c r="JNE26" s="130"/>
      <c r="JNF26" s="130"/>
      <c r="JNG26" s="130"/>
      <c r="JNH26" s="130"/>
      <c r="JNI26" s="130"/>
      <c r="JNJ26" s="130"/>
      <c r="JNK26" s="130"/>
      <c r="JNL26" s="130"/>
      <c r="JNM26" s="130"/>
      <c r="JNN26" s="130"/>
      <c r="JNO26" s="130"/>
      <c r="JNP26" s="130"/>
      <c r="JNQ26" s="130"/>
      <c r="JNR26" s="130"/>
      <c r="JNS26" s="130"/>
      <c r="JNT26" s="130"/>
      <c r="JNU26" s="130"/>
      <c r="JNV26" s="130"/>
      <c r="JNW26" s="130"/>
      <c r="JNX26" s="130"/>
      <c r="JNY26" s="130"/>
      <c r="JNZ26" s="130"/>
      <c r="JOA26" s="130"/>
      <c r="JOB26" s="130"/>
      <c r="JOC26" s="130"/>
      <c r="JOD26" s="130"/>
      <c r="JOE26" s="130"/>
      <c r="JOF26" s="130"/>
      <c r="JOG26" s="130"/>
      <c r="JOH26" s="130"/>
      <c r="JOI26" s="130"/>
      <c r="JOJ26" s="130"/>
      <c r="JOK26" s="130"/>
      <c r="JOL26" s="130"/>
      <c r="JOM26" s="130"/>
      <c r="JON26" s="130"/>
      <c r="JOO26" s="130"/>
      <c r="JOP26" s="130"/>
      <c r="JOQ26" s="130"/>
      <c r="JOR26" s="130"/>
      <c r="JOS26" s="130"/>
      <c r="JOT26" s="130"/>
      <c r="JOU26" s="130"/>
      <c r="JOV26" s="130"/>
      <c r="JOW26" s="130"/>
      <c r="JOX26" s="130"/>
      <c r="JOY26" s="130"/>
      <c r="JOZ26" s="130"/>
      <c r="JPA26" s="130"/>
      <c r="JPB26" s="130"/>
      <c r="JPC26" s="130"/>
      <c r="JPD26" s="130"/>
      <c r="JPE26" s="130"/>
      <c r="JPF26" s="130"/>
      <c r="JPG26" s="130"/>
      <c r="JPH26" s="130"/>
      <c r="JPI26" s="130"/>
      <c r="JPJ26" s="130"/>
      <c r="JPK26" s="130"/>
      <c r="JPL26" s="130"/>
      <c r="JPM26" s="130"/>
      <c r="JPN26" s="130"/>
      <c r="JPO26" s="130"/>
      <c r="JPP26" s="130"/>
      <c r="JPQ26" s="130"/>
      <c r="JPR26" s="130"/>
      <c r="JPS26" s="130"/>
      <c r="JPT26" s="130"/>
      <c r="JPU26" s="130"/>
      <c r="JPV26" s="130"/>
      <c r="JPW26" s="130"/>
      <c r="JPX26" s="130"/>
      <c r="JPY26" s="130"/>
      <c r="JPZ26" s="130"/>
      <c r="JQA26" s="130"/>
      <c r="JQB26" s="130"/>
      <c r="JQC26" s="130"/>
      <c r="JQD26" s="130"/>
      <c r="JQE26" s="130"/>
      <c r="JQF26" s="130"/>
      <c r="JQG26" s="130"/>
      <c r="JQH26" s="130"/>
      <c r="JQI26" s="130"/>
      <c r="JQJ26" s="130"/>
      <c r="JQK26" s="130"/>
      <c r="JQL26" s="130"/>
      <c r="JQM26" s="130"/>
      <c r="JQN26" s="130"/>
      <c r="JQO26" s="130"/>
      <c r="JQP26" s="130"/>
      <c r="JQQ26" s="130"/>
      <c r="JQR26" s="130"/>
      <c r="JQS26" s="130"/>
      <c r="JQT26" s="130"/>
      <c r="JQU26" s="130"/>
      <c r="JQV26" s="130"/>
      <c r="JQW26" s="130"/>
      <c r="JQX26" s="130"/>
      <c r="JQY26" s="130"/>
      <c r="JQZ26" s="130"/>
      <c r="JRA26" s="130"/>
      <c r="JRB26" s="130"/>
      <c r="JRC26" s="130"/>
      <c r="JRD26" s="130"/>
      <c r="JRE26" s="130"/>
      <c r="JRF26" s="130"/>
      <c r="JRG26" s="130"/>
      <c r="JRH26" s="130"/>
      <c r="JRI26" s="130"/>
      <c r="JRJ26" s="130"/>
      <c r="JRK26" s="130"/>
      <c r="JRL26" s="130"/>
      <c r="JRM26" s="130"/>
      <c r="JRN26" s="130"/>
      <c r="JRO26" s="130"/>
      <c r="JRP26" s="130"/>
      <c r="JRQ26" s="130"/>
      <c r="JRR26" s="130"/>
      <c r="JRS26" s="130"/>
      <c r="JRT26" s="130"/>
      <c r="JRU26" s="130"/>
      <c r="JRV26" s="130"/>
      <c r="JRW26" s="130"/>
      <c r="JRX26" s="130"/>
      <c r="JRY26" s="130"/>
      <c r="JRZ26" s="130"/>
      <c r="JSA26" s="130"/>
      <c r="JSB26" s="130"/>
      <c r="JSC26" s="130"/>
      <c r="JSD26" s="130"/>
      <c r="JSE26" s="130"/>
      <c r="JSF26" s="130"/>
      <c r="JSG26" s="130"/>
      <c r="JSH26" s="130"/>
      <c r="JSI26" s="130"/>
      <c r="JSJ26" s="130"/>
      <c r="JSK26" s="130"/>
      <c r="JSL26" s="130"/>
      <c r="JSM26" s="130"/>
      <c r="JSN26" s="130"/>
      <c r="JSO26" s="130"/>
      <c r="JSP26" s="130"/>
      <c r="JSQ26" s="130"/>
      <c r="JSR26" s="130"/>
      <c r="JSS26" s="130"/>
      <c r="JST26" s="130"/>
      <c r="JSU26" s="130"/>
      <c r="JSV26" s="130"/>
      <c r="JSW26" s="130"/>
      <c r="JSX26" s="130"/>
      <c r="JSY26" s="130"/>
      <c r="JSZ26" s="130"/>
      <c r="JTA26" s="130"/>
      <c r="JTB26" s="130"/>
      <c r="JTC26" s="130"/>
      <c r="JTD26" s="130"/>
      <c r="JTE26" s="130"/>
      <c r="JTF26" s="130"/>
      <c r="JTG26" s="130"/>
      <c r="JTH26" s="130"/>
      <c r="JTI26" s="130"/>
      <c r="JTJ26" s="130"/>
      <c r="JTK26" s="130"/>
      <c r="JTL26" s="130"/>
      <c r="JTM26" s="130"/>
      <c r="JTN26" s="130"/>
      <c r="JTO26" s="130"/>
      <c r="JTP26" s="130"/>
      <c r="JTQ26" s="130"/>
      <c r="JTR26" s="130"/>
      <c r="JTS26" s="130"/>
      <c r="JTT26" s="130"/>
      <c r="JTU26" s="130"/>
      <c r="JTV26" s="130"/>
      <c r="JTW26" s="130"/>
      <c r="JTX26" s="130"/>
      <c r="JTY26" s="130"/>
      <c r="JTZ26" s="130"/>
      <c r="JUA26" s="130"/>
      <c r="JUB26" s="130"/>
      <c r="JUC26" s="130"/>
      <c r="JUD26" s="130"/>
      <c r="JUE26" s="130"/>
      <c r="JUF26" s="130"/>
      <c r="JUG26" s="130"/>
      <c r="JUH26" s="130"/>
      <c r="JUI26" s="130"/>
      <c r="JUJ26" s="130"/>
      <c r="JUK26" s="130"/>
      <c r="JUL26" s="130"/>
      <c r="JUM26" s="130"/>
      <c r="JUN26" s="130"/>
      <c r="JUO26" s="130"/>
      <c r="JUP26" s="130"/>
      <c r="JUQ26" s="130"/>
      <c r="JUR26" s="130"/>
      <c r="JUS26" s="130"/>
      <c r="JUT26" s="130"/>
      <c r="JUU26" s="130"/>
      <c r="JUV26" s="130"/>
      <c r="JUW26" s="130"/>
      <c r="JUX26" s="130"/>
      <c r="JUY26" s="130"/>
      <c r="JUZ26" s="130"/>
      <c r="JVA26" s="130"/>
      <c r="JVB26" s="130"/>
      <c r="JVC26" s="130"/>
      <c r="JVD26" s="130"/>
      <c r="JVE26" s="130"/>
      <c r="JVF26" s="130"/>
      <c r="JVG26" s="130"/>
      <c r="JVH26" s="130"/>
      <c r="JVI26" s="130"/>
      <c r="JVJ26" s="130"/>
      <c r="JVK26" s="130"/>
      <c r="JVL26" s="130"/>
      <c r="JVM26" s="130"/>
      <c r="JVN26" s="130"/>
      <c r="JVO26" s="130"/>
      <c r="JVP26" s="130"/>
      <c r="JVQ26" s="130"/>
      <c r="JVR26" s="130"/>
      <c r="JVS26" s="130"/>
      <c r="JVT26" s="130"/>
      <c r="JVU26" s="130"/>
      <c r="JVV26" s="130"/>
      <c r="JVW26" s="130"/>
      <c r="JVX26" s="130"/>
      <c r="JVY26" s="130"/>
      <c r="JVZ26" s="130"/>
      <c r="JWA26" s="130"/>
      <c r="JWB26" s="130"/>
      <c r="JWC26" s="130"/>
      <c r="JWD26" s="130"/>
      <c r="JWE26" s="130"/>
      <c r="JWF26" s="130"/>
      <c r="JWG26" s="130"/>
      <c r="JWH26" s="130"/>
      <c r="JWI26" s="130"/>
      <c r="JWJ26" s="130"/>
      <c r="JWK26" s="130"/>
      <c r="JWL26" s="130"/>
      <c r="JWM26" s="130"/>
      <c r="JWN26" s="130"/>
      <c r="JWO26" s="130"/>
      <c r="JWP26" s="130"/>
      <c r="JWQ26" s="130"/>
      <c r="JWR26" s="130"/>
      <c r="JWS26" s="130"/>
      <c r="JWT26" s="130"/>
      <c r="JWU26" s="130"/>
      <c r="JWV26" s="130"/>
      <c r="JWW26" s="130"/>
      <c r="JWX26" s="130"/>
      <c r="JWY26" s="130"/>
      <c r="JWZ26" s="130"/>
      <c r="JXA26" s="130"/>
      <c r="JXB26" s="130"/>
      <c r="JXC26" s="130"/>
      <c r="JXD26" s="130"/>
      <c r="JXE26" s="130"/>
      <c r="JXF26" s="130"/>
      <c r="JXG26" s="130"/>
      <c r="JXH26" s="130"/>
      <c r="JXI26" s="130"/>
      <c r="JXJ26" s="130"/>
      <c r="JXK26" s="130"/>
      <c r="JXL26" s="130"/>
      <c r="JXM26" s="130"/>
      <c r="JXN26" s="130"/>
      <c r="JXO26" s="130"/>
      <c r="JXP26" s="130"/>
      <c r="JXQ26" s="130"/>
      <c r="JXR26" s="130"/>
      <c r="JXS26" s="130"/>
      <c r="JXT26" s="130"/>
      <c r="JXU26" s="130"/>
      <c r="JXV26" s="130"/>
      <c r="JXW26" s="130"/>
      <c r="JXX26" s="130"/>
      <c r="JXY26" s="130"/>
      <c r="JXZ26" s="130"/>
      <c r="JYA26" s="130"/>
      <c r="JYB26" s="130"/>
      <c r="JYC26" s="130"/>
      <c r="JYD26" s="130"/>
      <c r="JYE26" s="130"/>
      <c r="JYF26" s="130"/>
      <c r="JYG26" s="130"/>
      <c r="JYH26" s="130"/>
      <c r="JYI26" s="130"/>
      <c r="JYJ26" s="130"/>
      <c r="JYK26" s="130"/>
      <c r="JYL26" s="130"/>
      <c r="JYM26" s="130"/>
      <c r="JYN26" s="130"/>
      <c r="JYO26" s="130"/>
      <c r="JYP26" s="130"/>
      <c r="JYQ26" s="130"/>
      <c r="JYR26" s="130"/>
      <c r="JYS26" s="130"/>
      <c r="JYT26" s="130"/>
      <c r="JYU26" s="130"/>
      <c r="JYV26" s="130"/>
      <c r="JYW26" s="130"/>
      <c r="JYX26" s="130"/>
      <c r="JYY26" s="130"/>
      <c r="JYZ26" s="130"/>
      <c r="JZA26" s="130"/>
      <c r="JZB26" s="130"/>
      <c r="JZC26" s="130"/>
      <c r="JZD26" s="130"/>
      <c r="JZE26" s="130"/>
      <c r="JZF26" s="130"/>
      <c r="JZG26" s="130"/>
      <c r="JZH26" s="130"/>
      <c r="JZI26" s="130"/>
      <c r="JZJ26" s="130"/>
      <c r="JZK26" s="130"/>
      <c r="JZL26" s="130"/>
      <c r="JZM26" s="130"/>
      <c r="JZN26" s="130"/>
      <c r="JZO26" s="130"/>
      <c r="JZP26" s="130"/>
      <c r="JZQ26" s="130"/>
      <c r="JZR26" s="130"/>
      <c r="JZS26" s="130"/>
      <c r="JZT26" s="130"/>
      <c r="JZU26" s="130"/>
      <c r="JZV26" s="130"/>
      <c r="JZW26" s="130"/>
      <c r="JZX26" s="130"/>
      <c r="JZY26" s="130"/>
      <c r="JZZ26" s="130"/>
      <c r="KAA26" s="130"/>
      <c r="KAB26" s="130"/>
      <c r="KAC26" s="130"/>
      <c r="KAD26" s="130"/>
      <c r="KAE26" s="130"/>
      <c r="KAF26" s="130"/>
      <c r="KAG26" s="130"/>
      <c r="KAH26" s="130"/>
      <c r="KAI26" s="130"/>
      <c r="KAJ26" s="130"/>
      <c r="KAK26" s="130"/>
      <c r="KAL26" s="130"/>
      <c r="KAM26" s="130"/>
      <c r="KAN26" s="130"/>
      <c r="KAO26" s="130"/>
      <c r="KAP26" s="130"/>
      <c r="KAQ26" s="130"/>
      <c r="KAR26" s="130"/>
      <c r="KAS26" s="130"/>
      <c r="KAT26" s="130"/>
      <c r="KAU26" s="130"/>
      <c r="KAV26" s="130"/>
      <c r="KAW26" s="130"/>
      <c r="KAX26" s="130"/>
      <c r="KAY26" s="130"/>
      <c r="KAZ26" s="130"/>
      <c r="KBA26" s="130"/>
      <c r="KBB26" s="130"/>
      <c r="KBC26" s="130"/>
      <c r="KBD26" s="130"/>
      <c r="KBE26" s="130"/>
      <c r="KBF26" s="130"/>
      <c r="KBG26" s="130"/>
      <c r="KBH26" s="130"/>
      <c r="KBI26" s="130"/>
      <c r="KBJ26" s="130"/>
      <c r="KBK26" s="130"/>
      <c r="KBL26" s="130"/>
      <c r="KBM26" s="130"/>
      <c r="KBN26" s="130"/>
      <c r="KBO26" s="130"/>
      <c r="KBP26" s="130"/>
      <c r="KBQ26" s="130"/>
      <c r="KBR26" s="130"/>
      <c r="KBS26" s="130"/>
      <c r="KBT26" s="130"/>
      <c r="KBU26" s="130"/>
      <c r="KBV26" s="130"/>
      <c r="KBW26" s="130"/>
      <c r="KBX26" s="130"/>
      <c r="KBY26" s="130"/>
      <c r="KBZ26" s="130"/>
      <c r="KCA26" s="130"/>
      <c r="KCB26" s="130"/>
      <c r="KCC26" s="130"/>
      <c r="KCD26" s="130"/>
      <c r="KCE26" s="130"/>
      <c r="KCF26" s="130"/>
      <c r="KCG26" s="130"/>
      <c r="KCH26" s="130"/>
      <c r="KCI26" s="130"/>
      <c r="KCJ26" s="130"/>
      <c r="KCK26" s="130"/>
      <c r="KCL26" s="130"/>
      <c r="KCM26" s="130"/>
      <c r="KCN26" s="130"/>
      <c r="KCO26" s="130"/>
      <c r="KCP26" s="130"/>
      <c r="KCQ26" s="130"/>
      <c r="KCR26" s="130"/>
      <c r="KCS26" s="130"/>
      <c r="KCT26" s="130"/>
      <c r="KCU26" s="130"/>
      <c r="KCV26" s="130"/>
      <c r="KCW26" s="130"/>
      <c r="KCX26" s="130"/>
      <c r="KCY26" s="130"/>
      <c r="KCZ26" s="130"/>
      <c r="KDA26" s="130"/>
      <c r="KDB26" s="130"/>
      <c r="KDC26" s="130"/>
      <c r="KDD26" s="130"/>
      <c r="KDE26" s="130"/>
      <c r="KDF26" s="130"/>
      <c r="KDG26" s="130"/>
      <c r="KDH26" s="130"/>
      <c r="KDI26" s="130"/>
      <c r="KDJ26" s="130"/>
      <c r="KDK26" s="130"/>
      <c r="KDL26" s="130"/>
      <c r="KDM26" s="130"/>
      <c r="KDN26" s="130"/>
      <c r="KDO26" s="130"/>
      <c r="KDP26" s="130"/>
      <c r="KDQ26" s="130"/>
      <c r="KDR26" s="130"/>
      <c r="KDS26" s="130"/>
      <c r="KDT26" s="130"/>
      <c r="KDU26" s="130"/>
      <c r="KDV26" s="130"/>
      <c r="KDW26" s="130"/>
      <c r="KDX26" s="130"/>
      <c r="KDY26" s="130"/>
      <c r="KDZ26" s="130"/>
      <c r="KEA26" s="130"/>
      <c r="KEB26" s="130"/>
      <c r="KEC26" s="130"/>
      <c r="KED26" s="130"/>
      <c r="KEE26" s="130"/>
      <c r="KEF26" s="130"/>
      <c r="KEG26" s="130"/>
      <c r="KEH26" s="130"/>
      <c r="KEI26" s="130"/>
      <c r="KEJ26" s="130"/>
      <c r="KEK26" s="130"/>
      <c r="KEL26" s="130"/>
      <c r="KEM26" s="130"/>
      <c r="KEN26" s="130"/>
      <c r="KEO26" s="130"/>
      <c r="KEP26" s="130"/>
      <c r="KEQ26" s="130"/>
      <c r="KER26" s="130"/>
      <c r="KES26" s="130"/>
      <c r="KET26" s="130"/>
      <c r="KEU26" s="130"/>
      <c r="KEV26" s="130"/>
      <c r="KEW26" s="130"/>
      <c r="KEX26" s="130"/>
      <c r="KEY26" s="130"/>
      <c r="KEZ26" s="130"/>
      <c r="KFA26" s="130"/>
      <c r="KFB26" s="130"/>
      <c r="KFC26" s="130"/>
      <c r="KFD26" s="130"/>
      <c r="KFE26" s="130"/>
      <c r="KFF26" s="130"/>
      <c r="KFG26" s="130"/>
      <c r="KFH26" s="130"/>
      <c r="KFI26" s="130"/>
      <c r="KFJ26" s="130"/>
      <c r="KFK26" s="130"/>
      <c r="KFL26" s="130"/>
      <c r="KFM26" s="130"/>
      <c r="KFN26" s="130"/>
      <c r="KFO26" s="130"/>
      <c r="KFP26" s="130"/>
      <c r="KFQ26" s="130"/>
      <c r="KFR26" s="130"/>
      <c r="KFS26" s="130"/>
      <c r="KFT26" s="130"/>
      <c r="KFU26" s="130"/>
      <c r="KFV26" s="130"/>
      <c r="KFW26" s="130"/>
      <c r="KFX26" s="130"/>
      <c r="KFY26" s="130"/>
      <c r="KFZ26" s="130"/>
      <c r="KGA26" s="130"/>
      <c r="KGB26" s="130"/>
      <c r="KGC26" s="130"/>
      <c r="KGD26" s="130"/>
      <c r="KGE26" s="130"/>
      <c r="KGF26" s="130"/>
      <c r="KGG26" s="130"/>
      <c r="KGH26" s="130"/>
      <c r="KGI26" s="130"/>
      <c r="KGJ26" s="130"/>
      <c r="KGK26" s="130"/>
      <c r="KGL26" s="130"/>
      <c r="KGM26" s="130"/>
      <c r="KGN26" s="130"/>
      <c r="KGO26" s="130"/>
      <c r="KGP26" s="130"/>
      <c r="KGQ26" s="130"/>
      <c r="KGR26" s="130"/>
      <c r="KGS26" s="130"/>
      <c r="KGT26" s="130"/>
      <c r="KGU26" s="130"/>
      <c r="KGV26" s="130"/>
      <c r="KGW26" s="130"/>
      <c r="KGX26" s="130"/>
      <c r="KGY26" s="130"/>
      <c r="KGZ26" s="130"/>
      <c r="KHA26" s="130"/>
      <c r="KHB26" s="130"/>
      <c r="KHC26" s="130"/>
      <c r="KHD26" s="130"/>
      <c r="KHE26" s="130"/>
      <c r="KHF26" s="130"/>
      <c r="KHG26" s="130"/>
      <c r="KHH26" s="130"/>
      <c r="KHI26" s="130"/>
      <c r="KHJ26" s="130"/>
      <c r="KHK26" s="130"/>
      <c r="KHL26" s="130"/>
      <c r="KHM26" s="130"/>
      <c r="KHN26" s="130"/>
      <c r="KHO26" s="130"/>
      <c r="KHP26" s="130"/>
      <c r="KHQ26" s="130"/>
      <c r="KHR26" s="130"/>
      <c r="KHS26" s="130"/>
      <c r="KHT26" s="130"/>
      <c r="KHU26" s="130"/>
      <c r="KHV26" s="130"/>
      <c r="KHW26" s="130"/>
      <c r="KHX26" s="130"/>
      <c r="KHY26" s="130"/>
      <c r="KHZ26" s="130"/>
      <c r="KIA26" s="130"/>
      <c r="KIB26" s="130"/>
      <c r="KIC26" s="130"/>
      <c r="KID26" s="130"/>
      <c r="KIE26" s="130"/>
      <c r="KIF26" s="130"/>
      <c r="KIG26" s="130"/>
      <c r="KIH26" s="130"/>
      <c r="KII26" s="130"/>
      <c r="KIJ26" s="130"/>
      <c r="KIK26" s="130"/>
      <c r="KIL26" s="130"/>
      <c r="KIM26" s="130"/>
      <c r="KIN26" s="130"/>
      <c r="KIO26" s="130"/>
      <c r="KIP26" s="130"/>
      <c r="KIQ26" s="130"/>
      <c r="KIR26" s="130"/>
      <c r="KIS26" s="130"/>
      <c r="KIT26" s="130"/>
      <c r="KIU26" s="130"/>
      <c r="KIV26" s="130"/>
      <c r="KIW26" s="130"/>
      <c r="KIX26" s="130"/>
      <c r="KIY26" s="130"/>
      <c r="KIZ26" s="130"/>
      <c r="KJA26" s="130"/>
      <c r="KJB26" s="130"/>
      <c r="KJC26" s="130"/>
      <c r="KJD26" s="130"/>
      <c r="KJE26" s="130"/>
      <c r="KJF26" s="130"/>
      <c r="KJG26" s="130"/>
      <c r="KJH26" s="130"/>
      <c r="KJI26" s="130"/>
      <c r="KJJ26" s="130"/>
      <c r="KJK26" s="130"/>
      <c r="KJL26" s="130"/>
      <c r="KJM26" s="130"/>
      <c r="KJN26" s="130"/>
      <c r="KJO26" s="130"/>
      <c r="KJP26" s="130"/>
      <c r="KJQ26" s="130"/>
      <c r="KJR26" s="130"/>
      <c r="KJS26" s="130"/>
      <c r="KJT26" s="130"/>
      <c r="KJU26" s="130"/>
      <c r="KJV26" s="130"/>
      <c r="KJW26" s="130"/>
      <c r="KJX26" s="130"/>
      <c r="KJY26" s="130"/>
      <c r="KJZ26" s="130"/>
      <c r="KKA26" s="130"/>
      <c r="KKB26" s="130"/>
      <c r="KKC26" s="130"/>
      <c r="KKD26" s="130"/>
      <c r="KKE26" s="130"/>
      <c r="KKF26" s="130"/>
      <c r="KKG26" s="130"/>
      <c r="KKH26" s="130"/>
      <c r="KKI26" s="130"/>
      <c r="KKJ26" s="130"/>
      <c r="KKK26" s="130"/>
      <c r="KKL26" s="130"/>
      <c r="KKM26" s="130"/>
      <c r="KKN26" s="130"/>
      <c r="KKO26" s="130"/>
      <c r="KKP26" s="130"/>
      <c r="KKQ26" s="130"/>
      <c r="KKR26" s="130"/>
      <c r="KKS26" s="130"/>
      <c r="KKT26" s="130"/>
      <c r="KKU26" s="130"/>
      <c r="KKV26" s="130"/>
      <c r="KKW26" s="130"/>
      <c r="KKX26" s="130"/>
      <c r="KKY26" s="130"/>
      <c r="KKZ26" s="130"/>
      <c r="KLA26" s="130"/>
      <c r="KLB26" s="130"/>
      <c r="KLC26" s="130"/>
      <c r="KLD26" s="130"/>
      <c r="KLE26" s="130"/>
      <c r="KLF26" s="130"/>
      <c r="KLG26" s="130"/>
      <c r="KLH26" s="130"/>
      <c r="KLI26" s="130"/>
      <c r="KLJ26" s="130"/>
      <c r="KLK26" s="130"/>
      <c r="KLL26" s="130"/>
      <c r="KLM26" s="130"/>
      <c r="KLN26" s="130"/>
      <c r="KLO26" s="130"/>
      <c r="KLP26" s="130"/>
      <c r="KLQ26" s="130"/>
      <c r="KLR26" s="130"/>
      <c r="KLS26" s="130"/>
      <c r="KLT26" s="130"/>
      <c r="KLU26" s="130"/>
      <c r="KLV26" s="130"/>
      <c r="KLW26" s="130"/>
      <c r="KLX26" s="130"/>
      <c r="KLY26" s="130"/>
      <c r="KLZ26" s="130"/>
      <c r="KMA26" s="130"/>
      <c r="KMB26" s="130"/>
      <c r="KMC26" s="130"/>
      <c r="KMD26" s="130"/>
      <c r="KME26" s="130"/>
      <c r="KMF26" s="130"/>
      <c r="KMG26" s="130"/>
      <c r="KMH26" s="130"/>
      <c r="KMI26" s="130"/>
      <c r="KMJ26" s="130"/>
      <c r="KMK26" s="130"/>
      <c r="KML26" s="130"/>
      <c r="KMM26" s="130"/>
      <c r="KMN26" s="130"/>
      <c r="KMO26" s="130"/>
      <c r="KMP26" s="130"/>
      <c r="KMQ26" s="130"/>
      <c r="KMR26" s="130"/>
      <c r="KMS26" s="130"/>
      <c r="KMT26" s="130"/>
      <c r="KMU26" s="130"/>
      <c r="KMV26" s="130"/>
      <c r="KMW26" s="130"/>
      <c r="KMX26" s="130"/>
      <c r="KMY26" s="130"/>
      <c r="KMZ26" s="130"/>
      <c r="KNA26" s="130"/>
      <c r="KNB26" s="130"/>
      <c r="KNC26" s="130"/>
      <c r="KND26" s="130"/>
      <c r="KNE26" s="130"/>
      <c r="KNF26" s="130"/>
      <c r="KNG26" s="130"/>
      <c r="KNH26" s="130"/>
      <c r="KNI26" s="130"/>
      <c r="KNJ26" s="130"/>
      <c r="KNK26" s="130"/>
      <c r="KNL26" s="130"/>
      <c r="KNM26" s="130"/>
      <c r="KNN26" s="130"/>
      <c r="KNO26" s="130"/>
      <c r="KNP26" s="130"/>
      <c r="KNQ26" s="130"/>
      <c r="KNR26" s="130"/>
      <c r="KNS26" s="130"/>
      <c r="KNT26" s="130"/>
      <c r="KNU26" s="130"/>
      <c r="KNV26" s="130"/>
      <c r="KNW26" s="130"/>
      <c r="KNX26" s="130"/>
      <c r="KNY26" s="130"/>
      <c r="KNZ26" s="130"/>
      <c r="KOA26" s="130"/>
      <c r="KOB26" s="130"/>
      <c r="KOC26" s="130"/>
      <c r="KOD26" s="130"/>
      <c r="KOE26" s="130"/>
      <c r="KOF26" s="130"/>
      <c r="KOG26" s="130"/>
      <c r="KOH26" s="130"/>
      <c r="KOI26" s="130"/>
      <c r="KOJ26" s="130"/>
      <c r="KOK26" s="130"/>
      <c r="KOL26" s="130"/>
      <c r="KOM26" s="130"/>
      <c r="KON26" s="130"/>
      <c r="KOO26" s="130"/>
      <c r="KOP26" s="130"/>
      <c r="KOQ26" s="130"/>
      <c r="KOR26" s="130"/>
      <c r="KOS26" s="130"/>
      <c r="KOT26" s="130"/>
      <c r="KOU26" s="130"/>
      <c r="KOV26" s="130"/>
      <c r="KOW26" s="130"/>
      <c r="KOX26" s="130"/>
      <c r="KOY26" s="130"/>
      <c r="KOZ26" s="130"/>
      <c r="KPA26" s="130"/>
      <c r="KPB26" s="130"/>
      <c r="KPC26" s="130"/>
      <c r="KPD26" s="130"/>
      <c r="KPE26" s="130"/>
      <c r="KPF26" s="130"/>
      <c r="KPG26" s="130"/>
      <c r="KPH26" s="130"/>
      <c r="KPI26" s="130"/>
      <c r="KPJ26" s="130"/>
      <c r="KPK26" s="130"/>
      <c r="KPL26" s="130"/>
      <c r="KPM26" s="130"/>
      <c r="KPN26" s="130"/>
      <c r="KPO26" s="130"/>
      <c r="KPP26" s="130"/>
      <c r="KPQ26" s="130"/>
      <c r="KPR26" s="130"/>
      <c r="KPS26" s="130"/>
      <c r="KPT26" s="130"/>
      <c r="KPU26" s="130"/>
      <c r="KPV26" s="130"/>
      <c r="KPW26" s="130"/>
      <c r="KPX26" s="130"/>
      <c r="KPY26" s="130"/>
      <c r="KPZ26" s="130"/>
      <c r="KQA26" s="130"/>
      <c r="KQB26" s="130"/>
      <c r="KQC26" s="130"/>
      <c r="KQD26" s="130"/>
      <c r="KQE26" s="130"/>
      <c r="KQF26" s="130"/>
      <c r="KQG26" s="130"/>
      <c r="KQH26" s="130"/>
      <c r="KQI26" s="130"/>
      <c r="KQJ26" s="130"/>
      <c r="KQK26" s="130"/>
      <c r="KQL26" s="130"/>
      <c r="KQM26" s="130"/>
      <c r="KQN26" s="130"/>
      <c r="KQO26" s="130"/>
      <c r="KQP26" s="130"/>
      <c r="KQQ26" s="130"/>
      <c r="KQR26" s="130"/>
      <c r="KQS26" s="130"/>
      <c r="KQT26" s="130"/>
      <c r="KQU26" s="130"/>
      <c r="KQV26" s="130"/>
      <c r="KQW26" s="130"/>
      <c r="KQX26" s="130"/>
      <c r="KQY26" s="130"/>
      <c r="KQZ26" s="130"/>
      <c r="KRA26" s="130"/>
      <c r="KRB26" s="130"/>
      <c r="KRC26" s="130"/>
      <c r="KRD26" s="130"/>
      <c r="KRE26" s="130"/>
      <c r="KRF26" s="130"/>
      <c r="KRG26" s="130"/>
      <c r="KRH26" s="130"/>
      <c r="KRI26" s="130"/>
      <c r="KRJ26" s="130"/>
      <c r="KRK26" s="130"/>
      <c r="KRL26" s="130"/>
      <c r="KRM26" s="130"/>
      <c r="KRN26" s="130"/>
      <c r="KRO26" s="130"/>
      <c r="KRP26" s="130"/>
      <c r="KRQ26" s="130"/>
      <c r="KRR26" s="130"/>
      <c r="KRS26" s="130"/>
      <c r="KRT26" s="130"/>
      <c r="KRU26" s="130"/>
      <c r="KRV26" s="130"/>
      <c r="KRW26" s="130"/>
      <c r="KRX26" s="130"/>
      <c r="KRY26" s="130"/>
      <c r="KRZ26" s="130"/>
      <c r="KSA26" s="130"/>
      <c r="KSB26" s="130"/>
      <c r="KSC26" s="130"/>
      <c r="KSD26" s="130"/>
      <c r="KSE26" s="130"/>
      <c r="KSF26" s="130"/>
      <c r="KSG26" s="130"/>
      <c r="KSH26" s="130"/>
      <c r="KSI26" s="130"/>
      <c r="KSJ26" s="130"/>
      <c r="KSK26" s="130"/>
      <c r="KSL26" s="130"/>
      <c r="KSM26" s="130"/>
      <c r="KSN26" s="130"/>
      <c r="KSO26" s="130"/>
      <c r="KSP26" s="130"/>
      <c r="KSQ26" s="130"/>
      <c r="KSR26" s="130"/>
      <c r="KSS26" s="130"/>
      <c r="KST26" s="130"/>
      <c r="KSU26" s="130"/>
      <c r="KSV26" s="130"/>
      <c r="KSW26" s="130"/>
      <c r="KSX26" s="130"/>
      <c r="KSY26" s="130"/>
      <c r="KSZ26" s="130"/>
      <c r="KTA26" s="130"/>
      <c r="KTB26" s="130"/>
      <c r="KTC26" s="130"/>
      <c r="KTD26" s="130"/>
      <c r="KTE26" s="130"/>
      <c r="KTF26" s="130"/>
      <c r="KTG26" s="130"/>
      <c r="KTH26" s="130"/>
      <c r="KTI26" s="130"/>
      <c r="KTJ26" s="130"/>
      <c r="KTK26" s="130"/>
      <c r="KTL26" s="130"/>
      <c r="KTM26" s="130"/>
      <c r="KTN26" s="130"/>
      <c r="KTO26" s="130"/>
      <c r="KTP26" s="130"/>
      <c r="KTQ26" s="130"/>
      <c r="KTR26" s="130"/>
      <c r="KTS26" s="130"/>
      <c r="KTT26" s="130"/>
      <c r="KTU26" s="130"/>
      <c r="KTV26" s="130"/>
      <c r="KTW26" s="130"/>
      <c r="KTX26" s="130"/>
      <c r="KTY26" s="130"/>
      <c r="KTZ26" s="130"/>
      <c r="KUA26" s="130"/>
      <c r="KUB26" s="130"/>
      <c r="KUC26" s="130"/>
      <c r="KUD26" s="130"/>
      <c r="KUE26" s="130"/>
      <c r="KUF26" s="130"/>
      <c r="KUG26" s="130"/>
      <c r="KUH26" s="130"/>
      <c r="KUI26" s="130"/>
      <c r="KUJ26" s="130"/>
      <c r="KUK26" s="130"/>
      <c r="KUL26" s="130"/>
      <c r="KUM26" s="130"/>
      <c r="KUN26" s="130"/>
      <c r="KUO26" s="130"/>
      <c r="KUP26" s="130"/>
      <c r="KUQ26" s="130"/>
      <c r="KUR26" s="130"/>
      <c r="KUS26" s="130"/>
      <c r="KUT26" s="130"/>
      <c r="KUU26" s="130"/>
      <c r="KUV26" s="130"/>
      <c r="KUW26" s="130"/>
      <c r="KUX26" s="130"/>
      <c r="KUY26" s="130"/>
      <c r="KUZ26" s="130"/>
      <c r="KVA26" s="130"/>
      <c r="KVB26" s="130"/>
      <c r="KVC26" s="130"/>
      <c r="KVD26" s="130"/>
      <c r="KVE26" s="130"/>
      <c r="KVF26" s="130"/>
      <c r="KVG26" s="130"/>
      <c r="KVH26" s="130"/>
      <c r="KVI26" s="130"/>
      <c r="KVJ26" s="130"/>
      <c r="KVK26" s="130"/>
      <c r="KVL26" s="130"/>
      <c r="KVM26" s="130"/>
      <c r="KVN26" s="130"/>
      <c r="KVO26" s="130"/>
      <c r="KVP26" s="130"/>
      <c r="KVQ26" s="130"/>
      <c r="KVR26" s="130"/>
      <c r="KVS26" s="130"/>
      <c r="KVT26" s="130"/>
      <c r="KVU26" s="130"/>
      <c r="KVV26" s="130"/>
      <c r="KVW26" s="130"/>
      <c r="KVX26" s="130"/>
      <c r="KVY26" s="130"/>
      <c r="KVZ26" s="130"/>
      <c r="KWA26" s="130"/>
      <c r="KWB26" s="130"/>
      <c r="KWC26" s="130"/>
      <c r="KWD26" s="130"/>
      <c r="KWE26" s="130"/>
      <c r="KWF26" s="130"/>
      <c r="KWG26" s="130"/>
      <c r="KWH26" s="130"/>
      <c r="KWI26" s="130"/>
      <c r="KWJ26" s="130"/>
      <c r="KWK26" s="130"/>
      <c r="KWL26" s="130"/>
      <c r="KWM26" s="130"/>
      <c r="KWN26" s="130"/>
      <c r="KWO26" s="130"/>
      <c r="KWP26" s="130"/>
      <c r="KWQ26" s="130"/>
      <c r="KWR26" s="130"/>
      <c r="KWS26" s="130"/>
      <c r="KWT26" s="130"/>
      <c r="KWU26" s="130"/>
      <c r="KWV26" s="130"/>
      <c r="KWW26" s="130"/>
      <c r="KWX26" s="130"/>
      <c r="KWY26" s="130"/>
      <c r="KWZ26" s="130"/>
      <c r="KXA26" s="130"/>
      <c r="KXB26" s="130"/>
      <c r="KXC26" s="130"/>
      <c r="KXD26" s="130"/>
      <c r="KXE26" s="130"/>
      <c r="KXF26" s="130"/>
      <c r="KXG26" s="130"/>
      <c r="KXH26" s="130"/>
      <c r="KXI26" s="130"/>
      <c r="KXJ26" s="130"/>
      <c r="KXK26" s="130"/>
      <c r="KXL26" s="130"/>
      <c r="KXM26" s="130"/>
      <c r="KXN26" s="130"/>
      <c r="KXO26" s="130"/>
      <c r="KXP26" s="130"/>
      <c r="KXQ26" s="130"/>
      <c r="KXR26" s="130"/>
      <c r="KXS26" s="130"/>
      <c r="KXT26" s="130"/>
      <c r="KXU26" s="130"/>
      <c r="KXV26" s="130"/>
      <c r="KXW26" s="130"/>
      <c r="KXX26" s="130"/>
      <c r="KXY26" s="130"/>
      <c r="KXZ26" s="130"/>
      <c r="KYA26" s="130"/>
      <c r="KYB26" s="130"/>
      <c r="KYC26" s="130"/>
      <c r="KYD26" s="130"/>
      <c r="KYE26" s="130"/>
      <c r="KYF26" s="130"/>
      <c r="KYG26" s="130"/>
      <c r="KYH26" s="130"/>
      <c r="KYI26" s="130"/>
      <c r="KYJ26" s="130"/>
      <c r="KYK26" s="130"/>
      <c r="KYL26" s="130"/>
      <c r="KYM26" s="130"/>
      <c r="KYN26" s="130"/>
      <c r="KYO26" s="130"/>
      <c r="KYP26" s="130"/>
      <c r="KYQ26" s="130"/>
      <c r="KYR26" s="130"/>
      <c r="KYS26" s="130"/>
      <c r="KYT26" s="130"/>
      <c r="KYU26" s="130"/>
      <c r="KYV26" s="130"/>
      <c r="KYW26" s="130"/>
      <c r="KYX26" s="130"/>
      <c r="KYY26" s="130"/>
      <c r="KYZ26" s="130"/>
      <c r="KZA26" s="130"/>
      <c r="KZB26" s="130"/>
      <c r="KZC26" s="130"/>
      <c r="KZD26" s="130"/>
      <c r="KZE26" s="130"/>
      <c r="KZF26" s="130"/>
      <c r="KZG26" s="130"/>
      <c r="KZH26" s="130"/>
      <c r="KZI26" s="130"/>
      <c r="KZJ26" s="130"/>
      <c r="KZK26" s="130"/>
      <c r="KZL26" s="130"/>
      <c r="KZM26" s="130"/>
      <c r="KZN26" s="130"/>
      <c r="KZO26" s="130"/>
      <c r="KZP26" s="130"/>
      <c r="KZQ26" s="130"/>
      <c r="KZR26" s="130"/>
      <c r="KZS26" s="130"/>
      <c r="KZT26" s="130"/>
      <c r="KZU26" s="130"/>
      <c r="KZV26" s="130"/>
      <c r="KZW26" s="130"/>
      <c r="KZX26" s="130"/>
      <c r="KZY26" s="130"/>
      <c r="KZZ26" s="130"/>
      <c r="LAA26" s="130"/>
      <c r="LAB26" s="130"/>
      <c r="LAC26" s="130"/>
      <c r="LAD26" s="130"/>
      <c r="LAE26" s="130"/>
      <c r="LAF26" s="130"/>
      <c r="LAG26" s="130"/>
      <c r="LAH26" s="130"/>
      <c r="LAI26" s="130"/>
      <c r="LAJ26" s="130"/>
      <c r="LAK26" s="130"/>
      <c r="LAL26" s="130"/>
      <c r="LAM26" s="130"/>
      <c r="LAN26" s="130"/>
      <c r="LAO26" s="130"/>
      <c r="LAP26" s="130"/>
      <c r="LAQ26" s="130"/>
      <c r="LAR26" s="130"/>
      <c r="LAS26" s="130"/>
      <c r="LAT26" s="130"/>
      <c r="LAU26" s="130"/>
      <c r="LAV26" s="130"/>
      <c r="LAW26" s="130"/>
      <c r="LAX26" s="130"/>
      <c r="LAY26" s="130"/>
      <c r="LAZ26" s="130"/>
      <c r="LBA26" s="130"/>
      <c r="LBB26" s="130"/>
      <c r="LBC26" s="130"/>
      <c r="LBD26" s="130"/>
      <c r="LBE26" s="130"/>
      <c r="LBF26" s="130"/>
      <c r="LBG26" s="130"/>
      <c r="LBH26" s="130"/>
      <c r="LBI26" s="130"/>
      <c r="LBJ26" s="130"/>
      <c r="LBK26" s="130"/>
      <c r="LBL26" s="130"/>
      <c r="LBM26" s="130"/>
      <c r="LBN26" s="130"/>
      <c r="LBO26" s="130"/>
      <c r="LBP26" s="130"/>
      <c r="LBQ26" s="130"/>
      <c r="LBR26" s="130"/>
      <c r="LBS26" s="130"/>
      <c r="LBT26" s="130"/>
      <c r="LBU26" s="130"/>
      <c r="LBV26" s="130"/>
      <c r="LBW26" s="130"/>
      <c r="LBX26" s="130"/>
      <c r="LBY26" s="130"/>
      <c r="LBZ26" s="130"/>
      <c r="LCA26" s="130"/>
      <c r="LCB26" s="130"/>
      <c r="LCC26" s="130"/>
      <c r="LCD26" s="130"/>
      <c r="LCE26" s="130"/>
      <c r="LCF26" s="130"/>
      <c r="LCG26" s="130"/>
      <c r="LCH26" s="130"/>
      <c r="LCI26" s="130"/>
      <c r="LCJ26" s="130"/>
      <c r="LCK26" s="130"/>
      <c r="LCL26" s="130"/>
      <c r="LCM26" s="130"/>
      <c r="LCN26" s="130"/>
      <c r="LCO26" s="130"/>
      <c r="LCP26" s="130"/>
      <c r="LCQ26" s="130"/>
      <c r="LCR26" s="130"/>
      <c r="LCS26" s="130"/>
      <c r="LCT26" s="130"/>
      <c r="LCU26" s="130"/>
      <c r="LCV26" s="130"/>
      <c r="LCW26" s="130"/>
      <c r="LCX26" s="130"/>
      <c r="LCY26" s="130"/>
      <c r="LCZ26" s="130"/>
      <c r="LDA26" s="130"/>
      <c r="LDB26" s="130"/>
      <c r="LDC26" s="130"/>
      <c r="LDD26" s="130"/>
      <c r="LDE26" s="130"/>
      <c r="LDF26" s="130"/>
      <c r="LDG26" s="130"/>
      <c r="LDH26" s="130"/>
      <c r="LDI26" s="130"/>
      <c r="LDJ26" s="130"/>
      <c r="LDK26" s="130"/>
      <c r="LDL26" s="130"/>
      <c r="LDM26" s="130"/>
      <c r="LDN26" s="130"/>
      <c r="LDO26" s="130"/>
      <c r="LDP26" s="130"/>
      <c r="LDQ26" s="130"/>
      <c r="LDR26" s="130"/>
      <c r="LDS26" s="130"/>
      <c r="LDT26" s="130"/>
      <c r="LDU26" s="130"/>
      <c r="LDV26" s="130"/>
      <c r="LDW26" s="130"/>
      <c r="LDX26" s="130"/>
      <c r="LDY26" s="130"/>
      <c r="LDZ26" s="130"/>
      <c r="LEA26" s="130"/>
      <c r="LEB26" s="130"/>
      <c r="LEC26" s="130"/>
      <c r="LED26" s="130"/>
      <c r="LEE26" s="130"/>
      <c r="LEF26" s="130"/>
      <c r="LEG26" s="130"/>
      <c r="LEH26" s="130"/>
      <c r="LEI26" s="130"/>
      <c r="LEJ26" s="130"/>
      <c r="LEK26" s="130"/>
      <c r="LEL26" s="130"/>
      <c r="LEM26" s="130"/>
      <c r="LEN26" s="130"/>
      <c r="LEO26" s="130"/>
      <c r="LEP26" s="130"/>
      <c r="LEQ26" s="130"/>
      <c r="LER26" s="130"/>
      <c r="LES26" s="130"/>
      <c r="LET26" s="130"/>
      <c r="LEU26" s="130"/>
      <c r="LEV26" s="130"/>
      <c r="LEW26" s="130"/>
      <c r="LEX26" s="130"/>
      <c r="LEY26" s="130"/>
      <c r="LEZ26" s="130"/>
      <c r="LFA26" s="130"/>
      <c r="LFB26" s="130"/>
      <c r="LFC26" s="130"/>
      <c r="LFD26" s="130"/>
      <c r="LFE26" s="130"/>
      <c r="LFF26" s="130"/>
      <c r="LFG26" s="130"/>
      <c r="LFH26" s="130"/>
      <c r="LFI26" s="130"/>
      <c r="LFJ26" s="130"/>
      <c r="LFK26" s="130"/>
      <c r="LFL26" s="130"/>
      <c r="LFM26" s="130"/>
      <c r="LFN26" s="130"/>
      <c r="LFO26" s="130"/>
      <c r="LFP26" s="130"/>
      <c r="LFQ26" s="130"/>
      <c r="LFR26" s="130"/>
      <c r="LFS26" s="130"/>
      <c r="LFT26" s="130"/>
      <c r="LFU26" s="130"/>
      <c r="LFV26" s="130"/>
      <c r="LFW26" s="130"/>
      <c r="LFX26" s="130"/>
      <c r="LFY26" s="130"/>
      <c r="LFZ26" s="130"/>
      <c r="LGA26" s="130"/>
      <c r="LGB26" s="130"/>
      <c r="LGC26" s="130"/>
      <c r="LGD26" s="130"/>
      <c r="LGE26" s="130"/>
      <c r="LGF26" s="130"/>
      <c r="LGG26" s="130"/>
      <c r="LGH26" s="130"/>
      <c r="LGI26" s="130"/>
      <c r="LGJ26" s="130"/>
      <c r="LGK26" s="130"/>
      <c r="LGL26" s="130"/>
      <c r="LGM26" s="130"/>
      <c r="LGN26" s="130"/>
      <c r="LGO26" s="130"/>
      <c r="LGP26" s="130"/>
      <c r="LGQ26" s="130"/>
      <c r="LGR26" s="130"/>
      <c r="LGS26" s="130"/>
      <c r="LGT26" s="130"/>
      <c r="LGU26" s="130"/>
      <c r="LGV26" s="130"/>
      <c r="LGW26" s="130"/>
      <c r="LGX26" s="130"/>
      <c r="LGY26" s="130"/>
      <c r="LGZ26" s="130"/>
      <c r="LHA26" s="130"/>
      <c r="LHB26" s="130"/>
      <c r="LHC26" s="130"/>
      <c r="LHD26" s="130"/>
      <c r="LHE26" s="130"/>
      <c r="LHF26" s="130"/>
      <c r="LHG26" s="130"/>
      <c r="LHH26" s="130"/>
      <c r="LHI26" s="130"/>
      <c r="LHJ26" s="130"/>
      <c r="LHK26" s="130"/>
      <c r="LHL26" s="130"/>
      <c r="LHM26" s="130"/>
      <c r="LHN26" s="130"/>
      <c r="LHO26" s="130"/>
      <c r="LHP26" s="130"/>
      <c r="LHQ26" s="130"/>
      <c r="LHR26" s="130"/>
      <c r="LHS26" s="130"/>
      <c r="LHT26" s="130"/>
      <c r="LHU26" s="130"/>
      <c r="LHV26" s="130"/>
      <c r="LHW26" s="130"/>
      <c r="LHX26" s="130"/>
      <c r="LHY26" s="130"/>
      <c r="LHZ26" s="130"/>
      <c r="LIA26" s="130"/>
      <c r="LIB26" s="130"/>
      <c r="LIC26" s="130"/>
      <c r="LID26" s="130"/>
      <c r="LIE26" s="130"/>
      <c r="LIF26" s="130"/>
      <c r="LIG26" s="130"/>
      <c r="LIH26" s="130"/>
      <c r="LII26" s="130"/>
      <c r="LIJ26" s="130"/>
      <c r="LIK26" s="130"/>
      <c r="LIL26" s="130"/>
      <c r="LIM26" s="130"/>
      <c r="LIN26" s="130"/>
      <c r="LIO26" s="130"/>
      <c r="LIP26" s="130"/>
      <c r="LIQ26" s="130"/>
      <c r="LIR26" s="130"/>
      <c r="LIS26" s="130"/>
      <c r="LIT26" s="130"/>
      <c r="LIU26" s="130"/>
      <c r="LIV26" s="130"/>
      <c r="LIW26" s="130"/>
      <c r="LIX26" s="130"/>
      <c r="LIY26" s="130"/>
      <c r="LIZ26" s="130"/>
      <c r="LJA26" s="130"/>
      <c r="LJB26" s="130"/>
      <c r="LJC26" s="130"/>
      <c r="LJD26" s="130"/>
      <c r="LJE26" s="130"/>
      <c r="LJF26" s="130"/>
      <c r="LJG26" s="130"/>
      <c r="LJH26" s="130"/>
      <c r="LJI26" s="130"/>
      <c r="LJJ26" s="130"/>
      <c r="LJK26" s="130"/>
      <c r="LJL26" s="130"/>
      <c r="LJM26" s="130"/>
      <c r="LJN26" s="130"/>
      <c r="LJO26" s="130"/>
      <c r="LJP26" s="130"/>
      <c r="LJQ26" s="130"/>
      <c r="LJR26" s="130"/>
      <c r="LJS26" s="130"/>
      <c r="LJT26" s="130"/>
      <c r="LJU26" s="130"/>
      <c r="LJV26" s="130"/>
      <c r="LJW26" s="130"/>
      <c r="LJX26" s="130"/>
      <c r="LJY26" s="130"/>
      <c r="LJZ26" s="130"/>
      <c r="LKA26" s="130"/>
      <c r="LKB26" s="130"/>
      <c r="LKC26" s="130"/>
      <c r="LKD26" s="130"/>
      <c r="LKE26" s="130"/>
      <c r="LKF26" s="130"/>
      <c r="LKG26" s="130"/>
      <c r="LKH26" s="130"/>
      <c r="LKI26" s="130"/>
      <c r="LKJ26" s="130"/>
      <c r="LKK26" s="130"/>
      <c r="LKL26" s="130"/>
      <c r="LKM26" s="130"/>
      <c r="LKN26" s="130"/>
      <c r="LKO26" s="130"/>
      <c r="LKP26" s="130"/>
      <c r="LKQ26" s="130"/>
      <c r="LKR26" s="130"/>
      <c r="LKS26" s="130"/>
      <c r="LKT26" s="130"/>
      <c r="LKU26" s="130"/>
      <c r="LKV26" s="130"/>
      <c r="LKW26" s="130"/>
      <c r="LKX26" s="130"/>
      <c r="LKY26" s="130"/>
      <c r="LKZ26" s="130"/>
      <c r="LLA26" s="130"/>
      <c r="LLB26" s="130"/>
      <c r="LLC26" s="130"/>
      <c r="LLD26" s="130"/>
      <c r="LLE26" s="130"/>
      <c r="LLF26" s="130"/>
      <c r="LLG26" s="130"/>
      <c r="LLH26" s="130"/>
      <c r="LLI26" s="130"/>
      <c r="LLJ26" s="130"/>
      <c r="LLK26" s="130"/>
      <c r="LLL26" s="130"/>
      <c r="LLM26" s="130"/>
      <c r="LLN26" s="130"/>
      <c r="LLO26" s="130"/>
      <c r="LLP26" s="130"/>
      <c r="LLQ26" s="130"/>
      <c r="LLR26" s="130"/>
      <c r="LLS26" s="130"/>
      <c r="LLT26" s="130"/>
      <c r="LLU26" s="130"/>
      <c r="LLV26" s="130"/>
      <c r="LLW26" s="130"/>
      <c r="LLX26" s="130"/>
      <c r="LLY26" s="130"/>
      <c r="LLZ26" s="130"/>
      <c r="LMA26" s="130"/>
      <c r="LMB26" s="130"/>
      <c r="LMC26" s="130"/>
      <c r="LMD26" s="130"/>
      <c r="LME26" s="130"/>
      <c r="LMF26" s="130"/>
      <c r="LMG26" s="130"/>
      <c r="LMH26" s="130"/>
      <c r="LMI26" s="130"/>
      <c r="LMJ26" s="130"/>
      <c r="LMK26" s="130"/>
      <c r="LML26" s="130"/>
      <c r="LMM26" s="130"/>
      <c r="LMN26" s="130"/>
      <c r="LMO26" s="130"/>
      <c r="LMP26" s="130"/>
      <c r="LMQ26" s="130"/>
      <c r="LMR26" s="130"/>
      <c r="LMS26" s="130"/>
      <c r="LMT26" s="130"/>
      <c r="LMU26" s="130"/>
      <c r="LMV26" s="130"/>
      <c r="LMW26" s="130"/>
      <c r="LMX26" s="130"/>
      <c r="LMY26" s="130"/>
      <c r="LMZ26" s="130"/>
      <c r="LNA26" s="130"/>
      <c r="LNB26" s="130"/>
      <c r="LNC26" s="130"/>
      <c r="LND26" s="130"/>
      <c r="LNE26" s="130"/>
      <c r="LNF26" s="130"/>
      <c r="LNG26" s="130"/>
      <c r="LNH26" s="130"/>
      <c r="LNI26" s="130"/>
      <c r="LNJ26" s="130"/>
      <c r="LNK26" s="130"/>
      <c r="LNL26" s="130"/>
      <c r="LNM26" s="130"/>
      <c r="LNN26" s="130"/>
      <c r="LNO26" s="130"/>
      <c r="LNP26" s="130"/>
      <c r="LNQ26" s="130"/>
      <c r="LNR26" s="130"/>
      <c r="LNS26" s="130"/>
      <c r="LNT26" s="130"/>
      <c r="LNU26" s="130"/>
      <c r="LNV26" s="130"/>
      <c r="LNW26" s="130"/>
      <c r="LNX26" s="130"/>
      <c r="LNY26" s="130"/>
      <c r="LNZ26" s="130"/>
      <c r="LOA26" s="130"/>
      <c r="LOB26" s="130"/>
      <c r="LOC26" s="130"/>
      <c r="LOD26" s="130"/>
      <c r="LOE26" s="130"/>
      <c r="LOF26" s="130"/>
      <c r="LOG26" s="130"/>
      <c r="LOH26" s="130"/>
      <c r="LOI26" s="130"/>
      <c r="LOJ26" s="130"/>
      <c r="LOK26" s="130"/>
      <c r="LOL26" s="130"/>
      <c r="LOM26" s="130"/>
      <c r="LON26" s="130"/>
      <c r="LOO26" s="130"/>
      <c r="LOP26" s="130"/>
      <c r="LOQ26" s="130"/>
      <c r="LOR26" s="130"/>
      <c r="LOS26" s="130"/>
      <c r="LOT26" s="130"/>
      <c r="LOU26" s="130"/>
      <c r="LOV26" s="130"/>
      <c r="LOW26" s="130"/>
      <c r="LOX26" s="130"/>
      <c r="LOY26" s="130"/>
      <c r="LOZ26" s="130"/>
      <c r="LPA26" s="130"/>
      <c r="LPB26" s="130"/>
      <c r="LPC26" s="130"/>
      <c r="LPD26" s="130"/>
      <c r="LPE26" s="130"/>
      <c r="LPF26" s="130"/>
      <c r="LPG26" s="130"/>
      <c r="LPH26" s="130"/>
      <c r="LPI26" s="130"/>
      <c r="LPJ26" s="130"/>
      <c r="LPK26" s="130"/>
      <c r="LPL26" s="130"/>
      <c r="LPM26" s="130"/>
      <c r="LPN26" s="130"/>
      <c r="LPO26" s="130"/>
      <c r="LPP26" s="130"/>
      <c r="LPQ26" s="130"/>
      <c r="LPR26" s="130"/>
      <c r="LPS26" s="130"/>
      <c r="LPT26" s="130"/>
      <c r="LPU26" s="130"/>
      <c r="LPV26" s="130"/>
      <c r="LPW26" s="130"/>
      <c r="LPX26" s="130"/>
      <c r="LPY26" s="130"/>
      <c r="LPZ26" s="130"/>
      <c r="LQA26" s="130"/>
      <c r="LQB26" s="130"/>
      <c r="LQC26" s="130"/>
      <c r="LQD26" s="130"/>
      <c r="LQE26" s="130"/>
      <c r="LQF26" s="130"/>
      <c r="LQG26" s="130"/>
      <c r="LQH26" s="130"/>
      <c r="LQI26" s="130"/>
      <c r="LQJ26" s="130"/>
      <c r="LQK26" s="130"/>
      <c r="LQL26" s="130"/>
      <c r="LQM26" s="130"/>
      <c r="LQN26" s="130"/>
      <c r="LQO26" s="130"/>
      <c r="LQP26" s="130"/>
      <c r="LQQ26" s="130"/>
      <c r="LQR26" s="130"/>
      <c r="LQS26" s="130"/>
      <c r="LQT26" s="130"/>
      <c r="LQU26" s="130"/>
      <c r="LQV26" s="130"/>
      <c r="LQW26" s="130"/>
      <c r="LQX26" s="130"/>
      <c r="LQY26" s="130"/>
      <c r="LQZ26" s="130"/>
      <c r="LRA26" s="130"/>
      <c r="LRB26" s="130"/>
      <c r="LRC26" s="130"/>
      <c r="LRD26" s="130"/>
      <c r="LRE26" s="130"/>
      <c r="LRF26" s="130"/>
      <c r="LRG26" s="130"/>
      <c r="LRH26" s="130"/>
      <c r="LRI26" s="130"/>
      <c r="LRJ26" s="130"/>
      <c r="LRK26" s="130"/>
      <c r="LRL26" s="130"/>
      <c r="LRM26" s="130"/>
      <c r="LRN26" s="130"/>
      <c r="LRO26" s="130"/>
      <c r="LRP26" s="130"/>
      <c r="LRQ26" s="130"/>
      <c r="LRR26" s="130"/>
      <c r="LRS26" s="130"/>
      <c r="LRT26" s="130"/>
      <c r="LRU26" s="130"/>
      <c r="LRV26" s="130"/>
      <c r="LRW26" s="130"/>
      <c r="LRX26" s="130"/>
      <c r="LRY26" s="130"/>
      <c r="LRZ26" s="130"/>
      <c r="LSA26" s="130"/>
      <c r="LSB26" s="130"/>
      <c r="LSC26" s="130"/>
      <c r="LSD26" s="130"/>
      <c r="LSE26" s="130"/>
      <c r="LSF26" s="130"/>
      <c r="LSG26" s="130"/>
      <c r="LSH26" s="130"/>
      <c r="LSI26" s="130"/>
      <c r="LSJ26" s="130"/>
      <c r="LSK26" s="130"/>
      <c r="LSL26" s="130"/>
      <c r="LSM26" s="130"/>
      <c r="LSN26" s="130"/>
      <c r="LSO26" s="130"/>
      <c r="LSP26" s="130"/>
      <c r="LSQ26" s="130"/>
      <c r="LSR26" s="130"/>
      <c r="LSS26" s="130"/>
      <c r="LST26" s="130"/>
      <c r="LSU26" s="130"/>
      <c r="LSV26" s="130"/>
      <c r="LSW26" s="130"/>
      <c r="LSX26" s="130"/>
      <c r="LSY26" s="130"/>
      <c r="LSZ26" s="130"/>
      <c r="LTA26" s="130"/>
      <c r="LTB26" s="130"/>
      <c r="LTC26" s="130"/>
      <c r="LTD26" s="130"/>
      <c r="LTE26" s="130"/>
      <c r="LTF26" s="130"/>
      <c r="LTG26" s="130"/>
      <c r="LTH26" s="130"/>
      <c r="LTI26" s="130"/>
      <c r="LTJ26" s="130"/>
      <c r="LTK26" s="130"/>
      <c r="LTL26" s="130"/>
      <c r="LTM26" s="130"/>
      <c r="LTN26" s="130"/>
      <c r="LTO26" s="130"/>
      <c r="LTP26" s="130"/>
      <c r="LTQ26" s="130"/>
      <c r="LTR26" s="130"/>
      <c r="LTS26" s="130"/>
      <c r="LTT26" s="130"/>
      <c r="LTU26" s="130"/>
      <c r="LTV26" s="130"/>
      <c r="LTW26" s="130"/>
      <c r="LTX26" s="130"/>
      <c r="LTY26" s="130"/>
      <c r="LTZ26" s="130"/>
      <c r="LUA26" s="130"/>
      <c r="LUB26" s="130"/>
      <c r="LUC26" s="130"/>
      <c r="LUD26" s="130"/>
      <c r="LUE26" s="130"/>
      <c r="LUF26" s="130"/>
      <c r="LUG26" s="130"/>
      <c r="LUH26" s="130"/>
      <c r="LUI26" s="130"/>
      <c r="LUJ26" s="130"/>
      <c r="LUK26" s="130"/>
      <c r="LUL26" s="130"/>
      <c r="LUM26" s="130"/>
      <c r="LUN26" s="130"/>
      <c r="LUO26" s="130"/>
      <c r="LUP26" s="130"/>
      <c r="LUQ26" s="130"/>
      <c r="LUR26" s="130"/>
      <c r="LUS26" s="130"/>
      <c r="LUT26" s="130"/>
      <c r="LUU26" s="130"/>
      <c r="LUV26" s="130"/>
      <c r="LUW26" s="130"/>
      <c r="LUX26" s="130"/>
      <c r="LUY26" s="130"/>
      <c r="LUZ26" s="130"/>
      <c r="LVA26" s="130"/>
      <c r="LVB26" s="130"/>
      <c r="LVC26" s="130"/>
      <c r="LVD26" s="130"/>
      <c r="LVE26" s="130"/>
      <c r="LVF26" s="130"/>
      <c r="LVG26" s="130"/>
      <c r="LVH26" s="130"/>
      <c r="LVI26" s="130"/>
      <c r="LVJ26" s="130"/>
      <c r="LVK26" s="130"/>
      <c r="LVL26" s="130"/>
      <c r="LVM26" s="130"/>
      <c r="LVN26" s="130"/>
      <c r="LVO26" s="130"/>
      <c r="LVP26" s="130"/>
      <c r="LVQ26" s="130"/>
      <c r="LVR26" s="130"/>
      <c r="LVS26" s="130"/>
      <c r="LVT26" s="130"/>
      <c r="LVU26" s="130"/>
      <c r="LVV26" s="130"/>
      <c r="LVW26" s="130"/>
      <c r="LVX26" s="130"/>
      <c r="LVY26" s="130"/>
      <c r="LVZ26" s="130"/>
      <c r="LWA26" s="130"/>
      <c r="LWB26" s="130"/>
      <c r="LWC26" s="130"/>
      <c r="LWD26" s="130"/>
      <c r="LWE26" s="130"/>
      <c r="LWF26" s="130"/>
      <c r="LWG26" s="130"/>
      <c r="LWH26" s="130"/>
      <c r="LWI26" s="130"/>
      <c r="LWJ26" s="130"/>
      <c r="LWK26" s="130"/>
      <c r="LWL26" s="130"/>
      <c r="LWM26" s="130"/>
      <c r="LWN26" s="130"/>
      <c r="LWO26" s="130"/>
      <c r="LWP26" s="130"/>
      <c r="LWQ26" s="130"/>
      <c r="LWR26" s="130"/>
      <c r="LWS26" s="130"/>
      <c r="LWT26" s="130"/>
      <c r="LWU26" s="130"/>
      <c r="LWV26" s="130"/>
      <c r="LWW26" s="130"/>
      <c r="LWX26" s="130"/>
      <c r="LWY26" s="130"/>
      <c r="LWZ26" s="130"/>
      <c r="LXA26" s="130"/>
      <c r="LXB26" s="130"/>
      <c r="LXC26" s="130"/>
      <c r="LXD26" s="130"/>
      <c r="LXE26" s="130"/>
      <c r="LXF26" s="130"/>
      <c r="LXG26" s="130"/>
      <c r="LXH26" s="130"/>
      <c r="LXI26" s="130"/>
      <c r="LXJ26" s="130"/>
      <c r="LXK26" s="130"/>
      <c r="LXL26" s="130"/>
      <c r="LXM26" s="130"/>
      <c r="LXN26" s="130"/>
      <c r="LXO26" s="130"/>
      <c r="LXP26" s="130"/>
      <c r="LXQ26" s="130"/>
      <c r="LXR26" s="130"/>
      <c r="LXS26" s="130"/>
      <c r="LXT26" s="130"/>
      <c r="LXU26" s="130"/>
      <c r="LXV26" s="130"/>
      <c r="LXW26" s="130"/>
      <c r="LXX26" s="130"/>
      <c r="LXY26" s="130"/>
      <c r="LXZ26" s="130"/>
      <c r="LYA26" s="130"/>
      <c r="LYB26" s="130"/>
      <c r="LYC26" s="130"/>
      <c r="LYD26" s="130"/>
      <c r="LYE26" s="130"/>
      <c r="LYF26" s="130"/>
      <c r="LYG26" s="130"/>
      <c r="LYH26" s="130"/>
      <c r="LYI26" s="130"/>
      <c r="LYJ26" s="130"/>
      <c r="LYK26" s="130"/>
      <c r="LYL26" s="130"/>
      <c r="LYM26" s="130"/>
      <c r="LYN26" s="130"/>
      <c r="LYO26" s="130"/>
      <c r="LYP26" s="130"/>
      <c r="LYQ26" s="130"/>
      <c r="LYR26" s="130"/>
      <c r="LYS26" s="130"/>
      <c r="LYT26" s="130"/>
      <c r="LYU26" s="130"/>
      <c r="LYV26" s="130"/>
      <c r="LYW26" s="130"/>
      <c r="LYX26" s="130"/>
      <c r="LYY26" s="130"/>
      <c r="LYZ26" s="130"/>
      <c r="LZA26" s="130"/>
      <c r="LZB26" s="130"/>
      <c r="LZC26" s="130"/>
      <c r="LZD26" s="130"/>
      <c r="LZE26" s="130"/>
      <c r="LZF26" s="130"/>
      <c r="LZG26" s="130"/>
      <c r="LZH26" s="130"/>
      <c r="LZI26" s="130"/>
      <c r="LZJ26" s="130"/>
      <c r="LZK26" s="130"/>
      <c r="LZL26" s="130"/>
      <c r="LZM26" s="130"/>
      <c r="LZN26" s="130"/>
      <c r="LZO26" s="130"/>
      <c r="LZP26" s="130"/>
      <c r="LZQ26" s="130"/>
      <c r="LZR26" s="130"/>
      <c r="LZS26" s="130"/>
      <c r="LZT26" s="130"/>
      <c r="LZU26" s="130"/>
      <c r="LZV26" s="130"/>
      <c r="LZW26" s="130"/>
      <c r="LZX26" s="130"/>
      <c r="LZY26" s="130"/>
      <c r="LZZ26" s="130"/>
      <c r="MAA26" s="130"/>
      <c r="MAB26" s="130"/>
      <c r="MAC26" s="130"/>
      <c r="MAD26" s="130"/>
      <c r="MAE26" s="130"/>
      <c r="MAF26" s="130"/>
      <c r="MAG26" s="130"/>
      <c r="MAH26" s="130"/>
      <c r="MAI26" s="130"/>
      <c r="MAJ26" s="130"/>
      <c r="MAK26" s="130"/>
      <c r="MAL26" s="130"/>
      <c r="MAM26" s="130"/>
      <c r="MAN26" s="130"/>
      <c r="MAO26" s="130"/>
      <c r="MAP26" s="130"/>
      <c r="MAQ26" s="130"/>
      <c r="MAR26" s="130"/>
      <c r="MAS26" s="130"/>
      <c r="MAT26" s="130"/>
      <c r="MAU26" s="130"/>
      <c r="MAV26" s="130"/>
      <c r="MAW26" s="130"/>
      <c r="MAX26" s="130"/>
      <c r="MAY26" s="130"/>
      <c r="MAZ26" s="130"/>
      <c r="MBA26" s="130"/>
      <c r="MBB26" s="130"/>
      <c r="MBC26" s="130"/>
      <c r="MBD26" s="130"/>
      <c r="MBE26" s="130"/>
      <c r="MBF26" s="130"/>
      <c r="MBG26" s="130"/>
      <c r="MBH26" s="130"/>
      <c r="MBI26" s="130"/>
      <c r="MBJ26" s="130"/>
      <c r="MBK26" s="130"/>
      <c r="MBL26" s="130"/>
      <c r="MBM26" s="130"/>
      <c r="MBN26" s="130"/>
      <c r="MBO26" s="130"/>
      <c r="MBP26" s="130"/>
      <c r="MBQ26" s="130"/>
      <c r="MBR26" s="130"/>
      <c r="MBS26" s="130"/>
      <c r="MBT26" s="130"/>
      <c r="MBU26" s="130"/>
      <c r="MBV26" s="130"/>
      <c r="MBW26" s="130"/>
      <c r="MBX26" s="130"/>
      <c r="MBY26" s="130"/>
      <c r="MBZ26" s="130"/>
      <c r="MCA26" s="130"/>
      <c r="MCB26" s="130"/>
      <c r="MCC26" s="130"/>
      <c r="MCD26" s="130"/>
      <c r="MCE26" s="130"/>
      <c r="MCF26" s="130"/>
      <c r="MCG26" s="130"/>
      <c r="MCH26" s="130"/>
      <c r="MCI26" s="130"/>
      <c r="MCJ26" s="130"/>
      <c r="MCK26" s="130"/>
      <c r="MCL26" s="130"/>
      <c r="MCM26" s="130"/>
      <c r="MCN26" s="130"/>
      <c r="MCO26" s="130"/>
      <c r="MCP26" s="130"/>
      <c r="MCQ26" s="130"/>
      <c r="MCR26" s="130"/>
      <c r="MCS26" s="130"/>
      <c r="MCT26" s="130"/>
      <c r="MCU26" s="130"/>
      <c r="MCV26" s="130"/>
      <c r="MCW26" s="130"/>
      <c r="MCX26" s="130"/>
      <c r="MCY26" s="130"/>
      <c r="MCZ26" s="130"/>
      <c r="MDA26" s="130"/>
      <c r="MDB26" s="130"/>
      <c r="MDC26" s="130"/>
      <c r="MDD26" s="130"/>
      <c r="MDE26" s="130"/>
      <c r="MDF26" s="130"/>
      <c r="MDG26" s="130"/>
      <c r="MDH26" s="130"/>
      <c r="MDI26" s="130"/>
      <c r="MDJ26" s="130"/>
      <c r="MDK26" s="130"/>
      <c r="MDL26" s="130"/>
      <c r="MDM26" s="130"/>
      <c r="MDN26" s="130"/>
      <c r="MDO26" s="130"/>
      <c r="MDP26" s="130"/>
      <c r="MDQ26" s="130"/>
      <c r="MDR26" s="130"/>
      <c r="MDS26" s="130"/>
      <c r="MDT26" s="130"/>
      <c r="MDU26" s="130"/>
      <c r="MDV26" s="130"/>
      <c r="MDW26" s="130"/>
      <c r="MDX26" s="130"/>
      <c r="MDY26" s="130"/>
      <c r="MDZ26" s="130"/>
      <c r="MEA26" s="130"/>
      <c r="MEB26" s="130"/>
      <c r="MEC26" s="130"/>
      <c r="MED26" s="130"/>
      <c r="MEE26" s="130"/>
      <c r="MEF26" s="130"/>
      <c r="MEG26" s="130"/>
      <c r="MEH26" s="130"/>
      <c r="MEI26" s="130"/>
      <c r="MEJ26" s="130"/>
      <c r="MEK26" s="130"/>
      <c r="MEL26" s="130"/>
      <c r="MEM26" s="130"/>
      <c r="MEN26" s="130"/>
      <c r="MEO26" s="130"/>
      <c r="MEP26" s="130"/>
      <c r="MEQ26" s="130"/>
      <c r="MER26" s="130"/>
      <c r="MES26" s="130"/>
      <c r="MET26" s="130"/>
      <c r="MEU26" s="130"/>
      <c r="MEV26" s="130"/>
      <c r="MEW26" s="130"/>
      <c r="MEX26" s="130"/>
      <c r="MEY26" s="130"/>
      <c r="MEZ26" s="130"/>
      <c r="MFA26" s="130"/>
      <c r="MFB26" s="130"/>
      <c r="MFC26" s="130"/>
      <c r="MFD26" s="130"/>
      <c r="MFE26" s="130"/>
      <c r="MFF26" s="130"/>
      <c r="MFG26" s="130"/>
      <c r="MFH26" s="130"/>
      <c r="MFI26" s="130"/>
      <c r="MFJ26" s="130"/>
      <c r="MFK26" s="130"/>
      <c r="MFL26" s="130"/>
      <c r="MFM26" s="130"/>
      <c r="MFN26" s="130"/>
      <c r="MFO26" s="130"/>
      <c r="MFP26" s="130"/>
      <c r="MFQ26" s="130"/>
      <c r="MFR26" s="130"/>
      <c r="MFS26" s="130"/>
      <c r="MFT26" s="130"/>
      <c r="MFU26" s="130"/>
      <c r="MFV26" s="130"/>
      <c r="MFW26" s="130"/>
      <c r="MFX26" s="130"/>
      <c r="MFY26" s="130"/>
      <c r="MFZ26" s="130"/>
      <c r="MGA26" s="130"/>
      <c r="MGB26" s="130"/>
      <c r="MGC26" s="130"/>
      <c r="MGD26" s="130"/>
      <c r="MGE26" s="130"/>
      <c r="MGF26" s="130"/>
      <c r="MGG26" s="130"/>
      <c r="MGH26" s="130"/>
      <c r="MGI26" s="130"/>
      <c r="MGJ26" s="130"/>
      <c r="MGK26" s="130"/>
      <c r="MGL26" s="130"/>
      <c r="MGM26" s="130"/>
      <c r="MGN26" s="130"/>
      <c r="MGO26" s="130"/>
      <c r="MGP26" s="130"/>
      <c r="MGQ26" s="130"/>
      <c r="MGR26" s="130"/>
      <c r="MGS26" s="130"/>
      <c r="MGT26" s="130"/>
      <c r="MGU26" s="130"/>
      <c r="MGV26" s="130"/>
      <c r="MGW26" s="130"/>
      <c r="MGX26" s="130"/>
      <c r="MGY26" s="130"/>
      <c r="MGZ26" s="130"/>
      <c r="MHA26" s="130"/>
      <c r="MHB26" s="130"/>
      <c r="MHC26" s="130"/>
      <c r="MHD26" s="130"/>
      <c r="MHE26" s="130"/>
      <c r="MHF26" s="130"/>
      <c r="MHG26" s="130"/>
      <c r="MHH26" s="130"/>
      <c r="MHI26" s="130"/>
      <c r="MHJ26" s="130"/>
      <c r="MHK26" s="130"/>
      <c r="MHL26" s="130"/>
      <c r="MHM26" s="130"/>
      <c r="MHN26" s="130"/>
      <c r="MHO26" s="130"/>
      <c r="MHP26" s="130"/>
      <c r="MHQ26" s="130"/>
      <c r="MHR26" s="130"/>
      <c r="MHS26" s="130"/>
      <c r="MHT26" s="130"/>
      <c r="MHU26" s="130"/>
      <c r="MHV26" s="130"/>
      <c r="MHW26" s="130"/>
      <c r="MHX26" s="130"/>
      <c r="MHY26" s="130"/>
      <c r="MHZ26" s="130"/>
      <c r="MIA26" s="130"/>
      <c r="MIB26" s="130"/>
      <c r="MIC26" s="130"/>
      <c r="MID26" s="130"/>
      <c r="MIE26" s="130"/>
      <c r="MIF26" s="130"/>
      <c r="MIG26" s="130"/>
      <c r="MIH26" s="130"/>
      <c r="MII26" s="130"/>
      <c r="MIJ26" s="130"/>
      <c r="MIK26" s="130"/>
      <c r="MIL26" s="130"/>
      <c r="MIM26" s="130"/>
      <c r="MIN26" s="130"/>
      <c r="MIO26" s="130"/>
      <c r="MIP26" s="130"/>
      <c r="MIQ26" s="130"/>
      <c r="MIR26" s="130"/>
      <c r="MIS26" s="130"/>
      <c r="MIT26" s="130"/>
      <c r="MIU26" s="130"/>
      <c r="MIV26" s="130"/>
      <c r="MIW26" s="130"/>
      <c r="MIX26" s="130"/>
      <c r="MIY26" s="130"/>
      <c r="MIZ26" s="130"/>
      <c r="MJA26" s="130"/>
      <c r="MJB26" s="130"/>
      <c r="MJC26" s="130"/>
      <c r="MJD26" s="130"/>
      <c r="MJE26" s="130"/>
      <c r="MJF26" s="130"/>
      <c r="MJG26" s="130"/>
      <c r="MJH26" s="130"/>
      <c r="MJI26" s="130"/>
      <c r="MJJ26" s="130"/>
      <c r="MJK26" s="130"/>
      <c r="MJL26" s="130"/>
      <c r="MJM26" s="130"/>
      <c r="MJN26" s="130"/>
      <c r="MJO26" s="130"/>
      <c r="MJP26" s="130"/>
      <c r="MJQ26" s="130"/>
      <c r="MJR26" s="130"/>
      <c r="MJS26" s="130"/>
      <c r="MJT26" s="130"/>
      <c r="MJU26" s="130"/>
      <c r="MJV26" s="130"/>
      <c r="MJW26" s="130"/>
      <c r="MJX26" s="130"/>
      <c r="MJY26" s="130"/>
      <c r="MJZ26" s="130"/>
      <c r="MKA26" s="130"/>
      <c r="MKB26" s="130"/>
      <c r="MKC26" s="130"/>
      <c r="MKD26" s="130"/>
      <c r="MKE26" s="130"/>
      <c r="MKF26" s="130"/>
      <c r="MKG26" s="130"/>
      <c r="MKH26" s="130"/>
      <c r="MKI26" s="130"/>
      <c r="MKJ26" s="130"/>
      <c r="MKK26" s="130"/>
      <c r="MKL26" s="130"/>
      <c r="MKM26" s="130"/>
      <c r="MKN26" s="130"/>
      <c r="MKO26" s="130"/>
      <c r="MKP26" s="130"/>
      <c r="MKQ26" s="130"/>
      <c r="MKR26" s="130"/>
      <c r="MKS26" s="130"/>
      <c r="MKT26" s="130"/>
      <c r="MKU26" s="130"/>
      <c r="MKV26" s="130"/>
      <c r="MKW26" s="130"/>
      <c r="MKX26" s="130"/>
      <c r="MKY26" s="130"/>
      <c r="MKZ26" s="130"/>
      <c r="MLA26" s="130"/>
      <c r="MLB26" s="130"/>
      <c r="MLC26" s="130"/>
      <c r="MLD26" s="130"/>
      <c r="MLE26" s="130"/>
      <c r="MLF26" s="130"/>
      <c r="MLG26" s="130"/>
      <c r="MLH26" s="130"/>
      <c r="MLI26" s="130"/>
      <c r="MLJ26" s="130"/>
      <c r="MLK26" s="130"/>
      <c r="MLL26" s="130"/>
      <c r="MLM26" s="130"/>
      <c r="MLN26" s="130"/>
      <c r="MLO26" s="130"/>
      <c r="MLP26" s="130"/>
      <c r="MLQ26" s="130"/>
      <c r="MLR26" s="130"/>
      <c r="MLS26" s="130"/>
      <c r="MLT26" s="130"/>
      <c r="MLU26" s="130"/>
      <c r="MLV26" s="130"/>
      <c r="MLW26" s="130"/>
      <c r="MLX26" s="130"/>
      <c r="MLY26" s="130"/>
      <c r="MLZ26" s="130"/>
      <c r="MMA26" s="130"/>
      <c r="MMB26" s="130"/>
      <c r="MMC26" s="130"/>
      <c r="MMD26" s="130"/>
      <c r="MME26" s="130"/>
      <c r="MMF26" s="130"/>
      <c r="MMG26" s="130"/>
      <c r="MMH26" s="130"/>
      <c r="MMI26" s="130"/>
      <c r="MMJ26" s="130"/>
      <c r="MMK26" s="130"/>
      <c r="MML26" s="130"/>
      <c r="MMM26" s="130"/>
      <c r="MMN26" s="130"/>
      <c r="MMO26" s="130"/>
      <c r="MMP26" s="130"/>
      <c r="MMQ26" s="130"/>
      <c r="MMR26" s="130"/>
      <c r="MMS26" s="130"/>
      <c r="MMT26" s="130"/>
      <c r="MMU26" s="130"/>
      <c r="MMV26" s="130"/>
      <c r="MMW26" s="130"/>
      <c r="MMX26" s="130"/>
      <c r="MMY26" s="130"/>
      <c r="MMZ26" s="130"/>
      <c r="MNA26" s="130"/>
      <c r="MNB26" s="130"/>
      <c r="MNC26" s="130"/>
      <c r="MND26" s="130"/>
      <c r="MNE26" s="130"/>
      <c r="MNF26" s="130"/>
      <c r="MNG26" s="130"/>
      <c r="MNH26" s="130"/>
      <c r="MNI26" s="130"/>
      <c r="MNJ26" s="130"/>
      <c r="MNK26" s="130"/>
      <c r="MNL26" s="130"/>
      <c r="MNM26" s="130"/>
      <c r="MNN26" s="130"/>
      <c r="MNO26" s="130"/>
      <c r="MNP26" s="130"/>
      <c r="MNQ26" s="130"/>
      <c r="MNR26" s="130"/>
      <c r="MNS26" s="130"/>
      <c r="MNT26" s="130"/>
      <c r="MNU26" s="130"/>
      <c r="MNV26" s="130"/>
      <c r="MNW26" s="130"/>
      <c r="MNX26" s="130"/>
      <c r="MNY26" s="130"/>
      <c r="MNZ26" s="130"/>
      <c r="MOA26" s="130"/>
      <c r="MOB26" s="130"/>
      <c r="MOC26" s="130"/>
      <c r="MOD26" s="130"/>
      <c r="MOE26" s="130"/>
      <c r="MOF26" s="130"/>
      <c r="MOG26" s="130"/>
      <c r="MOH26" s="130"/>
      <c r="MOI26" s="130"/>
      <c r="MOJ26" s="130"/>
      <c r="MOK26" s="130"/>
      <c r="MOL26" s="130"/>
      <c r="MOM26" s="130"/>
      <c r="MON26" s="130"/>
      <c r="MOO26" s="130"/>
      <c r="MOP26" s="130"/>
      <c r="MOQ26" s="130"/>
      <c r="MOR26" s="130"/>
      <c r="MOS26" s="130"/>
      <c r="MOT26" s="130"/>
      <c r="MOU26" s="130"/>
      <c r="MOV26" s="130"/>
      <c r="MOW26" s="130"/>
      <c r="MOX26" s="130"/>
      <c r="MOY26" s="130"/>
      <c r="MOZ26" s="130"/>
      <c r="MPA26" s="130"/>
      <c r="MPB26" s="130"/>
      <c r="MPC26" s="130"/>
      <c r="MPD26" s="130"/>
      <c r="MPE26" s="130"/>
      <c r="MPF26" s="130"/>
      <c r="MPG26" s="130"/>
      <c r="MPH26" s="130"/>
      <c r="MPI26" s="130"/>
      <c r="MPJ26" s="130"/>
      <c r="MPK26" s="130"/>
      <c r="MPL26" s="130"/>
      <c r="MPM26" s="130"/>
      <c r="MPN26" s="130"/>
      <c r="MPO26" s="130"/>
      <c r="MPP26" s="130"/>
      <c r="MPQ26" s="130"/>
      <c r="MPR26" s="130"/>
      <c r="MPS26" s="130"/>
      <c r="MPT26" s="130"/>
      <c r="MPU26" s="130"/>
      <c r="MPV26" s="130"/>
      <c r="MPW26" s="130"/>
      <c r="MPX26" s="130"/>
      <c r="MPY26" s="130"/>
      <c r="MPZ26" s="130"/>
      <c r="MQA26" s="130"/>
      <c r="MQB26" s="130"/>
      <c r="MQC26" s="130"/>
      <c r="MQD26" s="130"/>
      <c r="MQE26" s="130"/>
      <c r="MQF26" s="130"/>
      <c r="MQG26" s="130"/>
      <c r="MQH26" s="130"/>
      <c r="MQI26" s="130"/>
      <c r="MQJ26" s="130"/>
      <c r="MQK26" s="130"/>
      <c r="MQL26" s="130"/>
      <c r="MQM26" s="130"/>
      <c r="MQN26" s="130"/>
      <c r="MQO26" s="130"/>
      <c r="MQP26" s="130"/>
      <c r="MQQ26" s="130"/>
      <c r="MQR26" s="130"/>
      <c r="MQS26" s="130"/>
      <c r="MQT26" s="130"/>
      <c r="MQU26" s="130"/>
      <c r="MQV26" s="130"/>
      <c r="MQW26" s="130"/>
      <c r="MQX26" s="130"/>
      <c r="MQY26" s="130"/>
      <c r="MQZ26" s="130"/>
      <c r="MRA26" s="130"/>
      <c r="MRB26" s="130"/>
      <c r="MRC26" s="130"/>
      <c r="MRD26" s="130"/>
      <c r="MRE26" s="130"/>
      <c r="MRF26" s="130"/>
      <c r="MRG26" s="130"/>
      <c r="MRH26" s="130"/>
      <c r="MRI26" s="130"/>
      <c r="MRJ26" s="130"/>
      <c r="MRK26" s="130"/>
      <c r="MRL26" s="130"/>
      <c r="MRM26" s="130"/>
      <c r="MRN26" s="130"/>
      <c r="MRO26" s="130"/>
      <c r="MRP26" s="130"/>
      <c r="MRQ26" s="130"/>
      <c r="MRR26" s="130"/>
      <c r="MRS26" s="130"/>
      <c r="MRT26" s="130"/>
      <c r="MRU26" s="130"/>
      <c r="MRV26" s="130"/>
      <c r="MRW26" s="130"/>
      <c r="MRX26" s="130"/>
      <c r="MRY26" s="130"/>
      <c r="MRZ26" s="130"/>
      <c r="MSA26" s="130"/>
      <c r="MSB26" s="130"/>
      <c r="MSC26" s="130"/>
      <c r="MSD26" s="130"/>
      <c r="MSE26" s="130"/>
      <c r="MSF26" s="130"/>
      <c r="MSG26" s="130"/>
      <c r="MSH26" s="130"/>
      <c r="MSI26" s="130"/>
      <c r="MSJ26" s="130"/>
      <c r="MSK26" s="130"/>
      <c r="MSL26" s="130"/>
      <c r="MSM26" s="130"/>
      <c r="MSN26" s="130"/>
      <c r="MSO26" s="130"/>
      <c r="MSP26" s="130"/>
      <c r="MSQ26" s="130"/>
      <c r="MSR26" s="130"/>
      <c r="MSS26" s="130"/>
      <c r="MST26" s="130"/>
      <c r="MSU26" s="130"/>
      <c r="MSV26" s="130"/>
      <c r="MSW26" s="130"/>
      <c r="MSX26" s="130"/>
      <c r="MSY26" s="130"/>
      <c r="MSZ26" s="130"/>
      <c r="MTA26" s="130"/>
      <c r="MTB26" s="130"/>
      <c r="MTC26" s="130"/>
      <c r="MTD26" s="130"/>
      <c r="MTE26" s="130"/>
      <c r="MTF26" s="130"/>
      <c r="MTG26" s="130"/>
      <c r="MTH26" s="130"/>
      <c r="MTI26" s="130"/>
      <c r="MTJ26" s="130"/>
      <c r="MTK26" s="130"/>
      <c r="MTL26" s="130"/>
      <c r="MTM26" s="130"/>
      <c r="MTN26" s="130"/>
      <c r="MTO26" s="130"/>
      <c r="MTP26" s="130"/>
      <c r="MTQ26" s="130"/>
      <c r="MTR26" s="130"/>
      <c r="MTS26" s="130"/>
      <c r="MTT26" s="130"/>
      <c r="MTU26" s="130"/>
      <c r="MTV26" s="130"/>
      <c r="MTW26" s="130"/>
      <c r="MTX26" s="130"/>
      <c r="MTY26" s="130"/>
      <c r="MTZ26" s="130"/>
      <c r="MUA26" s="130"/>
      <c r="MUB26" s="130"/>
      <c r="MUC26" s="130"/>
      <c r="MUD26" s="130"/>
      <c r="MUE26" s="130"/>
      <c r="MUF26" s="130"/>
      <c r="MUG26" s="130"/>
      <c r="MUH26" s="130"/>
      <c r="MUI26" s="130"/>
      <c r="MUJ26" s="130"/>
      <c r="MUK26" s="130"/>
      <c r="MUL26" s="130"/>
      <c r="MUM26" s="130"/>
      <c r="MUN26" s="130"/>
      <c r="MUO26" s="130"/>
      <c r="MUP26" s="130"/>
      <c r="MUQ26" s="130"/>
      <c r="MUR26" s="130"/>
      <c r="MUS26" s="130"/>
      <c r="MUT26" s="130"/>
      <c r="MUU26" s="130"/>
      <c r="MUV26" s="130"/>
      <c r="MUW26" s="130"/>
      <c r="MUX26" s="130"/>
      <c r="MUY26" s="130"/>
      <c r="MUZ26" s="130"/>
      <c r="MVA26" s="130"/>
      <c r="MVB26" s="130"/>
      <c r="MVC26" s="130"/>
      <c r="MVD26" s="130"/>
      <c r="MVE26" s="130"/>
      <c r="MVF26" s="130"/>
      <c r="MVG26" s="130"/>
      <c r="MVH26" s="130"/>
      <c r="MVI26" s="130"/>
      <c r="MVJ26" s="130"/>
      <c r="MVK26" s="130"/>
      <c r="MVL26" s="130"/>
      <c r="MVM26" s="130"/>
      <c r="MVN26" s="130"/>
      <c r="MVO26" s="130"/>
      <c r="MVP26" s="130"/>
      <c r="MVQ26" s="130"/>
      <c r="MVR26" s="130"/>
      <c r="MVS26" s="130"/>
      <c r="MVT26" s="130"/>
      <c r="MVU26" s="130"/>
      <c r="MVV26" s="130"/>
      <c r="MVW26" s="130"/>
      <c r="MVX26" s="130"/>
      <c r="MVY26" s="130"/>
      <c r="MVZ26" s="130"/>
      <c r="MWA26" s="130"/>
      <c r="MWB26" s="130"/>
      <c r="MWC26" s="130"/>
      <c r="MWD26" s="130"/>
      <c r="MWE26" s="130"/>
      <c r="MWF26" s="130"/>
      <c r="MWG26" s="130"/>
      <c r="MWH26" s="130"/>
      <c r="MWI26" s="130"/>
      <c r="MWJ26" s="130"/>
      <c r="MWK26" s="130"/>
      <c r="MWL26" s="130"/>
      <c r="MWM26" s="130"/>
      <c r="MWN26" s="130"/>
      <c r="MWO26" s="130"/>
      <c r="MWP26" s="130"/>
      <c r="MWQ26" s="130"/>
      <c r="MWR26" s="130"/>
      <c r="MWS26" s="130"/>
      <c r="MWT26" s="130"/>
      <c r="MWU26" s="130"/>
      <c r="MWV26" s="130"/>
      <c r="MWW26" s="130"/>
      <c r="MWX26" s="130"/>
      <c r="MWY26" s="130"/>
      <c r="MWZ26" s="130"/>
      <c r="MXA26" s="130"/>
      <c r="MXB26" s="130"/>
      <c r="MXC26" s="130"/>
      <c r="MXD26" s="130"/>
      <c r="MXE26" s="130"/>
      <c r="MXF26" s="130"/>
      <c r="MXG26" s="130"/>
      <c r="MXH26" s="130"/>
      <c r="MXI26" s="130"/>
      <c r="MXJ26" s="130"/>
      <c r="MXK26" s="130"/>
      <c r="MXL26" s="130"/>
      <c r="MXM26" s="130"/>
      <c r="MXN26" s="130"/>
      <c r="MXO26" s="130"/>
      <c r="MXP26" s="130"/>
      <c r="MXQ26" s="130"/>
      <c r="MXR26" s="130"/>
      <c r="MXS26" s="130"/>
      <c r="MXT26" s="130"/>
      <c r="MXU26" s="130"/>
      <c r="MXV26" s="130"/>
      <c r="MXW26" s="130"/>
      <c r="MXX26" s="130"/>
      <c r="MXY26" s="130"/>
      <c r="MXZ26" s="130"/>
      <c r="MYA26" s="130"/>
      <c r="MYB26" s="130"/>
      <c r="MYC26" s="130"/>
      <c r="MYD26" s="130"/>
      <c r="MYE26" s="130"/>
      <c r="MYF26" s="130"/>
      <c r="MYG26" s="130"/>
      <c r="MYH26" s="130"/>
      <c r="MYI26" s="130"/>
      <c r="MYJ26" s="130"/>
      <c r="MYK26" s="130"/>
      <c r="MYL26" s="130"/>
      <c r="MYM26" s="130"/>
      <c r="MYN26" s="130"/>
      <c r="MYO26" s="130"/>
      <c r="MYP26" s="130"/>
      <c r="MYQ26" s="130"/>
      <c r="MYR26" s="130"/>
      <c r="MYS26" s="130"/>
      <c r="MYT26" s="130"/>
      <c r="MYU26" s="130"/>
      <c r="MYV26" s="130"/>
      <c r="MYW26" s="130"/>
      <c r="MYX26" s="130"/>
      <c r="MYY26" s="130"/>
      <c r="MYZ26" s="130"/>
      <c r="MZA26" s="130"/>
      <c r="MZB26" s="130"/>
      <c r="MZC26" s="130"/>
      <c r="MZD26" s="130"/>
      <c r="MZE26" s="130"/>
      <c r="MZF26" s="130"/>
      <c r="MZG26" s="130"/>
      <c r="MZH26" s="130"/>
      <c r="MZI26" s="130"/>
      <c r="MZJ26" s="130"/>
      <c r="MZK26" s="130"/>
      <c r="MZL26" s="130"/>
      <c r="MZM26" s="130"/>
      <c r="MZN26" s="130"/>
      <c r="MZO26" s="130"/>
      <c r="MZP26" s="130"/>
      <c r="MZQ26" s="130"/>
      <c r="MZR26" s="130"/>
      <c r="MZS26" s="130"/>
      <c r="MZT26" s="130"/>
      <c r="MZU26" s="130"/>
      <c r="MZV26" s="130"/>
      <c r="MZW26" s="130"/>
      <c r="MZX26" s="130"/>
      <c r="MZY26" s="130"/>
      <c r="MZZ26" s="130"/>
      <c r="NAA26" s="130"/>
      <c r="NAB26" s="130"/>
      <c r="NAC26" s="130"/>
      <c r="NAD26" s="130"/>
      <c r="NAE26" s="130"/>
      <c r="NAF26" s="130"/>
      <c r="NAG26" s="130"/>
      <c r="NAH26" s="130"/>
      <c r="NAI26" s="130"/>
      <c r="NAJ26" s="130"/>
      <c r="NAK26" s="130"/>
      <c r="NAL26" s="130"/>
      <c r="NAM26" s="130"/>
      <c r="NAN26" s="130"/>
      <c r="NAO26" s="130"/>
      <c r="NAP26" s="130"/>
      <c r="NAQ26" s="130"/>
      <c r="NAR26" s="130"/>
      <c r="NAS26" s="130"/>
      <c r="NAT26" s="130"/>
      <c r="NAU26" s="130"/>
      <c r="NAV26" s="130"/>
      <c r="NAW26" s="130"/>
      <c r="NAX26" s="130"/>
      <c r="NAY26" s="130"/>
      <c r="NAZ26" s="130"/>
      <c r="NBA26" s="130"/>
      <c r="NBB26" s="130"/>
      <c r="NBC26" s="130"/>
      <c r="NBD26" s="130"/>
      <c r="NBE26" s="130"/>
      <c r="NBF26" s="130"/>
      <c r="NBG26" s="130"/>
      <c r="NBH26" s="130"/>
      <c r="NBI26" s="130"/>
      <c r="NBJ26" s="130"/>
      <c r="NBK26" s="130"/>
      <c r="NBL26" s="130"/>
      <c r="NBM26" s="130"/>
      <c r="NBN26" s="130"/>
      <c r="NBO26" s="130"/>
      <c r="NBP26" s="130"/>
      <c r="NBQ26" s="130"/>
      <c r="NBR26" s="130"/>
      <c r="NBS26" s="130"/>
      <c r="NBT26" s="130"/>
      <c r="NBU26" s="130"/>
      <c r="NBV26" s="130"/>
      <c r="NBW26" s="130"/>
      <c r="NBX26" s="130"/>
      <c r="NBY26" s="130"/>
      <c r="NBZ26" s="130"/>
      <c r="NCA26" s="130"/>
      <c r="NCB26" s="130"/>
      <c r="NCC26" s="130"/>
      <c r="NCD26" s="130"/>
      <c r="NCE26" s="130"/>
      <c r="NCF26" s="130"/>
      <c r="NCG26" s="130"/>
      <c r="NCH26" s="130"/>
      <c r="NCI26" s="130"/>
      <c r="NCJ26" s="130"/>
      <c r="NCK26" s="130"/>
      <c r="NCL26" s="130"/>
      <c r="NCM26" s="130"/>
      <c r="NCN26" s="130"/>
      <c r="NCO26" s="130"/>
      <c r="NCP26" s="130"/>
      <c r="NCQ26" s="130"/>
      <c r="NCR26" s="130"/>
      <c r="NCS26" s="130"/>
      <c r="NCT26" s="130"/>
      <c r="NCU26" s="130"/>
      <c r="NCV26" s="130"/>
      <c r="NCW26" s="130"/>
      <c r="NCX26" s="130"/>
      <c r="NCY26" s="130"/>
      <c r="NCZ26" s="130"/>
      <c r="NDA26" s="130"/>
      <c r="NDB26" s="130"/>
      <c r="NDC26" s="130"/>
      <c r="NDD26" s="130"/>
      <c r="NDE26" s="130"/>
      <c r="NDF26" s="130"/>
      <c r="NDG26" s="130"/>
      <c r="NDH26" s="130"/>
      <c r="NDI26" s="130"/>
      <c r="NDJ26" s="130"/>
      <c r="NDK26" s="130"/>
      <c r="NDL26" s="130"/>
      <c r="NDM26" s="130"/>
      <c r="NDN26" s="130"/>
      <c r="NDO26" s="130"/>
      <c r="NDP26" s="130"/>
      <c r="NDQ26" s="130"/>
      <c r="NDR26" s="130"/>
      <c r="NDS26" s="130"/>
      <c r="NDT26" s="130"/>
      <c r="NDU26" s="130"/>
      <c r="NDV26" s="130"/>
      <c r="NDW26" s="130"/>
      <c r="NDX26" s="130"/>
      <c r="NDY26" s="130"/>
      <c r="NDZ26" s="130"/>
      <c r="NEA26" s="130"/>
      <c r="NEB26" s="130"/>
      <c r="NEC26" s="130"/>
      <c r="NED26" s="130"/>
      <c r="NEE26" s="130"/>
      <c r="NEF26" s="130"/>
      <c r="NEG26" s="130"/>
      <c r="NEH26" s="130"/>
      <c r="NEI26" s="130"/>
      <c r="NEJ26" s="130"/>
      <c r="NEK26" s="130"/>
      <c r="NEL26" s="130"/>
      <c r="NEM26" s="130"/>
      <c r="NEN26" s="130"/>
      <c r="NEO26" s="130"/>
      <c r="NEP26" s="130"/>
      <c r="NEQ26" s="130"/>
      <c r="NER26" s="130"/>
      <c r="NES26" s="130"/>
      <c r="NET26" s="130"/>
      <c r="NEU26" s="130"/>
      <c r="NEV26" s="130"/>
      <c r="NEW26" s="130"/>
      <c r="NEX26" s="130"/>
      <c r="NEY26" s="130"/>
      <c r="NEZ26" s="130"/>
      <c r="NFA26" s="130"/>
      <c r="NFB26" s="130"/>
      <c r="NFC26" s="130"/>
      <c r="NFD26" s="130"/>
      <c r="NFE26" s="130"/>
      <c r="NFF26" s="130"/>
      <c r="NFG26" s="130"/>
      <c r="NFH26" s="130"/>
      <c r="NFI26" s="130"/>
      <c r="NFJ26" s="130"/>
      <c r="NFK26" s="130"/>
      <c r="NFL26" s="130"/>
      <c r="NFM26" s="130"/>
      <c r="NFN26" s="130"/>
      <c r="NFO26" s="130"/>
      <c r="NFP26" s="130"/>
      <c r="NFQ26" s="130"/>
      <c r="NFR26" s="130"/>
      <c r="NFS26" s="130"/>
      <c r="NFT26" s="130"/>
      <c r="NFU26" s="130"/>
      <c r="NFV26" s="130"/>
      <c r="NFW26" s="130"/>
      <c r="NFX26" s="130"/>
      <c r="NFY26" s="130"/>
      <c r="NFZ26" s="130"/>
      <c r="NGA26" s="130"/>
      <c r="NGB26" s="130"/>
      <c r="NGC26" s="130"/>
      <c r="NGD26" s="130"/>
      <c r="NGE26" s="130"/>
      <c r="NGF26" s="130"/>
      <c r="NGG26" s="130"/>
      <c r="NGH26" s="130"/>
      <c r="NGI26" s="130"/>
      <c r="NGJ26" s="130"/>
      <c r="NGK26" s="130"/>
      <c r="NGL26" s="130"/>
      <c r="NGM26" s="130"/>
      <c r="NGN26" s="130"/>
      <c r="NGO26" s="130"/>
      <c r="NGP26" s="130"/>
      <c r="NGQ26" s="130"/>
      <c r="NGR26" s="130"/>
      <c r="NGS26" s="130"/>
      <c r="NGT26" s="130"/>
      <c r="NGU26" s="130"/>
      <c r="NGV26" s="130"/>
      <c r="NGW26" s="130"/>
      <c r="NGX26" s="130"/>
      <c r="NGY26" s="130"/>
      <c r="NGZ26" s="130"/>
      <c r="NHA26" s="130"/>
      <c r="NHB26" s="130"/>
      <c r="NHC26" s="130"/>
      <c r="NHD26" s="130"/>
      <c r="NHE26" s="130"/>
      <c r="NHF26" s="130"/>
      <c r="NHG26" s="130"/>
      <c r="NHH26" s="130"/>
      <c r="NHI26" s="130"/>
      <c r="NHJ26" s="130"/>
      <c r="NHK26" s="130"/>
      <c r="NHL26" s="130"/>
      <c r="NHM26" s="130"/>
      <c r="NHN26" s="130"/>
      <c r="NHO26" s="130"/>
      <c r="NHP26" s="130"/>
      <c r="NHQ26" s="130"/>
      <c r="NHR26" s="130"/>
      <c r="NHS26" s="130"/>
      <c r="NHT26" s="130"/>
      <c r="NHU26" s="130"/>
      <c r="NHV26" s="130"/>
      <c r="NHW26" s="130"/>
      <c r="NHX26" s="130"/>
      <c r="NHY26" s="130"/>
      <c r="NHZ26" s="130"/>
      <c r="NIA26" s="130"/>
      <c r="NIB26" s="130"/>
      <c r="NIC26" s="130"/>
      <c r="NID26" s="130"/>
      <c r="NIE26" s="130"/>
      <c r="NIF26" s="130"/>
      <c r="NIG26" s="130"/>
      <c r="NIH26" s="130"/>
      <c r="NII26" s="130"/>
      <c r="NIJ26" s="130"/>
      <c r="NIK26" s="130"/>
      <c r="NIL26" s="130"/>
      <c r="NIM26" s="130"/>
      <c r="NIN26" s="130"/>
      <c r="NIO26" s="130"/>
      <c r="NIP26" s="130"/>
      <c r="NIQ26" s="130"/>
      <c r="NIR26" s="130"/>
      <c r="NIS26" s="130"/>
      <c r="NIT26" s="130"/>
      <c r="NIU26" s="130"/>
      <c r="NIV26" s="130"/>
      <c r="NIW26" s="130"/>
      <c r="NIX26" s="130"/>
      <c r="NIY26" s="130"/>
      <c r="NIZ26" s="130"/>
      <c r="NJA26" s="130"/>
      <c r="NJB26" s="130"/>
      <c r="NJC26" s="130"/>
      <c r="NJD26" s="130"/>
      <c r="NJE26" s="130"/>
      <c r="NJF26" s="130"/>
      <c r="NJG26" s="130"/>
      <c r="NJH26" s="130"/>
      <c r="NJI26" s="130"/>
      <c r="NJJ26" s="130"/>
      <c r="NJK26" s="130"/>
      <c r="NJL26" s="130"/>
      <c r="NJM26" s="130"/>
      <c r="NJN26" s="130"/>
      <c r="NJO26" s="130"/>
      <c r="NJP26" s="130"/>
      <c r="NJQ26" s="130"/>
      <c r="NJR26" s="130"/>
      <c r="NJS26" s="130"/>
      <c r="NJT26" s="130"/>
      <c r="NJU26" s="130"/>
      <c r="NJV26" s="130"/>
      <c r="NJW26" s="130"/>
      <c r="NJX26" s="130"/>
      <c r="NJY26" s="130"/>
      <c r="NJZ26" s="130"/>
      <c r="NKA26" s="130"/>
      <c r="NKB26" s="130"/>
      <c r="NKC26" s="130"/>
      <c r="NKD26" s="130"/>
      <c r="NKE26" s="130"/>
      <c r="NKF26" s="130"/>
      <c r="NKG26" s="130"/>
      <c r="NKH26" s="130"/>
      <c r="NKI26" s="130"/>
      <c r="NKJ26" s="130"/>
      <c r="NKK26" s="130"/>
      <c r="NKL26" s="130"/>
      <c r="NKM26" s="130"/>
      <c r="NKN26" s="130"/>
      <c r="NKO26" s="130"/>
      <c r="NKP26" s="130"/>
      <c r="NKQ26" s="130"/>
      <c r="NKR26" s="130"/>
      <c r="NKS26" s="130"/>
      <c r="NKT26" s="130"/>
      <c r="NKU26" s="130"/>
      <c r="NKV26" s="130"/>
      <c r="NKW26" s="130"/>
      <c r="NKX26" s="130"/>
      <c r="NKY26" s="130"/>
      <c r="NKZ26" s="130"/>
      <c r="NLA26" s="130"/>
      <c r="NLB26" s="130"/>
      <c r="NLC26" s="130"/>
      <c r="NLD26" s="130"/>
      <c r="NLE26" s="130"/>
      <c r="NLF26" s="130"/>
      <c r="NLG26" s="130"/>
      <c r="NLH26" s="130"/>
      <c r="NLI26" s="130"/>
      <c r="NLJ26" s="130"/>
      <c r="NLK26" s="130"/>
      <c r="NLL26" s="130"/>
      <c r="NLM26" s="130"/>
      <c r="NLN26" s="130"/>
      <c r="NLO26" s="130"/>
      <c r="NLP26" s="130"/>
      <c r="NLQ26" s="130"/>
      <c r="NLR26" s="130"/>
      <c r="NLS26" s="130"/>
      <c r="NLT26" s="130"/>
      <c r="NLU26" s="130"/>
      <c r="NLV26" s="130"/>
      <c r="NLW26" s="130"/>
      <c r="NLX26" s="130"/>
      <c r="NLY26" s="130"/>
      <c r="NLZ26" s="130"/>
      <c r="NMA26" s="130"/>
      <c r="NMB26" s="130"/>
      <c r="NMC26" s="130"/>
      <c r="NMD26" s="130"/>
      <c r="NME26" s="130"/>
      <c r="NMF26" s="130"/>
      <c r="NMG26" s="130"/>
      <c r="NMH26" s="130"/>
      <c r="NMI26" s="130"/>
      <c r="NMJ26" s="130"/>
      <c r="NMK26" s="130"/>
      <c r="NML26" s="130"/>
      <c r="NMM26" s="130"/>
      <c r="NMN26" s="130"/>
      <c r="NMO26" s="130"/>
      <c r="NMP26" s="130"/>
      <c r="NMQ26" s="130"/>
      <c r="NMR26" s="130"/>
      <c r="NMS26" s="130"/>
      <c r="NMT26" s="130"/>
      <c r="NMU26" s="130"/>
      <c r="NMV26" s="130"/>
      <c r="NMW26" s="130"/>
      <c r="NMX26" s="130"/>
      <c r="NMY26" s="130"/>
      <c r="NMZ26" s="130"/>
      <c r="NNA26" s="130"/>
      <c r="NNB26" s="130"/>
      <c r="NNC26" s="130"/>
      <c r="NND26" s="130"/>
      <c r="NNE26" s="130"/>
      <c r="NNF26" s="130"/>
      <c r="NNG26" s="130"/>
      <c r="NNH26" s="130"/>
      <c r="NNI26" s="130"/>
      <c r="NNJ26" s="130"/>
      <c r="NNK26" s="130"/>
      <c r="NNL26" s="130"/>
      <c r="NNM26" s="130"/>
      <c r="NNN26" s="130"/>
      <c r="NNO26" s="130"/>
      <c r="NNP26" s="130"/>
      <c r="NNQ26" s="130"/>
      <c r="NNR26" s="130"/>
      <c r="NNS26" s="130"/>
      <c r="NNT26" s="130"/>
      <c r="NNU26" s="130"/>
      <c r="NNV26" s="130"/>
      <c r="NNW26" s="130"/>
      <c r="NNX26" s="130"/>
      <c r="NNY26" s="130"/>
      <c r="NNZ26" s="130"/>
      <c r="NOA26" s="130"/>
      <c r="NOB26" s="130"/>
      <c r="NOC26" s="130"/>
      <c r="NOD26" s="130"/>
      <c r="NOE26" s="130"/>
      <c r="NOF26" s="130"/>
      <c r="NOG26" s="130"/>
      <c r="NOH26" s="130"/>
      <c r="NOI26" s="130"/>
      <c r="NOJ26" s="130"/>
      <c r="NOK26" s="130"/>
      <c r="NOL26" s="130"/>
      <c r="NOM26" s="130"/>
      <c r="NON26" s="130"/>
      <c r="NOO26" s="130"/>
      <c r="NOP26" s="130"/>
      <c r="NOQ26" s="130"/>
      <c r="NOR26" s="130"/>
      <c r="NOS26" s="130"/>
      <c r="NOT26" s="130"/>
      <c r="NOU26" s="130"/>
      <c r="NOV26" s="130"/>
      <c r="NOW26" s="130"/>
      <c r="NOX26" s="130"/>
      <c r="NOY26" s="130"/>
      <c r="NOZ26" s="130"/>
      <c r="NPA26" s="130"/>
      <c r="NPB26" s="130"/>
      <c r="NPC26" s="130"/>
      <c r="NPD26" s="130"/>
      <c r="NPE26" s="130"/>
      <c r="NPF26" s="130"/>
      <c r="NPG26" s="130"/>
      <c r="NPH26" s="130"/>
      <c r="NPI26" s="130"/>
      <c r="NPJ26" s="130"/>
      <c r="NPK26" s="130"/>
      <c r="NPL26" s="130"/>
      <c r="NPM26" s="130"/>
      <c r="NPN26" s="130"/>
      <c r="NPO26" s="130"/>
      <c r="NPP26" s="130"/>
      <c r="NPQ26" s="130"/>
      <c r="NPR26" s="130"/>
      <c r="NPS26" s="130"/>
      <c r="NPT26" s="130"/>
      <c r="NPU26" s="130"/>
      <c r="NPV26" s="130"/>
      <c r="NPW26" s="130"/>
      <c r="NPX26" s="130"/>
      <c r="NPY26" s="130"/>
      <c r="NPZ26" s="130"/>
      <c r="NQA26" s="130"/>
      <c r="NQB26" s="130"/>
      <c r="NQC26" s="130"/>
      <c r="NQD26" s="130"/>
      <c r="NQE26" s="130"/>
      <c r="NQF26" s="130"/>
      <c r="NQG26" s="130"/>
      <c r="NQH26" s="130"/>
      <c r="NQI26" s="130"/>
      <c r="NQJ26" s="130"/>
      <c r="NQK26" s="130"/>
      <c r="NQL26" s="130"/>
      <c r="NQM26" s="130"/>
      <c r="NQN26" s="130"/>
      <c r="NQO26" s="130"/>
      <c r="NQP26" s="130"/>
      <c r="NQQ26" s="130"/>
      <c r="NQR26" s="130"/>
      <c r="NQS26" s="130"/>
      <c r="NQT26" s="130"/>
      <c r="NQU26" s="130"/>
      <c r="NQV26" s="130"/>
      <c r="NQW26" s="130"/>
      <c r="NQX26" s="130"/>
      <c r="NQY26" s="130"/>
      <c r="NQZ26" s="130"/>
      <c r="NRA26" s="130"/>
      <c r="NRB26" s="130"/>
      <c r="NRC26" s="130"/>
      <c r="NRD26" s="130"/>
      <c r="NRE26" s="130"/>
      <c r="NRF26" s="130"/>
      <c r="NRG26" s="130"/>
      <c r="NRH26" s="130"/>
      <c r="NRI26" s="130"/>
      <c r="NRJ26" s="130"/>
      <c r="NRK26" s="130"/>
      <c r="NRL26" s="130"/>
      <c r="NRM26" s="130"/>
      <c r="NRN26" s="130"/>
      <c r="NRO26" s="130"/>
      <c r="NRP26" s="130"/>
      <c r="NRQ26" s="130"/>
      <c r="NRR26" s="130"/>
      <c r="NRS26" s="130"/>
      <c r="NRT26" s="130"/>
      <c r="NRU26" s="130"/>
      <c r="NRV26" s="130"/>
      <c r="NRW26" s="130"/>
      <c r="NRX26" s="130"/>
      <c r="NRY26" s="130"/>
      <c r="NRZ26" s="130"/>
      <c r="NSA26" s="130"/>
      <c r="NSB26" s="130"/>
      <c r="NSC26" s="130"/>
      <c r="NSD26" s="130"/>
      <c r="NSE26" s="130"/>
      <c r="NSF26" s="130"/>
      <c r="NSG26" s="130"/>
      <c r="NSH26" s="130"/>
      <c r="NSI26" s="130"/>
      <c r="NSJ26" s="130"/>
      <c r="NSK26" s="130"/>
      <c r="NSL26" s="130"/>
      <c r="NSM26" s="130"/>
      <c r="NSN26" s="130"/>
      <c r="NSO26" s="130"/>
      <c r="NSP26" s="130"/>
      <c r="NSQ26" s="130"/>
      <c r="NSR26" s="130"/>
      <c r="NSS26" s="130"/>
      <c r="NST26" s="130"/>
      <c r="NSU26" s="130"/>
      <c r="NSV26" s="130"/>
      <c r="NSW26" s="130"/>
      <c r="NSX26" s="130"/>
      <c r="NSY26" s="130"/>
      <c r="NSZ26" s="130"/>
      <c r="NTA26" s="130"/>
      <c r="NTB26" s="130"/>
      <c r="NTC26" s="130"/>
      <c r="NTD26" s="130"/>
      <c r="NTE26" s="130"/>
      <c r="NTF26" s="130"/>
      <c r="NTG26" s="130"/>
      <c r="NTH26" s="130"/>
      <c r="NTI26" s="130"/>
      <c r="NTJ26" s="130"/>
      <c r="NTK26" s="130"/>
      <c r="NTL26" s="130"/>
      <c r="NTM26" s="130"/>
      <c r="NTN26" s="130"/>
      <c r="NTO26" s="130"/>
      <c r="NTP26" s="130"/>
      <c r="NTQ26" s="130"/>
      <c r="NTR26" s="130"/>
      <c r="NTS26" s="130"/>
      <c r="NTT26" s="130"/>
      <c r="NTU26" s="130"/>
      <c r="NTV26" s="130"/>
      <c r="NTW26" s="130"/>
      <c r="NTX26" s="130"/>
      <c r="NTY26" s="130"/>
      <c r="NTZ26" s="130"/>
      <c r="NUA26" s="130"/>
      <c r="NUB26" s="130"/>
      <c r="NUC26" s="130"/>
      <c r="NUD26" s="130"/>
      <c r="NUE26" s="130"/>
      <c r="NUF26" s="130"/>
      <c r="NUG26" s="130"/>
      <c r="NUH26" s="130"/>
      <c r="NUI26" s="130"/>
      <c r="NUJ26" s="130"/>
      <c r="NUK26" s="130"/>
      <c r="NUL26" s="130"/>
      <c r="NUM26" s="130"/>
      <c r="NUN26" s="130"/>
      <c r="NUO26" s="130"/>
      <c r="NUP26" s="130"/>
      <c r="NUQ26" s="130"/>
      <c r="NUR26" s="130"/>
      <c r="NUS26" s="130"/>
      <c r="NUT26" s="130"/>
      <c r="NUU26" s="130"/>
      <c r="NUV26" s="130"/>
      <c r="NUW26" s="130"/>
      <c r="NUX26" s="130"/>
      <c r="NUY26" s="130"/>
      <c r="NUZ26" s="130"/>
      <c r="NVA26" s="130"/>
      <c r="NVB26" s="130"/>
      <c r="NVC26" s="130"/>
      <c r="NVD26" s="130"/>
      <c r="NVE26" s="130"/>
      <c r="NVF26" s="130"/>
      <c r="NVG26" s="130"/>
      <c r="NVH26" s="130"/>
      <c r="NVI26" s="130"/>
      <c r="NVJ26" s="130"/>
      <c r="NVK26" s="130"/>
      <c r="NVL26" s="130"/>
      <c r="NVM26" s="130"/>
      <c r="NVN26" s="130"/>
      <c r="NVO26" s="130"/>
      <c r="NVP26" s="130"/>
      <c r="NVQ26" s="130"/>
      <c r="NVR26" s="130"/>
      <c r="NVS26" s="130"/>
      <c r="NVT26" s="130"/>
      <c r="NVU26" s="130"/>
      <c r="NVV26" s="130"/>
      <c r="NVW26" s="130"/>
      <c r="NVX26" s="130"/>
      <c r="NVY26" s="130"/>
      <c r="NVZ26" s="130"/>
      <c r="NWA26" s="130"/>
      <c r="NWB26" s="130"/>
      <c r="NWC26" s="130"/>
      <c r="NWD26" s="130"/>
      <c r="NWE26" s="130"/>
      <c r="NWF26" s="130"/>
      <c r="NWG26" s="130"/>
      <c r="NWH26" s="130"/>
      <c r="NWI26" s="130"/>
      <c r="NWJ26" s="130"/>
      <c r="NWK26" s="130"/>
      <c r="NWL26" s="130"/>
      <c r="NWM26" s="130"/>
      <c r="NWN26" s="130"/>
      <c r="NWO26" s="130"/>
      <c r="NWP26" s="130"/>
      <c r="NWQ26" s="130"/>
      <c r="NWR26" s="130"/>
      <c r="NWS26" s="130"/>
      <c r="NWT26" s="130"/>
      <c r="NWU26" s="130"/>
      <c r="NWV26" s="130"/>
      <c r="NWW26" s="130"/>
      <c r="NWX26" s="130"/>
      <c r="NWY26" s="130"/>
      <c r="NWZ26" s="130"/>
      <c r="NXA26" s="130"/>
      <c r="NXB26" s="130"/>
      <c r="NXC26" s="130"/>
      <c r="NXD26" s="130"/>
      <c r="NXE26" s="130"/>
      <c r="NXF26" s="130"/>
      <c r="NXG26" s="130"/>
      <c r="NXH26" s="130"/>
      <c r="NXI26" s="130"/>
      <c r="NXJ26" s="130"/>
      <c r="NXK26" s="130"/>
      <c r="NXL26" s="130"/>
      <c r="NXM26" s="130"/>
      <c r="NXN26" s="130"/>
      <c r="NXO26" s="130"/>
      <c r="NXP26" s="130"/>
      <c r="NXQ26" s="130"/>
      <c r="NXR26" s="130"/>
      <c r="NXS26" s="130"/>
      <c r="NXT26" s="130"/>
      <c r="NXU26" s="130"/>
      <c r="NXV26" s="130"/>
      <c r="NXW26" s="130"/>
      <c r="NXX26" s="130"/>
      <c r="NXY26" s="130"/>
      <c r="NXZ26" s="130"/>
      <c r="NYA26" s="130"/>
      <c r="NYB26" s="130"/>
      <c r="NYC26" s="130"/>
      <c r="NYD26" s="130"/>
      <c r="NYE26" s="130"/>
      <c r="NYF26" s="130"/>
      <c r="NYG26" s="130"/>
      <c r="NYH26" s="130"/>
      <c r="NYI26" s="130"/>
      <c r="NYJ26" s="130"/>
      <c r="NYK26" s="130"/>
      <c r="NYL26" s="130"/>
      <c r="NYM26" s="130"/>
      <c r="NYN26" s="130"/>
      <c r="NYO26" s="130"/>
      <c r="NYP26" s="130"/>
      <c r="NYQ26" s="130"/>
      <c r="NYR26" s="130"/>
      <c r="NYS26" s="130"/>
      <c r="NYT26" s="130"/>
      <c r="NYU26" s="130"/>
      <c r="NYV26" s="130"/>
      <c r="NYW26" s="130"/>
      <c r="NYX26" s="130"/>
      <c r="NYY26" s="130"/>
      <c r="NYZ26" s="130"/>
      <c r="NZA26" s="130"/>
      <c r="NZB26" s="130"/>
      <c r="NZC26" s="130"/>
      <c r="NZD26" s="130"/>
      <c r="NZE26" s="130"/>
      <c r="NZF26" s="130"/>
      <c r="NZG26" s="130"/>
      <c r="NZH26" s="130"/>
      <c r="NZI26" s="130"/>
      <c r="NZJ26" s="130"/>
      <c r="NZK26" s="130"/>
      <c r="NZL26" s="130"/>
      <c r="NZM26" s="130"/>
      <c r="NZN26" s="130"/>
      <c r="NZO26" s="130"/>
      <c r="NZP26" s="130"/>
      <c r="NZQ26" s="130"/>
      <c r="NZR26" s="130"/>
      <c r="NZS26" s="130"/>
      <c r="NZT26" s="130"/>
      <c r="NZU26" s="130"/>
      <c r="NZV26" s="130"/>
      <c r="NZW26" s="130"/>
      <c r="NZX26" s="130"/>
      <c r="NZY26" s="130"/>
      <c r="NZZ26" s="130"/>
      <c r="OAA26" s="130"/>
      <c r="OAB26" s="130"/>
      <c r="OAC26" s="130"/>
      <c r="OAD26" s="130"/>
      <c r="OAE26" s="130"/>
      <c r="OAF26" s="130"/>
      <c r="OAG26" s="130"/>
      <c r="OAH26" s="130"/>
      <c r="OAI26" s="130"/>
      <c r="OAJ26" s="130"/>
      <c r="OAK26" s="130"/>
      <c r="OAL26" s="130"/>
      <c r="OAM26" s="130"/>
      <c r="OAN26" s="130"/>
      <c r="OAO26" s="130"/>
      <c r="OAP26" s="130"/>
      <c r="OAQ26" s="130"/>
      <c r="OAR26" s="130"/>
      <c r="OAS26" s="130"/>
      <c r="OAT26" s="130"/>
      <c r="OAU26" s="130"/>
      <c r="OAV26" s="130"/>
      <c r="OAW26" s="130"/>
      <c r="OAX26" s="130"/>
      <c r="OAY26" s="130"/>
      <c r="OAZ26" s="130"/>
      <c r="OBA26" s="130"/>
      <c r="OBB26" s="130"/>
      <c r="OBC26" s="130"/>
      <c r="OBD26" s="130"/>
      <c r="OBE26" s="130"/>
      <c r="OBF26" s="130"/>
      <c r="OBG26" s="130"/>
      <c r="OBH26" s="130"/>
      <c r="OBI26" s="130"/>
      <c r="OBJ26" s="130"/>
      <c r="OBK26" s="130"/>
      <c r="OBL26" s="130"/>
      <c r="OBM26" s="130"/>
      <c r="OBN26" s="130"/>
      <c r="OBO26" s="130"/>
      <c r="OBP26" s="130"/>
      <c r="OBQ26" s="130"/>
      <c r="OBR26" s="130"/>
      <c r="OBS26" s="130"/>
      <c r="OBT26" s="130"/>
      <c r="OBU26" s="130"/>
      <c r="OBV26" s="130"/>
      <c r="OBW26" s="130"/>
      <c r="OBX26" s="130"/>
      <c r="OBY26" s="130"/>
      <c r="OBZ26" s="130"/>
      <c r="OCA26" s="130"/>
      <c r="OCB26" s="130"/>
      <c r="OCC26" s="130"/>
      <c r="OCD26" s="130"/>
      <c r="OCE26" s="130"/>
      <c r="OCF26" s="130"/>
      <c r="OCG26" s="130"/>
      <c r="OCH26" s="130"/>
      <c r="OCI26" s="130"/>
      <c r="OCJ26" s="130"/>
      <c r="OCK26" s="130"/>
      <c r="OCL26" s="130"/>
      <c r="OCM26" s="130"/>
      <c r="OCN26" s="130"/>
      <c r="OCO26" s="130"/>
      <c r="OCP26" s="130"/>
      <c r="OCQ26" s="130"/>
      <c r="OCR26" s="130"/>
      <c r="OCS26" s="130"/>
      <c r="OCT26" s="130"/>
      <c r="OCU26" s="130"/>
      <c r="OCV26" s="130"/>
      <c r="OCW26" s="130"/>
      <c r="OCX26" s="130"/>
      <c r="OCY26" s="130"/>
      <c r="OCZ26" s="130"/>
      <c r="ODA26" s="130"/>
      <c r="ODB26" s="130"/>
      <c r="ODC26" s="130"/>
      <c r="ODD26" s="130"/>
      <c r="ODE26" s="130"/>
      <c r="ODF26" s="130"/>
      <c r="ODG26" s="130"/>
      <c r="ODH26" s="130"/>
      <c r="ODI26" s="130"/>
      <c r="ODJ26" s="130"/>
      <c r="ODK26" s="130"/>
      <c r="ODL26" s="130"/>
      <c r="ODM26" s="130"/>
      <c r="ODN26" s="130"/>
      <c r="ODO26" s="130"/>
      <c r="ODP26" s="130"/>
      <c r="ODQ26" s="130"/>
      <c r="ODR26" s="130"/>
      <c r="ODS26" s="130"/>
      <c r="ODT26" s="130"/>
      <c r="ODU26" s="130"/>
      <c r="ODV26" s="130"/>
      <c r="ODW26" s="130"/>
      <c r="ODX26" s="130"/>
      <c r="ODY26" s="130"/>
      <c r="ODZ26" s="130"/>
      <c r="OEA26" s="130"/>
      <c r="OEB26" s="130"/>
      <c r="OEC26" s="130"/>
      <c r="OED26" s="130"/>
      <c r="OEE26" s="130"/>
      <c r="OEF26" s="130"/>
      <c r="OEG26" s="130"/>
      <c r="OEH26" s="130"/>
      <c r="OEI26" s="130"/>
      <c r="OEJ26" s="130"/>
      <c r="OEK26" s="130"/>
      <c r="OEL26" s="130"/>
      <c r="OEM26" s="130"/>
      <c r="OEN26" s="130"/>
      <c r="OEO26" s="130"/>
      <c r="OEP26" s="130"/>
      <c r="OEQ26" s="130"/>
      <c r="OER26" s="130"/>
      <c r="OES26" s="130"/>
      <c r="OET26" s="130"/>
      <c r="OEU26" s="130"/>
      <c r="OEV26" s="130"/>
      <c r="OEW26" s="130"/>
      <c r="OEX26" s="130"/>
      <c r="OEY26" s="130"/>
      <c r="OEZ26" s="130"/>
      <c r="OFA26" s="130"/>
      <c r="OFB26" s="130"/>
      <c r="OFC26" s="130"/>
      <c r="OFD26" s="130"/>
      <c r="OFE26" s="130"/>
      <c r="OFF26" s="130"/>
      <c r="OFG26" s="130"/>
      <c r="OFH26" s="130"/>
      <c r="OFI26" s="130"/>
      <c r="OFJ26" s="130"/>
      <c r="OFK26" s="130"/>
      <c r="OFL26" s="130"/>
      <c r="OFM26" s="130"/>
      <c r="OFN26" s="130"/>
      <c r="OFO26" s="130"/>
      <c r="OFP26" s="130"/>
      <c r="OFQ26" s="130"/>
      <c r="OFR26" s="130"/>
      <c r="OFS26" s="130"/>
      <c r="OFT26" s="130"/>
      <c r="OFU26" s="130"/>
      <c r="OFV26" s="130"/>
      <c r="OFW26" s="130"/>
      <c r="OFX26" s="130"/>
      <c r="OFY26" s="130"/>
      <c r="OFZ26" s="130"/>
      <c r="OGA26" s="130"/>
      <c r="OGB26" s="130"/>
      <c r="OGC26" s="130"/>
      <c r="OGD26" s="130"/>
      <c r="OGE26" s="130"/>
      <c r="OGF26" s="130"/>
      <c r="OGG26" s="130"/>
      <c r="OGH26" s="130"/>
      <c r="OGI26" s="130"/>
      <c r="OGJ26" s="130"/>
      <c r="OGK26" s="130"/>
      <c r="OGL26" s="130"/>
      <c r="OGM26" s="130"/>
      <c r="OGN26" s="130"/>
      <c r="OGO26" s="130"/>
      <c r="OGP26" s="130"/>
      <c r="OGQ26" s="130"/>
      <c r="OGR26" s="130"/>
      <c r="OGS26" s="130"/>
      <c r="OGT26" s="130"/>
      <c r="OGU26" s="130"/>
      <c r="OGV26" s="130"/>
      <c r="OGW26" s="130"/>
      <c r="OGX26" s="130"/>
      <c r="OGY26" s="130"/>
      <c r="OGZ26" s="130"/>
      <c r="OHA26" s="130"/>
      <c r="OHB26" s="130"/>
      <c r="OHC26" s="130"/>
      <c r="OHD26" s="130"/>
      <c r="OHE26" s="130"/>
      <c r="OHF26" s="130"/>
      <c r="OHG26" s="130"/>
      <c r="OHH26" s="130"/>
      <c r="OHI26" s="130"/>
      <c r="OHJ26" s="130"/>
      <c r="OHK26" s="130"/>
      <c r="OHL26" s="130"/>
      <c r="OHM26" s="130"/>
      <c r="OHN26" s="130"/>
      <c r="OHO26" s="130"/>
      <c r="OHP26" s="130"/>
      <c r="OHQ26" s="130"/>
      <c r="OHR26" s="130"/>
      <c r="OHS26" s="130"/>
      <c r="OHT26" s="130"/>
      <c r="OHU26" s="130"/>
      <c r="OHV26" s="130"/>
      <c r="OHW26" s="130"/>
      <c r="OHX26" s="130"/>
      <c r="OHY26" s="130"/>
      <c r="OHZ26" s="130"/>
      <c r="OIA26" s="130"/>
      <c r="OIB26" s="130"/>
      <c r="OIC26" s="130"/>
      <c r="OID26" s="130"/>
      <c r="OIE26" s="130"/>
      <c r="OIF26" s="130"/>
      <c r="OIG26" s="130"/>
      <c r="OIH26" s="130"/>
      <c r="OII26" s="130"/>
      <c r="OIJ26" s="130"/>
      <c r="OIK26" s="130"/>
      <c r="OIL26" s="130"/>
      <c r="OIM26" s="130"/>
      <c r="OIN26" s="130"/>
      <c r="OIO26" s="130"/>
      <c r="OIP26" s="130"/>
      <c r="OIQ26" s="130"/>
      <c r="OIR26" s="130"/>
      <c r="OIS26" s="130"/>
      <c r="OIT26" s="130"/>
      <c r="OIU26" s="130"/>
      <c r="OIV26" s="130"/>
      <c r="OIW26" s="130"/>
      <c r="OIX26" s="130"/>
      <c r="OIY26" s="130"/>
      <c r="OIZ26" s="130"/>
      <c r="OJA26" s="130"/>
      <c r="OJB26" s="130"/>
      <c r="OJC26" s="130"/>
      <c r="OJD26" s="130"/>
      <c r="OJE26" s="130"/>
      <c r="OJF26" s="130"/>
      <c r="OJG26" s="130"/>
      <c r="OJH26" s="130"/>
      <c r="OJI26" s="130"/>
      <c r="OJJ26" s="130"/>
      <c r="OJK26" s="130"/>
      <c r="OJL26" s="130"/>
      <c r="OJM26" s="130"/>
      <c r="OJN26" s="130"/>
      <c r="OJO26" s="130"/>
      <c r="OJP26" s="130"/>
      <c r="OJQ26" s="130"/>
      <c r="OJR26" s="130"/>
      <c r="OJS26" s="130"/>
      <c r="OJT26" s="130"/>
      <c r="OJU26" s="130"/>
      <c r="OJV26" s="130"/>
      <c r="OJW26" s="130"/>
      <c r="OJX26" s="130"/>
      <c r="OJY26" s="130"/>
      <c r="OJZ26" s="130"/>
      <c r="OKA26" s="130"/>
      <c r="OKB26" s="130"/>
      <c r="OKC26" s="130"/>
      <c r="OKD26" s="130"/>
      <c r="OKE26" s="130"/>
      <c r="OKF26" s="130"/>
      <c r="OKG26" s="130"/>
      <c r="OKH26" s="130"/>
      <c r="OKI26" s="130"/>
      <c r="OKJ26" s="130"/>
      <c r="OKK26" s="130"/>
      <c r="OKL26" s="130"/>
      <c r="OKM26" s="130"/>
      <c r="OKN26" s="130"/>
      <c r="OKO26" s="130"/>
      <c r="OKP26" s="130"/>
      <c r="OKQ26" s="130"/>
      <c r="OKR26" s="130"/>
      <c r="OKS26" s="130"/>
      <c r="OKT26" s="130"/>
      <c r="OKU26" s="130"/>
      <c r="OKV26" s="130"/>
      <c r="OKW26" s="130"/>
      <c r="OKX26" s="130"/>
      <c r="OKY26" s="130"/>
      <c r="OKZ26" s="130"/>
      <c r="OLA26" s="130"/>
      <c r="OLB26" s="130"/>
      <c r="OLC26" s="130"/>
      <c r="OLD26" s="130"/>
      <c r="OLE26" s="130"/>
      <c r="OLF26" s="130"/>
      <c r="OLG26" s="130"/>
      <c r="OLH26" s="130"/>
      <c r="OLI26" s="130"/>
      <c r="OLJ26" s="130"/>
      <c r="OLK26" s="130"/>
      <c r="OLL26" s="130"/>
      <c r="OLM26" s="130"/>
      <c r="OLN26" s="130"/>
      <c r="OLO26" s="130"/>
      <c r="OLP26" s="130"/>
      <c r="OLQ26" s="130"/>
      <c r="OLR26" s="130"/>
      <c r="OLS26" s="130"/>
      <c r="OLT26" s="130"/>
      <c r="OLU26" s="130"/>
      <c r="OLV26" s="130"/>
      <c r="OLW26" s="130"/>
      <c r="OLX26" s="130"/>
      <c r="OLY26" s="130"/>
      <c r="OLZ26" s="130"/>
      <c r="OMA26" s="130"/>
      <c r="OMB26" s="130"/>
      <c r="OMC26" s="130"/>
      <c r="OMD26" s="130"/>
      <c r="OME26" s="130"/>
      <c r="OMF26" s="130"/>
      <c r="OMG26" s="130"/>
      <c r="OMH26" s="130"/>
      <c r="OMI26" s="130"/>
      <c r="OMJ26" s="130"/>
      <c r="OMK26" s="130"/>
      <c r="OML26" s="130"/>
      <c r="OMM26" s="130"/>
      <c r="OMN26" s="130"/>
      <c r="OMO26" s="130"/>
      <c r="OMP26" s="130"/>
      <c r="OMQ26" s="130"/>
      <c r="OMR26" s="130"/>
      <c r="OMS26" s="130"/>
      <c r="OMT26" s="130"/>
      <c r="OMU26" s="130"/>
      <c r="OMV26" s="130"/>
      <c r="OMW26" s="130"/>
      <c r="OMX26" s="130"/>
      <c r="OMY26" s="130"/>
      <c r="OMZ26" s="130"/>
      <c r="ONA26" s="130"/>
      <c r="ONB26" s="130"/>
      <c r="ONC26" s="130"/>
      <c r="OND26" s="130"/>
      <c r="ONE26" s="130"/>
      <c r="ONF26" s="130"/>
      <c r="ONG26" s="130"/>
      <c r="ONH26" s="130"/>
      <c r="ONI26" s="130"/>
      <c r="ONJ26" s="130"/>
      <c r="ONK26" s="130"/>
      <c r="ONL26" s="130"/>
      <c r="ONM26" s="130"/>
      <c r="ONN26" s="130"/>
      <c r="ONO26" s="130"/>
      <c r="ONP26" s="130"/>
      <c r="ONQ26" s="130"/>
      <c r="ONR26" s="130"/>
      <c r="ONS26" s="130"/>
      <c r="ONT26" s="130"/>
      <c r="ONU26" s="130"/>
      <c r="ONV26" s="130"/>
      <c r="ONW26" s="130"/>
      <c r="ONX26" s="130"/>
      <c r="ONY26" s="130"/>
      <c r="ONZ26" s="130"/>
      <c r="OOA26" s="130"/>
      <c r="OOB26" s="130"/>
      <c r="OOC26" s="130"/>
      <c r="OOD26" s="130"/>
      <c r="OOE26" s="130"/>
      <c r="OOF26" s="130"/>
      <c r="OOG26" s="130"/>
      <c r="OOH26" s="130"/>
      <c r="OOI26" s="130"/>
      <c r="OOJ26" s="130"/>
      <c r="OOK26" s="130"/>
      <c r="OOL26" s="130"/>
      <c r="OOM26" s="130"/>
      <c r="OON26" s="130"/>
      <c r="OOO26" s="130"/>
      <c r="OOP26" s="130"/>
      <c r="OOQ26" s="130"/>
      <c r="OOR26" s="130"/>
      <c r="OOS26" s="130"/>
      <c r="OOT26" s="130"/>
      <c r="OOU26" s="130"/>
      <c r="OOV26" s="130"/>
      <c r="OOW26" s="130"/>
      <c r="OOX26" s="130"/>
      <c r="OOY26" s="130"/>
      <c r="OOZ26" s="130"/>
      <c r="OPA26" s="130"/>
      <c r="OPB26" s="130"/>
      <c r="OPC26" s="130"/>
      <c r="OPD26" s="130"/>
      <c r="OPE26" s="130"/>
      <c r="OPF26" s="130"/>
      <c r="OPG26" s="130"/>
      <c r="OPH26" s="130"/>
      <c r="OPI26" s="130"/>
      <c r="OPJ26" s="130"/>
      <c r="OPK26" s="130"/>
      <c r="OPL26" s="130"/>
      <c r="OPM26" s="130"/>
      <c r="OPN26" s="130"/>
      <c r="OPO26" s="130"/>
      <c r="OPP26" s="130"/>
      <c r="OPQ26" s="130"/>
      <c r="OPR26" s="130"/>
      <c r="OPS26" s="130"/>
      <c r="OPT26" s="130"/>
      <c r="OPU26" s="130"/>
      <c r="OPV26" s="130"/>
      <c r="OPW26" s="130"/>
      <c r="OPX26" s="130"/>
      <c r="OPY26" s="130"/>
      <c r="OPZ26" s="130"/>
      <c r="OQA26" s="130"/>
      <c r="OQB26" s="130"/>
      <c r="OQC26" s="130"/>
      <c r="OQD26" s="130"/>
      <c r="OQE26" s="130"/>
      <c r="OQF26" s="130"/>
      <c r="OQG26" s="130"/>
      <c r="OQH26" s="130"/>
      <c r="OQI26" s="130"/>
      <c r="OQJ26" s="130"/>
      <c r="OQK26" s="130"/>
      <c r="OQL26" s="130"/>
      <c r="OQM26" s="130"/>
      <c r="OQN26" s="130"/>
      <c r="OQO26" s="130"/>
      <c r="OQP26" s="130"/>
      <c r="OQQ26" s="130"/>
      <c r="OQR26" s="130"/>
      <c r="OQS26" s="130"/>
      <c r="OQT26" s="130"/>
      <c r="OQU26" s="130"/>
      <c r="OQV26" s="130"/>
      <c r="OQW26" s="130"/>
      <c r="OQX26" s="130"/>
      <c r="OQY26" s="130"/>
      <c r="OQZ26" s="130"/>
      <c r="ORA26" s="130"/>
      <c r="ORB26" s="130"/>
      <c r="ORC26" s="130"/>
      <c r="ORD26" s="130"/>
      <c r="ORE26" s="130"/>
      <c r="ORF26" s="130"/>
      <c r="ORG26" s="130"/>
      <c r="ORH26" s="130"/>
      <c r="ORI26" s="130"/>
      <c r="ORJ26" s="130"/>
      <c r="ORK26" s="130"/>
      <c r="ORL26" s="130"/>
      <c r="ORM26" s="130"/>
      <c r="ORN26" s="130"/>
      <c r="ORO26" s="130"/>
      <c r="ORP26" s="130"/>
      <c r="ORQ26" s="130"/>
      <c r="ORR26" s="130"/>
      <c r="ORS26" s="130"/>
      <c r="ORT26" s="130"/>
      <c r="ORU26" s="130"/>
      <c r="ORV26" s="130"/>
      <c r="ORW26" s="130"/>
      <c r="ORX26" s="130"/>
      <c r="ORY26" s="130"/>
      <c r="ORZ26" s="130"/>
      <c r="OSA26" s="130"/>
      <c r="OSB26" s="130"/>
      <c r="OSC26" s="130"/>
      <c r="OSD26" s="130"/>
      <c r="OSE26" s="130"/>
      <c r="OSF26" s="130"/>
      <c r="OSG26" s="130"/>
      <c r="OSH26" s="130"/>
      <c r="OSI26" s="130"/>
      <c r="OSJ26" s="130"/>
      <c r="OSK26" s="130"/>
      <c r="OSL26" s="130"/>
      <c r="OSM26" s="130"/>
      <c r="OSN26" s="130"/>
      <c r="OSO26" s="130"/>
      <c r="OSP26" s="130"/>
      <c r="OSQ26" s="130"/>
      <c r="OSR26" s="130"/>
      <c r="OSS26" s="130"/>
      <c r="OST26" s="130"/>
      <c r="OSU26" s="130"/>
      <c r="OSV26" s="130"/>
      <c r="OSW26" s="130"/>
      <c r="OSX26" s="130"/>
      <c r="OSY26" s="130"/>
      <c r="OSZ26" s="130"/>
      <c r="OTA26" s="130"/>
      <c r="OTB26" s="130"/>
      <c r="OTC26" s="130"/>
      <c r="OTD26" s="130"/>
      <c r="OTE26" s="130"/>
      <c r="OTF26" s="130"/>
      <c r="OTG26" s="130"/>
      <c r="OTH26" s="130"/>
      <c r="OTI26" s="130"/>
      <c r="OTJ26" s="130"/>
      <c r="OTK26" s="130"/>
      <c r="OTL26" s="130"/>
      <c r="OTM26" s="130"/>
      <c r="OTN26" s="130"/>
      <c r="OTO26" s="130"/>
      <c r="OTP26" s="130"/>
      <c r="OTQ26" s="130"/>
      <c r="OTR26" s="130"/>
      <c r="OTS26" s="130"/>
      <c r="OTT26" s="130"/>
      <c r="OTU26" s="130"/>
      <c r="OTV26" s="130"/>
      <c r="OTW26" s="130"/>
      <c r="OTX26" s="130"/>
      <c r="OTY26" s="130"/>
      <c r="OTZ26" s="130"/>
      <c r="OUA26" s="130"/>
      <c r="OUB26" s="130"/>
      <c r="OUC26" s="130"/>
      <c r="OUD26" s="130"/>
      <c r="OUE26" s="130"/>
      <c r="OUF26" s="130"/>
      <c r="OUG26" s="130"/>
      <c r="OUH26" s="130"/>
      <c r="OUI26" s="130"/>
      <c r="OUJ26" s="130"/>
      <c r="OUK26" s="130"/>
      <c r="OUL26" s="130"/>
      <c r="OUM26" s="130"/>
      <c r="OUN26" s="130"/>
      <c r="OUO26" s="130"/>
      <c r="OUP26" s="130"/>
      <c r="OUQ26" s="130"/>
      <c r="OUR26" s="130"/>
      <c r="OUS26" s="130"/>
      <c r="OUT26" s="130"/>
      <c r="OUU26" s="130"/>
      <c r="OUV26" s="130"/>
      <c r="OUW26" s="130"/>
      <c r="OUX26" s="130"/>
      <c r="OUY26" s="130"/>
      <c r="OUZ26" s="130"/>
      <c r="OVA26" s="130"/>
      <c r="OVB26" s="130"/>
      <c r="OVC26" s="130"/>
      <c r="OVD26" s="130"/>
      <c r="OVE26" s="130"/>
      <c r="OVF26" s="130"/>
      <c r="OVG26" s="130"/>
      <c r="OVH26" s="130"/>
      <c r="OVI26" s="130"/>
      <c r="OVJ26" s="130"/>
      <c r="OVK26" s="130"/>
      <c r="OVL26" s="130"/>
      <c r="OVM26" s="130"/>
      <c r="OVN26" s="130"/>
      <c r="OVO26" s="130"/>
      <c r="OVP26" s="130"/>
      <c r="OVQ26" s="130"/>
      <c r="OVR26" s="130"/>
      <c r="OVS26" s="130"/>
      <c r="OVT26" s="130"/>
      <c r="OVU26" s="130"/>
      <c r="OVV26" s="130"/>
      <c r="OVW26" s="130"/>
      <c r="OVX26" s="130"/>
      <c r="OVY26" s="130"/>
      <c r="OVZ26" s="130"/>
      <c r="OWA26" s="130"/>
      <c r="OWB26" s="130"/>
      <c r="OWC26" s="130"/>
      <c r="OWD26" s="130"/>
      <c r="OWE26" s="130"/>
      <c r="OWF26" s="130"/>
      <c r="OWG26" s="130"/>
      <c r="OWH26" s="130"/>
      <c r="OWI26" s="130"/>
      <c r="OWJ26" s="130"/>
      <c r="OWK26" s="130"/>
      <c r="OWL26" s="130"/>
      <c r="OWM26" s="130"/>
      <c r="OWN26" s="130"/>
      <c r="OWO26" s="130"/>
      <c r="OWP26" s="130"/>
      <c r="OWQ26" s="130"/>
      <c r="OWR26" s="130"/>
      <c r="OWS26" s="130"/>
      <c r="OWT26" s="130"/>
      <c r="OWU26" s="130"/>
      <c r="OWV26" s="130"/>
      <c r="OWW26" s="130"/>
      <c r="OWX26" s="130"/>
      <c r="OWY26" s="130"/>
      <c r="OWZ26" s="130"/>
      <c r="OXA26" s="130"/>
      <c r="OXB26" s="130"/>
      <c r="OXC26" s="130"/>
      <c r="OXD26" s="130"/>
      <c r="OXE26" s="130"/>
      <c r="OXF26" s="130"/>
      <c r="OXG26" s="130"/>
      <c r="OXH26" s="130"/>
      <c r="OXI26" s="130"/>
      <c r="OXJ26" s="130"/>
      <c r="OXK26" s="130"/>
      <c r="OXL26" s="130"/>
      <c r="OXM26" s="130"/>
      <c r="OXN26" s="130"/>
      <c r="OXO26" s="130"/>
      <c r="OXP26" s="130"/>
      <c r="OXQ26" s="130"/>
      <c r="OXR26" s="130"/>
      <c r="OXS26" s="130"/>
      <c r="OXT26" s="130"/>
      <c r="OXU26" s="130"/>
      <c r="OXV26" s="130"/>
      <c r="OXW26" s="130"/>
      <c r="OXX26" s="130"/>
      <c r="OXY26" s="130"/>
      <c r="OXZ26" s="130"/>
      <c r="OYA26" s="130"/>
      <c r="OYB26" s="130"/>
      <c r="OYC26" s="130"/>
      <c r="OYD26" s="130"/>
      <c r="OYE26" s="130"/>
      <c r="OYF26" s="130"/>
      <c r="OYG26" s="130"/>
      <c r="OYH26" s="130"/>
      <c r="OYI26" s="130"/>
      <c r="OYJ26" s="130"/>
      <c r="OYK26" s="130"/>
      <c r="OYL26" s="130"/>
      <c r="OYM26" s="130"/>
      <c r="OYN26" s="130"/>
      <c r="OYO26" s="130"/>
      <c r="OYP26" s="130"/>
      <c r="OYQ26" s="130"/>
      <c r="OYR26" s="130"/>
      <c r="OYS26" s="130"/>
      <c r="OYT26" s="130"/>
      <c r="OYU26" s="130"/>
      <c r="OYV26" s="130"/>
      <c r="OYW26" s="130"/>
      <c r="OYX26" s="130"/>
      <c r="OYY26" s="130"/>
      <c r="OYZ26" s="130"/>
      <c r="OZA26" s="130"/>
      <c r="OZB26" s="130"/>
      <c r="OZC26" s="130"/>
      <c r="OZD26" s="130"/>
      <c r="OZE26" s="130"/>
      <c r="OZF26" s="130"/>
      <c r="OZG26" s="130"/>
      <c r="OZH26" s="130"/>
      <c r="OZI26" s="130"/>
      <c r="OZJ26" s="130"/>
      <c r="OZK26" s="130"/>
      <c r="OZL26" s="130"/>
      <c r="OZM26" s="130"/>
      <c r="OZN26" s="130"/>
      <c r="OZO26" s="130"/>
      <c r="OZP26" s="130"/>
      <c r="OZQ26" s="130"/>
      <c r="OZR26" s="130"/>
      <c r="OZS26" s="130"/>
      <c r="OZT26" s="130"/>
      <c r="OZU26" s="130"/>
      <c r="OZV26" s="130"/>
      <c r="OZW26" s="130"/>
      <c r="OZX26" s="130"/>
      <c r="OZY26" s="130"/>
      <c r="OZZ26" s="130"/>
      <c r="PAA26" s="130"/>
      <c r="PAB26" s="130"/>
      <c r="PAC26" s="130"/>
      <c r="PAD26" s="130"/>
      <c r="PAE26" s="130"/>
      <c r="PAF26" s="130"/>
      <c r="PAG26" s="130"/>
      <c r="PAH26" s="130"/>
      <c r="PAI26" s="130"/>
      <c r="PAJ26" s="130"/>
      <c r="PAK26" s="130"/>
      <c r="PAL26" s="130"/>
      <c r="PAM26" s="130"/>
      <c r="PAN26" s="130"/>
      <c r="PAO26" s="130"/>
      <c r="PAP26" s="130"/>
      <c r="PAQ26" s="130"/>
      <c r="PAR26" s="130"/>
      <c r="PAS26" s="130"/>
      <c r="PAT26" s="130"/>
      <c r="PAU26" s="130"/>
      <c r="PAV26" s="130"/>
      <c r="PAW26" s="130"/>
      <c r="PAX26" s="130"/>
      <c r="PAY26" s="130"/>
      <c r="PAZ26" s="130"/>
      <c r="PBA26" s="130"/>
      <c r="PBB26" s="130"/>
      <c r="PBC26" s="130"/>
      <c r="PBD26" s="130"/>
      <c r="PBE26" s="130"/>
      <c r="PBF26" s="130"/>
      <c r="PBG26" s="130"/>
      <c r="PBH26" s="130"/>
      <c r="PBI26" s="130"/>
      <c r="PBJ26" s="130"/>
      <c r="PBK26" s="130"/>
      <c r="PBL26" s="130"/>
      <c r="PBM26" s="130"/>
      <c r="PBN26" s="130"/>
      <c r="PBO26" s="130"/>
      <c r="PBP26" s="130"/>
      <c r="PBQ26" s="130"/>
      <c r="PBR26" s="130"/>
      <c r="PBS26" s="130"/>
      <c r="PBT26" s="130"/>
      <c r="PBU26" s="130"/>
      <c r="PBV26" s="130"/>
      <c r="PBW26" s="130"/>
      <c r="PBX26" s="130"/>
      <c r="PBY26" s="130"/>
      <c r="PBZ26" s="130"/>
      <c r="PCA26" s="130"/>
      <c r="PCB26" s="130"/>
      <c r="PCC26" s="130"/>
      <c r="PCD26" s="130"/>
      <c r="PCE26" s="130"/>
      <c r="PCF26" s="130"/>
      <c r="PCG26" s="130"/>
      <c r="PCH26" s="130"/>
      <c r="PCI26" s="130"/>
      <c r="PCJ26" s="130"/>
      <c r="PCK26" s="130"/>
      <c r="PCL26" s="130"/>
      <c r="PCM26" s="130"/>
      <c r="PCN26" s="130"/>
      <c r="PCO26" s="130"/>
      <c r="PCP26" s="130"/>
      <c r="PCQ26" s="130"/>
      <c r="PCR26" s="130"/>
      <c r="PCS26" s="130"/>
      <c r="PCT26" s="130"/>
      <c r="PCU26" s="130"/>
      <c r="PCV26" s="130"/>
      <c r="PCW26" s="130"/>
      <c r="PCX26" s="130"/>
      <c r="PCY26" s="130"/>
      <c r="PCZ26" s="130"/>
      <c r="PDA26" s="130"/>
      <c r="PDB26" s="130"/>
      <c r="PDC26" s="130"/>
      <c r="PDD26" s="130"/>
      <c r="PDE26" s="130"/>
      <c r="PDF26" s="130"/>
      <c r="PDG26" s="130"/>
      <c r="PDH26" s="130"/>
      <c r="PDI26" s="130"/>
      <c r="PDJ26" s="130"/>
      <c r="PDK26" s="130"/>
      <c r="PDL26" s="130"/>
      <c r="PDM26" s="130"/>
      <c r="PDN26" s="130"/>
      <c r="PDO26" s="130"/>
      <c r="PDP26" s="130"/>
      <c r="PDQ26" s="130"/>
      <c r="PDR26" s="130"/>
      <c r="PDS26" s="130"/>
      <c r="PDT26" s="130"/>
      <c r="PDU26" s="130"/>
      <c r="PDV26" s="130"/>
      <c r="PDW26" s="130"/>
      <c r="PDX26" s="130"/>
      <c r="PDY26" s="130"/>
      <c r="PDZ26" s="130"/>
      <c r="PEA26" s="130"/>
      <c r="PEB26" s="130"/>
      <c r="PEC26" s="130"/>
      <c r="PED26" s="130"/>
      <c r="PEE26" s="130"/>
      <c r="PEF26" s="130"/>
      <c r="PEG26" s="130"/>
      <c r="PEH26" s="130"/>
      <c r="PEI26" s="130"/>
      <c r="PEJ26" s="130"/>
      <c r="PEK26" s="130"/>
      <c r="PEL26" s="130"/>
      <c r="PEM26" s="130"/>
      <c r="PEN26" s="130"/>
      <c r="PEO26" s="130"/>
      <c r="PEP26" s="130"/>
      <c r="PEQ26" s="130"/>
      <c r="PER26" s="130"/>
      <c r="PES26" s="130"/>
      <c r="PET26" s="130"/>
      <c r="PEU26" s="130"/>
      <c r="PEV26" s="130"/>
      <c r="PEW26" s="130"/>
      <c r="PEX26" s="130"/>
      <c r="PEY26" s="130"/>
      <c r="PEZ26" s="130"/>
      <c r="PFA26" s="130"/>
      <c r="PFB26" s="130"/>
      <c r="PFC26" s="130"/>
      <c r="PFD26" s="130"/>
      <c r="PFE26" s="130"/>
      <c r="PFF26" s="130"/>
      <c r="PFG26" s="130"/>
      <c r="PFH26" s="130"/>
      <c r="PFI26" s="130"/>
      <c r="PFJ26" s="130"/>
      <c r="PFK26" s="130"/>
      <c r="PFL26" s="130"/>
      <c r="PFM26" s="130"/>
      <c r="PFN26" s="130"/>
      <c r="PFO26" s="130"/>
      <c r="PFP26" s="130"/>
      <c r="PFQ26" s="130"/>
      <c r="PFR26" s="130"/>
      <c r="PFS26" s="130"/>
      <c r="PFT26" s="130"/>
      <c r="PFU26" s="130"/>
      <c r="PFV26" s="130"/>
      <c r="PFW26" s="130"/>
      <c r="PFX26" s="130"/>
      <c r="PFY26" s="130"/>
      <c r="PFZ26" s="130"/>
      <c r="PGA26" s="130"/>
      <c r="PGB26" s="130"/>
      <c r="PGC26" s="130"/>
      <c r="PGD26" s="130"/>
      <c r="PGE26" s="130"/>
      <c r="PGF26" s="130"/>
      <c r="PGG26" s="130"/>
      <c r="PGH26" s="130"/>
      <c r="PGI26" s="130"/>
      <c r="PGJ26" s="130"/>
      <c r="PGK26" s="130"/>
      <c r="PGL26" s="130"/>
      <c r="PGM26" s="130"/>
      <c r="PGN26" s="130"/>
      <c r="PGO26" s="130"/>
      <c r="PGP26" s="130"/>
      <c r="PGQ26" s="130"/>
      <c r="PGR26" s="130"/>
      <c r="PGS26" s="130"/>
      <c r="PGT26" s="130"/>
      <c r="PGU26" s="130"/>
      <c r="PGV26" s="130"/>
      <c r="PGW26" s="130"/>
      <c r="PGX26" s="130"/>
      <c r="PGY26" s="130"/>
      <c r="PGZ26" s="130"/>
      <c r="PHA26" s="130"/>
      <c r="PHB26" s="130"/>
      <c r="PHC26" s="130"/>
      <c r="PHD26" s="130"/>
      <c r="PHE26" s="130"/>
      <c r="PHF26" s="130"/>
      <c r="PHG26" s="130"/>
      <c r="PHH26" s="130"/>
      <c r="PHI26" s="130"/>
      <c r="PHJ26" s="130"/>
      <c r="PHK26" s="130"/>
      <c r="PHL26" s="130"/>
      <c r="PHM26" s="130"/>
      <c r="PHN26" s="130"/>
      <c r="PHO26" s="130"/>
      <c r="PHP26" s="130"/>
      <c r="PHQ26" s="130"/>
      <c r="PHR26" s="130"/>
      <c r="PHS26" s="130"/>
      <c r="PHT26" s="130"/>
      <c r="PHU26" s="130"/>
      <c r="PHV26" s="130"/>
      <c r="PHW26" s="130"/>
      <c r="PHX26" s="130"/>
      <c r="PHY26" s="130"/>
      <c r="PHZ26" s="130"/>
      <c r="PIA26" s="130"/>
      <c r="PIB26" s="130"/>
      <c r="PIC26" s="130"/>
      <c r="PID26" s="130"/>
      <c r="PIE26" s="130"/>
      <c r="PIF26" s="130"/>
      <c r="PIG26" s="130"/>
      <c r="PIH26" s="130"/>
      <c r="PII26" s="130"/>
      <c r="PIJ26" s="130"/>
      <c r="PIK26" s="130"/>
      <c r="PIL26" s="130"/>
      <c r="PIM26" s="130"/>
      <c r="PIN26" s="130"/>
      <c r="PIO26" s="130"/>
      <c r="PIP26" s="130"/>
      <c r="PIQ26" s="130"/>
      <c r="PIR26" s="130"/>
      <c r="PIS26" s="130"/>
      <c r="PIT26" s="130"/>
      <c r="PIU26" s="130"/>
      <c r="PIV26" s="130"/>
      <c r="PIW26" s="130"/>
      <c r="PIX26" s="130"/>
      <c r="PIY26" s="130"/>
      <c r="PIZ26" s="130"/>
      <c r="PJA26" s="130"/>
      <c r="PJB26" s="130"/>
      <c r="PJC26" s="130"/>
      <c r="PJD26" s="130"/>
      <c r="PJE26" s="130"/>
      <c r="PJF26" s="130"/>
      <c r="PJG26" s="130"/>
      <c r="PJH26" s="130"/>
      <c r="PJI26" s="130"/>
      <c r="PJJ26" s="130"/>
      <c r="PJK26" s="130"/>
      <c r="PJL26" s="130"/>
      <c r="PJM26" s="130"/>
      <c r="PJN26" s="130"/>
      <c r="PJO26" s="130"/>
      <c r="PJP26" s="130"/>
      <c r="PJQ26" s="130"/>
      <c r="PJR26" s="130"/>
      <c r="PJS26" s="130"/>
      <c r="PJT26" s="130"/>
      <c r="PJU26" s="130"/>
      <c r="PJV26" s="130"/>
      <c r="PJW26" s="130"/>
      <c r="PJX26" s="130"/>
      <c r="PJY26" s="130"/>
      <c r="PJZ26" s="130"/>
      <c r="PKA26" s="130"/>
      <c r="PKB26" s="130"/>
      <c r="PKC26" s="130"/>
      <c r="PKD26" s="130"/>
      <c r="PKE26" s="130"/>
      <c r="PKF26" s="130"/>
      <c r="PKG26" s="130"/>
      <c r="PKH26" s="130"/>
      <c r="PKI26" s="130"/>
      <c r="PKJ26" s="130"/>
      <c r="PKK26" s="130"/>
      <c r="PKL26" s="130"/>
      <c r="PKM26" s="130"/>
      <c r="PKN26" s="130"/>
      <c r="PKO26" s="130"/>
      <c r="PKP26" s="130"/>
      <c r="PKQ26" s="130"/>
      <c r="PKR26" s="130"/>
      <c r="PKS26" s="130"/>
      <c r="PKT26" s="130"/>
      <c r="PKU26" s="130"/>
      <c r="PKV26" s="130"/>
      <c r="PKW26" s="130"/>
      <c r="PKX26" s="130"/>
      <c r="PKY26" s="130"/>
      <c r="PKZ26" s="130"/>
      <c r="PLA26" s="130"/>
      <c r="PLB26" s="130"/>
      <c r="PLC26" s="130"/>
      <c r="PLD26" s="130"/>
      <c r="PLE26" s="130"/>
      <c r="PLF26" s="130"/>
      <c r="PLG26" s="130"/>
      <c r="PLH26" s="130"/>
      <c r="PLI26" s="130"/>
      <c r="PLJ26" s="130"/>
      <c r="PLK26" s="130"/>
      <c r="PLL26" s="130"/>
      <c r="PLM26" s="130"/>
      <c r="PLN26" s="130"/>
      <c r="PLO26" s="130"/>
      <c r="PLP26" s="130"/>
      <c r="PLQ26" s="130"/>
      <c r="PLR26" s="130"/>
      <c r="PLS26" s="130"/>
      <c r="PLT26" s="130"/>
      <c r="PLU26" s="130"/>
      <c r="PLV26" s="130"/>
      <c r="PLW26" s="130"/>
      <c r="PLX26" s="130"/>
      <c r="PLY26" s="130"/>
      <c r="PLZ26" s="130"/>
      <c r="PMA26" s="130"/>
      <c r="PMB26" s="130"/>
      <c r="PMC26" s="130"/>
      <c r="PMD26" s="130"/>
      <c r="PME26" s="130"/>
      <c r="PMF26" s="130"/>
      <c r="PMG26" s="130"/>
      <c r="PMH26" s="130"/>
      <c r="PMI26" s="130"/>
      <c r="PMJ26" s="130"/>
      <c r="PMK26" s="130"/>
      <c r="PML26" s="130"/>
      <c r="PMM26" s="130"/>
      <c r="PMN26" s="130"/>
      <c r="PMO26" s="130"/>
      <c r="PMP26" s="130"/>
      <c r="PMQ26" s="130"/>
      <c r="PMR26" s="130"/>
      <c r="PMS26" s="130"/>
      <c r="PMT26" s="130"/>
      <c r="PMU26" s="130"/>
      <c r="PMV26" s="130"/>
      <c r="PMW26" s="130"/>
      <c r="PMX26" s="130"/>
      <c r="PMY26" s="130"/>
      <c r="PMZ26" s="130"/>
      <c r="PNA26" s="130"/>
      <c r="PNB26" s="130"/>
      <c r="PNC26" s="130"/>
      <c r="PND26" s="130"/>
      <c r="PNE26" s="130"/>
      <c r="PNF26" s="130"/>
      <c r="PNG26" s="130"/>
      <c r="PNH26" s="130"/>
      <c r="PNI26" s="130"/>
      <c r="PNJ26" s="130"/>
      <c r="PNK26" s="130"/>
      <c r="PNL26" s="130"/>
      <c r="PNM26" s="130"/>
      <c r="PNN26" s="130"/>
      <c r="PNO26" s="130"/>
      <c r="PNP26" s="130"/>
      <c r="PNQ26" s="130"/>
      <c r="PNR26" s="130"/>
      <c r="PNS26" s="130"/>
      <c r="PNT26" s="130"/>
      <c r="PNU26" s="130"/>
      <c r="PNV26" s="130"/>
      <c r="PNW26" s="130"/>
      <c r="PNX26" s="130"/>
      <c r="PNY26" s="130"/>
      <c r="PNZ26" s="130"/>
      <c r="POA26" s="130"/>
      <c r="POB26" s="130"/>
      <c r="POC26" s="130"/>
      <c r="POD26" s="130"/>
      <c r="POE26" s="130"/>
      <c r="POF26" s="130"/>
      <c r="POG26" s="130"/>
      <c r="POH26" s="130"/>
      <c r="POI26" s="130"/>
      <c r="POJ26" s="130"/>
      <c r="POK26" s="130"/>
      <c r="POL26" s="130"/>
      <c r="POM26" s="130"/>
      <c r="PON26" s="130"/>
      <c r="POO26" s="130"/>
      <c r="POP26" s="130"/>
      <c r="POQ26" s="130"/>
      <c r="POR26" s="130"/>
      <c r="POS26" s="130"/>
      <c r="POT26" s="130"/>
      <c r="POU26" s="130"/>
      <c r="POV26" s="130"/>
      <c r="POW26" s="130"/>
      <c r="POX26" s="130"/>
      <c r="POY26" s="130"/>
      <c r="POZ26" s="130"/>
      <c r="PPA26" s="130"/>
      <c r="PPB26" s="130"/>
      <c r="PPC26" s="130"/>
      <c r="PPD26" s="130"/>
      <c r="PPE26" s="130"/>
      <c r="PPF26" s="130"/>
      <c r="PPG26" s="130"/>
      <c r="PPH26" s="130"/>
      <c r="PPI26" s="130"/>
      <c r="PPJ26" s="130"/>
      <c r="PPK26" s="130"/>
      <c r="PPL26" s="130"/>
      <c r="PPM26" s="130"/>
      <c r="PPN26" s="130"/>
      <c r="PPO26" s="130"/>
      <c r="PPP26" s="130"/>
      <c r="PPQ26" s="130"/>
      <c r="PPR26" s="130"/>
      <c r="PPS26" s="130"/>
      <c r="PPT26" s="130"/>
      <c r="PPU26" s="130"/>
      <c r="PPV26" s="130"/>
      <c r="PPW26" s="130"/>
      <c r="PPX26" s="130"/>
      <c r="PPY26" s="130"/>
      <c r="PPZ26" s="130"/>
      <c r="PQA26" s="130"/>
      <c r="PQB26" s="130"/>
      <c r="PQC26" s="130"/>
      <c r="PQD26" s="130"/>
      <c r="PQE26" s="130"/>
      <c r="PQF26" s="130"/>
      <c r="PQG26" s="130"/>
      <c r="PQH26" s="130"/>
      <c r="PQI26" s="130"/>
      <c r="PQJ26" s="130"/>
      <c r="PQK26" s="130"/>
      <c r="PQL26" s="130"/>
      <c r="PQM26" s="130"/>
      <c r="PQN26" s="130"/>
      <c r="PQO26" s="130"/>
      <c r="PQP26" s="130"/>
      <c r="PQQ26" s="130"/>
      <c r="PQR26" s="130"/>
      <c r="PQS26" s="130"/>
      <c r="PQT26" s="130"/>
      <c r="PQU26" s="130"/>
      <c r="PQV26" s="130"/>
      <c r="PQW26" s="130"/>
      <c r="PQX26" s="130"/>
      <c r="PQY26" s="130"/>
      <c r="PQZ26" s="130"/>
      <c r="PRA26" s="130"/>
      <c r="PRB26" s="130"/>
      <c r="PRC26" s="130"/>
      <c r="PRD26" s="130"/>
      <c r="PRE26" s="130"/>
      <c r="PRF26" s="130"/>
      <c r="PRG26" s="130"/>
      <c r="PRH26" s="130"/>
      <c r="PRI26" s="130"/>
      <c r="PRJ26" s="130"/>
      <c r="PRK26" s="130"/>
      <c r="PRL26" s="130"/>
      <c r="PRM26" s="130"/>
      <c r="PRN26" s="130"/>
      <c r="PRO26" s="130"/>
      <c r="PRP26" s="130"/>
      <c r="PRQ26" s="130"/>
      <c r="PRR26" s="130"/>
      <c r="PRS26" s="130"/>
      <c r="PRT26" s="130"/>
      <c r="PRU26" s="130"/>
      <c r="PRV26" s="130"/>
      <c r="PRW26" s="130"/>
      <c r="PRX26" s="130"/>
      <c r="PRY26" s="130"/>
      <c r="PRZ26" s="130"/>
      <c r="PSA26" s="130"/>
      <c r="PSB26" s="130"/>
      <c r="PSC26" s="130"/>
      <c r="PSD26" s="130"/>
      <c r="PSE26" s="130"/>
      <c r="PSF26" s="130"/>
      <c r="PSG26" s="130"/>
      <c r="PSH26" s="130"/>
      <c r="PSI26" s="130"/>
      <c r="PSJ26" s="130"/>
      <c r="PSK26" s="130"/>
      <c r="PSL26" s="130"/>
      <c r="PSM26" s="130"/>
      <c r="PSN26" s="130"/>
      <c r="PSO26" s="130"/>
      <c r="PSP26" s="130"/>
      <c r="PSQ26" s="130"/>
      <c r="PSR26" s="130"/>
      <c r="PSS26" s="130"/>
      <c r="PST26" s="130"/>
      <c r="PSU26" s="130"/>
      <c r="PSV26" s="130"/>
      <c r="PSW26" s="130"/>
      <c r="PSX26" s="130"/>
      <c r="PSY26" s="130"/>
      <c r="PSZ26" s="130"/>
      <c r="PTA26" s="130"/>
      <c r="PTB26" s="130"/>
      <c r="PTC26" s="130"/>
      <c r="PTD26" s="130"/>
      <c r="PTE26" s="130"/>
      <c r="PTF26" s="130"/>
      <c r="PTG26" s="130"/>
      <c r="PTH26" s="130"/>
      <c r="PTI26" s="130"/>
      <c r="PTJ26" s="130"/>
      <c r="PTK26" s="130"/>
      <c r="PTL26" s="130"/>
      <c r="PTM26" s="130"/>
      <c r="PTN26" s="130"/>
      <c r="PTO26" s="130"/>
      <c r="PTP26" s="130"/>
      <c r="PTQ26" s="130"/>
      <c r="PTR26" s="130"/>
      <c r="PTS26" s="130"/>
      <c r="PTT26" s="130"/>
      <c r="PTU26" s="130"/>
      <c r="PTV26" s="130"/>
      <c r="PTW26" s="130"/>
      <c r="PTX26" s="130"/>
      <c r="PTY26" s="130"/>
      <c r="PTZ26" s="130"/>
      <c r="PUA26" s="130"/>
      <c r="PUB26" s="130"/>
      <c r="PUC26" s="130"/>
      <c r="PUD26" s="130"/>
      <c r="PUE26" s="130"/>
      <c r="PUF26" s="130"/>
      <c r="PUG26" s="130"/>
      <c r="PUH26" s="130"/>
      <c r="PUI26" s="130"/>
      <c r="PUJ26" s="130"/>
      <c r="PUK26" s="130"/>
      <c r="PUL26" s="130"/>
      <c r="PUM26" s="130"/>
      <c r="PUN26" s="130"/>
      <c r="PUO26" s="130"/>
      <c r="PUP26" s="130"/>
      <c r="PUQ26" s="130"/>
      <c r="PUR26" s="130"/>
      <c r="PUS26" s="130"/>
      <c r="PUT26" s="130"/>
      <c r="PUU26" s="130"/>
      <c r="PUV26" s="130"/>
      <c r="PUW26" s="130"/>
      <c r="PUX26" s="130"/>
      <c r="PUY26" s="130"/>
      <c r="PUZ26" s="130"/>
      <c r="PVA26" s="130"/>
      <c r="PVB26" s="130"/>
      <c r="PVC26" s="130"/>
      <c r="PVD26" s="130"/>
      <c r="PVE26" s="130"/>
      <c r="PVF26" s="130"/>
      <c r="PVG26" s="130"/>
      <c r="PVH26" s="130"/>
      <c r="PVI26" s="130"/>
      <c r="PVJ26" s="130"/>
      <c r="PVK26" s="130"/>
      <c r="PVL26" s="130"/>
      <c r="PVM26" s="130"/>
      <c r="PVN26" s="130"/>
      <c r="PVO26" s="130"/>
      <c r="PVP26" s="130"/>
      <c r="PVQ26" s="130"/>
      <c r="PVR26" s="130"/>
      <c r="PVS26" s="130"/>
      <c r="PVT26" s="130"/>
      <c r="PVU26" s="130"/>
      <c r="PVV26" s="130"/>
      <c r="PVW26" s="130"/>
      <c r="PVX26" s="130"/>
      <c r="PVY26" s="130"/>
      <c r="PVZ26" s="130"/>
      <c r="PWA26" s="130"/>
      <c r="PWB26" s="130"/>
      <c r="PWC26" s="130"/>
      <c r="PWD26" s="130"/>
      <c r="PWE26" s="130"/>
      <c r="PWF26" s="130"/>
      <c r="PWG26" s="130"/>
      <c r="PWH26" s="130"/>
      <c r="PWI26" s="130"/>
      <c r="PWJ26" s="130"/>
      <c r="PWK26" s="130"/>
      <c r="PWL26" s="130"/>
      <c r="PWM26" s="130"/>
      <c r="PWN26" s="130"/>
      <c r="PWO26" s="130"/>
      <c r="PWP26" s="130"/>
      <c r="PWQ26" s="130"/>
      <c r="PWR26" s="130"/>
      <c r="PWS26" s="130"/>
      <c r="PWT26" s="130"/>
      <c r="PWU26" s="130"/>
      <c r="PWV26" s="130"/>
      <c r="PWW26" s="130"/>
      <c r="PWX26" s="130"/>
      <c r="PWY26" s="130"/>
      <c r="PWZ26" s="130"/>
      <c r="PXA26" s="130"/>
      <c r="PXB26" s="130"/>
      <c r="PXC26" s="130"/>
      <c r="PXD26" s="130"/>
      <c r="PXE26" s="130"/>
      <c r="PXF26" s="130"/>
      <c r="PXG26" s="130"/>
      <c r="PXH26" s="130"/>
      <c r="PXI26" s="130"/>
      <c r="PXJ26" s="130"/>
      <c r="PXK26" s="130"/>
      <c r="PXL26" s="130"/>
      <c r="PXM26" s="130"/>
      <c r="PXN26" s="130"/>
      <c r="PXO26" s="130"/>
      <c r="PXP26" s="130"/>
      <c r="PXQ26" s="130"/>
      <c r="PXR26" s="130"/>
      <c r="PXS26" s="130"/>
      <c r="PXT26" s="130"/>
      <c r="PXU26" s="130"/>
      <c r="PXV26" s="130"/>
      <c r="PXW26" s="130"/>
      <c r="PXX26" s="130"/>
      <c r="PXY26" s="130"/>
      <c r="PXZ26" s="130"/>
      <c r="PYA26" s="130"/>
      <c r="PYB26" s="130"/>
      <c r="PYC26" s="130"/>
      <c r="PYD26" s="130"/>
      <c r="PYE26" s="130"/>
      <c r="PYF26" s="130"/>
      <c r="PYG26" s="130"/>
      <c r="PYH26" s="130"/>
      <c r="PYI26" s="130"/>
      <c r="PYJ26" s="130"/>
      <c r="PYK26" s="130"/>
      <c r="PYL26" s="130"/>
      <c r="PYM26" s="130"/>
      <c r="PYN26" s="130"/>
      <c r="PYO26" s="130"/>
      <c r="PYP26" s="130"/>
      <c r="PYQ26" s="130"/>
      <c r="PYR26" s="130"/>
      <c r="PYS26" s="130"/>
      <c r="PYT26" s="130"/>
      <c r="PYU26" s="130"/>
      <c r="PYV26" s="130"/>
      <c r="PYW26" s="130"/>
      <c r="PYX26" s="130"/>
      <c r="PYY26" s="130"/>
      <c r="PYZ26" s="130"/>
      <c r="PZA26" s="130"/>
      <c r="PZB26" s="130"/>
      <c r="PZC26" s="130"/>
      <c r="PZD26" s="130"/>
      <c r="PZE26" s="130"/>
      <c r="PZF26" s="130"/>
      <c r="PZG26" s="130"/>
      <c r="PZH26" s="130"/>
      <c r="PZI26" s="130"/>
      <c r="PZJ26" s="130"/>
      <c r="PZK26" s="130"/>
      <c r="PZL26" s="130"/>
      <c r="PZM26" s="130"/>
      <c r="PZN26" s="130"/>
      <c r="PZO26" s="130"/>
      <c r="PZP26" s="130"/>
      <c r="PZQ26" s="130"/>
      <c r="PZR26" s="130"/>
      <c r="PZS26" s="130"/>
      <c r="PZT26" s="130"/>
      <c r="PZU26" s="130"/>
      <c r="PZV26" s="130"/>
      <c r="PZW26" s="130"/>
      <c r="PZX26" s="130"/>
      <c r="PZY26" s="130"/>
      <c r="PZZ26" s="130"/>
      <c r="QAA26" s="130"/>
      <c r="QAB26" s="130"/>
      <c r="QAC26" s="130"/>
      <c r="QAD26" s="130"/>
      <c r="QAE26" s="130"/>
      <c r="QAF26" s="130"/>
      <c r="QAG26" s="130"/>
      <c r="QAH26" s="130"/>
      <c r="QAI26" s="130"/>
      <c r="QAJ26" s="130"/>
      <c r="QAK26" s="130"/>
      <c r="QAL26" s="130"/>
      <c r="QAM26" s="130"/>
      <c r="QAN26" s="130"/>
      <c r="QAO26" s="130"/>
      <c r="QAP26" s="130"/>
      <c r="QAQ26" s="130"/>
      <c r="QAR26" s="130"/>
      <c r="QAS26" s="130"/>
      <c r="QAT26" s="130"/>
      <c r="QAU26" s="130"/>
      <c r="QAV26" s="130"/>
      <c r="QAW26" s="130"/>
      <c r="QAX26" s="130"/>
      <c r="QAY26" s="130"/>
      <c r="QAZ26" s="130"/>
      <c r="QBA26" s="130"/>
      <c r="QBB26" s="130"/>
      <c r="QBC26" s="130"/>
      <c r="QBD26" s="130"/>
      <c r="QBE26" s="130"/>
      <c r="QBF26" s="130"/>
      <c r="QBG26" s="130"/>
      <c r="QBH26" s="130"/>
      <c r="QBI26" s="130"/>
      <c r="QBJ26" s="130"/>
      <c r="QBK26" s="130"/>
      <c r="QBL26" s="130"/>
      <c r="QBM26" s="130"/>
      <c r="QBN26" s="130"/>
      <c r="QBO26" s="130"/>
      <c r="QBP26" s="130"/>
      <c r="QBQ26" s="130"/>
      <c r="QBR26" s="130"/>
      <c r="QBS26" s="130"/>
      <c r="QBT26" s="130"/>
      <c r="QBU26" s="130"/>
      <c r="QBV26" s="130"/>
      <c r="QBW26" s="130"/>
      <c r="QBX26" s="130"/>
      <c r="QBY26" s="130"/>
      <c r="QBZ26" s="130"/>
      <c r="QCA26" s="130"/>
      <c r="QCB26" s="130"/>
      <c r="QCC26" s="130"/>
      <c r="QCD26" s="130"/>
      <c r="QCE26" s="130"/>
      <c r="QCF26" s="130"/>
      <c r="QCG26" s="130"/>
      <c r="QCH26" s="130"/>
      <c r="QCI26" s="130"/>
      <c r="QCJ26" s="130"/>
      <c r="QCK26" s="130"/>
      <c r="QCL26" s="130"/>
      <c r="QCM26" s="130"/>
      <c r="QCN26" s="130"/>
      <c r="QCO26" s="130"/>
      <c r="QCP26" s="130"/>
      <c r="QCQ26" s="130"/>
      <c r="QCR26" s="130"/>
      <c r="QCS26" s="130"/>
      <c r="QCT26" s="130"/>
      <c r="QCU26" s="130"/>
      <c r="QCV26" s="130"/>
      <c r="QCW26" s="130"/>
      <c r="QCX26" s="130"/>
      <c r="QCY26" s="130"/>
      <c r="QCZ26" s="130"/>
      <c r="QDA26" s="130"/>
      <c r="QDB26" s="130"/>
      <c r="QDC26" s="130"/>
      <c r="QDD26" s="130"/>
      <c r="QDE26" s="130"/>
      <c r="QDF26" s="130"/>
      <c r="QDG26" s="130"/>
      <c r="QDH26" s="130"/>
      <c r="QDI26" s="130"/>
      <c r="QDJ26" s="130"/>
      <c r="QDK26" s="130"/>
      <c r="QDL26" s="130"/>
      <c r="QDM26" s="130"/>
      <c r="QDN26" s="130"/>
      <c r="QDO26" s="130"/>
      <c r="QDP26" s="130"/>
      <c r="QDQ26" s="130"/>
      <c r="QDR26" s="130"/>
      <c r="QDS26" s="130"/>
      <c r="QDT26" s="130"/>
      <c r="QDU26" s="130"/>
      <c r="QDV26" s="130"/>
      <c r="QDW26" s="130"/>
      <c r="QDX26" s="130"/>
      <c r="QDY26" s="130"/>
      <c r="QDZ26" s="130"/>
      <c r="QEA26" s="130"/>
      <c r="QEB26" s="130"/>
      <c r="QEC26" s="130"/>
      <c r="QED26" s="130"/>
      <c r="QEE26" s="130"/>
      <c r="QEF26" s="130"/>
      <c r="QEG26" s="130"/>
      <c r="QEH26" s="130"/>
      <c r="QEI26" s="130"/>
      <c r="QEJ26" s="130"/>
      <c r="QEK26" s="130"/>
      <c r="QEL26" s="130"/>
      <c r="QEM26" s="130"/>
      <c r="QEN26" s="130"/>
      <c r="QEO26" s="130"/>
      <c r="QEP26" s="130"/>
      <c r="QEQ26" s="130"/>
      <c r="QER26" s="130"/>
      <c r="QES26" s="130"/>
      <c r="QET26" s="130"/>
      <c r="QEU26" s="130"/>
      <c r="QEV26" s="130"/>
      <c r="QEW26" s="130"/>
      <c r="QEX26" s="130"/>
      <c r="QEY26" s="130"/>
      <c r="QEZ26" s="130"/>
      <c r="QFA26" s="130"/>
      <c r="QFB26" s="130"/>
      <c r="QFC26" s="130"/>
      <c r="QFD26" s="130"/>
      <c r="QFE26" s="130"/>
      <c r="QFF26" s="130"/>
      <c r="QFG26" s="130"/>
      <c r="QFH26" s="130"/>
      <c r="QFI26" s="130"/>
      <c r="QFJ26" s="130"/>
      <c r="QFK26" s="130"/>
      <c r="QFL26" s="130"/>
      <c r="QFM26" s="130"/>
      <c r="QFN26" s="130"/>
      <c r="QFO26" s="130"/>
      <c r="QFP26" s="130"/>
      <c r="QFQ26" s="130"/>
      <c r="QFR26" s="130"/>
      <c r="QFS26" s="130"/>
      <c r="QFT26" s="130"/>
      <c r="QFU26" s="130"/>
      <c r="QFV26" s="130"/>
      <c r="QFW26" s="130"/>
      <c r="QFX26" s="130"/>
      <c r="QFY26" s="130"/>
      <c r="QFZ26" s="130"/>
      <c r="QGA26" s="130"/>
      <c r="QGB26" s="130"/>
      <c r="QGC26" s="130"/>
      <c r="QGD26" s="130"/>
      <c r="QGE26" s="130"/>
      <c r="QGF26" s="130"/>
      <c r="QGG26" s="130"/>
      <c r="QGH26" s="130"/>
      <c r="QGI26" s="130"/>
      <c r="QGJ26" s="130"/>
      <c r="QGK26" s="130"/>
      <c r="QGL26" s="130"/>
      <c r="QGM26" s="130"/>
      <c r="QGN26" s="130"/>
      <c r="QGO26" s="130"/>
      <c r="QGP26" s="130"/>
      <c r="QGQ26" s="130"/>
      <c r="QGR26" s="130"/>
      <c r="QGS26" s="130"/>
      <c r="QGT26" s="130"/>
      <c r="QGU26" s="130"/>
      <c r="QGV26" s="130"/>
      <c r="QGW26" s="130"/>
      <c r="QGX26" s="130"/>
      <c r="QGY26" s="130"/>
      <c r="QGZ26" s="130"/>
      <c r="QHA26" s="130"/>
      <c r="QHB26" s="130"/>
      <c r="QHC26" s="130"/>
      <c r="QHD26" s="130"/>
      <c r="QHE26" s="130"/>
      <c r="QHF26" s="130"/>
      <c r="QHG26" s="130"/>
      <c r="QHH26" s="130"/>
      <c r="QHI26" s="130"/>
      <c r="QHJ26" s="130"/>
      <c r="QHK26" s="130"/>
      <c r="QHL26" s="130"/>
      <c r="QHM26" s="130"/>
      <c r="QHN26" s="130"/>
      <c r="QHO26" s="130"/>
      <c r="QHP26" s="130"/>
      <c r="QHQ26" s="130"/>
      <c r="QHR26" s="130"/>
      <c r="QHS26" s="130"/>
      <c r="QHT26" s="130"/>
      <c r="QHU26" s="130"/>
      <c r="QHV26" s="130"/>
      <c r="QHW26" s="130"/>
      <c r="QHX26" s="130"/>
      <c r="QHY26" s="130"/>
      <c r="QHZ26" s="130"/>
      <c r="QIA26" s="130"/>
      <c r="QIB26" s="130"/>
      <c r="QIC26" s="130"/>
      <c r="QID26" s="130"/>
      <c r="QIE26" s="130"/>
      <c r="QIF26" s="130"/>
      <c r="QIG26" s="130"/>
      <c r="QIH26" s="130"/>
      <c r="QII26" s="130"/>
      <c r="QIJ26" s="130"/>
      <c r="QIK26" s="130"/>
      <c r="QIL26" s="130"/>
      <c r="QIM26" s="130"/>
      <c r="QIN26" s="130"/>
      <c r="QIO26" s="130"/>
      <c r="QIP26" s="130"/>
      <c r="QIQ26" s="130"/>
      <c r="QIR26" s="130"/>
      <c r="QIS26" s="130"/>
      <c r="QIT26" s="130"/>
      <c r="QIU26" s="130"/>
      <c r="QIV26" s="130"/>
      <c r="QIW26" s="130"/>
      <c r="QIX26" s="130"/>
      <c r="QIY26" s="130"/>
      <c r="QIZ26" s="130"/>
      <c r="QJA26" s="130"/>
      <c r="QJB26" s="130"/>
      <c r="QJC26" s="130"/>
      <c r="QJD26" s="130"/>
      <c r="QJE26" s="130"/>
      <c r="QJF26" s="130"/>
      <c r="QJG26" s="130"/>
      <c r="QJH26" s="130"/>
      <c r="QJI26" s="130"/>
      <c r="QJJ26" s="130"/>
      <c r="QJK26" s="130"/>
      <c r="QJL26" s="130"/>
      <c r="QJM26" s="130"/>
      <c r="QJN26" s="130"/>
      <c r="QJO26" s="130"/>
      <c r="QJP26" s="130"/>
      <c r="QJQ26" s="130"/>
      <c r="QJR26" s="130"/>
      <c r="QJS26" s="130"/>
      <c r="QJT26" s="130"/>
      <c r="QJU26" s="130"/>
      <c r="QJV26" s="130"/>
      <c r="QJW26" s="130"/>
      <c r="QJX26" s="130"/>
      <c r="QJY26" s="130"/>
      <c r="QJZ26" s="130"/>
      <c r="QKA26" s="130"/>
      <c r="QKB26" s="130"/>
      <c r="QKC26" s="130"/>
      <c r="QKD26" s="130"/>
      <c r="QKE26" s="130"/>
      <c r="QKF26" s="130"/>
      <c r="QKG26" s="130"/>
      <c r="QKH26" s="130"/>
      <c r="QKI26" s="130"/>
      <c r="QKJ26" s="130"/>
      <c r="QKK26" s="130"/>
      <c r="QKL26" s="130"/>
      <c r="QKM26" s="130"/>
      <c r="QKN26" s="130"/>
      <c r="QKO26" s="130"/>
      <c r="QKP26" s="130"/>
      <c r="QKQ26" s="130"/>
      <c r="QKR26" s="130"/>
      <c r="QKS26" s="130"/>
      <c r="QKT26" s="130"/>
      <c r="QKU26" s="130"/>
      <c r="QKV26" s="130"/>
      <c r="QKW26" s="130"/>
      <c r="QKX26" s="130"/>
      <c r="QKY26" s="130"/>
      <c r="QKZ26" s="130"/>
      <c r="QLA26" s="130"/>
      <c r="QLB26" s="130"/>
      <c r="QLC26" s="130"/>
      <c r="QLD26" s="130"/>
      <c r="QLE26" s="130"/>
      <c r="QLF26" s="130"/>
      <c r="QLG26" s="130"/>
      <c r="QLH26" s="130"/>
      <c r="QLI26" s="130"/>
      <c r="QLJ26" s="130"/>
      <c r="QLK26" s="130"/>
      <c r="QLL26" s="130"/>
      <c r="QLM26" s="130"/>
      <c r="QLN26" s="130"/>
      <c r="QLO26" s="130"/>
      <c r="QLP26" s="130"/>
      <c r="QLQ26" s="130"/>
      <c r="QLR26" s="130"/>
      <c r="QLS26" s="130"/>
      <c r="QLT26" s="130"/>
      <c r="QLU26" s="130"/>
      <c r="QLV26" s="130"/>
      <c r="QLW26" s="130"/>
      <c r="QLX26" s="130"/>
      <c r="QLY26" s="130"/>
      <c r="QLZ26" s="130"/>
      <c r="QMA26" s="130"/>
      <c r="QMB26" s="130"/>
      <c r="QMC26" s="130"/>
      <c r="QMD26" s="130"/>
      <c r="QME26" s="130"/>
      <c r="QMF26" s="130"/>
      <c r="QMG26" s="130"/>
      <c r="QMH26" s="130"/>
      <c r="QMI26" s="130"/>
      <c r="QMJ26" s="130"/>
      <c r="QMK26" s="130"/>
      <c r="QML26" s="130"/>
      <c r="QMM26" s="130"/>
      <c r="QMN26" s="130"/>
      <c r="QMO26" s="130"/>
      <c r="QMP26" s="130"/>
      <c r="QMQ26" s="130"/>
      <c r="QMR26" s="130"/>
      <c r="QMS26" s="130"/>
      <c r="QMT26" s="130"/>
      <c r="QMU26" s="130"/>
      <c r="QMV26" s="130"/>
      <c r="QMW26" s="130"/>
      <c r="QMX26" s="130"/>
      <c r="QMY26" s="130"/>
      <c r="QMZ26" s="130"/>
      <c r="QNA26" s="130"/>
      <c r="QNB26" s="130"/>
      <c r="QNC26" s="130"/>
      <c r="QND26" s="130"/>
      <c r="QNE26" s="130"/>
      <c r="QNF26" s="130"/>
      <c r="QNG26" s="130"/>
      <c r="QNH26" s="130"/>
      <c r="QNI26" s="130"/>
      <c r="QNJ26" s="130"/>
      <c r="QNK26" s="130"/>
      <c r="QNL26" s="130"/>
      <c r="QNM26" s="130"/>
      <c r="QNN26" s="130"/>
      <c r="QNO26" s="130"/>
      <c r="QNP26" s="130"/>
      <c r="QNQ26" s="130"/>
      <c r="QNR26" s="130"/>
      <c r="QNS26" s="130"/>
      <c r="QNT26" s="130"/>
      <c r="QNU26" s="130"/>
      <c r="QNV26" s="130"/>
      <c r="QNW26" s="130"/>
      <c r="QNX26" s="130"/>
      <c r="QNY26" s="130"/>
      <c r="QNZ26" s="130"/>
      <c r="QOA26" s="130"/>
      <c r="QOB26" s="130"/>
      <c r="QOC26" s="130"/>
      <c r="QOD26" s="130"/>
      <c r="QOE26" s="130"/>
      <c r="QOF26" s="130"/>
      <c r="QOG26" s="130"/>
      <c r="QOH26" s="130"/>
      <c r="QOI26" s="130"/>
      <c r="QOJ26" s="130"/>
      <c r="QOK26" s="130"/>
      <c r="QOL26" s="130"/>
      <c r="QOM26" s="130"/>
      <c r="QON26" s="130"/>
      <c r="QOO26" s="130"/>
      <c r="QOP26" s="130"/>
      <c r="QOQ26" s="130"/>
      <c r="QOR26" s="130"/>
      <c r="QOS26" s="130"/>
      <c r="QOT26" s="130"/>
      <c r="QOU26" s="130"/>
      <c r="QOV26" s="130"/>
      <c r="QOW26" s="130"/>
      <c r="QOX26" s="130"/>
      <c r="QOY26" s="130"/>
      <c r="QOZ26" s="130"/>
      <c r="QPA26" s="130"/>
      <c r="QPB26" s="130"/>
      <c r="QPC26" s="130"/>
      <c r="QPD26" s="130"/>
      <c r="QPE26" s="130"/>
      <c r="QPF26" s="130"/>
      <c r="QPG26" s="130"/>
      <c r="QPH26" s="130"/>
      <c r="QPI26" s="130"/>
      <c r="QPJ26" s="130"/>
      <c r="QPK26" s="130"/>
      <c r="QPL26" s="130"/>
      <c r="QPM26" s="130"/>
      <c r="QPN26" s="130"/>
      <c r="QPO26" s="130"/>
      <c r="QPP26" s="130"/>
      <c r="QPQ26" s="130"/>
      <c r="QPR26" s="130"/>
      <c r="QPS26" s="130"/>
      <c r="QPT26" s="130"/>
      <c r="QPU26" s="130"/>
      <c r="QPV26" s="130"/>
      <c r="QPW26" s="130"/>
      <c r="QPX26" s="130"/>
      <c r="QPY26" s="130"/>
      <c r="QPZ26" s="130"/>
      <c r="QQA26" s="130"/>
      <c r="QQB26" s="130"/>
      <c r="QQC26" s="130"/>
      <c r="QQD26" s="130"/>
      <c r="QQE26" s="130"/>
      <c r="QQF26" s="130"/>
      <c r="QQG26" s="130"/>
      <c r="QQH26" s="130"/>
      <c r="QQI26" s="130"/>
      <c r="QQJ26" s="130"/>
      <c r="QQK26" s="130"/>
      <c r="QQL26" s="130"/>
      <c r="QQM26" s="130"/>
      <c r="QQN26" s="130"/>
      <c r="QQO26" s="130"/>
      <c r="QQP26" s="130"/>
      <c r="QQQ26" s="130"/>
      <c r="QQR26" s="130"/>
      <c r="QQS26" s="130"/>
      <c r="QQT26" s="130"/>
      <c r="QQU26" s="130"/>
      <c r="QQV26" s="130"/>
      <c r="QQW26" s="130"/>
      <c r="QQX26" s="130"/>
      <c r="QQY26" s="130"/>
      <c r="QQZ26" s="130"/>
      <c r="QRA26" s="130"/>
      <c r="QRB26" s="130"/>
      <c r="QRC26" s="130"/>
      <c r="QRD26" s="130"/>
      <c r="QRE26" s="130"/>
      <c r="QRF26" s="130"/>
      <c r="QRG26" s="130"/>
      <c r="QRH26" s="130"/>
      <c r="QRI26" s="130"/>
      <c r="QRJ26" s="130"/>
      <c r="QRK26" s="130"/>
      <c r="QRL26" s="130"/>
      <c r="QRM26" s="130"/>
      <c r="QRN26" s="130"/>
      <c r="QRO26" s="130"/>
      <c r="QRP26" s="130"/>
      <c r="QRQ26" s="130"/>
      <c r="QRR26" s="130"/>
      <c r="QRS26" s="130"/>
      <c r="QRT26" s="130"/>
      <c r="QRU26" s="130"/>
      <c r="QRV26" s="130"/>
      <c r="QRW26" s="130"/>
      <c r="QRX26" s="130"/>
      <c r="QRY26" s="130"/>
      <c r="QRZ26" s="130"/>
      <c r="QSA26" s="130"/>
      <c r="QSB26" s="130"/>
      <c r="QSC26" s="130"/>
      <c r="QSD26" s="130"/>
      <c r="QSE26" s="130"/>
      <c r="QSF26" s="130"/>
      <c r="QSG26" s="130"/>
      <c r="QSH26" s="130"/>
      <c r="QSI26" s="130"/>
      <c r="QSJ26" s="130"/>
      <c r="QSK26" s="130"/>
      <c r="QSL26" s="130"/>
      <c r="QSM26" s="130"/>
      <c r="QSN26" s="130"/>
      <c r="QSO26" s="130"/>
      <c r="QSP26" s="130"/>
      <c r="QSQ26" s="130"/>
      <c r="QSR26" s="130"/>
      <c r="QSS26" s="130"/>
      <c r="QST26" s="130"/>
      <c r="QSU26" s="130"/>
      <c r="QSV26" s="130"/>
      <c r="QSW26" s="130"/>
      <c r="QSX26" s="130"/>
      <c r="QSY26" s="130"/>
      <c r="QSZ26" s="130"/>
      <c r="QTA26" s="130"/>
      <c r="QTB26" s="130"/>
      <c r="QTC26" s="130"/>
      <c r="QTD26" s="130"/>
      <c r="QTE26" s="130"/>
      <c r="QTF26" s="130"/>
      <c r="QTG26" s="130"/>
      <c r="QTH26" s="130"/>
      <c r="QTI26" s="130"/>
      <c r="QTJ26" s="130"/>
      <c r="QTK26" s="130"/>
      <c r="QTL26" s="130"/>
      <c r="QTM26" s="130"/>
      <c r="QTN26" s="130"/>
      <c r="QTO26" s="130"/>
      <c r="QTP26" s="130"/>
      <c r="QTQ26" s="130"/>
      <c r="QTR26" s="130"/>
      <c r="QTS26" s="130"/>
      <c r="QTT26" s="130"/>
      <c r="QTU26" s="130"/>
      <c r="QTV26" s="130"/>
      <c r="QTW26" s="130"/>
      <c r="QTX26" s="130"/>
      <c r="QTY26" s="130"/>
      <c r="QTZ26" s="130"/>
      <c r="QUA26" s="130"/>
      <c r="QUB26" s="130"/>
      <c r="QUC26" s="130"/>
      <c r="QUD26" s="130"/>
      <c r="QUE26" s="130"/>
      <c r="QUF26" s="130"/>
      <c r="QUG26" s="130"/>
      <c r="QUH26" s="130"/>
      <c r="QUI26" s="130"/>
      <c r="QUJ26" s="130"/>
      <c r="QUK26" s="130"/>
      <c r="QUL26" s="130"/>
      <c r="QUM26" s="130"/>
      <c r="QUN26" s="130"/>
      <c r="QUO26" s="130"/>
      <c r="QUP26" s="130"/>
      <c r="QUQ26" s="130"/>
      <c r="QUR26" s="130"/>
      <c r="QUS26" s="130"/>
      <c r="QUT26" s="130"/>
      <c r="QUU26" s="130"/>
      <c r="QUV26" s="130"/>
      <c r="QUW26" s="130"/>
      <c r="QUX26" s="130"/>
      <c r="QUY26" s="130"/>
      <c r="QUZ26" s="130"/>
      <c r="QVA26" s="130"/>
      <c r="QVB26" s="130"/>
      <c r="QVC26" s="130"/>
      <c r="QVD26" s="130"/>
      <c r="QVE26" s="130"/>
      <c r="QVF26" s="130"/>
      <c r="QVG26" s="130"/>
      <c r="QVH26" s="130"/>
      <c r="QVI26" s="130"/>
      <c r="QVJ26" s="130"/>
      <c r="QVK26" s="130"/>
      <c r="QVL26" s="130"/>
      <c r="QVM26" s="130"/>
      <c r="QVN26" s="130"/>
      <c r="QVO26" s="130"/>
      <c r="QVP26" s="130"/>
      <c r="QVQ26" s="130"/>
      <c r="QVR26" s="130"/>
      <c r="QVS26" s="130"/>
      <c r="QVT26" s="130"/>
      <c r="QVU26" s="130"/>
      <c r="QVV26" s="130"/>
      <c r="QVW26" s="130"/>
      <c r="QVX26" s="130"/>
      <c r="QVY26" s="130"/>
      <c r="QVZ26" s="130"/>
      <c r="QWA26" s="130"/>
      <c r="QWB26" s="130"/>
      <c r="QWC26" s="130"/>
      <c r="QWD26" s="130"/>
      <c r="QWE26" s="130"/>
      <c r="QWF26" s="130"/>
      <c r="QWG26" s="130"/>
      <c r="QWH26" s="130"/>
      <c r="QWI26" s="130"/>
      <c r="QWJ26" s="130"/>
      <c r="QWK26" s="130"/>
      <c r="QWL26" s="130"/>
      <c r="QWM26" s="130"/>
      <c r="QWN26" s="130"/>
      <c r="QWO26" s="130"/>
      <c r="QWP26" s="130"/>
      <c r="QWQ26" s="130"/>
      <c r="QWR26" s="130"/>
      <c r="QWS26" s="130"/>
      <c r="QWT26" s="130"/>
      <c r="QWU26" s="130"/>
      <c r="QWV26" s="130"/>
      <c r="QWW26" s="130"/>
      <c r="QWX26" s="130"/>
      <c r="QWY26" s="130"/>
      <c r="QWZ26" s="130"/>
      <c r="QXA26" s="130"/>
      <c r="QXB26" s="130"/>
      <c r="QXC26" s="130"/>
      <c r="QXD26" s="130"/>
      <c r="QXE26" s="130"/>
      <c r="QXF26" s="130"/>
      <c r="QXG26" s="130"/>
      <c r="QXH26" s="130"/>
      <c r="QXI26" s="130"/>
      <c r="QXJ26" s="130"/>
      <c r="QXK26" s="130"/>
      <c r="QXL26" s="130"/>
      <c r="QXM26" s="130"/>
      <c r="QXN26" s="130"/>
      <c r="QXO26" s="130"/>
      <c r="QXP26" s="130"/>
      <c r="QXQ26" s="130"/>
      <c r="QXR26" s="130"/>
      <c r="QXS26" s="130"/>
      <c r="QXT26" s="130"/>
      <c r="QXU26" s="130"/>
      <c r="QXV26" s="130"/>
      <c r="QXW26" s="130"/>
      <c r="QXX26" s="130"/>
      <c r="QXY26" s="130"/>
      <c r="QXZ26" s="130"/>
      <c r="QYA26" s="130"/>
      <c r="QYB26" s="130"/>
      <c r="QYC26" s="130"/>
      <c r="QYD26" s="130"/>
      <c r="QYE26" s="130"/>
      <c r="QYF26" s="130"/>
      <c r="QYG26" s="130"/>
      <c r="QYH26" s="130"/>
      <c r="QYI26" s="130"/>
      <c r="QYJ26" s="130"/>
      <c r="QYK26" s="130"/>
      <c r="QYL26" s="130"/>
      <c r="QYM26" s="130"/>
      <c r="QYN26" s="130"/>
      <c r="QYO26" s="130"/>
      <c r="QYP26" s="130"/>
      <c r="QYQ26" s="130"/>
      <c r="QYR26" s="130"/>
      <c r="QYS26" s="130"/>
      <c r="QYT26" s="130"/>
      <c r="QYU26" s="130"/>
      <c r="QYV26" s="130"/>
      <c r="QYW26" s="130"/>
      <c r="QYX26" s="130"/>
      <c r="QYY26" s="130"/>
      <c r="QYZ26" s="130"/>
      <c r="QZA26" s="130"/>
      <c r="QZB26" s="130"/>
      <c r="QZC26" s="130"/>
      <c r="QZD26" s="130"/>
      <c r="QZE26" s="130"/>
      <c r="QZF26" s="130"/>
      <c r="QZG26" s="130"/>
      <c r="QZH26" s="130"/>
      <c r="QZI26" s="130"/>
      <c r="QZJ26" s="130"/>
      <c r="QZK26" s="130"/>
      <c r="QZL26" s="130"/>
      <c r="QZM26" s="130"/>
      <c r="QZN26" s="130"/>
      <c r="QZO26" s="130"/>
      <c r="QZP26" s="130"/>
      <c r="QZQ26" s="130"/>
      <c r="QZR26" s="130"/>
      <c r="QZS26" s="130"/>
      <c r="QZT26" s="130"/>
      <c r="QZU26" s="130"/>
      <c r="QZV26" s="130"/>
      <c r="QZW26" s="130"/>
      <c r="QZX26" s="130"/>
      <c r="QZY26" s="130"/>
      <c r="QZZ26" s="130"/>
      <c r="RAA26" s="130"/>
      <c r="RAB26" s="130"/>
      <c r="RAC26" s="130"/>
      <c r="RAD26" s="130"/>
      <c r="RAE26" s="130"/>
      <c r="RAF26" s="130"/>
      <c r="RAG26" s="130"/>
      <c r="RAH26" s="130"/>
      <c r="RAI26" s="130"/>
      <c r="RAJ26" s="130"/>
      <c r="RAK26" s="130"/>
      <c r="RAL26" s="130"/>
      <c r="RAM26" s="130"/>
      <c r="RAN26" s="130"/>
      <c r="RAO26" s="130"/>
      <c r="RAP26" s="130"/>
      <c r="RAQ26" s="130"/>
      <c r="RAR26" s="130"/>
      <c r="RAS26" s="130"/>
      <c r="RAT26" s="130"/>
      <c r="RAU26" s="130"/>
      <c r="RAV26" s="130"/>
      <c r="RAW26" s="130"/>
      <c r="RAX26" s="130"/>
      <c r="RAY26" s="130"/>
      <c r="RAZ26" s="130"/>
      <c r="RBA26" s="130"/>
      <c r="RBB26" s="130"/>
      <c r="RBC26" s="130"/>
      <c r="RBD26" s="130"/>
      <c r="RBE26" s="130"/>
      <c r="RBF26" s="130"/>
      <c r="RBG26" s="130"/>
      <c r="RBH26" s="130"/>
      <c r="RBI26" s="130"/>
      <c r="RBJ26" s="130"/>
      <c r="RBK26" s="130"/>
      <c r="RBL26" s="130"/>
      <c r="RBM26" s="130"/>
      <c r="RBN26" s="130"/>
      <c r="RBO26" s="130"/>
      <c r="RBP26" s="130"/>
      <c r="RBQ26" s="130"/>
      <c r="RBR26" s="130"/>
      <c r="RBS26" s="130"/>
      <c r="RBT26" s="130"/>
      <c r="RBU26" s="130"/>
      <c r="RBV26" s="130"/>
      <c r="RBW26" s="130"/>
      <c r="RBX26" s="130"/>
      <c r="RBY26" s="130"/>
      <c r="RBZ26" s="130"/>
      <c r="RCA26" s="130"/>
      <c r="RCB26" s="130"/>
      <c r="RCC26" s="130"/>
      <c r="RCD26" s="130"/>
      <c r="RCE26" s="130"/>
      <c r="RCF26" s="130"/>
      <c r="RCG26" s="130"/>
      <c r="RCH26" s="130"/>
      <c r="RCI26" s="130"/>
      <c r="RCJ26" s="130"/>
      <c r="RCK26" s="130"/>
      <c r="RCL26" s="130"/>
      <c r="RCM26" s="130"/>
      <c r="RCN26" s="130"/>
      <c r="RCO26" s="130"/>
      <c r="RCP26" s="130"/>
      <c r="RCQ26" s="130"/>
      <c r="RCR26" s="130"/>
      <c r="RCS26" s="130"/>
      <c r="RCT26" s="130"/>
      <c r="RCU26" s="130"/>
      <c r="RCV26" s="130"/>
      <c r="RCW26" s="130"/>
      <c r="RCX26" s="130"/>
      <c r="RCY26" s="130"/>
      <c r="RCZ26" s="130"/>
      <c r="RDA26" s="130"/>
      <c r="RDB26" s="130"/>
      <c r="RDC26" s="130"/>
      <c r="RDD26" s="130"/>
      <c r="RDE26" s="130"/>
      <c r="RDF26" s="130"/>
      <c r="RDG26" s="130"/>
      <c r="RDH26" s="130"/>
      <c r="RDI26" s="130"/>
      <c r="RDJ26" s="130"/>
      <c r="RDK26" s="130"/>
      <c r="RDL26" s="130"/>
      <c r="RDM26" s="130"/>
      <c r="RDN26" s="130"/>
      <c r="RDO26" s="130"/>
      <c r="RDP26" s="130"/>
      <c r="RDQ26" s="130"/>
      <c r="RDR26" s="130"/>
      <c r="RDS26" s="130"/>
      <c r="RDT26" s="130"/>
      <c r="RDU26" s="130"/>
      <c r="RDV26" s="130"/>
      <c r="RDW26" s="130"/>
      <c r="RDX26" s="130"/>
      <c r="RDY26" s="130"/>
      <c r="RDZ26" s="130"/>
      <c r="REA26" s="130"/>
      <c r="REB26" s="130"/>
      <c r="REC26" s="130"/>
      <c r="RED26" s="130"/>
      <c r="REE26" s="130"/>
      <c r="REF26" s="130"/>
      <c r="REG26" s="130"/>
      <c r="REH26" s="130"/>
      <c r="REI26" s="130"/>
      <c r="REJ26" s="130"/>
      <c r="REK26" s="130"/>
      <c r="REL26" s="130"/>
      <c r="REM26" s="130"/>
      <c r="REN26" s="130"/>
      <c r="REO26" s="130"/>
      <c r="REP26" s="130"/>
      <c r="REQ26" s="130"/>
      <c r="RER26" s="130"/>
      <c r="RES26" s="130"/>
      <c r="RET26" s="130"/>
      <c r="REU26" s="130"/>
      <c r="REV26" s="130"/>
      <c r="REW26" s="130"/>
      <c r="REX26" s="130"/>
      <c r="REY26" s="130"/>
      <c r="REZ26" s="130"/>
      <c r="RFA26" s="130"/>
      <c r="RFB26" s="130"/>
      <c r="RFC26" s="130"/>
      <c r="RFD26" s="130"/>
      <c r="RFE26" s="130"/>
      <c r="RFF26" s="130"/>
      <c r="RFG26" s="130"/>
      <c r="RFH26" s="130"/>
      <c r="RFI26" s="130"/>
      <c r="RFJ26" s="130"/>
      <c r="RFK26" s="130"/>
      <c r="RFL26" s="130"/>
      <c r="RFM26" s="130"/>
      <c r="RFN26" s="130"/>
      <c r="RFO26" s="130"/>
      <c r="RFP26" s="130"/>
      <c r="RFQ26" s="130"/>
      <c r="RFR26" s="130"/>
      <c r="RFS26" s="130"/>
      <c r="RFT26" s="130"/>
      <c r="RFU26" s="130"/>
      <c r="RFV26" s="130"/>
      <c r="RFW26" s="130"/>
      <c r="RFX26" s="130"/>
      <c r="RFY26" s="130"/>
      <c r="RFZ26" s="130"/>
      <c r="RGA26" s="130"/>
      <c r="RGB26" s="130"/>
      <c r="RGC26" s="130"/>
      <c r="RGD26" s="130"/>
      <c r="RGE26" s="130"/>
      <c r="RGF26" s="130"/>
      <c r="RGG26" s="130"/>
      <c r="RGH26" s="130"/>
      <c r="RGI26" s="130"/>
      <c r="RGJ26" s="130"/>
      <c r="RGK26" s="130"/>
      <c r="RGL26" s="130"/>
      <c r="RGM26" s="130"/>
      <c r="RGN26" s="130"/>
      <c r="RGO26" s="130"/>
      <c r="RGP26" s="130"/>
      <c r="RGQ26" s="130"/>
      <c r="RGR26" s="130"/>
      <c r="RGS26" s="130"/>
      <c r="RGT26" s="130"/>
      <c r="RGU26" s="130"/>
      <c r="RGV26" s="130"/>
      <c r="RGW26" s="130"/>
      <c r="RGX26" s="130"/>
      <c r="RGY26" s="130"/>
      <c r="RGZ26" s="130"/>
      <c r="RHA26" s="130"/>
      <c r="RHB26" s="130"/>
      <c r="RHC26" s="130"/>
      <c r="RHD26" s="130"/>
      <c r="RHE26" s="130"/>
      <c r="RHF26" s="130"/>
      <c r="RHG26" s="130"/>
      <c r="RHH26" s="130"/>
      <c r="RHI26" s="130"/>
      <c r="RHJ26" s="130"/>
      <c r="RHK26" s="130"/>
      <c r="RHL26" s="130"/>
      <c r="RHM26" s="130"/>
      <c r="RHN26" s="130"/>
      <c r="RHO26" s="130"/>
      <c r="RHP26" s="130"/>
      <c r="RHQ26" s="130"/>
      <c r="RHR26" s="130"/>
      <c r="RHS26" s="130"/>
      <c r="RHT26" s="130"/>
      <c r="RHU26" s="130"/>
      <c r="RHV26" s="130"/>
      <c r="RHW26" s="130"/>
      <c r="RHX26" s="130"/>
      <c r="RHY26" s="130"/>
      <c r="RHZ26" s="130"/>
      <c r="RIA26" s="130"/>
      <c r="RIB26" s="130"/>
      <c r="RIC26" s="130"/>
      <c r="RID26" s="130"/>
      <c r="RIE26" s="130"/>
      <c r="RIF26" s="130"/>
      <c r="RIG26" s="130"/>
      <c r="RIH26" s="130"/>
      <c r="RII26" s="130"/>
      <c r="RIJ26" s="130"/>
      <c r="RIK26" s="130"/>
      <c r="RIL26" s="130"/>
      <c r="RIM26" s="130"/>
      <c r="RIN26" s="130"/>
      <c r="RIO26" s="130"/>
      <c r="RIP26" s="130"/>
      <c r="RIQ26" s="130"/>
      <c r="RIR26" s="130"/>
      <c r="RIS26" s="130"/>
      <c r="RIT26" s="130"/>
      <c r="RIU26" s="130"/>
      <c r="RIV26" s="130"/>
      <c r="RIW26" s="130"/>
      <c r="RIX26" s="130"/>
      <c r="RIY26" s="130"/>
      <c r="RIZ26" s="130"/>
      <c r="RJA26" s="130"/>
      <c r="RJB26" s="130"/>
      <c r="RJC26" s="130"/>
      <c r="RJD26" s="130"/>
      <c r="RJE26" s="130"/>
      <c r="RJF26" s="130"/>
      <c r="RJG26" s="130"/>
      <c r="RJH26" s="130"/>
      <c r="RJI26" s="130"/>
      <c r="RJJ26" s="130"/>
      <c r="RJK26" s="130"/>
      <c r="RJL26" s="130"/>
      <c r="RJM26" s="130"/>
      <c r="RJN26" s="130"/>
      <c r="RJO26" s="130"/>
      <c r="RJP26" s="130"/>
      <c r="RJQ26" s="130"/>
      <c r="RJR26" s="130"/>
      <c r="RJS26" s="130"/>
      <c r="RJT26" s="130"/>
      <c r="RJU26" s="130"/>
      <c r="RJV26" s="130"/>
      <c r="RJW26" s="130"/>
      <c r="RJX26" s="130"/>
      <c r="RJY26" s="130"/>
      <c r="RJZ26" s="130"/>
      <c r="RKA26" s="130"/>
      <c r="RKB26" s="130"/>
      <c r="RKC26" s="130"/>
      <c r="RKD26" s="130"/>
      <c r="RKE26" s="130"/>
      <c r="RKF26" s="130"/>
      <c r="RKG26" s="130"/>
      <c r="RKH26" s="130"/>
      <c r="RKI26" s="130"/>
      <c r="RKJ26" s="130"/>
      <c r="RKK26" s="130"/>
      <c r="RKL26" s="130"/>
      <c r="RKM26" s="130"/>
      <c r="RKN26" s="130"/>
      <c r="RKO26" s="130"/>
      <c r="RKP26" s="130"/>
      <c r="RKQ26" s="130"/>
      <c r="RKR26" s="130"/>
      <c r="RKS26" s="130"/>
      <c r="RKT26" s="130"/>
      <c r="RKU26" s="130"/>
      <c r="RKV26" s="130"/>
      <c r="RKW26" s="130"/>
      <c r="RKX26" s="130"/>
      <c r="RKY26" s="130"/>
      <c r="RKZ26" s="130"/>
      <c r="RLA26" s="130"/>
      <c r="RLB26" s="130"/>
      <c r="RLC26" s="130"/>
      <c r="RLD26" s="130"/>
      <c r="RLE26" s="130"/>
      <c r="RLF26" s="130"/>
      <c r="RLG26" s="130"/>
      <c r="RLH26" s="130"/>
      <c r="RLI26" s="130"/>
      <c r="RLJ26" s="130"/>
      <c r="RLK26" s="130"/>
      <c r="RLL26" s="130"/>
      <c r="RLM26" s="130"/>
      <c r="RLN26" s="130"/>
      <c r="RLO26" s="130"/>
      <c r="RLP26" s="130"/>
      <c r="RLQ26" s="130"/>
      <c r="RLR26" s="130"/>
      <c r="RLS26" s="130"/>
      <c r="RLT26" s="130"/>
      <c r="RLU26" s="130"/>
      <c r="RLV26" s="130"/>
      <c r="RLW26" s="130"/>
      <c r="RLX26" s="130"/>
      <c r="RLY26" s="130"/>
      <c r="RLZ26" s="130"/>
      <c r="RMA26" s="130"/>
      <c r="RMB26" s="130"/>
      <c r="RMC26" s="130"/>
      <c r="RMD26" s="130"/>
      <c r="RME26" s="130"/>
      <c r="RMF26" s="130"/>
      <c r="RMG26" s="130"/>
      <c r="RMH26" s="130"/>
      <c r="RMI26" s="130"/>
      <c r="RMJ26" s="130"/>
      <c r="RMK26" s="130"/>
      <c r="RML26" s="130"/>
      <c r="RMM26" s="130"/>
      <c r="RMN26" s="130"/>
      <c r="RMO26" s="130"/>
      <c r="RMP26" s="130"/>
      <c r="RMQ26" s="130"/>
      <c r="RMR26" s="130"/>
      <c r="RMS26" s="130"/>
      <c r="RMT26" s="130"/>
      <c r="RMU26" s="130"/>
      <c r="RMV26" s="130"/>
      <c r="RMW26" s="130"/>
      <c r="RMX26" s="130"/>
      <c r="RMY26" s="130"/>
      <c r="RMZ26" s="130"/>
      <c r="RNA26" s="130"/>
      <c r="RNB26" s="130"/>
      <c r="RNC26" s="130"/>
      <c r="RND26" s="130"/>
      <c r="RNE26" s="130"/>
      <c r="RNF26" s="130"/>
      <c r="RNG26" s="130"/>
      <c r="RNH26" s="130"/>
      <c r="RNI26" s="130"/>
      <c r="RNJ26" s="130"/>
      <c r="RNK26" s="130"/>
      <c r="RNL26" s="130"/>
      <c r="RNM26" s="130"/>
      <c r="RNN26" s="130"/>
      <c r="RNO26" s="130"/>
      <c r="RNP26" s="130"/>
      <c r="RNQ26" s="130"/>
      <c r="RNR26" s="130"/>
      <c r="RNS26" s="130"/>
      <c r="RNT26" s="130"/>
      <c r="RNU26" s="130"/>
      <c r="RNV26" s="130"/>
      <c r="RNW26" s="130"/>
      <c r="RNX26" s="130"/>
      <c r="RNY26" s="130"/>
      <c r="RNZ26" s="130"/>
      <c r="ROA26" s="130"/>
      <c r="ROB26" s="130"/>
      <c r="ROC26" s="130"/>
      <c r="ROD26" s="130"/>
      <c r="ROE26" s="130"/>
      <c r="ROF26" s="130"/>
      <c r="ROG26" s="130"/>
      <c r="ROH26" s="130"/>
      <c r="ROI26" s="130"/>
      <c r="ROJ26" s="130"/>
      <c r="ROK26" s="130"/>
      <c r="ROL26" s="130"/>
      <c r="ROM26" s="130"/>
      <c r="RON26" s="130"/>
      <c r="ROO26" s="130"/>
      <c r="ROP26" s="130"/>
      <c r="ROQ26" s="130"/>
      <c r="ROR26" s="130"/>
      <c r="ROS26" s="130"/>
      <c r="ROT26" s="130"/>
      <c r="ROU26" s="130"/>
      <c r="ROV26" s="130"/>
      <c r="ROW26" s="130"/>
      <c r="ROX26" s="130"/>
      <c r="ROY26" s="130"/>
      <c r="ROZ26" s="130"/>
      <c r="RPA26" s="130"/>
      <c r="RPB26" s="130"/>
      <c r="RPC26" s="130"/>
      <c r="RPD26" s="130"/>
      <c r="RPE26" s="130"/>
      <c r="RPF26" s="130"/>
      <c r="RPG26" s="130"/>
      <c r="RPH26" s="130"/>
      <c r="RPI26" s="130"/>
      <c r="RPJ26" s="130"/>
      <c r="RPK26" s="130"/>
      <c r="RPL26" s="130"/>
      <c r="RPM26" s="130"/>
      <c r="RPN26" s="130"/>
      <c r="RPO26" s="130"/>
      <c r="RPP26" s="130"/>
      <c r="RPQ26" s="130"/>
      <c r="RPR26" s="130"/>
      <c r="RPS26" s="130"/>
      <c r="RPT26" s="130"/>
      <c r="RPU26" s="130"/>
      <c r="RPV26" s="130"/>
      <c r="RPW26" s="130"/>
      <c r="RPX26" s="130"/>
      <c r="RPY26" s="130"/>
      <c r="RPZ26" s="130"/>
      <c r="RQA26" s="130"/>
      <c r="RQB26" s="130"/>
      <c r="RQC26" s="130"/>
      <c r="RQD26" s="130"/>
      <c r="RQE26" s="130"/>
      <c r="RQF26" s="130"/>
      <c r="RQG26" s="130"/>
      <c r="RQH26" s="130"/>
      <c r="RQI26" s="130"/>
      <c r="RQJ26" s="130"/>
      <c r="RQK26" s="130"/>
      <c r="RQL26" s="130"/>
      <c r="RQM26" s="130"/>
      <c r="RQN26" s="130"/>
      <c r="RQO26" s="130"/>
      <c r="RQP26" s="130"/>
      <c r="RQQ26" s="130"/>
      <c r="RQR26" s="130"/>
      <c r="RQS26" s="130"/>
      <c r="RQT26" s="130"/>
      <c r="RQU26" s="130"/>
      <c r="RQV26" s="130"/>
      <c r="RQW26" s="130"/>
      <c r="RQX26" s="130"/>
      <c r="RQY26" s="130"/>
      <c r="RQZ26" s="130"/>
      <c r="RRA26" s="130"/>
      <c r="RRB26" s="130"/>
      <c r="RRC26" s="130"/>
      <c r="RRD26" s="130"/>
      <c r="RRE26" s="130"/>
      <c r="RRF26" s="130"/>
      <c r="RRG26" s="130"/>
      <c r="RRH26" s="130"/>
      <c r="RRI26" s="130"/>
      <c r="RRJ26" s="130"/>
      <c r="RRK26" s="130"/>
      <c r="RRL26" s="130"/>
      <c r="RRM26" s="130"/>
      <c r="RRN26" s="130"/>
      <c r="RRO26" s="130"/>
      <c r="RRP26" s="130"/>
      <c r="RRQ26" s="130"/>
      <c r="RRR26" s="130"/>
      <c r="RRS26" s="130"/>
      <c r="RRT26" s="130"/>
      <c r="RRU26" s="130"/>
      <c r="RRV26" s="130"/>
      <c r="RRW26" s="130"/>
      <c r="RRX26" s="130"/>
      <c r="RRY26" s="130"/>
      <c r="RRZ26" s="130"/>
      <c r="RSA26" s="130"/>
      <c r="RSB26" s="130"/>
      <c r="RSC26" s="130"/>
      <c r="RSD26" s="130"/>
      <c r="RSE26" s="130"/>
      <c r="RSF26" s="130"/>
      <c r="RSG26" s="130"/>
      <c r="RSH26" s="130"/>
      <c r="RSI26" s="130"/>
      <c r="RSJ26" s="130"/>
      <c r="RSK26" s="130"/>
      <c r="RSL26" s="130"/>
      <c r="RSM26" s="130"/>
      <c r="RSN26" s="130"/>
      <c r="RSO26" s="130"/>
      <c r="RSP26" s="130"/>
      <c r="RSQ26" s="130"/>
      <c r="RSR26" s="130"/>
      <c r="RSS26" s="130"/>
      <c r="RST26" s="130"/>
      <c r="RSU26" s="130"/>
      <c r="RSV26" s="130"/>
      <c r="RSW26" s="130"/>
      <c r="RSX26" s="130"/>
      <c r="RSY26" s="130"/>
      <c r="RSZ26" s="130"/>
      <c r="RTA26" s="130"/>
      <c r="RTB26" s="130"/>
      <c r="RTC26" s="130"/>
      <c r="RTD26" s="130"/>
      <c r="RTE26" s="130"/>
      <c r="RTF26" s="130"/>
      <c r="RTG26" s="130"/>
      <c r="RTH26" s="130"/>
      <c r="RTI26" s="130"/>
      <c r="RTJ26" s="130"/>
      <c r="RTK26" s="130"/>
      <c r="RTL26" s="130"/>
      <c r="RTM26" s="130"/>
      <c r="RTN26" s="130"/>
      <c r="RTO26" s="130"/>
      <c r="RTP26" s="130"/>
      <c r="RTQ26" s="130"/>
      <c r="RTR26" s="130"/>
      <c r="RTS26" s="130"/>
      <c r="RTT26" s="130"/>
      <c r="RTU26" s="130"/>
      <c r="RTV26" s="130"/>
      <c r="RTW26" s="130"/>
      <c r="RTX26" s="130"/>
      <c r="RTY26" s="130"/>
      <c r="RTZ26" s="130"/>
      <c r="RUA26" s="130"/>
      <c r="RUB26" s="130"/>
      <c r="RUC26" s="130"/>
      <c r="RUD26" s="130"/>
      <c r="RUE26" s="130"/>
      <c r="RUF26" s="130"/>
      <c r="RUG26" s="130"/>
      <c r="RUH26" s="130"/>
      <c r="RUI26" s="130"/>
      <c r="RUJ26" s="130"/>
      <c r="RUK26" s="130"/>
      <c r="RUL26" s="130"/>
      <c r="RUM26" s="130"/>
      <c r="RUN26" s="130"/>
      <c r="RUO26" s="130"/>
      <c r="RUP26" s="130"/>
      <c r="RUQ26" s="130"/>
      <c r="RUR26" s="130"/>
      <c r="RUS26" s="130"/>
      <c r="RUT26" s="130"/>
      <c r="RUU26" s="130"/>
      <c r="RUV26" s="130"/>
      <c r="RUW26" s="130"/>
      <c r="RUX26" s="130"/>
      <c r="RUY26" s="130"/>
      <c r="RUZ26" s="130"/>
      <c r="RVA26" s="130"/>
      <c r="RVB26" s="130"/>
      <c r="RVC26" s="130"/>
      <c r="RVD26" s="130"/>
      <c r="RVE26" s="130"/>
      <c r="RVF26" s="130"/>
      <c r="RVG26" s="130"/>
      <c r="RVH26" s="130"/>
      <c r="RVI26" s="130"/>
      <c r="RVJ26" s="130"/>
      <c r="RVK26" s="130"/>
      <c r="RVL26" s="130"/>
      <c r="RVM26" s="130"/>
      <c r="RVN26" s="130"/>
      <c r="RVO26" s="130"/>
      <c r="RVP26" s="130"/>
      <c r="RVQ26" s="130"/>
      <c r="RVR26" s="130"/>
      <c r="RVS26" s="130"/>
      <c r="RVT26" s="130"/>
      <c r="RVU26" s="130"/>
      <c r="RVV26" s="130"/>
      <c r="RVW26" s="130"/>
      <c r="RVX26" s="130"/>
      <c r="RVY26" s="130"/>
      <c r="RVZ26" s="130"/>
      <c r="RWA26" s="130"/>
      <c r="RWB26" s="130"/>
      <c r="RWC26" s="130"/>
      <c r="RWD26" s="130"/>
      <c r="RWE26" s="130"/>
      <c r="RWF26" s="130"/>
      <c r="RWG26" s="130"/>
      <c r="RWH26" s="130"/>
      <c r="RWI26" s="130"/>
      <c r="RWJ26" s="130"/>
      <c r="RWK26" s="130"/>
      <c r="RWL26" s="130"/>
      <c r="RWM26" s="130"/>
      <c r="RWN26" s="130"/>
      <c r="RWO26" s="130"/>
      <c r="RWP26" s="130"/>
      <c r="RWQ26" s="130"/>
      <c r="RWR26" s="130"/>
      <c r="RWS26" s="130"/>
      <c r="RWT26" s="130"/>
      <c r="RWU26" s="130"/>
      <c r="RWV26" s="130"/>
      <c r="RWW26" s="130"/>
      <c r="RWX26" s="130"/>
      <c r="RWY26" s="130"/>
      <c r="RWZ26" s="130"/>
      <c r="RXA26" s="130"/>
      <c r="RXB26" s="130"/>
      <c r="RXC26" s="130"/>
      <c r="RXD26" s="130"/>
      <c r="RXE26" s="130"/>
      <c r="RXF26" s="130"/>
      <c r="RXG26" s="130"/>
      <c r="RXH26" s="130"/>
      <c r="RXI26" s="130"/>
      <c r="RXJ26" s="130"/>
      <c r="RXK26" s="130"/>
      <c r="RXL26" s="130"/>
      <c r="RXM26" s="130"/>
      <c r="RXN26" s="130"/>
      <c r="RXO26" s="130"/>
      <c r="RXP26" s="130"/>
      <c r="RXQ26" s="130"/>
      <c r="RXR26" s="130"/>
      <c r="RXS26" s="130"/>
      <c r="RXT26" s="130"/>
      <c r="RXU26" s="130"/>
      <c r="RXV26" s="130"/>
      <c r="RXW26" s="130"/>
      <c r="RXX26" s="130"/>
      <c r="RXY26" s="130"/>
      <c r="RXZ26" s="130"/>
      <c r="RYA26" s="130"/>
      <c r="RYB26" s="130"/>
      <c r="RYC26" s="130"/>
      <c r="RYD26" s="130"/>
      <c r="RYE26" s="130"/>
      <c r="RYF26" s="130"/>
      <c r="RYG26" s="130"/>
      <c r="RYH26" s="130"/>
      <c r="RYI26" s="130"/>
      <c r="RYJ26" s="130"/>
      <c r="RYK26" s="130"/>
      <c r="RYL26" s="130"/>
      <c r="RYM26" s="130"/>
      <c r="RYN26" s="130"/>
      <c r="RYO26" s="130"/>
      <c r="RYP26" s="130"/>
      <c r="RYQ26" s="130"/>
      <c r="RYR26" s="130"/>
      <c r="RYS26" s="130"/>
      <c r="RYT26" s="130"/>
      <c r="RYU26" s="130"/>
      <c r="RYV26" s="130"/>
      <c r="RYW26" s="130"/>
      <c r="RYX26" s="130"/>
      <c r="RYY26" s="130"/>
      <c r="RYZ26" s="130"/>
      <c r="RZA26" s="130"/>
      <c r="RZB26" s="130"/>
      <c r="RZC26" s="130"/>
      <c r="RZD26" s="130"/>
      <c r="RZE26" s="130"/>
      <c r="RZF26" s="130"/>
      <c r="RZG26" s="130"/>
      <c r="RZH26" s="130"/>
      <c r="RZI26" s="130"/>
      <c r="RZJ26" s="130"/>
      <c r="RZK26" s="130"/>
      <c r="RZL26" s="130"/>
      <c r="RZM26" s="130"/>
      <c r="RZN26" s="130"/>
      <c r="RZO26" s="130"/>
      <c r="RZP26" s="130"/>
      <c r="RZQ26" s="130"/>
      <c r="RZR26" s="130"/>
      <c r="RZS26" s="130"/>
      <c r="RZT26" s="130"/>
      <c r="RZU26" s="130"/>
      <c r="RZV26" s="130"/>
      <c r="RZW26" s="130"/>
      <c r="RZX26" s="130"/>
      <c r="RZY26" s="130"/>
      <c r="RZZ26" s="130"/>
      <c r="SAA26" s="130"/>
      <c r="SAB26" s="130"/>
      <c r="SAC26" s="130"/>
      <c r="SAD26" s="130"/>
      <c r="SAE26" s="130"/>
      <c r="SAF26" s="130"/>
      <c r="SAG26" s="130"/>
      <c r="SAH26" s="130"/>
      <c r="SAI26" s="130"/>
      <c r="SAJ26" s="130"/>
      <c r="SAK26" s="130"/>
      <c r="SAL26" s="130"/>
      <c r="SAM26" s="130"/>
      <c r="SAN26" s="130"/>
      <c r="SAO26" s="130"/>
      <c r="SAP26" s="130"/>
      <c r="SAQ26" s="130"/>
      <c r="SAR26" s="130"/>
      <c r="SAS26" s="130"/>
      <c r="SAT26" s="130"/>
      <c r="SAU26" s="130"/>
      <c r="SAV26" s="130"/>
      <c r="SAW26" s="130"/>
      <c r="SAX26" s="130"/>
      <c r="SAY26" s="130"/>
      <c r="SAZ26" s="130"/>
      <c r="SBA26" s="130"/>
      <c r="SBB26" s="130"/>
      <c r="SBC26" s="130"/>
      <c r="SBD26" s="130"/>
      <c r="SBE26" s="130"/>
      <c r="SBF26" s="130"/>
      <c r="SBG26" s="130"/>
      <c r="SBH26" s="130"/>
      <c r="SBI26" s="130"/>
      <c r="SBJ26" s="130"/>
      <c r="SBK26" s="130"/>
      <c r="SBL26" s="130"/>
      <c r="SBM26" s="130"/>
      <c r="SBN26" s="130"/>
      <c r="SBO26" s="130"/>
      <c r="SBP26" s="130"/>
      <c r="SBQ26" s="130"/>
      <c r="SBR26" s="130"/>
      <c r="SBS26" s="130"/>
      <c r="SBT26" s="130"/>
      <c r="SBU26" s="130"/>
      <c r="SBV26" s="130"/>
      <c r="SBW26" s="130"/>
      <c r="SBX26" s="130"/>
      <c r="SBY26" s="130"/>
      <c r="SBZ26" s="130"/>
      <c r="SCA26" s="130"/>
      <c r="SCB26" s="130"/>
      <c r="SCC26" s="130"/>
      <c r="SCD26" s="130"/>
      <c r="SCE26" s="130"/>
      <c r="SCF26" s="130"/>
      <c r="SCG26" s="130"/>
      <c r="SCH26" s="130"/>
      <c r="SCI26" s="130"/>
      <c r="SCJ26" s="130"/>
      <c r="SCK26" s="130"/>
      <c r="SCL26" s="130"/>
      <c r="SCM26" s="130"/>
      <c r="SCN26" s="130"/>
      <c r="SCO26" s="130"/>
      <c r="SCP26" s="130"/>
      <c r="SCQ26" s="130"/>
      <c r="SCR26" s="130"/>
      <c r="SCS26" s="130"/>
      <c r="SCT26" s="130"/>
      <c r="SCU26" s="130"/>
      <c r="SCV26" s="130"/>
      <c r="SCW26" s="130"/>
      <c r="SCX26" s="130"/>
      <c r="SCY26" s="130"/>
      <c r="SCZ26" s="130"/>
      <c r="SDA26" s="130"/>
      <c r="SDB26" s="130"/>
      <c r="SDC26" s="130"/>
      <c r="SDD26" s="130"/>
      <c r="SDE26" s="130"/>
      <c r="SDF26" s="130"/>
      <c r="SDG26" s="130"/>
      <c r="SDH26" s="130"/>
      <c r="SDI26" s="130"/>
      <c r="SDJ26" s="130"/>
      <c r="SDK26" s="130"/>
      <c r="SDL26" s="130"/>
      <c r="SDM26" s="130"/>
      <c r="SDN26" s="130"/>
      <c r="SDO26" s="130"/>
      <c r="SDP26" s="130"/>
      <c r="SDQ26" s="130"/>
      <c r="SDR26" s="130"/>
      <c r="SDS26" s="130"/>
      <c r="SDT26" s="130"/>
      <c r="SDU26" s="130"/>
      <c r="SDV26" s="130"/>
      <c r="SDW26" s="130"/>
      <c r="SDX26" s="130"/>
      <c r="SDY26" s="130"/>
      <c r="SDZ26" s="130"/>
      <c r="SEA26" s="130"/>
      <c r="SEB26" s="130"/>
      <c r="SEC26" s="130"/>
      <c r="SED26" s="130"/>
      <c r="SEE26" s="130"/>
      <c r="SEF26" s="130"/>
      <c r="SEG26" s="130"/>
      <c r="SEH26" s="130"/>
      <c r="SEI26" s="130"/>
      <c r="SEJ26" s="130"/>
      <c r="SEK26" s="130"/>
      <c r="SEL26" s="130"/>
      <c r="SEM26" s="130"/>
      <c r="SEN26" s="130"/>
      <c r="SEO26" s="130"/>
      <c r="SEP26" s="130"/>
      <c r="SEQ26" s="130"/>
      <c r="SER26" s="130"/>
      <c r="SES26" s="130"/>
      <c r="SET26" s="130"/>
      <c r="SEU26" s="130"/>
      <c r="SEV26" s="130"/>
      <c r="SEW26" s="130"/>
      <c r="SEX26" s="130"/>
      <c r="SEY26" s="130"/>
      <c r="SEZ26" s="130"/>
      <c r="SFA26" s="130"/>
      <c r="SFB26" s="130"/>
      <c r="SFC26" s="130"/>
      <c r="SFD26" s="130"/>
      <c r="SFE26" s="130"/>
      <c r="SFF26" s="130"/>
      <c r="SFG26" s="130"/>
      <c r="SFH26" s="130"/>
      <c r="SFI26" s="130"/>
      <c r="SFJ26" s="130"/>
      <c r="SFK26" s="130"/>
      <c r="SFL26" s="130"/>
      <c r="SFM26" s="130"/>
      <c r="SFN26" s="130"/>
      <c r="SFO26" s="130"/>
      <c r="SFP26" s="130"/>
      <c r="SFQ26" s="130"/>
      <c r="SFR26" s="130"/>
      <c r="SFS26" s="130"/>
      <c r="SFT26" s="130"/>
      <c r="SFU26" s="130"/>
      <c r="SFV26" s="130"/>
      <c r="SFW26" s="130"/>
      <c r="SFX26" s="130"/>
      <c r="SFY26" s="130"/>
      <c r="SFZ26" s="130"/>
      <c r="SGA26" s="130"/>
      <c r="SGB26" s="130"/>
      <c r="SGC26" s="130"/>
      <c r="SGD26" s="130"/>
      <c r="SGE26" s="130"/>
      <c r="SGF26" s="130"/>
      <c r="SGG26" s="130"/>
      <c r="SGH26" s="130"/>
      <c r="SGI26" s="130"/>
      <c r="SGJ26" s="130"/>
      <c r="SGK26" s="130"/>
      <c r="SGL26" s="130"/>
      <c r="SGM26" s="130"/>
      <c r="SGN26" s="130"/>
      <c r="SGO26" s="130"/>
      <c r="SGP26" s="130"/>
      <c r="SGQ26" s="130"/>
      <c r="SGR26" s="130"/>
      <c r="SGS26" s="130"/>
      <c r="SGT26" s="130"/>
      <c r="SGU26" s="130"/>
      <c r="SGV26" s="130"/>
      <c r="SGW26" s="130"/>
      <c r="SGX26" s="130"/>
      <c r="SGY26" s="130"/>
      <c r="SGZ26" s="130"/>
      <c r="SHA26" s="130"/>
      <c r="SHB26" s="130"/>
      <c r="SHC26" s="130"/>
      <c r="SHD26" s="130"/>
      <c r="SHE26" s="130"/>
      <c r="SHF26" s="130"/>
      <c r="SHG26" s="130"/>
      <c r="SHH26" s="130"/>
      <c r="SHI26" s="130"/>
      <c r="SHJ26" s="130"/>
      <c r="SHK26" s="130"/>
      <c r="SHL26" s="130"/>
      <c r="SHM26" s="130"/>
      <c r="SHN26" s="130"/>
      <c r="SHO26" s="130"/>
      <c r="SHP26" s="130"/>
      <c r="SHQ26" s="130"/>
      <c r="SHR26" s="130"/>
      <c r="SHS26" s="130"/>
      <c r="SHT26" s="130"/>
      <c r="SHU26" s="130"/>
      <c r="SHV26" s="130"/>
      <c r="SHW26" s="130"/>
      <c r="SHX26" s="130"/>
      <c r="SHY26" s="130"/>
      <c r="SHZ26" s="130"/>
      <c r="SIA26" s="130"/>
      <c r="SIB26" s="130"/>
      <c r="SIC26" s="130"/>
      <c r="SID26" s="130"/>
      <c r="SIE26" s="130"/>
      <c r="SIF26" s="130"/>
      <c r="SIG26" s="130"/>
      <c r="SIH26" s="130"/>
      <c r="SII26" s="130"/>
      <c r="SIJ26" s="130"/>
      <c r="SIK26" s="130"/>
      <c r="SIL26" s="130"/>
      <c r="SIM26" s="130"/>
      <c r="SIN26" s="130"/>
      <c r="SIO26" s="130"/>
      <c r="SIP26" s="130"/>
      <c r="SIQ26" s="130"/>
      <c r="SIR26" s="130"/>
      <c r="SIS26" s="130"/>
      <c r="SIT26" s="130"/>
      <c r="SIU26" s="130"/>
      <c r="SIV26" s="130"/>
      <c r="SIW26" s="130"/>
      <c r="SIX26" s="130"/>
      <c r="SIY26" s="130"/>
      <c r="SIZ26" s="130"/>
      <c r="SJA26" s="130"/>
      <c r="SJB26" s="130"/>
      <c r="SJC26" s="130"/>
      <c r="SJD26" s="130"/>
      <c r="SJE26" s="130"/>
      <c r="SJF26" s="130"/>
      <c r="SJG26" s="130"/>
      <c r="SJH26" s="130"/>
      <c r="SJI26" s="130"/>
      <c r="SJJ26" s="130"/>
      <c r="SJK26" s="130"/>
      <c r="SJL26" s="130"/>
      <c r="SJM26" s="130"/>
      <c r="SJN26" s="130"/>
      <c r="SJO26" s="130"/>
      <c r="SJP26" s="130"/>
      <c r="SJQ26" s="130"/>
      <c r="SJR26" s="130"/>
      <c r="SJS26" s="130"/>
      <c r="SJT26" s="130"/>
      <c r="SJU26" s="130"/>
      <c r="SJV26" s="130"/>
      <c r="SJW26" s="130"/>
      <c r="SJX26" s="130"/>
      <c r="SJY26" s="130"/>
      <c r="SJZ26" s="130"/>
      <c r="SKA26" s="130"/>
      <c r="SKB26" s="130"/>
      <c r="SKC26" s="130"/>
      <c r="SKD26" s="130"/>
      <c r="SKE26" s="130"/>
      <c r="SKF26" s="130"/>
      <c r="SKG26" s="130"/>
      <c r="SKH26" s="130"/>
      <c r="SKI26" s="130"/>
      <c r="SKJ26" s="130"/>
      <c r="SKK26" s="130"/>
      <c r="SKL26" s="130"/>
      <c r="SKM26" s="130"/>
      <c r="SKN26" s="130"/>
      <c r="SKO26" s="130"/>
      <c r="SKP26" s="130"/>
      <c r="SKQ26" s="130"/>
      <c r="SKR26" s="130"/>
      <c r="SKS26" s="130"/>
      <c r="SKT26" s="130"/>
      <c r="SKU26" s="130"/>
      <c r="SKV26" s="130"/>
      <c r="SKW26" s="130"/>
      <c r="SKX26" s="130"/>
      <c r="SKY26" s="130"/>
      <c r="SKZ26" s="130"/>
      <c r="SLA26" s="130"/>
      <c r="SLB26" s="130"/>
      <c r="SLC26" s="130"/>
      <c r="SLD26" s="130"/>
      <c r="SLE26" s="130"/>
      <c r="SLF26" s="130"/>
      <c r="SLG26" s="130"/>
      <c r="SLH26" s="130"/>
      <c r="SLI26" s="130"/>
      <c r="SLJ26" s="130"/>
      <c r="SLK26" s="130"/>
      <c r="SLL26" s="130"/>
      <c r="SLM26" s="130"/>
      <c r="SLN26" s="130"/>
      <c r="SLO26" s="130"/>
      <c r="SLP26" s="130"/>
      <c r="SLQ26" s="130"/>
      <c r="SLR26" s="130"/>
      <c r="SLS26" s="130"/>
      <c r="SLT26" s="130"/>
      <c r="SLU26" s="130"/>
      <c r="SLV26" s="130"/>
      <c r="SLW26" s="130"/>
      <c r="SLX26" s="130"/>
      <c r="SLY26" s="130"/>
      <c r="SLZ26" s="130"/>
      <c r="SMA26" s="130"/>
      <c r="SMB26" s="130"/>
      <c r="SMC26" s="130"/>
      <c r="SMD26" s="130"/>
      <c r="SME26" s="130"/>
      <c r="SMF26" s="130"/>
      <c r="SMG26" s="130"/>
      <c r="SMH26" s="130"/>
      <c r="SMI26" s="130"/>
      <c r="SMJ26" s="130"/>
      <c r="SMK26" s="130"/>
      <c r="SML26" s="130"/>
      <c r="SMM26" s="130"/>
      <c r="SMN26" s="130"/>
      <c r="SMO26" s="130"/>
      <c r="SMP26" s="130"/>
      <c r="SMQ26" s="130"/>
      <c r="SMR26" s="130"/>
      <c r="SMS26" s="130"/>
      <c r="SMT26" s="130"/>
      <c r="SMU26" s="130"/>
      <c r="SMV26" s="130"/>
      <c r="SMW26" s="130"/>
      <c r="SMX26" s="130"/>
      <c r="SMY26" s="130"/>
      <c r="SMZ26" s="130"/>
      <c r="SNA26" s="130"/>
      <c r="SNB26" s="130"/>
      <c r="SNC26" s="130"/>
      <c r="SND26" s="130"/>
      <c r="SNE26" s="130"/>
      <c r="SNF26" s="130"/>
      <c r="SNG26" s="130"/>
      <c r="SNH26" s="130"/>
      <c r="SNI26" s="130"/>
      <c r="SNJ26" s="130"/>
      <c r="SNK26" s="130"/>
      <c r="SNL26" s="130"/>
      <c r="SNM26" s="130"/>
      <c r="SNN26" s="130"/>
      <c r="SNO26" s="130"/>
      <c r="SNP26" s="130"/>
      <c r="SNQ26" s="130"/>
      <c r="SNR26" s="130"/>
      <c r="SNS26" s="130"/>
      <c r="SNT26" s="130"/>
      <c r="SNU26" s="130"/>
      <c r="SNV26" s="130"/>
      <c r="SNW26" s="130"/>
      <c r="SNX26" s="130"/>
      <c r="SNY26" s="130"/>
      <c r="SNZ26" s="130"/>
      <c r="SOA26" s="130"/>
      <c r="SOB26" s="130"/>
      <c r="SOC26" s="130"/>
      <c r="SOD26" s="130"/>
      <c r="SOE26" s="130"/>
      <c r="SOF26" s="130"/>
      <c r="SOG26" s="130"/>
      <c r="SOH26" s="130"/>
      <c r="SOI26" s="130"/>
      <c r="SOJ26" s="130"/>
      <c r="SOK26" s="130"/>
      <c r="SOL26" s="130"/>
      <c r="SOM26" s="130"/>
      <c r="SON26" s="130"/>
      <c r="SOO26" s="130"/>
      <c r="SOP26" s="130"/>
      <c r="SOQ26" s="130"/>
      <c r="SOR26" s="130"/>
      <c r="SOS26" s="130"/>
      <c r="SOT26" s="130"/>
      <c r="SOU26" s="130"/>
      <c r="SOV26" s="130"/>
      <c r="SOW26" s="130"/>
      <c r="SOX26" s="130"/>
      <c r="SOY26" s="130"/>
      <c r="SOZ26" s="130"/>
      <c r="SPA26" s="130"/>
      <c r="SPB26" s="130"/>
      <c r="SPC26" s="130"/>
      <c r="SPD26" s="130"/>
      <c r="SPE26" s="130"/>
      <c r="SPF26" s="130"/>
      <c r="SPG26" s="130"/>
      <c r="SPH26" s="130"/>
      <c r="SPI26" s="130"/>
      <c r="SPJ26" s="130"/>
      <c r="SPK26" s="130"/>
      <c r="SPL26" s="130"/>
      <c r="SPM26" s="130"/>
      <c r="SPN26" s="130"/>
      <c r="SPO26" s="130"/>
      <c r="SPP26" s="130"/>
      <c r="SPQ26" s="130"/>
      <c r="SPR26" s="130"/>
      <c r="SPS26" s="130"/>
      <c r="SPT26" s="130"/>
      <c r="SPU26" s="130"/>
      <c r="SPV26" s="130"/>
      <c r="SPW26" s="130"/>
      <c r="SPX26" s="130"/>
      <c r="SPY26" s="130"/>
      <c r="SPZ26" s="130"/>
      <c r="SQA26" s="130"/>
      <c r="SQB26" s="130"/>
      <c r="SQC26" s="130"/>
      <c r="SQD26" s="130"/>
      <c r="SQE26" s="130"/>
      <c r="SQF26" s="130"/>
      <c r="SQG26" s="130"/>
      <c r="SQH26" s="130"/>
      <c r="SQI26" s="130"/>
      <c r="SQJ26" s="130"/>
      <c r="SQK26" s="130"/>
      <c r="SQL26" s="130"/>
      <c r="SQM26" s="130"/>
      <c r="SQN26" s="130"/>
      <c r="SQO26" s="130"/>
      <c r="SQP26" s="130"/>
      <c r="SQQ26" s="130"/>
      <c r="SQR26" s="130"/>
      <c r="SQS26" s="130"/>
      <c r="SQT26" s="130"/>
      <c r="SQU26" s="130"/>
      <c r="SQV26" s="130"/>
      <c r="SQW26" s="130"/>
      <c r="SQX26" s="130"/>
      <c r="SQY26" s="130"/>
      <c r="SQZ26" s="130"/>
      <c r="SRA26" s="130"/>
      <c r="SRB26" s="130"/>
      <c r="SRC26" s="130"/>
      <c r="SRD26" s="130"/>
      <c r="SRE26" s="130"/>
      <c r="SRF26" s="130"/>
      <c r="SRG26" s="130"/>
      <c r="SRH26" s="130"/>
      <c r="SRI26" s="130"/>
      <c r="SRJ26" s="130"/>
      <c r="SRK26" s="130"/>
      <c r="SRL26" s="130"/>
      <c r="SRM26" s="130"/>
      <c r="SRN26" s="130"/>
      <c r="SRO26" s="130"/>
      <c r="SRP26" s="130"/>
      <c r="SRQ26" s="130"/>
      <c r="SRR26" s="130"/>
      <c r="SRS26" s="130"/>
      <c r="SRT26" s="130"/>
      <c r="SRU26" s="130"/>
      <c r="SRV26" s="130"/>
      <c r="SRW26" s="130"/>
      <c r="SRX26" s="130"/>
      <c r="SRY26" s="130"/>
      <c r="SRZ26" s="130"/>
      <c r="SSA26" s="130"/>
      <c r="SSB26" s="130"/>
      <c r="SSC26" s="130"/>
      <c r="SSD26" s="130"/>
      <c r="SSE26" s="130"/>
      <c r="SSF26" s="130"/>
      <c r="SSG26" s="130"/>
      <c r="SSH26" s="130"/>
      <c r="SSI26" s="130"/>
      <c r="SSJ26" s="130"/>
      <c r="SSK26" s="130"/>
      <c r="SSL26" s="130"/>
      <c r="SSM26" s="130"/>
      <c r="SSN26" s="130"/>
      <c r="SSO26" s="130"/>
      <c r="SSP26" s="130"/>
      <c r="SSQ26" s="130"/>
      <c r="SSR26" s="130"/>
      <c r="SSS26" s="130"/>
      <c r="SST26" s="130"/>
      <c r="SSU26" s="130"/>
      <c r="SSV26" s="130"/>
      <c r="SSW26" s="130"/>
      <c r="SSX26" s="130"/>
      <c r="SSY26" s="130"/>
      <c r="SSZ26" s="130"/>
      <c r="STA26" s="130"/>
      <c r="STB26" s="130"/>
      <c r="STC26" s="130"/>
      <c r="STD26" s="130"/>
      <c r="STE26" s="130"/>
      <c r="STF26" s="130"/>
      <c r="STG26" s="130"/>
      <c r="STH26" s="130"/>
      <c r="STI26" s="130"/>
      <c r="STJ26" s="130"/>
      <c r="STK26" s="130"/>
      <c r="STL26" s="130"/>
      <c r="STM26" s="130"/>
      <c r="STN26" s="130"/>
      <c r="STO26" s="130"/>
      <c r="STP26" s="130"/>
      <c r="STQ26" s="130"/>
      <c r="STR26" s="130"/>
      <c r="STS26" s="130"/>
      <c r="STT26" s="130"/>
      <c r="STU26" s="130"/>
      <c r="STV26" s="130"/>
      <c r="STW26" s="130"/>
      <c r="STX26" s="130"/>
      <c r="STY26" s="130"/>
      <c r="STZ26" s="130"/>
      <c r="SUA26" s="130"/>
      <c r="SUB26" s="130"/>
      <c r="SUC26" s="130"/>
      <c r="SUD26" s="130"/>
      <c r="SUE26" s="130"/>
      <c r="SUF26" s="130"/>
      <c r="SUG26" s="130"/>
      <c r="SUH26" s="130"/>
      <c r="SUI26" s="130"/>
      <c r="SUJ26" s="130"/>
      <c r="SUK26" s="130"/>
      <c r="SUL26" s="130"/>
      <c r="SUM26" s="130"/>
      <c r="SUN26" s="130"/>
      <c r="SUO26" s="130"/>
      <c r="SUP26" s="130"/>
      <c r="SUQ26" s="130"/>
      <c r="SUR26" s="130"/>
      <c r="SUS26" s="130"/>
      <c r="SUT26" s="130"/>
      <c r="SUU26" s="130"/>
      <c r="SUV26" s="130"/>
      <c r="SUW26" s="130"/>
      <c r="SUX26" s="130"/>
      <c r="SUY26" s="130"/>
      <c r="SUZ26" s="130"/>
      <c r="SVA26" s="130"/>
      <c r="SVB26" s="130"/>
      <c r="SVC26" s="130"/>
      <c r="SVD26" s="130"/>
      <c r="SVE26" s="130"/>
      <c r="SVF26" s="130"/>
      <c r="SVG26" s="130"/>
      <c r="SVH26" s="130"/>
      <c r="SVI26" s="130"/>
      <c r="SVJ26" s="130"/>
      <c r="SVK26" s="130"/>
      <c r="SVL26" s="130"/>
      <c r="SVM26" s="130"/>
      <c r="SVN26" s="130"/>
      <c r="SVO26" s="130"/>
      <c r="SVP26" s="130"/>
      <c r="SVQ26" s="130"/>
      <c r="SVR26" s="130"/>
      <c r="SVS26" s="130"/>
      <c r="SVT26" s="130"/>
      <c r="SVU26" s="130"/>
      <c r="SVV26" s="130"/>
      <c r="SVW26" s="130"/>
      <c r="SVX26" s="130"/>
      <c r="SVY26" s="130"/>
      <c r="SVZ26" s="130"/>
      <c r="SWA26" s="130"/>
      <c r="SWB26" s="130"/>
      <c r="SWC26" s="130"/>
      <c r="SWD26" s="130"/>
      <c r="SWE26" s="130"/>
      <c r="SWF26" s="130"/>
      <c r="SWG26" s="130"/>
      <c r="SWH26" s="130"/>
      <c r="SWI26" s="130"/>
      <c r="SWJ26" s="130"/>
      <c r="SWK26" s="130"/>
      <c r="SWL26" s="130"/>
      <c r="SWM26" s="130"/>
      <c r="SWN26" s="130"/>
      <c r="SWO26" s="130"/>
      <c r="SWP26" s="130"/>
      <c r="SWQ26" s="130"/>
      <c r="SWR26" s="130"/>
      <c r="SWS26" s="130"/>
      <c r="SWT26" s="130"/>
      <c r="SWU26" s="130"/>
      <c r="SWV26" s="130"/>
      <c r="SWW26" s="130"/>
      <c r="SWX26" s="130"/>
      <c r="SWY26" s="130"/>
      <c r="SWZ26" s="130"/>
      <c r="SXA26" s="130"/>
      <c r="SXB26" s="130"/>
      <c r="SXC26" s="130"/>
      <c r="SXD26" s="130"/>
      <c r="SXE26" s="130"/>
      <c r="SXF26" s="130"/>
      <c r="SXG26" s="130"/>
      <c r="SXH26" s="130"/>
      <c r="SXI26" s="130"/>
      <c r="SXJ26" s="130"/>
      <c r="SXK26" s="130"/>
      <c r="SXL26" s="130"/>
      <c r="SXM26" s="130"/>
      <c r="SXN26" s="130"/>
      <c r="SXO26" s="130"/>
      <c r="SXP26" s="130"/>
      <c r="SXQ26" s="130"/>
      <c r="SXR26" s="130"/>
      <c r="SXS26" s="130"/>
      <c r="SXT26" s="130"/>
      <c r="SXU26" s="130"/>
      <c r="SXV26" s="130"/>
      <c r="SXW26" s="130"/>
      <c r="SXX26" s="130"/>
      <c r="SXY26" s="130"/>
      <c r="SXZ26" s="130"/>
      <c r="SYA26" s="130"/>
      <c r="SYB26" s="130"/>
      <c r="SYC26" s="130"/>
      <c r="SYD26" s="130"/>
      <c r="SYE26" s="130"/>
      <c r="SYF26" s="130"/>
      <c r="SYG26" s="130"/>
      <c r="SYH26" s="130"/>
      <c r="SYI26" s="130"/>
      <c r="SYJ26" s="130"/>
      <c r="SYK26" s="130"/>
      <c r="SYL26" s="130"/>
      <c r="SYM26" s="130"/>
      <c r="SYN26" s="130"/>
      <c r="SYO26" s="130"/>
      <c r="SYP26" s="130"/>
      <c r="SYQ26" s="130"/>
      <c r="SYR26" s="130"/>
      <c r="SYS26" s="130"/>
      <c r="SYT26" s="130"/>
      <c r="SYU26" s="130"/>
      <c r="SYV26" s="130"/>
      <c r="SYW26" s="130"/>
      <c r="SYX26" s="130"/>
      <c r="SYY26" s="130"/>
      <c r="SYZ26" s="130"/>
      <c r="SZA26" s="130"/>
      <c r="SZB26" s="130"/>
      <c r="SZC26" s="130"/>
      <c r="SZD26" s="130"/>
      <c r="SZE26" s="130"/>
      <c r="SZF26" s="130"/>
      <c r="SZG26" s="130"/>
      <c r="SZH26" s="130"/>
      <c r="SZI26" s="130"/>
      <c r="SZJ26" s="130"/>
      <c r="SZK26" s="130"/>
      <c r="SZL26" s="130"/>
      <c r="SZM26" s="130"/>
      <c r="SZN26" s="130"/>
      <c r="SZO26" s="130"/>
      <c r="SZP26" s="130"/>
      <c r="SZQ26" s="130"/>
      <c r="SZR26" s="130"/>
      <c r="SZS26" s="130"/>
      <c r="SZT26" s="130"/>
      <c r="SZU26" s="130"/>
      <c r="SZV26" s="130"/>
      <c r="SZW26" s="130"/>
      <c r="SZX26" s="130"/>
      <c r="SZY26" s="130"/>
      <c r="SZZ26" s="130"/>
      <c r="TAA26" s="130"/>
      <c r="TAB26" s="130"/>
      <c r="TAC26" s="130"/>
      <c r="TAD26" s="130"/>
      <c r="TAE26" s="130"/>
      <c r="TAF26" s="130"/>
      <c r="TAG26" s="130"/>
      <c r="TAH26" s="130"/>
      <c r="TAI26" s="130"/>
      <c r="TAJ26" s="130"/>
      <c r="TAK26" s="130"/>
      <c r="TAL26" s="130"/>
      <c r="TAM26" s="130"/>
      <c r="TAN26" s="130"/>
      <c r="TAO26" s="130"/>
      <c r="TAP26" s="130"/>
      <c r="TAQ26" s="130"/>
      <c r="TAR26" s="130"/>
      <c r="TAS26" s="130"/>
      <c r="TAT26" s="130"/>
      <c r="TAU26" s="130"/>
      <c r="TAV26" s="130"/>
      <c r="TAW26" s="130"/>
      <c r="TAX26" s="130"/>
      <c r="TAY26" s="130"/>
      <c r="TAZ26" s="130"/>
      <c r="TBA26" s="130"/>
      <c r="TBB26" s="130"/>
      <c r="TBC26" s="130"/>
      <c r="TBD26" s="130"/>
      <c r="TBE26" s="130"/>
      <c r="TBF26" s="130"/>
      <c r="TBG26" s="130"/>
      <c r="TBH26" s="130"/>
      <c r="TBI26" s="130"/>
      <c r="TBJ26" s="130"/>
      <c r="TBK26" s="130"/>
      <c r="TBL26" s="130"/>
      <c r="TBM26" s="130"/>
      <c r="TBN26" s="130"/>
      <c r="TBO26" s="130"/>
      <c r="TBP26" s="130"/>
      <c r="TBQ26" s="130"/>
      <c r="TBR26" s="130"/>
      <c r="TBS26" s="130"/>
      <c r="TBT26" s="130"/>
      <c r="TBU26" s="130"/>
      <c r="TBV26" s="130"/>
      <c r="TBW26" s="130"/>
      <c r="TBX26" s="130"/>
      <c r="TBY26" s="130"/>
      <c r="TBZ26" s="130"/>
      <c r="TCA26" s="130"/>
      <c r="TCB26" s="130"/>
      <c r="TCC26" s="130"/>
      <c r="TCD26" s="130"/>
      <c r="TCE26" s="130"/>
      <c r="TCF26" s="130"/>
      <c r="TCG26" s="130"/>
      <c r="TCH26" s="130"/>
      <c r="TCI26" s="130"/>
      <c r="TCJ26" s="130"/>
      <c r="TCK26" s="130"/>
      <c r="TCL26" s="130"/>
      <c r="TCM26" s="130"/>
      <c r="TCN26" s="130"/>
      <c r="TCO26" s="130"/>
      <c r="TCP26" s="130"/>
      <c r="TCQ26" s="130"/>
      <c r="TCR26" s="130"/>
      <c r="TCS26" s="130"/>
      <c r="TCT26" s="130"/>
      <c r="TCU26" s="130"/>
      <c r="TCV26" s="130"/>
      <c r="TCW26" s="130"/>
      <c r="TCX26" s="130"/>
      <c r="TCY26" s="130"/>
      <c r="TCZ26" s="130"/>
      <c r="TDA26" s="130"/>
      <c r="TDB26" s="130"/>
      <c r="TDC26" s="130"/>
      <c r="TDD26" s="130"/>
      <c r="TDE26" s="130"/>
      <c r="TDF26" s="130"/>
      <c r="TDG26" s="130"/>
      <c r="TDH26" s="130"/>
      <c r="TDI26" s="130"/>
      <c r="TDJ26" s="130"/>
      <c r="TDK26" s="130"/>
      <c r="TDL26" s="130"/>
      <c r="TDM26" s="130"/>
      <c r="TDN26" s="130"/>
      <c r="TDO26" s="130"/>
      <c r="TDP26" s="130"/>
      <c r="TDQ26" s="130"/>
      <c r="TDR26" s="130"/>
      <c r="TDS26" s="130"/>
      <c r="TDT26" s="130"/>
      <c r="TDU26" s="130"/>
      <c r="TDV26" s="130"/>
      <c r="TDW26" s="130"/>
      <c r="TDX26" s="130"/>
      <c r="TDY26" s="130"/>
      <c r="TDZ26" s="130"/>
      <c r="TEA26" s="130"/>
      <c r="TEB26" s="130"/>
      <c r="TEC26" s="130"/>
      <c r="TED26" s="130"/>
      <c r="TEE26" s="130"/>
      <c r="TEF26" s="130"/>
      <c r="TEG26" s="130"/>
      <c r="TEH26" s="130"/>
      <c r="TEI26" s="130"/>
      <c r="TEJ26" s="130"/>
      <c r="TEK26" s="130"/>
      <c r="TEL26" s="130"/>
      <c r="TEM26" s="130"/>
      <c r="TEN26" s="130"/>
      <c r="TEO26" s="130"/>
      <c r="TEP26" s="130"/>
      <c r="TEQ26" s="130"/>
      <c r="TER26" s="130"/>
      <c r="TES26" s="130"/>
      <c r="TET26" s="130"/>
      <c r="TEU26" s="130"/>
      <c r="TEV26" s="130"/>
      <c r="TEW26" s="130"/>
      <c r="TEX26" s="130"/>
      <c r="TEY26" s="130"/>
      <c r="TEZ26" s="130"/>
      <c r="TFA26" s="130"/>
      <c r="TFB26" s="130"/>
      <c r="TFC26" s="130"/>
      <c r="TFD26" s="130"/>
      <c r="TFE26" s="130"/>
      <c r="TFF26" s="130"/>
      <c r="TFG26" s="130"/>
      <c r="TFH26" s="130"/>
      <c r="TFI26" s="130"/>
      <c r="TFJ26" s="130"/>
      <c r="TFK26" s="130"/>
      <c r="TFL26" s="130"/>
      <c r="TFM26" s="130"/>
      <c r="TFN26" s="130"/>
      <c r="TFO26" s="130"/>
      <c r="TFP26" s="130"/>
      <c r="TFQ26" s="130"/>
      <c r="TFR26" s="130"/>
      <c r="TFS26" s="130"/>
      <c r="TFT26" s="130"/>
      <c r="TFU26" s="130"/>
      <c r="TFV26" s="130"/>
      <c r="TFW26" s="130"/>
      <c r="TFX26" s="130"/>
      <c r="TFY26" s="130"/>
      <c r="TFZ26" s="130"/>
      <c r="TGA26" s="130"/>
      <c r="TGB26" s="130"/>
      <c r="TGC26" s="130"/>
      <c r="TGD26" s="130"/>
      <c r="TGE26" s="130"/>
      <c r="TGF26" s="130"/>
      <c r="TGG26" s="130"/>
      <c r="TGH26" s="130"/>
      <c r="TGI26" s="130"/>
      <c r="TGJ26" s="130"/>
      <c r="TGK26" s="130"/>
      <c r="TGL26" s="130"/>
      <c r="TGM26" s="130"/>
      <c r="TGN26" s="130"/>
      <c r="TGO26" s="130"/>
      <c r="TGP26" s="130"/>
      <c r="TGQ26" s="130"/>
      <c r="TGR26" s="130"/>
      <c r="TGS26" s="130"/>
      <c r="TGT26" s="130"/>
      <c r="TGU26" s="130"/>
      <c r="TGV26" s="130"/>
      <c r="TGW26" s="130"/>
      <c r="TGX26" s="130"/>
      <c r="TGY26" s="130"/>
      <c r="TGZ26" s="130"/>
      <c r="THA26" s="130"/>
      <c r="THB26" s="130"/>
      <c r="THC26" s="130"/>
      <c r="THD26" s="130"/>
      <c r="THE26" s="130"/>
      <c r="THF26" s="130"/>
      <c r="THG26" s="130"/>
      <c r="THH26" s="130"/>
      <c r="THI26" s="130"/>
      <c r="THJ26" s="130"/>
      <c r="THK26" s="130"/>
      <c r="THL26" s="130"/>
      <c r="THM26" s="130"/>
      <c r="THN26" s="130"/>
      <c r="THO26" s="130"/>
      <c r="THP26" s="130"/>
      <c r="THQ26" s="130"/>
      <c r="THR26" s="130"/>
      <c r="THS26" s="130"/>
      <c r="THT26" s="130"/>
      <c r="THU26" s="130"/>
      <c r="THV26" s="130"/>
      <c r="THW26" s="130"/>
      <c r="THX26" s="130"/>
      <c r="THY26" s="130"/>
      <c r="THZ26" s="130"/>
      <c r="TIA26" s="130"/>
      <c r="TIB26" s="130"/>
      <c r="TIC26" s="130"/>
      <c r="TID26" s="130"/>
      <c r="TIE26" s="130"/>
      <c r="TIF26" s="130"/>
      <c r="TIG26" s="130"/>
      <c r="TIH26" s="130"/>
      <c r="TII26" s="130"/>
      <c r="TIJ26" s="130"/>
      <c r="TIK26" s="130"/>
      <c r="TIL26" s="130"/>
      <c r="TIM26" s="130"/>
      <c r="TIN26" s="130"/>
      <c r="TIO26" s="130"/>
      <c r="TIP26" s="130"/>
      <c r="TIQ26" s="130"/>
      <c r="TIR26" s="130"/>
      <c r="TIS26" s="130"/>
      <c r="TIT26" s="130"/>
      <c r="TIU26" s="130"/>
      <c r="TIV26" s="130"/>
      <c r="TIW26" s="130"/>
      <c r="TIX26" s="130"/>
      <c r="TIY26" s="130"/>
      <c r="TIZ26" s="130"/>
      <c r="TJA26" s="130"/>
      <c r="TJB26" s="130"/>
      <c r="TJC26" s="130"/>
      <c r="TJD26" s="130"/>
      <c r="TJE26" s="130"/>
      <c r="TJF26" s="130"/>
      <c r="TJG26" s="130"/>
      <c r="TJH26" s="130"/>
      <c r="TJI26" s="130"/>
      <c r="TJJ26" s="130"/>
      <c r="TJK26" s="130"/>
      <c r="TJL26" s="130"/>
      <c r="TJM26" s="130"/>
      <c r="TJN26" s="130"/>
      <c r="TJO26" s="130"/>
      <c r="TJP26" s="130"/>
      <c r="TJQ26" s="130"/>
      <c r="TJR26" s="130"/>
      <c r="TJS26" s="130"/>
      <c r="TJT26" s="130"/>
      <c r="TJU26" s="130"/>
      <c r="TJV26" s="130"/>
      <c r="TJW26" s="130"/>
      <c r="TJX26" s="130"/>
      <c r="TJY26" s="130"/>
      <c r="TJZ26" s="130"/>
      <c r="TKA26" s="130"/>
      <c r="TKB26" s="130"/>
      <c r="TKC26" s="130"/>
      <c r="TKD26" s="130"/>
      <c r="TKE26" s="130"/>
      <c r="TKF26" s="130"/>
      <c r="TKG26" s="130"/>
      <c r="TKH26" s="130"/>
      <c r="TKI26" s="130"/>
      <c r="TKJ26" s="130"/>
      <c r="TKK26" s="130"/>
      <c r="TKL26" s="130"/>
      <c r="TKM26" s="130"/>
      <c r="TKN26" s="130"/>
      <c r="TKO26" s="130"/>
      <c r="TKP26" s="130"/>
      <c r="TKQ26" s="130"/>
      <c r="TKR26" s="130"/>
      <c r="TKS26" s="130"/>
      <c r="TKT26" s="130"/>
      <c r="TKU26" s="130"/>
      <c r="TKV26" s="130"/>
      <c r="TKW26" s="130"/>
      <c r="TKX26" s="130"/>
      <c r="TKY26" s="130"/>
      <c r="TKZ26" s="130"/>
      <c r="TLA26" s="130"/>
      <c r="TLB26" s="130"/>
      <c r="TLC26" s="130"/>
      <c r="TLD26" s="130"/>
      <c r="TLE26" s="130"/>
      <c r="TLF26" s="130"/>
      <c r="TLG26" s="130"/>
      <c r="TLH26" s="130"/>
      <c r="TLI26" s="130"/>
      <c r="TLJ26" s="130"/>
      <c r="TLK26" s="130"/>
      <c r="TLL26" s="130"/>
      <c r="TLM26" s="130"/>
      <c r="TLN26" s="130"/>
      <c r="TLO26" s="130"/>
      <c r="TLP26" s="130"/>
      <c r="TLQ26" s="130"/>
      <c r="TLR26" s="130"/>
      <c r="TLS26" s="130"/>
      <c r="TLT26" s="130"/>
      <c r="TLU26" s="130"/>
      <c r="TLV26" s="130"/>
      <c r="TLW26" s="130"/>
      <c r="TLX26" s="130"/>
      <c r="TLY26" s="130"/>
      <c r="TLZ26" s="130"/>
      <c r="TMA26" s="130"/>
      <c r="TMB26" s="130"/>
      <c r="TMC26" s="130"/>
      <c r="TMD26" s="130"/>
      <c r="TME26" s="130"/>
      <c r="TMF26" s="130"/>
      <c r="TMG26" s="130"/>
      <c r="TMH26" s="130"/>
      <c r="TMI26" s="130"/>
      <c r="TMJ26" s="130"/>
      <c r="TMK26" s="130"/>
      <c r="TML26" s="130"/>
      <c r="TMM26" s="130"/>
      <c r="TMN26" s="130"/>
      <c r="TMO26" s="130"/>
      <c r="TMP26" s="130"/>
      <c r="TMQ26" s="130"/>
      <c r="TMR26" s="130"/>
      <c r="TMS26" s="130"/>
      <c r="TMT26" s="130"/>
      <c r="TMU26" s="130"/>
      <c r="TMV26" s="130"/>
      <c r="TMW26" s="130"/>
      <c r="TMX26" s="130"/>
      <c r="TMY26" s="130"/>
      <c r="TMZ26" s="130"/>
      <c r="TNA26" s="130"/>
      <c r="TNB26" s="130"/>
      <c r="TNC26" s="130"/>
      <c r="TND26" s="130"/>
      <c r="TNE26" s="130"/>
      <c r="TNF26" s="130"/>
      <c r="TNG26" s="130"/>
      <c r="TNH26" s="130"/>
      <c r="TNI26" s="130"/>
      <c r="TNJ26" s="130"/>
      <c r="TNK26" s="130"/>
      <c r="TNL26" s="130"/>
      <c r="TNM26" s="130"/>
      <c r="TNN26" s="130"/>
      <c r="TNO26" s="130"/>
      <c r="TNP26" s="130"/>
      <c r="TNQ26" s="130"/>
      <c r="TNR26" s="130"/>
      <c r="TNS26" s="130"/>
      <c r="TNT26" s="130"/>
      <c r="TNU26" s="130"/>
      <c r="TNV26" s="130"/>
      <c r="TNW26" s="130"/>
      <c r="TNX26" s="130"/>
      <c r="TNY26" s="130"/>
      <c r="TNZ26" s="130"/>
      <c r="TOA26" s="130"/>
      <c r="TOB26" s="130"/>
      <c r="TOC26" s="130"/>
      <c r="TOD26" s="130"/>
      <c r="TOE26" s="130"/>
      <c r="TOF26" s="130"/>
      <c r="TOG26" s="130"/>
      <c r="TOH26" s="130"/>
      <c r="TOI26" s="130"/>
      <c r="TOJ26" s="130"/>
      <c r="TOK26" s="130"/>
      <c r="TOL26" s="130"/>
      <c r="TOM26" s="130"/>
      <c r="TON26" s="130"/>
      <c r="TOO26" s="130"/>
      <c r="TOP26" s="130"/>
      <c r="TOQ26" s="130"/>
      <c r="TOR26" s="130"/>
      <c r="TOS26" s="130"/>
      <c r="TOT26" s="130"/>
      <c r="TOU26" s="130"/>
      <c r="TOV26" s="130"/>
      <c r="TOW26" s="130"/>
      <c r="TOX26" s="130"/>
      <c r="TOY26" s="130"/>
      <c r="TOZ26" s="130"/>
      <c r="TPA26" s="130"/>
      <c r="TPB26" s="130"/>
      <c r="TPC26" s="130"/>
      <c r="TPD26" s="130"/>
      <c r="TPE26" s="130"/>
      <c r="TPF26" s="130"/>
      <c r="TPG26" s="130"/>
      <c r="TPH26" s="130"/>
      <c r="TPI26" s="130"/>
      <c r="TPJ26" s="130"/>
      <c r="TPK26" s="130"/>
      <c r="TPL26" s="130"/>
      <c r="TPM26" s="130"/>
      <c r="TPN26" s="130"/>
      <c r="TPO26" s="130"/>
      <c r="TPP26" s="130"/>
      <c r="TPQ26" s="130"/>
      <c r="TPR26" s="130"/>
      <c r="TPS26" s="130"/>
      <c r="TPT26" s="130"/>
      <c r="TPU26" s="130"/>
      <c r="TPV26" s="130"/>
      <c r="TPW26" s="130"/>
      <c r="TPX26" s="130"/>
      <c r="TPY26" s="130"/>
      <c r="TPZ26" s="130"/>
      <c r="TQA26" s="130"/>
      <c r="TQB26" s="130"/>
      <c r="TQC26" s="130"/>
      <c r="TQD26" s="130"/>
      <c r="TQE26" s="130"/>
      <c r="TQF26" s="130"/>
      <c r="TQG26" s="130"/>
      <c r="TQH26" s="130"/>
      <c r="TQI26" s="130"/>
      <c r="TQJ26" s="130"/>
      <c r="TQK26" s="130"/>
      <c r="TQL26" s="130"/>
      <c r="TQM26" s="130"/>
      <c r="TQN26" s="130"/>
      <c r="TQO26" s="130"/>
      <c r="TQP26" s="130"/>
      <c r="TQQ26" s="130"/>
      <c r="TQR26" s="130"/>
      <c r="TQS26" s="130"/>
      <c r="TQT26" s="130"/>
      <c r="TQU26" s="130"/>
      <c r="TQV26" s="130"/>
      <c r="TQW26" s="130"/>
      <c r="TQX26" s="130"/>
      <c r="TQY26" s="130"/>
      <c r="TQZ26" s="130"/>
      <c r="TRA26" s="130"/>
      <c r="TRB26" s="130"/>
      <c r="TRC26" s="130"/>
      <c r="TRD26" s="130"/>
      <c r="TRE26" s="130"/>
      <c r="TRF26" s="130"/>
      <c r="TRG26" s="130"/>
      <c r="TRH26" s="130"/>
      <c r="TRI26" s="130"/>
      <c r="TRJ26" s="130"/>
      <c r="TRK26" s="130"/>
      <c r="TRL26" s="130"/>
      <c r="TRM26" s="130"/>
      <c r="TRN26" s="130"/>
      <c r="TRO26" s="130"/>
      <c r="TRP26" s="130"/>
      <c r="TRQ26" s="130"/>
      <c r="TRR26" s="130"/>
      <c r="TRS26" s="130"/>
      <c r="TRT26" s="130"/>
      <c r="TRU26" s="130"/>
      <c r="TRV26" s="130"/>
      <c r="TRW26" s="130"/>
      <c r="TRX26" s="130"/>
      <c r="TRY26" s="130"/>
      <c r="TRZ26" s="130"/>
      <c r="TSA26" s="130"/>
      <c r="TSB26" s="130"/>
      <c r="TSC26" s="130"/>
      <c r="TSD26" s="130"/>
      <c r="TSE26" s="130"/>
      <c r="TSF26" s="130"/>
      <c r="TSG26" s="130"/>
      <c r="TSH26" s="130"/>
      <c r="TSI26" s="130"/>
      <c r="TSJ26" s="130"/>
      <c r="TSK26" s="130"/>
      <c r="TSL26" s="130"/>
      <c r="TSM26" s="130"/>
      <c r="TSN26" s="130"/>
      <c r="TSO26" s="130"/>
      <c r="TSP26" s="130"/>
      <c r="TSQ26" s="130"/>
      <c r="TSR26" s="130"/>
      <c r="TSS26" s="130"/>
      <c r="TST26" s="130"/>
      <c r="TSU26" s="130"/>
      <c r="TSV26" s="130"/>
      <c r="TSW26" s="130"/>
      <c r="TSX26" s="130"/>
      <c r="TSY26" s="130"/>
      <c r="TSZ26" s="130"/>
      <c r="TTA26" s="130"/>
      <c r="TTB26" s="130"/>
      <c r="TTC26" s="130"/>
      <c r="TTD26" s="130"/>
      <c r="TTE26" s="130"/>
      <c r="TTF26" s="130"/>
      <c r="TTG26" s="130"/>
      <c r="TTH26" s="130"/>
      <c r="TTI26" s="130"/>
      <c r="TTJ26" s="130"/>
      <c r="TTK26" s="130"/>
      <c r="TTL26" s="130"/>
      <c r="TTM26" s="130"/>
      <c r="TTN26" s="130"/>
      <c r="TTO26" s="130"/>
      <c r="TTP26" s="130"/>
      <c r="TTQ26" s="130"/>
      <c r="TTR26" s="130"/>
      <c r="TTS26" s="130"/>
      <c r="TTT26" s="130"/>
      <c r="TTU26" s="130"/>
      <c r="TTV26" s="130"/>
      <c r="TTW26" s="130"/>
      <c r="TTX26" s="130"/>
      <c r="TTY26" s="130"/>
      <c r="TTZ26" s="130"/>
      <c r="TUA26" s="130"/>
      <c r="TUB26" s="130"/>
      <c r="TUC26" s="130"/>
      <c r="TUD26" s="130"/>
      <c r="TUE26" s="130"/>
      <c r="TUF26" s="130"/>
      <c r="TUG26" s="130"/>
      <c r="TUH26" s="130"/>
      <c r="TUI26" s="130"/>
      <c r="TUJ26" s="130"/>
      <c r="TUK26" s="130"/>
      <c r="TUL26" s="130"/>
      <c r="TUM26" s="130"/>
      <c r="TUN26" s="130"/>
      <c r="TUO26" s="130"/>
      <c r="TUP26" s="130"/>
      <c r="TUQ26" s="130"/>
      <c r="TUR26" s="130"/>
      <c r="TUS26" s="130"/>
      <c r="TUT26" s="130"/>
      <c r="TUU26" s="130"/>
      <c r="TUV26" s="130"/>
      <c r="TUW26" s="130"/>
      <c r="TUX26" s="130"/>
      <c r="TUY26" s="130"/>
      <c r="TUZ26" s="130"/>
      <c r="TVA26" s="130"/>
      <c r="TVB26" s="130"/>
      <c r="TVC26" s="130"/>
      <c r="TVD26" s="130"/>
      <c r="TVE26" s="130"/>
      <c r="TVF26" s="130"/>
      <c r="TVG26" s="130"/>
      <c r="TVH26" s="130"/>
      <c r="TVI26" s="130"/>
      <c r="TVJ26" s="130"/>
      <c r="TVK26" s="130"/>
      <c r="TVL26" s="130"/>
      <c r="TVM26" s="130"/>
      <c r="TVN26" s="130"/>
      <c r="TVO26" s="130"/>
      <c r="TVP26" s="130"/>
      <c r="TVQ26" s="130"/>
      <c r="TVR26" s="130"/>
      <c r="TVS26" s="130"/>
      <c r="TVT26" s="130"/>
      <c r="TVU26" s="130"/>
      <c r="TVV26" s="130"/>
      <c r="TVW26" s="130"/>
      <c r="TVX26" s="130"/>
      <c r="TVY26" s="130"/>
      <c r="TVZ26" s="130"/>
      <c r="TWA26" s="130"/>
      <c r="TWB26" s="130"/>
      <c r="TWC26" s="130"/>
      <c r="TWD26" s="130"/>
      <c r="TWE26" s="130"/>
      <c r="TWF26" s="130"/>
      <c r="TWG26" s="130"/>
      <c r="TWH26" s="130"/>
      <c r="TWI26" s="130"/>
      <c r="TWJ26" s="130"/>
      <c r="TWK26" s="130"/>
      <c r="TWL26" s="130"/>
      <c r="TWM26" s="130"/>
      <c r="TWN26" s="130"/>
      <c r="TWO26" s="130"/>
      <c r="TWP26" s="130"/>
      <c r="TWQ26" s="130"/>
      <c r="TWR26" s="130"/>
      <c r="TWS26" s="130"/>
      <c r="TWT26" s="130"/>
      <c r="TWU26" s="130"/>
      <c r="TWV26" s="130"/>
      <c r="TWW26" s="130"/>
      <c r="TWX26" s="130"/>
      <c r="TWY26" s="130"/>
      <c r="TWZ26" s="130"/>
      <c r="TXA26" s="130"/>
      <c r="TXB26" s="130"/>
      <c r="TXC26" s="130"/>
      <c r="TXD26" s="130"/>
      <c r="TXE26" s="130"/>
      <c r="TXF26" s="130"/>
      <c r="TXG26" s="130"/>
      <c r="TXH26" s="130"/>
      <c r="TXI26" s="130"/>
      <c r="TXJ26" s="130"/>
      <c r="TXK26" s="130"/>
      <c r="TXL26" s="130"/>
      <c r="TXM26" s="130"/>
      <c r="TXN26" s="130"/>
      <c r="TXO26" s="130"/>
      <c r="TXP26" s="130"/>
      <c r="TXQ26" s="130"/>
      <c r="TXR26" s="130"/>
      <c r="TXS26" s="130"/>
      <c r="TXT26" s="130"/>
      <c r="TXU26" s="130"/>
      <c r="TXV26" s="130"/>
      <c r="TXW26" s="130"/>
      <c r="TXX26" s="130"/>
      <c r="TXY26" s="130"/>
      <c r="TXZ26" s="130"/>
      <c r="TYA26" s="130"/>
      <c r="TYB26" s="130"/>
      <c r="TYC26" s="130"/>
      <c r="TYD26" s="130"/>
      <c r="TYE26" s="130"/>
      <c r="TYF26" s="130"/>
      <c r="TYG26" s="130"/>
      <c r="TYH26" s="130"/>
      <c r="TYI26" s="130"/>
      <c r="TYJ26" s="130"/>
      <c r="TYK26" s="130"/>
      <c r="TYL26" s="130"/>
      <c r="TYM26" s="130"/>
      <c r="TYN26" s="130"/>
      <c r="TYO26" s="130"/>
      <c r="TYP26" s="130"/>
      <c r="TYQ26" s="130"/>
      <c r="TYR26" s="130"/>
      <c r="TYS26" s="130"/>
      <c r="TYT26" s="130"/>
      <c r="TYU26" s="130"/>
      <c r="TYV26" s="130"/>
      <c r="TYW26" s="130"/>
      <c r="TYX26" s="130"/>
      <c r="TYY26" s="130"/>
      <c r="TYZ26" s="130"/>
      <c r="TZA26" s="130"/>
      <c r="TZB26" s="130"/>
      <c r="TZC26" s="130"/>
      <c r="TZD26" s="130"/>
      <c r="TZE26" s="130"/>
      <c r="TZF26" s="130"/>
      <c r="TZG26" s="130"/>
      <c r="TZH26" s="130"/>
      <c r="TZI26" s="130"/>
      <c r="TZJ26" s="130"/>
      <c r="TZK26" s="130"/>
      <c r="TZL26" s="130"/>
      <c r="TZM26" s="130"/>
      <c r="TZN26" s="130"/>
      <c r="TZO26" s="130"/>
      <c r="TZP26" s="130"/>
      <c r="TZQ26" s="130"/>
      <c r="TZR26" s="130"/>
      <c r="TZS26" s="130"/>
      <c r="TZT26" s="130"/>
      <c r="TZU26" s="130"/>
      <c r="TZV26" s="130"/>
      <c r="TZW26" s="130"/>
      <c r="TZX26" s="130"/>
      <c r="TZY26" s="130"/>
      <c r="TZZ26" s="130"/>
      <c r="UAA26" s="130"/>
      <c r="UAB26" s="130"/>
      <c r="UAC26" s="130"/>
      <c r="UAD26" s="130"/>
      <c r="UAE26" s="130"/>
      <c r="UAF26" s="130"/>
      <c r="UAG26" s="130"/>
      <c r="UAH26" s="130"/>
      <c r="UAI26" s="130"/>
      <c r="UAJ26" s="130"/>
      <c r="UAK26" s="130"/>
      <c r="UAL26" s="130"/>
      <c r="UAM26" s="130"/>
      <c r="UAN26" s="130"/>
      <c r="UAO26" s="130"/>
      <c r="UAP26" s="130"/>
      <c r="UAQ26" s="130"/>
      <c r="UAR26" s="130"/>
      <c r="UAS26" s="130"/>
      <c r="UAT26" s="130"/>
      <c r="UAU26" s="130"/>
      <c r="UAV26" s="130"/>
      <c r="UAW26" s="130"/>
      <c r="UAX26" s="130"/>
      <c r="UAY26" s="130"/>
      <c r="UAZ26" s="130"/>
      <c r="UBA26" s="130"/>
      <c r="UBB26" s="130"/>
      <c r="UBC26" s="130"/>
      <c r="UBD26" s="130"/>
      <c r="UBE26" s="130"/>
      <c r="UBF26" s="130"/>
      <c r="UBG26" s="130"/>
      <c r="UBH26" s="130"/>
      <c r="UBI26" s="130"/>
      <c r="UBJ26" s="130"/>
      <c r="UBK26" s="130"/>
      <c r="UBL26" s="130"/>
      <c r="UBM26" s="130"/>
      <c r="UBN26" s="130"/>
      <c r="UBO26" s="130"/>
      <c r="UBP26" s="130"/>
      <c r="UBQ26" s="130"/>
      <c r="UBR26" s="130"/>
      <c r="UBS26" s="130"/>
      <c r="UBT26" s="130"/>
      <c r="UBU26" s="130"/>
      <c r="UBV26" s="130"/>
      <c r="UBW26" s="130"/>
      <c r="UBX26" s="130"/>
      <c r="UBY26" s="130"/>
      <c r="UBZ26" s="130"/>
      <c r="UCA26" s="130"/>
      <c r="UCB26" s="130"/>
      <c r="UCC26" s="130"/>
      <c r="UCD26" s="130"/>
      <c r="UCE26" s="130"/>
      <c r="UCF26" s="130"/>
      <c r="UCG26" s="130"/>
      <c r="UCH26" s="130"/>
      <c r="UCI26" s="130"/>
      <c r="UCJ26" s="130"/>
      <c r="UCK26" s="130"/>
      <c r="UCL26" s="130"/>
      <c r="UCM26" s="130"/>
      <c r="UCN26" s="130"/>
      <c r="UCO26" s="130"/>
      <c r="UCP26" s="130"/>
      <c r="UCQ26" s="130"/>
      <c r="UCR26" s="130"/>
      <c r="UCS26" s="130"/>
      <c r="UCT26" s="130"/>
      <c r="UCU26" s="130"/>
      <c r="UCV26" s="130"/>
      <c r="UCW26" s="130"/>
      <c r="UCX26" s="130"/>
      <c r="UCY26" s="130"/>
      <c r="UCZ26" s="130"/>
      <c r="UDA26" s="130"/>
      <c r="UDB26" s="130"/>
      <c r="UDC26" s="130"/>
      <c r="UDD26" s="130"/>
      <c r="UDE26" s="130"/>
      <c r="UDF26" s="130"/>
      <c r="UDG26" s="130"/>
      <c r="UDH26" s="130"/>
      <c r="UDI26" s="130"/>
      <c r="UDJ26" s="130"/>
      <c r="UDK26" s="130"/>
      <c r="UDL26" s="130"/>
      <c r="UDM26" s="130"/>
      <c r="UDN26" s="130"/>
      <c r="UDO26" s="130"/>
      <c r="UDP26" s="130"/>
      <c r="UDQ26" s="130"/>
      <c r="UDR26" s="130"/>
      <c r="UDS26" s="130"/>
      <c r="UDT26" s="130"/>
      <c r="UDU26" s="130"/>
      <c r="UDV26" s="130"/>
      <c r="UDW26" s="130"/>
      <c r="UDX26" s="130"/>
      <c r="UDY26" s="130"/>
      <c r="UDZ26" s="130"/>
      <c r="UEA26" s="130"/>
      <c r="UEB26" s="130"/>
      <c r="UEC26" s="130"/>
      <c r="UED26" s="130"/>
      <c r="UEE26" s="130"/>
      <c r="UEF26" s="130"/>
      <c r="UEG26" s="130"/>
      <c r="UEH26" s="130"/>
      <c r="UEI26" s="130"/>
      <c r="UEJ26" s="130"/>
      <c r="UEK26" s="130"/>
      <c r="UEL26" s="130"/>
      <c r="UEM26" s="130"/>
      <c r="UEN26" s="130"/>
      <c r="UEO26" s="130"/>
      <c r="UEP26" s="130"/>
      <c r="UEQ26" s="130"/>
      <c r="UER26" s="130"/>
      <c r="UES26" s="130"/>
      <c r="UET26" s="130"/>
      <c r="UEU26" s="130"/>
      <c r="UEV26" s="130"/>
      <c r="UEW26" s="130"/>
      <c r="UEX26" s="130"/>
      <c r="UEY26" s="130"/>
      <c r="UEZ26" s="130"/>
      <c r="UFA26" s="130"/>
      <c r="UFB26" s="130"/>
      <c r="UFC26" s="130"/>
      <c r="UFD26" s="130"/>
      <c r="UFE26" s="130"/>
      <c r="UFF26" s="130"/>
      <c r="UFG26" s="130"/>
      <c r="UFH26" s="130"/>
      <c r="UFI26" s="130"/>
      <c r="UFJ26" s="130"/>
      <c r="UFK26" s="130"/>
      <c r="UFL26" s="130"/>
      <c r="UFM26" s="130"/>
      <c r="UFN26" s="130"/>
      <c r="UFO26" s="130"/>
      <c r="UFP26" s="130"/>
      <c r="UFQ26" s="130"/>
      <c r="UFR26" s="130"/>
      <c r="UFS26" s="130"/>
      <c r="UFT26" s="130"/>
      <c r="UFU26" s="130"/>
      <c r="UFV26" s="130"/>
      <c r="UFW26" s="130"/>
      <c r="UFX26" s="130"/>
      <c r="UFY26" s="130"/>
      <c r="UFZ26" s="130"/>
      <c r="UGA26" s="130"/>
      <c r="UGB26" s="130"/>
      <c r="UGC26" s="130"/>
      <c r="UGD26" s="130"/>
      <c r="UGE26" s="130"/>
      <c r="UGF26" s="130"/>
      <c r="UGG26" s="130"/>
      <c r="UGH26" s="130"/>
      <c r="UGI26" s="130"/>
      <c r="UGJ26" s="130"/>
      <c r="UGK26" s="130"/>
      <c r="UGL26" s="130"/>
      <c r="UGM26" s="130"/>
      <c r="UGN26" s="130"/>
      <c r="UGO26" s="130"/>
      <c r="UGP26" s="130"/>
      <c r="UGQ26" s="130"/>
      <c r="UGR26" s="130"/>
      <c r="UGS26" s="130"/>
      <c r="UGT26" s="130"/>
      <c r="UGU26" s="130"/>
      <c r="UGV26" s="130"/>
      <c r="UGW26" s="130"/>
      <c r="UGX26" s="130"/>
      <c r="UGY26" s="130"/>
      <c r="UGZ26" s="130"/>
      <c r="UHA26" s="130"/>
      <c r="UHB26" s="130"/>
      <c r="UHC26" s="130"/>
      <c r="UHD26" s="130"/>
      <c r="UHE26" s="130"/>
      <c r="UHF26" s="130"/>
      <c r="UHG26" s="130"/>
      <c r="UHH26" s="130"/>
      <c r="UHI26" s="130"/>
      <c r="UHJ26" s="130"/>
      <c r="UHK26" s="130"/>
      <c r="UHL26" s="130"/>
      <c r="UHM26" s="130"/>
      <c r="UHN26" s="130"/>
      <c r="UHO26" s="130"/>
      <c r="UHP26" s="130"/>
      <c r="UHQ26" s="130"/>
      <c r="UHR26" s="130"/>
      <c r="UHS26" s="130"/>
      <c r="UHT26" s="130"/>
      <c r="UHU26" s="130"/>
      <c r="UHV26" s="130"/>
      <c r="UHW26" s="130"/>
      <c r="UHX26" s="130"/>
      <c r="UHY26" s="130"/>
      <c r="UHZ26" s="130"/>
      <c r="UIA26" s="130"/>
      <c r="UIB26" s="130"/>
      <c r="UIC26" s="130"/>
      <c r="UID26" s="130"/>
      <c r="UIE26" s="130"/>
      <c r="UIF26" s="130"/>
      <c r="UIG26" s="130"/>
      <c r="UIH26" s="130"/>
      <c r="UII26" s="130"/>
      <c r="UIJ26" s="130"/>
      <c r="UIK26" s="130"/>
      <c r="UIL26" s="130"/>
      <c r="UIM26" s="130"/>
      <c r="UIN26" s="130"/>
      <c r="UIO26" s="130"/>
      <c r="UIP26" s="130"/>
      <c r="UIQ26" s="130"/>
      <c r="UIR26" s="130"/>
      <c r="UIS26" s="130"/>
      <c r="UIT26" s="130"/>
      <c r="UIU26" s="130"/>
      <c r="UIV26" s="130"/>
      <c r="UIW26" s="130"/>
      <c r="UIX26" s="130"/>
      <c r="UIY26" s="130"/>
      <c r="UIZ26" s="130"/>
      <c r="UJA26" s="130"/>
      <c r="UJB26" s="130"/>
      <c r="UJC26" s="130"/>
      <c r="UJD26" s="130"/>
      <c r="UJE26" s="130"/>
      <c r="UJF26" s="130"/>
      <c r="UJG26" s="130"/>
      <c r="UJH26" s="130"/>
      <c r="UJI26" s="130"/>
      <c r="UJJ26" s="130"/>
      <c r="UJK26" s="130"/>
      <c r="UJL26" s="130"/>
      <c r="UJM26" s="130"/>
      <c r="UJN26" s="130"/>
      <c r="UJO26" s="130"/>
      <c r="UJP26" s="130"/>
      <c r="UJQ26" s="130"/>
      <c r="UJR26" s="130"/>
      <c r="UJS26" s="130"/>
      <c r="UJT26" s="130"/>
      <c r="UJU26" s="130"/>
      <c r="UJV26" s="130"/>
      <c r="UJW26" s="130"/>
      <c r="UJX26" s="130"/>
      <c r="UJY26" s="130"/>
      <c r="UJZ26" s="130"/>
      <c r="UKA26" s="130"/>
      <c r="UKB26" s="130"/>
      <c r="UKC26" s="130"/>
      <c r="UKD26" s="130"/>
      <c r="UKE26" s="130"/>
      <c r="UKF26" s="130"/>
      <c r="UKG26" s="130"/>
      <c r="UKH26" s="130"/>
      <c r="UKI26" s="130"/>
      <c r="UKJ26" s="130"/>
      <c r="UKK26" s="130"/>
      <c r="UKL26" s="130"/>
      <c r="UKM26" s="130"/>
      <c r="UKN26" s="130"/>
      <c r="UKO26" s="130"/>
      <c r="UKP26" s="130"/>
      <c r="UKQ26" s="130"/>
      <c r="UKR26" s="130"/>
      <c r="UKS26" s="130"/>
      <c r="UKT26" s="130"/>
      <c r="UKU26" s="130"/>
      <c r="UKV26" s="130"/>
      <c r="UKW26" s="130"/>
      <c r="UKX26" s="130"/>
      <c r="UKY26" s="130"/>
      <c r="UKZ26" s="130"/>
      <c r="ULA26" s="130"/>
      <c r="ULB26" s="130"/>
      <c r="ULC26" s="130"/>
      <c r="ULD26" s="130"/>
      <c r="ULE26" s="130"/>
      <c r="ULF26" s="130"/>
      <c r="ULG26" s="130"/>
      <c r="ULH26" s="130"/>
      <c r="ULI26" s="130"/>
      <c r="ULJ26" s="130"/>
      <c r="ULK26" s="130"/>
      <c r="ULL26" s="130"/>
      <c r="ULM26" s="130"/>
      <c r="ULN26" s="130"/>
      <c r="ULO26" s="130"/>
      <c r="ULP26" s="130"/>
      <c r="ULQ26" s="130"/>
      <c r="ULR26" s="130"/>
      <c r="ULS26" s="130"/>
      <c r="ULT26" s="130"/>
      <c r="ULU26" s="130"/>
      <c r="ULV26" s="130"/>
      <c r="ULW26" s="130"/>
      <c r="ULX26" s="130"/>
      <c r="ULY26" s="130"/>
      <c r="ULZ26" s="130"/>
      <c r="UMA26" s="130"/>
      <c r="UMB26" s="130"/>
      <c r="UMC26" s="130"/>
      <c r="UMD26" s="130"/>
      <c r="UME26" s="130"/>
      <c r="UMF26" s="130"/>
      <c r="UMG26" s="130"/>
      <c r="UMH26" s="130"/>
      <c r="UMI26" s="130"/>
      <c r="UMJ26" s="130"/>
      <c r="UMK26" s="130"/>
      <c r="UML26" s="130"/>
      <c r="UMM26" s="130"/>
      <c r="UMN26" s="130"/>
      <c r="UMO26" s="130"/>
      <c r="UMP26" s="130"/>
      <c r="UMQ26" s="130"/>
      <c r="UMR26" s="130"/>
      <c r="UMS26" s="130"/>
      <c r="UMT26" s="130"/>
      <c r="UMU26" s="130"/>
      <c r="UMV26" s="130"/>
      <c r="UMW26" s="130"/>
      <c r="UMX26" s="130"/>
      <c r="UMY26" s="130"/>
      <c r="UMZ26" s="130"/>
      <c r="UNA26" s="130"/>
      <c r="UNB26" s="130"/>
      <c r="UNC26" s="130"/>
      <c r="UND26" s="130"/>
      <c r="UNE26" s="130"/>
      <c r="UNF26" s="130"/>
      <c r="UNG26" s="130"/>
      <c r="UNH26" s="130"/>
      <c r="UNI26" s="130"/>
      <c r="UNJ26" s="130"/>
      <c r="UNK26" s="130"/>
      <c r="UNL26" s="130"/>
      <c r="UNM26" s="130"/>
      <c r="UNN26" s="130"/>
      <c r="UNO26" s="130"/>
      <c r="UNP26" s="130"/>
      <c r="UNQ26" s="130"/>
      <c r="UNR26" s="130"/>
      <c r="UNS26" s="130"/>
      <c r="UNT26" s="130"/>
      <c r="UNU26" s="130"/>
      <c r="UNV26" s="130"/>
      <c r="UNW26" s="130"/>
      <c r="UNX26" s="130"/>
      <c r="UNY26" s="130"/>
      <c r="UNZ26" s="130"/>
      <c r="UOA26" s="130"/>
      <c r="UOB26" s="130"/>
      <c r="UOC26" s="130"/>
      <c r="UOD26" s="130"/>
      <c r="UOE26" s="130"/>
      <c r="UOF26" s="130"/>
      <c r="UOG26" s="130"/>
      <c r="UOH26" s="130"/>
      <c r="UOI26" s="130"/>
      <c r="UOJ26" s="130"/>
      <c r="UOK26" s="130"/>
      <c r="UOL26" s="130"/>
      <c r="UOM26" s="130"/>
      <c r="UON26" s="130"/>
      <c r="UOO26" s="130"/>
      <c r="UOP26" s="130"/>
      <c r="UOQ26" s="130"/>
      <c r="UOR26" s="130"/>
      <c r="UOS26" s="130"/>
      <c r="UOT26" s="130"/>
      <c r="UOU26" s="130"/>
      <c r="UOV26" s="130"/>
      <c r="UOW26" s="130"/>
      <c r="UOX26" s="130"/>
      <c r="UOY26" s="130"/>
      <c r="UOZ26" s="130"/>
      <c r="UPA26" s="130"/>
      <c r="UPB26" s="130"/>
      <c r="UPC26" s="130"/>
      <c r="UPD26" s="130"/>
      <c r="UPE26" s="130"/>
      <c r="UPF26" s="130"/>
      <c r="UPG26" s="130"/>
      <c r="UPH26" s="130"/>
      <c r="UPI26" s="130"/>
      <c r="UPJ26" s="130"/>
      <c r="UPK26" s="130"/>
      <c r="UPL26" s="130"/>
      <c r="UPM26" s="130"/>
      <c r="UPN26" s="130"/>
      <c r="UPO26" s="130"/>
      <c r="UPP26" s="130"/>
      <c r="UPQ26" s="130"/>
      <c r="UPR26" s="130"/>
      <c r="UPS26" s="130"/>
      <c r="UPT26" s="130"/>
      <c r="UPU26" s="130"/>
      <c r="UPV26" s="130"/>
      <c r="UPW26" s="130"/>
      <c r="UPX26" s="130"/>
      <c r="UPY26" s="130"/>
      <c r="UPZ26" s="130"/>
      <c r="UQA26" s="130"/>
      <c r="UQB26" s="130"/>
      <c r="UQC26" s="130"/>
      <c r="UQD26" s="130"/>
      <c r="UQE26" s="130"/>
      <c r="UQF26" s="130"/>
      <c r="UQG26" s="130"/>
      <c r="UQH26" s="130"/>
      <c r="UQI26" s="130"/>
      <c r="UQJ26" s="130"/>
      <c r="UQK26" s="130"/>
      <c r="UQL26" s="130"/>
      <c r="UQM26" s="130"/>
      <c r="UQN26" s="130"/>
      <c r="UQO26" s="130"/>
      <c r="UQP26" s="130"/>
      <c r="UQQ26" s="130"/>
      <c r="UQR26" s="130"/>
      <c r="UQS26" s="130"/>
      <c r="UQT26" s="130"/>
      <c r="UQU26" s="130"/>
      <c r="UQV26" s="130"/>
      <c r="UQW26" s="130"/>
      <c r="UQX26" s="130"/>
      <c r="UQY26" s="130"/>
      <c r="UQZ26" s="130"/>
      <c r="URA26" s="130"/>
      <c r="URB26" s="130"/>
      <c r="URC26" s="130"/>
      <c r="URD26" s="130"/>
      <c r="URE26" s="130"/>
      <c r="URF26" s="130"/>
      <c r="URG26" s="130"/>
      <c r="URH26" s="130"/>
      <c r="URI26" s="130"/>
      <c r="URJ26" s="130"/>
      <c r="URK26" s="130"/>
      <c r="URL26" s="130"/>
      <c r="URM26" s="130"/>
      <c r="URN26" s="130"/>
      <c r="URO26" s="130"/>
      <c r="URP26" s="130"/>
      <c r="URQ26" s="130"/>
      <c r="URR26" s="130"/>
      <c r="URS26" s="130"/>
      <c r="URT26" s="130"/>
      <c r="URU26" s="130"/>
      <c r="URV26" s="130"/>
      <c r="URW26" s="130"/>
      <c r="URX26" s="130"/>
      <c r="URY26" s="130"/>
      <c r="URZ26" s="130"/>
      <c r="USA26" s="130"/>
      <c r="USB26" s="130"/>
      <c r="USC26" s="130"/>
      <c r="USD26" s="130"/>
      <c r="USE26" s="130"/>
      <c r="USF26" s="130"/>
      <c r="USG26" s="130"/>
      <c r="USH26" s="130"/>
      <c r="USI26" s="130"/>
      <c r="USJ26" s="130"/>
      <c r="USK26" s="130"/>
      <c r="USL26" s="130"/>
      <c r="USM26" s="130"/>
      <c r="USN26" s="130"/>
      <c r="USO26" s="130"/>
      <c r="USP26" s="130"/>
      <c r="USQ26" s="130"/>
      <c r="USR26" s="130"/>
      <c r="USS26" s="130"/>
      <c r="UST26" s="130"/>
      <c r="USU26" s="130"/>
      <c r="USV26" s="130"/>
      <c r="USW26" s="130"/>
      <c r="USX26" s="130"/>
      <c r="USY26" s="130"/>
      <c r="USZ26" s="130"/>
      <c r="UTA26" s="130"/>
      <c r="UTB26" s="130"/>
      <c r="UTC26" s="130"/>
      <c r="UTD26" s="130"/>
      <c r="UTE26" s="130"/>
      <c r="UTF26" s="130"/>
      <c r="UTG26" s="130"/>
      <c r="UTH26" s="130"/>
      <c r="UTI26" s="130"/>
      <c r="UTJ26" s="130"/>
      <c r="UTK26" s="130"/>
      <c r="UTL26" s="130"/>
      <c r="UTM26" s="130"/>
      <c r="UTN26" s="130"/>
      <c r="UTO26" s="130"/>
      <c r="UTP26" s="130"/>
      <c r="UTQ26" s="130"/>
      <c r="UTR26" s="130"/>
      <c r="UTS26" s="130"/>
      <c r="UTT26" s="130"/>
      <c r="UTU26" s="130"/>
      <c r="UTV26" s="130"/>
      <c r="UTW26" s="130"/>
      <c r="UTX26" s="130"/>
      <c r="UTY26" s="130"/>
      <c r="UTZ26" s="130"/>
      <c r="UUA26" s="130"/>
      <c r="UUB26" s="130"/>
      <c r="UUC26" s="130"/>
      <c r="UUD26" s="130"/>
      <c r="UUE26" s="130"/>
      <c r="UUF26" s="130"/>
      <c r="UUG26" s="130"/>
      <c r="UUH26" s="130"/>
      <c r="UUI26" s="130"/>
      <c r="UUJ26" s="130"/>
      <c r="UUK26" s="130"/>
      <c r="UUL26" s="130"/>
      <c r="UUM26" s="130"/>
      <c r="UUN26" s="130"/>
      <c r="UUO26" s="130"/>
      <c r="UUP26" s="130"/>
      <c r="UUQ26" s="130"/>
      <c r="UUR26" s="130"/>
      <c r="UUS26" s="130"/>
      <c r="UUT26" s="130"/>
      <c r="UUU26" s="130"/>
      <c r="UUV26" s="130"/>
      <c r="UUW26" s="130"/>
      <c r="UUX26" s="130"/>
      <c r="UUY26" s="130"/>
      <c r="UUZ26" s="130"/>
      <c r="UVA26" s="130"/>
      <c r="UVB26" s="130"/>
      <c r="UVC26" s="130"/>
      <c r="UVD26" s="130"/>
      <c r="UVE26" s="130"/>
      <c r="UVF26" s="130"/>
      <c r="UVG26" s="130"/>
      <c r="UVH26" s="130"/>
      <c r="UVI26" s="130"/>
      <c r="UVJ26" s="130"/>
      <c r="UVK26" s="130"/>
      <c r="UVL26" s="130"/>
      <c r="UVM26" s="130"/>
      <c r="UVN26" s="130"/>
      <c r="UVO26" s="130"/>
      <c r="UVP26" s="130"/>
      <c r="UVQ26" s="130"/>
      <c r="UVR26" s="130"/>
      <c r="UVS26" s="130"/>
      <c r="UVT26" s="130"/>
      <c r="UVU26" s="130"/>
      <c r="UVV26" s="130"/>
      <c r="UVW26" s="130"/>
      <c r="UVX26" s="130"/>
      <c r="UVY26" s="130"/>
      <c r="UVZ26" s="130"/>
      <c r="UWA26" s="130"/>
      <c r="UWB26" s="130"/>
      <c r="UWC26" s="130"/>
      <c r="UWD26" s="130"/>
      <c r="UWE26" s="130"/>
      <c r="UWF26" s="130"/>
      <c r="UWG26" s="130"/>
      <c r="UWH26" s="130"/>
      <c r="UWI26" s="130"/>
      <c r="UWJ26" s="130"/>
      <c r="UWK26" s="130"/>
      <c r="UWL26" s="130"/>
      <c r="UWM26" s="130"/>
      <c r="UWN26" s="130"/>
      <c r="UWO26" s="130"/>
      <c r="UWP26" s="130"/>
      <c r="UWQ26" s="130"/>
      <c r="UWR26" s="130"/>
      <c r="UWS26" s="130"/>
      <c r="UWT26" s="130"/>
      <c r="UWU26" s="130"/>
      <c r="UWV26" s="130"/>
      <c r="UWW26" s="130"/>
      <c r="UWX26" s="130"/>
      <c r="UWY26" s="130"/>
      <c r="UWZ26" s="130"/>
      <c r="UXA26" s="130"/>
      <c r="UXB26" s="130"/>
      <c r="UXC26" s="130"/>
      <c r="UXD26" s="130"/>
      <c r="UXE26" s="130"/>
      <c r="UXF26" s="130"/>
      <c r="UXG26" s="130"/>
      <c r="UXH26" s="130"/>
      <c r="UXI26" s="130"/>
      <c r="UXJ26" s="130"/>
      <c r="UXK26" s="130"/>
      <c r="UXL26" s="130"/>
      <c r="UXM26" s="130"/>
      <c r="UXN26" s="130"/>
      <c r="UXO26" s="130"/>
      <c r="UXP26" s="130"/>
      <c r="UXQ26" s="130"/>
      <c r="UXR26" s="130"/>
      <c r="UXS26" s="130"/>
      <c r="UXT26" s="130"/>
      <c r="UXU26" s="130"/>
      <c r="UXV26" s="130"/>
      <c r="UXW26" s="130"/>
      <c r="UXX26" s="130"/>
      <c r="UXY26" s="130"/>
      <c r="UXZ26" s="130"/>
      <c r="UYA26" s="130"/>
      <c r="UYB26" s="130"/>
      <c r="UYC26" s="130"/>
      <c r="UYD26" s="130"/>
      <c r="UYE26" s="130"/>
      <c r="UYF26" s="130"/>
      <c r="UYG26" s="130"/>
      <c r="UYH26" s="130"/>
      <c r="UYI26" s="130"/>
      <c r="UYJ26" s="130"/>
      <c r="UYK26" s="130"/>
      <c r="UYL26" s="130"/>
      <c r="UYM26" s="130"/>
      <c r="UYN26" s="130"/>
      <c r="UYO26" s="130"/>
      <c r="UYP26" s="130"/>
      <c r="UYQ26" s="130"/>
      <c r="UYR26" s="130"/>
      <c r="UYS26" s="130"/>
      <c r="UYT26" s="130"/>
      <c r="UYU26" s="130"/>
      <c r="UYV26" s="130"/>
      <c r="UYW26" s="130"/>
      <c r="UYX26" s="130"/>
      <c r="UYY26" s="130"/>
      <c r="UYZ26" s="130"/>
      <c r="UZA26" s="130"/>
      <c r="UZB26" s="130"/>
      <c r="UZC26" s="130"/>
      <c r="UZD26" s="130"/>
      <c r="UZE26" s="130"/>
      <c r="UZF26" s="130"/>
      <c r="UZG26" s="130"/>
      <c r="UZH26" s="130"/>
      <c r="UZI26" s="130"/>
      <c r="UZJ26" s="130"/>
      <c r="UZK26" s="130"/>
      <c r="UZL26" s="130"/>
      <c r="UZM26" s="130"/>
      <c r="UZN26" s="130"/>
      <c r="UZO26" s="130"/>
      <c r="UZP26" s="130"/>
      <c r="UZQ26" s="130"/>
      <c r="UZR26" s="130"/>
      <c r="UZS26" s="130"/>
      <c r="UZT26" s="130"/>
      <c r="UZU26" s="130"/>
      <c r="UZV26" s="130"/>
      <c r="UZW26" s="130"/>
      <c r="UZX26" s="130"/>
      <c r="UZY26" s="130"/>
      <c r="UZZ26" s="130"/>
      <c r="VAA26" s="130"/>
      <c r="VAB26" s="130"/>
      <c r="VAC26" s="130"/>
      <c r="VAD26" s="130"/>
      <c r="VAE26" s="130"/>
      <c r="VAF26" s="130"/>
      <c r="VAG26" s="130"/>
      <c r="VAH26" s="130"/>
      <c r="VAI26" s="130"/>
      <c r="VAJ26" s="130"/>
      <c r="VAK26" s="130"/>
      <c r="VAL26" s="130"/>
      <c r="VAM26" s="130"/>
      <c r="VAN26" s="130"/>
      <c r="VAO26" s="130"/>
      <c r="VAP26" s="130"/>
      <c r="VAQ26" s="130"/>
      <c r="VAR26" s="130"/>
      <c r="VAS26" s="130"/>
      <c r="VAT26" s="130"/>
      <c r="VAU26" s="130"/>
      <c r="VAV26" s="130"/>
      <c r="VAW26" s="130"/>
      <c r="VAX26" s="130"/>
      <c r="VAY26" s="130"/>
      <c r="VAZ26" s="130"/>
      <c r="VBA26" s="130"/>
      <c r="VBB26" s="130"/>
      <c r="VBC26" s="130"/>
      <c r="VBD26" s="130"/>
      <c r="VBE26" s="130"/>
      <c r="VBF26" s="130"/>
      <c r="VBG26" s="130"/>
      <c r="VBH26" s="130"/>
      <c r="VBI26" s="130"/>
      <c r="VBJ26" s="130"/>
      <c r="VBK26" s="130"/>
      <c r="VBL26" s="130"/>
      <c r="VBM26" s="130"/>
      <c r="VBN26" s="130"/>
      <c r="VBO26" s="130"/>
      <c r="VBP26" s="130"/>
      <c r="VBQ26" s="130"/>
      <c r="VBR26" s="130"/>
      <c r="VBS26" s="130"/>
      <c r="VBT26" s="130"/>
      <c r="VBU26" s="130"/>
      <c r="VBV26" s="130"/>
      <c r="VBW26" s="130"/>
      <c r="VBX26" s="130"/>
      <c r="VBY26" s="130"/>
      <c r="VBZ26" s="130"/>
      <c r="VCA26" s="130"/>
      <c r="VCB26" s="130"/>
      <c r="VCC26" s="130"/>
      <c r="VCD26" s="130"/>
      <c r="VCE26" s="130"/>
      <c r="VCF26" s="130"/>
      <c r="VCG26" s="130"/>
      <c r="VCH26" s="130"/>
      <c r="VCI26" s="130"/>
      <c r="VCJ26" s="130"/>
      <c r="VCK26" s="130"/>
      <c r="VCL26" s="130"/>
      <c r="VCM26" s="130"/>
      <c r="VCN26" s="130"/>
      <c r="VCO26" s="130"/>
      <c r="VCP26" s="130"/>
      <c r="VCQ26" s="130"/>
      <c r="VCR26" s="130"/>
      <c r="VCS26" s="130"/>
      <c r="VCT26" s="130"/>
      <c r="VCU26" s="130"/>
      <c r="VCV26" s="130"/>
      <c r="VCW26" s="130"/>
      <c r="VCX26" s="130"/>
      <c r="VCY26" s="130"/>
      <c r="VCZ26" s="130"/>
      <c r="VDA26" s="130"/>
      <c r="VDB26" s="130"/>
      <c r="VDC26" s="130"/>
      <c r="VDD26" s="130"/>
      <c r="VDE26" s="130"/>
      <c r="VDF26" s="130"/>
      <c r="VDG26" s="130"/>
      <c r="VDH26" s="130"/>
      <c r="VDI26" s="130"/>
      <c r="VDJ26" s="130"/>
      <c r="VDK26" s="130"/>
      <c r="VDL26" s="130"/>
      <c r="VDM26" s="130"/>
      <c r="VDN26" s="130"/>
      <c r="VDO26" s="130"/>
      <c r="VDP26" s="130"/>
      <c r="VDQ26" s="130"/>
      <c r="VDR26" s="130"/>
      <c r="VDS26" s="130"/>
      <c r="VDT26" s="130"/>
      <c r="VDU26" s="130"/>
      <c r="VDV26" s="130"/>
      <c r="VDW26" s="130"/>
      <c r="VDX26" s="130"/>
      <c r="VDY26" s="130"/>
      <c r="VDZ26" s="130"/>
      <c r="VEA26" s="130"/>
      <c r="VEB26" s="130"/>
      <c r="VEC26" s="130"/>
      <c r="VED26" s="130"/>
      <c r="VEE26" s="130"/>
      <c r="VEF26" s="130"/>
      <c r="VEG26" s="130"/>
      <c r="VEH26" s="130"/>
      <c r="VEI26" s="130"/>
      <c r="VEJ26" s="130"/>
      <c r="VEK26" s="130"/>
      <c r="VEL26" s="130"/>
      <c r="VEM26" s="130"/>
      <c r="VEN26" s="130"/>
      <c r="VEO26" s="130"/>
      <c r="VEP26" s="130"/>
      <c r="VEQ26" s="130"/>
      <c r="VER26" s="130"/>
      <c r="VES26" s="130"/>
      <c r="VET26" s="130"/>
      <c r="VEU26" s="130"/>
      <c r="VEV26" s="130"/>
      <c r="VEW26" s="130"/>
      <c r="VEX26" s="130"/>
      <c r="VEY26" s="130"/>
      <c r="VEZ26" s="130"/>
      <c r="VFA26" s="130"/>
      <c r="VFB26" s="130"/>
      <c r="VFC26" s="130"/>
      <c r="VFD26" s="130"/>
      <c r="VFE26" s="130"/>
      <c r="VFF26" s="130"/>
      <c r="VFG26" s="130"/>
      <c r="VFH26" s="130"/>
      <c r="VFI26" s="130"/>
      <c r="VFJ26" s="130"/>
      <c r="VFK26" s="130"/>
      <c r="VFL26" s="130"/>
      <c r="VFM26" s="130"/>
      <c r="VFN26" s="130"/>
      <c r="VFO26" s="130"/>
      <c r="VFP26" s="130"/>
      <c r="VFQ26" s="130"/>
      <c r="VFR26" s="130"/>
      <c r="VFS26" s="130"/>
      <c r="VFT26" s="130"/>
      <c r="VFU26" s="130"/>
      <c r="VFV26" s="130"/>
      <c r="VFW26" s="130"/>
      <c r="VFX26" s="130"/>
      <c r="VFY26" s="130"/>
      <c r="VFZ26" s="130"/>
      <c r="VGA26" s="130"/>
      <c r="VGB26" s="130"/>
      <c r="VGC26" s="130"/>
      <c r="VGD26" s="130"/>
      <c r="VGE26" s="130"/>
      <c r="VGF26" s="130"/>
      <c r="VGG26" s="130"/>
      <c r="VGH26" s="130"/>
      <c r="VGI26" s="130"/>
      <c r="VGJ26" s="130"/>
      <c r="VGK26" s="130"/>
      <c r="VGL26" s="130"/>
      <c r="VGM26" s="130"/>
      <c r="VGN26" s="130"/>
      <c r="VGO26" s="130"/>
      <c r="VGP26" s="130"/>
      <c r="VGQ26" s="130"/>
      <c r="VGR26" s="130"/>
      <c r="VGS26" s="130"/>
      <c r="VGT26" s="130"/>
      <c r="VGU26" s="130"/>
      <c r="VGV26" s="130"/>
      <c r="VGW26" s="130"/>
      <c r="VGX26" s="130"/>
      <c r="VGY26" s="130"/>
      <c r="VGZ26" s="130"/>
      <c r="VHA26" s="130"/>
      <c r="VHB26" s="130"/>
      <c r="VHC26" s="130"/>
      <c r="VHD26" s="130"/>
      <c r="VHE26" s="130"/>
      <c r="VHF26" s="130"/>
      <c r="VHG26" s="130"/>
      <c r="VHH26" s="130"/>
      <c r="VHI26" s="130"/>
      <c r="VHJ26" s="130"/>
      <c r="VHK26" s="130"/>
      <c r="VHL26" s="130"/>
      <c r="VHM26" s="130"/>
      <c r="VHN26" s="130"/>
      <c r="VHO26" s="130"/>
      <c r="VHP26" s="130"/>
      <c r="VHQ26" s="130"/>
      <c r="VHR26" s="130"/>
      <c r="VHS26" s="130"/>
      <c r="VHT26" s="130"/>
      <c r="VHU26" s="130"/>
      <c r="VHV26" s="130"/>
      <c r="VHW26" s="130"/>
      <c r="VHX26" s="130"/>
      <c r="VHY26" s="130"/>
      <c r="VHZ26" s="130"/>
      <c r="VIA26" s="130"/>
      <c r="VIB26" s="130"/>
      <c r="VIC26" s="130"/>
      <c r="VID26" s="130"/>
      <c r="VIE26" s="130"/>
      <c r="VIF26" s="130"/>
      <c r="VIG26" s="130"/>
      <c r="VIH26" s="130"/>
      <c r="VII26" s="130"/>
      <c r="VIJ26" s="130"/>
      <c r="VIK26" s="130"/>
      <c r="VIL26" s="130"/>
      <c r="VIM26" s="130"/>
      <c r="VIN26" s="130"/>
      <c r="VIO26" s="130"/>
      <c r="VIP26" s="130"/>
      <c r="VIQ26" s="130"/>
      <c r="VIR26" s="130"/>
      <c r="VIS26" s="130"/>
      <c r="VIT26" s="130"/>
      <c r="VIU26" s="130"/>
      <c r="VIV26" s="130"/>
      <c r="VIW26" s="130"/>
      <c r="VIX26" s="130"/>
      <c r="VIY26" s="130"/>
      <c r="VIZ26" s="130"/>
      <c r="VJA26" s="130"/>
      <c r="VJB26" s="130"/>
      <c r="VJC26" s="130"/>
      <c r="VJD26" s="130"/>
      <c r="VJE26" s="130"/>
      <c r="VJF26" s="130"/>
      <c r="VJG26" s="130"/>
      <c r="VJH26" s="130"/>
      <c r="VJI26" s="130"/>
      <c r="VJJ26" s="130"/>
      <c r="VJK26" s="130"/>
      <c r="VJL26" s="130"/>
      <c r="VJM26" s="130"/>
      <c r="VJN26" s="130"/>
      <c r="VJO26" s="130"/>
      <c r="VJP26" s="130"/>
      <c r="VJQ26" s="130"/>
      <c r="VJR26" s="130"/>
      <c r="VJS26" s="130"/>
      <c r="VJT26" s="130"/>
      <c r="VJU26" s="130"/>
      <c r="VJV26" s="130"/>
      <c r="VJW26" s="130"/>
      <c r="VJX26" s="130"/>
      <c r="VJY26" s="130"/>
      <c r="VJZ26" s="130"/>
      <c r="VKA26" s="130"/>
      <c r="VKB26" s="130"/>
      <c r="VKC26" s="130"/>
      <c r="VKD26" s="130"/>
      <c r="VKE26" s="130"/>
      <c r="VKF26" s="130"/>
      <c r="VKG26" s="130"/>
      <c r="VKH26" s="130"/>
      <c r="VKI26" s="130"/>
      <c r="VKJ26" s="130"/>
      <c r="VKK26" s="130"/>
      <c r="VKL26" s="130"/>
      <c r="VKM26" s="130"/>
      <c r="VKN26" s="130"/>
      <c r="VKO26" s="130"/>
      <c r="VKP26" s="130"/>
      <c r="VKQ26" s="130"/>
      <c r="VKR26" s="130"/>
      <c r="VKS26" s="130"/>
      <c r="VKT26" s="130"/>
      <c r="VKU26" s="130"/>
      <c r="VKV26" s="130"/>
      <c r="VKW26" s="130"/>
      <c r="VKX26" s="130"/>
      <c r="VKY26" s="130"/>
      <c r="VKZ26" s="130"/>
      <c r="VLA26" s="130"/>
      <c r="VLB26" s="130"/>
      <c r="VLC26" s="130"/>
      <c r="VLD26" s="130"/>
      <c r="VLE26" s="130"/>
      <c r="VLF26" s="130"/>
      <c r="VLG26" s="130"/>
      <c r="VLH26" s="130"/>
      <c r="VLI26" s="130"/>
      <c r="VLJ26" s="130"/>
      <c r="VLK26" s="130"/>
      <c r="VLL26" s="130"/>
      <c r="VLM26" s="130"/>
      <c r="VLN26" s="130"/>
      <c r="VLO26" s="130"/>
      <c r="VLP26" s="130"/>
      <c r="VLQ26" s="130"/>
      <c r="VLR26" s="130"/>
      <c r="VLS26" s="130"/>
      <c r="VLT26" s="130"/>
      <c r="VLU26" s="130"/>
      <c r="VLV26" s="130"/>
      <c r="VLW26" s="130"/>
      <c r="VLX26" s="130"/>
      <c r="VLY26" s="130"/>
      <c r="VLZ26" s="130"/>
      <c r="VMA26" s="130"/>
      <c r="VMB26" s="130"/>
      <c r="VMC26" s="130"/>
      <c r="VMD26" s="130"/>
      <c r="VME26" s="130"/>
      <c r="VMF26" s="130"/>
      <c r="VMG26" s="130"/>
      <c r="VMH26" s="130"/>
      <c r="VMI26" s="130"/>
      <c r="VMJ26" s="130"/>
      <c r="VMK26" s="130"/>
      <c r="VML26" s="130"/>
      <c r="VMM26" s="130"/>
      <c r="VMN26" s="130"/>
      <c r="VMO26" s="130"/>
      <c r="VMP26" s="130"/>
      <c r="VMQ26" s="130"/>
      <c r="VMR26" s="130"/>
      <c r="VMS26" s="130"/>
      <c r="VMT26" s="130"/>
      <c r="VMU26" s="130"/>
      <c r="VMV26" s="130"/>
      <c r="VMW26" s="130"/>
      <c r="VMX26" s="130"/>
      <c r="VMY26" s="130"/>
      <c r="VMZ26" s="130"/>
      <c r="VNA26" s="130"/>
      <c r="VNB26" s="130"/>
      <c r="VNC26" s="130"/>
      <c r="VND26" s="130"/>
      <c r="VNE26" s="130"/>
      <c r="VNF26" s="130"/>
      <c r="VNG26" s="130"/>
      <c r="VNH26" s="130"/>
      <c r="VNI26" s="130"/>
      <c r="VNJ26" s="130"/>
      <c r="VNK26" s="130"/>
      <c r="VNL26" s="130"/>
      <c r="VNM26" s="130"/>
      <c r="VNN26" s="130"/>
      <c r="VNO26" s="130"/>
      <c r="VNP26" s="130"/>
      <c r="VNQ26" s="130"/>
      <c r="VNR26" s="130"/>
      <c r="VNS26" s="130"/>
      <c r="VNT26" s="130"/>
      <c r="VNU26" s="130"/>
      <c r="VNV26" s="130"/>
      <c r="VNW26" s="130"/>
      <c r="VNX26" s="130"/>
      <c r="VNY26" s="130"/>
      <c r="VNZ26" s="130"/>
      <c r="VOA26" s="130"/>
      <c r="VOB26" s="130"/>
      <c r="VOC26" s="130"/>
      <c r="VOD26" s="130"/>
      <c r="VOE26" s="130"/>
      <c r="VOF26" s="130"/>
      <c r="VOG26" s="130"/>
      <c r="VOH26" s="130"/>
      <c r="VOI26" s="130"/>
      <c r="VOJ26" s="130"/>
      <c r="VOK26" s="130"/>
      <c r="VOL26" s="130"/>
      <c r="VOM26" s="130"/>
      <c r="VON26" s="130"/>
      <c r="VOO26" s="130"/>
      <c r="VOP26" s="130"/>
      <c r="VOQ26" s="130"/>
      <c r="VOR26" s="130"/>
      <c r="VOS26" s="130"/>
      <c r="VOT26" s="130"/>
      <c r="VOU26" s="130"/>
      <c r="VOV26" s="130"/>
      <c r="VOW26" s="130"/>
      <c r="VOX26" s="130"/>
      <c r="VOY26" s="130"/>
      <c r="VOZ26" s="130"/>
      <c r="VPA26" s="130"/>
      <c r="VPB26" s="130"/>
      <c r="VPC26" s="130"/>
      <c r="VPD26" s="130"/>
      <c r="VPE26" s="130"/>
      <c r="VPF26" s="130"/>
      <c r="VPG26" s="130"/>
      <c r="VPH26" s="130"/>
      <c r="VPI26" s="130"/>
      <c r="VPJ26" s="130"/>
      <c r="VPK26" s="130"/>
      <c r="VPL26" s="130"/>
      <c r="VPM26" s="130"/>
      <c r="VPN26" s="130"/>
      <c r="VPO26" s="130"/>
      <c r="VPP26" s="130"/>
      <c r="VPQ26" s="130"/>
      <c r="VPR26" s="130"/>
      <c r="VPS26" s="130"/>
      <c r="VPT26" s="130"/>
      <c r="VPU26" s="130"/>
      <c r="VPV26" s="130"/>
      <c r="VPW26" s="130"/>
      <c r="VPX26" s="130"/>
      <c r="VPY26" s="130"/>
      <c r="VPZ26" s="130"/>
      <c r="VQA26" s="130"/>
      <c r="VQB26" s="130"/>
      <c r="VQC26" s="130"/>
      <c r="VQD26" s="130"/>
      <c r="VQE26" s="130"/>
      <c r="VQF26" s="130"/>
      <c r="VQG26" s="130"/>
      <c r="VQH26" s="130"/>
      <c r="VQI26" s="130"/>
      <c r="VQJ26" s="130"/>
      <c r="VQK26" s="130"/>
      <c r="VQL26" s="130"/>
      <c r="VQM26" s="130"/>
      <c r="VQN26" s="130"/>
      <c r="VQO26" s="130"/>
      <c r="VQP26" s="130"/>
      <c r="VQQ26" s="130"/>
      <c r="VQR26" s="130"/>
      <c r="VQS26" s="130"/>
      <c r="VQT26" s="130"/>
      <c r="VQU26" s="130"/>
      <c r="VQV26" s="130"/>
      <c r="VQW26" s="130"/>
      <c r="VQX26" s="130"/>
      <c r="VQY26" s="130"/>
      <c r="VQZ26" s="130"/>
      <c r="VRA26" s="130"/>
      <c r="VRB26" s="130"/>
      <c r="VRC26" s="130"/>
      <c r="VRD26" s="130"/>
      <c r="VRE26" s="130"/>
      <c r="VRF26" s="130"/>
      <c r="VRG26" s="130"/>
      <c r="VRH26" s="130"/>
      <c r="VRI26" s="130"/>
      <c r="VRJ26" s="130"/>
      <c r="VRK26" s="130"/>
      <c r="VRL26" s="130"/>
      <c r="VRM26" s="130"/>
      <c r="VRN26" s="130"/>
      <c r="VRO26" s="130"/>
      <c r="VRP26" s="130"/>
      <c r="VRQ26" s="130"/>
      <c r="VRR26" s="130"/>
      <c r="VRS26" s="130"/>
      <c r="VRT26" s="130"/>
      <c r="VRU26" s="130"/>
      <c r="VRV26" s="130"/>
      <c r="VRW26" s="130"/>
      <c r="VRX26" s="130"/>
      <c r="VRY26" s="130"/>
      <c r="VRZ26" s="130"/>
      <c r="VSA26" s="130"/>
      <c r="VSB26" s="130"/>
      <c r="VSC26" s="130"/>
      <c r="VSD26" s="130"/>
      <c r="VSE26" s="130"/>
      <c r="VSF26" s="130"/>
      <c r="VSG26" s="130"/>
      <c r="VSH26" s="130"/>
      <c r="VSI26" s="130"/>
      <c r="VSJ26" s="130"/>
      <c r="VSK26" s="130"/>
      <c r="VSL26" s="130"/>
      <c r="VSM26" s="130"/>
      <c r="VSN26" s="130"/>
      <c r="VSO26" s="130"/>
      <c r="VSP26" s="130"/>
      <c r="VSQ26" s="130"/>
      <c r="VSR26" s="130"/>
      <c r="VSS26" s="130"/>
      <c r="VST26" s="130"/>
      <c r="VSU26" s="130"/>
      <c r="VSV26" s="130"/>
      <c r="VSW26" s="130"/>
      <c r="VSX26" s="130"/>
      <c r="VSY26" s="130"/>
      <c r="VSZ26" s="130"/>
      <c r="VTA26" s="130"/>
      <c r="VTB26" s="130"/>
      <c r="VTC26" s="130"/>
      <c r="VTD26" s="130"/>
      <c r="VTE26" s="130"/>
      <c r="VTF26" s="130"/>
      <c r="VTG26" s="130"/>
      <c r="VTH26" s="130"/>
      <c r="VTI26" s="130"/>
      <c r="VTJ26" s="130"/>
      <c r="VTK26" s="130"/>
      <c r="VTL26" s="130"/>
      <c r="VTM26" s="130"/>
      <c r="VTN26" s="130"/>
      <c r="VTO26" s="130"/>
      <c r="VTP26" s="130"/>
      <c r="VTQ26" s="130"/>
      <c r="VTR26" s="130"/>
      <c r="VTS26" s="130"/>
      <c r="VTT26" s="130"/>
      <c r="VTU26" s="130"/>
      <c r="VTV26" s="130"/>
      <c r="VTW26" s="130"/>
      <c r="VTX26" s="130"/>
      <c r="VTY26" s="130"/>
      <c r="VTZ26" s="130"/>
      <c r="VUA26" s="130"/>
      <c r="VUB26" s="130"/>
      <c r="VUC26" s="130"/>
      <c r="VUD26" s="130"/>
      <c r="VUE26" s="130"/>
      <c r="VUF26" s="130"/>
      <c r="VUG26" s="130"/>
      <c r="VUH26" s="130"/>
      <c r="VUI26" s="130"/>
      <c r="VUJ26" s="130"/>
      <c r="VUK26" s="130"/>
      <c r="VUL26" s="130"/>
      <c r="VUM26" s="130"/>
      <c r="VUN26" s="130"/>
      <c r="VUO26" s="130"/>
      <c r="VUP26" s="130"/>
      <c r="VUQ26" s="130"/>
      <c r="VUR26" s="130"/>
      <c r="VUS26" s="130"/>
      <c r="VUT26" s="130"/>
      <c r="VUU26" s="130"/>
      <c r="VUV26" s="130"/>
      <c r="VUW26" s="130"/>
      <c r="VUX26" s="130"/>
      <c r="VUY26" s="130"/>
      <c r="VUZ26" s="130"/>
      <c r="VVA26" s="130"/>
      <c r="VVB26" s="130"/>
      <c r="VVC26" s="130"/>
      <c r="VVD26" s="130"/>
      <c r="VVE26" s="130"/>
      <c r="VVF26" s="130"/>
      <c r="VVG26" s="130"/>
      <c r="VVH26" s="130"/>
      <c r="VVI26" s="130"/>
      <c r="VVJ26" s="130"/>
      <c r="VVK26" s="130"/>
      <c r="VVL26" s="130"/>
      <c r="VVM26" s="130"/>
      <c r="VVN26" s="130"/>
      <c r="VVO26" s="130"/>
      <c r="VVP26" s="130"/>
      <c r="VVQ26" s="130"/>
      <c r="VVR26" s="130"/>
      <c r="VVS26" s="130"/>
      <c r="VVT26" s="130"/>
      <c r="VVU26" s="130"/>
      <c r="VVV26" s="130"/>
      <c r="VVW26" s="130"/>
      <c r="VVX26" s="130"/>
      <c r="VVY26" s="130"/>
      <c r="VVZ26" s="130"/>
      <c r="VWA26" s="130"/>
      <c r="VWB26" s="130"/>
      <c r="VWC26" s="130"/>
      <c r="VWD26" s="130"/>
      <c r="VWE26" s="130"/>
      <c r="VWF26" s="130"/>
      <c r="VWG26" s="130"/>
      <c r="VWH26" s="130"/>
      <c r="VWI26" s="130"/>
      <c r="VWJ26" s="130"/>
      <c r="VWK26" s="130"/>
      <c r="VWL26" s="130"/>
      <c r="VWM26" s="130"/>
      <c r="VWN26" s="130"/>
      <c r="VWO26" s="130"/>
      <c r="VWP26" s="130"/>
      <c r="VWQ26" s="130"/>
      <c r="VWR26" s="130"/>
      <c r="VWS26" s="130"/>
      <c r="VWT26" s="130"/>
      <c r="VWU26" s="130"/>
      <c r="VWV26" s="130"/>
      <c r="VWW26" s="130"/>
      <c r="VWX26" s="130"/>
      <c r="VWY26" s="130"/>
      <c r="VWZ26" s="130"/>
      <c r="VXA26" s="130"/>
      <c r="VXB26" s="130"/>
      <c r="VXC26" s="130"/>
      <c r="VXD26" s="130"/>
      <c r="VXE26" s="130"/>
      <c r="VXF26" s="130"/>
      <c r="VXG26" s="130"/>
      <c r="VXH26" s="130"/>
      <c r="VXI26" s="130"/>
      <c r="VXJ26" s="130"/>
      <c r="VXK26" s="130"/>
      <c r="VXL26" s="130"/>
      <c r="VXM26" s="130"/>
      <c r="VXN26" s="130"/>
      <c r="VXO26" s="130"/>
      <c r="VXP26" s="130"/>
      <c r="VXQ26" s="130"/>
      <c r="VXR26" s="130"/>
      <c r="VXS26" s="130"/>
      <c r="VXT26" s="130"/>
      <c r="VXU26" s="130"/>
      <c r="VXV26" s="130"/>
      <c r="VXW26" s="130"/>
      <c r="VXX26" s="130"/>
      <c r="VXY26" s="130"/>
      <c r="VXZ26" s="130"/>
      <c r="VYA26" s="130"/>
      <c r="VYB26" s="130"/>
      <c r="VYC26" s="130"/>
      <c r="VYD26" s="130"/>
      <c r="VYE26" s="130"/>
      <c r="VYF26" s="130"/>
      <c r="VYG26" s="130"/>
      <c r="VYH26" s="130"/>
      <c r="VYI26" s="130"/>
      <c r="VYJ26" s="130"/>
      <c r="VYK26" s="130"/>
      <c r="VYL26" s="130"/>
      <c r="VYM26" s="130"/>
      <c r="VYN26" s="130"/>
      <c r="VYO26" s="130"/>
      <c r="VYP26" s="130"/>
      <c r="VYQ26" s="130"/>
      <c r="VYR26" s="130"/>
      <c r="VYS26" s="130"/>
      <c r="VYT26" s="130"/>
      <c r="VYU26" s="130"/>
      <c r="VYV26" s="130"/>
      <c r="VYW26" s="130"/>
      <c r="VYX26" s="130"/>
      <c r="VYY26" s="130"/>
      <c r="VYZ26" s="130"/>
      <c r="VZA26" s="130"/>
      <c r="VZB26" s="130"/>
      <c r="VZC26" s="130"/>
      <c r="VZD26" s="130"/>
      <c r="VZE26" s="130"/>
      <c r="VZF26" s="130"/>
      <c r="VZG26" s="130"/>
      <c r="VZH26" s="130"/>
      <c r="VZI26" s="130"/>
      <c r="VZJ26" s="130"/>
      <c r="VZK26" s="130"/>
      <c r="VZL26" s="130"/>
      <c r="VZM26" s="130"/>
      <c r="VZN26" s="130"/>
      <c r="VZO26" s="130"/>
      <c r="VZP26" s="130"/>
      <c r="VZQ26" s="130"/>
      <c r="VZR26" s="130"/>
      <c r="VZS26" s="130"/>
      <c r="VZT26" s="130"/>
      <c r="VZU26" s="130"/>
      <c r="VZV26" s="130"/>
      <c r="VZW26" s="130"/>
      <c r="VZX26" s="130"/>
      <c r="VZY26" s="130"/>
      <c r="VZZ26" s="130"/>
      <c r="WAA26" s="130"/>
      <c r="WAB26" s="130"/>
      <c r="WAC26" s="130"/>
      <c r="WAD26" s="130"/>
      <c r="WAE26" s="130"/>
      <c r="WAF26" s="130"/>
      <c r="WAG26" s="130"/>
      <c r="WAH26" s="130"/>
      <c r="WAI26" s="130"/>
      <c r="WAJ26" s="130"/>
      <c r="WAK26" s="130"/>
      <c r="WAL26" s="130"/>
      <c r="WAM26" s="130"/>
      <c r="WAN26" s="130"/>
      <c r="WAO26" s="130"/>
      <c r="WAP26" s="130"/>
      <c r="WAQ26" s="130"/>
      <c r="WAR26" s="130"/>
      <c r="WAS26" s="130"/>
      <c r="WAT26" s="130"/>
      <c r="WAU26" s="130"/>
      <c r="WAV26" s="130"/>
      <c r="WAW26" s="130"/>
      <c r="WAX26" s="130"/>
      <c r="WAY26" s="130"/>
      <c r="WAZ26" s="130"/>
      <c r="WBA26" s="130"/>
      <c r="WBB26" s="130"/>
      <c r="WBC26" s="130"/>
      <c r="WBD26" s="130"/>
      <c r="WBE26" s="130"/>
      <c r="WBF26" s="130"/>
      <c r="WBG26" s="130"/>
      <c r="WBH26" s="130"/>
      <c r="WBI26" s="130"/>
      <c r="WBJ26" s="130"/>
      <c r="WBK26" s="130"/>
      <c r="WBL26" s="130"/>
      <c r="WBM26" s="130"/>
      <c r="WBN26" s="130"/>
      <c r="WBO26" s="130"/>
      <c r="WBP26" s="130"/>
      <c r="WBQ26" s="130"/>
      <c r="WBR26" s="130"/>
      <c r="WBS26" s="130"/>
      <c r="WBT26" s="130"/>
      <c r="WBU26" s="130"/>
      <c r="WBV26" s="130"/>
      <c r="WBW26" s="130"/>
      <c r="WBX26" s="130"/>
      <c r="WBY26" s="130"/>
      <c r="WBZ26" s="130"/>
      <c r="WCA26" s="130"/>
      <c r="WCB26" s="130"/>
      <c r="WCC26" s="130"/>
      <c r="WCD26" s="130"/>
      <c r="WCE26" s="130"/>
      <c r="WCF26" s="130"/>
      <c r="WCG26" s="130"/>
      <c r="WCH26" s="130"/>
      <c r="WCI26" s="130"/>
      <c r="WCJ26" s="130"/>
      <c r="WCK26" s="130"/>
      <c r="WCL26" s="130"/>
      <c r="WCM26" s="130"/>
      <c r="WCN26" s="130"/>
      <c r="WCO26" s="130"/>
      <c r="WCP26" s="130"/>
      <c r="WCQ26" s="130"/>
      <c r="WCR26" s="130"/>
      <c r="WCS26" s="130"/>
      <c r="WCT26" s="130"/>
      <c r="WCU26" s="130"/>
      <c r="WCV26" s="130"/>
      <c r="WCW26" s="130"/>
      <c r="WCX26" s="130"/>
      <c r="WCY26" s="130"/>
      <c r="WCZ26" s="130"/>
      <c r="WDA26" s="130"/>
      <c r="WDB26" s="130"/>
      <c r="WDC26" s="130"/>
      <c r="WDD26" s="130"/>
      <c r="WDE26" s="130"/>
      <c r="WDF26" s="130"/>
      <c r="WDG26" s="130"/>
      <c r="WDH26" s="130"/>
      <c r="WDI26" s="130"/>
      <c r="WDJ26" s="130"/>
      <c r="WDK26" s="130"/>
      <c r="WDL26" s="130"/>
      <c r="WDM26" s="130"/>
      <c r="WDN26" s="130"/>
      <c r="WDO26" s="130"/>
      <c r="WDP26" s="130"/>
      <c r="WDQ26" s="130"/>
      <c r="WDR26" s="130"/>
      <c r="WDS26" s="130"/>
      <c r="WDT26" s="130"/>
      <c r="WDU26" s="130"/>
      <c r="WDV26" s="130"/>
      <c r="WDW26" s="130"/>
      <c r="WDX26" s="130"/>
      <c r="WDY26" s="130"/>
      <c r="WDZ26" s="130"/>
      <c r="WEA26" s="130"/>
      <c r="WEB26" s="130"/>
      <c r="WEC26" s="130"/>
      <c r="WED26" s="130"/>
      <c r="WEE26" s="130"/>
      <c r="WEF26" s="130"/>
      <c r="WEG26" s="130"/>
      <c r="WEH26" s="130"/>
      <c r="WEI26" s="130"/>
      <c r="WEJ26" s="130"/>
      <c r="WEK26" s="130"/>
      <c r="WEL26" s="130"/>
      <c r="WEM26" s="130"/>
      <c r="WEN26" s="130"/>
      <c r="WEO26" s="130"/>
      <c r="WEP26" s="130"/>
      <c r="WEQ26" s="130"/>
      <c r="WER26" s="130"/>
      <c r="WES26" s="130"/>
      <c r="WET26" s="130"/>
      <c r="WEU26" s="130"/>
      <c r="WEV26" s="130"/>
      <c r="WEW26" s="130"/>
      <c r="WEX26" s="130"/>
      <c r="WEY26" s="130"/>
      <c r="WEZ26" s="130"/>
      <c r="WFA26" s="130"/>
      <c r="WFB26" s="130"/>
      <c r="WFC26" s="130"/>
      <c r="WFD26" s="130"/>
      <c r="WFE26" s="130"/>
      <c r="WFF26" s="130"/>
      <c r="WFG26" s="130"/>
      <c r="WFH26" s="130"/>
      <c r="WFI26" s="130"/>
      <c r="WFJ26" s="130"/>
      <c r="WFK26" s="130"/>
      <c r="WFL26" s="130"/>
      <c r="WFM26" s="130"/>
      <c r="WFN26" s="130"/>
      <c r="WFO26" s="130"/>
      <c r="WFP26" s="130"/>
      <c r="WFQ26" s="130"/>
      <c r="WFR26" s="130"/>
      <c r="WFS26" s="130"/>
      <c r="WFT26" s="130"/>
      <c r="WFU26" s="130"/>
      <c r="WFV26" s="130"/>
      <c r="WFW26" s="130"/>
      <c r="WFX26" s="130"/>
      <c r="WFY26" s="130"/>
      <c r="WFZ26" s="130"/>
      <c r="WGA26" s="130"/>
      <c r="WGB26" s="130"/>
      <c r="WGC26" s="130"/>
      <c r="WGD26" s="130"/>
      <c r="WGE26" s="130"/>
      <c r="WGF26" s="130"/>
      <c r="WGG26" s="130"/>
      <c r="WGH26" s="130"/>
      <c r="WGI26" s="130"/>
      <c r="WGJ26" s="130"/>
      <c r="WGK26" s="130"/>
      <c r="WGL26" s="130"/>
      <c r="WGM26" s="130"/>
      <c r="WGN26" s="130"/>
      <c r="WGO26" s="130"/>
      <c r="WGP26" s="130"/>
      <c r="WGQ26" s="130"/>
      <c r="WGR26" s="130"/>
      <c r="WGS26" s="130"/>
      <c r="WGT26" s="130"/>
      <c r="WGU26" s="130"/>
      <c r="WGV26" s="130"/>
      <c r="WGW26" s="130"/>
      <c r="WGX26" s="130"/>
      <c r="WGY26" s="130"/>
      <c r="WGZ26" s="130"/>
      <c r="WHA26" s="130"/>
      <c r="WHB26" s="130"/>
      <c r="WHC26" s="130"/>
      <c r="WHD26" s="130"/>
      <c r="WHE26" s="130"/>
      <c r="WHF26" s="130"/>
      <c r="WHG26" s="130"/>
      <c r="WHH26" s="130"/>
      <c r="WHI26" s="130"/>
      <c r="WHJ26" s="130"/>
      <c r="WHK26" s="130"/>
      <c r="WHL26" s="130"/>
      <c r="WHM26" s="130"/>
      <c r="WHN26" s="130"/>
      <c r="WHO26" s="130"/>
      <c r="WHP26" s="130"/>
      <c r="WHQ26" s="130"/>
      <c r="WHR26" s="130"/>
      <c r="WHS26" s="130"/>
      <c r="WHT26" s="130"/>
      <c r="WHU26" s="130"/>
      <c r="WHV26" s="130"/>
      <c r="WHW26" s="130"/>
      <c r="WHX26" s="130"/>
      <c r="WHY26" s="130"/>
      <c r="WHZ26" s="130"/>
      <c r="WIA26" s="130"/>
      <c r="WIB26" s="130"/>
      <c r="WIC26" s="130"/>
      <c r="WID26" s="130"/>
      <c r="WIE26" s="130"/>
      <c r="WIF26" s="130"/>
      <c r="WIG26" s="130"/>
      <c r="WIH26" s="130"/>
      <c r="WII26" s="130"/>
      <c r="WIJ26" s="130"/>
      <c r="WIK26" s="130"/>
      <c r="WIL26" s="130"/>
      <c r="WIM26" s="130"/>
      <c r="WIN26" s="130"/>
      <c r="WIO26" s="130"/>
      <c r="WIP26" s="130"/>
      <c r="WIQ26" s="130"/>
      <c r="WIR26" s="130"/>
      <c r="WIS26" s="130"/>
      <c r="WIT26" s="130"/>
      <c r="WIU26" s="130"/>
      <c r="WIV26" s="130"/>
      <c r="WIW26" s="130"/>
      <c r="WIX26" s="130"/>
      <c r="WIY26" s="130"/>
      <c r="WIZ26" s="130"/>
      <c r="WJA26" s="130"/>
      <c r="WJB26" s="130"/>
      <c r="WJC26" s="130"/>
      <c r="WJD26" s="130"/>
      <c r="WJE26" s="130"/>
      <c r="WJF26" s="130"/>
      <c r="WJG26" s="130"/>
      <c r="WJH26" s="130"/>
      <c r="WJI26" s="130"/>
      <c r="WJJ26" s="130"/>
      <c r="WJK26" s="130"/>
      <c r="WJL26" s="130"/>
      <c r="WJM26" s="130"/>
      <c r="WJN26" s="130"/>
      <c r="WJO26" s="130"/>
      <c r="WJP26" s="130"/>
      <c r="WJQ26" s="130"/>
      <c r="WJR26" s="130"/>
      <c r="WJS26" s="130"/>
      <c r="WJT26" s="130"/>
      <c r="WJU26" s="130"/>
      <c r="WJV26" s="130"/>
      <c r="WJW26" s="130"/>
      <c r="WJX26" s="130"/>
      <c r="WJY26" s="130"/>
      <c r="WJZ26" s="130"/>
      <c r="WKA26" s="130"/>
      <c r="WKB26" s="130"/>
      <c r="WKC26" s="130"/>
      <c r="WKD26" s="130"/>
      <c r="WKE26" s="130"/>
      <c r="WKF26" s="130"/>
      <c r="WKG26" s="130"/>
      <c r="WKH26" s="130"/>
      <c r="WKI26" s="130"/>
      <c r="WKJ26" s="130"/>
      <c r="WKK26" s="130"/>
      <c r="WKL26" s="130"/>
      <c r="WKM26" s="130"/>
      <c r="WKN26" s="130"/>
      <c r="WKO26" s="130"/>
      <c r="WKP26" s="130"/>
      <c r="WKQ26" s="130"/>
      <c r="WKR26" s="130"/>
      <c r="WKS26" s="130"/>
      <c r="WKT26" s="130"/>
      <c r="WKU26" s="130"/>
      <c r="WKV26" s="130"/>
      <c r="WKW26" s="130"/>
      <c r="WKX26" s="130"/>
      <c r="WKY26" s="130"/>
      <c r="WKZ26" s="130"/>
      <c r="WLA26" s="130"/>
      <c r="WLB26" s="130"/>
      <c r="WLC26" s="130"/>
      <c r="WLD26" s="130"/>
      <c r="WLE26" s="130"/>
      <c r="WLF26" s="130"/>
      <c r="WLG26" s="130"/>
      <c r="WLH26" s="130"/>
      <c r="WLI26" s="130"/>
      <c r="WLJ26" s="130"/>
      <c r="WLK26" s="130"/>
      <c r="WLL26" s="130"/>
      <c r="WLM26" s="130"/>
      <c r="WLN26" s="130"/>
      <c r="WLO26" s="130"/>
      <c r="WLP26" s="130"/>
      <c r="WLQ26" s="130"/>
      <c r="WLR26" s="130"/>
      <c r="WLS26" s="130"/>
      <c r="WLT26" s="130"/>
      <c r="WLU26" s="130"/>
      <c r="WLV26" s="130"/>
      <c r="WLW26" s="130"/>
      <c r="WLX26" s="130"/>
      <c r="WLY26" s="130"/>
      <c r="WLZ26" s="130"/>
      <c r="WMA26" s="130"/>
      <c r="WMB26" s="130"/>
      <c r="WMC26" s="130"/>
      <c r="WMD26" s="130"/>
      <c r="WME26" s="130"/>
      <c r="WMF26" s="130"/>
      <c r="WMG26" s="130"/>
      <c r="WMH26" s="130"/>
      <c r="WMI26" s="130"/>
      <c r="WMJ26" s="130"/>
      <c r="WMK26" s="130"/>
      <c r="WML26" s="130"/>
      <c r="WMM26" s="130"/>
      <c r="WMN26" s="130"/>
      <c r="WMO26" s="130"/>
      <c r="WMP26" s="130"/>
      <c r="WMQ26" s="130"/>
      <c r="WMR26" s="130"/>
      <c r="WMS26" s="130"/>
      <c r="WMT26" s="130"/>
      <c r="WMU26" s="130"/>
      <c r="WMV26" s="130"/>
      <c r="WMW26" s="130"/>
      <c r="WMX26" s="130"/>
      <c r="WMY26" s="130"/>
      <c r="WMZ26" s="130"/>
      <c r="WNA26" s="130"/>
      <c r="WNB26" s="130"/>
      <c r="WNC26" s="130"/>
      <c r="WND26" s="130"/>
      <c r="WNE26" s="130"/>
      <c r="WNF26" s="130"/>
      <c r="WNG26" s="130"/>
      <c r="WNH26" s="130"/>
      <c r="WNI26" s="130"/>
      <c r="WNJ26" s="130"/>
      <c r="WNK26" s="130"/>
      <c r="WNL26" s="130"/>
      <c r="WNM26" s="130"/>
      <c r="WNN26" s="130"/>
      <c r="WNO26" s="130"/>
      <c r="WNP26" s="130"/>
      <c r="WNQ26" s="130"/>
      <c r="WNR26" s="130"/>
      <c r="WNS26" s="130"/>
      <c r="WNT26" s="130"/>
      <c r="WNU26" s="130"/>
      <c r="WNV26" s="130"/>
      <c r="WNW26" s="130"/>
      <c r="WNX26" s="130"/>
      <c r="WNY26" s="130"/>
      <c r="WNZ26" s="130"/>
      <c r="WOA26" s="130"/>
      <c r="WOB26" s="130"/>
      <c r="WOC26" s="130"/>
      <c r="WOD26" s="130"/>
      <c r="WOE26" s="130"/>
      <c r="WOF26" s="130"/>
      <c r="WOG26" s="130"/>
      <c r="WOH26" s="130"/>
      <c r="WOI26" s="130"/>
      <c r="WOJ26" s="130"/>
      <c r="WOK26" s="130"/>
      <c r="WOL26" s="130"/>
      <c r="WOM26" s="130"/>
      <c r="WON26" s="130"/>
      <c r="WOO26" s="130"/>
      <c r="WOP26" s="130"/>
      <c r="WOQ26" s="130"/>
      <c r="WOR26" s="130"/>
      <c r="WOS26" s="130"/>
      <c r="WOT26" s="130"/>
      <c r="WOU26" s="130"/>
      <c r="WOV26" s="130"/>
      <c r="WOW26" s="130"/>
      <c r="WOX26" s="130"/>
      <c r="WOY26" s="130"/>
      <c r="WOZ26" s="130"/>
      <c r="WPA26" s="130"/>
      <c r="WPB26" s="130"/>
      <c r="WPC26" s="130"/>
      <c r="WPD26" s="130"/>
      <c r="WPE26" s="130"/>
      <c r="WPF26" s="130"/>
      <c r="WPG26" s="130"/>
      <c r="WPH26" s="130"/>
      <c r="WPI26" s="130"/>
      <c r="WPJ26" s="130"/>
      <c r="WPK26" s="130"/>
      <c r="WPL26" s="130"/>
      <c r="WPM26" s="130"/>
      <c r="WPN26" s="130"/>
      <c r="WPO26" s="130"/>
      <c r="WPP26" s="130"/>
      <c r="WPQ26" s="130"/>
      <c r="WPR26" s="130"/>
      <c r="WPS26" s="130"/>
      <c r="WPT26" s="130"/>
      <c r="WPU26" s="130"/>
      <c r="WPV26" s="130"/>
      <c r="WPW26" s="130"/>
      <c r="WPX26" s="130"/>
      <c r="WPY26" s="130"/>
      <c r="WPZ26" s="130"/>
      <c r="WQA26" s="130"/>
      <c r="WQB26" s="130"/>
      <c r="WQC26" s="130"/>
      <c r="WQD26" s="130"/>
      <c r="WQE26" s="130"/>
      <c r="WQF26" s="130"/>
      <c r="WQG26" s="130"/>
      <c r="WQH26" s="130"/>
      <c r="WQI26" s="130"/>
      <c r="WQJ26" s="130"/>
      <c r="WQK26" s="130"/>
      <c r="WQL26" s="130"/>
      <c r="WQM26" s="130"/>
      <c r="WQN26" s="130"/>
      <c r="WQO26" s="130"/>
      <c r="WQP26" s="130"/>
      <c r="WQQ26" s="130"/>
      <c r="WQR26" s="130"/>
      <c r="WQS26" s="130"/>
      <c r="WQT26" s="130"/>
      <c r="WQU26" s="130"/>
      <c r="WQV26" s="130"/>
      <c r="WQW26" s="130"/>
      <c r="WQX26" s="130"/>
      <c r="WQY26" s="130"/>
      <c r="WQZ26" s="130"/>
      <c r="WRA26" s="130"/>
      <c r="WRB26" s="130"/>
      <c r="WRC26" s="130"/>
      <c r="WRD26" s="130"/>
      <c r="WRE26" s="130"/>
      <c r="WRF26" s="130"/>
      <c r="WRG26" s="130"/>
      <c r="WRH26" s="130"/>
      <c r="WRI26" s="130"/>
      <c r="WRJ26" s="130"/>
      <c r="WRK26" s="130"/>
      <c r="WRL26" s="130"/>
      <c r="WRM26" s="130"/>
      <c r="WRN26" s="130"/>
      <c r="WRO26" s="130"/>
      <c r="WRP26" s="130"/>
      <c r="WRQ26" s="130"/>
      <c r="WRR26" s="130"/>
      <c r="WRS26" s="130"/>
      <c r="WRT26" s="130"/>
      <c r="WRU26" s="130"/>
      <c r="WRV26" s="130"/>
      <c r="WRW26" s="130"/>
      <c r="WRX26" s="130"/>
      <c r="WRY26" s="130"/>
      <c r="WRZ26" s="130"/>
      <c r="WSA26" s="130"/>
      <c r="WSB26" s="130"/>
      <c r="WSC26" s="130"/>
      <c r="WSD26" s="130"/>
      <c r="WSE26" s="130"/>
      <c r="WSF26" s="130"/>
      <c r="WSG26" s="130"/>
      <c r="WSH26" s="130"/>
      <c r="WSI26" s="130"/>
      <c r="WSJ26" s="130"/>
      <c r="WSK26" s="130"/>
      <c r="WSL26" s="130"/>
      <c r="WSM26" s="130"/>
      <c r="WSN26" s="130"/>
      <c r="WSO26" s="130"/>
      <c r="WSP26" s="130"/>
      <c r="WSQ26" s="130"/>
      <c r="WSR26" s="130"/>
      <c r="WSS26" s="130"/>
      <c r="WST26" s="130"/>
      <c r="WSU26" s="130"/>
      <c r="WSV26" s="130"/>
      <c r="WSW26" s="130"/>
      <c r="WSX26" s="130"/>
      <c r="WSY26" s="130"/>
      <c r="WSZ26" s="130"/>
      <c r="WTA26" s="130"/>
      <c r="WTB26" s="130"/>
      <c r="WTC26" s="130"/>
      <c r="WTD26" s="130"/>
      <c r="WTE26" s="130"/>
      <c r="WTF26" s="130"/>
      <c r="WTG26" s="130"/>
      <c r="WTH26" s="130"/>
      <c r="WTI26" s="130"/>
      <c r="WTJ26" s="130"/>
      <c r="WTK26" s="130"/>
      <c r="WTL26" s="130"/>
      <c r="WTM26" s="130"/>
      <c r="WTN26" s="130"/>
      <c r="WTO26" s="130"/>
      <c r="WTP26" s="130"/>
      <c r="WTQ26" s="130"/>
      <c r="WTR26" s="130"/>
      <c r="WTS26" s="130"/>
      <c r="WTT26" s="130"/>
      <c r="WTU26" s="130"/>
      <c r="WTV26" s="130"/>
      <c r="WTW26" s="130"/>
      <c r="WTX26" s="130"/>
      <c r="WTY26" s="130"/>
      <c r="WTZ26" s="130"/>
      <c r="WUA26" s="130"/>
      <c r="WUB26" s="130"/>
      <c r="WUC26" s="130"/>
      <c r="WUD26" s="130"/>
      <c r="WUE26" s="130"/>
      <c r="WUF26" s="130"/>
      <c r="WUG26" s="130"/>
      <c r="WUH26" s="130"/>
      <c r="WUI26" s="130"/>
      <c r="WUJ26" s="130"/>
      <c r="WUK26" s="130"/>
      <c r="WUL26" s="130"/>
      <c r="WUM26" s="130"/>
      <c r="WUN26" s="130"/>
      <c r="WUO26" s="130"/>
      <c r="WUP26" s="130"/>
      <c r="WUQ26" s="130"/>
      <c r="WUR26" s="130"/>
      <c r="WUS26" s="130"/>
      <c r="WUT26" s="130"/>
      <c r="WUU26" s="130"/>
      <c r="WUV26" s="130"/>
      <c r="WUW26" s="130"/>
      <c r="WUX26" s="130"/>
      <c r="WUY26" s="130"/>
      <c r="WUZ26" s="130"/>
      <c r="WVA26" s="130"/>
      <c r="WVB26" s="130"/>
      <c r="WVC26" s="130"/>
      <c r="WVD26" s="130"/>
      <c r="WVE26" s="130"/>
      <c r="WVF26" s="130"/>
      <c r="WVG26" s="130"/>
      <c r="WVH26" s="130"/>
      <c r="WVI26" s="130"/>
      <c r="WVJ26" s="130"/>
      <c r="WVK26" s="130"/>
      <c r="WVL26" s="130"/>
      <c r="WVM26" s="130"/>
      <c r="WVN26" s="130"/>
      <c r="WVO26" s="130"/>
      <c r="WVP26" s="130"/>
      <c r="WVQ26" s="130"/>
      <c r="WVR26" s="130"/>
      <c r="WVS26" s="130"/>
      <c r="WVT26" s="130"/>
      <c r="WVU26" s="130"/>
      <c r="WVV26" s="130"/>
      <c r="WVW26" s="130"/>
      <c r="WVX26" s="130"/>
      <c r="WVY26" s="130"/>
      <c r="WVZ26" s="130"/>
      <c r="WWA26" s="130"/>
      <c r="WWB26" s="130"/>
      <c r="WWC26" s="130"/>
      <c r="WWD26" s="130"/>
      <c r="WWE26" s="130"/>
      <c r="WWF26" s="130"/>
      <c r="WWG26" s="130"/>
      <c r="WWH26" s="130"/>
      <c r="WWI26" s="130"/>
      <c r="WWJ26" s="130"/>
      <c r="WWK26" s="130"/>
      <c r="WWL26" s="130"/>
      <c r="WWM26" s="130"/>
      <c r="WWN26" s="130"/>
      <c r="WWO26" s="130"/>
      <c r="WWP26" s="130"/>
      <c r="WWQ26" s="130"/>
      <c r="WWR26" s="130"/>
      <c r="WWS26" s="130"/>
      <c r="WWT26" s="130"/>
      <c r="WWU26" s="130"/>
      <c r="WWV26" s="130"/>
      <c r="WWW26" s="130"/>
      <c r="WWX26" s="130"/>
      <c r="WWY26" s="130"/>
      <c r="WWZ26" s="130"/>
      <c r="WXA26" s="130"/>
      <c r="WXB26" s="130"/>
      <c r="WXC26" s="130"/>
      <c r="WXD26" s="130"/>
      <c r="WXE26" s="130"/>
      <c r="WXF26" s="130"/>
      <c r="WXG26" s="130"/>
      <c r="WXH26" s="130"/>
      <c r="WXI26" s="130"/>
      <c r="WXJ26" s="130"/>
      <c r="WXK26" s="130"/>
      <c r="WXL26" s="130"/>
      <c r="WXM26" s="130"/>
      <c r="WXN26" s="130"/>
      <c r="WXO26" s="130"/>
      <c r="WXP26" s="130"/>
      <c r="WXQ26" s="130"/>
      <c r="WXR26" s="130"/>
      <c r="WXS26" s="130"/>
      <c r="WXT26" s="130"/>
      <c r="WXU26" s="130"/>
      <c r="WXV26" s="130"/>
      <c r="WXW26" s="130"/>
      <c r="WXX26" s="130"/>
      <c r="WXY26" s="130"/>
      <c r="WXZ26" s="130"/>
      <c r="WYA26" s="130"/>
      <c r="WYB26" s="130"/>
      <c r="WYC26" s="130"/>
      <c r="WYD26" s="130"/>
      <c r="WYE26" s="130"/>
      <c r="WYF26" s="130"/>
      <c r="WYG26" s="130"/>
      <c r="WYH26" s="130"/>
      <c r="WYI26" s="130"/>
      <c r="WYJ26" s="130"/>
      <c r="WYK26" s="130"/>
      <c r="WYL26" s="130"/>
      <c r="WYM26" s="130"/>
      <c r="WYN26" s="130"/>
      <c r="WYO26" s="130"/>
      <c r="WYP26" s="130"/>
      <c r="WYQ26" s="130"/>
      <c r="WYR26" s="130"/>
      <c r="WYS26" s="130"/>
      <c r="WYT26" s="130"/>
      <c r="WYU26" s="130"/>
      <c r="WYV26" s="130"/>
      <c r="WYW26" s="130"/>
      <c r="WYX26" s="130"/>
      <c r="WYY26" s="130"/>
      <c r="WYZ26" s="130"/>
      <c r="WZA26" s="130"/>
      <c r="WZB26" s="130"/>
      <c r="WZC26" s="130"/>
      <c r="WZD26" s="130"/>
      <c r="WZE26" s="130"/>
      <c r="WZF26" s="130"/>
      <c r="WZG26" s="130"/>
      <c r="WZH26" s="130"/>
      <c r="WZI26" s="130"/>
      <c r="WZJ26" s="130"/>
      <c r="WZK26" s="130"/>
      <c r="WZL26" s="130"/>
      <c r="WZM26" s="130"/>
      <c r="WZN26" s="130"/>
      <c r="WZO26" s="130"/>
      <c r="WZP26" s="130"/>
      <c r="WZQ26" s="130"/>
      <c r="WZR26" s="130"/>
      <c r="WZS26" s="130"/>
      <c r="WZT26" s="130"/>
      <c r="WZU26" s="130"/>
      <c r="WZV26" s="130"/>
      <c r="WZW26" s="130"/>
      <c r="WZX26" s="130"/>
      <c r="WZY26" s="130"/>
      <c r="WZZ26" s="130"/>
      <c r="XAA26" s="130"/>
      <c r="XAB26" s="130"/>
      <c r="XAC26" s="130"/>
      <c r="XAD26" s="130"/>
      <c r="XAE26" s="130"/>
      <c r="XAF26" s="130"/>
      <c r="XAG26" s="130"/>
      <c r="XAH26" s="130"/>
      <c r="XAI26" s="130"/>
      <c r="XAJ26" s="130"/>
      <c r="XAK26" s="130"/>
      <c r="XAL26" s="130"/>
      <c r="XAM26" s="130"/>
      <c r="XAN26" s="130"/>
      <c r="XAO26" s="130"/>
      <c r="XAP26" s="130"/>
      <c r="XAQ26" s="130"/>
      <c r="XAR26" s="130"/>
      <c r="XAS26" s="130"/>
      <c r="XAT26" s="130"/>
      <c r="XAU26" s="130"/>
      <c r="XAV26" s="130"/>
      <c r="XAW26" s="130"/>
      <c r="XAX26" s="130"/>
      <c r="XAY26" s="130"/>
      <c r="XAZ26" s="130"/>
      <c r="XBA26" s="130"/>
      <c r="XBB26" s="130"/>
      <c r="XBC26" s="130"/>
      <c r="XBD26" s="130"/>
      <c r="XBE26" s="130"/>
      <c r="XBF26" s="130"/>
      <c r="XBG26" s="130"/>
      <c r="XBH26" s="130"/>
      <c r="XBI26" s="130"/>
      <c r="XBJ26" s="130"/>
      <c r="XBK26" s="130"/>
      <c r="XBL26" s="130"/>
      <c r="XBM26" s="130"/>
      <c r="XBN26" s="130"/>
      <c r="XBO26" s="130"/>
      <c r="XBP26" s="130"/>
      <c r="XBQ26" s="130"/>
      <c r="XBR26" s="130"/>
      <c r="XBS26" s="130"/>
      <c r="XBT26" s="130"/>
      <c r="XBU26" s="130"/>
      <c r="XBV26" s="130"/>
      <c r="XBW26" s="130"/>
      <c r="XBX26" s="130"/>
      <c r="XBY26" s="130"/>
      <c r="XBZ26" s="130"/>
      <c r="XCA26" s="130"/>
      <c r="XCB26" s="130"/>
      <c r="XCC26" s="130"/>
      <c r="XCD26" s="130"/>
      <c r="XCE26" s="130"/>
      <c r="XCF26" s="130"/>
      <c r="XCG26" s="130"/>
      <c r="XCH26" s="130"/>
      <c r="XCI26" s="130"/>
      <c r="XCJ26" s="130"/>
      <c r="XCK26" s="130"/>
      <c r="XCL26" s="130"/>
      <c r="XCM26" s="130"/>
      <c r="XCN26" s="130"/>
      <c r="XCO26" s="130"/>
      <c r="XCP26" s="130"/>
      <c r="XCQ26" s="130"/>
      <c r="XCR26" s="130"/>
      <c r="XCS26" s="130"/>
      <c r="XCT26" s="130"/>
      <c r="XCU26" s="130"/>
      <c r="XCV26" s="130"/>
      <c r="XCW26" s="130"/>
      <c r="XCX26" s="130"/>
      <c r="XCY26" s="130"/>
      <c r="XCZ26" s="130"/>
      <c r="XDA26" s="130"/>
      <c r="XDB26" s="130"/>
      <c r="XDC26" s="130"/>
      <c r="XDD26" s="130"/>
      <c r="XDE26" s="130"/>
      <c r="XDF26" s="130"/>
      <c r="XDG26" s="130"/>
      <c r="XDH26" s="130"/>
      <c r="XDI26" s="130"/>
      <c r="XDJ26" s="130"/>
      <c r="XDK26" s="130"/>
      <c r="XDL26" s="130"/>
      <c r="XDM26" s="130"/>
      <c r="XDN26" s="130"/>
      <c r="XDO26" s="130"/>
      <c r="XDP26" s="130"/>
      <c r="XDQ26" s="130"/>
      <c r="XDR26" s="130"/>
      <c r="XDS26" s="130"/>
      <c r="XDT26" s="130"/>
      <c r="XDU26" s="130"/>
      <c r="XDV26" s="130"/>
      <c r="XDW26" s="130"/>
      <c r="XDX26" s="130"/>
      <c r="XDY26" s="130"/>
      <c r="XDZ26" s="130"/>
      <c r="XEA26" s="130"/>
      <c r="XEB26" s="130"/>
      <c r="XEC26" s="130"/>
      <c r="XED26" s="130"/>
      <c r="XEE26" s="130"/>
      <c r="XEF26" s="130"/>
      <c r="XEG26" s="130"/>
      <c r="XEH26" s="130"/>
      <c r="XEI26" s="130"/>
      <c r="XEJ26" s="130"/>
      <c r="XEK26" s="130"/>
      <c r="XEL26" s="130"/>
      <c r="XEM26" s="130"/>
      <c r="XEN26" s="130"/>
      <c r="XEO26" s="130"/>
      <c r="XEP26" s="130"/>
      <c r="XEQ26" s="130"/>
      <c r="XER26" s="130"/>
      <c r="XES26" s="130"/>
      <c r="XET26" s="130"/>
      <c r="XEU26" s="130"/>
      <c r="XEV26" s="130"/>
      <c r="XEW26" s="130"/>
      <c r="XEX26" s="130"/>
      <c r="XEY26" s="130"/>
      <c r="XEZ26" s="130"/>
      <c r="XFA26" s="130"/>
    </row>
    <row r="27" spans="1:16381">
      <c r="A27" s="670"/>
      <c r="B27" s="65" t="s">
        <v>53</v>
      </c>
      <c r="C27" s="9">
        <v>2531</v>
      </c>
      <c r="D27" s="9"/>
      <c r="E27" s="9"/>
      <c r="F27" s="17"/>
      <c r="G27" s="17"/>
      <c r="H27" s="17"/>
      <c r="I27" s="17"/>
      <c r="J27" s="17"/>
      <c r="K27" s="17"/>
      <c r="L27" s="17"/>
      <c r="M27" s="17"/>
      <c r="N27" s="17"/>
      <c r="O27" s="26"/>
      <c r="P27" s="18"/>
      <c r="Q27" s="17"/>
      <c r="R27" s="17"/>
      <c r="S27" s="17"/>
      <c r="T27" s="17"/>
      <c r="U27" s="15"/>
      <c r="V27" s="15"/>
      <c r="W27" s="15"/>
      <c r="X27" s="15"/>
      <c r="Y27" s="15"/>
      <c r="Z27" s="15"/>
      <c r="AA27" s="26"/>
      <c r="AB27" s="24">
        <f t="shared" si="6"/>
        <v>2531</v>
      </c>
      <c r="AC27" s="17"/>
    </row>
    <row r="28" spans="1:16381">
      <c r="A28" s="670"/>
      <c r="B28" s="65" t="s">
        <v>56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7"/>
      <c r="N28" s="17"/>
      <c r="O28" s="26"/>
      <c r="P28" s="18"/>
      <c r="Q28" s="17"/>
      <c r="R28" s="17">
        <v>23</v>
      </c>
      <c r="S28" s="17">
        <v>744</v>
      </c>
      <c r="T28" s="17">
        <v>496</v>
      </c>
      <c r="U28" s="15"/>
      <c r="V28" s="15"/>
      <c r="W28" s="15"/>
      <c r="X28" s="15"/>
      <c r="Y28" s="15"/>
      <c r="Z28" s="15"/>
      <c r="AA28" s="26"/>
      <c r="AB28" s="24">
        <f t="shared" si="6"/>
        <v>1263</v>
      </c>
      <c r="AC28" s="17"/>
      <c r="AH28" s="3">
        <f>SUM(P28:U28)</f>
        <v>1263</v>
      </c>
      <c r="AI28" s="3">
        <f>SUM(P28:AA28)</f>
        <v>1263</v>
      </c>
    </row>
    <row r="29" spans="1:16381" s="131" customFormat="1">
      <c r="A29" s="670"/>
      <c r="B29" s="129" t="s">
        <v>57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4"/>
      <c r="P29" s="210"/>
      <c r="Q29" s="152"/>
      <c r="R29" s="152"/>
      <c r="S29" s="209">
        <v>151</v>
      </c>
      <c r="T29" s="32">
        <v>421</v>
      </c>
      <c r="U29" s="127">
        <v>673</v>
      </c>
      <c r="V29" s="127">
        <v>845</v>
      </c>
      <c r="W29" s="127">
        <v>528</v>
      </c>
      <c r="X29" s="127">
        <v>400</v>
      </c>
      <c r="Y29" s="15"/>
      <c r="Z29" s="134"/>
      <c r="AA29" s="136"/>
      <c r="AB29" s="24">
        <f t="shared" si="6"/>
        <v>3018</v>
      </c>
      <c r="AC29" s="9"/>
      <c r="AD29" s="138"/>
      <c r="AE29" s="130"/>
      <c r="AF29" s="130"/>
      <c r="AG29" s="130"/>
      <c r="AH29" s="3">
        <f>SUM(P29:U29)</f>
        <v>1245</v>
      </c>
      <c r="AI29" s="3">
        <f>SUM(P29:AA29)</f>
        <v>3018</v>
      </c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  <c r="DH29" s="130"/>
      <c r="DI29" s="130"/>
      <c r="DJ29" s="130"/>
      <c r="DK29" s="130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  <c r="EN29" s="130"/>
      <c r="EO29" s="130"/>
      <c r="EP29" s="130"/>
      <c r="EQ29" s="130"/>
      <c r="ER29" s="130"/>
      <c r="ES29" s="130"/>
      <c r="ET29" s="130"/>
      <c r="EU29" s="130"/>
      <c r="EV29" s="130"/>
      <c r="EW29" s="130"/>
      <c r="EX29" s="130"/>
      <c r="EY29" s="130"/>
      <c r="EZ29" s="130"/>
      <c r="FA29" s="130"/>
      <c r="FB29" s="130"/>
      <c r="FC29" s="130"/>
      <c r="FD29" s="130"/>
      <c r="FE29" s="130"/>
      <c r="FF29" s="130"/>
      <c r="FG29" s="130"/>
      <c r="FH29" s="130"/>
      <c r="FI29" s="130"/>
      <c r="FJ29" s="130"/>
      <c r="FK29" s="130"/>
      <c r="FL29" s="130"/>
      <c r="FM29" s="130"/>
      <c r="FN29" s="130"/>
      <c r="FO29" s="130"/>
      <c r="FP29" s="130"/>
      <c r="FQ29" s="130"/>
      <c r="FR29" s="130"/>
      <c r="FS29" s="130"/>
      <c r="FT29" s="130"/>
      <c r="FU29" s="130"/>
      <c r="FV29" s="130"/>
      <c r="FW29" s="130"/>
      <c r="FX29" s="130"/>
      <c r="FY29" s="130"/>
      <c r="FZ29" s="130"/>
      <c r="GA29" s="130"/>
      <c r="GB29" s="130"/>
      <c r="GC29" s="130"/>
      <c r="GD29" s="130"/>
      <c r="GE29" s="130"/>
      <c r="GF29" s="130"/>
      <c r="GG29" s="130"/>
      <c r="GH29" s="130"/>
      <c r="GI29" s="130"/>
      <c r="GJ29" s="130"/>
      <c r="GK29" s="130"/>
      <c r="GL29" s="130"/>
      <c r="GM29" s="130"/>
      <c r="GN29" s="130"/>
      <c r="GO29" s="130"/>
      <c r="GP29" s="130"/>
      <c r="GQ29" s="130"/>
      <c r="GR29" s="130"/>
      <c r="GS29" s="130"/>
      <c r="GT29" s="130"/>
      <c r="GU29" s="130"/>
      <c r="GV29" s="130"/>
      <c r="GW29" s="130"/>
      <c r="GX29" s="130"/>
      <c r="GY29" s="130"/>
      <c r="GZ29" s="130"/>
      <c r="HA29" s="130"/>
      <c r="HB29" s="130"/>
      <c r="HC29" s="130"/>
      <c r="HD29" s="130"/>
      <c r="HE29" s="130"/>
      <c r="HF29" s="130"/>
      <c r="HG29" s="130"/>
      <c r="HH29" s="130"/>
      <c r="HI29" s="130"/>
      <c r="HJ29" s="130"/>
      <c r="HK29" s="130"/>
      <c r="HL29" s="130"/>
      <c r="HM29" s="130"/>
      <c r="HN29" s="130"/>
      <c r="HO29" s="130"/>
      <c r="HP29" s="130"/>
      <c r="HQ29" s="130"/>
      <c r="HR29" s="130"/>
      <c r="HS29" s="130"/>
      <c r="HT29" s="130"/>
      <c r="HU29" s="130"/>
      <c r="HV29" s="130"/>
      <c r="HW29" s="130"/>
      <c r="HX29" s="130"/>
      <c r="HY29" s="130"/>
      <c r="HZ29" s="130"/>
      <c r="IA29" s="130"/>
      <c r="IB29" s="130"/>
      <c r="IC29" s="130"/>
      <c r="ID29" s="130"/>
      <c r="IE29" s="130"/>
      <c r="IF29" s="130"/>
      <c r="IG29" s="130"/>
      <c r="IH29" s="130"/>
      <c r="II29" s="130"/>
      <c r="IJ29" s="130"/>
      <c r="IK29" s="130"/>
      <c r="IL29" s="130"/>
      <c r="IM29" s="130"/>
      <c r="IN29" s="130"/>
      <c r="IO29" s="130"/>
      <c r="IP29" s="130"/>
      <c r="IQ29" s="130"/>
      <c r="IR29" s="130"/>
      <c r="IS29" s="130"/>
      <c r="IT29" s="130"/>
      <c r="IU29" s="130"/>
      <c r="IV29" s="130"/>
      <c r="IW29" s="130"/>
      <c r="IX29" s="130"/>
      <c r="IY29" s="130"/>
      <c r="IZ29" s="130"/>
      <c r="JA29" s="130"/>
      <c r="JB29" s="130"/>
      <c r="JC29" s="130"/>
      <c r="JD29" s="130"/>
      <c r="JE29" s="130"/>
      <c r="JF29" s="130"/>
      <c r="JG29" s="130"/>
      <c r="JH29" s="130"/>
      <c r="JI29" s="130"/>
      <c r="JJ29" s="130"/>
      <c r="JK29" s="130"/>
      <c r="JL29" s="130"/>
      <c r="JM29" s="130"/>
      <c r="JN29" s="130"/>
      <c r="JO29" s="130"/>
      <c r="JP29" s="130"/>
      <c r="JQ29" s="130"/>
      <c r="JR29" s="130"/>
      <c r="JS29" s="130"/>
      <c r="JT29" s="130"/>
      <c r="JU29" s="130"/>
      <c r="JV29" s="130"/>
      <c r="JW29" s="130"/>
      <c r="JX29" s="130"/>
      <c r="JY29" s="130"/>
      <c r="JZ29" s="130"/>
      <c r="KA29" s="130"/>
      <c r="KB29" s="130"/>
      <c r="KC29" s="130"/>
      <c r="KD29" s="130"/>
      <c r="KE29" s="130"/>
      <c r="KF29" s="130"/>
      <c r="KG29" s="130"/>
      <c r="KH29" s="130"/>
      <c r="KI29" s="130"/>
      <c r="KJ29" s="130"/>
      <c r="KK29" s="130"/>
      <c r="KL29" s="130"/>
      <c r="KM29" s="130"/>
      <c r="KN29" s="130"/>
      <c r="KO29" s="130"/>
      <c r="KP29" s="130"/>
      <c r="KQ29" s="130"/>
      <c r="KR29" s="130"/>
      <c r="KS29" s="130"/>
      <c r="KT29" s="130"/>
      <c r="KU29" s="130"/>
      <c r="KV29" s="130"/>
      <c r="KW29" s="130"/>
      <c r="KX29" s="130"/>
      <c r="KY29" s="130"/>
      <c r="KZ29" s="130"/>
      <c r="LA29" s="130"/>
      <c r="LB29" s="130"/>
      <c r="LC29" s="130"/>
      <c r="LD29" s="130"/>
      <c r="LE29" s="130"/>
      <c r="LF29" s="130"/>
      <c r="LG29" s="130"/>
      <c r="LH29" s="130"/>
      <c r="LI29" s="130"/>
      <c r="LJ29" s="130"/>
      <c r="LK29" s="130"/>
      <c r="LL29" s="130"/>
      <c r="LM29" s="130"/>
      <c r="LN29" s="130"/>
      <c r="LO29" s="130"/>
      <c r="LP29" s="130"/>
      <c r="LQ29" s="130"/>
      <c r="LR29" s="130"/>
      <c r="LS29" s="130"/>
      <c r="LT29" s="130"/>
      <c r="LU29" s="130"/>
      <c r="LV29" s="130"/>
      <c r="LW29" s="130"/>
      <c r="LX29" s="130"/>
      <c r="LY29" s="130"/>
      <c r="LZ29" s="130"/>
      <c r="MA29" s="130"/>
      <c r="MB29" s="130"/>
      <c r="MC29" s="130"/>
      <c r="MD29" s="130"/>
      <c r="ME29" s="130"/>
      <c r="MF29" s="130"/>
      <c r="MG29" s="130"/>
      <c r="MH29" s="130"/>
      <c r="MI29" s="130"/>
      <c r="MJ29" s="130"/>
      <c r="MK29" s="130"/>
      <c r="ML29" s="130"/>
      <c r="MM29" s="130"/>
      <c r="MN29" s="130"/>
      <c r="MO29" s="130"/>
      <c r="MP29" s="130"/>
      <c r="MQ29" s="130"/>
      <c r="MR29" s="130"/>
      <c r="MS29" s="130"/>
      <c r="MT29" s="130"/>
      <c r="MU29" s="130"/>
      <c r="MV29" s="130"/>
      <c r="MW29" s="130"/>
      <c r="MX29" s="130"/>
      <c r="MY29" s="130"/>
      <c r="MZ29" s="130"/>
      <c r="NA29" s="130"/>
      <c r="NB29" s="130"/>
      <c r="NC29" s="130"/>
      <c r="ND29" s="130"/>
      <c r="NE29" s="130"/>
      <c r="NF29" s="130"/>
      <c r="NG29" s="130"/>
      <c r="NH29" s="130"/>
      <c r="NI29" s="130"/>
      <c r="NJ29" s="130"/>
      <c r="NK29" s="130"/>
      <c r="NL29" s="130"/>
      <c r="NM29" s="130"/>
      <c r="NN29" s="130"/>
      <c r="NO29" s="130"/>
      <c r="NP29" s="130"/>
      <c r="NQ29" s="130"/>
      <c r="NR29" s="130"/>
      <c r="NS29" s="130"/>
      <c r="NT29" s="130"/>
      <c r="NU29" s="130"/>
      <c r="NV29" s="130"/>
      <c r="NW29" s="130"/>
      <c r="NX29" s="130"/>
      <c r="NY29" s="130"/>
      <c r="NZ29" s="130"/>
      <c r="OA29" s="130"/>
      <c r="OB29" s="130"/>
      <c r="OC29" s="130"/>
      <c r="OD29" s="130"/>
      <c r="OE29" s="130"/>
      <c r="OF29" s="130"/>
      <c r="OG29" s="130"/>
      <c r="OH29" s="130"/>
      <c r="OI29" s="130"/>
      <c r="OJ29" s="130"/>
      <c r="OK29" s="130"/>
      <c r="OL29" s="130"/>
      <c r="OM29" s="130"/>
      <c r="ON29" s="130"/>
      <c r="OO29" s="130"/>
      <c r="OP29" s="130"/>
      <c r="OQ29" s="130"/>
      <c r="OR29" s="130"/>
      <c r="OS29" s="130"/>
      <c r="OT29" s="130"/>
      <c r="OU29" s="130"/>
      <c r="OV29" s="130"/>
      <c r="OW29" s="130"/>
      <c r="OX29" s="130"/>
      <c r="OY29" s="130"/>
      <c r="OZ29" s="130"/>
      <c r="PA29" s="130"/>
      <c r="PB29" s="130"/>
      <c r="PC29" s="130"/>
      <c r="PD29" s="130"/>
      <c r="PE29" s="130"/>
      <c r="PF29" s="130"/>
      <c r="PG29" s="130"/>
      <c r="PH29" s="130"/>
      <c r="PI29" s="130"/>
      <c r="PJ29" s="130"/>
      <c r="PK29" s="130"/>
      <c r="PL29" s="130"/>
      <c r="PM29" s="130"/>
      <c r="PN29" s="130"/>
      <c r="PO29" s="130"/>
      <c r="PP29" s="130"/>
      <c r="PQ29" s="130"/>
      <c r="PR29" s="130"/>
      <c r="PS29" s="130"/>
      <c r="PT29" s="130"/>
      <c r="PU29" s="130"/>
      <c r="PV29" s="130"/>
      <c r="PW29" s="130"/>
      <c r="PX29" s="130"/>
      <c r="PY29" s="130"/>
      <c r="PZ29" s="130"/>
      <c r="QA29" s="130"/>
      <c r="QB29" s="130"/>
      <c r="QC29" s="130"/>
      <c r="QD29" s="130"/>
      <c r="QE29" s="130"/>
      <c r="QF29" s="130"/>
      <c r="QG29" s="130"/>
      <c r="QH29" s="130"/>
      <c r="QI29" s="130"/>
      <c r="QJ29" s="130"/>
      <c r="QK29" s="130"/>
      <c r="QL29" s="130"/>
      <c r="QM29" s="130"/>
      <c r="QN29" s="130"/>
      <c r="QO29" s="130"/>
      <c r="QP29" s="130"/>
      <c r="QQ29" s="130"/>
      <c r="QR29" s="130"/>
      <c r="QS29" s="130"/>
      <c r="QT29" s="130"/>
      <c r="QU29" s="130"/>
      <c r="QV29" s="130"/>
      <c r="QW29" s="130"/>
      <c r="QX29" s="130"/>
      <c r="QY29" s="130"/>
      <c r="QZ29" s="130"/>
      <c r="RA29" s="130"/>
      <c r="RB29" s="130"/>
      <c r="RC29" s="130"/>
      <c r="RD29" s="130"/>
      <c r="RE29" s="130"/>
      <c r="RF29" s="130"/>
      <c r="RG29" s="130"/>
      <c r="RH29" s="130"/>
      <c r="RI29" s="130"/>
      <c r="RJ29" s="130"/>
      <c r="RK29" s="130"/>
      <c r="RL29" s="130"/>
      <c r="RM29" s="130"/>
      <c r="RN29" s="130"/>
      <c r="RO29" s="130"/>
      <c r="RP29" s="130"/>
      <c r="RQ29" s="130"/>
      <c r="RR29" s="130"/>
      <c r="RS29" s="130"/>
      <c r="RT29" s="130"/>
      <c r="RU29" s="130"/>
      <c r="RV29" s="130"/>
      <c r="RW29" s="130"/>
      <c r="RX29" s="130"/>
      <c r="RY29" s="130"/>
      <c r="RZ29" s="130"/>
      <c r="SA29" s="130"/>
      <c r="SB29" s="130"/>
      <c r="SC29" s="130"/>
      <c r="SD29" s="130"/>
      <c r="SE29" s="130"/>
      <c r="SF29" s="130"/>
      <c r="SG29" s="130"/>
      <c r="SH29" s="130"/>
      <c r="SI29" s="130"/>
      <c r="SJ29" s="130"/>
      <c r="SK29" s="130"/>
      <c r="SL29" s="130"/>
      <c r="SM29" s="130"/>
      <c r="SN29" s="130"/>
      <c r="SO29" s="130"/>
      <c r="SP29" s="130"/>
      <c r="SQ29" s="130"/>
      <c r="SR29" s="130"/>
      <c r="SS29" s="130"/>
      <c r="ST29" s="130"/>
      <c r="SU29" s="130"/>
      <c r="SV29" s="130"/>
      <c r="SW29" s="130"/>
      <c r="SX29" s="130"/>
      <c r="SY29" s="130"/>
      <c r="SZ29" s="130"/>
      <c r="TA29" s="130"/>
      <c r="TB29" s="130"/>
      <c r="TC29" s="130"/>
      <c r="TD29" s="130"/>
      <c r="TE29" s="130"/>
      <c r="TF29" s="130"/>
      <c r="TG29" s="130"/>
      <c r="TH29" s="130"/>
      <c r="TI29" s="130"/>
      <c r="TJ29" s="130"/>
      <c r="TK29" s="130"/>
      <c r="TL29" s="130"/>
      <c r="TM29" s="130"/>
      <c r="TN29" s="130"/>
      <c r="TO29" s="130"/>
      <c r="TP29" s="130"/>
      <c r="TQ29" s="130"/>
      <c r="TR29" s="130"/>
      <c r="TS29" s="130"/>
      <c r="TT29" s="130"/>
      <c r="TU29" s="130"/>
      <c r="TV29" s="130"/>
      <c r="TW29" s="130"/>
      <c r="TX29" s="130"/>
      <c r="TY29" s="130"/>
      <c r="TZ29" s="130"/>
      <c r="UA29" s="130"/>
      <c r="UB29" s="130"/>
      <c r="UC29" s="130"/>
      <c r="UD29" s="130"/>
      <c r="UE29" s="130"/>
      <c r="UF29" s="130"/>
      <c r="UG29" s="130"/>
      <c r="UH29" s="130"/>
      <c r="UI29" s="130"/>
      <c r="UJ29" s="130"/>
      <c r="UK29" s="130"/>
      <c r="UL29" s="130"/>
      <c r="UM29" s="130"/>
      <c r="UN29" s="130"/>
      <c r="UO29" s="130"/>
      <c r="UP29" s="130"/>
      <c r="UQ29" s="130"/>
      <c r="UR29" s="130"/>
      <c r="US29" s="130"/>
      <c r="UT29" s="130"/>
      <c r="UU29" s="130"/>
      <c r="UV29" s="130"/>
      <c r="UW29" s="130"/>
      <c r="UX29" s="130"/>
      <c r="UY29" s="130"/>
      <c r="UZ29" s="130"/>
      <c r="VA29" s="130"/>
      <c r="VB29" s="130"/>
      <c r="VC29" s="130"/>
      <c r="VD29" s="130"/>
      <c r="VE29" s="130"/>
      <c r="VF29" s="130"/>
      <c r="VG29" s="130"/>
      <c r="VH29" s="130"/>
      <c r="VI29" s="130"/>
      <c r="VJ29" s="130"/>
      <c r="VK29" s="130"/>
      <c r="VL29" s="130"/>
      <c r="VM29" s="130"/>
      <c r="VN29" s="130"/>
      <c r="VO29" s="130"/>
      <c r="VP29" s="130"/>
      <c r="VQ29" s="130"/>
      <c r="VR29" s="130"/>
      <c r="VS29" s="130"/>
      <c r="VT29" s="130"/>
      <c r="VU29" s="130"/>
      <c r="VV29" s="130"/>
      <c r="VW29" s="130"/>
      <c r="VX29" s="130"/>
      <c r="VY29" s="130"/>
      <c r="VZ29" s="130"/>
      <c r="WA29" s="130"/>
      <c r="WB29" s="130"/>
      <c r="WC29" s="130"/>
      <c r="WD29" s="130"/>
      <c r="WE29" s="130"/>
      <c r="WF29" s="130"/>
      <c r="WG29" s="130"/>
      <c r="WH29" s="130"/>
      <c r="WI29" s="130"/>
      <c r="WJ29" s="130"/>
      <c r="WK29" s="130"/>
      <c r="WL29" s="130"/>
      <c r="WM29" s="130"/>
      <c r="WN29" s="130"/>
      <c r="WO29" s="130"/>
      <c r="WP29" s="130"/>
      <c r="WQ29" s="130"/>
      <c r="WR29" s="130"/>
      <c r="WS29" s="130"/>
      <c r="WT29" s="130"/>
      <c r="WU29" s="130"/>
      <c r="WV29" s="130"/>
      <c r="WW29" s="130"/>
      <c r="WX29" s="130"/>
      <c r="WY29" s="130"/>
      <c r="WZ29" s="130"/>
      <c r="XA29" s="130"/>
      <c r="XB29" s="130"/>
      <c r="XC29" s="130"/>
      <c r="XD29" s="130"/>
      <c r="XE29" s="130"/>
      <c r="XF29" s="130"/>
      <c r="XG29" s="130"/>
      <c r="XH29" s="130"/>
      <c r="XI29" s="130"/>
      <c r="XJ29" s="130"/>
      <c r="XK29" s="130"/>
      <c r="XL29" s="130"/>
      <c r="XM29" s="130"/>
      <c r="XN29" s="130"/>
      <c r="XO29" s="130"/>
      <c r="XP29" s="130"/>
      <c r="XQ29" s="130"/>
      <c r="XR29" s="130"/>
      <c r="XS29" s="130"/>
      <c r="XT29" s="130"/>
      <c r="XU29" s="130"/>
      <c r="XV29" s="130"/>
      <c r="XW29" s="130"/>
      <c r="XX29" s="130"/>
      <c r="XY29" s="130"/>
      <c r="XZ29" s="130"/>
      <c r="YA29" s="130"/>
      <c r="YB29" s="130"/>
      <c r="YC29" s="130"/>
      <c r="YD29" s="130"/>
      <c r="YE29" s="130"/>
      <c r="YF29" s="130"/>
      <c r="YG29" s="130"/>
      <c r="YH29" s="130"/>
      <c r="YI29" s="130"/>
      <c r="YJ29" s="130"/>
      <c r="YK29" s="130"/>
      <c r="YL29" s="130"/>
      <c r="YM29" s="130"/>
      <c r="YN29" s="130"/>
      <c r="YO29" s="130"/>
      <c r="YP29" s="130"/>
      <c r="YQ29" s="130"/>
      <c r="YR29" s="130"/>
      <c r="YS29" s="130"/>
      <c r="YT29" s="130"/>
      <c r="YU29" s="130"/>
      <c r="YV29" s="130"/>
      <c r="YW29" s="130"/>
      <c r="YX29" s="130"/>
      <c r="YY29" s="130"/>
      <c r="YZ29" s="130"/>
      <c r="ZA29" s="130"/>
      <c r="ZB29" s="130"/>
      <c r="ZC29" s="130"/>
      <c r="ZD29" s="130"/>
      <c r="ZE29" s="130"/>
      <c r="ZF29" s="130"/>
      <c r="ZG29" s="130"/>
      <c r="ZH29" s="130"/>
      <c r="ZI29" s="130"/>
      <c r="ZJ29" s="130"/>
      <c r="ZK29" s="130"/>
      <c r="ZL29" s="130"/>
      <c r="ZM29" s="130"/>
      <c r="ZN29" s="130"/>
      <c r="ZO29" s="130"/>
      <c r="ZP29" s="130"/>
      <c r="ZQ29" s="130"/>
      <c r="ZR29" s="130"/>
      <c r="ZS29" s="130"/>
      <c r="ZT29" s="130"/>
      <c r="ZU29" s="130"/>
      <c r="ZV29" s="130"/>
      <c r="ZW29" s="130"/>
      <c r="ZX29" s="130"/>
      <c r="ZY29" s="130"/>
      <c r="ZZ29" s="130"/>
      <c r="AAA29" s="130"/>
      <c r="AAB29" s="130"/>
      <c r="AAC29" s="130"/>
      <c r="AAD29" s="130"/>
      <c r="AAE29" s="130"/>
      <c r="AAF29" s="130"/>
      <c r="AAG29" s="130"/>
      <c r="AAH29" s="130"/>
      <c r="AAI29" s="130"/>
      <c r="AAJ29" s="130"/>
      <c r="AAK29" s="130"/>
      <c r="AAL29" s="130"/>
      <c r="AAM29" s="130"/>
      <c r="AAN29" s="130"/>
      <c r="AAO29" s="130"/>
      <c r="AAP29" s="130"/>
      <c r="AAQ29" s="130"/>
      <c r="AAR29" s="130"/>
      <c r="AAS29" s="130"/>
      <c r="AAT29" s="130"/>
      <c r="AAU29" s="130"/>
      <c r="AAV29" s="130"/>
      <c r="AAW29" s="130"/>
      <c r="AAX29" s="130"/>
      <c r="AAY29" s="130"/>
      <c r="AAZ29" s="130"/>
      <c r="ABA29" s="130"/>
      <c r="ABB29" s="130"/>
      <c r="ABC29" s="130"/>
      <c r="ABD29" s="130"/>
      <c r="ABE29" s="130"/>
      <c r="ABF29" s="130"/>
      <c r="ABG29" s="130"/>
      <c r="ABH29" s="130"/>
      <c r="ABI29" s="130"/>
      <c r="ABJ29" s="130"/>
      <c r="ABK29" s="130"/>
      <c r="ABL29" s="130"/>
      <c r="ABM29" s="130"/>
      <c r="ABN29" s="130"/>
      <c r="ABO29" s="130"/>
      <c r="ABP29" s="130"/>
      <c r="ABQ29" s="130"/>
      <c r="ABR29" s="130"/>
      <c r="ABS29" s="130"/>
      <c r="ABT29" s="130"/>
      <c r="ABU29" s="130"/>
      <c r="ABV29" s="130"/>
      <c r="ABW29" s="130"/>
      <c r="ABX29" s="130"/>
      <c r="ABY29" s="130"/>
      <c r="ABZ29" s="130"/>
      <c r="ACA29" s="130"/>
      <c r="ACB29" s="130"/>
      <c r="ACC29" s="130"/>
      <c r="ACD29" s="130"/>
      <c r="ACE29" s="130"/>
      <c r="ACF29" s="130"/>
      <c r="ACG29" s="130"/>
      <c r="ACH29" s="130"/>
      <c r="ACI29" s="130"/>
      <c r="ACJ29" s="130"/>
      <c r="ACK29" s="130"/>
      <c r="ACL29" s="130"/>
      <c r="ACM29" s="130"/>
      <c r="ACN29" s="130"/>
      <c r="ACO29" s="130"/>
      <c r="ACP29" s="130"/>
      <c r="ACQ29" s="130"/>
      <c r="ACR29" s="130"/>
      <c r="ACS29" s="130"/>
      <c r="ACT29" s="130"/>
      <c r="ACU29" s="130"/>
      <c r="ACV29" s="130"/>
      <c r="ACW29" s="130"/>
      <c r="ACX29" s="130"/>
      <c r="ACY29" s="130"/>
      <c r="ACZ29" s="130"/>
      <c r="ADA29" s="130"/>
      <c r="ADB29" s="130"/>
      <c r="ADC29" s="130"/>
      <c r="ADD29" s="130"/>
      <c r="ADE29" s="130"/>
      <c r="ADF29" s="130"/>
      <c r="ADG29" s="130"/>
      <c r="ADH29" s="130"/>
      <c r="ADI29" s="130"/>
      <c r="ADJ29" s="130"/>
      <c r="ADK29" s="130"/>
      <c r="ADL29" s="130"/>
      <c r="ADM29" s="130"/>
      <c r="ADN29" s="130"/>
      <c r="ADO29" s="130"/>
      <c r="ADP29" s="130"/>
      <c r="ADQ29" s="130"/>
      <c r="ADR29" s="130"/>
      <c r="ADS29" s="130"/>
      <c r="ADT29" s="130"/>
      <c r="ADU29" s="130"/>
      <c r="ADV29" s="130"/>
      <c r="ADW29" s="130"/>
      <c r="ADX29" s="130"/>
      <c r="ADY29" s="130"/>
      <c r="ADZ29" s="130"/>
      <c r="AEA29" s="130"/>
      <c r="AEB29" s="130"/>
      <c r="AEC29" s="130"/>
      <c r="AED29" s="130"/>
      <c r="AEE29" s="130"/>
      <c r="AEF29" s="130"/>
      <c r="AEG29" s="130"/>
      <c r="AEH29" s="130"/>
      <c r="AEI29" s="130"/>
      <c r="AEJ29" s="130"/>
      <c r="AEK29" s="130"/>
      <c r="AEL29" s="130"/>
      <c r="AEM29" s="130"/>
      <c r="AEN29" s="130"/>
      <c r="AEO29" s="130"/>
      <c r="AEP29" s="130"/>
      <c r="AEQ29" s="130"/>
      <c r="AER29" s="130"/>
      <c r="AES29" s="130"/>
      <c r="AET29" s="130"/>
      <c r="AEU29" s="130"/>
      <c r="AEV29" s="130"/>
      <c r="AEW29" s="130"/>
      <c r="AEX29" s="130"/>
      <c r="AEY29" s="130"/>
      <c r="AEZ29" s="130"/>
      <c r="AFA29" s="130"/>
      <c r="AFB29" s="130"/>
      <c r="AFC29" s="130"/>
      <c r="AFD29" s="130"/>
      <c r="AFE29" s="130"/>
      <c r="AFF29" s="130"/>
      <c r="AFG29" s="130"/>
      <c r="AFH29" s="130"/>
      <c r="AFI29" s="130"/>
      <c r="AFJ29" s="130"/>
      <c r="AFK29" s="130"/>
      <c r="AFL29" s="130"/>
      <c r="AFM29" s="130"/>
      <c r="AFN29" s="130"/>
      <c r="AFO29" s="130"/>
      <c r="AFP29" s="130"/>
      <c r="AFQ29" s="130"/>
      <c r="AFR29" s="130"/>
      <c r="AFS29" s="130"/>
      <c r="AFT29" s="130"/>
      <c r="AFU29" s="130"/>
      <c r="AFV29" s="130"/>
      <c r="AFW29" s="130"/>
      <c r="AFX29" s="130"/>
      <c r="AFY29" s="130"/>
      <c r="AFZ29" s="130"/>
      <c r="AGA29" s="130"/>
      <c r="AGB29" s="130"/>
      <c r="AGC29" s="130"/>
      <c r="AGD29" s="130"/>
      <c r="AGE29" s="130"/>
      <c r="AGF29" s="130"/>
      <c r="AGG29" s="130"/>
      <c r="AGH29" s="130"/>
      <c r="AGI29" s="130"/>
      <c r="AGJ29" s="130"/>
      <c r="AGK29" s="130"/>
      <c r="AGL29" s="130"/>
      <c r="AGM29" s="130"/>
      <c r="AGN29" s="130"/>
      <c r="AGO29" s="130"/>
      <c r="AGP29" s="130"/>
      <c r="AGQ29" s="130"/>
      <c r="AGR29" s="130"/>
      <c r="AGS29" s="130"/>
      <c r="AGT29" s="130"/>
      <c r="AGU29" s="130"/>
      <c r="AGV29" s="130"/>
      <c r="AGW29" s="130"/>
      <c r="AGX29" s="130"/>
      <c r="AGY29" s="130"/>
      <c r="AGZ29" s="130"/>
      <c r="AHA29" s="130"/>
      <c r="AHB29" s="130"/>
      <c r="AHC29" s="130"/>
      <c r="AHD29" s="130"/>
      <c r="AHE29" s="130"/>
      <c r="AHF29" s="130"/>
      <c r="AHG29" s="130"/>
      <c r="AHH29" s="130"/>
      <c r="AHI29" s="130"/>
      <c r="AHJ29" s="130"/>
      <c r="AHK29" s="130"/>
      <c r="AHL29" s="130"/>
      <c r="AHM29" s="130"/>
      <c r="AHN29" s="130"/>
      <c r="AHO29" s="130"/>
      <c r="AHP29" s="130"/>
      <c r="AHQ29" s="130"/>
      <c r="AHR29" s="130"/>
      <c r="AHS29" s="130"/>
      <c r="AHT29" s="130"/>
      <c r="AHU29" s="130"/>
      <c r="AHV29" s="130"/>
      <c r="AHW29" s="130"/>
      <c r="AHX29" s="130"/>
      <c r="AHY29" s="130"/>
      <c r="AHZ29" s="130"/>
      <c r="AIA29" s="130"/>
      <c r="AIB29" s="130"/>
      <c r="AIC29" s="130"/>
      <c r="AID29" s="130"/>
      <c r="AIE29" s="130"/>
      <c r="AIF29" s="130"/>
      <c r="AIG29" s="130"/>
      <c r="AIH29" s="130"/>
      <c r="AII29" s="130"/>
      <c r="AIJ29" s="130"/>
      <c r="AIK29" s="130"/>
      <c r="AIL29" s="130"/>
      <c r="AIM29" s="130"/>
      <c r="AIN29" s="130"/>
      <c r="AIO29" s="130"/>
      <c r="AIP29" s="130"/>
      <c r="AIQ29" s="130"/>
      <c r="AIR29" s="130"/>
      <c r="AIS29" s="130"/>
      <c r="AIT29" s="130"/>
      <c r="AIU29" s="130"/>
      <c r="AIV29" s="130"/>
      <c r="AIW29" s="130"/>
      <c r="AIX29" s="130"/>
      <c r="AIY29" s="130"/>
      <c r="AIZ29" s="130"/>
      <c r="AJA29" s="130"/>
      <c r="AJB29" s="130"/>
      <c r="AJC29" s="130"/>
      <c r="AJD29" s="130"/>
      <c r="AJE29" s="130"/>
      <c r="AJF29" s="130"/>
      <c r="AJG29" s="130"/>
      <c r="AJH29" s="130"/>
      <c r="AJI29" s="130"/>
      <c r="AJJ29" s="130"/>
      <c r="AJK29" s="130"/>
      <c r="AJL29" s="130"/>
      <c r="AJM29" s="130"/>
      <c r="AJN29" s="130"/>
      <c r="AJO29" s="130"/>
      <c r="AJP29" s="130"/>
      <c r="AJQ29" s="130"/>
      <c r="AJR29" s="130"/>
      <c r="AJS29" s="130"/>
      <c r="AJT29" s="130"/>
      <c r="AJU29" s="130"/>
      <c r="AJV29" s="130"/>
      <c r="AJW29" s="130"/>
      <c r="AJX29" s="130"/>
      <c r="AJY29" s="130"/>
      <c r="AJZ29" s="130"/>
      <c r="AKA29" s="130"/>
      <c r="AKB29" s="130"/>
      <c r="AKC29" s="130"/>
      <c r="AKD29" s="130"/>
      <c r="AKE29" s="130"/>
      <c r="AKF29" s="130"/>
      <c r="AKG29" s="130"/>
      <c r="AKH29" s="130"/>
      <c r="AKI29" s="130"/>
      <c r="AKJ29" s="130"/>
      <c r="AKK29" s="130"/>
      <c r="AKL29" s="130"/>
      <c r="AKM29" s="130"/>
      <c r="AKN29" s="130"/>
      <c r="AKO29" s="130"/>
      <c r="AKP29" s="130"/>
      <c r="AKQ29" s="130"/>
      <c r="AKR29" s="130"/>
      <c r="AKS29" s="130"/>
      <c r="AKT29" s="130"/>
      <c r="AKU29" s="130"/>
      <c r="AKV29" s="130"/>
      <c r="AKW29" s="130"/>
      <c r="AKX29" s="130"/>
      <c r="AKY29" s="130"/>
      <c r="AKZ29" s="130"/>
      <c r="ALA29" s="130"/>
      <c r="ALB29" s="130"/>
      <c r="ALC29" s="130"/>
      <c r="ALD29" s="130"/>
      <c r="ALE29" s="130"/>
      <c r="ALF29" s="130"/>
      <c r="ALG29" s="130"/>
      <c r="ALH29" s="130"/>
      <c r="ALI29" s="130"/>
      <c r="ALJ29" s="130"/>
      <c r="ALK29" s="130"/>
      <c r="ALL29" s="130"/>
      <c r="ALM29" s="130"/>
      <c r="ALN29" s="130"/>
      <c r="ALO29" s="130"/>
      <c r="ALP29" s="130"/>
      <c r="ALQ29" s="130"/>
      <c r="ALR29" s="130"/>
      <c r="ALS29" s="130"/>
      <c r="ALT29" s="130"/>
      <c r="ALU29" s="130"/>
      <c r="ALV29" s="130"/>
      <c r="ALW29" s="130"/>
      <c r="ALX29" s="130"/>
      <c r="ALY29" s="130"/>
      <c r="ALZ29" s="130"/>
      <c r="AMA29" s="130"/>
      <c r="AMB29" s="130"/>
      <c r="AMC29" s="130"/>
      <c r="AMD29" s="130"/>
      <c r="AME29" s="130"/>
      <c r="AMF29" s="130"/>
      <c r="AMG29" s="130"/>
      <c r="AMH29" s="130"/>
      <c r="AMI29" s="130"/>
      <c r="AMJ29" s="130"/>
      <c r="AMK29" s="130"/>
      <c r="AML29" s="130"/>
      <c r="AMM29" s="130"/>
      <c r="AMN29" s="130"/>
      <c r="AMO29" s="130"/>
      <c r="AMP29" s="130"/>
      <c r="AMQ29" s="130"/>
      <c r="AMR29" s="130"/>
      <c r="AMS29" s="130"/>
      <c r="AMT29" s="130"/>
      <c r="AMU29" s="130"/>
      <c r="AMV29" s="130"/>
      <c r="AMW29" s="130"/>
      <c r="AMX29" s="130"/>
      <c r="AMY29" s="130"/>
      <c r="AMZ29" s="130"/>
      <c r="ANA29" s="130"/>
      <c r="ANB29" s="130"/>
      <c r="ANC29" s="130"/>
      <c r="AND29" s="130"/>
      <c r="ANE29" s="130"/>
      <c r="ANF29" s="130"/>
      <c r="ANG29" s="130"/>
      <c r="ANH29" s="130"/>
      <c r="ANI29" s="130"/>
      <c r="ANJ29" s="130"/>
      <c r="ANK29" s="130"/>
      <c r="ANL29" s="130"/>
      <c r="ANM29" s="130"/>
      <c r="ANN29" s="130"/>
      <c r="ANO29" s="130"/>
      <c r="ANP29" s="130"/>
      <c r="ANQ29" s="130"/>
      <c r="ANR29" s="130"/>
      <c r="ANS29" s="130"/>
      <c r="ANT29" s="130"/>
      <c r="ANU29" s="130"/>
      <c r="ANV29" s="130"/>
      <c r="ANW29" s="130"/>
      <c r="ANX29" s="130"/>
      <c r="ANY29" s="130"/>
      <c r="ANZ29" s="130"/>
      <c r="AOA29" s="130"/>
      <c r="AOB29" s="130"/>
      <c r="AOC29" s="130"/>
      <c r="AOD29" s="130"/>
      <c r="AOE29" s="130"/>
      <c r="AOF29" s="130"/>
      <c r="AOG29" s="130"/>
      <c r="AOH29" s="130"/>
      <c r="AOI29" s="130"/>
      <c r="AOJ29" s="130"/>
      <c r="AOK29" s="130"/>
      <c r="AOL29" s="130"/>
      <c r="AOM29" s="130"/>
      <c r="AON29" s="130"/>
      <c r="AOO29" s="130"/>
      <c r="AOP29" s="130"/>
      <c r="AOQ29" s="130"/>
      <c r="AOR29" s="130"/>
      <c r="AOS29" s="130"/>
      <c r="AOT29" s="130"/>
      <c r="AOU29" s="130"/>
      <c r="AOV29" s="130"/>
      <c r="AOW29" s="130"/>
      <c r="AOX29" s="130"/>
      <c r="AOY29" s="130"/>
      <c r="AOZ29" s="130"/>
      <c r="APA29" s="130"/>
      <c r="APB29" s="130"/>
      <c r="APC29" s="130"/>
      <c r="APD29" s="130"/>
      <c r="APE29" s="130"/>
      <c r="APF29" s="130"/>
      <c r="APG29" s="130"/>
      <c r="APH29" s="130"/>
      <c r="API29" s="130"/>
      <c r="APJ29" s="130"/>
      <c r="APK29" s="130"/>
      <c r="APL29" s="130"/>
      <c r="APM29" s="130"/>
      <c r="APN29" s="130"/>
      <c r="APO29" s="130"/>
      <c r="APP29" s="130"/>
      <c r="APQ29" s="130"/>
      <c r="APR29" s="130"/>
      <c r="APS29" s="130"/>
      <c r="APT29" s="130"/>
      <c r="APU29" s="130"/>
      <c r="APV29" s="130"/>
      <c r="APW29" s="130"/>
      <c r="APX29" s="130"/>
      <c r="APY29" s="130"/>
      <c r="APZ29" s="130"/>
      <c r="AQA29" s="130"/>
      <c r="AQB29" s="130"/>
      <c r="AQC29" s="130"/>
      <c r="AQD29" s="130"/>
      <c r="AQE29" s="130"/>
      <c r="AQF29" s="130"/>
      <c r="AQG29" s="130"/>
      <c r="AQH29" s="130"/>
      <c r="AQI29" s="130"/>
      <c r="AQJ29" s="130"/>
      <c r="AQK29" s="130"/>
      <c r="AQL29" s="130"/>
      <c r="AQM29" s="130"/>
      <c r="AQN29" s="130"/>
      <c r="AQO29" s="130"/>
      <c r="AQP29" s="130"/>
      <c r="AQQ29" s="130"/>
      <c r="AQR29" s="130"/>
      <c r="AQS29" s="130"/>
      <c r="AQT29" s="130"/>
      <c r="AQU29" s="130"/>
      <c r="AQV29" s="130"/>
      <c r="AQW29" s="130"/>
      <c r="AQX29" s="130"/>
      <c r="AQY29" s="130"/>
      <c r="AQZ29" s="130"/>
      <c r="ARA29" s="130"/>
      <c r="ARB29" s="130"/>
      <c r="ARC29" s="130"/>
      <c r="ARD29" s="130"/>
      <c r="ARE29" s="130"/>
      <c r="ARF29" s="130"/>
      <c r="ARG29" s="130"/>
      <c r="ARH29" s="130"/>
      <c r="ARI29" s="130"/>
      <c r="ARJ29" s="130"/>
      <c r="ARK29" s="130"/>
      <c r="ARL29" s="130"/>
      <c r="ARM29" s="130"/>
      <c r="ARN29" s="130"/>
      <c r="ARO29" s="130"/>
      <c r="ARP29" s="130"/>
      <c r="ARQ29" s="130"/>
      <c r="ARR29" s="130"/>
      <c r="ARS29" s="130"/>
      <c r="ART29" s="130"/>
      <c r="ARU29" s="130"/>
      <c r="ARV29" s="130"/>
      <c r="ARW29" s="130"/>
      <c r="ARX29" s="130"/>
      <c r="ARY29" s="130"/>
      <c r="ARZ29" s="130"/>
      <c r="ASA29" s="130"/>
      <c r="ASB29" s="130"/>
      <c r="ASC29" s="130"/>
      <c r="ASD29" s="130"/>
      <c r="ASE29" s="130"/>
      <c r="ASF29" s="130"/>
      <c r="ASG29" s="130"/>
      <c r="ASH29" s="130"/>
      <c r="ASI29" s="130"/>
      <c r="ASJ29" s="130"/>
      <c r="ASK29" s="130"/>
      <c r="ASL29" s="130"/>
      <c r="ASM29" s="130"/>
      <c r="ASN29" s="130"/>
      <c r="ASO29" s="130"/>
      <c r="ASP29" s="130"/>
      <c r="ASQ29" s="130"/>
      <c r="ASR29" s="130"/>
      <c r="ASS29" s="130"/>
      <c r="AST29" s="130"/>
      <c r="ASU29" s="130"/>
      <c r="ASV29" s="130"/>
      <c r="ASW29" s="130"/>
      <c r="ASX29" s="130"/>
      <c r="ASY29" s="130"/>
      <c r="ASZ29" s="130"/>
      <c r="ATA29" s="130"/>
      <c r="ATB29" s="130"/>
      <c r="ATC29" s="130"/>
      <c r="ATD29" s="130"/>
      <c r="ATE29" s="130"/>
      <c r="ATF29" s="130"/>
      <c r="ATG29" s="130"/>
      <c r="ATH29" s="130"/>
      <c r="ATI29" s="130"/>
      <c r="ATJ29" s="130"/>
      <c r="ATK29" s="130"/>
      <c r="ATL29" s="130"/>
      <c r="ATM29" s="130"/>
      <c r="ATN29" s="130"/>
      <c r="ATO29" s="130"/>
      <c r="ATP29" s="130"/>
      <c r="ATQ29" s="130"/>
      <c r="ATR29" s="130"/>
      <c r="ATS29" s="130"/>
      <c r="ATT29" s="130"/>
      <c r="ATU29" s="130"/>
      <c r="ATV29" s="130"/>
      <c r="ATW29" s="130"/>
      <c r="ATX29" s="130"/>
      <c r="ATY29" s="130"/>
      <c r="ATZ29" s="130"/>
      <c r="AUA29" s="130"/>
      <c r="AUB29" s="130"/>
      <c r="AUC29" s="130"/>
      <c r="AUD29" s="130"/>
      <c r="AUE29" s="130"/>
      <c r="AUF29" s="130"/>
      <c r="AUG29" s="130"/>
      <c r="AUH29" s="130"/>
      <c r="AUI29" s="130"/>
      <c r="AUJ29" s="130"/>
      <c r="AUK29" s="130"/>
      <c r="AUL29" s="130"/>
      <c r="AUM29" s="130"/>
      <c r="AUN29" s="130"/>
      <c r="AUO29" s="130"/>
      <c r="AUP29" s="130"/>
      <c r="AUQ29" s="130"/>
      <c r="AUR29" s="130"/>
      <c r="AUS29" s="130"/>
      <c r="AUT29" s="130"/>
      <c r="AUU29" s="130"/>
      <c r="AUV29" s="130"/>
      <c r="AUW29" s="130"/>
      <c r="AUX29" s="130"/>
      <c r="AUY29" s="130"/>
      <c r="AUZ29" s="130"/>
      <c r="AVA29" s="130"/>
      <c r="AVB29" s="130"/>
      <c r="AVC29" s="130"/>
      <c r="AVD29" s="130"/>
      <c r="AVE29" s="130"/>
      <c r="AVF29" s="130"/>
      <c r="AVG29" s="130"/>
      <c r="AVH29" s="130"/>
      <c r="AVI29" s="130"/>
      <c r="AVJ29" s="130"/>
      <c r="AVK29" s="130"/>
      <c r="AVL29" s="130"/>
      <c r="AVM29" s="130"/>
      <c r="AVN29" s="130"/>
      <c r="AVO29" s="130"/>
      <c r="AVP29" s="130"/>
      <c r="AVQ29" s="130"/>
      <c r="AVR29" s="130"/>
      <c r="AVS29" s="130"/>
      <c r="AVT29" s="130"/>
      <c r="AVU29" s="130"/>
      <c r="AVV29" s="130"/>
      <c r="AVW29" s="130"/>
      <c r="AVX29" s="130"/>
      <c r="AVY29" s="130"/>
      <c r="AVZ29" s="130"/>
      <c r="AWA29" s="130"/>
      <c r="AWB29" s="130"/>
      <c r="AWC29" s="130"/>
      <c r="AWD29" s="130"/>
      <c r="AWE29" s="130"/>
      <c r="AWF29" s="130"/>
      <c r="AWG29" s="130"/>
      <c r="AWH29" s="130"/>
      <c r="AWI29" s="130"/>
      <c r="AWJ29" s="130"/>
      <c r="AWK29" s="130"/>
      <c r="AWL29" s="130"/>
      <c r="AWM29" s="130"/>
      <c r="AWN29" s="130"/>
      <c r="AWO29" s="130"/>
      <c r="AWP29" s="130"/>
      <c r="AWQ29" s="130"/>
      <c r="AWR29" s="130"/>
      <c r="AWS29" s="130"/>
      <c r="AWT29" s="130"/>
      <c r="AWU29" s="130"/>
      <c r="AWV29" s="130"/>
      <c r="AWW29" s="130"/>
      <c r="AWX29" s="130"/>
      <c r="AWY29" s="130"/>
      <c r="AWZ29" s="130"/>
      <c r="AXA29" s="130"/>
      <c r="AXB29" s="130"/>
      <c r="AXC29" s="130"/>
      <c r="AXD29" s="130"/>
      <c r="AXE29" s="130"/>
      <c r="AXF29" s="130"/>
      <c r="AXG29" s="130"/>
      <c r="AXH29" s="130"/>
      <c r="AXI29" s="130"/>
      <c r="AXJ29" s="130"/>
      <c r="AXK29" s="130"/>
      <c r="AXL29" s="130"/>
      <c r="AXM29" s="130"/>
      <c r="AXN29" s="130"/>
      <c r="AXO29" s="130"/>
      <c r="AXP29" s="130"/>
      <c r="AXQ29" s="130"/>
      <c r="AXR29" s="130"/>
      <c r="AXS29" s="130"/>
      <c r="AXT29" s="130"/>
      <c r="AXU29" s="130"/>
      <c r="AXV29" s="130"/>
      <c r="AXW29" s="130"/>
      <c r="AXX29" s="130"/>
      <c r="AXY29" s="130"/>
      <c r="AXZ29" s="130"/>
      <c r="AYA29" s="130"/>
      <c r="AYB29" s="130"/>
      <c r="AYC29" s="130"/>
      <c r="AYD29" s="130"/>
      <c r="AYE29" s="130"/>
      <c r="AYF29" s="130"/>
      <c r="AYG29" s="130"/>
      <c r="AYH29" s="130"/>
      <c r="AYI29" s="130"/>
      <c r="AYJ29" s="130"/>
      <c r="AYK29" s="130"/>
      <c r="AYL29" s="130"/>
      <c r="AYM29" s="130"/>
      <c r="AYN29" s="130"/>
      <c r="AYO29" s="130"/>
      <c r="AYP29" s="130"/>
      <c r="AYQ29" s="130"/>
      <c r="AYR29" s="130"/>
      <c r="AYS29" s="130"/>
      <c r="AYT29" s="130"/>
      <c r="AYU29" s="130"/>
      <c r="AYV29" s="130"/>
      <c r="AYW29" s="130"/>
      <c r="AYX29" s="130"/>
      <c r="AYY29" s="130"/>
      <c r="AYZ29" s="130"/>
      <c r="AZA29" s="130"/>
      <c r="AZB29" s="130"/>
      <c r="AZC29" s="130"/>
      <c r="AZD29" s="130"/>
      <c r="AZE29" s="130"/>
      <c r="AZF29" s="130"/>
      <c r="AZG29" s="130"/>
      <c r="AZH29" s="130"/>
      <c r="AZI29" s="130"/>
      <c r="AZJ29" s="130"/>
      <c r="AZK29" s="130"/>
      <c r="AZL29" s="130"/>
      <c r="AZM29" s="130"/>
      <c r="AZN29" s="130"/>
      <c r="AZO29" s="130"/>
      <c r="AZP29" s="130"/>
      <c r="AZQ29" s="130"/>
      <c r="AZR29" s="130"/>
      <c r="AZS29" s="130"/>
      <c r="AZT29" s="130"/>
      <c r="AZU29" s="130"/>
      <c r="AZV29" s="130"/>
      <c r="AZW29" s="130"/>
      <c r="AZX29" s="130"/>
      <c r="AZY29" s="130"/>
      <c r="AZZ29" s="130"/>
      <c r="BAA29" s="130"/>
      <c r="BAB29" s="130"/>
      <c r="BAC29" s="130"/>
      <c r="BAD29" s="130"/>
      <c r="BAE29" s="130"/>
      <c r="BAF29" s="130"/>
      <c r="BAG29" s="130"/>
      <c r="BAH29" s="130"/>
      <c r="BAI29" s="130"/>
      <c r="BAJ29" s="130"/>
      <c r="BAK29" s="130"/>
      <c r="BAL29" s="130"/>
      <c r="BAM29" s="130"/>
      <c r="BAN29" s="130"/>
      <c r="BAO29" s="130"/>
      <c r="BAP29" s="130"/>
      <c r="BAQ29" s="130"/>
      <c r="BAR29" s="130"/>
      <c r="BAS29" s="130"/>
      <c r="BAT29" s="130"/>
      <c r="BAU29" s="130"/>
      <c r="BAV29" s="130"/>
      <c r="BAW29" s="130"/>
      <c r="BAX29" s="130"/>
      <c r="BAY29" s="130"/>
      <c r="BAZ29" s="130"/>
      <c r="BBA29" s="130"/>
      <c r="BBB29" s="130"/>
      <c r="BBC29" s="130"/>
      <c r="BBD29" s="130"/>
      <c r="BBE29" s="130"/>
      <c r="BBF29" s="130"/>
      <c r="BBG29" s="130"/>
      <c r="BBH29" s="130"/>
      <c r="BBI29" s="130"/>
      <c r="BBJ29" s="130"/>
      <c r="BBK29" s="130"/>
      <c r="BBL29" s="130"/>
      <c r="BBM29" s="130"/>
      <c r="BBN29" s="130"/>
      <c r="BBO29" s="130"/>
      <c r="BBP29" s="130"/>
      <c r="BBQ29" s="130"/>
      <c r="BBR29" s="130"/>
      <c r="BBS29" s="130"/>
      <c r="BBT29" s="130"/>
      <c r="BBU29" s="130"/>
      <c r="BBV29" s="130"/>
      <c r="BBW29" s="130"/>
      <c r="BBX29" s="130"/>
      <c r="BBY29" s="130"/>
      <c r="BBZ29" s="130"/>
      <c r="BCA29" s="130"/>
      <c r="BCB29" s="130"/>
      <c r="BCC29" s="130"/>
      <c r="BCD29" s="130"/>
      <c r="BCE29" s="130"/>
      <c r="BCF29" s="130"/>
      <c r="BCG29" s="130"/>
      <c r="BCH29" s="130"/>
      <c r="BCI29" s="130"/>
      <c r="BCJ29" s="130"/>
      <c r="BCK29" s="130"/>
      <c r="BCL29" s="130"/>
      <c r="BCM29" s="130"/>
      <c r="BCN29" s="130"/>
      <c r="BCO29" s="130"/>
      <c r="BCP29" s="130"/>
      <c r="BCQ29" s="130"/>
      <c r="BCR29" s="130"/>
      <c r="BCS29" s="130"/>
      <c r="BCT29" s="130"/>
      <c r="BCU29" s="130"/>
      <c r="BCV29" s="130"/>
      <c r="BCW29" s="130"/>
      <c r="BCX29" s="130"/>
      <c r="BCY29" s="130"/>
      <c r="BCZ29" s="130"/>
      <c r="BDA29" s="130"/>
      <c r="BDB29" s="130"/>
      <c r="BDC29" s="130"/>
      <c r="BDD29" s="130"/>
      <c r="BDE29" s="130"/>
      <c r="BDF29" s="130"/>
      <c r="BDG29" s="130"/>
      <c r="BDH29" s="130"/>
      <c r="BDI29" s="130"/>
      <c r="BDJ29" s="130"/>
      <c r="BDK29" s="130"/>
      <c r="BDL29" s="130"/>
      <c r="BDM29" s="130"/>
      <c r="BDN29" s="130"/>
      <c r="BDO29" s="130"/>
      <c r="BDP29" s="130"/>
      <c r="BDQ29" s="130"/>
      <c r="BDR29" s="130"/>
      <c r="BDS29" s="130"/>
      <c r="BDT29" s="130"/>
      <c r="BDU29" s="130"/>
      <c r="BDV29" s="130"/>
      <c r="BDW29" s="130"/>
      <c r="BDX29" s="130"/>
      <c r="BDY29" s="130"/>
      <c r="BDZ29" s="130"/>
      <c r="BEA29" s="130"/>
      <c r="BEB29" s="130"/>
      <c r="BEC29" s="130"/>
      <c r="BED29" s="130"/>
      <c r="BEE29" s="130"/>
      <c r="BEF29" s="130"/>
      <c r="BEG29" s="130"/>
      <c r="BEH29" s="130"/>
      <c r="BEI29" s="130"/>
      <c r="BEJ29" s="130"/>
      <c r="BEK29" s="130"/>
      <c r="BEL29" s="130"/>
      <c r="BEM29" s="130"/>
      <c r="BEN29" s="130"/>
      <c r="BEO29" s="130"/>
      <c r="BEP29" s="130"/>
      <c r="BEQ29" s="130"/>
      <c r="BER29" s="130"/>
      <c r="BES29" s="130"/>
      <c r="BET29" s="130"/>
      <c r="BEU29" s="130"/>
      <c r="BEV29" s="130"/>
      <c r="BEW29" s="130"/>
      <c r="BEX29" s="130"/>
      <c r="BEY29" s="130"/>
      <c r="BEZ29" s="130"/>
      <c r="BFA29" s="130"/>
      <c r="BFB29" s="130"/>
      <c r="BFC29" s="130"/>
      <c r="BFD29" s="130"/>
      <c r="BFE29" s="130"/>
      <c r="BFF29" s="130"/>
      <c r="BFG29" s="130"/>
      <c r="BFH29" s="130"/>
      <c r="BFI29" s="130"/>
      <c r="BFJ29" s="130"/>
      <c r="BFK29" s="130"/>
      <c r="BFL29" s="130"/>
      <c r="BFM29" s="130"/>
      <c r="BFN29" s="130"/>
      <c r="BFO29" s="130"/>
      <c r="BFP29" s="130"/>
      <c r="BFQ29" s="130"/>
      <c r="BFR29" s="130"/>
      <c r="BFS29" s="130"/>
      <c r="BFT29" s="130"/>
      <c r="BFU29" s="130"/>
      <c r="BFV29" s="130"/>
      <c r="BFW29" s="130"/>
      <c r="BFX29" s="130"/>
      <c r="BFY29" s="130"/>
      <c r="BFZ29" s="130"/>
      <c r="BGA29" s="130"/>
      <c r="BGB29" s="130"/>
      <c r="BGC29" s="130"/>
      <c r="BGD29" s="130"/>
      <c r="BGE29" s="130"/>
      <c r="BGF29" s="130"/>
      <c r="BGG29" s="130"/>
      <c r="BGH29" s="130"/>
      <c r="BGI29" s="130"/>
      <c r="BGJ29" s="130"/>
      <c r="BGK29" s="130"/>
      <c r="BGL29" s="130"/>
      <c r="BGM29" s="130"/>
      <c r="BGN29" s="130"/>
      <c r="BGO29" s="130"/>
      <c r="BGP29" s="130"/>
      <c r="BGQ29" s="130"/>
      <c r="BGR29" s="130"/>
      <c r="BGS29" s="130"/>
      <c r="BGT29" s="130"/>
      <c r="BGU29" s="130"/>
      <c r="BGV29" s="130"/>
      <c r="BGW29" s="130"/>
      <c r="BGX29" s="130"/>
      <c r="BGY29" s="130"/>
      <c r="BGZ29" s="130"/>
      <c r="BHA29" s="130"/>
      <c r="BHB29" s="130"/>
      <c r="BHC29" s="130"/>
      <c r="BHD29" s="130"/>
      <c r="BHE29" s="130"/>
      <c r="BHF29" s="130"/>
      <c r="BHG29" s="130"/>
      <c r="BHH29" s="130"/>
      <c r="BHI29" s="130"/>
      <c r="BHJ29" s="130"/>
      <c r="BHK29" s="130"/>
      <c r="BHL29" s="130"/>
      <c r="BHM29" s="130"/>
      <c r="BHN29" s="130"/>
      <c r="BHO29" s="130"/>
      <c r="BHP29" s="130"/>
      <c r="BHQ29" s="130"/>
      <c r="BHR29" s="130"/>
      <c r="BHS29" s="130"/>
      <c r="BHT29" s="130"/>
      <c r="BHU29" s="130"/>
      <c r="BHV29" s="130"/>
      <c r="BHW29" s="130"/>
      <c r="BHX29" s="130"/>
      <c r="BHY29" s="130"/>
      <c r="BHZ29" s="130"/>
      <c r="BIA29" s="130"/>
      <c r="BIB29" s="130"/>
      <c r="BIC29" s="130"/>
      <c r="BID29" s="130"/>
      <c r="BIE29" s="130"/>
      <c r="BIF29" s="130"/>
      <c r="BIG29" s="130"/>
      <c r="BIH29" s="130"/>
      <c r="BII29" s="130"/>
      <c r="BIJ29" s="130"/>
      <c r="BIK29" s="130"/>
      <c r="BIL29" s="130"/>
      <c r="BIM29" s="130"/>
      <c r="BIN29" s="130"/>
      <c r="BIO29" s="130"/>
      <c r="BIP29" s="130"/>
      <c r="BIQ29" s="130"/>
      <c r="BIR29" s="130"/>
      <c r="BIS29" s="130"/>
      <c r="BIT29" s="130"/>
      <c r="BIU29" s="130"/>
      <c r="BIV29" s="130"/>
      <c r="BIW29" s="130"/>
      <c r="BIX29" s="130"/>
      <c r="BIY29" s="130"/>
      <c r="BIZ29" s="130"/>
      <c r="BJA29" s="130"/>
      <c r="BJB29" s="130"/>
      <c r="BJC29" s="130"/>
      <c r="BJD29" s="130"/>
      <c r="BJE29" s="130"/>
      <c r="BJF29" s="130"/>
      <c r="BJG29" s="130"/>
      <c r="BJH29" s="130"/>
      <c r="BJI29" s="130"/>
      <c r="BJJ29" s="130"/>
      <c r="BJK29" s="130"/>
      <c r="BJL29" s="130"/>
      <c r="BJM29" s="130"/>
      <c r="BJN29" s="130"/>
      <c r="BJO29" s="130"/>
      <c r="BJP29" s="130"/>
      <c r="BJQ29" s="130"/>
      <c r="BJR29" s="130"/>
      <c r="BJS29" s="130"/>
      <c r="BJT29" s="130"/>
      <c r="BJU29" s="130"/>
      <c r="BJV29" s="130"/>
      <c r="BJW29" s="130"/>
      <c r="BJX29" s="130"/>
      <c r="BJY29" s="130"/>
      <c r="BJZ29" s="130"/>
      <c r="BKA29" s="130"/>
      <c r="BKB29" s="130"/>
      <c r="BKC29" s="130"/>
      <c r="BKD29" s="130"/>
      <c r="BKE29" s="130"/>
      <c r="BKF29" s="130"/>
      <c r="BKG29" s="130"/>
      <c r="BKH29" s="130"/>
      <c r="BKI29" s="130"/>
      <c r="BKJ29" s="130"/>
      <c r="BKK29" s="130"/>
      <c r="BKL29" s="130"/>
      <c r="BKM29" s="130"/>
      <c r="BKN29" s="130"/>
      <c r="BKO29" s="130"/>
      <c r="BKP29" s="130"/>
      <c r="BKQ29" s="130"/>
      <c r="BKR29" s="130"/>
      <c r="BKS29" s="130"/>
      <c r="BKT29" s="130"/>
      <c r="BKU29" s="130"/>
      <c r="BKV29" s="130"/>
      <c r="BKW29" s="130"/>
      <c r="BKX29" s="130"/>
      <c r="BKY29" s="130"/>
      <c r="BKZ29" s="130"/>
      <c r="BLA29" s="130"/>
      <c r="BLB29" s="130"/>
      <c r="BLC29" s="130"/>
      <c r="BLD29" s="130"/>
      <c r="BLE29" s="130"/>
      <c r="BLF29" s="130"/>
      <c r="BLG29" s="130"/>
      <c r="BLH29" s="130"/>
      <c r="BLI29" s="130"/>
      <c r="BLJ29" s="130"/>
      <c r="BLK29" s="130"/>
      <c r="BLL29" s="130"/>
      <c r="BLM29" s="130"/>
      <c r="BLN29" s="130"/>
      <c r="BLO29" s="130"/>
      <c r="BLP29" s="130"/>
      <c r="BLQ29" s="130"/>
      <c r="BLR29" s="130"/>
      <c r="BLS29" s="130"/>
      <c r="BLT29" s="130"/>
      <c r="BLU29" s="130"/>
      <c r="BLV29" s="130"/>
      <c r="BLW29" s="130"/>
      <c r="BLX29" s="130"/>
      <c r="BLY29" s="130"/>
      <c r="BLZ29" s="130"/>
      <c r="BMA29" s="130"/>
      <c r="BMB29" s="130"/>
      <c r="BMC29" s="130"/>
      <c r="BMD29" s="130"/>
      <c r="BME29" s="130"/>
      <c r="BMF29" s="130"/>
      <c r="BMG29" s="130"/>
      <c r="BMH29" s="130"/>
      <c r="BMI29" s="130"/>
      <c r="BMJ29" s="130"/>
      <c r="BMK29" s="130"/>
      <c r="BML29" s="130"/>
      <c r="BMM29" s="130"/>
      <c r="BMN29" s="130"/>
      <c r="BMO29" s="130"/>
      <c r="BMP29" s="130"/>
      <c r="BMQ29" s="130"/>
      <c r="BMR29" s="130"/>
      <c r="BMS29" s="130"/>
      <c r="BMT29" s="130"/>
      <c r="BMU29" s="130"/>
      <c r="BMV29" s="130"/>
      <c r="BMW29" s="130"/>
      <c r="BMX29" s="130"/>
      <c r="BMY29" s="130"/>
      <c r="BMZ29" s="130"/>
      <c r="BNA29" s="130"/>
      <c r="BNB29" s="130"/>
      <c r="BNC29" s="130"/>
      <c r="BND29" s="130"/>
      <c r="BNE29" s="130"/>
      <c r="BNF29" s="130"/>
      <c r="BNG29" s="130"/>
      <c r="BNH29" s="130"/>
      <c r="BNI29" s="130"/>
      <c r="BNJ29" s="130"/>
      <c r="BNK29" s="130"/>
      <c r="BNL29" s="130"/>
      <c r="BNM29" s="130"/>
      <c r="BNN29" s="130"/>
      <c r="BNO29" s="130"/>
      <c r="BNP29" s="130"/>
      <c r="BNQ29" s="130"/>
      <c r="BNR29" s="130"/>
      <c r="BNS29" s="130"/>
      <c r="BNT29" s="130"/>
      <c r="BNU29" s="130"/>
      <c r="BNV29" s="130"/>
      <c r="BNW29" s="130"/>
      <c r="BNX29" s="130"/>
      <c r="BNY29" s="130"/>
      <c r="BNZ29" s="130"/>
      <c r="BOA29" s="130"/>
      <c r="BOB29" s="130"/>
      <c r="BOC29" s="130"/>
      <c r="BOD29" s="130"/>
      <c r="BOE29" s="130"/>
      <c r="BOF29" s="130"/>
      <c r="BOG29" s="130"/>
      <c r="BOH29" s="130"/>
      <c r="BOI29" s="130"/>
      <c r="BOJ29" s="130"/>
      <c r="BOK29" s="130"/>
      <c r="BOL29" s="130"/>
      <c r="BOM29" s="130"/>
      <c r="BON29" s="130"/>
      <c r="BOO29" s="130"/>
      <c r="BOP29" s="130"/>
      <c r="BOQ29" s="130"/>
      <c r="BOR29" s="130"/>
      <c r="BOS29" s="130"/>
      <c r="BOT29" s="130"/>
      <c r="BOU29" s="130"/>
      <c r="BOV29" s="130"/>
      <c r="BOW29" s="130"/>
      <c r="BOX29" s="130"/>
      <c r="BOY29" s="130"/>
      <c r="BOZ29" s="130"/>
      <c r="BPA29" s="130"/>
      <c r="BPB29" s="130"/>
      <c r="BPC29" s="130"/>
      <c r="BPD29" s="130"/>
      <c r="BPE29" s="130"/>
      <c r="BPF29" s="130"/>
      <c r="BPG29" s="130"/>
      <c r="BPH29" s="130"/>
      <c r="BPI29" s="130"/>
      <c r="BPJ29" s="130"/>
      <c r="BPK29" s="130"/>
      <c r="BPL29" s="130"/>
      <c r="BPM29" s="130"/>
      <c r="BPN29" s="130"/>
      <c r="BPO29" s="130"/>
      <c r="BPP29" s="130"/>
      <c r="BPQ29" s="130"/>
      <c r="BPR29" s="130"/>
      <c r="BPS29" s="130"/>
      <c r="BPT29" s="130"/>
      <c r="BPU29" s="130"/>
      <c r="BPV29" s="130"/>
      <c r="BPW29" s="130"/>
      <c r="BPX29" s="130"/>
      <c r="BPY29" s="130"/>
      <c r="BPZ29" s="130"/>
      <c r="BQA29" s="130"/>
      <c r="BQB29" s="130"/>
      <c r="BQC29" s="130"/>
      <c r="BQD29" s="130"/>
      <c r="BQE29" s="130"/>
      <c r="BQF29" s="130"/>
      <c r="BQG29" s="130"/>
      <c r="BQH29" s="130"/>
      <c r="BQI29" s="130"/>
      <c r="BQJ29" s="130"/>
      <c r="BQK29" s="130"/>
      <c r="BQL29" s="130"/>
      <c r="BQM29" s="130"/>
      <c r="BQN29" s="130"/>
      <c r="BQO29" s="130"/>
      <c r="BQP29" s="130"/>
      <c r="BQQ29" s="130"/>
      <c r="BQR29" s="130"/>
      <c r="BQS29" s="130"/>
      <c r="BQT29" s="130"/>
      <c r="BQU29" s="130"/>
      <c r="BQV29" s="130"/>
      <c r="BQW29" s="130"/>
      <c r="BQX29" s="130"/>
      <c r="BQY29" s="130"/>
      <c r="BQZ29" s="130"/>
      <c r="BRA29" s="130"/>
      <c r="BRB29" s="130"/>
      <c r="BRC29" s="130"/>
      <c r="BRD29" s="130"/>
      <c r="BRE29" s="130"/>
      <c r="BRF29" s="130"/>
      <c r="BRG29" s="130"/>
      <c r="BRH29" s="130"/>
      <c r="BRI29" s="130"/>
      <c r="BRJ29" s="130"/>
      <c r="BRK29" s="130"/>
      <c r="BRL29" s="130"/>
      <c r="BRM29" s="130"/>
      <c r="BRN29" s="130"/>
      <c r="BRO29" s="130"/>
      <c r="BRP29" s="130"/>
      <c r="BRQ29" s="130"/>
      <c r="BRR29" s="130"/>
      <c r="BRS29" s="130"/>
      <c r="BRT29" s="130"/>
      <c r="BRU29" s="130"/>
      <c r="BRV29" s="130"/>
      <c r="BRW29" s="130"/>
      <c r="BRX29" s="130"/>
      <c r="BRY29" s="130"/>
      <c r="BRZ29" s="130"/>
      <c r="BSA29" s="130"/>
      <c r="BSB29" s="130"/>
      <c r="BSC29" s="130"/>
      <c r="BSD29" s="130"/>
      <c r="BSE29" s="130"/>
      <c r="BSF29" s="130"/>
      <c r="BSG29" s="130"/>
      <c r="BSH29" s="130"/>
      <c r="BSI29" s="130"/>
      <c r="BSJ29" s="130"/>
      <c r="BSK29" s="130"/>
      <c r="BSL29" s="130"/>
      <c r="BSM29" s="130"/>
      <c r="BSN29" s="130"/>
      <c r="BSO29" s="130"/>
      <c r="BSP29" s="130"/>
      <c r="BSQ29" s="130"/>
      <c r="BSR29" s="130"/>
      <c r="BSS29" s="130"/>
      <c r="BST29" s="130"/>
      <c r="BSU29" s="130"/>
      <c r="BSV29" s="130"/>
      <c r="BSW29" s="130"/>
      <c r="BSX29" s="130"/>
      <c r="BSY29" s="130"/>
      <c r="BSZ29" s="130"/>
      <c r="BTA29" s="130"/>
      <c r="BTB29" s="130"/>
      <c r="BTC29" s="130"/>
      <c r="BTD29" s="130"/>
      <c r="BTE29" s="130"/>
      <c r="BTF29" s="130"/>
      <c r="BTG29" s="130"/>
      <c r="BTH29" s="130"/>
      <c r="BTI29" s="130"/>
      <c r="BTJ29" s="130"/>
      <c r="BTK29" s="130"/>
      <c r="BTL29" s="130"/>
      <c r="BTM29" s="130"/>
      <c r="BTN29" s="130"/>
      <c r="BTO29" s="130"/>
      <c r="BTP29" s="130"/>
      <c r="BTQ29" s="130"/>
      <c r="BTR29" s="130"/>
      <c r="BTS29" s="130"/>
      <c r="BTT29" s="130"/>
      <c r="BTU29" s="130"/>
      <c r="BTV29" s="130"/>
      <c r="BTW29" s="130"/>
      <c r="BTX29" s="130"/>
      <c r="BTY29" s="130"/>
      <c r="BTZ29" s="130"/>
      <c r="BUA29" s="130"/>
      <c r="BUB29" s="130"/>
      <c r="BUC29" s="130"/>
      <c r="BUD29" s="130"/>
      <c r="BUE29" s="130"/>
      <c r="BUF29" s="130"/>
      <c r="BUG29" s="130"/>
      <c r="BUH29" s="130"/>
      <c r="BUI29" s="130"/>
      <c r="BUJ29" s="130"/>
      <c r="BUK29" s="130"/>
      <c r="BUL29" s="130"/>
      <c r="BUM29" s="130"/>
      <c r="BUN29" s="130"/>
      <c r="BUO29" s="130"/>
      <c r="BUP29" s="130"/>
      <c r="BUQ29" s="130"/>
      <c r="BUR29" s="130"/>
      <c r="BUS29" s="130"/>
      <c r="BUT29" s="130"/>
      <c r="BUU29" s="130"/>
      <c r="BUV29" s="130"/>
      <c r="BUW29" s="130"/>
      <c r="BUX29" s="130"/>
      <c r="BUY29" s="130"/>
      <c r="BUZ29" s="130"/>
      <c r="BVA29" s="130"/>
      <c r="BVB29" s="130"/>
      <c r="BVC29" s="130"/>
      <c r="BVD29" s="130"/>
      <c r="BVE29" s="130"/>
      <c r="BVF29" s="130"/>
      <c r="BVG29" s="130"/>
      <c r="BVH29" s="130"/>
      <c r="BVI29" s="130"/>
      <c r="BVJ29" s="130"/>
      <c r="BVK29" s="130"/>
      <c r="BVL29" s="130"/>
      <c r="BVM29" s="130"/>
      <c r="BVN29" s="130"/>
      <c r="BVO29" s="130"/>
      <c r="BVP29" s="130"/>
      <c r="BVQ29" s="130"/>
      <c r="BVR29" s="130"/>
      <c r="BVS29" s="130"/>
      <c r="BVT29" s="130"/>
      <c r="BVU29" s="130"/>
      <c r="BVV29" s="130"/>
      <c r="BVW29" s="130"/>
      <c r="BVX29" s="130"/>
      <c r="BVY29" s="130"/>
      <c r="BVZ29" s="130"/>
      <c r="BWA29" s="130"/>
      <c r="BWB29" s="130"/>
      <c r="BWC29" s="130"/>
      <c r="BWD29" s="130"/>
      <c r="BWE29" s="130"/>
      <c r="BWF29" s="130"/>
      <c r="BWG29" s="130"/>
      <c r="BWH29" s="130"/>
      <c r="BWI29" s="130"/>
      <c r="BWJ29" s="130"/>
      <c r="BWK29" s="130"/>
      <c r="BWL29" s="130"/>
      <c r="BWM29" s="130"/>
      <c r="BWN29" s="130"/>
      <c r="BWO29" s="130"/>
      <c r="BWP29" s="130"/>
      <c r="BWQ29" s="130"/>
      <c r="BWR29" s="130"/>
      <c r="BWS29" s="130"/>
      <c r="BWT29" s="130"/>
      <c r="BWU29" s="130"/>
      <c r="BWV29" s="130"/>
      <c r="BWW29" s="130"/>
      <c r="BWX29" s="130"/>
      <c r="BWY29" s="130"/>
      <c r="BWZ29" s="130"/>
      <c r="BXA29" s="130"/>
      <c r="BXB29" s="130"/>
      <c r="BXC29" s="130"/>
      <c r="BXD29" s="130"/>
      <c r="BXE29" s="130"/>
      <c r="BXF29" s="130"/>
      <c r="BXG29" s="130"/>
      <c r="BXH29" s="130"/>
      <c r="BXI29" s="130"/>
      <c r="BXJ29" s="130"/>
      <c r="BXK29" s="130"/>
      <c r="BXL29" s="130"/>
      <c r="BXM29" s="130"/>
      <c r="BXN29" s="130"/>
      <c r="BXO29" s="130"/>
      <c r="BXP29" s="130"/>
      <c r="BXQ29" s="130"/>
      <c r="BXR29" s="130"/>
      <c r="BXS29" s="130"/>
      <c r="BXT29" s="130"/>
      <c r="BXU29" s="130"/>
      <c r="BXV29" s="130"/>
      <c r="BXW29" s="130"/>
      <c r="BXX29" s="130"/>
      <c r="BXY29" s="130"/>
      <c r="BXZ29" s="130"/>
      <c r="BYA29" s="130"/>
      <c r="BYB29" s="130"/>
      <c r="BYC29" s="130"/>
      <c r="BYD29" s="130"/>
      <c r="BYE29" s="130"/>
      <c r="BYF29" s="130"/>
      <c r="BYG29" s="130"/>
      <c r="BYH29" s="130"/>
      <c r="BYI29" s="130"/>
      <c r="BYJ29" s="130"/>
      <c r="BYK29" s="130"/>
      <c r="BYL29" s="130"/>
      <c r="BYM29" s="130"/>
      <c r="BYN29" s="130"/>
      <c r="BYO29" s="130"/>
      <c r="BYP29" s="130"/>
      <c r="BYQ29" s="130"/>
      <c r="BYR29" s="130"/>
      <c r="BYS29" s="130"/>
      <c r="BYT29" s="130"/>
      <c r="BYU29" s="130"/>
      <c r="BYV29" s="130"/>
      <c r="BYW29" s="130"/>
      <c r="BYX29" s="130"/>
      <c r="BYY29" s="130"/>
      <c r="BYZ29" s="130"/>
      <c r="BZA29" s="130"/>
      <c r="BZB29" s="130"/>
      <c r="BZC29" s="130"/>
      <c r="BZD29" s="130"/>
      <c r="BZE29" s="130"/>
      <c r="BZF29" s="130"/>
      <c r="BZG29" s="130"/>
      <c r="BZH29" s="130"/>
      <c r="BZI29" s="130"/>
      <c r="BZJ29" s="130"/>
      <c r="BZK29" s="130"/>
      <c r="BZL29" s="130"/>
      <c r="BZM29" s="130"/>
      <c r="BZN29" s="130"/>
      <c r="BZO29" s="130"/>
      <c r="BZP29" s="130"/>
      <c r="BZQ29" s="130"/>
      <c r="BZR29" s="130"/>
      <c r="BZS29" s="130"/>
      <c r="BZT29" s="130"/>
      <c r="BZU29" s="130"/>
      <c r="BZV29" s="130"/>
      <c r="BZW29" s="130"/>
      <c r="BZX29" s="130"/>
      <c r="BZY29" s="130"/>
      <c r="BZZ29" s="130"/>
      <c r="CAA29" s="130"/>
      <c r="CAB29" s="130"/>
      <c r="CAC29" s="130"/>
      <c r="CAD29" s="130"/>
      <c r="CAE29" s="130"/>
      <c r="CAF29" s="130"/>
      <c r="CAG29" s="130"/>
      <c r="CAH29" s="130"/>
      <c r="CAI29" s="130"/>
      <c r="CAJ29" s="130"/>
      <c r="CAK29" s="130"/>
      <c r="CAL29" s="130"/>
      <c r="CAM29" s="130"/>
      <c r="CAN29" s="130"/>
      <c r="CAO29" s="130"/>
      <c r="CAP29" s="130"/>
      <c r="CAQ29" s="130"/>
      <c r="CAR29" s="130"/>
      <c r="CAS29" s="130"/>
      <c r="CAT29" s="130"/>
      <c r="CAU29" s="130"/>
      <c r="CAV29" s="130"/>
      <c r="CAW29" s="130"/>
      <c r="CAX29" s="130"/>
      <c r="CAY29" s="130"/>
      <c r="CAZ29" s="130"/>
      <c r="CBA29" s="130"/>
      <c r="CBB29" s="130"/>
      <c r="CBC29" s="130"/>
      <c r="CBD29" s="130"/>
      <c r="CBE29" s="130"/>
      <c r="CBF29" s="130"/>
      <c r="CBG29" s="130"/>
      <c r="CBH29" s="130"/>
      <c r="CBI29" s="130"/>
      <c r="CBJ29" s="130"/>
      <c r="CBK29" s="130"/>
      <c r="CBL29" s="130"/>
      <c r="CBM29" s="130"/>
      <c r="CBN29" s="130"/>
      <c r="CBO29" s="130"/>
      <c r="CBP29" s="130"/>
      <c r="CBQ29" s="130"/>
      <c r="CBR29" s="130"/>
      <c r="CBS29" s="130"/>
      <c r="CBT29" s="130"/>
      <c r="CBU29" s="130"/>
      <c r="CBV29" s="130"/>
      <c r="CBW29" s="130"/>
      <c r="CBX29" s="130"/>
      <c r="CBY29" s="130"/>
      <c r="CBZ29" s="130"/>
      <c r="CCA29" s="130"/>
      <c r="CCB29" s="130"/>
      <c r="CCC29" s="130"/>
      <c r="CCD29" s="130"/>
      <c r="CCE29" s="130"/>
      <c r="CCF29" s="130"/>
      <c r="CCG29" s="130"/>
      <c r="CCH29" s="130"/>
      <c r="CCI29" s="130"/>
      <c r="CCJ29" s="130"/>
      <c r="CCK29" s="130"/>
      <c r="CCL29" s="130"/>
      <c r="CCM29" s="130"/>
      <c r="CCN29" s="130"/>
      <c r="CCO29" s="130"/>
      <c r="CCP29" s="130"/>
      <c r="CCQ29" s="130"/>
      <c r="CCR29" s="130"/>
      <c r="CCS29" s="130"/>
      <c r="CCT29" s="130"/>
      <c r="CCU29" s="130"/>
      <c r="CCV29" s="130"/>
      <c r="CCW29" s="130"/>
      <c r="CCX29" s="130"/>
      <c r="CCY29" s="130"/>
      <c r="CCZ29" s="130"/>
      <c r="CDA29" s="130"/>
      <c r="CDB29" s="130"/>
      <c r="CDC29" s="130"/>
      <c r="CDD29" s="130"/>
      <c r="CDE29" s="130"/>
      <c r="CDF29" s="130"/>
      <c r="CDG29" s="130"/>
      <c r="CDH29" s="130"/>
      <c r="CDI29" s="130"/>
      <c r="CDJ29" s="130"/>
      <c r="CDK29" s="130"/>
      <c r="CDL29" s="130"/>
      <c r="CDM29" s="130"/>
      <c r="CDN29" s="130"/>
      <c r="CDO29" s="130"/>
      <c r="CDP29" s="130"/>
      <c r="CDQ29" s="130"/>
      <c r="CDR29" s="130"/>
      <c r="CDS29" s="130"/>
      <c r="CDT29" s="130"/>
      <c r="CDU29" s="130"/>
      <c r="CDV29" s="130"/>
      <c r="CDW29" s="130"/>
      <c r="CDX29" s="130"/>
      <c r="CDY29" s="130"/>
      <c r="CDZ29" s="130"/>
      <c r="CEA29" s="130"/>
      <c r="CEB29" s="130"/>
      <c r="CEC29" s="130"/>
      <c r="CED29" s="130"/>
      <c r="CEE29" s="130"/>
      <c r="CEF29" s="130"/>
      <c r="CEG29" s="130"/>
      <c r="CEH29" s="130"/>
      <c r="CEI29" s="130"/>
      <c r="CEJ29" s="130"/>
      <c r="CEK29" s="130"/>
      <c r="CEL29" s="130"/>
      <c r="CEM29" s="130"/>
      <c r="CEN29" s="130"/>
      <c r="CEO29" s="130"/>
      <c r="CEP29" s="130"/>
      <c r="CEQ29" s="130"/>
      <c r="CER29" s="130"/>
      <c r="CES29" s="130"/>
      <c r="CET29" s="130"/>
      <c r="CEU29" s="130"/>
      <c r="CEV29" s="130"/>
      <c r="CEW29" s="130"/>
      <c r="CEX29" s="130"/>
      <c r="CEY29" s="130"/>
      <c r="CEZ29" s="130"/>
      <c r="CFA29" s="130"/>
      <c r="CFB29" s="130"/>
      <c r="CFC29" s="130"/>
      <c r="CFD29" s="130"/>
      <c r="CFE29" s="130"/>
      <c r="CFF29" s="130"/>
      <c r="CFG29" s="130"/>
      <c r="CFH29" s="130"/>
      <c r="CFI29" s="130"/>
      <c r="CFJ29" s="130"/>
      <c r="CFK29" s="130"/>
      <c r="CFL29" s="130"/>
      <c r="CFM29" s="130"/>
      <c r="CFN29" s="130"/>
      <c r="CFO29" s="130"/>
      <c r="CFP29" s="130"/>
      <c r="CFQ29" s="130"/>
      <c r="CFR29" s="130"/>
      <c r="CFS29" s="130"/>
      <c r="CFT29" s="130"/>
      <c r="CFU29" s="130"/>
      <c r="CFV29" s="130"/>
      <c r="CFW29" s="130"/>
      <c r="CFX29" s="130"/>
      <c r="CFY29" s="130"/>
      <c r="CFZ29" s="130"/>
      <c r="CGA29" s="130"/>
      <c r="CGB29" s="130"/>
      <c r="CGC29" s="130"/>
      <c r="CGD29" s="130"/>
      <c r="CGE29" s="130"/>
      <c r="CGF29" s="130"/>
      <c r="CGG29" s="130"/>
      <c r="CGH29" s="130"/>
      <c r="CGI29" s="130"/>
      <c r="CGJ29" s="130"/>
      <c r="CGK29" s="130"/>
      <c r="CGL29" s="130"/>
      <c r="CGM29" s="130"/>
      <c r="CGN29" s="130"/>
      <c r="CGO29" s="130"/>
      <c r="CGP29" s="130"/>
      <c r="CGQ29" s="130"/>
      <c r="CGR29" s="130"/>
      <c r="CGS29" s="130"/>
      <c r="CGT29" s="130"/>
      <c r="CGU29" s="130"/>
      <c r="CGV29" s="130"/>
      <c r="CGW29" s="130"/>
      <c r="CGX29" s="130"/>
      <c r="CGY29" s="130"/>
      <c r="CGZ29" s="130"/>
      <c r="CHA29" s="130"/>
      <c r="CHB29" s="130"/>
      <c r="CHC29" s="130"/>
      <c r="CHD29" s="130"/>
      <c r="CHE29" s="130"/>
      <c r="CHF29" s="130"/>
      <c r="CHG29" s="130"/>
      <c r="CHH29" s="130"/>
      <c r="CHI29" s="130"/>
      <c r="CHJ29" s="130"/>
      <c r="CHK29" s="130"/>
      <c r="CHL29" s="130"/>
      <c r="CHM29" s="130"/>
      <c r="CHN29" s="130"/>
      <c r="CHO29" s="130"/>
      <c r="CHP29" s="130"/>
      <c r="CHQ29" s="130"/>
      <c r="CHR29" s="130"/>
      <c r="CHS29" s="130"/>
      <c r="CHT29" s="130"/>
      <c r="CHU29" s="130"/>
      <c r="CHV29" s="130"/>
      <c r="CHW29" s="130"/>
      <c r="CHX29" s="130"/>
      <c r="CHY29" s="130"/>
      <c r="CHZ29" s="130"/>
      <c r="CIA29" s="130"/>
      <c r="CIB29" s="130"/>
      <c r="CIC29" s="130"/>
      <c r="CID29" s="130"/>
      <c r="CIE29" s="130"/>
      <c r="CIF29" s="130"/>
      <c r="CIG29" s="130"/>
      <c r="CIH29" s="130"/>
      <c r="CII29" s="130"/>
      <c r="CIJ29" s="130"/>
      <c r="CIK29" s="130"/>
      <c r="CIL29" s="130"/>
      <c r="CIM29" s="130"/>
      <c r="CIN29" s="130"/>
      <c r="CIO29" s="130"/>
      <c r="CIP29" s="130"/>
      <c r="CIQ29" s="130"/>
      <c r="CIR29" s="130"/>
      <c r="CIS29" s="130"/>
      <c r="CIT29" s="130"/>
      <c r="CIU29" s="130"/>
      <c r="CIV29" s="130"/>
      <c r="CIW29" s="130"/>
      <c r="CIX29" s="130"/>
      <c r="CIY29" s="130"/>
      <c r="CIZ29" s="130"/>
      <c r="CJA29" s="130"/>
      <c r="CJB29" s="130"/>
      <c r="CJC29" s="130"/>
      <c r="CJD29" s="130"/>
      <c r="CJE29" s="130"/>
      <c r="CJF29" s="130"/>
      <c r="CJG29" s="130"/>
      <c r="CJH29" s="130"/>
      <c r="CJI29" s="130"/>
      <c r="CJJ29" s="130"/>
      <c r="CJK29" s="130"/>
      <c r="CJL29" s="130"/>
      <c r="CJM29" s="130"/>
      <c r="CJN29" s="130"/>
      <c r="CJO29" s="130"/>
      <c r="CJP29" s="130"/>
      <c r="CJQ29" s="130"/>
      <c r="CJR29" s="130"/>
      <c r="CJS29" s="130"/>
      <c r="CJT29" s="130"/>
      <c r="CJU29" s="130"/>
      <c r="CJV29" s="130"/>
      <c r="CJW29" s="130"/>
      <c r="CJX29" s="130"/>
      <c r="CJY29" s="130"/>
      <c r="CJZ29" s="130"/>
      <c r="CKA29" s="130"/>
      <c r="CKB29" s="130"/>
      <c r="CKC29" s="130"/>
      <c r="CKD29" s="130"/>
      <c r="CKE29" s="130"/>
      <c r="CKF29" s="130"/>
      <c r="CKG29" s="130"/>
      <c r="CKH29" s="130"/>
      <c r="CKI29" s="130"/>
      <c r="CKJ29" s="130"/>
      <c r="CKK29" s="130"/>
      <c r="CKL29" s="130"/>
      <c r="CKM29" s="130"/>
      <c r="CKN29" s="130"/>
      <c r="CKO29" s="130"/>
      <c r="CKP29" s="130"/>
      <c r="CKQ29" s="130"/>
      <c r="CKR29" s="130"/>
      <c r="CKS29" s="130"/>
      <c r="CKT29" s="130"/>
      <c r="CKU29" s="130"/>
      <c r="CKV29" s="130"/>
      <c r="CKW29" s="130"/>
      <c r="CKX29" s="130"/>
      <c r="CKY29" s="130"/>
      <c r="CKZ29" s="130"/>
      <c r="CLA29" s="130"/>
      <c r="CLB29" s="130"/>
      <c r="CLC29" s="130"/>
      <c r="CLD29" s="130"/>
      <c r="CLE29" s="130"/>
      <c r="CLF29" s="130"/>
      <c r="CLG29" s="130"/>
      <c r="CLH29" s="130"/>
      <c r="CLI29" s="130"/>
      <c r="CLJ29" s="130"/>
      <c r="CLK29" s="130"/>
      <c r="CLL29" s="130"/>
      <c r="CLM29" s="130"/>
      <c r="CLN29" s="130"/>
      <c r="CLO29" s="130"/>
      <c r="CLP29" s="130"/>
      <c r="CLQ29" s="130"/>
      <c r="CLR29" s="130"/>
      <c r="CLS29" s="130"/>
      <c r="CLT29" s="130"/>
      <c r="CLU29" s="130"/>
      <c r="CLV29" s="130"/>
      <c r="CLW29" s="130"/>
      <c r="CLX29" s="130"/>
      <c r="CLY29" s="130"/>
      <c r="CLZ29" s="130"/>
      <c r="CMA29" s="130"/>
      <c r="CMB29" s="130"/>
      <c r="CMC29" s="130"/>
      <c r="CMD29" s="130"/>
      <c r="CME29" s="130"/>
      <c r="CMF29" s="130"/>
      <c r="CMG29" s="130"/>
      <c r="CMH29" s="130"/>
      <c r="CMI29" s="130"/>
      <c r="CMJ29" s="130"/>
      <c r="CMK29" s="130"/>
      <c r="CML29" s="130"/>
      <c r="CMM29" s="130"/>
      <c r="CMN29" s="130"/>
      <c r="CMO29" s="130"/>
      <c r="CMP29" s="130"/>
      <c r="CMQ29" s="130"/>
      <c r="CMR29" s="130"/>
      <c r="CMS29" s="130"/>
      <c r="CMT29" s="130"/>
      <c r="CMU29" s="130"/>
      <c r="CMV29" s="130"/>
      <c r="CMW29" s="130"/>
      <c r="CMX29" s="130"/>
      <c r="CMY29" s="130"/>
      <c r="CMZ29" s="130"/>
      <c r="CNA29" s="130"/>
      <c r="CNB29" s="130"/>
      <c r="CNC29" s="130"/>
      <c r="CND29" s="130"/>
      <c r="CNE29" s="130"/>
      <c r="CNF29" s="130"/>
      <c r="CNG29" s="130"/>
      <c r="CNH29" s="130"/>
      <c r="CNI29" s="130"/>
      <c r="CNJ29" s="130"/>
      <c r="CNK29" s="130"/>
      <c r="CNL29" s="130"/>
      <c r="CNM29" s="130"/>
      <c r="CNN29" s="130"/>
      <c r="CNO29" s="130"/>
      <c r="CNP29" s="130"/>
      <c r="CNQ29" s="130"/>
      <c r="CNR29" s="130"/>
      <c r="CNS29" s="130"/>
      <c r="CNT29" s="130"/>
      <c r="CNU29" s="130"/>
      <c r="CNV29" s="130"/>
      <c r="CNW29" s="130"/>
      <c r="CNX29" s="130"/>
      <c r="CNY29" s="130"/>
      <c r="CNZ29" s="130"/>
      <c r="COA29" s="130"/>
      <c r="COB29" s="130"/>
      <c r="COC29" s="130"/>
      <c r="COD29" s="130"/>
      <c r="COE29" s="130"/>
      <c r="COF29" s="130"/>
      <c r="COG29" s="130"/>
      <c r="COH29" s="130"/>
      <c r="COI29" s="130"/>
      <c r="COJ29" s="130"/>
      <c r="COK29" s="130"/>
      <c r="COL29" s="130"/>
      <c r="COM29" s="130"/>
      <c r="CON29" s="130"/>
      <c r="COO29" s="130"/>
      <c r="COP29" s="130"/>
      <c r="COQ29" s="130"/>
      <c r="COR29" s="130"/>
      <c r="COS29" s="130"/>
      <c r="COT29" s="130"/>
      <c r="COU29" s="130"/>
      <c r="COV29" s="130"/>
      <c r="COW29" s="130"/>
      <c r="COX29" s="130"/>
      <c r="COY29" s="130"/>
      <c r="COZ29" s="130"/>
      <c r="CPA29" s="130"/>
      <c r="CPB29" s="130"/>
      <c r="CPC29" s="130"/>
      <c r="CPD29" s="130"/>
      <c r="CPE29" s="130"/>
      <c r="CPF29" s="130"/>
      <c r="CPG29" s="130"/>
      <c r="CPH29" s="130"/>
      <c r="CPI29" s="130"/>
      <c r="CPJ29" s="130"/>
      <c r="CPK29" s="130"/>
      <c r="CPL29" s="130"/>
      <c r="CPM29" s="130"/>
      <c r="CPN29" s="130"/>
      <c r="CPO29" s="130"/>
      <c r="CPP29" s="130"/>
      <c r="CPQ29" s="130"/>
      <c r="CPR29" s="130"/>
      <c r="CPS29" s="130"/>
      <c r="CPT29" s="130"/>
      <c r="CPU29" s="130"/>
      <c r="CPV29" s="130"/>
      <c r="CPW29" s="130"/>
      <c r="CPX29" s="130"/>
      <c r="CPY29" s="130"/>
      <c r="CPZ29" s="130"/>
      <c r="CQA29" s="130"/>
      <c r="CQB29" s="130"/>
      <c r="CQC29" s="130"/>
      <c r="CQD29" s="130"/>
      <c r="CQE29" s="130"/>
      <c r="CQF29" s="130"/>
      <c r="CQG29" s="130"/>
      <c r="CQH29" s="130"/>
      <c r="CQI29" s="130"/>
      <c r="CQJ29" s="130"/>
      <c r="CQK29" s="130"/>
      <c r="CQL29" s="130"/>
      <c r="CQM29" s="130"/>
      <c r="CQN29" s="130"/>
      <c r="CQO29" s="130"/>
      <c r="CQP29" s="130"/>
      <c r="CQQ29" s="130"/>
      <c r="CQR29" s="130"/>
      <c r="CQS29" s="130"/>
      <c r="CQT29" s="130"/>
      <c r="CQU29" s="130"/>
      <c r="CQV29" s="130"/>
      <c r="CQW29" s="130"/>
      <c r="CQX29" s="130"/>
      <c r="CQY29" s="130"/>
      <c r="CQZ29" s="130"/>
      <c r="CRA29" s="130"/>
      <c r="CRB29" s="130"/>
      <c r="CRC29" s="130"/>
      <c r="CRD29" s="130"/>
      <c r="CRE29" s="130"/>
      <c r="CRF29" s="130"/>
      <c r="CRG29" s="130"/>
      <c r="CRH29" s="130"/>
      <c r="CRI29" s="130"/>
      <c r="CRJ29" s="130"/>
      <c r="CRK29" s="130"/>
      <c r="CRL29" s="130"/>
      <c r="CRM29" s="130"/>
      <c r="CRN29" s="130"/>
      <c r="CRO29" s="130"/>
      <c r="CRP29" s="130"/>
      <c r="CRQ29" s="130"/>
      <c r="CRR29" s="130"/>
      <c r="CRS29" s="130"/>
      <c r="CRT29" s="130"/>
      <c r="CRU29" s="130"/>
      <c r="CRV29" s="130"/>
      <c r="CRW29" s="130"/>
      <c r="CRX29" s="130"/>
      <c r="CRY29" s="130"/>
      <c r="CRZ29" s="130"/>
      <c r="CSA29" s="130"/>
      <c r="CSB29" s="130"/>
      <c r="CSC29" s="130"/>
      <c r="CSD29" s="130"/>
      <c r="CSE29" s="130"/>
      <c r="CSF29" s="130"/>
      <c r="CSG29" s="130"/>
      <c r="CSH29" s="130"/>
      <c r="CSI29" s="130"/>
      <c r="CSJ29" s="130"/>
      <c r="CSK29" s="130"/>
      <c r="CSL29" s="130"/>
      <c r="CSM29" s="130"/>
      <c r="CSN29" s="130"/>
      <c r="CSO29" s="130"/>
      <c r="CSP29" s="130"/>
      <c r="CSQ29" s="130"/>
      <c r="CSR29" s="130"/>
      <c r="CSS29" s="130"/>
      <c r="CST29" s="130"/>
      <c r="CSU29" s="130"/>
      <c r="CSV29" s="130"/>
      <c r="CSW29" s="130"/>
      <c r="CSX29" s="130"/>
      <c r="CSY29" s="130"/>
      <c r="CSZ29" s="130"/>
      <c r="CTA29" s="130"/>
      <c r="CTB29" s="130"/>
      <c r="CTC29" s="130"/>
      <c r="CTD29" s="130"/>
      <c r="CTE29" s="130"/>
      <c r="CTF29" s="130"/>
      <c r="CTG29" s="130"/>
      <c r="CTH29" s="130"/>
      <c r="CTI29" s="130"/>
      <c r="CTJ29" s="130"/>
      <c r="CTK29" s="130"/>
      <c r="CTL29" s="130"/>
      <c r="CTM29" s="130"/>
      <c r="CTN29" s="130"/>
      <c r="CTO29" s="130"/>
      <c r="CTP29" s="130"/>
      <c r="CTQ29" s="130"/>
      <c r="CTR29" s="130"/>
      <c r="CTS29" s="130"/>
      <c r="CTT29" s="130"/>
      <c r="CTU29" s="130"/>
      <c r="CTV29" s="130"/>
      <c r="CTW29" s="130"/>
      <c r="CTX29" s="130"/>
      <c r="CTY29" s="130"/>
      <c r="CTZ29" s="130"/>
      <c r="CUA29" s="130"/>
      <c r="CUB29" s="130"/>
      <c r="CUC29" s="130"/>
      <c r="CUD29" s="130"/>
      <c r="CUE29" s="130"/>
      <c r="CUF29" s="130"/>
      <c r="CUG29" s="130"/>
      <c r="CUH29" s="130"/>
      <c r="CUI29" s="130"/>
      <c r="CUJ29" s="130"/>
      <c r="CUK29" s="130"/>
      <c r="CUL29" s="130"/>
      <c r="CUM29" s="130"/>
      <c r="CUN29" s="130"/>
      <c r="CUO29" s="130"/>
      <c r="CUP29" s="130"/>
      <c r="CUQ29" s="130"/>
      <c r="CUR29" s="130"/>
      <c r="CUS29" s="130"/>
      <c r="CUT29" s="130"/>
      <c r="CUU29" s="130"/>
      <c r="CUV29" s="130"/>
      <c r="CUW29" s="130"/>
      <c r="CUX29" s="130"/>
      <c r="CUY29" s="130"/>
      <c r="CUZ29" s="130"/>
      <c r="CVA29" s="130"/>
      <c r="CVB29" s="130"/>
      <c r="CVC29" s="130"/>
      <c r="CVD29" s="130"/>
      <c r="CVE29" s="130"/>
      <c r="CVF29" s="130"/>
      <c r="CVG29" s="130"/>
      <c r="CVH29" s="130"/>
      <c r="CVI29" s="130"/>
      <c r="CVJ29" s="130"/>
      <c r="CVK29" s="130"/>
      <c r="CVL29" s="130"/>
      <c r="CVM29" s="130"/>
      <c r="CVN29" s="130"/>
      <c r="CVO29" s="130"/>
      <c r="CVP29" s="130"/>
      <c r="CVQ29" s="130"/>
      <c r="CVR29" s="130"/>
      <c r="CVS29" s="130"/>
      <c r="CVT29" s="130"/>
      <c r="CVU29" s="130"/>
      <c r="CVV29" s="130"/>
      <c r="CVW29" s="130"/>
      <c r="CVX29" s="130"/>
      <c r="CVY29" s="130"/>
      <c r="CVZ29" s="130"/>
      <c r="CWA29" s="130"/>
      <c r="CWB29" s="130"/>
      <c r="CWC29" s="130"/>
      <c r="CWD29" s="130"/>
      <c r="CWE29" s="130"/>
      <c r="CWF29" s="130"/>
      <c r="CWG29" s="130"/>
      <c r="CWH29" s="130"/>
      <c r="CWI29" s="130"/>
      <c r="CWJ29" s="130"/>
      <c r="CWK29" s="130"/>
      <c r="CWL29" s="130"/>
      <c r="CWM29" s="130"/>
      <c r="CWN29" s="130"/>
      <c r="CWO29" s="130"/>
      <c r="CWP29" s="130"/>
      <c r="CWQ29" s="130"/>
      <c r="CWR29" s="130"/>
      <c r="CWS29" s="130"/>
      <c r="CWT29" s="130"/>
      <c r="CWU29" s="130"/>
      <c r="CWV29" s="130"/>
      <c r="CWW29" s="130"/>
      <c r="CWX29" s="130"/>
      <c r="CWY29" s="130"/>
      <c r="CWZ29" s="130"/>
      <c r="CXA29" s="130"/>
      <c r="CXB29" s="130"/>
      <c r="CXC29" s="130"/>
      <c r="CXD29" s="130"/>
      <c r="CXE29" s="130"/>
      <c r="CXF29" s="130"/>
      <c r="CXG29" s="130"/>
      <c r="CXH29" s="130"/>
      <c r="CXI29" s="130"/>
      <c r="CXJ29" s="130"/>
      <c r="CXK29" s="130"/>
      <c r="CXL29" s="130"/>
      <c r="CXM29" s="130"/>
      <c r="CXN29" s="130"/>
      <c r="CXO29" s="130"/>
      <c r="CXP29" s="130"/>
      <c r="CXQ29" s="130"/>
      <c r="CXR29" s="130"/>
      <c r="CXS29" s="130"/>
      <c r="CXT29" s="130"/>
      <c r="CXU29" s="130"/>
      <c r="CXV29" s="130"/>
      <c r="CXW29" s="130"/>
      <c r="CXX29" s="130"/>
      <c r="CXY29" s="130"/>
      <c r="CXZ29" s="130"/>
      <c r="CYA29" s="130"/>
      <c r="CYB29" s="130"/>
      <c r="CYC29" s="130"/>
      <c r="CYD29" s="130"/>
      <c r="CYE29" s="130"/>
      <c r="CYF29" s="130"/>
      <c r="CYG29" s="130"/>
      <c r="CYH29" s="130"/>
      <c r="CYI29" s="130"/>
      <c r="CYJ29" s="130"/>
      <c r="CYK29" s="130"/>
      <c r="CYL29" s="130"/>
      <c r="CYM29" s="130"/>
      <c r="CYN29" s="130"/>
      <c r="CYO29" s="130"/>
      <c r="CYP29" s="130"/>
      <c r="CYQ29" s="130"/>
      <c r="CYR29" s="130"/>
      <c r="CYS29" s="130"/>
      <c r="CYT29" s="130"/>
      <c r="CYU29" s="130"/>
      <c r="CYV29" s="130"/>
      <c r="CYW29" s="130"/>
      <c r="CYX29" s="130"/>
      <c r="CYY29" s="130"/>
      <c r="CYZ29" s="130"/>
      <c r="CZA29" s="130"/>
      <c r="CZB29" s="130"/>
      <c r="CZC29" s="130"/>
      <c r="CZD29" s="130"/>
      <c r="CZE29" s="130"/>
      <c r="CZF29" s="130"/>
      <c r="CZG29" s="130"/>
      <c r="CZH29" s="130"/>
      <c r="CZI29" s="130"/>
      <c r="CZJ29" s="130"/>
      <c r="CZK29" s="130"/>
      <c r="CZL29" s="130"/>
      <c r="CZM29" s="130"/>
      <c r="CZN29" s="130"/>
      <c r="CZO29" s="130"/>
      <c r="CZP29" s="130"/>
      <c r="CZQ29" s="130"/>
      <c r="CZR29" s="130"/>
      <c r="CZS29" s="130"/>
      <c r="CZT29" s="130"/>
      <c r="CZU29" s="130"/>
      <c r="CZV29" s="130"/>
      <c r="CZW29" s="130"/>
      <c r="CZX29" s="130"/>
      <c r="CZY29" s="130"/>
      <c r="CZZ29" s="130"/>
      <c r="DAA29" s="130"/>
      <c r="DAB29" s="130"/>
      <c r="DAC29" s="130"/>
      <c r="DAD29" s="130"/>
      <c r="DAE29" s="130"/>
      <c r="DAF29" s="130"/>
      <c r="DAG29" s="130"/>
      <c r="DAH29" s="130"/>
      <c r="DAI29" s="130"/>
      <c r="DAJ29" s="130"/>
      <c r="DAK29" s="130"/>
      <c r="DAL29" s="130"/>
      <c r="DAM29" s="130"/>
      <c r="DAN29" s="130"/>
      <c r="DAO29" s="130"/>
      <c r="DAP29" s="130"/>
      <c r="DAQ29" s="130"/>
      <c r="DAR29" s="130"/>
      <c r="DAS29" s="130"/>
      <c r="DAT29" s="130"/>
      <c r="DAU29" s="130"/>
      <c r="DAV29" s="130"/>
      <c r="DAW29" s="130"/>
      <c r="DAX29" s="130"/>
      <c r="DAY29" s="130"/>
      <c r="DAZ29" s="130"/>
      <c r="DBA29" s="130"/>
      <c r="DBB29" s="130"/>
      <c r="DBC29" s="130"/>
      <c r="DBD29" s="130"/>
      <c r="DBE29" s="130"/>
      <c r="DBF29" s="130"/>
      <c r="DBG29" s="130"/>
      <c r="DBH29" s="130"/>
      <c r="DBI29" s="130"/>
      <c r="DBJ29" s="130"/>
      <c r="DBK29" s="130"/>
      <c r="DBL29" s="130"/>
      <c r="DBM29" s="130"/>
      <c r="DBN29" s="130"/>
      <c r="DBO29" s="130"/>
      <c r="DBP29" s="130"/>
      <c r="DBQ29" s="130"/>
      <c r="DBR29" s="130"/>
      <c r="DBS29" s="130"/>
      <c r="DBT29" s="130"/>
      <c r="DBU29" s="130"/>
      <c r="DBV29" s="130"/>
      <c r="DBW29" s="130"/>
      <c r="DBX29" s="130"/>
      <c r="DBY29" s="130"/>
      <c r="DBZ29" s="130"/>
      <c r="DCA29" s="130"/>
      <c r="DCB29" s="130"/>
      <c r="DCC29" s="130"/>
      <c r="DCD29" s="130"/>
      <c r="DCE29" s="130"/>
      <c r="DCF29" s="130"/>
      <c r="DCG29" s="130"/>
      <c r="DCH29" s="130"/>
      <c r="DCI29" s="130"/>
      <c r="DCJ29" s="130"/>
      <c r="DCK29" s="130"/>
      <c r="DCL29" s="130"/>
      <c r="DCM29" s="130"/>
      <c r="DCN29" s="130"/>
      <c r="DCO29" s="130"/>
      <c r="DCP29" s="130"/>
      <c r="DCQ29" s="130"/>
      <c r="DCR29" s="130"/>
      <c r="DCS29" s="130"/>
      <c r="DCT29" s="130"/>
      <c r="DCU29" s="130"/>
      <c r="DCV29" s="130"/>
      <c r="DCW29" s="130"/>
      <c r="DCX29" s="130"/>
      <c r="DCY29" s="130"/>
      <c r="DCZ29" s="130"/>
      <c r="DDA29" s="130"/>
      <c r="DDB29" s="130"/>
      <c r="DDC29" s="130"/>
      <c r="DDD29" s="130"/>
      <c r="DDE29" s="130"/>
      <c r="DDF29" s="130"/>
      <c r="DDG29" s="130"/>
      <c r="DDH29" s="130"/>
      <c r="DDI29" s="130"/>
      <c r="DDJ29" s="130"/>
      <c r="DDK29" s="130"/>
      <c r="DDL29" s="130"/>
      <c r="DDM29" s="130"/>
      <c r="DDN29" s="130"/>
      <c r="DDO29" s="130"/>
      <c r="DDP29" s="130"/>
      <c r="DDQ29" s="130"/>
      <c r="DDR29" s="130"/>
      <c r="DDS29" s="130"/>
      <c r="DDT29" s="130"/>
      <c r="DDU29" s="130"/>
      <c r="DDV29" s="130"/>
      <c r="DDW29" s="130"/>
      <c r="DDX29" s="130"/>
      <c r="DDY29" s="130"/>
      <c r="DDZ29" s="130"/>
      <c r="DEA29" s="130"/>
      <c r="DEB29" s="130"/>
      <c r="DEC29" s="130"/>
      <c r="DED29" s="130"/>
      <c r="DEE29" s="130"/>
      <c r="DEF29" s="130"/>
      <c r="DEG29" s="130"/>
      <c r="DEH29" s="130"/>
      <c r="DEI29" s="130"/>
      <c r="DEJ29" s="130"/>
      <c r="DEK29" s="130"/>
      <c r="DEL29" s="130"/>
      <c r="DEM29" s="130"/>
      <c r="DEN29" s="130"/>
      <c r="DEO29" s="130"/>
      <c r="DEP29" s="130"/>
      <c r="DEQ29" s="130"/>
      <c r="DER29" s="130"/>
      <c r="DES29" s="130"/>
      <c r="DET29" s="130"/>
      <c r="DEU29" s="130"/>
      <c r="DEV29" s="130"/>
      <c r="DEW29" s="130"/>
      <c r="DEX29" s="130"/>
      <c r="DEY29" s="130"/>
      <c r="DEZ29" s="130"/>
      <c r="DFA29" s="130"/>
      <c r="DFB29" s="130"/>
      <c r="DFC29" s="130"/>
      <c r="DFD29" s="130"/>
      <c r="DFE29" s="130"/>
      <c r="DFF29" s="130"/>
      <c r="DFG29" s="130"/>
      <c r="DFH29" s="130"/>
      <c r="DFI29" s="130"/>
      <c r="DFJ29" s="130"/>
      <c r="DFK29" s="130"/>
      <c r="DFL29" s="130"/>
      <c r="DFM29" s="130"/>
      <c r="DFN29" s="130"/>
      <c r="DFO29" s="130"/>
      <c r="DFP29" s="130"/>
      <c r="DFQ29" s="130"/>
      <c r="DFR29" s="130"/>
      <c r="DFS29" s="130"/>
      <c r="DFT29" s="130"/>
      <c r="DFU29" s="130"/>
      <c r="DFV29" s="130"/>
      <c r="DFW29" s="130"/>
      <c r="DFX29" s="130"/>
      <c r="DFY29" s="130"/>
      <c r="DFZ29" s="130"/>
      <c r="DGA29" s="130"/>
      <c r="DGB29" s="130"/>
      <c r="DGC29" s="130"/>
      <c r="DGD29" s="130"/>
      <c r="DGE29" s="130"/>
      <c r="DGF29" s="130"/>
      <c r="DGG29" s="130"/>
      <c r="DGH29" s="130"/>
      <c r="DGI29" s="130"/>
      <c r="DGJ29" s="130"/>
      <c r="DGK29" s="130"/>
      <c r="DGL29" s="130"/>
      <c r="DGM29" s="130"/>
      <c r="DGN29" s="130"/>
      <c r="DGO29" s="130"/>
      <c r="DGP29" s="130"/>
      <c r="DGQ29" s="130"/>
      <c r="DGR29" s="130"/>
      <c r="DGS29" s="130"/>
      <c r="DGT29" s="130"/>
      <c r="DGU29" s="130"/>
      <c r="DGV29" s="130"/>
      <c r="DGW29" s="130"/>
      <c r="DGX29" s="130"/>
      <c r="DGY29" s="130"/>
      <c r="DGZ29" s="130"/>
      <c r="DHA29" s="130"/>
      <c r="DHB29" s="130"/>
      <c r="DHC29" s="130"/>
      <c r="DHD29" s="130"/>
      <c r="DHE29" s="130"/>
      <c r="DHF29" s="130"/>
      <c r="DHG29" s="130"/>
      <c r="DHH29" s="130"/>
      <c r="DHI29" s="130"/>
      <c r="DHJ29" s="130"/>
      <c r="DHK29" s="130"/>
      <c r="DHL29" s="130"/>
      <c r="DHM29" s="130"/>
      <c r="DHN29" s="130"/>
      <c r="DHO29" s="130"/>
      <c r="DHP29" s="130"/>
      <c r="DHQ29" s="130"/>
      <c r="DHR29" s="130"/>
      <c r="DHS29" s="130"/>
      <c r="DHT29" s="130"/>
      <c r="DHU29" s="130"/>
      <c r="DHV29" s="130"/>
      <c r="DHW29" s="130"/>
      <c r="DHX29" s="130"/>
      <c r="DHY29" s="130"/>
      <c r="DHZ29" s="130"/>
      <c r="DIA29" s="130"/>
      <c r="DIB29" s="130"/>
      <c r="DIC29" s="130"/>
      <c r="DID29" s="130"/>
      <c r="DIE29" s="130"/>
      <c r="DIF29" s="130"/>
      <c r="DIG29" s="130"/>
      <c r="DIH29" s="130"/>
      <c r="DII29" s="130"/>
      <c r="DIJ29" s="130"/>
      <c r="DIK29" s="130"/>
      <c r="DIL29" s="130"/>
      <c r="DIM29" s="130"/>
      <c r="DIN29" s="130"/>
      <c r="DIO29" s="130"/>
      <c r="DIP29" s="130"/>
      <c r="DIQ29" s="130"/>
      <c r="DIR29" s="130"/>
      <c r="DIS29" s="130"/>
      <c r="DIT29" s="130"/>
      <c r="DIU29" s="130"/>
      <c r="DIV29" s="130"/>
      <c r="DIW29" s="130"/>
      <c r="DIX29" s="130"/>
      <c r="DIY29" s="130"/>
      <c r="DIZ29" s="130"/>
      <c r="DJA29" s="130"/>
      <c r="DJB29" s="130"/>
      <c r="DJC29" s="130"/>
      <c r="DJD29" s="130"/>
      <c r="DJE29" s="130"/>
      <c r="DJF29" s="130"/>
      <c r="DJG29" s="130"/>
      <c r="DJH29" s="130"/>
      <c r="DJI29" s="130"/>
      <c r="DJJ29" s="130"/>
      <c r="DJK29" s="130"/>
      <c r="DJL29" s="130"/>
      <c r="DJM29" s="130"/>
      <c r="DJN29" s="130"/>
      <c r="DJO29" s="130"/>
      <c r="DJP29" s="130"/>
      <c r="DJQ29" s="130"/>
      <c r="DJR29" s="130"/>
      <c r="DJS29" s="130"/>
      <c r="DJT29" s="130"/>
      <c r="DJU29" s="130"/>
      <c r="DJV29" s="130"/>
      <c r="DJW29" s="130"/>
      <c r="DJX29" s="130"/>
      <c r="DJY29" s="130"/>
      <c r="DJZ29" s="130"/>
      <c r="DKA29" s="130"/>
      <c r="DKB29" s="130"/>
      <c r="DKC29" s="130"/>
      <c r="DKD29" s="130"/>
      <c r="DKE29" s="130"/>
      <c r="DKF29" s="130"/>
      <c r="DKG29" s="130"/>
      <c r="DKH29" s="130"/>
      <c r="DKI29" s="130"/>
      <c r="DKJ29" s="130"/>
      <c r="DKK29" s="130"/>
      <c r="DKL29" s="130"/>
      <c r="DKM29" s="130"/>
      <c r="DKN29" s="130"/>
      <c r="DKO29" s="130"/>
      <c r="DKP29" s="130"/>
      <c r="DKQ29" s="130"/>
      <c r="DKR29" s="130"/>
      <c r="DKS29" s="130"/>
      <c r="DKT29" s="130"/>
      <c r="DKU29" s="130"/>
      <c r="DKV29" s="130"/>
      <c r="DKW29" s="130"/>
      <c r="DKX29" s="130"/>
      <c r="DKY29" s="130"/>
      <c r="DKZ29" s="130"/>
      <c r="DLA29" s="130"/>
      <c r="DLB29" s="130"/>
      <c r="DLC29" s="130"/>
      <c r="DLD29" s="130"/>
      <c r="DLE29" s="130"/>
      <c r="DLF29" s="130"/>
      <c r="DLG29" s="130"/>
      <c r="DLH29" s="130"/>
      <c r="DLI29" s="130"/>
      <c r="DLJ29" s="130"/>
      <c r="DLK29" s="130"/>
      <c r="DLL29" s="130"/>
      <c r="DLM29" s="130"/>
      <c r="DLN29" s="130"/>
      <c r="DLO29" s="130"/>
      <c r="DLP29" s="130"/>
      <c r="DLQ29" s="130"/>
      <c r="DLR29" s="130"/>
      <c r="DLS29" s="130"/>
      <c r="DLT29" s="130"/>
      <c r="DLU29" s="130"/>
      <c r="DLV29" s="130"/>
      <c r="DLW29" s="130"/>
      <c r="DLX29" s="130"/>
      <c r="DLY29" s="130"/>
      <c r="DLZ29" s="130"/>
      <c r="DMA29" s="130"/>
      <c r="DMB29" s="130"/>
      <c r="DMC29" s="130"/>
      <c r="DMD29" s="130"/>
      <c r="DME29" s="130"/>
      <c r="DMF29" s="130"/>
      <c r="DMG29" s="130"/>
      <c r="DMH29" s="130"/>
      <c r="DMI29" s="130"/>
      <c r="DMJ29" s="130"/>
      <c r="DMK29" s="130"/>
      <c r="DML29" s="130"/>
      <c r="DMM29" s="130"/>
      <c r="DMN29" s="130"/>
      <c r="DMO29" s="130"/>
      <c r="DMP29" s="130"/>
      <c r="DMQ29" s="130"/>
      <c r="DMR29" s="130"/>
      <c r="DMS29" s="130"/>
      <c r="DMT29" s="130"/>
      <c r="DMU29" s="130"/>
      <c r="DMV29" s="130"/>
      <c r="DMW29" s="130"/>
      <c r="DMX29" s="130"/>
      <c r="DMY29" s="130"/>
      <c r="DMZ29" s="130"/>
      <c r="DNA29" s="130"/>
      <c r="DNB29" s="130"/>
      <c r="DNC29" s="130"/>
      <c r="DND29" s="130"/>
      <c r="DNE29" s="130"/>
      <c r="DNF29" s="130"/>
      <c r="DNG29" s="130"/>
      <c r="DNH29" s="130"/>
      <c r="DNI29" s="130"/>
      <c r="DNJ29" s="130"/>
      <c r="DNK29" s="130"/>
      <c r="DNL29" s="130"/>
      <c r="DNM29" s="130"/>
      <c r="DNN29" s="130"/>
      <c r="DNO29" s="130"/>
      <c r="DNP29" s="130"/>
      <c r="DNQ29" s="130"/>
      <c r="DNR29" s="130"/>
      <c r="DNS29" s="130"/>
      <c r="DNT29" s="130"/>
      <c r="DNU29" s="130"/>
      <c r="DNV29" s="130"/>
      <c r="DNW29" s="130"/>
      <c r="DNX29" s="130"/>
      <c r="DNY29" s="130"/>
      <c r="DNZ29" s="130"/>
      <c r="DOA29" s="130"/>
      <c r="DOB29" s="130"/>
      <c r="DOC29" s="130"/>
      <c r="DOD29" s="130"/>
      <c r="DOE29" s="130"/>
      <c r="DOF29" s="130"/>
      <c r="DOG29" s="130"/>
      <c r="DOH29" s="130"/>
      <c r="DOI29" s="130"/>
      <c r="DOJ29" s="130"/>
      <c r="DOK29" s="130"/>
      <c r="DOL29" s="130"/>
      <c r="DOM29" s="130"/>
      <c r="DON29" s="130"/>
      <c r="DOO29" s="130"/>
      <c r="DOP29" s="130"/>
      <c r="DOQ29" s="130"/>
      <c r="DOR29" s="130"/>
      <c r="DOS29" s="130"/>
      <c r="DOT29" s="130"/>
      <c r="DOU29" s="130"/>
      <c r="DOV29" s="130"/>
      <c r="DOW29" s="130"/>
      <c r="DOX29" s="130"/>
      <c r="DOY29" s="130"/>
      <c r="DOZ29" s="130"/>
      <c r="DPA29" s="130"/>
      <c r="DPB29" s="130"/>
      <c r="DPC29" s="130"/>
      <c r="DPD29" s="130"/>
      <c r="DPE29" s="130"/>
      <c r="DPF29" s="130"/>
      <c r="DPG29" s="130"/>
      <c r="DPH29" s="130"/>
      <c r="DPI29" s="130"/>
      <c r="DPJ29" s="130"/>
      <c r="DPK29" s="130"/>
      <c r="DPL29" s="130"/>
      <c r="DPM29" s="130"/>
      <c r="DPN29" s="130"/>
      <c r="DPO29" s="130"/>
      <c r="DPP29" s="130"/>
      <c r="DPQ29" s="130"/>
      <c r="DPR29" s="130"/>
      <c r="DPS29" s="130"/>
      <c r="DPT29" s="130"/>
      <c r="DPU29" s="130"/>
      <c r="DPV29" s="130"/>
      <c r="DPW29" s="130"/>
      <c r="DPX29" s="130"/>
      <c r="DPY29" s="130"/>
      <c r="DPZ29" s="130"/>
      <c r="DQA29" s="130"/>
      <c r="DQB29" s="130"/>
      <c r="DQC29" s="130"/>
      <c r="DQD29" s="130"/>
      <c r="DQE29" s="130"/>
      <c r="DQF29" s="130"/>
      <c r="DQG29" s="130"/>
      <c r="DQH29" s="130"/>
      <c r="DQI29" s="130"/>
      <c r="DQJ29" s="130"/>
      <c r="DQK29" s="130"/>
      <c r="DQL29" s="130"/>
      <c r="DQM29" s="130"/>
      <c r="DQN29" s="130"/>
      <c r="DQO29" s="130"/>
      <c r="DQP29" s="130"/>
      <c r="DQQ29" s="130"/>
      <c r="DQR29" s="130"/>
      <c r="DQS29" s="130"/>
      <c r="DQT29" s="130"/>
      <c r="DQU29" s="130"/>
      <c r="DQV29" s="130"/>
      <c r="DQW29" s="130"/>
      <c r="DQX29" s="130"/>
      <c r="DQY29" s="130"/>
      <c r="DQZ29" s="130"/>
      <c r="DRA29" s="130"/>
      <c r="DRB29" s="130"/>
      <c r="DRC29" s="130"/>
      <c r="DRD29" s="130"/>
      <c r="DRE29" s="130"/>
      <c r="DRF29" s="130"/>
      <c r="DRG29" s="130"/>
      <c r="DRH29" s="130"/>
      <c r="DRI29" s="130"/>
      <c r="DRJ29" s="130"/>
      <c r="DRK29" s="130"/>
      <c r="DRL29" s="130"/>
      <c r="DRM29" s="130"/>
      <c r="DRN29" s="130"/>
      <c r="DRO29" s="130"/>
      <c r="DRP29" s="130"/>
      <c r="DRQ29" s="130"/>
      <c r="DRR29" s="130"/>
      <c r="DRS29" s="130"/>
      <c r="DRT29" s="130"/>
      <c r="DRU29" s="130"/>
      <c r="DRV29" s="130"/>
      <c r="DRW29" s="130"/>
      <c r="DRX29" s="130"/>
      <c r="DRY29" s="130"/>
      <c r="DRZ29" s="130"/>
      <c r="DSA29" s="130"/>
      <c r="DSB29" s="130"/>
      <c r="DSC29" s="130"/>
      <c r="DSD29" s="130"/>
      <c r="DSE29" s="130"/>
      <c r="DSF29" s="130"/>
      <c r="DSG29" s="130"/>
      <c r="DSH29" s="130"/>
      <c r="DSI29" s="130"/>
      <c r="DSJ29" s="130"/>
      <c r="DSK29" s="130"/>
      <c r="DSL29" s="130"/>
      <c r="DSM29" s="130"/>
      <c r="DSN29" s="130"/>
      <c r="DSO29" s="130"/>
      <c r="DSP29" s="130"/>
      <c r="DSQ29" s="130"/>
      <c r="DSR29" s="130"/>
      <c r="DSS29" s="130"/>
      <c r="DST29" s="130"/>
      <c r="DSU29" s="130"/>
      <c r="DSV29" s="130"/>
      <c r="DSW29" s="130"/>
      <c r="DSX29" s="130"/>
      <c r="DSY29" s="130"/>
      <c r="DSZ29" s="130"/>
      <c r="DTA29" s="130"/>
      <c r="DTB29" s="130"/>
      <c r="DTC29" s="130"/>
      <c r="DTD29" s="130"/>
      <c r="DTE29" s="130"/>
      <c r="DTF29" s="130"/>
      <c r="DTG29" s="130"/>
      <c r="DTH29" s="130"/>
      <c r="DTI29" s="130"/>
      <c r="DTJ29" s="130"/>
      <c r="DTK29" s="130"/>
      <c r="DTL29" s="130"/>
      <c r="DTM29" s="130"/>
      <c r="DTN29" s="130"/>
      <c r="DTO29" s="130"/>
      <c r="DTP29" s="130"/>
      <c r="DTQ29" s="130"/>
      <c r="DTR29" s="130"/>
      <c r="DTS29" s="130"/>
      <c r="DTT29" s="130"/>
      <c r="DTU29" s="130"/>
      <c r="DTV29" s="130"/>
      <c r="DTW29" s="130"/>
      <c r="DTX29" s="130"/>
      <c r="DTY29" s="130"/>
      <c r="DTZ29" s="130"/>
      <c r="DUA29" s="130"/>
      <c r="DUB29" s="130"/>
      <c r="DUC29" s="130"/>
      <c r="DUD29" s="130"/>
      <c r="DUE29" s="130"/>
      <c r="DUF29" s="130"/>
      <c r="DUG29" s="130"/>
      <c r="DUH29" s="130"/>
      <c r="DUI29" s="130"/>
      <c r="DUJ29" s="130"/>
      <c r="DUK29" s="130"/>
      <c r="DUL29" s="130"/>
      <c r="DUM29" s="130"/>
      <c r="DUN29" s="130"/>
      <c r="DUO29" s="130"/>
      <c r="DUP29" s="130"/>
      <c r="DUQ29" s="130"/>
      <c r="DUR29" s="130"/>
      <c r="DUS29" s="130"/>
      <c r="DUT29" s="130"/>
      <c r="DUU29" s="130"/>
      <c r="DUV29" s="130"/>
      <c r="DUW29" s="130"/>
      <c r="DUX29" s="130"/>
      <c r="DUY29" s="130"/>
      <c r="DUZ29" s="130"/>
      <c r="DVA29" s="130"/>
      <c r="DVB29" s="130"/>
      <c r="DVC29" s="130"/>
      <c r="DVD29" s="130"/>
      <c r="DVE29" s="130"/>
      <c r="DVF29" s="130"/>
      <c r="DVG29" s="130"/>
      <c r="DVH29" s="130"/>
      <c r="DVI29" s="130"/>
      <c r="DVJ29" s="130"/>
      <c r="DVK29" s="130"/>
      <c r="DVL29" s="130"/>
      <c r="DVM29" s="130"/>
      <c r="DVN29" s="130"/>
      <c r="DVO29" s="130"/>
      <c r="DVP29" s="130"/>
      <c r="DVQ29" s="130"/>
      <c r="DVR29" s="130"/>
      <c r="DVS29" s="130"/>
      <c r="DVT29" s="130"/>
      <c r="DVU29" s="130"/>
      <c r="DVV29" s="130"/>
      <c r="DVW29" s="130"/>
      <c r="DVX29" s="130"/>
      <c r="DVY29" s="130"/>
      <c r="DVZ29" s="130"/>
      <c r="DWA29" s="130"/>
      <c r="DWB29" s="130"/>
      <c r="DWC29" s="130"/>
      <c r="DWD29" s="130"/>
      <c r="DWE29" s="130"/>
      <c r="DWF29" s="130"/>
      <c r="DWG29" s="130"/>
      <c r="DWH29" s="130"/>
      <c r="DWI29" s="130"/>
      <c r="DWJ29" s="130"/>
      <c r="DWK29" s="130"/>
      <c r="DWL29" s="130"/>
      <c r="DWM29" s="130"/>
      <c r="DWN29" s="130"/>
      <c r="DWO29" s="130"/>
      <c r="DWP29" s="130"/>
      <c r="DWQ29" s="130"/>
      <c r="DWR29" s="130"/>
      <c r="DWS29" s="130"/>
      <c r="DWT29" s="130"/>
      <c r="DWU29" s="130"/>
      <c r="DWV29" s="130"/>
      <c r="DWW29" s="130"/>
      <c r="DWX29" s="130"/>
      <c r="DWY29" s="130"/>
      <c r="DWZ29" s="130"/>
      <c r="DXA29" s="130"/>
      <c r="DXB29" s="130"/>
      <c r="DXC29" s="130"/>
      <c r="DXD29" s="130"/>
      <c r="DXE29" s="130"/>
      <c r="DXF29" s="130"/>
      <c r="DXG29" s="130"/>
      <c r="DXH29" s="130"/>
      <c r="DXI29" s="130"/>
      <c r="DXJ29" s="130"/>
      <c r="DXK29" s="130"/>
      <c r="DXL29" s="130"/>
      <c r="DXM29" s="130"/>
      <c r="DXN29" s="130"/>
      <c r="DXO29" s="130"/>
      <c r="DXP29" s="130"/>
      <c r="DXQ29" s="130"/>
      <c r="DXR29" s="130"/>
      <c r="DXS29" s="130"/>
      <c r="DXT29" s="130"/>
      <c r="DXU29" s="130"/>
      <c r="DXV29" s="130"/>
      <c r="DXW29" s="130"/>
      <c r="DXX29" s="130"/>
      <c r="DXY29" s="130"/>
      <c r="DXZ29" s="130"/>
      <c r="DYA29" s="130"/>
      <c r="DYB29" s="130"/>
      <c r="DYC29" s="130"/>
      <c r="DYD29" s="130"/>
      <c r="DYE29" s="130"/>
      <c r="DYF29" s="130"/>
      <c r="DYG29" s="130"/>
      <c r="DYH29" s="130"/>
      <c r="DYI29" s="130"/>
      <c r="DYJ29" s="130"/>
      <c r="DYK29" s="130"/>
      <c r="DYL29" s="130"/>
      <c r="DYM29" s="130"/>
      <c r="DYN29" s="130"/>
      <c r="DYO29" s="130"/>
      <c r="DYP29" s="130"/>
      <c r="DYQ29" s="130"/>
      <c r="DYR29" s="130"/>
      <c r="DYS29" s="130"/>
      <c r="DYT29" s="130"/>
      <c r="DYU29" s="130"/>
      <c r="DYV29" s="130"/>
      <c r="DYW29" s="130"/>
      <c r="DYX29" s="130"/>
      <c r="DYY29" s="130"/>
      <c r="DYZ29" s="130"/>
      <c r="DZA29" s="130"/>
      <c r="DZB29" s="130"/>
      <c r="DZC29" s="130"/>
      <c r="DZD29" s="130"/>
      <c r="DZE29" s="130"/>
      <c r="DZF29" s="130"/>
      <c r="DZG29" s="130"/>
      <c r="DZH29" s="130"/>
      <c r="DZI29" s="130"/>
      <c r="DZJ29" s="130"/>
      <c r="DZK29" s="130"/>
      <c r="DZL29" s="130"/>
      <c r="DZM29" s="130"/>
      <c r="DZN29" s="130"/>
      <c r="DZO29" s="130"/>
      <c r="DZP29" s="130"/>
      <c r="DZQ29" s="130"/>
      <c r="DZR29" s="130"/>
      <c r="DZS29" s="130"/>
      <c r="DZT29" s="130"/>
      <c r="DZU29" s="130"/>
      <c r="DZV29" s="130"/>
      <c r="DZW29" s="130"/>
      <c r="DZX29" s="130"/>
      <c r="DZY29" s="130"/>
      <c r="DZZ29" s="130"/>
      <c r="EAA29" s="130"/>
      <c r="EAB29" s="130"/>
      <c r="EAC29" s="130"/>
      <c r="EAD29" s="130"/>
      <c r="EAE29" s="130"/>
      <c r="EAF29" s="130"/>
      <c r="EAG29" s="130"/>
      <c r="EAH29" s="130"/>
      <c r="EAI29" s="130"/>
      <c r="EAJ29" s="130"/>
      <c r="EAK29" s="130"/>
      <c r="EAL29" s="130"/>
      <c r="EAM29" s="130"/>
      <c r="EAN29" s="130"/>
      <c r="EAO29" s="130"/>
      <c r="EAP29" s="130"/>
      <c r="EAQ29" s="130"/>
      <c r="EAR29" s="130"/>
      <c r="EAS29" s="130"/>
      <c r="EAT29" s="130"/>
      <c r="EAU29" s="130"/>
      <c r="EAV29" s="130"/>
      <c r="EAW29" s="130"/>
      <c r="EAX29" s="130"/>
      <c r="EAY29" s="130"/>
      <c r="EAZ29" s="130"/>
      <c r="EBA29" s="130"/>
      <c r="EBB29" s="130"/>
      <c r="EBC29" s="130"/>
      <c r="EBD29" s="130"/>
      <c r="EBE29" s="130"/>
      <c r="EBF29" s="130"/>
      <c r="EBG29" s="130"/>
      <c r="EBH29" s="130"/>
      <c r="EBI29" s="130"/>
      <c r="EBJ29" s="130"/>
      <c r="EBK29" s="130"/>
      <c r="EBL29" s="130"/>
      <c r="EBM29" s="130"/>
      <c r="EBN29" s="130"/>
      <c r="EBO29" s="130"/>
      <c r="EBP29" s="130"/>
      <c r="EBQ29" s="130"/>
      <c r="EBR29" s="130"/>
      <c r="EBS29" s="130"/>
      <c r="EBT29" s="130"/>
      <c r="EBU29" s="130"/>
      <c r="EBV29" s="130"/>
      <c r="EBW29" s="130"/>
      <c r="EBX29" s="130"/>
      <c r="EBY29" s="130"/>
      <c r="EBZ29" s="130"/>
      <c r="ECA29" s="130"/>
      <c r="ECB29" s="130"/>
      <c r="ECC29" s="130"/>
      <c r="ECD29" s="130"/>
      <c r="ECE29" s="130"/>
      <c r="ECF29" s="130"/>
      <c r="ECG29" s="130"/>
      <c r="ECH29" s="130"/>
      <c r="ECI29" s="130"/>
      <c r="ECJ29" s="130"/>
      <c r="ECK29" s="130"/>
      <c r="ECL29" s="130"/>
      <c r="ECM29" s="130"/>
      <c r="ECN29" s="130"/>
      <c r="ECO29" s="130"/>
      <c r="ECP29" s="130"/>
      <c r="ECQ29" s="130"/>
      <c r="ECR29" s="130"/>
      <c r="ECS29" s="130"/>
      <c r="ECT29" s="130"/>
      <c r="ECU29" s="130"/>
      <c r="ECV29" s="130"/>
      <c r="ECW29" s="130"/>
      <c r="ECX29" s="130"/>
      <c r="ECY29" s="130"/>
      <c r="ECZ29" s="130"/>
      <c r="EDA29" s="130"/>
      <c r="EDB29" s="130"/>
      <c r="EDC29" s="130"/>
      <c r="EDD29" s="130"/>
      <c r="EDE29" s="130"/>
      <c r="EDF29" s="130"/>
      <c r="EDG29" s="130"/>
      <c r="EDH29" s="130"/>
      <c r="EDI29" s="130"/>
      <c r="EDJ29" s="130"/>
      <c r="EDK29" s="130"/>
      <c r="EDL29" s="130"/>
      <c r="EDM29" s="130"/>
      <c r="EDN29" s="130"/>
      <c r="EDO29" s="130"/>
      <c r="EDP29" s="130"/>
      <c r="EDQ29" s="130"/>
      <c r="EDR29" s="130"/>
      <c r="EDS29" s="130"/>
      <c r="EDT29" s="130"/>
      <c r="EDU29" s="130"/>
      <c r="EDV29" s="130"/>
      <c r="EDW29" s="130"/>
      <c r="EDX29" s="130"/>
      <c r="EDY29" s="130"/>
      <c r="EDZ29" s="130"/>
      <c r="EEA29" s="130"/>
      <c r="EEB29" s="130"/>
      <c r="EEC29" s="130"/>
      <c r="EED29" s="130"/>
      <c r="EEE29" s="130"/>
      <c r="EEF29" s="130"/>
      <c r="EEG29" s="130"/>
      <c r="EEH29" s="130"/>
      <c r="EEI29" s="130"/>
      <c r="EEJ29" s="130"/>
      <c r="EEK29" s="130"/>
      <c r="EEL29" s="130"/>
      <c r="EEM29" s="130"/>
      <c r="EEN29" s="130"/>
      <c r="EEO29" s="130"/>
      <c r="EEP29" s="130"/>
      <c r="EEQ29" s="130"/>
      <c r="EER29" s="130"/>
      <c r="EES29" s="130"/>
      <c r="EET29" s="130"/>
      <c r="EEU29" s="130"/>
      <c r="EEV29" s="130"/>
      <c r="EEW29" s="130"/>
      <c r="EEX29" s="130"/>
      <c r="EEY29" s="130"/>
      <c r="EEZ29" s="130"/>
      <c r="EFA29" s="130"/>
      <c r="EFB29" s="130"/>
      <c r="EFC29" s="130"/>
      <c r="EFD29" s="130"/>
      <c r="EFE29" s="130"/>
      <c r="EFF29" s="130"/>
      <c r="EFG29" s="130"/>
      <c r="EFH29" s="130"/>
      <c r="EFI29" s="130"/>
      <c r="EFJ29" s="130"/>
      <c r="EFK29" s="130"/>
      <c r="EFL29" s="130"/>
      <c r="EFM29" s="130"/>
      <c r="EFN29" s="130"/>
      <c r="EFO29" s="130"/>
      <c r="EFP29" s="130"/>
      <c r="EFQ29" s="130"/>
      <c r="EFR29" s="130"/>
      <c r="EFS29" s="130"/>
      <c r="EFT29" s="130"/>
      <c r="EFU29" s="130"/>
      <c r="EFV29" s="130"/>
      <c r="EFW29" s="130"/>
      <c r="EFX29" s="130"/>
      <c r="EFY29" s="130"/>
      <c r="EFZ29" s="130"/>
      <c r="EGA29" s="130"/>
      <c r="EGB29" s="130"/>
      <c r="EGC29" s="130"/>
      <c r="EGD29" s="130"/>
      <c r="EGE29" s="130"/>
      <c r="EGF29" s="130"/>
      <c r="EGG29" s="130"/>
      <c r="EGH29" s="130"/>
      <c r="EGI29" s="130"/>
      <c r="EGJ29" s="130"/>
      <c r="EGK29" s="130"/>
      <c r="EGL29" s="130"/>
      <c r="EGM29" s="130"/>
      <c r="EGN29" s="130"/>
      <c r="EGO29" s="130"/>
      <c r="EGP29" s="130"/>
      <c r="EGQ29" s="130"/>
      <c r="EGR29" s="130"/>
      <c r="EGS29" s="130"/>
      <c r="EGT29" s="130"/>
      <c r="EGU29" s="130"/>
      <c r="EGV29" s="130"/>
      <c r="EGW29" s="130"/>
      <c r="EGX29" s="130"/>
      <c r="EGY29" s="130"/>
      <c r="EGZ29" s="130"/>
      <c r="EHA29" s="130"/>
      <c r="EHB29" s="130"/>
      <c r="EHC29" s="130"/>
      <c r="EHD29" s="130"/>
      <c r="EHE29" s="130"/>
      <c r="EHF29" s="130"/>
      <c r="EHG29" s="130"/>
      <c r="EHH29" s="130"/>
      <c r="EHI29" s="130"/>
      <c r="EHJ29" s="130"/>
      <c r="EHK29" s="130"/>
      <c r="EHL29" s="130"/>
      <c r="EHM29" s="130"/>
      <c r="EHN29" s="130"/>
      <c r="EHO29" s="130"/>
      <c r="EHP29" s="130"/>
      <c r="EHQ29" s="130"/>
      <c r="EHR29" s="130"/>
      <c r="EHS29" s="130"/>
      <c r="EHT29" s="130"/>
      <c r="EHU29" s="130"/>
      <c r="EHV29" s="130"/>
      <c r="EHW29" s="130"/>
      <c r="EHX29" s="130"/>
      <c r="EHY29" s="130"/>
      <c r="EHZ29" s="130"/>
      <c r="EIA29" s="130"/>
      <c r="EIB29" s="130"/>
      <c r="EIC29" s="130"/>
      <c r="EID29" s="130"/>
      <c r="EIE29" s="130"/>
      <c r="EIF29" s="130"/>
      <c r="EIG29" s="130"/>
      <c r="EIH29" s="130"/>
      <c r="EII29" s="130"/>
      <c r="EIJ29" s="130"/>
      <c r="EIK29" s="130"/>
      <c r="EIL29" s="130"/>
      <c r="EIM29" s="130"/>
      <c r="EIN29" s="130"/>
      <c r="EIO29" s="130"/>
      <c r="EIP29" s="130"/>
      <c r="EIQ29" s="130"/>
      <c r="EIR29" s="130"/>
      <c r="EIS29" s="130"/>
      <c r="EIT29" s="130"/>
      <c r="EIU29" s="130"/>
      <c r="EIV29" s="130"/>
      <c r="EIW29" s="130"/>
      <c r="EIX29" s="130"/>
      <c r="EIY29" s="130"/>
      <c r="EIZ29" s="130"/>
      <c r="EJA29" s="130"/>
      <c r="EJB29" s="130"/>
      <c r="EJC29" s="130"/>
      <c r="EJD29" s="130"/>
      <c r="EJE29" s="130"/>
      <c r="EJF29" s="130"/>
      <c r="EJG29" s="130"/>
      <c r="EJH29" s="130"/>
      <c r="EJI29" s="130"/>
      <c r="EJJ29" s="130"/>
      <c r="EJK29" s="130"/>
      <c r="EJL29" s="130"/>
      <c r="EJM29" s="130"/>
      <c r="EJN29" s="130"/>
      <c r="EJO29" s="130"/>
      <c r="EJP29" s="130"/>
      <c r="EJQ29" s="130"/>
      <c r="EJR29" s="130"/>
      <c r="EJS29" s="130"/>
      <c r="EJT29" s="130"/>
      <c r="EJU29" s="130"/>
      <c r="EJV29" s="130"/>
      <c r="EJW29" s="130"/>
      <c r="EJX29" s="130"/>
      <c r="EJY29" s="130"/>
      <c r="EJZ29" s="130"/>
      <c r="EKA29" s="130"/>
      <c r="EKB29" s="130"/>
      <c r="EKC29" s="130"/>
      <c r="EKD29" s="130"/>
      <c r="EKE29" s="130"/>
      <c r="EKF29" s="130"/>
      <c r="EKG29" s="130"/>
      <c r="EKH29" s="130"/>
      <c r="EKI29" s="130"/>
      <c r="EKJ29" s="130"/>
      <c r="EKK29" s="130"/>
      <c r="EKL29" s="130"/>
      <c r="EKM29" s="130"/>
      <c r="EKN29" s="130"/>
      <c r="EKO29" s="130"/>
      <c r="EKP29" s="130"/>
      <c r="EKQ29" s="130"/>
      <c r="EKR29" s="130"/>
      <c r="EKS29" s="130"/>
      <c r="EKT29" s="130"/>
      <c r="EKU29" s="130"/>
      <c r="EKV29" s="130"/>
      <c r="EKW29" s="130"/>
      <c r="EKX29" s="130"/>
      <c r="EKY29" s="130"/>
      <c r="EKZ29" s="130"/>
      <c r="ELA29" s="130"/>
      <c r="ELB29" s="130"/>
      <c r="ELC29" s="130"/>
      <c r="ELD29" s="130"/>
      <c r="ELE29" s="130"/>
      <c r="ELF29" s="130"/>
      <c r="ELG29" s="130"/>
      <c r="ELH29" s="130"/>
      <c r="ELI29" s="130"/>
      <c r="ELJ29" s="130"/>
      <c r="ELK29" s="130"/>
      <c r="ELL29" s="130"/>
      <c r="ELM29" s="130"/>
      <c r="ELN29" s="130"/>
      <c r="ELO29" s="130"/>
      <c r="ELP29" s="130"/>
      <c r="ELQ29" s="130"/>
      <c r="ELR29" s="130"/>
      <c r="ELS29" s="130"/>
      <c r="ELT29" s="130"/>
      <c r="ELU29" s="130"/>
      <c r="ELV29" s="130"/>
      <c r="ELW29" s="130"/>
      <c r="ELX29" s="130"/>
      <c r="ELY29" s="130"/>
      <c r="ELZ29" s="130"/>
      <c r="EMA29" s="130"/>
      <c r="EMB29" s="130"/>
      <c r="EMC29" s="130"/>
      <c r="EMD29" s="130"/>
      <c r="EME29" s="130"/>
      <c r="EMF29" s="130"/>
      <c r="EMG29" s="130"/>
      <c r="EMH29" s="130"/>
      <c r="EMI29" s="130"/>
      <c r="EMJ29" s="130"/>
      <c r="EMK29" s="130"/>
      <c r="EML29" s="130"/>
      <c r="EMM29" s="130"/>
      <c r="EMN29" s="130"/>
      <c r="EMO29" s="130"/>
      <c r="EMP29" s="130"/>
      <c r="EMQ29" s="130"/>
      <c r="EMR29" s="130"/>
      <c r="EMS29" s="130"/>
      <c r="EMT29" s="130"/>
      <c r="EMU29" s="130"/>
      <c r="EMV29" s="130"/>
      <c r="EMW29" s="130"/>
      <c r="EMX29" s="130"/>
      <c r="EMY29" s="130"/>
      <c r="EMZ29" s="130"/>
      <c r="ENA29" s="130"/>
      <c r="ENB29" s="130"/>
      <c r="ENC29" s="130"/>
      <c r="END29" s="130"/>
      <c r="ENE29" s="130"/>
      <c r="ENF29" s="130"/>
      <c r="ENG29" s="130"/>
      <c r="ENH29" s="130"/>
      <c r="ENI29" s="130"/>
      <c r="ENJ29" s="130"/>
      <c r="ENK29" s="130"/>
      <c r="ENL29" s="130"/>
      <c r="ENM29" s="130"/>
      <c r="ENN29" s="130"/>
      <c r="ENO29" s="130"/>
      <c r="ENP29" s="130"/>
      <c r="ENQ29" s="130"/>
      <c r="ENR29" s="130"/>
      <c r="ENS29" s="130"/>
      <c r="ENT29" s="130"/>
      <c r="ENU29" s="130"/>
      <c r="ENV29" s="130"/>
      <c r="ENW29" s="130"/>
      <c r="ENX29" s="130"/>
      <c r="ENY29" s="130"/>
      <c r="ENZ29" s="130"/>
      <c r="EOA29" s="130"/>
      <c r="EOB29" s="130"/>
      <c r="EOC29" s="130"/>
      <c r="EOD29" s="130"/>
      <c r="EOE29" s="130"/>
      <c r="EOF29" s="130"/>
      <c r="EOG29" s="130"/>
      <c r="EOH29" s="130"/>
      <c r="EOI29" s="130"/>
      <c r="EOJ29" s="130"/>
      <c r="EOK29" s="130"/>
      <c r="EOL29" s="130"/>
      <c r="EOM29" s="130"/>
      <c r="EON29" s="130"/>
      <c r="EOO29" s="130"/>
      <c r="EOP29" s="130"/>
      <c r="EOQ29" s="130"/>
      <c r="EOR29" s="130"/>
      <c r="EOS29" s="130"/>
      <c r="EOT29" s="130"/>
      <c r="EOU29" s="130"/>
      <c r="EOV29" s="130"/>
      <c r="EOW29" s="130"/>
      <c r="EOX29" s="130"/>
      <c r="EOY29" s="130"/>
      <c r="EOZ29" s="130"/>
      <c r="EPA29" s="130"/>
      <c r="EPB29" s="130"/>
      <c r="EPC29" s="130"/>
      <c r="EPD29" s="130"/>
      <c r="EPE29" s="130"/>
      <c r="EPF29" s="130"/>
      <c r="EPG29" s="130"/>
      <c r="EPH29" s="130"/>
      <c r="EPI29" s="130"/>
      <c r="EPJ29" s="130"/>
      <c r="EPK29" s="130"/>
      <c r="EPL29" s="130"/>
      <c r="EPM29" s="130"/>
      <c r="EPN29" s="130"/>
      <c r="EPO29" s="130"/>
      <c r="EPP29" s="130"/>
      <c r="EPQ29" s="130"/>
      <c r="EPR29" s="130"/>
      <c r="EPS29" s="130"/>
      <c r="EPT29" s="130"/>
      <c r="EPU29" s="130"/>
      <c r="EPV29" s="130"/>
      <c r="EPW29" s="130"/>
      <c r="EPX29" s="130"/>
      <c r="EPY29" s="130"/>
      <c r="EPZ29" s="130"/>
      <c r="EQA29" s="130"/>
      <c r="EQB29" s="130"/>
      <c r="EQC29" s="130"/>
      <c r="EQD29" s="130"/>
      <c r="EQE29" s="130"/>
      <c r="EQF29" s="130"/>
      <c r="EQG29" s="130"/>
      <c r="EQH29" s="130"/>
      <c r="EQI29" s="130"/>
      <c r="EQJ29" s="130"/>
      <c r="EQK29" s="130"/>
      <c r="EQL29" s="130"/>
      <c r="EQM29" s="130"/>
      <c r="EQN29" s="130"/>
      <c r="EQO29" s="130"/>
      <c r="EQP29" s="130"/>
      <c r="EQQ29" s="130"/>
      <c r="EQR29" s="130"/>
      <c r="EQS29" s="130"/>
      <c r="EQT29" s="130"/>
      <c r="EQU29" s="130"/>
      <c r="EQV29" s="130"/>
      <c r="EQW29" s="130"/>
      <c r="EQX29" s="130"/>
      <c r="EQY29" s="130"/>
      <c r="EQZ29" s="130"/>
      <c r="ERA29" s="130"/>
      <c r="ERB29" s="130"/>
      <c r="ERC29" s="130"/>
      <c r="ERD29" s="130"/>
      <c r="ERE29" s="130"/>
      <c r="ERF29" s="130"/>
      <c r="ERG29" s="130"/>
      <c r="ERH29" s="130"/>
      <c r="ERI29" s="130"/>
      <c r="ERJ29" s="130"/>
      <c r="ERK29" s="130"/>
      <c r="ERL29" s="130"/>
      <c r="ERM29" s="130"/>
      <c r="ERN29" s="130"/>
      <c r="ERO29" s="130"/>
      <c r="ERP29" s="130"/>
      <c r="ERQ29" s="130"/>
      <c r="ERR29" s="130"/>
      <c r="ERS29" s="130"/>
      <c r="ERT29" s="130"/>
      <c r="ERU29" s="130"/>
      <c r="ERV29" s="130"/>
      <c r="ERW29" s="130"/>
      <c r="ERX29" s="130"/>
      <c r="ERY29" s="130"/>
      <c r="ERZ29" s="130"/>
      <c r="ESA29" s="130"/>
      <c r="ESB29" s="130"/>
      <c r="ESC29" s="130"/>
      <c r="ESD29" s="130"/>
      <c r="ESE29" s="130"/>
      <c r="ESF29" s="130"/>
      <c r="ESG29" s="130"/>
      <c r="ESH29" s="130"/>
      <c r="ESI29" s="130"/>
      <c r="ESJ29" s="130"/>
      <c r="ESK29" s="130"/>
      <c r="ESL29" s="130"/>
      <c r="ESM29" s="130"/>
      <c r="ESN29" s="130"/>
      <c r="ESO29" s="130"/>
      <c r="ESP29" s="130"/>
      <c r="ESQ29" s="130"/>
      <c r="ESR29" s="130"/>
      <c r="ESS29" s="130"/>
      <c r="EST29" s="130"/>
      <c r="ESU29" s="130"/>
      <c r="ESV29" s="130"/>
      <c r="ESW29" s="130"/>
      <c r="ESX29" s="130"/>
      <c r="ESY29" s="130"/>
      <c r="ESZ29" s="130"/>
      <c r="ETA29" s="130"/>
      <c r="ETB29" s="130"/>
      <c r="ETC29" s="130"/>
      <c r="ETD29" s="130"/>
      <c r="ETE29" s="130"/>
      <c r="ETF29" s="130"/>
      <c r="ETG29" s="130"/>
      <c r="ETH29" s="130"/>
      <c r="ETI29" s="130"/>
      <c r="ETJ29" s="130"/>
      <c r="ETK29" s="130"/>
      <c r="ETL29" s="130"/>
      <c r="ETM29" s="130"/>
      <c r="ETN29" s="130"/>
      <c r="ETO29" s="130"/>
      <c r="ETP29" s="130"/>
      <c r="ETQ29" s="130"/>
      <c r="ETR29" s="130"/>
      <c r="ETS29" s="130"/>
      <c r="ETT29" s="130"/>
      <c r="ETU29" s="130"/>
      <c r="ETV29" s="130"/>
      <c r="ETW29" s="130"/>
      <c r="ETX29" s="130"/>
      <c r="ETY29" s="130"/>
      <c r="ETZ29" s="130"/>
      <c r="EUA29" s="130"/>
      <c r="EUB29" s="130"/>
      <c r="EUC29" s="130"/>
      <c r="EUD29" s="130"/>
      <c r="EUE29" s="130"/>
      <c r="EUF29" s="130"/>
      <c r="EUG29" s="130"/>
      <c r="EUH29" s="130"/>
      <c r="EUI29" s="130"/>
      <c r="EUJ29" s="130"/>
      <c r="EUK29" s="130"/>
      <c r="EUL29" s="130"/>
      <c r="EUM29" s="130"/>
      <c r="EUN29" s="130"/>
      <c r="EUO29" s="130"/>
      <c r="EUP29" s="130"/>
      <c r="EUQ29" s="130"/>
      <c r="EUR29" s="130"/>
      <c r="EUS29" s="130"/>
      <c r="EUT29" s="130"/>
      <c r="EUU29" s="130"/>
      <c r="EUV29" s="130"/>
      <c r="EUW29" s="130"/>
      <c r="EUX29" s="130"/>
      <c r="EUY29" s="130"/>
      <c r="EUZ29" s="130"/>
      <c r="EVA29" s="130"/>
      <c r="EVB29" s="130"/>
      <c r="EVC29" s="130"/>
      <c r="EVD29" s="130"/>
      <c r="EVE29" s="130"/>
      <c r="EVF29" s="130"/>
      <c r="EVG29" s="130"/>
      <c r="EVH29" s="130"/>
      <c r="EVI29" s="130"/>
      <c r="EVJ29" s="130"/>
      <c r="EVK29" s="130"/>
      <c r="EVL29" s="130"/>
      <c r="EVM29" s="130"/>
      <c r="EVN29" s="130"/>
      <c r="EVO29" s="130"/>
      <c r="EVP29" s="130"/>
      <c r="EVQ29" s="130"/>
      <c r="EVR29" s="130"/>
      <c r="EVS29" s="130"/>
      <c r="EVT29" s="130"/>
      <c r="EVU29" s="130"/>
      <c r="EVV29" s="130"/>
      <c r="EVW29" s="130"/>
      <c r="EVX29" s="130"/>
      <c r="EVY29" s="130"/>
      <c r="EVZ29" s="130"/>
      <c r="EWA29" s="130"/>
      <c r="EWB29" s="130"/>
      <c r="EWC29" s="130"/>
      <c r="EWD29" s="130"/>
      <c r="EWE29" s="130"/>
      <c r="EWF29" s="130"/>
      <c r="EWG29" s="130"/>
      <c r="EWH29" s="130"/>
      <c r="EWI29" s="130"/>
      <c r="EWJ29" s="130"/>
      <c r="EWK29" s="130"/>
      <c r="EWL29" s="130"/>
      <c r="EWM29" s="130"/>
      <c r="EWN29" s="130"/>
      <c r="EWO29" s="130"/>
      <c r="EWP29" s="130"/>
      <c r="EWQ29" s="130"/>
      <c r="EWR29" s="130"/>
      <c r="EWS29" s="130"/>
      <c r="EWT29" s="130"/>
      <c r="EWU29" s="130"/>
      <c r="EWV29" s="130"/>
      <c r="EWW29" s="130"/>
      <c r="EWX29" s="130"/>
      <c r="EWY29" s="130"/>
      <c r="EWZ29" s="130"/>
      <c r="EXA29" s="130"/>
      <c r="EXB29" s="130"/>
      <c r="EXC29" s="130"/>
      <c r="EXD29" s="130"/>
      <c r="EXE29" s="130"/>
      <c r="EXF29" s="130"/>
      <c r="EXG29" s="130"/>
      <c r="EXH29" s="130"/>
      <c r="EXI29" s="130"/>
      <c r="EXJ29" s="130"/>
      <c r="EXK29" s="130"/>
      <c r="EXL29" s="130"/>
      <c r="EXM29" s="130"/>
      <c r="EXN29" s="130"/>
      <c r="EXO29" s="130"/>
      <c r="EXP29" s="130"/>
      <c r="EXQ29" s="130"/>
      <c r="EXR29" s="130"/>
      <c r="EXS29" s="130"/>
      <c r="EXT29" s="130"/>
      <c r="EXU29" s="130"/>
      <c r="EXV29" s="130"/>
      <c r="EXW29" s="130"/>
      <c r="EXX29" s="130"/>
      <c r="EXY29" s="130"/>
      <c r="EXZ29" s="130"/>
      <c r="EYA29" s="130"/>
      <c r="EYB29" s="130"/>
      <c r="EYC29" s="130"/>
      <c r="EYD29" s="130"/>
      <c r="EYE29" s="130"/>
      <c r="EYF29" s="130"/>
      <c r="EYG29" s="130"/>
      <c r="EYH29" s="130"/>
      <c r="EYI29" s="130"/>
      <c r="EYJ29" s="130"/>
      <c r="EYK29" s="130"/>
      <c r="EYL29" s="130"/>
      <c r="EYM29" s="130"/>
      <c r="EYN29" s="130"/>
      <c r="EYO29" s="130"/>
      <c r="EYP29" s="130"/>
      <c r="EYQ29" s="130"/>
      <c r="EYR29" s="130"/>
      <c r="EYS29" s="130"/>
      <c r="EYT29" s="130"/>
      <c r="EYU29" s="130"/>
      <c r="EYV29" s="130"/>
      <c r="EYW29" s="130"/>
      <c r="EYX29" s="130"/>
      <c r="EYY29" s="130"/>
      <c r="EYZ29" s="130"/>
      <c r="EZA29" s="130"/>
      <c r="EZB29" s="130"/>
      <c r="EZC29" s="130"/>
      <c r="EZD29" s="130"/>
      <c r="EZE29" s="130"/>
      <c r="EZF29" s="130"/>
      <c r="EZG29" s="130"/>
      <c r="EZH29" s="130"/>
      <c r="EZI29" s="130"/>
      <c r="EZJ29" s="130"/>
      <c r="EZK29" s="130"/>
      <c r="EZL29" s="130"/>
      <c r="EZM29" s="130"/>
      <c r="EZN29" s="130"/>
      <c r="EZO29" s="130"/>
      <c r="EZP29" s="130"/>
      <c r="EZQ29" s="130"/>
      <c r="EZR29" s="130"/>
      <c r="EZS29" s="130"/>
      <c r="EZT29" s="130"/>
      <c r="EZU29" s="130"/>
      <c r="EZV29" s="130"/>
      <c r="EZW29" s="130"/>
      <c r="EZX29" s="130"/>
      <c r="EZY29" s="130"/>
      <c r="EZZ29" s="130"/>
      <c r="FAA29" s="130"/>
      <c r="FAB29" s="130"/>
      <c r="FAC29" s="130"/>
      <c r="FAD29" s="130"/>
      <c r="FAE29" s="130"/>
      <c r="FAF29" s="130"/>
      <c r="FAG29" s="130"/>
      <c r="FAH29" s="130"/>
      <c r="FAI29" s="130"/>
      <c r="FAJ29" s="130"/>
      <c r="FAK29" s="130"/>
      <c r="FAL29" s="130"/>
      <c r="FAM29" s="130"/>
      <c r="FAN29" s="130"/>
      <c r="FAO29" s="130"/>
      <c r="FAP29" s="130"/>
      <c r="FAQ29" s="130"/>
      <c r="FAR29" s="130"/>
      <c r="FAS29" s="130"/>
      <c r="FAT29" s="130"/>
      <c r="FAU29" s="130"/>
      <c r="FAV29" s="130"/>
      <c r="FAW29" s="130"/>
      <c r="FAX29" s="130"/>
      <c r="FAY29" s="130"/>
      <c r="FAZ29" s="130"/>
      <c r="FBA29" s="130"/>
      <c r="FBB29" s="130"/>
      <c r="FBC29" s="130"/>
      <c r="FBD29" s="130"/>
      <c r="FBE29" s="130"/>
      <c r="FBF29" s="130"/>
      <c r="FBG29" s="130"/>
      <c r="FBH29" s="130"/>
      <c r="FBI29" s="130"/>
      <c r="FBJ29" s="130"/>
      <c r="FBK29" s="130"/>
      <c r="FBL29" s="130"/>
      <c r="FBM29" s="130"/>
      <c r="FBN29" s="130"/>
      <c r="FBO29" s="130"/>
      <c r="FBP29" s="130"/>
      <c r="FBQ29" s="130"/>
      <c r="FBR29" s="130"/>
      <c r="FBS29" s="130"/>
      <c r="FBT29" s="130"/>
      <c r="FBU29" s="130"/>
      <c r="FBV29" s="130"/>
      <c r="FBW29" s="130"/>
      <c r="FBX29" s="130"/>
      <c r="FBY29" s="130"/>
      <c r="FBZ29" s="130"/>
      <c r="FCA29" s="130"/>
      <c r="FCB29" s="130"/>
      <c r="FCC29" s="130"/>
      <c r="FCD29" s="130"/>
      <c r="FCE29" s="130"/>
      <c r="FCF29" s="130"/>
      <c r="FCG29" s="130"/>
      <c r="FCH29" s="130"/>
      <c r="FCI29" s="130"/>
      <c r="FCJ29" s="130"/>
      <c r="FCK29" s="130"/>
      <c r="FCL29" s="130"/>
      <c r="FCM29" s="130"/>
      <c r="FCN29" s="130"/>
      <c r="FCO29" s="130"/>
      <c r="FCP29" s="130"/>
      <c r="FCQ29" s="130"/>
      <c r="FCR29" s="130"/>
      <c r="FCS29" s="130"/>
      <c r="FCT29" s="130"/>
      <c r="FCU29" s="130"/>
      <c r="FCV29" s="130"/>
      <c r="FCW29" s="130"/>
      <c r="FCX29" s="130"/>
      <c r="FCY29" s="130"/>
      <c r="FCZ29" s="130"/>
      <c r="FDA29" s="130"/>
      <c r="FDB29" s="130"/>
      <c r="FDC29" s="130"/>
      <c r="FDD29" s="130"/>
      <c r="FDE29" s="130"/>
      <c r="FDF29" s="130"/>
      <c r="FDG29" s="130"/>
      <c r="FDH29" s="130"/>
      <c r="FDI29" s="130"/>
      <c r="FDJ29" s="130"/>
      <c r="FDK29" s="130"/>
      <c r="FDL29" s="130"/>
      <c r="FDM29" s="130"/>
      <c r="FDN29" s="130"/>
      <c r="FDO29" s="130"/>
      <c r="FDP29" s="130"/>
      <c r="FDQ29" s="130"/>
      <c r="FDR29" s="130"/>
      <c r="FDS29" s="130"/>
      <c r="FDT29" s="130"/>
      <c r="FDU29" s="130"/>
      <c r="FDV29" s="130"/>
      <c r="FDW29" s="130"/>
      <c r="FDX29" s="130"/>
      <c r="FDY29" s="130"/>
      <c r="FDZ29" s="130"/>
      <c r="FEA29" s="130"/>
      <c r="FEB29" s="130"/>
      <c r="FEC29" s="130"/>
      <c r="FED29" s="130"/>
      <c r="FEE29" s="130"/>
      <c r="FEF29" s="130"/>
      <c r="FEG29" s="130"/>
      <c r="FEH29" s="130"/>
      <c r="FEI29" s="130"/>
      <c r="FEJ29" s="130"/>
      <c r="FEK29" s="130"/>
      <c r="FEL29" s="130"/>
      <c r="FEM29" s="130"/>
      <c r="FEN29" s="130"/>
      <c r="FEO29" s="130"/>
      <c r="FEP29" s="130"/>
      <c r="FEQ29" s="130"/>
      <c r="FER29" s="130"/>
      <c r="FES29" s="130"/>
      <c r="FET29" s="130"/>
      <c r="FEU29" s="130"/>
      <c r="FEV29" s="130"/>
      <c r="FEW29" s="130"/>
      <c r="FEX29" s="130"/>
      <c r="FEY29" s="130"/>
      <c r="FEZ29" s="130"/>
      <c r="FFA29" s="130"/>
      <c r="FFB29" s="130"/>
      <c r="FFC29" s="130"/>
      <c r="FFD29" s="130"/>
      <c r="FFE29" s="130"/>
      <c r="FFF29" s="130"/>
      <c r="FFG29" s="130"/>
      <c r="FFH29" s="130"/>
      <c r="FFI29" s="130"/>
      <c r="FFJ29" s="130"/>
      <c r="FFK29" s="130"/>
      <c r="FFL29" s="130"/>
      <c r="FFM29" s="130"/>
      <c r="FFN29" s="130"/>
      <c r="FFO29" s="130"/>
      <c r="FFP29" s="130"/>
      <c r="FFQ29" s="130"/>
      <c r="FFR29" s="130"/>
      <c r="FFS29" s="130"/>
      <c r="FFT29" s="130"/>
      <c r="FFU29" s="130"/>
      <c r="FFV29" s="130"/>
      <c r="FFW29" s="130"/>
      <c r="FFX29" s="130"/>
      <c r="FFY29" s="130"/>
      <c r="FFZ29" s="130"/>
      <c r="FGA29" s="130"/>
      <c r="FGB29" s="130"/>
      <c r="FGC29" s="130"/>
      <c r="FGD29" s="130"/>
      <c r="FGE29" s="130"/>
      <c r="FGF29" s="130"/>
      <c r="FGG29" s="130"/>
      <c r="FGH29" s="130"/>
      <c r="FGI29" s="130"/>
      <c r="FGJ29" s="130"/>
      <c r="FGK29" s="130"/>
      <c r="FGL29" s="130"/>
      <c r="FGM29" s="130"/>
      <c r="FGN29" s="130"/>
      <c r="FGO29" s="130"/>
      <c r="FGP29" s="130"/>
      <c r="FGQ29" s="130"/>
      <c r="FGR29" s="130"/>
      <c r="FGS29" s="130"/>
      <c r="FGT29" s="130"/>
      <c r="FGU29" s="130"/>
      <c r="FGV29" s="130"/>
      <c r="FGW29" s="130"/>
      <c r="FGX29" s="130"/>
      <c r="FGY29" s="130"/>
      <c r="FGZ29" s="130"/>
      <c r="FHA29" s="130"/>
      <c r="FHB29" s="130"/>
      <c r="FHC29" s="130"/>
      <c r="FHD29" s="130"/>
      <c r="FHE29" s="130"/>
      <c r="FHF29" s="130"/>
      <c r="FHG29" s="130"/>
      <c r="FHH29" s="130"/>
      <c r="FHI29" s="130"/>
      <c r="FHJ29" s="130"/>
      <c r="FHK29" s="130"/>
      <c r="FHL29" s="130"/>
      <c r="FHM29" s="130"/>
      <c r="FHN29" s="130"/>
      <c r="FHO29" s="130"/>
      <c r="FHP29" s="130"/>
      <c r="FHQ29" s="130"/>
      <c r="FHR29" s="130"/>
      <c r="FHS29" s="130"/>
      <c r="FHT29" s="130"/>
      <c r="FHU29" s="130"/>
      <c r="FHV29" s="130"/>
      <c r="FHW29" s="130"/>
      <c r="FHX29" s="130"/>
      <c r="FHY29" s="130"/>
      <c r="FHZ29" s="130"/>
      <c r="FIA29" s="130"/>
      <c r="FIB29" s="130"/>
      <c r="FIC29" s="130"/>
      <c r="FID29" s="130"/>
      <c r="FIE29" s="130"/>
      <c r="FIF29" s="130"/>
      <c r="FIG29" s="130"/>
      <c r="FIH29" s="130"/>
      <c r="FII29" s="130"/>
      <c r="FIJ29" s="130"/>
      <c r="FIK29" s="130"/>
      <c r="FIL29" s="130"/>
      <c r="FIM29" s="130"/>
      <c r="FIN29" s="130"/>
      <c r="FIO29" s="130"/>
      <c r="FIP29" s="130"/>
      <c r="FIQ29" s="130"/>
      <c r="FIR29" s="130"/>
      <c r="FIS29" s="130"/>
      <c r="FIT29" s="130"/>
      <c r="FIU29" s="130"/>
      <c r="FIV29" s="130"/>
      <c r="FIW29" s="130"/>
      <c r="FIX29" s="130"/>
      <c r="FIY29" s="130"/>
      <c r="FIZ29" s="130"/>
      <c r="FJA29" s="130"/>
      <c r="FJB29" s="130"/>
      <c r="FJC29" s="130"/>
      <c r="FJD29" s="130"/>
      <c r="FJE29" s="130"/>
      <c r="FJF29" s="130"/>
      <c r="FJG29" s="130"/>
      <c r="FJH29" s="130"/>
      <c r="FJI29" s="130"/>
      <c r="FJJ29" s="130"/>
      <c r="FJK29" s="130"/>
      <c r="FJL29" s="130"/>
      <c r="FJM29" s="130"/>
      <c r="FJN29" s="130"/>
      <c r="FJO29" s="130"/>
      <c r="FJP29" s="130"/>
      <c r="FJQ29" s="130"/>
      <c r="FJR29" s="130"/>
      <c r="FJS29" s="130"/>
      <c r="FJT29" s="130"/>
      <c r="FJU29" s="130"/>
      <c r="FJV29" s="130"/>
      <c r="FJW29" s="130"/>
      <c r="FJX29" s="130"/>
      <c r="FJY29" s="130"/>
      <c r="FJZ29" s="130"/>
      <c r="FKA29" s="130"/>
      <c r="FKB29" s="130"/>
      <c r="FKC29" s="130"/>
      <c r="FKD29" s="130"/>
      <c r="FKE29" s="130"/>
      <c r="FKF29" s="130"/>
      <c r="FKG29" s="130"/>
      <c r="FKH29" s="130"/>
      <c r="FKI29" s="130"/>
      <c r="FKJ29" s="130"/>
      <c r="FKK29" s="130"/>
      <c r="FKL29" s="130"/>
      <c r="FKM29" s="130"/>
      <c r="FKN29" s="130"/>
      <c r="FKO29" s="130"/>
      <c r="FKP29" s="130"/>
      <c r="FKQ29" s="130"/>
      <c r="FKR29" s="130"/>
      <c r="FKS29" s="130"/>
      <c r="FKT29" s="130"/>
      <c r="FKU29" s="130"/>
      <c r="FKV29" s="130"/>
      <c r="FKW29" s="130"/>
      <c r="FKX29" s="130"/>
      <c r="FKY29" s="130"/>
      <c r="FKZ29" s="130"/>
      <c r="FLA29" s="130"/>
      <c r="FLB29" s="130"/>
      <c r="FLC29" s="130"/>
      <c r="FLD29" s="130"/>
      <c r="FLE29" s="130"/>
      <c r="FLF29" s="130"/>
      <c r="FLG29" s="130"/>
      <c r="FLH29" s="130"/>
      <c r="FLI29" s="130"/>
      <c r="FLJ29" s="130"/>
      <c r="FLK29" s="130"/>
      <c r="FLL29" s="130"/>
      <c r="FLM29" s="130"/>
      <c r="FLN29" s="130"/>
      <c r="FLO29" s="130"/>
      <c r="FLP29" s="130"/>
      <c r="FLQ29" s="130"/>
      <c r="FLR29" s="130"/>
      <c r="FLS29" s="130"/>
      <c r="FLT29" s="130"/>
      <c r="FLU29" s="130"/>
      <c r="FLV29" s="130"/>
      <c r="FLW29" s="130"/>
      <c r="FLX29" s="130"/>
      <c r="FLY29" s="130"/>
      <c r="FLZ29" s="130"/>
      <c r="FMA29" s="130"/>
      <c r="FMB29" s="130"/>
      <c r="FMC29" s="130"/>
      <c r="FMD29" s="130"/>
      <c r="FME29" s="130"/>
      <c r="FMF29" s="130"/>
      <c r="FMG29" s="130"/>
      <c r="FMH29" s="130"/>
      <c r="FMI29" s="130"/>
      <c r="FMJ29" s="130"/>
      <c r="FMK29" s="130"/>
      <c r="FML29" s="130"/>
      <c r="FMM29" s="130"/>
      <c r="FMN29" s="130"/>
      <c r="FMO29" s="130"/>
      <c r="FMP29" s="130"/>
      <c r="FMQ29" s="130"/>
      <c r="FMR29" s="130"/>
      <c r="FMS29" s="130"/>
      <c r="FMT29" s="130"/>
      <c r="FMU29" s="130"/>
      <c r="FMV29" s="130"/>
      <c r="FMW29" s="130"/>
      <c r="FMX29" s="130"/>
      <c r="FMY29" s="130"/>
      <c r="FMZ29" s="130"/>
      <c r="FNA29" s="130"/>
      <c r="FNB29" s="130"/>
      <c r="FNC29" s="130"/>
      <c r="FND29" s="130"/>
      <c r="FNE29" s="130"/>
      <c r="FNF29" s="130"/>
      <c r="FNG29" s="130"/>
      <c r="FNH29" s="130"/>
      <c r="FNI29" s="130"/>
      <c r="FNJ29" s="130"/>
      <c r="FNK29" s="130"/>
      <c r="FNL29" s="130"/>
      <c r="FNM29" s="130"/>
      <c r="FNN29" s="130"/>
      <c r="FNO29" s="130"/>
      <c r="FNP29" s="130"/>
      <c r="FNQ29" s="130"/>
      <c r="FNR29" s="130"/>
      <c r="FNS29" s="130"/>
      <c r="FNT29" s="130"/>
      <c r="FNU29" s="130"/>
      <c r="FNV29" s="130"/>
      <c r="FNW29" s="130"/>
      <c r="FNX29" s="130"/>
      <c r="FNY29" s="130"/>
      <c r="FNZ29" s="130"/>
      <c r="FOA29" s="130"/>
      <c r="FOB29" s="130"/>
      <c r="FOC29" s="130"/>
      <c r="FOD29" s="130"/>
      <c r="FOE29" s="130"/>
      <c r="FOF29" s="130"/>
      <c r="FOG29" s="130"/>
      <c r="FOH29" s="130"/>
      <c r="FOI29" s="130"/>
      <c r="FOJ29" s="130"/>
      <c r="FOK29" s="130"/>
      <c r="FOL29" s="130"/>
      <c r="FOM29" s="130"/>
      <c r="FON29" s="130"/>
      <c r="FOO29" s="130"/>
      <c r="FOP29" s="130"/>
      <c r="FOQ29" s="130"/>
      <c r="FOR29" s="130"/>
      <c r="FOS29" s="130"/>
      <c r="FOT29" s="130"/>
      <c r="FOU29" s="130"/>
      <c r="FOV29" s="130"/>
      <c r="FOW29" s="130"/>
      <c r="FOX29" s="130"/>
      <c r="FOY29" s="130"/>
      <c r="FOZ29" s="130"/>
      <c r="FPA29" s="130"/>
      <c r="FPB29" s="130"/>
      <c r="FPC29" s="130"/>
      <c r="FPD29" s="130"/>
      <c r="FPE29" s="130"/>
      <c r="FPF29" s="130"/>
      <c r="FPG29" s="130"/>
      <c r="FPH29" s="130"/>
      <c r="FPI29" s="130"/>
      <c r="FPJ29" s="130"/>
      <c r="FPK29" s="130"/>
      <c r="FPL29" s="130"/>
      <c r="FPM29" s="130"/>
      <c r="FPN29" s="130"/>
      <c r="FPO29" s="130"/>
      <c r="FPP29" s="130"/>
      <c r="FPQ29" s="130"/>
      <c r="FPR29" s="130"/>
      <c r="FPS29" s="130"/>
      <c r="FPT29" s="130"/>
      <c r="FPU29" s="130"/>
      <c r="FPV29" s="130"/>
      <c r="FPW29" s="130"/>
      <c r="FPX29" s="130"/>
      <c r="FPY29" s="130"/>
      <c r="FPZ29" s="130"/>
      <c r="FQA29" s="130"/>
      <c r="FQB29" s="130"/>
      <c r="FQC29" s="130"/>
      <c r="FQD29" s="130"/>
      <c r="FQE29" s="130"/>
      <c r="FQF29" s="130"/>
      <c r="FQG29" s="130"/>
      <c r="FQH29" s="130"/>
      <c r="FQI29" s="130"/>
      <c r="FQJ29" s="130"/>
      <c r="FQK29" s="130"/>
      <c r="FQL29" s="130"/>
      <c r="FQM29" s="130"/>
      <c r="FQN29" s="130"/>
      <c r="FQO29" s="130"/>
      <c r="FQP29" s="130"/>
      <c r="FQQ29" s="130"/>
      <c r="FQR29" s="130"/>
      <c r="FQS29" s="130"/>
      <c r="FQT29" s="130"/>
      <c r="FQU29" s="130"/>
      <c r="FQV29" s="130"/>
      <c r="FQW29" s="130"/>
      <c r="FQX29" s="130"/>
      <c r="FQY29" s="130"/>
      <c r="FQZ29" s="130"/>
      <c r="FRA29" s="130"/>
      <c r="FRB29" s="130"/>
      <c r="FRC29" s="130"/>
      <c r="FRD29" s="130"/>
      <c r="FRE29" s="130"/>
      <c r="FRF29" s="130"/>
      <c r="FRG29" s="130"/>
      <c r="FRH29" s="130"/>
      <c r="FRI29" s="130"/>
      <c r="FRJ29" s="130"/>
      <c r="FRK29" s="130"/>
      <c r="FRL29" s="130"/>
      <c r="FRM29" s="130"/>
      <c r="FRN29" s="130"/>
      <c r="FRO29" s="130"/>
      <c r="FRP29" s="130"/>
      <c r="FRQ29" s="130"/>
      <c r="FRR29" s="130"/>
      <c r="FRS29" s="130"/>
      <c r="FRT29" s="130"/>
      <c r="FRU29" s="130"/>
      <c r="FRV29" s="130"/>
      <c r="FRW29" s="130"/>
      <c r="FRX29" s="130"/>
      <c r="FRY29" s="130"/>
      <c r="FRZ29" s="130"/>
      <c r="FSA29" s="130"/>
      <c r="FSB29" s="130"/>
      <c r="FSC29" s="130"/>
      <c r="FSD29" s="130"/>
      <c r="FSE29" s="130"/>
      <c r="FSF29" s="130"/>
      <c r="FSG29" s="130"/>
      <c r="FSH29" s="130"/>
      <c r="FSI29" s="130"/>
      <c r="FSJ29" s="130"/>
      <c r="FSK29" s="130"/>
      <c r="FSL29" s="130"/>
      <c r="FSM29" s="130"/>
      <c r="FSN29" s="130"/>
      <c r="FSO29" s="130"/>
      <c r="FSP29" s="130"/>
      <c r="FSQ29" s="130"/>
      <c r="FSR29" s="130"/>
      <c r="FSS29" s="130"/>
      <c r="FST29" s="130"/>
      <c r="FSU29" s="130"/>
      <c r="FSV29" s="130"/>
      <c r="FSW29" s="130"/>
      <c r="FSX29" s="130"/>
      <c r="FSY29" s="130"/>
      <c r="FSZ29" s="130"/>
      <c r="FTA29" s="130"/>
      <c r="FTB29" s="130"/>
      <c r="FTC29" s="130"/>
      <c r="FTD29" s="130"/>
      <c r="FTE29" s="130"/>
      <c r="FTF29" s="130"/>
      <c r="FTG29" s="130"/>
      <c r="FTH29" s="130"/>
      <c r="FTI29" s="130"/>
      <c r="FTJ29" s="130"/>
      <c r="FTK29" s="130"/>
      <c r="FTL29" s="130"/>
      <c r="FTM29" s="130"/>
      <c r="FTN29" s="130"/>
      <c r="FTO29" s="130"/>
      <c r="FTP29" s="130"/>
      <c r="FTQ29" s="130"/>
      <c r="FTR29" s="130"/>
      <c r="FTS29" s="130"/>
      <c r="FTT29" s="130"/>
      <c r="FTU29" s="130"/>
      <c r="FTV29" s="130"/>
      <c r="FTW29" s="130"/>
      <c r="FTX29" s="130"/>
      <c r="FTY29" s="130"/>
      <c r="FTZ29" s="130"/>
      <c r="FUA29" s="130"/>
      <c r="FUB29" s="130"/>
      <c r="FUC29" s="130"/>
      <c r="FUD29" s="130"/>
      <c r="FUE29" s="130"/>
      <c r="FUF29" s="130"/>
      <c r="FUG29" s="130"/>
      <c r="FUH29" s="130"/>
      <c r="FUI29" s="130"/>
      <c r="FUJ29" s="130"/>
      <c r="FUK29" s="130"/>
      <c r="FUL29" s="130"/>
      <c r="FUM29" s="130"/>
      <c r="FUN29" s="130"/>
      <c r="FUO29" s="130"/>
      <c r="FUP29" s="130"/>
      <c r="FUQ29" s="130"/>
      <c r="FUR29" s="130"/>
      <c r="FUS29" s="130"/>
      <c r="FUT29" s="130"/>
      <c r="FUU29" s="130"/>
      <c r="FUV29" s="130"/>
      <c r="FUW29" s="130"/>
      <c r="FUX29" s="130"/>
      <c r="FUY29" s="130"/>
      <c r="FUZ29" s="130"/>
      <c r="FVA29" s="130"/>
      <c r="FVB29" s="130"/>
      <c r="FVC29" s="130"/>
      <c r="FVD29" s="130"/>
      <c r="FVE29" s="130"/>
      <c r="FVF29" s="130"/>
      <c r="FVG29" s="130"/>
      <c r="FVH29" s="130"/>
      <c r="FVI29" s="130"/>
      <c r="FVJ29" s="130"/>
      <c r="FVK29" s="130"/>
      <c r="FVL29" s="130"/>
      <c r="FVM29" s="130"/>
      <c r="FVN29" s="130"/>
      <c r="FVO29" s="130"/>
      <c r="FVP29" s="130"/>
      <c r="FVQ29" s="130"/>
      <c r="FVR29" s="130"/>
      <c r="FVS29" s="130"/>
      <c r="FVT29" s="130"/>
      <c r="FVU29" s="130"/>
      <c r="FVV29" s="130"/>
      <c r="FVW29" s="130"/>
      <c r="FVX29" s="130"/>
      <c r="FVY29" s="130"/>
      <c r="FVZ29" s="130"/>
      <c r="FWA29" s="130"/>
      <c r="FWB29" s="130"/>
      <c r="FWC29" s="130"/>
      <c r="FWD29" s="130"/>
      <c r="FWE29" s="130"/>
      <c r="FWF29" s="130"/>
      <c r="FWG29" s="130"/>
      <c r="FWH29" s="130"/>
      <c r="FWI29" s="130"/>
      <c r="FWJ29" s="130"/>
      <c r="FWK29" s="130"/>
      <c r="FWL29" s="130"/>
      <c r="FWM29" s="130"/>
      <c r="FWN29" s="130"/>
      <c r="FWO29" s="130"/>
      <c r="FWP29" s="130"/>
      <c r="FWQ29" s="130"/>
      <c r="FWR29" s="130"/>
      <c r="FWS29" s="130"/>
      <c r="FWT29" s="130"/>
      <c r="FWU29" s="130"/>
      <c r="FWV29" s="130"/>
      <c r="FWW29" s="130"/>
      <c r="FWX29" s="130"/>
      <c r="FWY29" s="130"/>
      <c r="FWZ29" s="130"/>
      <c r="FXA29" s="130"/>
      <c r="FXB29" s="130"/>
      <c r="FXC29" s="130"/>
      <c r="FXD29" s="130"/>
      <c r="FXE29" s="130"/>
      <c r="FXF29" s="130"/>
      <c r="FXG29" s="130"/>
      <c r="FXH29" s="130"/>
      <c r="FXI29" s="130"/>
      <c r="FXJ29" s="130"/>
      <c r="FXK29" s="130"/>
      <c r="FXL29" s="130"/>
      <c r="FXM29" s="130"/>
      <c r="FXN29" s="130"/>
      <c r="FXO29" s="130"/>
      <c r="FXP29" s="130"/>
      <c r="FXQ29" s="130"/>
      <c r="FXR29" s="130"/>
      <c r="FXS29" s="130"/>
      <c r="FXT29" s="130"/>
      <c r="FXU29" s="130"/>
      <c r="FXV29" s="130"/>
      <c r="FXW29" s="130"/>
      <c r="FXX29" s="130"/>
      <c r="FXY29" s="130"/>
      <c r="FXZ29" s="130"/>
      <c r="FYA29" s="130"/>
      <c r="FYB29" s="130"/>
      <c r="FYC29" s="130"/>
      <c r="FYD29" s="130"/>
      <c r="FYE29" s="130"/>
      <c r="FYF29" s="130"/>
      <c r="FYG29" s="130"/>
      <c r="FYH29" s="130"/>
      <c r="FYI29" s="130"/>
      <c r="FYJ29" s="130"/>
      <c r="FYK29" s="130"/>
      <c r="FYL29" s="130"/>
      <c r="FYM29" s="130"/>
      <c r="FYN29" s="130"/>
      <c r="FYO29" s="130"/>
      <c r="FYP29" s="130"/>
      <c r="FYQ29" s="130"/>
      <c r="FYR29" s="130"/>
      <c r="FYS29" s="130"/>
      <c r="FYT29" s="130"/>
      <c r="FYU29" s="130"/>
      <c r="FYV29" s="130"/>
      <c r="FYW29" s="130"/>
      <c r="FYX29" s="130"/>
      <c r="FYY29" s="130"/>
      <c r="FYZ29" s="130"/>
      <c r="FZA29" s="130"/>
      <c r="FZB29" s="130"/>
      <c r="FZC29" s="130"/>
      <c r="FZD29" s="130"/>
      <c r="FZE29" s="130"/>
      <c r="FZF29" s="130"/>
      <c r="FZG29" s="130"/>
      <c r="FZH29" s="130"/>
      <c r="FZI29" s="130"/>
      <c r="FZJ29" s="130"/>
      <c r="FZK29" s="130"/>
      <c r="FZL29" s="130"/>
      <c r="FZM29" s="130"/>
      <c r="FZN29" s="130"/>
      <c r="FZO29" s="130"/>
      <c r="FZP29" s="130"/>
      <c r="FZQ29" s="130"/>
      <c r="FZR29" s="130"/>
      <c r="FZS29" s="130"/>
      <c r="FZT29" s="130"/>
      <c r="FZU29" s="130"/>
      <c r="FZV29" s="130"/>
      <c r="FZW29" s="130"/>
      <c r="FZX29" s="130"/>
      <c r="FZY29" s="130"/>
      <c r="FZZ29" s="130"/>
      <c r="GAA29" s="130"/>
      <c r="GAB29" s="130"/>
      <c r="GAC29" s="130"/>
      <c r="GAD29" s="130"/>
      <c r="GAE29" s="130"/>
      <c r="GAF29" s="130"/>
      <c r="GAG29" s="130"/>
      <c r="GAH29" s="130"/>
      <c r="GAI29" s="130"/>
      <c r="GAJ29" s="130"/>
      <c r="GAK29" s="130"/>
      <c r="GAL29" s="130"/>
      <c r="GAM29" s="130"/>
      <c r="GAN29" s="130"/>
      <c r="GAO29" s="130"/>
      <c r="GAP29" s="130"/>
      <c r="GAQ29" s="130"/>
      <c r="GAR29" s="130"/>
      <c r="GAS29" s="130"/>
      <c r="GAT29" s="130"/>
      <c r="GAU29" s="130"/>
      <c r="GAV29" s="130"/>
      <c r="GAW29" s="130"/>
      <c r="GAX29" s="130"/>
      <c r="GAY29" s="130"/>
      <c r="GAZ29" s="130"/>
      <c r="GBA29" s="130"/>
      <c r="GBB29" s="130"/>
      <c r="GBC29" s="130"/>
      <c r="GBD29" s="130"/>
      <c r="GBE29" s="130"/>
      <c r="GBF29" s="130"/>
      <c r="GBG29" s="130"/>
      <c r="GBH29" s="130"/>
      <c r="GBI29" s="130"/>
      <c r="GBJ29" s="130"/>
      <c r="GBK29" s="130"/>
      <c r="GBL29" s="130"/>
      <c r="GBM29" s="130"/>
      <c r="GBN29" s="130"/>
      <c r="GBO29" s="130"/>
      <c r="GBP29" s="130"/>
      <c r="GBQ29" s="130"/>
      <c r="GBR29" s="130"/>
      <c r="GBS29" s="130"/>
      <c r="GBT29" s="130"/>
      <c r="GBU29" s="130"/>
      <c r="GBV29" s="130"/>
      <c r="GBW29" s="130"/>
      <c r="GBX29" s="130"/>
      <c r="GBY29" s="130"/>
      <c r="GBZ29" s="130"/>
      <c r="GCA29" s="130"/>
      <c r="GCB29" s="130"/>
      <c r="GCC29" s="130"/>
      <c r="GCD29" s="130"/>
      <c r="GCE29" s="130"/>
      <c r="GCF29" s="130"/>
      <c r="GCG29" s="130"/>
      <c r="GCH29" s="130"/>
      <c r="GCI29" s="130"/>
      <c r="GCJ29" s="130"/>
      <c r="GCK29" s="130"/>
      <c r="GCL29" s="130"/>
      <c r="GCM29" s="130"/>
      <c r="GCN29" s="130"/>
      <c r="GCO29" s="130"/>
      <c r="GCP29" s="130"/>
      <c r="GCQ29" s="130"/>
      <c r="GCR29" s="130"/>
      <c r="GCS29" s="130"/>
      <c r="GCT29" s="130"/>
      <c r="GCU29" s="130"/>
      <c r="GCV29" s="130"/>
      <c r="GCW29" s="130"/>
      <c r="GCX29" s="130"/>
      <c r="GCY29" s="130"/>
      <c r="GCZ29" s="130"/>
      <c r="GDA29" s="130"/>
      <c r="GDB29" s="130"/>
      <c r="GDC29" s="130"/>
      <c r="GDD29" s="130"/>
      <c r="GDE29" s="130"/>
      <c r="GDF29" s="130"/>
      <c r="GDG29" s="130"/>
      <c r="GDH29" s="130"/>
      <c r="GDI29" s="130"/>
      <c r="GDJ29" s="130"/>
      <c r="GDK29" s="130"/>
      <c r="GDL29" s="130"/>
      <c r="GDM29" s="130"/>
      <c r="GDN29" s="130"/>
      <c r="GDO29" s="130"/>
      <c r="GDP29" s="130"/>
      <c r="GDQ29" s="130"/>
      <c r="GDR29" s="130"/>
      <c r="GDS29" s="130"/>
      <c r="GDT29" s="130"/>
      <c r="GDU29" s="130"/>
      <c r="GDV29" s="130"/>
      <c r="GDW29" s="130"/>
      <c r="GDX29" s="130"/>
      <c r="GDY29" s="130"/>
      <c r="GDZ29" s="130"/>
      <c r="GEA29" s="130"/>
      <c r="GEB29" s="130"/>
      <c r="GEC29" s="130"/>
      <c r="GED29" s="130"/>
      <c r="GEE29" s="130"/>
      <c r="GEF29" s="130"/>
      <c r="GEG29" s="130"/>
      <c r="GEH29" s="130"/>
      <c r="GEI29" s="130"/>
      <c r="GEJ29" s="130"/>
      <c r="GEK29" s="130"/>
      <c r="GEL29" s="130"/>
      <c r="GEM29" s="130"/>
      <c r="GEN29" s="130"/>
      <c r="GEO29" s="130"/>
      <c r="GEP29" s="130"/>
      <c r="GEQ29" s="130"/>
      <c r="GER29" s="130"/>
      <c r="GES29" s="130"/>
      <c r="GET29" s="130"/>
      <c r="GEU29" s="130"/>
      <c r="GEV29" s="130"/>
      <c r="GEW29" s="130"/>
      <c r="GEX29" s="130"/>
      <c r="GEY29" s="130"/>
      <c r="GEZ29" s="130"/>
      <c r="GFA29" s="130"/>
      <c r="GFB29" s="130"/>
      <c r="GFC29" s="130"/>
      <c r="GFD29" s="130"/>
      <c r="GFE29" s="130"/>
      <c r="GFF29" s="130"/>
      <c r="GFG29" s="130"/>
      <c r="GFH29" s="130"/>
      <c r="GFI29" s="130"/>
      <c r="GFJ29" s="130"/>
      <c r="GFK29" s="130"/>
      <c r="GFL29" s="130"/>
      <c r="GFM29" s="130"/>
      <c r="GFN29" s="130"/>
      <c r="GFO29" s="130"/>
      <c r="GFP29" s="130"/>
      <c r="GFQ29" s="130"/>
      <c r="GFR29" s="130"/>
      <c r="GFS29" s="130"/>
      <c r="GFT29" s="130"/>
      <c r="GFU29" s="130"/>
      <c r="GFV29" s="130"/>
      <c r="GFW29" s="130"/>
      <c r="GFX29" s="130"/>
      <c r="GFY29" s="130"/>
      <c r="GFZ29" s="130"/>
      <c r="GGA29" s="130"/>
      <c r="GGB29" s="130"/>
      <c r="GGC29" s="130"/>
      <c r="GGD29" s="130"/>
      <c r="GGE29" s="130"/>
      <c r="GGF29" s="130"/>
      <c r="GGG29" s="130"/>
      <c r="GGH29" s="130"/>
      <c r="GGI29" s="130"/>
      <c r="GGJ29" s="130"/>
      <c r="GGK29" s="130"/>
      <c r="GGL29" s="130"/>
      <c r="GGM29" s="130"/>
      <c r="GGN29" s="130"/>
      <c r="GGO29" s="130"/>
      <c r="GGP29" s="130"/>
      <c r="GGQ29" s="130"/>
      <c r="GGR29" s="130"/>
      <c r="GGS29" s="130"/>
      <c r="GGT29" s="130"/>
      <c r="GGU29" s="130"/>
      <c r="GGV29" s="130"/>
      <c r="GGW29" s="130"/>
      <c r="GGX29" s="130"/>
      <c r="GGY29" s="130"/>
      <c r="GGZ29" s="130"/>
      <c r="GHA29" s="130"/>
      <c r="GHB29" s="130"/>
      <c r="GHC29" s="130"/>
      <c r="GHD29" s="130"/>
      <c r="GHE29" s="130"/>
      <c r="GHF29" s="130"/>
      <c r="GHG29" s="130"/>
      <c r="GHH29" s="130"/>
      <c r="GHI29" s="130"/>
      <c r="GHJ29" s="130"/>
      <c r="GHK29" s="130"/>
      <c r="GHL29" s="130"/>
      <c r="GHM29" s="130"/>
      <c r="GHN29" s="130"/>
      <c r="GHO29" s="130"/>
      <c r="GHP29" s="130"/>
      <c r="GHQ29" s="130"/>
      <c r="GHR29" s="130"/>
      <c r="GHS29" s="130"/>
      <c r="GHT29" s="130"/>
      <c r="GHU29" s="130"/>
      <c r="GHV29" s="130"/>
      <c r="GHW29" s="130"/>
      <c r="GHX29" s="130"/>
      <c r="GHY29" s="130"/>
      <c r="GHZ29" s="130"/>
      <c r="GIA29" s="130"/>
      <c r="GIB29" s="130"/>
      <c r="GIC29" s="130"/>
      <c r="GID29" s="130"/>
      <c r="GIE29" s="130"/>
      <c r="GIF29" s="130"/>
      <c r="GIG29" s="130"/>
      <c r="GIH29" s="130"/>
      <c r="GII29" s="130"/>
      <c r="GIJ29" s="130"/>
      <c r="GIK29" s="130"/>
      <c r="GIL29" s="130"/>
      <c r="GIM29" s="130"/>
      <c r="GIN29" s="130"/>
      <c r="GIO29" s="130"/>
      <c r="GIP29" s="130"/>
      <c r="GIQ29" s="130"/>
      <c r="GIR29" s="130"/>
      <c r="GIS29" s="130"/>
      <c r="GIT29" s="130"/>
      <c r="GIU29" s="130"/>
      <c r="GIV29" s="130"/>
      <c r="GIW29" s="130"/>
      <c r="GIX29" s="130"/>
      <c r="GIY29" s="130"/>
      <c r="GIZ29" s="130"/>
      <c r="GJA29" s="130"/>
      <c r="GJB29" s="130"/>
      <c r="GJC29" s="130"/>
      <c r="GJD29" s="130"/>
      <c r="GJE29" s="130"/>
      <c r="GJF29" s="130"/>
      <c r="GJG29" s="130"/>
      <c r="GJH29" s="130"/>
      <c r="GJI29" s="130"/>
      <c r="GJJ29" s="130"/>
      <c r="GJK29" s="130"/>
      <c r="GJL29" s="130"/>
      <c r="GJM29" s="130"/>
      <c r="GJN29" s="130"/>
      <c r="GJO29" s="130"/>
      <c r="GJP29" s="130"/>
      <c r="GJQ29" s="130"/>
      <c r="GJR29" s="130"/>
      <c r="GJS29" s="130"/>
      <c r="GJT29" s="130"/>
      <c r="GJU29" s="130"/>
      <c r="GJV29" s="130"/>
      <c r="GJW29" s="130"/>
      <c r="GJX29" s="130"/>
      <c r="GJY29" s="130"/>
      <c r="GJZ29" s="130"/>
      <c r="GKA29" s="130"/>
      <c r="GKB29" s="130"/>
      <c r="GKC29" s="130"/>
      <c r="GKD29" s="130"/>
      <c r="GKE29" s="130"/>
      <c r="GKF29" s="130"/>
      <c r="GKG29" s="130"/>
      <c r="GKH29" s="130"/>
      <c r="GKI29" s="130"/>
      <c r="GKJ29" s="130"/>
      <c r="GKK29" s="130"/>
      <c r="GKL29" s="130"/>
      <c r="GKM29" s="130"/>
      <c r="GKN29" s="130"/>
      <c r="GKO29" s="130"/>
      <c r="GKP29" s="130"/>
      <c r="GKQ29" s="130"/>
      <c r="GKR29" s="130"/>
      <c r="GKS29" s="130"/>
      <c r="GKT29" s="130"/>
      <c r="GKU29" s="130"/>
      <c r="GKV29" s="130"/>
      <c r="GKW29" s="130"/>
      <c r="GKX29" s="130"/>
      <c r="GKY29" s="130"/>
      <c r="GKZ29" s="130"/>
      <c r="GLA29" s="130"/>
      <c r="GLB29" s="130"/>
      <c r="GLC29" s="130"/>
      <c r="GLD29" s="130"/>
      <c r="GLE29" s="130"/>
      <c r="GLF29" s="130"/>
      <c r="GLG29" s="130"/>
      <c r="GLH29" s="130"/>
      <c r="GLI29" s="130"/>
      <c r="GLJ29" s="130"/>
      <c r="GLK29" s="130"/>
      <c r="GLL29" s="130"/>
      <c r="GLM29" s="130"/>
      <c r="GLN29" s="130"/>
      <c r="GLO29" s="130"/>
      <c r="GLP29" s="130"/>
      <c r="GLQ29" s="130"/>
      <c r="GLR29" s="130"/>
      <c r="GLS29" s="130"/>
      <c r="GLT29" s="130"/>
      <c r="GLU29" s="130"/>
      <c r="GLV29" s="130"/>
      <c r="GLW29" s="130"/>
      <c r="GLX29" s="130"/>
      <c r="GLY29" s="130"/>
      <c r="GLZ29" s="130"/>
      <c r="GMA29" s="130"/>
      <c r="GMB29" s="130"/>
      <c r="GMC29" s="130"/>
      <c r="GMD29" s="130"/>
      <c r="GME29" s="130"/>
      <c r="GMF29" s="130"/>
      <c r="GMG29" s="130"/>
      <c r="GMH29" s="130"/>
      <c r="GMI29" s="130"/>
      <c r="GMJ29" s="130"/>
      <c r="GMK29" s="130"/>
      <c r="GML29" s="130"/>
      <c r="GMM29" s="130"/>
      <c r="GMN29" s="130"/>
      <c r="GMO29" s="130"/>
      <c r="GMP29" s="130"/>
      <c r="GMQ29" s="130"/>
      <c r="GMR29" s="130"/>
      <c r="GMS29" s="130"/>
      <c r="GMT29" s="130"/>
      <c r="GMU29" s="130"/>
      <c r="GMV29" s="130"/>
      <c r="GMW29" s="130"/>
      <c r="GMX29" s="130"/>
      <c r="GMY29" s="130"/>
      <c r="GMZ29" s="130"/>
      <c r="GNA29" s="130"/>
      <c r="GNB29" s="130"/>
      <c r="GNC29" s="130"/>
      <c r="GND29" s="130"/>
      <c r="GNE29" s="130"/>
      <c r="GNF29" s="130"/>
      <c r="GNG29" s="130"/>
      <c r="GNH29" s="130"/>
      <c r="GNI29" s="130"/>
      <c r="GNJ29" s="130"/>
      <c r="GNK29" s="130"/>
      <c r="GNL29" s="130"/>
      <c r="GNM29" s="130"/>
      <c r="GNN29" s="130"/>
      <c r="GNO29" s="130"/>
      <c r="GNP29" s="130"/>
      <c r="GNQ29" s="130"/>
      <c r="GNR29" s="130"/>
      <c r="GNS29" s="130"/>
      <c r="GNT29" s="130"/>
      <c r="GNU29" s="130"/>
      <c r="GNV29" s="130"/>
      <c r="GNW29" s="130"/>
      <c r="GNX29" s="130"/>
      <c r="GNY29" s="130"/>
      <c r="GNZ29" s="130"/>
      <c r="GOA29" s="130"/>
      <c r="GOB29" s="130"/>
      <c r="GOC29" s="130"/>
      <c r="GOD29" s="130"/>
      <c r="GOE29" s="130"/>
      <c r="GOF29" s="130"/>
      <c r="GOG29" s="130"/>
      <c r="GOH29" s="130"/>
      <c r="GOI29" s="130"/>
      <c r="GOJ29" s="130"/>
      <c r="GOK29" s="130"/>
      <c r="GOL29" s="130"/>
      <c r="GOM29" s="130"/>
      <c r="GON29" s="130"/>
      <c r="GOO29" s="130"/>
      <c r="GOP29" s="130"/>
      <c r="GOQ29" s="130"/>
      <c r="GOR29" s="130"/>
      <c r="GOS29" s="130"/>
      <c r="GOT29" s="130"/>
      <c r="GOU29" s="130"/>
      <c r="GOV29" s="130"/>
      <c r="GOW29" s="130"/>
      <c r="GOX29" s="130"/>
      <c r="GOY29" s="130"/>
      <c r="GOZ29" s="130"/>
      <c r="GPA29" s="130"/>
      <c r="GPB29" s="130"/>
      <c r="GPC29" s="130"/>
      <c r="GPD29" s="130"/>
      <c r="GPE29" s="130"/>
      <c r="GPF29" s="130"/>
      <c r="GPG29" s="130"/>
      <c r="GPH29" s="130"/>
      <c r="GPI29" s="130"/>
      <c r="GPJ29" s="130"/>
      <c r="GPK29" s="130"/>
      <c r="GPL29" s="130"/>
      <c r="GPM29" s="130"/>
      <c r="GPN29" s="130"/>
      <c r="GPO29" s="130"/>
      <c r="GPP29" s="130"/>
      <c r="GPQ29" s="130"/>
      <c r="GPR29" s="130"/>
      <c r="GPS29" s="130"/>
      <c r="GPT29" s="130"/>
      <c r="GPU29" s="130"/>
      <c r="GPV29" s="130"/>
      <c r="GPW29" s="130"/>
      <c r="GPX29" s="130"/>
      <c r="GPY29" s="130"/>
      <c r="GPZ29" s="130"/>
      <c r="GQA29" s="130"/>
      <c r="GQB29" s="130"/>
      <c r="GQC29" s="130"/>
      <c r="GQD29" s="130"/>
      <c r="GQE29" s="130"/>
      <c r="GQF29" s="130"/>
      <c r="GQG29" s="130"/>
      <c r="GQH29" s="130"/>
      <c r="GQI29" s="130"/>
      <c r="GQJ29" s="130"/>
      <c r="GQK29" s="130"/>
      <c r="GQL29" s="130"/>
      <c r="GQM29" s="130"/>
      <c r="GQN29" s="130"/>
      <c r="GQO29" s="130"/>
      <c r="GQP29" s="130"/>
      <c r="GQQ29" s="130"/>
      <c r="GQR29" s="130"/>
      <c r="GQS29" s="130"/>
      <c r="GQT29" s="130"/>
      <c r="GQU29" s="130"/>
      <c r="GQV29" s="130"/>
      <c r="GQW29" s="130"/>
      <c r="GQX29" s="130"/>
      <c r="GQY29" s="130"/>
      <c r="GQZ29" s="130"/>
      <c r="GRA29" s="130"/>
      <c r="GRB29" s="130"/>
      <c r="GRC29" s="130"/>
      <c r="GRD29" s="130"/>
      <c r="GRE29" s="130"/>
      <c r="GRF29" s="130"/>
      <c r="GRG29" s="130"/>
      <c r="GRH29" s="130"/>
      <c r="GRI29" s="130"/>
      <c r="GRJ29" s="130"/>
      <c r="GRK29" s="130"/>
      <c r="GRL29" s="130"/>
      <c r="GRM29" s="130"/>
      <c r="GRN29" s="130"/>
      <c r="GRO29" s="130"/>
      <c r="GRP29" s="130"/>
      <c r="GRQ29" s="130"/>
      <c r="GRR29" s="130"/>
      <c r="GRS29" s="130"/>
      <c r="GRT29" s="130"/>
      <c r="GRU29" s="130"/>
      <c r="GRV29" s="130"/>
      <c r="GRW29" s="130"/>
      <c r="GRX29" s="130"/>
      <c r="GRY29" s="130"/>
      <c r="GRZ29" s="130"/>
      <c r="GSA29" s="130"/>
      <c r="GSB29" s="130"/>
      <c r="GSC29" s="130"/>
      <c r="GSD29" s="130"/>
      <c r="GSE29" s="130"/>
      <c r="GSF29" s="130"/>
      <c r="GSG29" s="130"/>
      <c r="GSH29" s="130"/>
      <c r="GSI29" s="130"/>
      <c r="GSJ29" s="130"/>
      <c r="GSK29" s="130"/>
      <c r="GSL29" s="130"/>
      <c r="GSM29" s="130"/>
      <c r="GSN29" s="130"/>
      <c r="GSO29" s="130"/>
      <c r="GSP29" s="130"/>
      <c r="GSQ29" s="130"/>
      <c r="GSR29" s="130"/>
      <c r="GSS29" s="130"/>
      <c r="GST29" s="130"/>
      <c r="GSU29" s="130"/>
      <c r="GSV29" s="130"/>
      <c r="GSW29" s="130"/>
      <c r="GSX29" s="130"/>
      <c r="GSY29" s="130"/>
      <c r="GSZ29" s="130"/>
      <c r="GTA29" s="130"/>
      <c r="GTB29" s="130"/>
      <c r="GTC29" s="130"/>
      <c r="GTD29" s="130"/>
      <c r="GTE29" s="130"/>
      <c r="GTF29" s="130"/>
      <c r="GTG29" s="130"/>
      <c r="GTH29" s="130"/>
      <c r="GTI29" s="130"/>
      <c r="GTJ29" s="130"/>
      <c r="GTK29" s="130"/>
      <c r="GTL29" s="130"/>
      <c r="GTM29" s="130"/>
      <c r="GTN29" s="130"/>
      <c r="GTO29" s="130"/>
      <c r="GTP29" s="130"/>
      <c r="GTQ29" s="130"/>
      <c r="GTR29" s="130"/>
      <c r="GTS29" s="130"/>
      <c r="GTT29" s="130"/>
      <c r="GTU29" s="130"/>
      <c r="GTV29" s="130"/>
      <c r="GTW29" s="130"/>
      <c r="GTX29" s="130"/>
      <c r="GTY29" s="130"/>
      <c r="GTZ29" s="130"/>
      <c r="GUA29" s="130"/>
      <c r="GUB29" s="130"/>
      <c r="GUC29" s="130"/>
      <c r="GUD29" s="130"/>
      <c r="GUE29" s="130"/>
      <c r="GUF29" s="130"/>
      <c r="GUG29" s="130"/>
      <c r="GUH29" s="130"/>
      <c r="GUI29" s="130"/>
      <c r="GUJ29" s="130"/>
      <c r="GUK29" s="130"/>
      <c r="GUL29" s="130"/>
      <c r="GUM29" s="130"/>
      <c r="GUN29" s="130"/>
      <c r="GUO29" s="130"/>
      <c r="GUP29" s="130"/>
      <c r="GUQ29" s="130"/>
      <c r="GUR29" s="130"/>
      <c r="GUS29" s="130"/>
      <c r="GUT29" s="130"/>
      <c r="GUU29" s="130"/>
      <c r="GUV29" s="130"/>
      <c r="GUW29" s="130"/>
      <c r="GUX29" s="130"/>
      <c r="GUY29" s="130"/>
      <c r="GUZ29" s="130"/>
      <c r="GVA29" s="130"/>
      <c r="GVB29" s="130"/>
      <c r="GVC29" s="130"/>
      <c r="GVD29" s="130"/>
      <c r="GVE29" s="130"/>
      <c r="GVF29" s="130"/>
      <c r="GVG29" s="130"/>
      <c r="GVH29" s="130"/>
      <c r="GVI29" s="130"/>
      <c r="GVJ29" s="130"/>
      <c r="GVK29" s="130"/>
      <c r="GVL29" s="130"/>
      <c r="GVM29" s="130"/>
      <c r="GVN29" s="130"/>
      <c r="GVO29" s="130"/>
      <c r="GVP29" s="130"/>
      <c r="GVQ29" s="130"/>
      <c r="GVR29" s="130"/>
      <c r="GVS29" s="130"/>
      <c r="GVT29" s="130"/>
      <c r="GVU29" s="130"/>
      <c r="GVV29" s="130"/>
      <c r="GVW29" s="130"/>
      <c r="GVX29" s="130"/>
      <c r="GVY29" s="130"/>
      <c r="GVZ29" s="130"/>
      <c r="GWA29" s="130"/>
      <c r="GWB29" s="130"/>
      <c r="GWC29" s="130"/>
      <c r="GWD29" s="130"/>
      <c r="GWE29" s="130"/>
      <c r="GWF29" s="130"/>
      <c r="GWG29" s="130"/>
      <c r="GWH29" s="130"/>
      <c r="GWI29" s="130"/>
      <c r="GWJ29" s="130"/>
      <c r="GWK29" s="130"/>
      <c r="GWL29" s="130"/>
      <c r="GWM29" s="130"/>
      <c r="GWN29" s="130"/>
      <c r="GWO29" s="130"/>
      <c r="GWP29" s="130"/>
      <c r="GWQ29" s="130"/>
      <c r="GWR29" s="130"/>
      <c r="GWS29" s="130"/>
      <c r="GWT29" s="130"/>
      <c r="GWU29" s="130"/>
      <c r="GWV29" s="130"/>
      <c r="GWW29" s="130"/>
      <c r="GWX29" s="130"/>
      <c r="GWY29" s="130"/>
      <c r="GWZ29" s="130"/>
      <c r="GXA29" s="130"/>
      <c r="GXB29" s="130"/>
      <c r="GXC29" s="130"/>
      <c r="GXD29" s="130"/>
      <c r="GXE29" s="130"/>
      <c r="GXF29" s="130"/>
      <c r="GXG29" s="130"/>
      <c r="GXH29" s="130"/>
      <c r="GXI29" s="130"/>
      <c r="GXJ29" s="130"/>
      <c r="GXK29" s="130"/>
      <c r="GXL29" s="130"/>
      <c r="GXM29" s="130"/>
      <c r="GXN29" s="130"/>
      <c r="GXO29" s="130"/>
      <c r="GXP29" s="130"/>
      <c r="GXQ29" s="130"/>
      <c r="GXR29" s="130"/>
      <c r="GXS29" s="130"/>
      <c r="GXT29" s="130"/>
      <c r="GXU29" s="130"/>
      <c r="GXV29" s="130"/>
      <c r="GXW29" s="130"/>
      <c r="GXX29" s="130"/>
      <c r="GXY29" s="130"/>
      <c r="GXZ29" s="130"/>
      <c r="GYA29" s="130"/>
      <c r="GYB29" s="130"/>
      <c r="GYC29" s="130"/>
      <c r="GYD29" s="130"/>
      <c r="GYE29" s="130"/>
      <c r="GYF29" s="130"/>
      <c r="GYG29" s="130"/>
      <c r="GYH29" s="130"/>
      <c r="GYI29" s="130"/>
      <c r="GYJ29" s="130"/>
      <c r="GYK29" s="130"/>
      <c r="GYL29" s="130"/>
      <c r="GYM29" s="130"/>
      <c r="GYN29" s="130"/>
      <c r="GYO29" s="130"/>
      <c r="GYP29" s="130"/>
      <c r="GYQ29" s="130"/>
      <c r="GYR29" s="130"/>
      <c r="GYS29" s="130"/>
      <c r="GYT29" s="130"/>
      <c r="GYU29" s="130"/>
      <c r="GYV29" s="130"/>
      <c r="GYW29" s="130"/>
      <c r="GYX29" s="130"/>
      <c r="GYY29" s="130"/>
      <c r="GYZ29" s="130"/>
      <c r="GZA29" s="130"/>
      <c r="GZB29" s="130"/>
      <c r="GZC29" s="130"/>
      <c r="GZD29" s="130"/>
      <c r="GZE29" s="130"/>
      <c r="GZF29" s="130"/>
      <c r="GZG29" s="130"/>
      <c r="GZH29" s="130"/>
      <c r="GZI29" s="130"/>
      <c r="GZJ29" s="130"/>
      <c r="GZK29" s="130"/>
      <c r="GZL29" s="130"/>
      <c r="GZM29" s="130"/>
      <c r="GZN29" s="130"/>
      <c r="GZO29" s="130"/>
      <c r="GZP29" s="130"/>
      <c r="GZQ29" s="130"/>
      <c r="GZR29" s="130"/>
      <c r="GZS29" s="130"/>
      <c r="GZT29" s="130"/>
      <c r="GZU29" s="130"/>
      <c r="GZV29" s="130"/>
      <c r="GZW29" s="130"/>
      <c r="GZX29" s="130"/>
      <c r="GZY29" s="130"/>
      <c r="GZZ29" s="130"/>
      <c r="HAA29" s="130"/>
      <c r="HAB29" s="130"/>
      <c r="HAC29" s="130"/>
      <c r="HAD29" s="130"/>
      <c r="HAE29" s="130"/>
      <c r="HAF29" s="130"/>
      <c r="HAG29" s="130"/>
      <c r="HAH29" s="130"/>
      <c r="HAI29" s="130"/>
      <c r="HAJ29" s="130"/>
      <c r="HAK29" s="130"/>
      <c r="HAL29" s="130"/>
      <c r="HAM29" s="130"/>
      <c r="HAN29" s="130"/>
      <c r="HAO29" s="130"/>
      <c r="HAP29" s="130"/>
      <c r="HAQ29" s="130"/>
      <c r="HAR29" s="130"/>
      <c r="HAS29" s="130"/>
      <c r="HAT29" s="130"/>
      <c r="HAU29" s="130"/>
      <c r="HAV29" s="130"/>
      <c r="HAW29" s="130"/>
      <c r="HAX29" s="130"/>
      <c r="HAY29" s="130"/>
      <c r="HAZ29" s="130"/>
      <c r="HBA29" s="130"/>
      <c r="HBB29" s="130"/>
      <c r="HBC29" s="130"/>
      <c r="HBD29" s="130"/>
      <c r="HBE29" s="130"/>
      <c r="HBF29" s="130"/>
      <c r="HBG29" s="130"/>
      <c r="HBH29" s="130"/>
      <c r="HBI29" s="130"/>
      <c r="HBJ29" s="130"/>
      <c r="HBK29" s="130"/>
      <c r="HBL29" s="130"/>
      <c r="HBM29" s="130"/>
      <c r="HBN29" s="130"/>
      <c r="HBO29" s="130"/>
      <c r="HBP29" s="130"/>
      <c r="HBQ29" s="130"/>
      <c r="HBR29" s="130"/>
      <c r="HBS29" s="130"/>
      <c r="HBT29" s="130"/>
      <c r="HBU29" s="130"/>
      <c r="HBV29" s="130"/>
      <c r="HBW29" s="130"/>
      <c r="HBX29" s="130"/>
      <c r="HBY29" s="130"/>
      <c r="HBZ29" s="130"/>
      <c r="HCA29" s="130"/>
      <c r="HCB29" s="130"/>
      <c r="HCC29" s="130"/>
      <c r="HCD29" s="130"/>
      <c r="HCE29" s="130"/>
      <c r="HCF29" s="130"/>
      <c r="HCG29" s="130"/>
      <c r="HCH29" s="130"/>
      <c r="HCI29" s="130"/>
      <c r="HCJ29" s="130"/>
      <c r="HCK29" s="130"/>
      <c r="HCL29" s="130"/>
      <c r="HCM29" s="130"/>
      <c r="HCN29" s="130"/>
      <c r="HCO29" s="130"/>
      <c r="HCP29" s="130"/>
      <c r="HCQ29" s="130"/>
      <c r="HCR29" s="130"/>
      <c r="HCS29" s="130"/>
      <c r="HCT29" s="130"/>
      <c r="HCU29" s="130"/>
      <c r="HCV29" s="130"/>
      <c r="HCW29" s="130"/>
      <c r="HCX29" s="130"/>
      <c r="HCY29" s="130"/>
      <c r="HCZ29" s="130"/>
      <c r="HDA29" s="130"/>
      <c r="HDB29" s="130"/>
      <c r="HDC29" s="130"/>
      <c r="HDD29" s="130"/>
      <c r="HDE29" s="130"/>
      <c r="HDF29" s="130"/>
      <c r="HDG29" s="130"/>
      <c r="HDH29" s="130"/>
      <c r="HDI29" s="130"/>
      <c r="HDJ29" s="130"/>
      <c r="HDK29" s="130"/>
      <c r="HDL29" s="130"/>
      <c r="HDM29" s="130"/>
      <c r="HDN29" s="130"/>
      <c r="HDO29" s="130"/>
      <c r="HDP29" s="130"/>
      <c r="HDQ29" s="130"/>
      <c r="HDR29" s="130"/>
      <c r="HDS29" s="130"/>
      <c r="HDT29" s="130"/>
      <c r="HDU29" s="130"/>
      <c r="HDV29" s="130"/>
      <c r="HDW29" s="130"/>
      <c r="HDX29" s="130"/>
      <c r="HDY29" s="130"/>
      <c r="HDZ29" s="130"/>
      <c r="HEA29" s="130"/>
      <c r="HEB29" s="130"/>
      <c r="HEC29" s="130"/>
      <c r="HED29" s="130"/>
      <c r="HEE29" s="130"/>
      <c r="HEF29" s="130"/>
      <c r="HEG29" s="130"/>
      <c r="HEH29" s="130"/>
      <c r="HEI29" s="130"/>
      <c r="HEJ29" s="130"/>
      <c r="HEK29" s="130"/>
      <c r="HEL29" s="130"/>
      <c r="HEM29" s="130"/>
      <c r="HEN29" s="130"/>
      <c r="HEO29" s="130"/>
      <c r="HEP29" s="130"/>
      <c r="HEQ29" s="130"/>
      <c r="HER29" s="130"/>
      <c r="HES29" s="130"/>
      <c r="HET29" s="130"/>
      <c r="HEU29" s="130"/>
      <c r="HEV29" s="130"/>
      <c r="HEW29" s="130"/>
      <c r="HEX29" s="130"/>
      <c r="HEY29" s="130"/>
      <c r="HEZ29" s="130"/>
      <c r="HFA29" s="130"/>
      <c r="HFB29" s="130"/>
      <c r="HFC29" s="130"/>
      <c r="HFD29" s="130"/>
      <c r="HFE29" s="130"/>
      <c r="HFF29" s="130"/>
      <c r="HFG29" s="130"/>
      <c r="HFH29" s="130"/>
      <c r="HFI29" s="130"/>
      <c r="HFJ29" s="130"/>
      <c r="HFK29" s="130"/>
      <c r="HFL29" s="130"/>
      <c r="HFM29" s="130"/>
      <c r="HFN29" s="130"/>
      <c r="HFO29" s="130"/>
      <c r="HFP29" s="130"/>
      <c r="HFQ29" s="130"/>
      <c r="HFR29" s="130"/>
      <c r="HFS29" s="130"/>
      <c r="HFT29" s="130"/>
      <c r="HFU29" s="130"/>
      <c r="HFV29" s="130"/>
      <c r="HFW29" s="130"/>
      <c r="HFX29" s="130"/>
      <c r="HFY29" s="130"/>
      <c r="HFZ29" s="130"/>
      <c r="HGA29" s="130"/>
      <c r="HGB29" s="130"/>
      <c r="HGC29" s="130"/>
      <c r="HGD29" s="130"/>
      <c r="HGE29" s="130"/>
      <c r="HGF29" s="130"/>
      <c r="HGG29" s="130"/>
      <c r="HGH29" s="130"/>
      <c r="HGI29" s="130"/>
      <c r="HGJ29" s="130"/>
      <c r="HGK29" s="130"/>
      <c r="HGL29" s="130"/>
      <c r="HGM29" s="130"/>
      <c r="HGN29" s="130"/>
      <c r="HGO29" s="130"/>
      <c r="HGP29" s="130"/>
      <c r="HGQ29" s="130"/>
      <c r="HGR29" s="130"/>
      <c r="HGS29" s="130"/>
      <c r="HGT29" s="130"/>
      <c r="HGU29" s="130"/>
      <c r="HGV29" s="130"/>
      <c r="HGW29" s="130"/>
      <c r="HGX29" s="130"/>
      <c r="HGY29" s="130"/>
      <c r="HGZ29" s="130"/>
      <c r="HHA29" s="130"/>
      <c r="HHB29" s="130"/>
      <c r="HHC29" s="130"/>
      <c r="HHD29" s="130"/>
      <c r="HHE29" s="130"/>
      <c r="HHF29" s="130"/>
      <c r="HHG29" s="130"/>
      <c r="HHH29" s="130"/>
      <c r="HHI29" s="130"/>
      <c r="HHJ29" s="130"/>
      <c r="HHK29" s="130"/>
      <c r="HHL29" s="130"/>
      <c r="HHM29" s="130"/>
      <c r="HHN29" s="130"/>
      <c r="HHO29" s="130"/>
      <c r="HHP29" s="130"/>
      <c r="HHQ29" s="130"/>
      <c r="HHR29" s="130"/>
      <c r="HHS29" s="130"/>
      <c r="HHT29" s="130"/>
      <c r="HHU29" s="130"/>
      <c r="HHV29" s="130"/>
      <c r="HHW29" s="130"/>
      <c r="HHX29" s="130"/>
      <c r="HHY29" s="130"/>
      <c r="HHZ29" s="130"/>
      <c r="HIA29" s="130"/>
      <c r="HIB29" s="130"/>
      <c r="HIC29" s="130"/>
      <c r="HID29" s="130"/>
      <c r="HIE29" s="130"/>
      <c r="HIF29" s="130"/>
      <c r="HIG29" s="130"/>
      <c r="HIH29" s="130"/>
      <c r="HII29" s="130"/>
      <c r="HIJ29" s="130"/>
      <c r="HIK29" s="130"/>
      <c r="HIL29" s="130"/>
      <c r="HIM29" s="130"/>
      <c r="HIN29" s="130"/>
      <c r="HIO29" s="130"/>
      <c r="HIP29" s="130"/>
      <c r="HIQ29" s="130"/>
      <c r="HIR29" s="130"/>
      <c r="HIS29" s="130"/>
      <c r="HIT29" s="130"/>
      <c r="HIU29" s="130"/>
      <c r="HIV29" s="130"/>
      <c r="HIW29" s="130"/>
      <c r="HIX29" s="130"/>
      <c r="HIY29" s="130"/>
      <c r="HIZ29" s="130"/>
      <c r="HJA29" s="130"/>
      <c r="HJB29" s="130"/>
      <c r="HJC29" s="130"/>
      <c r="HJD29" s="130"/>
      <c r="HJE29" s="130"/>
      <c r="HJF29" s="130"/>
      <c r="HJG29" s="130"/>
      <c r="HJH29" s="130"/>
      <c r="HJI29" s="130"/>
      <c r="HJJ29" s="130"/>
      <c r="HJK29" s="130"/>
      <c r="HJL29" s="130"/>
      <c r="HJM29" s="130"/>
      <c r="HJN29" s="130"/>
      <c r="HJO29" s="130"/>
      <c r="HJP29" s="130"/>
      <c r="HJQ29" s="130"/>
      <c r="HJR29" s="130"/>
      <c r="HJS29" s="130"/>
      <c r="HJT29" s="130"/>
      <c r="HJU29" s="130"/>
      <c r="HJV29" s="130"/>
      <c r="HJW29" s="130"/>
      <c r="HJX29" s="130"/>
      <c r="HJY29" s="130"/>
      <c r="HJZ29" s="130"/>
      <c r="HKA29" s="130"/>
      <c r="HKB29" s="130"/>
      <c r="HKC29" s="130"/>
      <c r="HKD29" s="130"/>
      <c r="HKE29" s="130"/>
      <c r="HKF29" s="130"/>
      <c r="HKG29" s="130"/>
      <c r="HKH29" s="130"/>
      <c r="HKI29" s="130"/>
      <c r="HKJ29" s="130"/>
      <c r="HKK29" s="130"/>
      <c r="HKL29" s="130"/>
      <c r="HKM29" s="130"/>
      <c r="HKN29" s="130"/>
      <c r="HKO29" s="130"/>
      <c r="HKP29" s="130"/>
      <c r="HKQ29" s="130"/>
      <c r="HKR29" s="130"/>
      <c r="HKS29" s="130"/>
      <c r="HKT29" s="130"/>
      <c r="HKU29" s="130"/>
      <c r="HKV29" s="130"/>
      <c r="HKW29" s="130"/>
      <c r="HKX29" s="130"/>
      <c r="HKY29" s="130"/>
      <c r="HKZ29" s="130"/>
      <c r="HLA29" s="130"/>
      <c r="HLB29" s="130"/>
      <c r="HLC29" s="130"/>
      <c r="HLD29" s="130"/>
      <c r="HLE29" s="130"/>
      <c r="HLF29" s="130"/>
      <c r="HLG29" s="130"/>
      <c r="HLH29" s="130"/>
      <c r="HLI29" s="130"/>
      <c r="HLJ29" s="130"/>
      <c r="HLK29" s="130"/>
      <c r="HLL29" s="130"/>
      <c r="HLM29" s="130"/>
      <c r="HLN29" s="130"/>
      <c r="HLO29" s="130"/>
      <c r="HLP29" s="130"/>
      <c r="HLQ29" s="130"/>
      <c r="HLR29" s="130"/>
      <c r="HLS29" s="130"/>
      <c r="HLT29" s="130"/>
      <c r="HLU29" s="130"/>
      <c r="HLV29" s="130"/>
      <c r="HLW29" s="130"/>
      <c r="HLX29" s="130"/>
      <c r="HLY29" s="130"/>
      <c r="HLZ29" s="130"/>
      <c r="HMA29" s="130"/>
      <c r="HMB29" s="130"/>
      <c r="HMC29" s="130"/>
      <c r="HMD29" s="130"/>
      <c r="HME29" s="130"/>
      <c r="HMF29" s="130"/>
      <c r="HMG29" s="130"/>
      <c r="HMH29" s="130"/>
      <c r="HMI29" s="130"/>
      <c r="HMJ29" s="130"/>
      <c r="HMK29" s="130"/>
      <c r="HML29" s="130"/>
      <c r="HMM29" s="130"/>
      <c r="HMN29" s="130"/>
      <c r="HMO29" s="130"/>
      <c r="HMP29" s="130"/>
      <c r="HMQ29" s="130"/>
      <c r="HMR29" s="130"/>
      <c r="HMS29" s="130"/>
      <c r="HMT29" s="130"/>
      <c r="HMU29" s="130"/>
      <c r="HMV29" s="130"/>
      <c r="HMW29" s="130"/>
      <c r="HMX29" s="130"/>
      <c r="HMY29" s="130"/>
      <c r="HMZ29" s="130"/>
      <c r="HNA29" s="130"/>
      <c r="HNB29" s="130"/>
      <c r="HNC29" s="130"/>
      <c r="HND29" s="130"/>
      <c r="HNE29" s="130"/>
      <c r="HNF29" s="130"/>
      <c r="HNG29" s="130"/>
      <c r="HNH29" s="130"/>
      <c r="HNI29" s="130"/>
      <c r="HNJ29" s="130"/>
      <c r="HNK29" s="130"/>
      <c r="HNL29" s="130"/>
      <c r="HNM29" s="130"/>
      <c r="HNN29" s="130"/>
      <c r="HNO29" s="130"/>
      <c r="HNP29" s="130"/>
      <c r="HNQ29" s="130"/>
      <c r="HNR29" s="130"/>
      <c r="HNS29" s="130"/>
      <c r="HNT29" s="130"/>
      <c r="HNU29" s="130"/>
      <c r="HNV29" s="130"/>
      <c r="HNW29" s="130"/>
      <c r="HNX29" s="130"/>
      <c r="HNY29" s="130"/>
      <c r="HNZ29" s="130"/>
      <c r="HOA29" s="130"/>
      <c r="HOB29" s="130"/>
      <c r="HOC29" s="130"/>
      <c r="HOD29" s="130"/>
      <c r="HOE29" s="130"/>
      <c r="HOF29" s="130"/>
      <c r="HOG29" s="130"/>
      <c r="HOH29" s="130"/>
      <c r="HOI29" s="130"/>
      <c r="HOJ29" s="130"/>
      <c r="HOK29" s="130"/>
      <c r="HOL29" s="130"/>
      <c r="HOM29" s="130"/>
      <c r="HON29" s="130"/>
      <c r="HOO29" s="130"/>
      <c r="HOP29" s="130"/>
      <c r="HOQ29" s="130"/>
      <c r="HOR29" s="130"/>
      <c r="HOS29" s="130"/>
      <c r="HOT29" s="130"/>
      <c r="HOU29" s="130"/>
      <c r="HOV29" s="130"/>
      <c r="HOW29" s="130"/>
      <c r="HOX29" s="130"/>
      <c r="HOY29" s="130"/>
      <c r="HOZ29" s="130"/>
      <c r="HPA29" s="130"/>
      <c r="HPB29" s="130"/>
      <c r="HPC29" s="130"/>
      <c r="HPD29" s="130"/>
      <c r="HPE29" s="130"/>
      <c r="HPF29" s="130"/>
      <c r="HPG29" s="130"/>
      <c r="HPH29" s="130"/>
      <c r="HPI29" s="130"/>
      <c r="HPJ29" s="130"/>
      <c r="HPK29" s="130"/>
      <c r="HPL29" s="130"/>
      <c r="HPM29" s="130"/>
      <c r="HPN29" s="130"/>
      <c r="HPO29" s="130"/>
      <c r="HPP29" s="130"/>
      <c r="HPQ29" s="130"/>
      <c r="HPR29" s="130"/>
      <c r="HPS29" s="130"/>
      <c r="HPT29" s="130"/>
      <c r="HPU29" s="130"/>
      <c r="HPV29" s="130"/>
      <c r="HPW29" s="130"/>
      <c r="HPX29" s="130"/>
      <c r="HPY29" s="130"/>
      <c r="HPZ29" s="130"/>
      <c r="HQA29" s="130"/>
      <c r="HQB29" s="130"/>
      <c r="HQC29" s="130"/>
      <c r="HQD29" s="130"/>
      <c r="HQE29" s="130"/>
      <c r="HQF29" s="130"/>
      <c r="HQG29" s="130"/>
      <c r="HQH29" s="130"/>
      <c r="HQI29" s="130"/>
      <c r="HQJ29" s="130"/>
      <c r="HQK29" s="130"/>
      <c r="HQL29" s="130"/>
      <c r="HQM29" s="130"/>
      <c r="HQN29" s="130"/>
      <c r="HQO29" s="130"/>
      <c r="HQP29" s="130"/>
      <c r="HQQ29" s="130"/>
      <c r="HQR29" s="130"/>
      <c r="HQS29" s="130"/>
      <c r="HQT29" s="130"/>
      <c r="HQU29" s="130"/>
      <c r="HQV29" s="130"/>
      <c r="HQW29" s="130"/>
      <c r="HQX29" s="130"/>
      <c r="HQY29" s="130"/>
      <c r="HQZ29" s="130"/>
      <c r="HRA29" s="130"/>
      <c r="HRB29" s="130"/>
      <c r="HRC29" s="130"/>
      <c r="HRD29" s="130"/>
      <c r="HRE29" s="130"/>
      <c r="HRF29" s="130"/>
      <c r="HRG29" s="130"/>
      <c r="HRH29" s="130"/>
      <c r="HRI29" s="130"/>
      <c r="HRJ29" s="130"/>
      <c r="HRK29" s="130"/>
      <c r="HRL29" s="130"/>
      <c r="HRM29" s="130"/>
      <c r="HRN29" s="130"/>
      <c r="HRO29" s="130"/>
      <c r="HRP29" s="130"/>
      <c r="HRQ29" s="130"/>
      <c r="HRR29" s="130"/>
      <c r="HRS29" s="130"/>
      <c r="HRT29" s="130"/>
      <c r="HRU29" s="130"/>
      <c r="HRV29" s="130"/>
      <c r="HRW29" s="130"/>
      <c r="HRX29" s="130"/>
      <c r="HRY29" s="130"/>
      <c r="HRZ29" s="130"/>
      <c r="HSA29" s="130"/>
      <c r="HSB29" s="130"/>
      <c r="HSC29" s="130"/>
      <c r="HSD29" s="130"/>
      <c r="HSE29" s="130"/>
      <c r="HSF29" s="130"/>
      <c r="HSG29" s="130"/>
      <c r="HSH29" s="130"/>
      <c r="HSI29" s="130"/>
      <c r="HSJ29" s="130"/>
      <c r="HSK29" s="130"/>
      <c r="HSL29" s="130"/>
      <c r="HSM29" s="130"/>
      <c r="HSN29" s="130"/>
      <c r="HSO29" s="130"/>
      <c r="HSP29" s="130"/>
      <c r="HSQ29" s="130"/>
      <c r="HSR29" s="130"/>
      <c r="HSS29" s="130"/>
      <c r="HST29" s="130"/>
      <c r="HSU29" s="130"/>
      <c r="HSV29" s="130"/>
      <c r="HSW29" s="130"/>
      <c r="HSX29" s="130"/>
      <c r="HSY29" s="130"/>
      <c r="HSZ29" s="130"/>
      <c r="HTA29" s="130"/>
      <c r="HTB29" s="130"/>
      <c r="HTC29" s="130"/>
      <c r="HTD29" s="130"/>
      <c r="HTE29" s="130"/>
      <c r="HTF29" s="130"/>
      <c r="HTG29" s="130"/>
      <c r="HTH29" s="130"/>
      <c r="HTI29" s="130"/>
      <c r="HTJ29" s="130"/>
      <c r="HTK29" s="130"/>
      <c r="HTL29" s="130"/>
      <c r="HTM29" s="130"/>
      <c r="HTN29" s="130"/>
      <c r="HTO29" s="130"/>
      <c r="HTP29" s="130"/>
      <c r="HTQ29" s="130"/>
      <c r="HTR29" s="130"/>
      <c r="HTS29" s="130"/>
      <c r="HTT29" s="130"/>
      <c r="HTU29" s="130"/>
      <c r="HTV29" s="130"/>
      <c r="HTW29" s="130"/>
      <c r="HTX29" s="130"/>
      <c r="HTY29" s="130"/>
      <c r="HTZ29" s="130"/>
      <c r="HUA29" s="130"/>
      <c r="HUB29" s="130"/>
      <c r="HUC29" s="130"/>
      <c r="HUD29" s="130"/>
      <c r="HUE29" s="130"/>
      <c r="HUF29" s="130"/>
      <c r="HUG29" s="130"/>
      <c r="HUH29" s="130"/>
      <c r="HUI29" s="130"/>
      <c r="HUJ29" s="130"/>
      <c r="HUK29" s="130"/>
      <c r="HUL29" s="130"/>
      <c r="HUM29" s="130"/>
      <c r="HUN29" s="130"/>
      <c r="HUO29" s="130"/>
      <c r="HUP29" s="130"/>
      <c r="HUQ29" s="130"/>
      <c r="HUR29" s="130"/>
      <c r="HUS29" s="130"/>
      <c r="HUT29" s="130"/>
      <c r="HUU29" s="130"/>
      <c r="HUV29" s="130"/>
      <c r="HUW29" s="130"/>
      <c r="HUX29" s="130"/>
      <c r="HUY29" s="130"/>
      <c r="HUZ29" s="130"/>
      <c r="HVA29" s="130"/>
      <c r="HVB29" s="130"/>
      <c r="HVC29" s="130"/>
      <c r="HVD29" s="130"/>
      <c r="HVE29" s="130"/>
      <c r="HVF29" s="130"/>
      <c r="HVG29" s="130"/>
      <c r="HVH29" s="130"/>
      <c r="HVI29" s="130"/>
      <c r="HVJ29" s="130"/>
      <c r="HVK29" s="130"/>
      <c r="HVL29" s="130"/>
      <c r="HVM29" s="130"/>
      <c r="HVN29" s="130"/>
      <c r="HVO29" s="130"/>
      <c r="HVP29" s="130"/>
      <c r="HVQ29" s="130"/>
      <c r="HVR29" s="130"/>
      <c r="HVS29" s="130"/>
      <c r="HVT29" s="130"/>
      <c r="HVU29" s="130"/>
      <c r="HVV29" s="130"/>
      <c r="HVW29" s="130"/>
      <c r="HVX29" s="130"/>
      <c r="HVY29" s="130"/>
      <c r="HVZ29" s="130"/>
      <c r="HWA29" s="130"/>
      <c r="HWB29" s="130"/>
      <c r="HWC29" s="130"/>
      <c r="HWD29" s="130"/>
      <c r="HWE29" s="130"/>
      <c r="HWF29" s="130"/>
      <c r="HWG29" s="130"/>
      <c r="HWH29" s="130"/>
      <c r="HWI29" s="130"/>
      <c r="HWJ29" s="130"/>
      <c r="HWK29" s="130"/>
      <c r="HWL29" s="130"/>
      <c r="HWM29" s="130"/>
      <c r="HWN29" s="130"/>
      <c r="HWO29" s="130"/>
      <c r="HWP29" s="130"/>
      <c r="HWQ29" s="130"/>
      <c r="HWR29" s="130"/>
      <c r="HWS29" s="130"/>
      <c r="HWT29" s="130"/>
      <c r="HWU29" s="130"/>
      <c r="HWV29" s="130"/>
      <c r="HWW29" s="130"/>
      <c r="HWX29" s="130"/>
      <c r="HWY29" s="130"/>
      <c r="HWZ29" s="130"/>
      <c r="HXA29" s="130"/>
      <c r="HXB29" s="130"/>
      <c r="HXC29" s="130"/>
      <c r="HXD29" s="130"/>
      <c r="HXE29" s="130"/>
      <c r="HXF29" s="130"/>
      <c r="HXG29" s="130"/>
      <c r="HXH29" s="130"/>
      <c r="HXI29" s="130"/>
      <c r="HXJ29" s="130"/>
      <c r="HXK29" s="130"/>
      <c r="HXL29" s="130"/>
      <c r="HXM29" s="130"/>
      <c r="HXN29" s="130"/>
      <c r="HXO29" s="130"/>
      <c r="HXP29" s="130"/>
      <c r="HXQ29" s="130"/>
      <c r="HXR29" s="130"/>
      <c r="HXS29" s="130"/>
      <c r="HXT29" s="130"/>
      <c r="HXU29" s="130"/>
      <c r="HXV29" s="130"/>
      <c r="HXW29" s="130"/>
      <c r="HXX29" s="130"/>
      <c r="HXY29" s="130"/>
      <c r="HXZ29" s="130"/>
      <c r="HYA29" s="130"/>
      <c r="HYB29" s="130"/>
      <c r="HYC29" s="130"/>
      <c r="HYD29" s="130"/>
      <c r="HYE29" s="130"/>
      <c r="HYF29" s="130"/>
      <c r="HYG29" s="130"/>
      <c r="HYH29" s="130"/>
      <c r="HYI29" s="130"/>
      <c r="HYJ29" s="130"/>
      <c r="HYK29" s="130"/>
      <c r="HYL29" s="130"/>
      <c r="HYM29" s="130"/>
      <c r="HYN29" s="130"/>
      <c r="HYO29" s="130"/>
      <c r="HYP29" s="130"/>
      <c r="HYQ29" s="130"/>
      <c r="HYR29" s="130"/>
      <c r="HYS29" s="130"/>
      <c r="HYT29" s="130"/>
      <c r="HYU29" s="130"/>
      <c r="HYV29" s="130"/>
      <c r="HYW29" s="130"/>
      <c r="HYX29" s="130"/>
      <c r="HYY29" s="130"/>
      <c r="HYZ29" s="130"/>
      <c r="HZA29" s="130"/>
      <c r="HZB29" s="130"/>
      <c r="HZC29" s="130"/>
      <c r="HZD29" s="130"/>
      <c r="HZE29" s="130"/>
      <c r="HZF29" s="130"/>
      <c r="HZG29" s="130"/>
      <c r="HZH29" s="130"/>
      <c r="HZI29" s="130"/>
      <c r="HZJ29" s="130"/>
      <c r="HZK29" s="130"/>
      <c r="HZL29" s="130"/>
      <c r="HZM29" s="130"/>
      <c r="HZN29" s="130"/>
      <c r="HZO29" s="130"/>
      <c r="HZP29" s="130"/>
      <c r="HZQ29" s="130"/>
      <c r="HZR29" s="130"/>
      <c r="HZS29" s="130"/>
      <c r="HZT29" s="130"/>
      <c r="HZU29" s="130"/>
      <c r="HZV29" s="130"/>
      <c r="HZW29" s="130"/>
      <c r="HZX29" s="130"/>
      <c r="HZY29" s="130"/>
      <c r="HZZ29" s="130"/>
      <c r="IAA29" s="130"/>
      <c r="IAB29" s="130"/>
      <c r="IAC29" s="130"/>
      <c r="IAD29" s="130"/>
      <c r="IAE29" s="130"/>
      <c r="IAF29" s="130"/>
      <c r="IAG29" s="130"/>
      <c r="IAH29" s="130"/>
      <c r="IAI29" s="130"/>
      <c r="IAJ29" s="130"/>
      <c r="IAK29" s="130"/>
      <c r="IAL29" s="130"/>
      <c r="IAM29" s="130"/>
      <c r="IAN29" s="130"/>
      <c r="IAO29" s="130"/>
      <c r="IAP29" s="130"/>
      <c r="IAQ29" s="130"/>
      <c r="IAR29" s="130"/>
      <c r="IAS29" s="130"/>
      <c r="IAT29" s="130"/>
      <c r="IAU29" s="130"/>
      <c r="IAV29" s="130"/>
      <c r="IAW29" s="130"/>
      <c r="IAX29" s="130"/>
      <c r="IAY29" s="130"/>
      <c r="IAZ29" s="130"/>
      <c r="IBA29" s="130"/>
      <c r="IBB29" s="130"/>
      <c r="IBC29" s="130"/>
      <c r="IBD29" s="130"/>
      <c r="IBE29" s="130"/>
      <c r="IBF29" s="130"/>
      <c r="IBG29" s="130"/>
      <c r="IBH29" s="130"/>
      <c r="IBI29" s="130"/>
      <c r="IBJ29" s="130"/>
      <c r="IBK29" s="130"/>
      <c r="IBL29" s="130"/>
      <c r="IBM29" s="130"/>
      <c r="IBN29" s="130"/>
      <c r="IBO29" s="130"/>
      <c r="IBP29" s="130"/>
      <c r="IBQ29" s="130"/>
      <c r="IBR29" s="130"/>
      <c r="IBS29" s="130"/>
      <c r="IBT29" s="130"/>
      <c r="IBU29" s="130"/>
      <c r="IBV29" s="130"/>
      <c r="IBW29" s="130"/>
      <c r="IBX29" s="130"/>
      <c r="IBY29" s="130"/>
      <c r="IBZ29" s="130"/>
      <c r="ICA29" s="130"/>
      <c r="ICB29" s="130"/>
      <c r="ICC29" s="130"/>
      <c r="ICD29" s="130"/>
      <c r="ICE29" s="130"/>
      <c r="ICF29" s="130"/>
      <c r="ICG29" s="130"/>
      <c r="ICH29" s="130"/>
      <c r="ICI29" s="130"/>
      <c r="ICJ29" s="130"/>
      <c r="ICK29" s="130"/>
      <c r="ICL29" s="130"/>
      <c r="ICM29" s="130"/>
      <c r="ICN29" s="130"/>
      <c r="ICO29" s="130"/>
      <c r="ICP29" s="130"/>
      <c r="ICQ29" s="130"/>
      <c r="ICR29" s="130"/>
      <c r="ICS29" s="130"/>
      <c r="ICT29" s="130"/>
      <c r="ICU29" s="130"/>
      <c r="ICV29" s="130"/>
      <c r="ICW29" s="130"/>
      <c r="ICX29" s="130"/>
      <c r="ICY29" s="130"/>
      <c r="ICZ29" s="130"/>
      <c r="IDA29" s="130"/>
      <c r="IDB29" s="130"/>
      <c r="IDC29" s="130"/>
      <c r="IDD29" s="130"/>
      <c r="IDE29" s="130"/>
      <c r="IDF29" s="130"/>
      <c r="IDG29" s="130"/>
      <c r="IDH29" s="130"/>
      <c r="IDI29" s="130"/>
      <c r="IDJ29" s="130"/>
      <c r="IDK29" s="130"/>
      <c r="IDL29" s="130"/>
      <c r="IDM29" s="130"/>
      <c r="IDN29" s="130"/>
      <c r="IDO29" s="130"/>
      <c r="IDP29" s="130"/>
      <c r="IDQ29" s="130"/>
      <c r="IDR29" s="130"/>
      <c r="IDS29" s="130"/>
      <c r="IDT29" s="130"/>
      <c r="IDU29" s="130"/>
      <c r="IDV29" s="130"/>
      <c r="IDW29" s="130"/>
      <c r="IDX29" s="130"/>
      <c r="IDY29" s="130"/>
      <c r="IDZ29" s="130"/>
      <c r="IEA29" s="130"/>
      <c r="IEB29" s="130"/>
      <c r="IEC29" s="130"/>
      <c r="IED29" s="130"/>
      <c r="IEE29" s="130"/>
      <c r="IEF29" s="130"/>
      <c r="IEG29" s="130"/>
      <c r="IEH29" s="130"/>
      <c r="IEI29" s="130"/>
      <c r="IEJ29" s="130"/>
      <c r="IEK29" s="130"/>
      <c r="IEL29" s="130"/>
      <c r="IEM29" s="130"/>
      <c r="IEN29" s="130"/>
      <c r="IEO29" s="130"/>
      <c r="IEP29" s="130"/>
      <c r="IEQ29" s="130"/>
      <c r="IER29" s="130"/>
      <c r="IES29" s="130"/>
      <c r="IET29" s="130"/>
      <c r="IEU29" s="130"/>
      <c r="IEV29" s="130"/>
      <c r="IEW29" s="130"/>
      <c r="IEX29" s="130"/>
      <c r="IEY29" s="130"/>
      <c r="IEZ29" s="130"/>
      <c r="IFA29" s="130"/>
      <c r="IFB29" s="130"/>
      <c r="IFC29" s="130"/>
      <c r="IFD29" s="130"/>
      <c r="IFE29" s="130"/>
      <c r="IFF29" s="130"/>
      <c r="IFG29" s="130"/>
      <c r="IFH29" s="130"/>
      <c r="IFI29" s="130"/>
      <c r="IFJ29" s="130"/>
      <c r="IFK29" s="130"/>
      <c r="IFL29" s="130"/>
      <c r="IFM29" s="130"/>
      <c r="IFN29" s="130"/>
      <c r="IFO29" s="130"/>
      <c r="IFP29" s="130"/>
      <c r="IFQ29" s="130"/>
      <c r="IFR29" s="130"/>
      <c r="IFS29" s="130"/>
      <c r="IFT29" s="130"/>
      <c r="IFU29" s="130"/>
      <c r="IFV29" s="130"/>
      <c r="IFW29" s="130"/>
      <c r="IFX29" s="130"/>
      <c r="IFY29" s="130"/>
      <c r="IFZ29" s="130"/>
      <c r="IGA29" s="130"/>
      <c r="IGB29" s="130"/>
      <c r="IGC29" s="130"/>
      <c r="IGD29" s="130"/>
      <c r="IGE29" s="130"/>
      <c r="IGF29" s="130"/>
      <c r="IGG29" s="130"/>
      <c r="IGH29" s="130"/>
      <c r="IGI29" s="130"/>
      <c r="IGJ29" s="130"/>
      <c r="IGK29" s="130"/>
      <c r="IGL29" s="130"/>
      <c r="IGM29" s="130"/>
      <c r="IGN29" s="130"/>
      <c r="IGO29" s="130"/>
      <c r="IGP29" s="130"/>
      <c r="IGQ29" s="130"/>
      <c r="IGR29" s="130"/>
      <c r="IGS29" s="130"/>
      <c r="IGT29" s="130"/>
      <c r="IGU29" s="130"/>
      <c r="IGV29" s="130"/>
      <c r="IGW29" s="130"/>
      <c r="IGX29" s="130"/>
      <c r="IGY29" s="130"/>
      <c r="IGZ29" s="130"/>
      <c r="IHA29" s="130"/>
      <c r="IHB29" s="130"/>
      <c r="IHC29" s="130"/>
      <c r="IHD29" s="130"/>
      <c r="IHE29" s="130"/>
      <c r="IHF29" s="130"/>
      <c r="IHG29" s="130"/>
      <c r="IHH29" s="130"/>
      <c r="IHI29" s="130"/>
      <c r="IHJ29" s="130"/>
      <c r="IHK29" s="130"/>
      <c r="IHL29" s="130"/>
      <c r="IHM29" s="130"/>
      <c r="IHN29" s="130"/>
      <c r="IHO29" s="130"/>
      <c r="IHP29" s="130"/>
      <c r="IHQ29" s="130"/>
      <c r="IHR29" s="130"/>
      <c r="IHS29" s="130"/>
      <c r="IHT29" s="130"/>
      <c r="IHU29" s="130"/>
      <c r="IHV29" s="130"/>
      <c r="IHW29" s="130"/>
      <c r="IHX29" s="130"/>
      <c r="IHY29" s="130"/>
      <c r="IHZ29" s="130"/>
      <c r="IIA29" s="130"/>
      <c r="IIB29" s="130"/>
      <c r="IIC29" s="130"/>
      <c r="IID29" s="130"/>
      <c r="IIE29" s="130"/>
      <c r="IIF29" s="130"/>
      <c r="IIG29" s="130"/>
      <c r="IIH29" s="130"/>
      <c r="III29" s="130"/>
      <c r="IIJ29" s="130"/>
      <c r="IIK29" s="130"/>
      <c r="IIL29" s="130"/>
      <c r="IIM29" s="130"/>
      <c r="IIN29" s="130"/>
      <c r="IIO29" s="130"/>
      <c r="IIP29" s="130"/>
      <c r="IIQ29" s="130"/>
      <c r="IIR29" s="130"/>
      <c r="IIS29" s="130"/>
      <c r="IIT29" s="130"/>
      <c r="IIU29" s="130"/>
      <c r="IIV29" s="130"/>
      <c r="IIW29" s="130"/>
      <c r="IIX29" s="130"/>
      <c r="IIY29" s="130"/>
      <c r="IIZ29" s="130"/>
      <c r="IJA29" s="130"/>
      <c r="IJB29" s="130"/>
      <c r="IJC29" s="130"/>
      <c r="IJD29" s="130"/>
      <c r="IJE29" s="130"/>
      <c r="IJF29" s="130"/>
      <c r="IJG29" s="130"/>
      <c r="IJH29" s="130"/>
      <c r="IJI29" s="130"/>
      <c r="IJJ29" s="130"/>
      <c r="IJK29" s="130"/>
      <c r="IJL29" s="130"/>
      <c r="IJM29" s="130"/>
      <c r="IJN29" s="130"/>
      <c r="IJO29" s="130"/>
      <c r="IJP29" s="130"/>
      <c r="IJQ29" s="130"/>
      <c r="IJR29" s="130"/>
      <c r="IJS29" s="130"/>
      <c r="IJT29" s="130"/>
      <c r="IJU29" s="130"/>
      <c r="IJV29" s="130"/>
      <c r="IJW29" s="130"/>
      <c r="IJX29" s="130"/>
      <c r="IJY29" s="130"/>
      <c r="IJZ29" s="130"/>
      <c r="IKA29" s="130"/>
      <c r="IKB29" s="130"/>
      <c r="IKC29" s="130"/>
      <c r="IKD29" s="130"/>
      <c r="IKE29" s="130"/>
      <c r="IKF29" s="130"/>
      <c r="IKG29" s="130"/>
      <c r="IKH29" s="130"/>
      <c r="IKI29" s="130"/>
      <c r="IKJ29" s="130"/>
      <c r="IKK29" s="130"/>
      <c r="IKL29" s="130"/>
      <c r="IKM29" s="130"/>
      <c r="IKN29" s="130"/>
      <c r="IKO29" s="130"/>
      <c r="IKP29" s="130"/>
      <c r="IKQ29" s="130"/>
      <c r="IKR29" s="130"/>
      <c r="IKS29" s="130"/>
      <c r="IKT29" s="130"/>
      <c r="IKU29" s="130"/>
      <c r="IKV29" s="130"/>
      <c r="IKW29" s="130"/>
      <c r="IKX29" s="130"/>
      <c r="IKY29" s="130"/>
      <c r="IKZ29" s="130"/>
      <c r="ILA29" s="130"/>
      <c r="ILB29" s="130"/>
      <c r="ILC29" s="130"/>
      <c r="ILD29" s="130"/>
      <c r="ILE29" s="130"/>
      <c r="ILF29" s="130"/>
      <c r="ILG29" s="130"/>
      <c r="ILH29" s="130"/>
      <c r="ILI29" s="130"/>
      <c r="ILJ29" s="130"/>
      <c r="ILK29" s="130"/>
      <c r="ILL29" s="130"/>
      <c r="ILM29" s="130"/>
      <c r="ILN29" s="130"/>
      <c r="ILO29" s="130"/>
      <c r="ILP29" s="130"/>
      <c r="ILQ29" s="130"/>
      <c r="ILR29" s="130"/>
      <c r="ILS29" s="130"/>
      <c r="ILT29" s="130"/>
      <c r="ILU29" s="130"/>
      <c r="ILV29" s="130"/>
      <c r="ILW29" s="130"/>
      <c r="ILX29" s="130"/>
      <c r="ILY29" s="130"/>
      <c r="ILZ29" s="130"/>
      <c r="IMA29" s="130"/>
      <c r="IMB29" s="130"/>
      <c r="IMC29" s="130"/>
      <c r="IMD29" s="130"/>
      <c r="IME29" s="130"/>
      <c r="IMF29" s="130"/>
      <c r="IMG29" s="130"/>
      <c r="IMH29" s="130"/>
      <c r="IMI29" s="130"/>
      <c r="IMJ29" s="130"/>
      <c r="IMK29" s="130"/>
      <c r="IML29" s="130"/>
      <c r="IMM29" s="130"/>
      <c r="IMN29" s="130"/>
      <c r="IMO29" s="130"/>
      <c r="IMP29" s="130"/>
      <c r="IMQ29" s="130"/>
      <c r="IMR29" s="130"/>
      <c r="IMS29" s="130"/>
      <c r="IMT29" s="130"/>
      <c r="IMU29" s="130"/>
      <c r="IMV29" s="130"/>
      <c r="IMW29" s="130"/>
      <c r="IMX29" s="130"/>
      <c r="IMY29" s="130"/>
      <c r="IMZ29" s="130"/>
      <c r="INA29" s="130"/>
      <c r="INB29" s="130"/>
      <c r="INC29" s="130"/>
      <c r="IND29" s="130"/>
      <c r="INE29" s="130"/>
      <c r="INF29" s="130"/>
      <c r="ING29" s="130"/>
      <c r="INH29" s="130"/>
      <c r="INI29" s="130"/>
      <c r="INJ29" s="130"/>
      <c r="INK29" s="130"/>
      <c r="INL29" s="130"/>
      <c r="INM29" s="130"/>
      <c r="INN29" s="130"/>
      <c r="INO29" s="130"/>
      <c r="INP29" s="130"/>
      <c r="INQ29" s="130"/>
      <c r="INR29" s="130"/>
      <c r="INS29" s="130"/>
      <c r="INT29" s="130"/>
      <c r="INU29" s="130"/>
      <c r="INV29" s="130"/>
      <c r="INW29" s="130"/>
      <c r="INX29" s="130"/>
      <c r="INY29" s="130"/>
      <c r="INZ29" s="130"/>
      <c r="IOA29" s="130"/>
      <c r="IOB29" s="130"/>
      <c r="IOC29" s="130"/>
      <c r="IOD29" s="130"/>
      <c r="IOE29" s="130"/>
      <c r="IOF29" s="130"/>
      <c r="IOG29" s="130"/>
      <c r="IOH29" s="130"/>
      <c r="IOI29" s="130"/>
      <c r="IOJ29" s="130"/>
      <c r="IOK29" s="130"/>
      <c r="IOL29" s="130"/>
      <c r="IOM29" s="130"/>
      <c r="ION29" s="130"/>
      <c r="IOO29" s="130"/>
      <c r="IOP29" s="130"/>
      <c r="IOQ29" s="130"/>
      <c r="IOR29" s="130"/>
      <c r="IOS29" s="130"/>
      <c r="IOT29" s="130"/>
      <c r="IOU29" s="130"/>
      <c r="IOV29" s="130"/>
      <c r="IOW29" s="130"/>
      <c r="IOX29" s="130"/>
      <c r="IOY29" s="130"/>
      <c r="IOZ29" s="130"/>
      <c r="IPA29" s="130"/>
      <c r="IPB29" s="130"/>
      <c r="IPC29" s="130"/>
      <c r="IPD29" s="130"/>
      <c r="IPE29" s="130"/>
      <c r="IPF29" s="130"/>
      <c r="IPG29" s="130"/>
      <c r="IPH29" s="130"/>
      <c r="IPI29" s="130"/>
      <c r="IPJ29" s="130"/>
      <c r="IPK29" s="130"/>
      <c r="IPL29" s="130"/>
      <c r="IPM29" s="130"/>
      <c r="IPN29" s="130"/>
      <c r="IPO29" s="130"/>
      <c r="IPP29" s="130"/>
      <c r="IPQ29" s="130"/>
      <c r="IPR29" s="130"/>
      <c r="IPS29" s="130"/>
      <c r="IPT29" s="130"/>
      <c r="IPU29" s="130"/>
      <c r="IPV29" s="130"/>
      <c r="IPW29" s="130"/>
      <c r="IPX29" s="130"/>
      <c r="IPY29" s="130"/>
      <c r="IPZ29" s="130"/>
      <c r="IQA29" s="130"/>
      <c r="IQB29" s="130"/>
      <c r="IQC29" s="130"/>
      <c r="IQD29" s="130"/>
      <c r="IQE29" s="130"/>
      <c r="IQF29" s="130"/>
      <c r="IQG29" s="130"/>
      <c r="IQH29" s="130"/>
      <c r="IQI29" s="130"/>
      <c r="IQJ29" s="130"/>
      <c r="IQK29" s="130"/>
      <c r="IQL29" s="130"/>
      <c r="IQM29" s="130"/>
      <c r="IQN29" s="130"/>
      <c r="IQO29" s="130"/>
      <c r="IQP29" s="130"/>
      <c r="IQQ29" s="130"/>
      <c r="IQR29" s="130"/>
      <c r="IQS29" s="130"/>
      <c r="IQT29" s="130"/>
      <c r="IQU29" s="130"/>
      <c r="IQV29" s="130"/>
      <c r="IQW29" s="130"/>
      <c r="IQX29" s="130"/>
      <c r="IQY29" s="130"/>
      <c r="IQZ29" s="130"/>
      <c r="IRA29" s="130"/>
      <c r="IRB29" s="130"/>
      <c r="IRC29" s="130"/>
      <c r="IRD29" s="130"/>
      <c r="IRE29" s="130"/>
      <c r="IRF29" s="130"/>
      <c r="IRG29" s="130"/>
      <c r="IRH29" s="130"/>
      <c r="IRI29" s="130"/>
      <c r="IRJ29" s="130"/>
      <c r="IRK29" s="130"/>
      <c r="IRL29" s="130"/>
      <c r="IRM29" s="130"/>
      <c r="IRN29" s="130"/>
      <c r="IRO29" s="130"/>
      <c r="IRP29" s="130"/>
      <c r="IRQ29" s="130"/>
      <c r="IRR29" s="130"/>
      <c r="IRS29" s="130"/>
      <c r="IRT29" s="130"/>
      <c r="IRU29" s="130"/>
      <c r="IRV29" s="130"/>
      <c r="IRW29" s="130"/>
      <c r="IRX29" s="130"/>
      <c r="IRY29" s="130"/>
      <c r="IRZ29" s="130"/>
      <c r="ISA29" s="130"/>
      <c r="ISB29" s="130"/>
      <c r="ISC29" s="130"/>
      <c r="ISD29" s="130"/>
      <c r="ISE29" s="130"/>
      <c r="ISF29" s="130"/>
      <c r="ISG29" s="130"/>
      <c r="ISH29" s="130"/>
      <c r="ISI29" s="130"/>
      <c r="ISJ29" s="130"/>
      <c r="ISK29" s="130"/>
      <c r="ISL29" s="130"/>
      <c r="ISM29" s="130"/>
      <c r="ISN29" s="130"/>
      <c r="ISO29" s="130"/>
      <c r="ISP29" s="130"/>
      <c r="ISQ29" s="130"/>
      <c r="ISR29" s="130"/>
      <c r="ISS29" s="130"/>
      <c r="IST29" s="130"/>
      <c r="ISU29" s="130"/>
      <c r="ISV29" s="130"/>
      <c r="ISW29" s="130"/>
      <c r="ISX29" s="130"/>
      <c r="ISY29" s="130"/>
      <c r="ISZ29" s="130"/>
      <c r="ITA29" s="130"/>
      <c r="ITB29" s="130"/>
      <c r="ITC29" s="130"/>
      <c r="ITD29" s="130"/>
      <c r="ITE29" s="130"/>
      <c r="ITF29" s="130"/>
      <c r="ITG29" s="130"/>
      <c r="ITH29" s="130"/>
      <c r="ITI29" s="130"/>
      <c r="ITJ29" s="130"/>
      <c r="ITK29" s="130"/>
      <c r="ITL29" s="130"/>
      <c r="ITM29" s="130"/>
      <c r="ITN29" s="130"/>
      <c r="ITO29" s="130"/>
      <c r="ITP29" s="130"/>
      <c r="ITQ29" s="130"/>
      <c r="ITR29" s="130"/>
      <c r="ITS29" s="130"/>
      <c r="ITT29" s="130"/>
      <c r="ITU29" s="130"/>
      <c r="ITV29" s="130"/>
      <c r="ITW29" s="130"/>
      <c r="ITX29" s="130"/>
      <c r="ITY29" s="130"/>
      <c r="ITZ29" s="130"/>
      <c r="IUA29" s="130"/>
      <c r="IUB29" s="130"/>
      <c r="IUC29" s="130"/>
      <c r="IUD29" s="130"/>
      <c r="IUE29" s="130"/>
      <c r="IUF29" s="130"/>
      <c r="IUG29" s="130"/>
      <c r="IUH29" s="130"/>
      <c r="IUI29" s="130"/>
      <c r="IUJ29" s="130"/>
      <c r="IUK29" s="130"/>
      <c r="IUL29" s="130"/>
      <c r="IUM29" s="130"/>
      <c r="IUN29" s="130"/>
      <c r="IUO29" s="130"/>
      <c r="IUP29" s="130"/>
      <c r="IUQ29" s="130"/>
      <c r="IUR29" s="130"/>
      <c r="IUS29" s="130"/>
      <c r="IUT29" s="130"/>
      <c r="IUU29" s="130"/>
      <c r="IUV29" s="130"/>
      <c r="IUW29" s="130"/>
      <c r="IUX29" s="130"/>
      <c r="IUY29" s="130"/>
      <c r="IUZ29" s="130"/>
      <c r="IVA29" s="130"/>
      <c r="IVB29" s="130"/>
      <c r="IVC29" s="130"/>
      <c r="IVD29" s="130"/>
      <c r="IVE29" s="130"/>
      <c r="IVF29" s="130"/>
      <c r="IVG29" s="130"/>
      <c r="IVH29" s="130"/>
      <c r="IVI29" s="130"/>
      <c r="IVJ29" s="130"/>
      <c r="IVK29" s="130"/>
      <c r="IVL29" s="130"/>
      <c r="IVM29" s="130"/>
      <c r="IVN29" s="130"/>
      <c r="IVO29" s="130"/>
      <c r="IVP29" s="130"/>
      <c r="IVQ29" s="130"/>
      <c r="IVR29" s="130"/>
      <c r="IVS29" s="130"/>
      <c r="IVT29" s="130"/>
      <c r="IVU29" s="130"/>
      <c r="IVV29" s="130"/>
      <c r="IVW29" s="130"/>
      <c r="IVX29" s="130"/>
      <c r="IVY29" s="130"/>
      <c r="IVZ29" s="130"/>
      <c r="IWA29" s="130"/>
      <c r="IWB29" s="130"/>
      <c r="IWC29" s="130"/>
      <c r="IWD29" s="130"/>
      <c r="IWE29" s="130"/>
      <c r="IWF29" s="130"/>
      <c r="IWG29" s="130"/>
      <c r="IWH29" s="130"/>
      <c r="IWI29" s="130"/>
      <c r="IWJ29" s="130"/>
      <c r="IWK29" s="130"/>
      <c r="IWL29" s="130"/>
      <c r="IWM29" s="130"/>
      <c r="IWN29" s="130"/>
      <c r="IWO29" s="130"/>
      <c r="IWP29" s="130"/>
      <c r="IWQ29" s="130"/>
      <c r="IWR29" s="130"/>
      <c r="IWS29" s="130"/>
      <c r="IWT29" s="130"/>
      <c r="IWU29" s="130"/>
      <c r="IWV29" s="130"/>
      <c r="IWW29" s="130"/>
      <c r="IWX29" s="130"/>
      <c r="IWY29" s="130"/>
      <c r="IWZ29" s="130"/>
      <c r="IXA29" s="130"/>
      <c r="IXB29" s="130"/>
      <c r="IXC29" s="130"/>
      <c r="IXD29" s="130"/>
      <c r="IXE29" s="130"/>
      <c r="IXF29" s="130"/>
      <c r="IXG29" s="130"/>
      <c r="IXH29" s="130"/>
      <c r="IXI29" s="130"/>
      <c r="IXJ29" s="130"/>
      <c r="IXK29" s="130"/>
      <c r="IXL29" s="130"/>
      <c r="IXM29" s="130"/>
      <c r="IXN29" s="130"/>
      <c r="IXO29" s="130"/>
      <c r="IXP29" s="130"/>
      <c r="IXQ29" s="130"/>
      <c r="IXR29" s="130"/>
      <c r="IXS29" s="130"/>
      <c r="IXT29" s="130"/>
      <c r="IXU29" s="130"/>
      <c r="IXV29" s="130"/>
      <c r="IXW29" s="130"/>
      <c r="IXX29" s="130"/>
      <c r="IXY29" s="130"/>
      <c r="IXZ29" s="130"/>
      <c r="IYA29" s="130"/>
      <c r="IYB29" s="130"/>
      <c r="IYC29" s="130"/>
      <c r="IYD29" s="130"/>
      <c r="IYE29" s="130"/>
      <c r="IYF29" s="130"/>
      <c r="IYG29" s="130"/>
      <c r="IYH29" s="130"/>
      <c r="IYI29" s="130"/>
      <c r="IYJ29" s="130"/>
      <c r="IYK29" s="130"/>
      <c r="IYL29" s="130"/>
      <c r="IYM29" s="130"/>
      <c r="IYN29" s="130"/>
      <c r="IYO29" s="130"/>
      <c r="IYP29" s="130"/>
      <c r="IYQ29" s="130"/>
      <c r="IYR29" s="130"/>
      <c r="IYS29" s="130"/>
      <c r="IYT29" s="130"/>
      <c r="IYU29" s="130"/>
      <c r="IYV29" s="130"/>
      <c r="IYW29" s="130"/>
      <c r="IYX29" s="130"/>
      <c r="IYY29" s="130"/>
      <c r="IYZ29" s="130"/>
      <c r="IZA29" s="130"/>
      <c r="IZB29" s="130"/>
      <c r="IZC29" s="130"/>
      <c r="IZD29" s="130"/>
      <c r="IZE29" s="130"/>
      <c r="IZF29" s="130"/>
      <c r="IZG29" s="130"/>
      <c r="IZH29" s="130"/>
      <c r="IZI29" s="130"/>
      <c r="IZJ29" s="130"/>
      <c r="IZK29" s="130"/>
      <c r="IZL29" s="130"/>
      <c r="IZM29" s="130"/>
      <c r="IZN29" s="130"/>
      <c r="IZO29" s="130"/>
      <c r="IZP29" s="130"/>
      <c r="IZQ29" s="130"/>
      <c r="IZR29" s="130"/>
      <c r="IZS29" s="130"/>
      <c r="IZT29" s="130"/>
      <c r="IZU29" s="130"/>
      <c r="IZV29" s="130"/>
      <c r="IZW29" s="130"/>
      <c r="IZX29" s="130"/>
      <c r="IZY29" s="130"/>
      <c r="IZZ29" s="130"/>
      <c r="JAA29" s="130"/>
      <c r="JAB29" s="130"/>
      <c r="JAC29" s="130"/>
      <c r="JAD29" s="130"/>
      <c r="JAE29" s="130"/>
      <c r="JAF29" s="130"/>
      <c r="JAG29" s="130"/>
      <c r="JAH29" s="130"/>
      <c r="JAI29" s="130"/>
      <c r="JAJ29" s="130"/>
      <c r="JAK29" s="130"/>
      <c r="JAL29" s="130"/>
      <c r="JAM29" s="130"/>
      <c r="JAN29" s="130"/>
      <c r="JAO29" s="130"/>
      <c r="JAP29" s="130"/>
      <c r="JAQ29" s="130"/>
      <c r="JAR29" s="130"/>
      <c r="JAS29" s="130"/>
      <c r="JAT29" s="130"/>
      <c r="JAU29" s="130"/>
      <c r="JAV29" s="130"/>
      <c r="JAW29" s="130"/>
      <c r="JAX29" s="130"/>
      <c r="JAY29" s="130"/>
      <c r="JAZ29" s="130"/>
      <c r="JBA29" s="130"/>
      <c r="JBB29" s="130"/>
      <c r="JBC29" s="130"/>
      <c r="JBD29" s="130"/>
      <c r="JBE29" s="130"/>
      <c r="JBF29" s="130"/>
      <c r="JBG29" s="130"/>
      <c r="JBH29" s="130"/>
      <c r="JBI29" s="130"/>
      <c r="JBJ29" s="130"/>
      <c r="JBK29" s="130"/>
      <c r="JBL29" s="130"/>
      <c r="JBM29" s="130"/>
      <c r="JBN29" s="130"/>
      <c r="JBO29" s="130"/>
      <c r="JBP29" s="130"/>
      <c r="JBQ29" s="130"/>
      <c r="JBR29" s="130"/>
      <c r="JBS29" s="130"/>
      <c r="JBT29" s="130"/>
      <c r="JBU29" s="130"/>
      <c r="JBV29" s="130"/>
      <c r="JBW29" s="130"/>
      <c r="JBX29" s="130"/>
      <c r="JBY29" s="130"/>
      <c r="JBZ29" s="130"/>
      <c r="JCA29" s="130"/>
      <c r="JCB29" s="130"/>
      <c r="JCC29" s="130"/>
      <c r="JCD29" s="130"/>
      <c r="JCE29" s="130"/>
      <c r="JCF29" s="130"/>
      <c r="JCG29" s="130"/>
      <c r="JCH29" s="130"/>
      <c r="JCI29" s="130"/>
      <c r="JCJ29" s="130"/>
      <c r="JCK29" s="130"/>
      <c r="JCL29" s="130"/>
      <c r="JCM29" s="130"/>
      <c r="JCN29" s="130"/>
      <c r="JCO29" s="130"/>
      <c r="JCP29" s="130"/>
      <c r="JCQ29" s="130"/>
      <c r="JCR29" s="130"/>
      <c r="JCS29" s="130"/>
      <c r="JCT29" s="130"/>
      <c r="JCU29" s="130"/>
      <c r="JCV29" s="130"/>
      <c r="JCW29" s="130"/>
      <c r="JCX29" s="130"/>
      <c r="JCY29" s="130"/>
      <c r="JCZ29" s="130"/>
      <c r="JDA29" s="130"/>
      <c r="JDB29" s="130"/>
      <c r="JDC29" s="130"/>
      <c r="JDD29" s="130"/>
      <c r="JDE29" s="130"/>
      <c r="JDF29" s="130"/>
      <c r="JDG29" s="130"/>
      <c r="JDH29" s="130"/>
      <c r="JDI29" s="130"/>
      <c r="JDJ29" s="130"/>
      <c r="JDK29" s="130"/>
      <c r="JDL29" s="130"/>
      <c r="JDM29" s="130"/>
      <c r="JDN29" s="130"/>
      <c r="JDO29" s="130"/>
      <c r="JDP29" s="130"/>
      <c r="JDQ29" s="130"/>
      <c r="JDR29" s="130"/>
      <c r="JDS29" s="130"/>
      <c r="JDT29" s="130"/>
      <c r="JDU29" s="130"/>
      <c r="JDV29" s="130"/>
      <c r="JDW29" s="130"/>
      <c r="JDX29" s="130"/>
      <c r="JDY29" s="130"/>
      <c r="JDZ29" s="130"/>
      <c r="JEA29" s="130"/>
      <c r="JEB29" s="130"/>
      <c r="JEC29" s="130"/>
      <c r="JED29" s="130"/>
      <c r="JEE29" s="130"/>
      <c r="JEF29" s="130"/>
      <c r="JEG29" s="130"/>
      <c r="JEH29" s="130"/>
      <c r="JEI29" s="130"/>
      <c r="JEJ29" s="130"/>
      <c r="JEK29" s="130"/>
      <c r="JEL29" s="130"/>
      <c r="JEM29" s="130"/>
      <c r="JEN29" s="130"/>
      <c r="JEO29" s="130"/>
      <c r="JEP29" s="130"/>
      <c r="JEQ29" s="130"/>
      <c r="JER29" s="130"/>
      <c r="JES29" s="130"/>
      <c r="JET29" s="130"/>
      <c r="JEU29" s="130"/>
      <c r="JEV29" s="130"/>
      <c r="JEW29" s="130"/>
      <c r="JEX29" s="130"/>
      <c r="JEY29" s="130"/>
      <c r="JEZ29" s="130"/>
      <c r="JFA29" s="130"/>
      <c r="JFB29" s="130"/>
      <c r="JFC29" s="130"/>
      <c r="JFD29" s="130"/>
      <c r="JFE29" s="130"/>
      <c r="JFF29" s="130"/>
      <c r="JFG29" s="130"/>
      <c r="JFH29" s="130"/>
      <c r="JFI29" s="130"/>
      <c r="JFJ29" s="130"/>
      <c r="JFK29" s="130"/>
      <c r="JFL29" s="130"/>
      <c r="JFM29" s="130"/>
      <c r="JFN29" s="130"/>
      <c r="JFO29" s="130"/>
      <c r="JFP29" s="130"/>
      <c r="JFQ29" s="130"/>
      <c r="JFR29" s="130"/>
      <c r="JFS29" s="130"/>
      <c r="JFT29" s="130"/>
      <c r="JFU29" s="130"/>
      <c r="JFV29" s="130"/>
      <c r="JFW29" s="130"/>
      <c r="JFX29" s="130"/>
      <c r="JFY29" s="130"/>
      <c r="JFZ29" s="130"/>
      <c r="JGA29" s="130"/>
      <c r="JGB29" s="130"/>
      <c r="JGC29" s="130"/>
      <c r="JGD29" s="130"/>
      <c r="JGE29" s="130"/>
      <c r="JGF29" s="130"/>
      <c r="JGG29" s="130"/>
      <c r="JGH29" s="130"/>
      <c r="JGI29" s="130"/>
      <c r="JGJ29" s="130"/>
      <c r="JGK29" s="130"/>
      <c r="JGL29" s="130"/>
      <c r="JGM29" s="130"/>
      <c r="JGN29" s="130"/>
      <c r="JGO29" s="130"/>
      <c r="JGP29" s="130"/>
      <c r="JGQ29" s="130"/>
      <c r="JGR29" s="130"/>
      <c r="JGS29" s="130"/>
      <c r="JGT29" s="130"/>
      <c r="JGU29" s="130"/>
      <c r="JGV29" s="130"/>
      <c r="JGW29" s="130"/>
      <c r="JGX29" s="130"/>
      <c r="JGY29" s="130"/>
      <c r="JGZ29" s="130"/>
      <c r="JHA29" s="130"/>
      <c r="JHB29" s="130"/>
      <c r="JHC29" s="130"/>
      <c r="JHD29" s="130"/>
      <c r="JHE29" s="130"/>
      <c r="JHF29" s="130"/>
      <c r="JHG29" s="130"/>
      <c r="JHH29" s="130"/>
      <c r="JHI29" s="130"/>
      <c r="JHJ29" s="130"/>
      <c r="JHK29" s="130"/>
      <c r="JHL29" s="130"/>
      <c r="JHM29" s="130"/>
      <c r="JHN29" s="130"/>
      <c r="JHO29" s="130"/>
      <c r="JHP29" s="130"/>
      <c r="JHQ29" s="130"/>
      <c r="JHR29" s="130"/>
      <c r="JHS29" s="130"/>
      <c r="JHT29" s="130"/>
      <c r="JHU29" s="130"/>
      <c r="JHV29" s="130"/>
      <c r="JHW29" s="130"/>
      <c r="JHX29" s="130"/>
      <c r="JHY29" s="130"/>
      <c r="JHZ29" s="130"/>
      <c r="JIA29" s="130"/>
      <c r="JIB29" s="130"/>
      <c r="JIC29" s="130"/>
      <c r="JID29" s="130"/>
      <c r="JIE29" s="130"/>
      <c r="JIF29" s="130"/>
      <c r="JIG29" s="130"/>
      <c r="JIH29" s="130"/>
      <c r="JII29" s="130"/>
      <c r="JIJ29" s="130"/>
      <c r="JIK29" s="130"/>
      <c r="JIL29" s="130"/>
      <c r="JIM29" s="130"/>
      <c r="JIN29" s="130"/>
      <c r="JIO29" s="130"/>
      <c r="JIP29" s="130"/>
      <c r="JIQ29" s="130"/>
      <c r="JIR29" s="130"/>
      <c r="JIS29" s="130"/>
      <c r="JIT29" s="130"/>
      <c r="JIU29" s="130"/>
      <c r="JIV29" s="130"/>
      <c r="JIW29" s="130"/>
      <c r="JIX29" s="130"/>
      <c r="JIY29" s="130"/>
      <c r="JIZ29" s="130"/>
      <c r="JJA29" s="130"/>
      <c r="JJB29" s="130"/>
      <c r="JJC29" s="130"/>
      <c r="JJD29" s="130"/>
      <c r="JJE29" s="130"/>
      <c r="JJF29" s="130"/>
      <c r="JJG29" s="130"/>
      <c r="JJH29" s="130"/>
      <c r="JJI29" s="130"/>
      <c r="JJJ29" s="130"/>
      <c r="JJK29" s="130"/>
      <c r="JJL29" s="130"/>
      <c r="JJM29" s="130"/>
      <c r="JJN29" s="130"/>
      <c r="JJO29" s="130"/>
      <c r="JJP29" s="130"/>
      <c r="JJQ29" s="130"/>
      <c r="JJR29" s="130"/>
      <c r="JJS29" s="130"/>
      <c r="JJT29" s="130"/>
      <c r="JJU29" s="130"/>
      <c r="JJV29" s="130"/>
      <c r="JJW29" s="130"/>
      <c r="JJX29" s="130"/>
      <c r="JJY29" s="130"/>
      <c r="JJZ29" s="130"/>
      <c r="JKA29" s="130"/>
      <c r="JKB29" s="130"/>
      <c r="JKC29" s="130"/>
      <c r="JKD29" s="130"/>
      <c r="JKE29" s="130"/>
      <c r="JKF29" s="130"/>
      <c r="JKG29" s="130"/>
      <c r="JKH29" s="130"/>
      <c r="JKI29" s="130"/>
      <c r="JKJ29" s="130"/>
      <c r="JKK29" s="130"/>
      <c r="JKL29" s="130"/>
      <c r="JKM29" s="130"/>
      <c r="JKN29" s="130"/>
      <c r="JKO29" s="130"/>
      <c r="JKP29" s="130"/>
      <c r="JKQ29" s="130"/>
      <c r="JKR29" s="130"/>
      <c r="JKS29" s="130"/>
      <c r="JKT29" s="130"/>
      <c r="JKU29" s="130"/>
      <c r="JKV29" s="130"/>
      <c r="JKW29" s="130"/>
      <c r="JKX29" s="130"/>
      <c r="JKY29" s="130"/>
      <c r="JKZ29" s="130"/>
      <c r="JLA29" s="130"/>
      <c r="JLB29" s="130"/>
      <c r="JLC29" s="130"/>
      <c r="JLD29" s="130"/>
      <c r="JLE29" s="130"/>
      <c r="JLF29" s="130"/>
      <c r="JLG29" s="130"/>
      <c r="JLH29" s="130"/>
      <c r="JLI29" s="130"/>
      <c r="JLJ29" s="130"/>
      <c r="JLK29" s="130"/>
      <c r="JLL29" s="130"/>
      <c r="JLM29" s="130"/>
      <c r="JLN29" s="130"/>
      <c r="JLO29" s="130"/>
      <c r="JLP29" s="130"/>
      <c r="JLQ29" s="130"/>
      <c r="JLR29" s="130"/>
      <c r="JLS29" s="130"/>
      <c r="JLT29" s="130"/>
      <c r="JLU29" s="130"/>
      <c r="JLV29" s="130"/>
      <c r="JLW29" s="130"/>
      <c r="JLX29" s="130"/>
      <c r="JLY29" s="130"/>
      <c r="JLZ29" s="130"/>
      <c r="JMA29" s="130"/>
      <c r="JMB29" s="130"/>
      <c r="JMC29" s="130"/>
      <c r="JMD29" s="130"/>
      <c r="JME29" s="130"/>
      <c r="JMF29" s="130"/>
      <c r="JMG29" s="130"/>
      <c r="JMH29" s="130"/>
      <c r="JMI29" s="130"/>
      <c r="JMJ29" s="130"/>
      <c r="JMK29" s="130"/>
      <c r="JML29" s="130"/>
      <c r="JMM29" s="130"/>
      <c r="JMN29" s="130"/>
      <c r="JMO29" s="130"/>
      <c r="JMP29" s="130"/>
      <c r="JMQ29" s="130"/>
      <c r="JMR29" s="130"/>
      <c r="JMS29" s="130"/>
      <c r="JMT29" s="130"/>
      <c r="JMU29" s="130"/>
      <c r="JMV29" s="130"/>
      <c r="JMW29" s="130"/>
      <c r="JMX29" s="130"/>
      <c r="JMY29" s="130"/>
      <c r="JMZ29" s="130"/>
      <c r="JNA29" s="130"/>
      <c r="JNB29" s="130"/>
      <c r="JNC29" s="130"/>
      <c r="JND29" s="130"/>
      <c r="JNE29" s="130"/>
      <c r="JNF29" s="130"/>
      <c r="JNG29" s="130"/>
      <c r="JNH29" s="130"/>
      <c r="JNI29" s="130"/>
      <c r="JNJ29" s="130"/>
      <c r="JNK29" s="130"/>
      <c r="JNL29" s="130"/>
      <c r="JNM29" s="130"/>
      <c r="JNN29" s="130"/>
      <c r="JNO29" s="130"/>
      <c r="JNP29" s="130"/>
      <c r="JNQ29" s="130"/>
      <c r="JNR29" s="130"/>
      <c r="JNS29" s="130"/>
      <c r="JNT29" s="130"/>
      <c r="JNU29" s="130"/>
      <c r="JNV29" s="130"/>
      <c r="JNW29" s="130"/>
      <c r="JNX29" s="130"/>
      <c r="JNY29" s="130"/>
      <c r="JNZ29" s="130"/>
      <c r="JOA29" s="130"/>
      <c r="JOB29" s="130"/>
      <c r="JOC29" s="130"/>
      <c r="JOD29" s="130"/>
      <c r="JOE29" s="130"/>
      <c r="JOF29" s="130"/>
      <c r="JOG29" s="130"/>
      <c r="JOH29" s="130"/>
      <c r="JOI29" s="130"/>
      <c r="JOJ29" s="130"/>
      <c r="JOK29" s="130"/>
      <c r="JOL29" s="130"/>
      <c r="JOM29" s="130"/>
      <c r="JON29" s="130"/>
      <c r="JOO29" s="130"/>
      <c r="JOP29" s="130"/>
      <c r="JOQ29" s="130"/>
      <c r="JOR29" s="130"/>
      <c r="JOS29" s="130"/>
      <c r="JOT29" s="130"/>
      <c r="JOU29" s="130"/>
      <c r="JOV29" s="130"/>
      <c r="JOW29" s="130"/>
      <c r="JOX29" s="130"/>
      <c r="JOY29" s="130"/>
      <c r="JOZ29" s="130"/>
      <c r="JPA29" s="130"/>
      <c r="JPB29" s="130"/>
      <c r="JPC29" s="130"/>
      <c r="JPD29" s="130"/>
      <c r="JPE29" s="130"/>
      <c r="JPF29" s="130"/>
      <c r="JPG29" s="130"/>
      <c r="JPH29" s="130"/>
      <c r="JPI29" s="130"/>
      <c r="JPJ29" s="130"/>
      <c r="JPK29" s="130"/>
      <c r="JPL29" s="130"/>
      <c r="JPM29" s="130"/>
      <c r="JPN29" s="130"/>
      <c r="JPO29" s="130"/>
      <c r="JPP29" s="130"/>
      <c r="JPQ29" s="130"/>
      <c r="JPR29" s="130"/>
      <c r="JPS29" s="130"/>
      <c r="JPT29" s="130"/>
      <c r="JPU29" s="130"/>
      <c r="JPV29" s="130"/>
      <c r="JPW29" s="130"/>
      <c r="JPX29" s="130"/>
      <c r="JPY29" s="130"/>
      <c r="JPZ29" s="130"/>
      <c r="JQA29" s="130"/>
      <c r="JQB29" s="130"/>
      <c r="JQC29" s="130"/>
      <c r="JQD29" s="130"/>
      <c r="JQE29" s="130"/>
      <c r="JQF29" s="130"/>
      <c r="JQG29" s="130"/>
      <c r="JQH29" s="130"/>
      <c r="JQI29" s="130"/>
      <c r="JQJ29" s="130"/>
      <c r="JQK29" s="130"/>
      <c r="JQL29" s="130"/>
      <c r="JQM29" s="130"/>
      <c r="JQN29" s="130"/>
      <c r="JQO29" s="130"/>
      <c r="JQP29" s="130"/>
      <c r="JQQ29" s="130"/>
      <c r="JQR29" s="130"/>
      <c r="JQS29" s="130"/>
      <c r="JQT29" s="130"/>
      <c r="JQU29" s="130"/>
      <c r="JQV29" s="130"/>
      <c r="JQW29" s="130"/>
      <c r="JQX29" s="130"/>
      <c r="JQY29" s="130"/>
      <c r="JQZ29" s="130"/>
      <c r="JRA29" s="130"/>
      <c r="JRB29" s="130"/>
      <c r="JRC29" s="130"/>
      <c r="JRD29" s="130"/>
      <c r="JRE29" s="130"/>
      <c r="JRF29" s="130"/>
      <c r="JRG29" s="130"/>
      <c r="JRH29" s="130"/>
      <c r="JRI29" s="130"/>
      <c r="JRJ29" s="130"/>
      <c r="JRK29" s="130"/>
      <c r="JRL29" s="130"/>
      <c r="JRM29" s="130"/>
      <c r="JRN29" s="130"/>
      <c r="JRO29" s="130"/>
      <c r="JRP29" s="130"/>
      <c r="JRQ29" s="130"/>
      <c r="JRR29" s="130"/>
      <c r="JRS29" s="130"/>
      <c r="JRT29" s="130"/>
      <c r="JRU29" s="130"/>
      <c r="JRV29" s="130"/>
      <c r="JRW29" s="130"/>
      <c r="JRX29" s="130"/>
      <c r="JRY29" s="130"/>
      <c r="JRZ29" s="130"/>
      <c r="JSA29" s="130"/>
      <c r="JSB29" s="130"/>
      <c r="JSC29" s="130"/>
      <c r="JSD29" s="130"/>
      <c r="JSE29" s="130"/>
      <c r="JSF29" s="130"/>
      <c r="JSG29" s="130"/>
      <c r="JSH29" s="130"/>
      <c r="JSI29" s="130"/>
      <c r="JSJ29" s="130"/>
      <c r="JSK29" s="130"/>
      <c r="JSL29" s="130"/>
      <c r="JSM29" s="130"/>
      <c r="JSN29" s="130"/>
      <c r="JSO29" s="130"/>
      <c r="JSP29" s="130"/>
      <c r="JSQ29" s="130"/>
      <c r="JSR29" s="130"/>
      <c r="JSS29" s="130"/>
      <c r="JST29" s="130"/>
      <c r="JSU29" s="130"/>
      <c r="JSV29" s="130"/>
      <c r="JSW29" s="130"/>
      <c r="JSX29" s="130"/>
      <c r="JSY29" s="130"/>
      <c r="JSZ29" s="130"/>
      <c r="JTA29" s="130"/>
      <c r="JTB29" s="130"/>
      <c r="JTC29" s="130"/>
      <c r="JTD29" s="130"/>
      <c r="JTE29" s="130"/>
      <c r="JTF29" s="130"/>
      <c r="JTG29" s="130"/>
      <c r="JTH29" s="130"/>
      <c r="JTI29" s="130"/>
      <c r="JTJ29" s="130"/>
      <c r="JTK29" s="130"/>
      <c r="JTL29" s="130"/>
      <c r="JTM29" s="130"/>
      <c r="JTN29" s="130"/>
      <c r="JTO29" s="130"/>
      <c r="JTP29" s="130"/>
      <c r="JTQ29" s="130"/>
      <c r="JTR29" s="130"/>
      <c r="JTS29" s="130"/>
      <c r="JTT29" s="130"/>
      <c r="JTU29" s="130"/>
      <c r="JTV29" s="130"/>
      <c r="JTW29" s="130"/>
      <c r="JTX29" s="130"/>
      <c r="JTY29" s="130"/>
      <c r="JTZ29" s="130"/>
      <c r="JUA29" s="130"/>
      <c r="JUB29" s="130"/>
      <c r="JUC29" s="130"/>
      <c r="JUD29" s="130"/>
      <c r="JUE29" s="130"/>
      <c r="JUF29" s="130"/>
      <c r="JUG29" s="130"/>
      <c r="JUH29" s="130"/>
      <c r="JUI29" s="130"/>
      <c r="JUJ29" s="130"/>
      <c r="JUK29" s="130"/>
      <c r="JUL29" s="130"/>
      <c r="JUM29" s="130"/>
      <c r="JUN29" s="130"/>
      <c r="JUO29" s="130"/>
      <c r="JUP29" s="130"/>
      <c r="JUQ29" s="130"/>
      <c r="JUR29" s="130"/>
      <c r="JUS29" s="130"/>
      <c r="JUT29" s="130"/>
      <c r="JUU29" s="130"/>
      <c r="JUV29" s="130"/>
      <c r="JUW29" s="130"/>
      <c r="JUX29" s="130"/>
      <c r="JUY29" s="130"/>
      <c r="JUZ29" s="130"/>
      <c r="JVA29" s="130"/>
      <c r="JVB29" s="130"/>
      <c r="JVC29" s="130"/>
      <c r="JVD29" s="130"/>
      <c r="JVE29" s="130"/>
      <c r="JVF29" s="130"/>
      <c r="JVG29" s="130"/>
      <c r="JVH29" s="130"/>
      <c r="JVI29" s="130"/>
      <c r="JVJ29" s="130"/>
      <c r="JVK29" s="130"/>
      <c r="JVL29" s="130"/>
      <c r="JVM29" s="130"/>
      <c r="JVN29" s="130"/>
      <c r="JVO29" s="130"/>
      <c r="JVP29" s="130"/>
      <c r="JVQ29" s="130"/>
      <c r="JVR29" s="130"/>
      <c r="JVS29" s="130"/>
      <c r="JVT29" s="130"/>
      <c r="JVU29" s="130"/>
      <c r="JVV29" s="130"/>
      <c r="JVW29" s="130"/>
      <c r="JVX29" s="130"/>
      <c r="JVY29" s="130"/>
      <c r="JVZ29" s="130"/>
      <c r="JWA29" s="130"/>
      <c r="JWB29" s="130"/>
      <c r="JWC29" s="130"/>
      <c r="JWD29" s="130"/>
      <c r="JWE29" s="130"/>
      <c r="JWF29" s="130"/>
      <c r="JWG29" s="130"/>
      <c r="JWH29" s="130"/>
      <c r="JWI29" s="130"/>
      <c r="JWJ29" s="130"/>
      <c r="JWK29" s="130"/>
      <c r="JWL29" s="130"/>
      <c r="JWM29" s="130"/>
      <c r="JWN29" s="130"/>
      <c r="JWO29" s="130"/>
      <c r="JWP29" s="130"/>
      <c r="JWQ29" s="130"/>
      <c r="JWR29" s="130"/>
      <c r="JWS29" s="130"/>
      <c r="JWT29" s="130"/>
      <c r="JWU29" s="130"/>
      <c r="JWV29" s="130"/>
      <c r="JWW29" s="130"/>
      <c r="JWX29" s="130"/>
      <c r="JWY29" s="130"/>
      <c r="JWZ29" s="130"/>
      <c r="JXA29" s="130"/>
      <c r="JXB29" s="130"/>
      <c r="JXC29" s="130"/>
      <c r="JXD29" s="130"/>
      <c r="JXE29" s="130"/>
      <c r="JXF29" s="130"/>
      <c r="JXG29" s="130"/>
      <c r="JXH29" s="130"/>
      <c r="JXI29" s="130"/>
      <c r="JXJ29" s="130"/>
      <c r="JXK29" s="130"/>
      <c r="JXL29" s="130"/>
      <c r="JXM29" s="130"/>
      <c r="JXN29" s="130"/>
      <c r="JXO29" s="130"/>
      <c r="JXP29" s="130"/>
      <c r="JXQ29" s="130"/>
      <c r="JXR29" s="130"/>
      <c r="JXS29" s="130"/>
      <c r="JXT29" s="130"/>
      <c r="JXU29" s="130"/>
      <c r="JXV29" s="130"/>
      <c r="JXW29" s="130"/>
      <c r="JXX29" s="130"/>
      <c r="JXY29" s="130"/>
      <c r="JXZ29" s="130"/>
      <c r="JYA29" s="130"/>
      <c r="JYB29" s="130"/>
      <c r="JYC29" s="130"/>
      <c r="JYD29" s="130"/>
      <c r="JYE29" s="130"/>
      <c r="JYF29" s="130"/>
      <c r="JYG29" s="130"/>
      <c r="JYH29" s="130"/>
      <c r="JYI29" s="130"/>
      <c r="JYJ29" s="130"/>
      <c r="JYK29" s="130"/>
      <c r="JYL29" s="130"/>
      <c r="JYM29" s="130"/>
      <c r="JYN29" s="130"/>
      <c r="JYO29" s="130"/>
      <c r="JYP29" s="130"/>
      <c r="JYQ29" s="130"/>
      <c r="JYR29" s="130"/>
      <c r="JYS29" s="130"/>
      <c r="JYT29" s="130"/>
      <c r="JYU29" s="130"/>
      <c r="JYV29" s="130"/>
      <c r="JYW29" s="130"/>
      <c r="JYX29" s="130"/>
      <c r="JYY29" s="130"/>
      <c r="JYZ29" s="130"/>
      <c r="JZA29" s="130"/>
      <c r="JZB29" s="130"/>
      <c r="JZC29" s="130"/>
      <c r="JZD29" s="130"/>
      <c r="JZE29" s="130"/>
      <c r="JZF29" s="130"/>
      <c r="JZG29" s="130"/>
      <c r="JZH29" s="130"/>
      <c r="JZI29" s="130"/>
      <c r="JZJ29" s="130"/>
      <c r="JZK29" s="130"/>
      <c r="JZL29" s="130"/>
      <c r="JZM29" s="130"/>
      <c r="JZN29" s="130"/>
      <c r="JZO29" s="130"/>
      <c r="JZP29" s="130"/>
      <c r="JZQ29" s="130"/>
      <c r="JZR29" s="130"/>
      <c r="JZS29" s="130"/>
      <c r="JZT29" s="130"/>
      <c r="JZU29" s="130"/>
      <c r="JZV29" s="130"/>
      <c r="JZW29" s="130"/>
      <c r="JZX29" s="130"/>
      <c r="JZY29" s="130"/>
      <c r="JZZ29" s="130"/>
      <c r="KAA29" s="130"/>
      <c r="KAB29" s="130"/>
      <c r="KAC29" s="130"/>
      <c r="KAD29" s="130"/>
      <c r="KAE29" s="130"/>
      <c r="KAF29" s="130"/>
      <c r="KAG29" s="130"/>
      <c r="KAH29" s="130"/>
      <c r="KAI29" s="130"/>
      <c r="KAJ29" s="130"/>
      <c r="KAK29" s="130"/>
      <c r="KAL29" s="130"/>
      <c r="KAM29" s="130"/>
      <c r="KAN29" s="130"/>
      <c r="KAO29" s="130"/>
      <c r="KAP29" s="130"/>
      <c r="KAQ29" s="130"/>
      <c r="KAR29" s="130"/>
      <c r="KAS29" s="130"/>
      <c r="KAT29" s="130"/>
      <c r="KAU29" s="130"/>
      <c r="KAV29" s="130"/>
      <c r="KAW29" s="130"/>
      <c r="KAX29" s="130"/>
      <c r="KAY29" s="130"/>
      <c r="KAZ29" s="130"/>
      <c r="KBA29" s="130"/>
      <c r="KBB29" s="130"/>
      <c r="KBC29" s="130"/>
      <c r="KBD29" s="130"/>
      <c r="KBE29" s="130"/>
      <c r="KBF29" s="130"/>
      <c r="KBG29" s="130"/>
      <c r="KBH29" s="130"/>
      <c r="KBI29" s="130"/>
      <c r="KBJ29" s="130"/>
      <c r="KBK29" s="130"/>
      <c r="KBL29" s="130"/>
      <c r="KBM29" s="130"/>
      <c r="KBN29" s="130"/>
      <c r="KBO29" s="130"/>
      <c r="KBP29" s="130"/>
      <c r="KBQ29" s="130"/>
      <c r="KBR29" s="130"/>
      <c r="KBS29" s="130"/>
      <c r="KBT29" s="130"/>
      <c r="KBU29" s="130"/>
      <c r="KBV29" s="130"/>
      <c r="KBW29" s="130"/>
      <c r="KBX29" s="130"/>
      <c r="KBY29" s="130"/>
      <c r="KBZ29" s="130"/>
      <c r="KCA29" s="130"/>
      <c r="KCB29" s="130"/>
      <c r="KCC29" s="130"/>
      <c r="KCD29" s="130"/>
      <c r="KCE29" s="130"/>
      <c r="KCF29" s="130"/>
      <c r="KCG29" s="130"/>
      <c r="KCH29" s="130"/>
      <c r="KCI29" s="130"/>
      <c r="KCJ29" s="130"/>
      <c r="KCK29" s="130"/>
      <c r="KCL29" s="130"/>
      <c r="KCM29" s="130"/>
      <c r="KCN29" s="130"/>
      <c r="KCO29" s="130"/>
      <c r="KCP29" s="130"/>
      <c r="KCQ29" s="130"/>
      <c r="KCR29" s="130"/>
      <c r="KCS29" s="130"/>
      <c r="KCT29" s="130"/>
      <c r="KCU29" s="130"/>
      <c r="KCV29" s="130"/>
      <c r="KCW29" s="130"/>
      <c r="KCX29" s="130"/>
      <c r="KCY29" s="130"/>
      <c r="KCZ29" s="130"/>
      <c r="KDA29" s="130"/>
      <c r="KDB29" s="130"/>
      <c r="KDC29" s="130"/>
      <c r="KDD29" s="130"/>
      <c r="KDE29" s="130"/>
      <c r="KDF29" s="130"/>
      <c r="KDG29" s="130"/>
      <c r="KDH29" s="130"/>
      <c r="KDI29" s="130"/>
      <c r="KDJ29" s="130"/>
      <c r="KDK29" s="130"/>
      <c r="KDL29" s="130"/>
      <c r="KDM29" s="130"/>
      <c r="KDN29" s="130"/>
      <c r="KDO29" s="130"/>
      <c r="KDP29" s="130"/>
      <c r="KDQ29" s="130"/>
      <c r="KDR29" s="130"/>
      <c r="KDS29" s="130"/>
      <c r="KDT29" s="130"/>
      <c r="KDU29" s="130"/>
      <c r="KDV29" s="130"/>
      <c r="KDW29" s="130"/>
      <c r="KDX29" s="130"/>
      <c r="KDY29" s="130"/>
      <c r="KDZ29" s="130"/>
      <c r="KEA29" s="130"/>
      <c r="KEB29" s="130"/>
      <c r="KEC29" s="130"/>
      <c r="KED29" s="130"/>
      <c r="KEE29" s="130"/>
      <c r="KEF29" s="130"/>
      <c r="KEG29" s="130"/>
      <c r="KEH29" s="130"/>
      <c r="KEI29" s="130"/>
      <c r="KEJ29" s="130"/>
      <c r="KEK29" s="130"/>
      <c r="KEL29" s="130"/>
      <c r="KEM29" s="130"/>
      <c r="KEN29" s="130"/>
      <c r="KEO29" s="130"/>
      <c r="KEP29" s="130"/>
      <c r="KEQ29" s="130"/>
      <c r="KER29" s="130"/>
      <c r="KES29" s="130"/>
      <c r="KET29" s="130"/>
      <c r="KEU29" s="130"/>
      <c r="KEV29" s="130"/>
      <c r="KEW29" s="130"/>
      <c r="KEX29" s="130"/>
      <c r="KEY29" s="130"/>
      <c r="KEZ29" s="130"/>
      <c r="KFA29" s="130"/>
      <c r="KFB29" s="130"/>
      <c r="KFC29" s="130"/>
      <c r="KFD29" s="130"/>
      <c r="KFE29" s="130"/>
      <c r="KFF29" s="130"/>
      <c r="KFG29" s="130"/>
      <c r="KFH29" s="130"/>
      <c r="KFI29" s="130"/>
      <c r="KFJ29" s="130"/>
      <c r="KFK29" s="130"/>
      <c r="KFL29" s="130"/>
      <c r="KFM29" s="130"/>
      <c r="KFN29" s="130"/>
      <c r="KFO29" s="130"/>
      <c r="KFP29" s="130"/>
      <c r="KFQ29" s="130"/>
      <c r="KFR29" s="130"/>
      <c r="KFS29" s="130"/>
      <c r="KFT29" s="130"/>
      <c r="KFU29" s="130"/>
      <c r="KFV29" s="130"/>
      <c r="KFW29" s="130"/>
      <c r="KFX29" s="130"/>
      <c r="KFY29" s="130"/>
      <c r="KFZ29" s="130"/>
      <c r="KGA29" s="130"/>
      <c r="KGB29" s="130"/>
      <c r="KGC29" s="130"/>
      <c r="KGD29" s="130"/>
      <c r="KGE29" s="130"/>
      <c r="KGF29" s="130"/>
      <c r="KGG29" s="130"/>
      <c r="KGH29" s="130"/>
      <c r="KGI29" s="130"/>
      <c r="KGJ29" s="130"/>
      <c r="KGK29" s="130"/>
      <c r="KGL29" s="130"/>
      <c r="KGM29" s="130"/>
      <c r="KGN29" s="130"/>
      <c r="KGO29" s="130"/>
      <c r="KGP29" s="130"/>
      <c r="KGQ29" s="130"/>
      <c r="KGR29" s="130"/>
      <c r="KGS29" s="130"/>
      <c r="KGT29" s="130"/>
      <c r="KGU29" s="130"/>
      <c r="KGV29" s="130"/>
      <c r="KGW29" s="130"/>
      <c r="KGX29" s="130"/>
      <c r="KGY29" s="130"/>
      <c r="KGZ29" s="130"/>
      <c r="KHA29" s="130"/>
      <c r="KHB29" s="130"/>
      <c r="KHC29" s="130"/>
      <c r="KHD29" s="130"/>
      <c r="KHE29" s="130"/>
      <c r="KHF29" s="130"/>
      <c r="KHG29" s="130"/>
      <c r="KHH29" s="130"/>
      <c r="KHI29" s="130"/>
      <c r="KHJ29" s="130"/>
      <c r="KHK29" s="130"/>
      <c r="KHL29" s="130"/>
      <c r="KHM29" s="130"/>
      <c r="KHN29" s="130"/>
      <c r="KHO29" s="130"/>
      <c r="KHP29" s="130"/>
      <c r="KHQ29" s="130"/>
      <c r="KHR29" s="130"/>
      <c r="KHS29" s="130"/>
      <c r="KHT29" s="130"/>
      <c r="KHU29" s="130"/>
      <c r="KHV29" s="130"/>
      <c r="KHW29" s="130"/>
      <c r="KHX29" s="130"/>
      <c r="KHY29" s="130"/>
      <c r="KHZ29" s="130"/>
      <c r="KIA29" s="130"/>
      <c r="KIB29" s="130"/>
      <c r="KIC29" s="130"/>
      <c r="KID29" s="130"/>
      <c r="KIE29" s="130"/>
      <c r="KIF29" s="130"/>
      <c r="KIG29" s="130"/>
      <c r="KIH29" s="130"/>
      <c r="KII29" s="130"/>
      <c r="KIJ29" s="130"/>
      <c r="KIK29" s="130"/>
      <c r="KIL29" s="130"/>
      <c r="KIM29" s="130"/>
      <c r="KIN29" s="130"/>
      <c r="KIO29" s="130"/>
      <c r="KIP29" s="130"/>
      <c r="KIQ29" s="130"/>
      <c r="KIR29" s="130"/>
      <c r="KIS29" s="130"/>
      <c r="KIT29" s="130"/>
      <c r="KIU29" s="130"/>
      <c r="KIV29" s="130"/>
      <c r="KIW29" s="130"/>
      <c r="KIX29" s="130"/>
      <c r="KIY29" s="130"/>
      <c r="KIZ29" s="130"/>
      <c r="KJA29" s="130"/>
      <c r="KJB29" s="130"/>
      <c r="KJC29" s="130"/>
      <c r="KJD29" s="130"/>
      <c r="KJE29" s="130"/>
      <c r="KJF29" s="130"/>
      <c r="KJG29" s="130"/>
      <c r="KJH29" s="130"/>
      <c r="KJI29" s="130"/>
      <c r="KJJ29" s="130"/>
      <c r="KJK29" s="130"/>
      <c r="KJL29" s="130"/>
      <c r="KJM29" s="130"/>
      <c r="KJN29" s="130"/>
      <c r="KJO29" s="130"/>
      <c r="KJP29" s="130"/>
      <c r="KJQ29" s="130"/>
      <c r="KJR29" s="130"/>
      <c r="KJS29" s="130"/>
      <c r="KJT29" s="130"/>
      <c r="KJU29" s="130"/>
      <c r="KJV29" s="130"/>
      <c r="KJW29" s="130"/>
      <c r="KJX29" s="130"/>
      <c r="KJY29" s="130"/>
      <c r="KJZ29" s="130"/>
      <c r="KKA29" s="130"/>
      <c r="KKB29" s="130"/>
      <c r="KKC29" s="130"/>
      <c r="KKD29" s="130"/>
      <c r="KKE29" s="130"/>
      <c r="KKF29" s="130"/>
      <c r="KKG29" s="130"/>
      <c r="KKH29" s="130"/>
      <c r="KKI29" s="130"/>
      <c r="KKJ29" s="130"/>
      <c r="KKK29" s="130"/>
      <c r="KKL29" s="130"/>
      <c r="KKM29" s="130"/>
      <c r="KKN29" s="130"/>
      <c r="KKO29" s="130"/>
      <c r="KKP29" s="130"/>
      <c r="KKQ29" s="130"/>
      <c r="KKR29" s="130"/>
      <c r="KKS29" s="130"/>
      <c r="KKT29" s="130"/>
      <c r="KKU29" s="130"/>
      <c r="KKV29" s="130"/>
      <c r="KKW29" s="130"/>
      <c r="KKX29" s="130"/>
      <c r="KKY29" s="130"/>
      <c r="KKZ29" s="130"/>
      <c r="KLA29" s="130"/>
      <c r="KLB29" s="130"/>
      <c r="KLC29" s="130"/>
      <c r="KLD29" s="130"/>
      <c r="KLE29" s="130"/>
      <c r="KLF29" s="130"/>
      <c r="KLG29" s="130"/>
      <c r="KLH29" s="130"/>
      <c r="KLI29" s="130"/>
      <c r="KLJ29" s="130"/>
      <c r="KLK29" s="130"/>
      <c r="KLL29" s="130"/>
      <c r="KLM29" s="130"/>
      <c r="KLN29" s="130"/>
      <c r="KLO29" s="130"/>
      <c r="KLP29" s="130"/>
      <c r="KLQ29" s="130"/>
      <c r="KLR29" s="130"/>
      <c r="KLS29" s="130"/>
      <c r="KLT29" s="130"/>
      <c r="KLU29" s="130"/>
      <c r="KLV29" s="130"/>
      <c r="KLW29" s="130"/>
      <c r="KLX29" s="130"/>
      <c r="KLY29" s="130"/>
      <c r="KLZ29" s="130"/>
      <c r="KMA29" s="130"/>
      <c r="KMB29" s="130"/>
      <c r="KMC29" s="130"/>
      <c r="KMD29" s="130"/>
      <c r="KME29" s="130"/>
      <c r="KMF29" s="130"/>
      <c r="KMG29" s="130"/>
      <c r="KMH29" s="130"/>
      <c r="KMI29" s="130"/>
      <c r="KMJ29" s="130"/>
      <c r="KMK29" s="130"/>
      <c r="KML29" s="130"/>
      <c r="KMM29" s="130"/>
      <c r="KMN29" s="130"/>
      <c r="KMO29" s="130"/>
      <c r="KMP29" s="130"/>
      <c r="KMQ29" s="130"/>
      <c r="KMR29" s="130"/>
      <c r="KMS29" s="130"/>
      <c r="KMT29" s="130"/>
      <c r="KMU29" s="130"/>
      <c r="KMV29" s="130"/>
      <c r="KMW29" s="130"/>
      <c r="KMX29" s="130"/>
      <c r="KMY29" s="130"/>
      <c r="KMZ29" s="130"/>
      <c r="KNA29" s="130"/>
      <c r="KNB29" s="130"/>
      <c r="KNC29" s="130"/>
      <c r="KND29" s="130"/>
      <c r="KNE29" s="130"/>
      <c r="KNF29" s="130"/>
      <c r="KNG29" s="130"/>
      <c r="KNH29" s="130"/>
      <c r="KNI29" s="130"/>
      <c r="KNJ29" s="130"/>
      <c r="KNK29" s="130"/>
      <c r="KNL29" s="130"/>
      <c r="KNM29" s="130"/>
      <c r="KNN29" s="130"/>
      <c r="KNO29" s="130"/>
      <c r="KNP29" s="130"/>
      <c r="KNQ29" s="130"/>
      <c r="KNR29" s="130"/>
      <c r="KNS29" s="130"/>
      <c r="KNT29" s="130"/>
      <c r="KNU29" s="130"/>
      <c r="KNV29" s="130"/>
      <c r="KNW29" s="130"/>
      <c r="KNX29" s="130"/>
      <c r="KNY29" s="130"/>
      <c r="KNZ29" s="130"/>
      <c r="KOA29" s="130"/>
      <c r="KOB29" s="130"/>
      <c r="KOC29" s="130"/>
      <c r="KOD29" s="130"/>
      <c r="KOE29" s="130"/>
      <c r="KOF29" s="130"/>
      <c r="KOG29" s="130"/>
      <c r="KOH29" s="130"/>
      <c r="KOI29" s="130"/>
      <c r="KOJ29" s="130"/>
      <c r="KOK29" s="130"/>
      <c r="KOL29" s="130"/>
      <c r="KOM29" s="130"/>
      <c r="KON29" s="130"/>
      <c r="KOO29" s="130"/>
      <c r="KOP29" s="130"/>
      <c r="KOQ29" s="130"/>
      <c r="KOR29" s="130"/>
      <c r="KOS29" s="130"/>
      <c r="KOT29" s="130"/>
      <c r="KOU29" s="130"/>
      <c r="KOV29" s="130"/>
      <c r="KOW29" s="130"/>
      <c r="KOX29" s="130"/>
      <c r="KOY29" s="130"/>
      <c r="KOZ29" s="130"/>
      <c r="KPA29" s="130"/>
      <c r="KPB29" s="130"/>
      <c r="KPC29" s="130"/>
      <c r="KPD29" s="130"/>
      <c r="KPE29" s="130"/>
      <c r="KPF29" s="130"/>
      <c r="KPG29" s="130"/>
      <c r="KPH29" s="130"/>
      <c r="KPI29" s="130"/>
      <c r="KPJ29" s="130"/>
      <c r="KPK29" s="130"/>
      <c r="KPL29" s="130"/>
      <c r="KPM29" s="130"/>
      <c r="KPN29" s="130"/>
      <c r="KPO29" s="130"/>
      <c r="KPP29" s="130"/>
      <c r="KPQ29" s="130"/>
      <c r="KPR29" s="130"/>
      <c r="KPS29" s="130"/>
      <c r="KPT29" s="130"/>
      <c r="KPU29" s="130"/>
      <c r="KPV29" s="130"/>
      <c r="KPW29" s="130"/>
      <c r="KPX29" s="130"/>
      <c r="KPY29" s="130"/>
      <c r="KPZ29" s="130"/>
      <c r="KQA29" s="130"/>
      <c r="KQB29" s="130"/>
      <c r="KQC29" s="130"/>
      <c r="KQD29" s="130"/>
      <c r="KQE29" s="130"/>
      <c r="KQF29" s="130"/>
      <c r="KQG29" s="130"/>
      <c r="KQH29" s="130"/>
      <c r="KQI29" s="130"/>
      <c r="KQJ29" s="130"/>
      <c r="KQK29" s="130"/>
      <c r="KQL29" s="130"/>
      <c r="KQM29" s="130"/>
      <c r="KQN29" s="130"/>
      <c r="KQO29" s="130"/>
      <c r="KQP29" s="130"/>
      <c r="KQQ29" s="130"/>
      <c r="KQR29" s="130"/>
      <c r="KQS29" s="130"/>
      <c r="KQT29" s="130"/>
      <c r="KQU29" s="130"/>
      <c r="KQV29" s="130"/>
      <c r="KQW29" s="130"/>
      <c r="KQX29" s="130"/>
      <c r="KQY29" s="130"/>
      <c r="KQZ29" s="130"/>
      <c r="KRA29" s="130"/>
      <c r="KRB29" s="130"/>
      <c r="KRC29" s="130"/>
      <c r="KRD29" s="130"/>
      <c r="KRE29" s="130"/>
      <c r="KRF29" s="130"/>
      <c r="KRG29" s="130"/>
      <c r="KRH29" s="130"/>
      <c r="KRI29" s="130"/>
      <c r="KRJ29" s="130"/>
      <c r="KRK29" s="130"/>
      <c r="KRL29" s="130"/>
      <c r="KRM29" s="130"/>
      <c r="KRN29" s="130"/>
      <c r="KRO29" s="130"/>
      <c r="KRP29" s="130"/>
      <c r="KRQ29" s="130"/>
      <c r="KRR29" s="130"/>
      <c r="KRS29" s="130"/>
      <c r="KRT29" s="130"/>
      <c r="KRU29" s="130"/>
      <c r="KRV29" s="130"/>
      <c r="KRW29" s="130"/>
      <c r="KRX29" s="130"/>
      <c r="KRY29" s="130"/>
      <c r="KRZ29" s="130"/>
      <c r="KSA29" s="130"/>
      <c r="KSB29" s="130"/>
      <c r="KSC29" s="130"/>
      <c r="KSD29" s="130"/>
      <c r="KSE29" s="130"/>
      <c r="KSF29" s="130"/>
      <c r="KSG29" s="130"/>
      <c r="KSH29" s="130"/>
      <c r="KSI29" s="130"/>
      <c r="KSJ29" s="130"/>
      <c r="KSK29" s="130"/>
      <c r="KSL29" s="130"/>
      <c r="KSM29" s="130"/>
      <c r="KSN29" s="130"/>
      <c r="KSO29" s="130"/>
      <c r="KSP29" s="130"/>
      <c r="KSQ29" s="130"/>
      <c r="KSR29" s="130"/>
      <c r="KSS29" s="130"/>
      <c r="KST29" s="130"/>
      <c r="KSU29" s="130"/>
      <c r="KSV29" s="130"/>
      <c r="KSW29" s="130"/>
      <c r="KSX29" s="130"/>
      <c r="KSY29" s="130"/>
      <c r="KSZ29" s="130"/>
      <c r="KTA29" s="130"/>
      <c r="KTB29" s="130"/>
      <c r="KTC29" s="130"/>
      <c r="KTD29" s="130"/>
      <c r="KTE29" s="130"/>
      <c r="KTF29" s="130"/>
      <c r="KTG29" s="130"/>
      <c r="KTH29" s="130"/>
      <c r="KTI29" s="130"/>
      <c r="KTJ29" s="130"/>
      <c r="KTK29" s="130"/>
      <c r="KTL29" s="130"/>
      <c r="KTM29" s="130"/>
      <c r="KTN29" s="130"/>
      <c r="KTO29" s="130"/>
      <c r="KTP29" s="130"/>
      <c r="KTQ29" s="130"/>
      <c r="KTR29" s="130"/>
      <c r="KTS29" s="130"/>
      <c r="KTT29" s="130"/>
      <c r="KTU29" s="130"/>
      <c r="KTV29" s="130"/>
      <c r="KTW29" s="130"/>
      <c r="KTX29" s="130"/>
      <c r="KTY29" s="130"/>
      <c r="KTZ29" s="130"/>
      <c r="KUA29" s="130"/>
      <c r="KUB29" s="130"/>
      <c r="KUC29" s="130"/>
      <c r="KUD29" s="130"/>
      <c r="KUE29" s="130"/>
      <c r="KUF29" s="130"/>
      <c r="KUG29" s="130"/>
      <c r="KUH29" s="130"/>
      <c r="KUI29" s="130"/>
      <c r="KUJ29" s="130"/>
      <c r="KUK29" s="130"/>
      <c r="KUL29" s="130"/>
      <c r="KUM29" s="130"/>
      <c r="KUN29" s="130"/>
      <c r="KUO29" s="130"/>
      <c r="KUP29" s="130"/>
      <c r="KUQ29" s="130"/>
      <c r="KUR29" s="130"/>
      <c r="KUS29" s="130"/>
      <c r="KUT29" s="130"/>
      <c r="KUU29" s="130"/>
      <c r="KUV29" s="130"/>
      <c r="KUW29" s="130"/>
      <c r="KUX29" s="130"/>
      <c r="KUY29" s="130"/>
      <c r="KUZ29" s="130"/>
      <c r="KVA29" s="130"/>
      <c r="KVB29" s="130"/>
      <c r="KVC29" s="130"/>
      <c r="KVD29" s="130"/>
      <c r="KVE29" s="130"/>
      <c r="KVF29" s="130"/>
      <c r="KVG29" s="130"/>
      <c r="KVH29" s="130"/>
      <c r="KVI29" s="130"/>
      <c r="KVJ29" s="130"/>
      <c r="KVK29" s="130"/>
      <c r="KVL29" s="130"/>
      <c r="KVM29" s="130"/>
      <c r="KVN29" s="130"/>
      <c r="KVO29" s="130"/>
      <c r="KVP29" s="130"/>
      <c r="KVQ29" s="130"/>
      <c r="KVR29" s="130"/>
      <c r="KVS29" s="130"/>
      <c r="KVT29" s="130"/>
      <c r="KVU29" s="130"/>
      <c r="KVV29" s="130"/>
      <c r="KVW29" s="130"/>
      <c r="KVX29" s="130"/>
      <c r="KVY29" s="130"/>
      <c r="KVZ29" s="130"/>
      <c r="KWA29" s="130"/>
      <c r="KWB29" s="130"/>
      <c r="KWC29" s="130"/>
      <c r="KWD29" s="130"/>
      <c r="KWE29" s="130"/>
      <c r="KWF29" s="130"/>
      <c r="KWG29" s="130"/>
      <c r="KWH29" s="130"/>
      <c r="KWI29" s="130"/>
      <c r="KWJ29" s="130"/>
      <c r="KWK29" s="130"/>
      <c r="KWL29" s="130"/>
      <c r="KWM29" s="130"/>
      <c r="KWN29" s="130"/>
      <c r="KWO29" s="130"/>
      <c r="KWP29" s="130"/>
      <c r="KWQ29" s="130"/>
      <c r="KWR29" s="130"/>
      <c r="KWS29" s="130"/>
      <c r="KWT29" s="130"/>
      <c r="KWU29" s="130"/>
      <c r="KWV29" s="130"/>
      <c r="KWW29" s="130"/>
      <c r="KWX29" s="130"/>
      <c r="KWY29" s="130"/>
      <c r="KWZ29" s="130"/>
      <c r="KXA29" s="130"/>
      <c r="KXB29" s="130"/>
      <c r="KXC29" s="130"/>
      <c r="KXD29" s="130"/>
      <c r="KXE29" s="130"/>
      <c r="KXF29" s="130"/>
      <c r="KXG29" s="130"/>
      <c r="KXH29" s="130"/>
      <c r="KXI29" s="130"/>
      <c r="KXJ29" s="130"/>
      <c r="KXK29" s="130"/>
      <c r="KXL29" s="130"/>
      <c r="KXM29" s="130"/>
      <c r="KXN29" s="130"/>
      <c r="KXO29" s="130"/>
      <c r="KXP29" s="130"/>
      <c r="KXQ29" s="130"/>
      <c r="KXR29" s="130"/>
      <c r="KXS29" s="130"/>
      <c r="KXT29" s="130"/>
      <c r="KXU29" s="130"/>
      <c r="KXV29" s="130"/>
      <c r="KXW29" s="130"/>
      <c r="KXX29" s="130"/>
      <c r="KXY29" s="130"/>
      <c r="KXZ29" s="130"/>
      <c r="KYA29" s="130"/>
      <c r="KYB29" s="130"/>
      <c r="KYC29" s="130"/>
      <c r="KYD29" s="130"/>
      <c r="KYE29" s="130"/>
      <c r="KYF29" s="130"/>
      <c r="KYG29" s="130"/>
      <c r="KYH29" s="130"/>
      <c r="KYI29" s="130"/>
      <c r="KYJ29" s="130"/>
      <c r="KYK29" s="130"/>
      <c r="KYL29" s="130"/>
      <c r="KYM29" s="130"/>
      <c r="KYN29" s="130"/>
      <c r="KYO29" s="130"/>
      <c r="KYP29" s="130"/>
      <c r="KYQ29" s="130"/>
      <c r="KYR29" s="130"/>
      <c r="KYS29" s="130"/>
      <c r="KYT29" s="130"/>
      <c r="KYU29" s="130"/>
      <c r="KYV29" s="130"/>
      <c r="KYW29" s="130"/>
      <c r="KYX29" s="130"/>
      <c r="KYY29" s="130"/>
      <c r="KYZ29" s="130"/>
      <c r="KZA29" s="130"/>
      <c r="KZB29" s="130"/>
      <c r="KZC29" s="130"/>
      <c r="KZD29" s="130"/>
      <c r="KZE29" s="130"/>
      <c r="KZF29" s="130"/>
      <c r="KZG29" s="130"/>
      <c r="KZH29" s="130"/>
      <c r="KZI29" s="130"/>
      <c r="KZJ29" s="130"/>
      <c r="KZK29" s="130"/>
      <c r="KZL29" s="130"/>
      <c r="KZM29" s="130"/>
      <c r="KZN29" s="130"/>
      <c r="KZO29" s="130"/>
      <c r="KZP29" s="130"/>
      <c r="KZQ29" s="130"/>
      <c r="KZR29" s="130"/>
      <c r="KZS29" s="130"/>
      <c r="KZT29" s="130"/>
      <c r="KZU29" s="130"/>
      <c r="KZV29" s="130"/>
      <c r="KZW29" s="130"/>
      <c r="KZX29" s="130"/>
      <c r="KZY29" s="130"/>
      <c r="KZZ29" s="130"/>
      <c r="LAA29" s="130"/>
      <c r="LAB29" s="130"/>
      <c r="LAC29" s="130"/>
      <c r="LAD29" s="130"/>
      <c r="LAE29" s="130"/>
      <c r="LAF29" s="130"/>
      <c r="LAG29" s="130"/>
      <c r="LAH29" s="130"/>
      <c r="LAI29" s="130"/>
      <c r="LAJ29" s="130"/>
      <c r="LAK29" s="130"/>
      <c r="LAL29" s="130"/>
      <c r="LAM29" s="130"/>
      <c r="LAN29" s="130"/>
      <c r="LAO29" s="130"/>
      <c r="LAP29" s="130"/>
      <c r="LAQ29" s="130"/>
      <c r="LAR29" s="130"/>
      <c r="LAS29" s="130"/>
      <c r="LAT29" s="130"/>
      <c r="LAU29" s="130"/>
      <c r="LAV29" s="130"/>
      <c r="LAW29" s="130"/>
      <c r="LAX29" s="130"/>
      <c r="LAY29" s="130"/>
      <c r="LAZ29" s="130"/>
      <c r="LBA29" s="130"/>
      <c r="LBB29" s="130"/>
      <c r="LBC29" s="130"/>
      <c r="LBD29" s="130"/>
      <c r="LBE29" s="130"/>
      <c r="LBF29" s="130"/>
      <c r="LBG29" s="130"/>
      <c r="LBH29" s="130"/>
      <c r="LBI29" s="130"/>
      <c r="LBJ29" s="130"/>
      <c r="LBK29" s="130"/>
      <c r="LBL29" s="130"/>
      <c r="LBM29" s="130"/>
      <c r="LBN29" s="130"/>
      <c r="LBO29" s="130"/>
      <c r="LBP29" s="130"/>
      <c r="LBQ29" s="130"/>
      <c r="LBR29" s="130"/>
      <c r="LBS29" s="130"/>
      <c r="LBT29" s="130"/>
      <c r="LBU29" s="130"/>
      <c r="LBV29" s="130"/>
      <c r="LBW29" s="130"/>
      <c r="LBX29" s="130"/>
      <c r="LBY29" s="130"/>
      <c r="LBZ29" s="130"/>
      <c r="LCA29" s="130"/>
      <c r="LCB29" s="130"/>
      <c r="LCC29" s="130"/>
      <c r="LCD29" s="130"/>
      <c r="LCE29" s="130"/>
      <c r="LCF29" s="130"/>
      <c r="LCG29" s="130"/>
      <c r="LCH29" s="130"/>
      <c r="LCI29" s="130"/>
      <c r="LCJ29" s="130"/>
      <c r="LCK29" s="130"/>
      <c r="LCL29" s="130"/>
      <c r="LCM29" s="130"/>
      <c r="LCN29" s="130"/>
      <c r="LCO29" s="130"/>
      <c r="LCP29" s="130"/>
      <c r="LCQ29" s="130"/>
      <c r="LCR29" s="130"/>
      <c r="LCS29" s="130"/>
      <c r="LCT29" s="130"/>
      <c r="LCU29" s="130"/>
      <c r="LCV29" s="130"/>
      <c r="LCW29" s="130"/>
      <c r="LCX29" s="130"/>
      <c r="LCY29" s="130"/>
      <c r="LCZ29" s="130"/>
      <c r="LDA29" s="130"/>
      <c r="LDB29" s="130"/>
      <c r="LDC29" s="130"/>
      <c r="LDD29" s="130"/>
      <c r="LDE29" s="130"/>
      <c r="LDF29" s="130"/>
      <c r="LDG29" s="130"/>
      <c r="LDH29" s="130"/>
      <c r="LDI29" s="130"/>
      <c r="LDJ29" s="130"/>
      <c r="LDK29" s="130"/>
      <c r="LDL29" s="130"/>
      <c r="LDM29" s="130"/>
      <c r="LDN29" s="130"/>
      <c r="LDO29" s="130"/>
      <c r="LDP29" s="130"/>
      <c r="LDQ29" s="130"/>
      <c r="LDR29" s="130"/>
      <c r="LDS29" s="130"/>
      <c r="LDT29" s="130"/>
      <c r="LDU29" s="130"/>
      <c r="LDV29" s="130"/>
      <c r="LDW29" s="130"/>
      <c r="LDX29" s="130"/>
      <c r="LDY29" s="130"/>
      <c r="LDZ29" s="130"/>
      <c r="LEA29" s="130"/>
      <c r="LEB29" s="130"/>
      <c r="LEC29" s="130"/>
      <c r="LED29" s="130"/>
      <c r="LEE29" s="130"/>
      <c r="LEF29" s="130"/>
      <c r="LEG29" s="130"/>
      <c r="LEH29" s="130"/>
      <c r="LEI29" s="130"/>
      <c r="LEJ29" s="130"/>
      <c r="LEK29" s="130"/>
      <c r="LEL29" s="130"/>
      <c r="LEM29" s="130"/>
      <c r="LEN29" s="130"/>
      <c r="LEO29" s="130"/>
      <c r="LEP29" s="130"/>
      <c r="LEQ29" s="130"/>
      <c r="LER29" s="130"/>
      <c r="LES29" s="130"/>
      <c r="LET29" s="130"/>
      <c r="LEU29" s="130"/>
      <c r="LEV29" s="130"/>
      <c r="LEW29" s="130"/>
      <c r="LEX29" s="130"/>
      <c r="LEY29" s="130"/>
      <c r="LEZ29" s="130"/>
      <c r="LFA29" s="130"/>
      <c r="LFB29" s="130"/>
      <c r="LFC29" s="130"/>
      <c r="LFD29" s="130"/>
      <c r="LFE29" s="130"/>
      <c r="LFF29" s="130"/>
      <c r="LFG29" s="130"/>
      <c r="LFH29" s="130"/>
      <c r="LFI29" s="130"/>
      <c r="LFJ29" s="130"/>
      <c r="LFK29" s="130"/>
      <c r="LFL29" s="130"/>
      <c r="LFM29" s="130"/>
      <c r="LFN29" s="130"/>
      <c r="LFO29" s="130"/>
      <c r="LFP29" s="130"/>
      <c r="LFQ29" s="130"/>
      <c r="LFR29" s="130"/>
      <c r="LFS29" s="130"/>
      <c r="LFT29" s="130"/>
      <c r="LFU29" s="130"/>
      <c r="LFV29" s="130"/>
      <c r="LFW29" s="130"/>
      <c r="LFX29" s="130"/>
      <c r="LFY29" s="130"/>
      <c r="LFZ29" s="130"/>
      <c r="LGA29" s="130"/>
      <c r="LGB29" s="130"/>
      <c r="LGC29" s="130"/>
      <c r="LGD29" s="130"/>
      <c r="LGE29" s="130"/>
      <c r="LGF29" s="130"/>
      <c r="LGG29" s="130"/>
      <c r="LGH29" s="130"/>
      <c r="LGI29" s="130"/>
      <c r="LGJ29" s="130"/>
      <c r="LGK29" s="130"/>
      <c r="LGL29" s="130"/>
      <c r="LGM29" s="130"/>
      <c r="LGN29" s="130"/>
      <c r="LGO29" s="130"/>
      <c r="LGP29" s="130"/>
      <c r="LGQ29" s="130"/>
      <c r="LGR29" s="130"/>
      <c r="LGS29" s="130"/>
      <c r="LGT29" s="130"/>
      <c r="LGU29" s="130"/>
      <c r="LGV29" s="130"/>
      <c r="LGW29" s="130"/>
      <c r="LGX29" s="130"/>
      <c r="LGY29" s="130"/>
      <c r="LGZ29" s="130"/>
      <c r="LHA29" s="130"/>
      <c r="LHB29" s="130"/>
      <c r="LHC29" s="130"/>
      <c r="LHD29" s="130"/>
      <c r="LHE29" s="130"/>
      <c r="LHF29" s="130"/>
      <c r="LHG29" s="130"/>
      <c r="LHH29" s="130"/>
      <c r="LHI29" s="130"/>
      <c r="LHJ29" s="130"/>
      <c r="LHK29" s="130"/>
      <c r="LHL29" s="130"/>
      <c r="LHM29" s="130"/>
      <c r="LHN29" s="130"/>
      <c r="LHO29" s="130"/>
      <c r="LHP29" s="130"/>
      <c r="LHQ29" s="130"/>
      <c r="LHR29" s="130"/>
      <c r="LHS29" s="130"/>
      <c r="LHT29" s="130"/>
      <c r="LHU29" s="130"/>
      <c r="LHV29" s="130"/>
      <c r="LHW29" s="130"/>
      <c r="LHX29" s="130"/>
      <c r="LHY29" s="130"/>
      <c r="LHZ29" s="130"/>
      <c r="LIA29" s="130"/>
      <c r="LIB29" s="130"/>
      <c r="LIC29" s="130"/>
      <c r="LID29" s="130"/>
      <c r="LIE29" s="130"/>
      <c r="LIF29" s="130"/>
      <c r="LIG29" s="130"/>
      <c r="LIH29" s="130"/>
      <c r="LII29" s="130"/>
      <c r="LIJ29" s="130"/>
      <c r="LIK29" s="130"/>
      <c r="LIL29" s="130"/>
      <c r="LIM29" s="130"/>
      <c r="LIN29" s="130"/>
      <c r="LIO29" s="130"/>
      <c r="LIP29" s="130"/>
      <c r="LIQ29" s="130"/>
      <c r="LIR29" s="130"/>
      <c r="LIS29" s="130"/>
      <c r="LIT29" s="130"/>
      <c r="LIU29" s="130"/>
      <c r="LIV29" s="130"/>
      <c r="LIW29" s="130"/>
      <c r="LIX29" s="130"/>
      <c r="LIY29" s="130"/>
      <c r="LIZ29" s="130"/>
      <c r="LJA29" s="130"/>
      <c r="LJB29" s="130"/>
      <c r="LJC29" s="130"/>
      <c r="LJD29" s="130"/>
      <c r="LJE29" s="130"/>
      <c r="LJF29" s="130"/>
      <c r="LJG29" s="130"/>
      <c r="LJH29" s="130"/>
      <c r="LJI29" s="130"/>
      <c r="LJJ29" s="130"/>
      <c r="LJK29" s="130"/>
      <c r="LJL29" s="130"/>
      <c r="LJM29" s="130"/>
      <c r="LJN29" s="130"/>
      <c r="LJO29" s="130"/>
      <c r="LJP29" s="130"/>
      <c r="LJQ29" s="130"/>
      <c r="LJR29" s="130"/>
      <c r="LJS29" s="130"/>
      <c r="LJT29" s="130"/>
      <c r="LJU29" s="130"/>
      <c r="LJV29" s="130"/>
      <c r="LJW29" s="130"/>
      <c r="LJX29" s="130"/>
      <c r="LJY29" s="130"/>
      <c r="LJZ29" s="130"/>
      <c r="LKA29" s="130"/>
      <c r="LKB29" s="130"/>
      <c r="LKC29" s="130"/>
      <c r="LKD29" s="130"/>
      <c r="LKE29" s="130"/>
      <c r="LKF29" s="130"/>
      <c r="LKG29" s="130"/>
      <c r="LKH29" s="130"/>
      <c r="LKI29" s="130"/>
      <c r="LKJ29" s="130"/>
      <c r="LKK29" s="130"/>
      <c r="LKL29" s="130"/>
      <c r="LKM29" s="130"/>
      <c r="LKN29" s="130"/>
      <c r="LKO29" s="130"/>
      <c r="LKP29" s="130"/>
      <c r="LKQ29" s="130"/>
      <c r="LKR29" s="130"/>
      <c r="LKS29" s="130"/>
      <c r="LKT29" s="130"/>
      <c r="LKU29" s="130"/>
      <c r="LKV29" s="130"/>
      <c r="LKW29" s="130"/>
      <c r="LKX29" s="130"/>
      <c r="LKY29" s="130"/>
      <c r="LKZ29" s="130"/>
      <c r="LLA29" s="130"/>
      <c r="LLB29" s="130"/>
      <c r="LLC29" s="130"/>
      <c r="LLD29" s="130"/>
      <c r="LLE29" s="130"/>
      <c r="LLF29" s="130"/>
      <c r="LLG29" s="130"/>
      <c r="LLH29" s="130"/>
      <c r="LLI29" s="130"/>
      <c r="LLJ29" s="130"/>
      <c r="LLK29" s="130"/>
      <c r="LLL29" s="130"/>
      <c r="LLM29" s="130"/>
      <c r="LLN29" s="130"/>
      <c r="LLO29" s="130"/>
      <c r="LLP29" s="130"/>
      <c r="LLQ29" s="130"/>
      <c r="LLR29" s="130"/>
      <c r="LLS29" s="130"/>
      <c r="LLT29" s="130"/>
      <c r="LLU29" s="130"/>
      <c r="LLV29" s="130"/>
      <c r="LLW29" s="130"/>
      <c r="LLX29" s="130"/>
      <c r="LLY29" s="130"/>
      <c r="LLZ29" s="130"/>
      <c r="LMA29" s="130"/>
      <c r="LMB29" s="130"/>
      <c r="LMC29" s="130"/>
      <c r="LMD29" s="130"/>
      <c r="LME29" s="130"/>
      <c r="LMF29" s="130"/>
      <c r="LMG29" s="130"/>
      <c r="LMH29" s="130"/>
      <c r="LMI29" s="130"/>
      <c r="LMJ29" s="130"/>
      <c r="LMK29" s="130"/>
      <c r="LML29" s="130"/>
      <c r="LMM29" s="130"/>
      <c r="LMN29" s="130"/>
      <c r="LMO29" s="130"/>
      <c r="LMP29" s="130"/>
      <c r="LMQ29" s="130"/>
      <c r="LMR29" s="130"/>
      <c r="LMS29" s="130"/>
      <c r="LMT29" s="130"/>
      <c r="LMU29" s="130"/>
      <c r="LMV29" s="130"/>
      <c r="LMW29" s="130"/>
      <c r="LMX29" s="130"/>
      <c r="LMY29" s="130"/>
      <c r="LMZ29" s="130"/>
      <c r="LNA29" s="130"/>
      <c r="LNB29" s="130"/>
      <c r="LNC29" s="130"/>
      <c r="LND29" s="130"/>
      <c r="LNE29" s="130"/>
      <c r="LNF29" s="130"/>
      <c r="LNG29" s="130"/>
      <c r="LNH29" s="130"/>
      <c r="LNI29" s="130"/>
      <c r="LNJ29" s="130"/>
      <c r="LNK29" s="130"/>
      <c r="LNL29" s="130"/>
      <c r="LNM29" s="130"/>
      <c r="LNN29" s="130"/>
      <c r="LNO29" s="130"/>
      <c r="LNP29" s="130"/>
      <c r="LNQ29" s="130"/>
      <c r="LNR29" s="130"/>
      <c r="LNS29" s="130"/>
      <c r="LNT29" s="130"/>
      <c r="LNU29" s="130"/>
      <c r="LNV29" s="130"/>
      <c r="LNW29" s="130"/>
      <c r="LNX29" s="130"/>
      <c r="LNY29" s="130"/>
      <c r="LNZ29" s="130"/>
      <c r="LOA29" s="130"/>
      <c r="LOB29" s="130"/>
      <c r="LOC29" s="130"/>
      <c r="LOD29" s="130"/>
      <c r="LOE29" s="130"/>
      <c r="LOF29" s="130"/>
      <c r="LOG29" s="130"/>
      <c r="LOH29" s="130"/>
      <c r="LOI29" s="130"/>
      <c r="LOJ29" s="130"/>
      <c r="LOK29" s="130"/>
      <c r="LOL29" s="130"/>
      <c r="LOM29" s="130"/>
      <c r="LON29" s="130"/>
      <c r="LOO29" s="130"/>
      <c r="LOP29" s="130"/>
      <c r="LOQ29" s="130"/>
      <c r="LOR29" s="130"/>
      <c r="LOS29" s="130"/>
      <c r="LOT29" s="130"/>
      <c r="LOU29" s="130"/>
      <c r="LOV29" s="130"/>
      <c r="LOW29" s="130"/>
      <c r="LOX29" s="130"/>
      <c r="LOY29" s="130"/>
      <c r="LOZ29" s="130"/>
      <c r="LPA29" s="130"/>
      <c r="LPB29" s="130"/>
      <c r="LPC29" s="130"/>
      <c r="LPD29" s="130"/>
      <c r="LPE29" s="130"/>
      <c r="LPF29" s="130"/>
      <c r="LPG29" s="130"/>
      <c r="LPH29" s="130"/>
      <c r="LPI29" s="130"/>
      <c r="LPJ29" s="130"/>
      <c r="LPK29" s="130"/>
      <c r="LPL29" s="130"/>
      <c r="LPM29" s="130"/>
      <c r="LPN29" s="130"/>
      <c r="LPO29" s="130"/>
      <c r="LPP29" s="130"/>
      <c r="LPQ29" s="130"/>
      <c r="LPR29" s="130"/>
      <c r="LPS29" s="130"/>
      <c r="LPT29" s="130"/>
      <c r="LPU29" s="130"/>
      <c r="LPV29" s="130"/>
      <c r="LPW29" s="130"/>
      <c r="LPX29" s="130"/>
      <c r="LPY29" s="130"/>
      <c r="LPZ29" s="130"/>
      <c r="LQA29" s="130"/>
      <c r="LQB29" s="130"/>
      <c r="LQC29" s="130"/>
      <c r="LQD29" s="130"/>
      <c r="LQE29" s="130"/>
      <c r="LQF29" s="130"/>
      <c r="LQG29" s="130"/>
      <c r="LQH29" s="130"/>
      <c r="LQI29" s="130"/>
      <c r="LQJ29" s="130"/>
      <c r="LQK29" s="130"/>
      <c r="LQL29" s="130"/>
      <c r="LQM29" s="130"/>
      <c r="LQN29" s="130"/>
      <c r="LQO29" s="130"/>
      <c r="LQP29" s="130"/>
      <c r="LQQ29" s="130"/>
      <c r="LQR29" s="130"/>
      <c r="LQS29" s="130"/>
      <c r="LQT29" s="130"/>
      <c r="LQU29" s="130"/>
      <c r="LQV29" s="130"/>
      <c r="LQW29" s="130"/>
      <c r="LQX29" s="130"/>
      <c r="LQY29" s="130"/>
      <c r="LQZ29" s="130"/>
      <c r="LRA29" s="130"/>
      <c r="LRB29" s="130"/>
      <c r="LRC29" s="130"/>
      <c r="LRD29" s="130"/>
      <c r="LRE29" s="130"/>
      <c r="LRF29" s="130"/>
      <c r="LRG29" s="130"/>
      <c r="LRH29" s="130"/>
      <c r="LRI29" s="130"/>
      <c r="LRJ29" s="130"/>
      <c r="LRK29" s="130"/>
      <c r="LRL29" s="130"/>
      <c r="LRM29" s="130"/>
      <c r="LRN29" s="130"/>
      <c r="LRO29" s="130"/>
      <c r="LRP29" s="130"/>
      <c r="LRQ29" s="130"/>
      <c r="LRR29" s="130"/>
      <c r="LRS29" s="130"/>
      <c r="LRT29" s="130"/>
      <c r="LRU29" s="130"/>
      <c r="LRV29" s="130"/>
      <c r="LRW29" s="130"/>
      <c r="LRX29" s="130"/>
      <c r="LRY29" s="130"/>
      <c r="LRZ29" s="130"/>
      <c r="LSA29" s="130"/>
      <c r="LSB29" s="130"/>
      <c r="LSC29" s="130"/>
      <c r="LSD29" s="130"/>
      <c r="LSE29" s="130"/>
      <c r="LSF29" s="130"/>
      <c r="LSG29" s="130"/>
      <c r="LSH29" s="130"/>
      <c r="LSI29" s="130"/>
      <c r="LSJ29" s="130"/>
      <c r="LSK29" s="130"/>
      <c r="LSL29" s="130"/>
      <c r="LSM29" s="130"/>
      <c r="LSN29" s="130"/>
      <c r="LSO29" s="130"/>
      <c r="LSP29" s="130"/>
      <c r="LSQ29" s="130"/>
      <c r="LSR29" s="130"/>
      <c r="LSS29" s="130"/>
      <c r="LST29" s="130"/>
      <c r="LSU29" s="130"/>
      <c r="LSV29" s="130"/>
      <c r="LSW29" s="130"/>
      <c r="LSX29" s="130"/>
      <c r="LSY29" s="130"/>
      <c r="LSZ29" s="130"/>
      <c r="LTA29" s="130"/>
      <c r="LTB29" s="130"/>
      <c r="LTC29" s="130"/>
      <c r="LTD29" s="130"/>
      <c r="LTE29" s="130"/>
      <c r="LTF29" s="130"/>
      <c r="LTG29" s="130"/>
      <c r="LTH29" s="130"/>
      <c r="LTI29" s="130"/>
      <c r="LTJ29" s="130"/>
      <c r="LTK29" s="130"/>
      <c r="LTL29" s="130"/>
      <c r="LTM29" s="130"/>
      <c r="LTN29" s="130"/>
      <c r="LTO29" s="130"/>
      <c r="LTP29" s="130"/>
      <c r="LTQ29" s="130"/>
      <c r="LTR29" s="130"/>
      <c r="LTS29" s="130"/>
      <c r="LTT29" s="130"/>
      <c r="LTU29" s="130"/>
      <c r="LTV29" s="130"/>
      <c r="LTW29" s="130"/>
      <c r="LTX29" s="130"/>
      <c r="LTY29" s="130"/>
      <c r="LTZ29" s="130"/>
      <c r="LUA29" s="130"/>
      <c r="LUB29" s="130"/>
      <c r="LUC29" s="130"/>
      <c r="LUD29" s="130"/>
      <c r="LUE29" s="130"/>
      <c r="LUF29" s="130"/>
      <c r="LUG29" s="130"/>
      <c r="LUH29" s="130"/>
      <c r="LUI29" s="130"/>
      <c r="LUJ29" s="130"/>
      <c r="LUK29" s="130"/>
      <c r="LUL29" s="130"/>
      <c r="LUM29" s="130"/>
      <c r="LUN29" s="130"/>
      <c r="LUO29" s="130"/>
      <c r="LUP29" s="130"/>
      <c r="LUQ29" s="130"/>
      <c r="LUR29" s="130"/>
      <c r="LUS29" s="130"/>
      <c r="LUT29" s="130"/>
      <c r="LUU29" s="130"/>
      <c r="LUV29" s="130"/>
      <c r="LUW29" s="130"/>
      <c r="LUX29" s="130"/>
      <c r="LUY29" s="130"/>
      <c r="LUZ29" s="130"/>
      <c r="LVA29" s="130"/>
      <c r="LVB29" s="130"/>
      <c r="LVC29" s="130"/>
      <c r="LVD29" s="130"/>
      <c r="LVE29" s="130"/>
      <c r="LVF29" s="130"/>
      <c r="LVG29" s="130"/>
      <c r="LVH29" s="130"/>
      <c r="LVI29" s="130"/>
      <c r="LVJ29" s="130"/>
      <c r="LVK29" s="130"/>
      <c r="LVL29" s="130"/>
      <c r="LVM29" s="130"/>
      <c r="LVN29" s="130"/>
      <c r="LVO29" s="130"/>
      <c r="LVP29" s="130"/>
      <c r="LVQ29" s="130"/>
      <c r="LVR29" s="130"/>
      <c r="LVS29" s="130"/>
      <c r="LVT29" s="130"/>
      <c r="LVU29" s="130"/>
      <c r="LVV29" s="130"/>
      <c r="LVW29" s="130"/>
      <c r="LVX29" s="130"/>
      <c r="LVY29" s="130"/>
      <c r="LVZ29" s="130"/>
      <c r="LWA29" s="130"/>
      <c r="LWB29" s="130"/>
      <c r="LWC29" s="130"/>
      <c r="LWD29" s="130"/>
      <c r="LWE29" s="130"/>
      <c r="LWF29" s="130"/>
      <c r="LWG29" s="130"/>
      <c r="LWH29" s="130"/>
      <c r="LWI29" s="130"/>
      <c r="LWJ29" s="130"/>
      <c r="LWK29" s="130"/>
      <c r="LWL29" s="130"/>
      <c r="LWM29" s="130"/>
      <c r="LWN29" s="130"/>
      <c r="LWO29" s="130"/>
      <c r="LWP29" s="130"/>
      <c r="LWQ29" s="130"/>
      <c r="LWR29" s="130"/>
      <c r="LWS29" s="130"/>
      <c r="LWT29" s="130"/>
      <c r="LWU29" s="130"/>
      <c r="LWV29" s="130"/>
      <c r="LWW29" s="130"/>
      <c r="LWX29" s="130"/>
      <c r="LWY29" s="130"/>
      <c r="LWZ29" s="130"/>
      <c r="LXA29" s="130"/>
      <c r="LXB29" s="130"/>
      <c r="LXC29" s="130"/>
      <c r="LXD29" s="130"/>
      <c r="LXE29" s="130"/>
      <c r="LXF29" s="130"/>
      <c r="LXG29" s="130"/>
      <c r="LXH29" s="130"/>
      <c r="LXI29" s="130"/>
      <c r="LXJ29" s="130"/>
      <c r="LXK29" s="130"/>
      <c r="LXL29" s="130"/>
      <c r="LXM29" s="130"/>
      <c r="LXN29" s="130"/>
      <c r="LXO29" s="130"/>
      <c r="LXP29" s="130"/>
      <c r="LXQ29" s="130"/>
      <c r="LXR29" s="130"/>
      <c r="LXS29" s="130"/>
      <c r="LXT29" s="130"/>
      <c r="LXU29" s="130"/>
      <c r="LXV29" s="130"/>
      <c r="LXW29" s="130"/>
      <c r="LXX29" s="130"/>
      <c r="LXY29" s="130"/>
      <c r="LXZ29" s="130"/>
      <c r="LYA29" s="130"/>
      <c r="LYB29" s="130"/>
      <c r="LYC29" s="130"/>
      <c r="LYD29" s="130"/>
      <c r="LYE29" s="130"/>
      <c r="LYF29" s="130"/>
      <c r="LYG29" s="130"/>
      <c r="LYH29" s="130"/>
      <c r="LYI29" s="130"/>
      <c r="LYJ29" s="130"/>
      <c r="LYK29" s="130"/>
      <c r="LYL29" s="130"/>
      <c r="LYM29" s="130"/>
      <c r="LYN29" s="130"/>
      <c r="LYO29" s="130"/>
      <c r="LYP29" s="130"/>
      <c r="LYQ29" s="130"/>
      <c r="LYR29" s="130"/>
      <c r="LYS29" s="130"/>
      <c r="LYT29" s="130"/>
      <c r="LYU29" s="130"/>
      <c r="LYV29" s="130"/>
      <c r="LYW29" s="130"/>
      <c r="LYX29" s="130"/>
      <c r="LYY29" s="130"/>
      <c r="LYZ29" s="130"/>
      <c r="LZA29" s="130"/>
      <c r="LZB29" s="130"/>
      <c r="LZC29" s="130"/>
      <c r="LZD29" s="130"/>
      <c r="LZE29" s="130"/>
      <c r="LZF29" s="130"/>
      <c r="LZG29" s="130"/>
      <c r="LZH29" s="130"/>
      <c r="LZI29" s="130"/>
      <c r="LZJ29" s="130"/>
      <c r="LZK29" s="130"/>
      <c r="LZL29" s="130"/>
      <c r="LZM29" s="130"/>
      <c r="LZN29" s="130"/>
      <c r="LZO29" s="130"/>
      <c r="LZP29" s="130"/>
      <c r="LZQ29" s="130"/>
      <c r="LZR29" s="130"/>
      <c r="LZS29" s="130"/>
      <c r="LZT29" s="130"/>
      <c r="LZU29" s="130"/>
      <c r="LZV29" s="130"/>
      <c r="LZW29" s="130"/>
      <c r="LZX29" s="130"/>
      <c r="LZY29" s="130"/>
      <c r="LZZ29" s="130"/>
      <c r="MAA29" s="130"/>
      <c r="MAB29" s="130"/>
      <c r="MAC29" s="130"/>
      <c r="MAD29" s="130"/>
      <c r="MAE29" s="130"/>
      <c r="MAF29" s="130"/>
      <c r="MAG29" s="130"/>
      <c r="MAH29" s="130"/>
      <c r="MAI29" s="130"/>
      <c r="MAJ29" s="130"/>
      <c r="MAK29" s="130"/>
      <c r="MAL29" s="130"/>
      <c r="MAM29" s="130"/>
      <c r="MAN29" s="130"/>
      <c r="MAO29" s="130"/>
      <c r="MAP29" s="130"/>
      <c r="MAQ29" s="130"/>
      <c r="MAR29" s="130"/>
      <c r="MAS29" s="130"/>
      <c r="MAT29" s="130"/>
      <c r="MAU29" s="130"/>
      <c r="MAV29" s="130"/>
      <c r="MAW29" s="130"/>
      <c r="MAX29" s="130"/>
      <c r="MAY29" s="130"/>
      <c r="MAZ29" s="130"/>
      <c r="MBA29" s="130"/>
      <c r="MBB29" s="130"/>
      <c r="MBC29" s="130"/>
      <c r="MBD29" s="130"/>
      <c r="MBE29" s="130"/>
      <c r="MBF29" s="130"/>
      <c r="MBG29" s="130"/>
      <c r="MBH29" s="130"/>
      <c r="MBI29" s="130"/>
      <c r="MBJ29" s="130"/>
      <c r="MBK29" s="130"/>
      <c r="MBL29" s="130"/>
      <c r="MBM29" s="130"/>
      <c r="MBN29" s="130"/>
      <c r="MBO29" s="130"/>
      <c r="MBP29" s="130"/>
      <c r="MBQ29" s="130"/>
      <c r="MBR29" s="130"/>
      <c r="MBS29" s="130"/>
      <c r="MBT29" s="130"/>
      <c r="MBU29" s="130"/>
      <c r="MBV29" s="130"/>
      <c r="MBW29" s="130"/>
      <c r="MBX29" s="130"/>
      <c r="MBY29" s="130"/>
      <c r="MBZ29" s="130"/>
      <c r="MCA29" s="130"/>
      <c r="MCB29" s="130"/>
      <c r="MCC29" s="130"/>
      <c r="MCD29" s="130"/>
      <c r="MCE29" s="130"/>
      <c r="MCF29" s="130"/>
      <c r="MCG29" s="130"/>
      <c r="MCH29" s="130"/>
      <c r="MCI29" s="130"/>
      <c r="MCJ29" s="130"/>
      <c r="MCK29" s="130"/>
      <c r="MCL29" s="130"/>
      <c r="MCM29" s="130"/>
      <c r="MCN29" s="130"/>
      <c r="MCO29" s="130"/>
      <c r="MCP29" s="130"/>
      <c r="MCQ29" s="130"/>
      <c r="MCR29" s="130"/>
      <c r="MCS29" s="130"/>
      <c r="MCT29" s="130"/>
      <c r="MCU29" s="130"/>
      <c r="MCV29" s="130"/>
      <c r="MCW29" s="130"/>
      <c r="MCX29" s="130"/>
      <c r="MCY29" s="130"/>
      <c r="MCZ29" s="130"/>
      <c r="MDA29" s="130"/>
      <c r="MDB29" s="130"/>
      <c r="MDC29" s="130"/>
      <c r="MDD29" s="130"/>
      <c r="MDE29" s="130"/>
      <c r="MDF29" s="130"/>
      <c r="MDG29" s="130"/>
      <c r="MDH29" s="130"/>
      <c r="MDI29" s="130"/>
      <c r="MDJ29" s="130"/>
      <c r="MDK29" s="130"/>
      <c r="MDL29" s="130"/>
      <c r="MDM29" s="130"/>
      <c r="MDN29" s="130"/>
      <c r="MDO29" s="130"/>
      <c r="MDP29" s="130"/>
      <c r="MDQ29" s="130"/>
      <c r="MDR29" s="130"/>
      <c r="MDS29" s="130"/>
      <c r="MDT29" s="130"/>
      <c r="MDU29" s="130"/>
      <c r="MDV29" s="130"/>
      <c r="MDW29" s="130"/>
      <c r="MDX29" s="130"/>
      <c r="MDY29" s="130"/>
      <c r="MDZ29" s="130"/>
      <c r="MEA29" s="130"/>
      <c r="MEB29" s="130"/>
      <c r="MEC29" s="130"/>
      <c r="MED29" s="130"/>
      <c r="MEE29" s="130"/>
      <c r="MEF29" s="130"/>
      <c r="MEG29" s="130"/>
      <c r="MEH29" s="130"/>
      <c r="MEI29" s="130"/>
      <c r="MEJ29" s="130"/>
      <c r="MEK29" s="130"/>
      <c r="MEL29" s="130"/>
      <c r="MEM29" s="130"/>
      <c r="MEN29" s="130"/>
      <c r="MEO29" s="130"/>
      <c r="MEP29" s="130"/>
      <c r="MEQ29" s="130"/>
      <c r="MER29" s="130"/>
      <c r="MES29" s="130"/>
      <c r="MET29" s="130"/>
      <c r="MEU29" s="130"/>
      <c r="MEV29" s="130"/>
      <c r="MEW29" s="130"/>
      <c r="MEX29" s="130"/>
      <c r="MEY29" s="130"/>
      <c r="MEZ29" s="130"/>
      <c r="MFA29" s="130"/>
      <c r="MFB29" s="130"/>
      <c r="MFC29" s="130"/>
      <c r="MFD29" s="130"/>
      <c r="MFE29" s="130"/>
      <c r="MFF29" s="130"/>
      <c r="MFG29" s="130"/>
      <c r="MFH29" s="130"/>
      <c r="MFI29" s="130"/>
      <c r="MFJ29" s="130"/>
      <c r="MFK29" s="130"/>
      <c r="MFL29" s="130"/>
      <c r="MFM29" s="130"/>
      <c r="MFN29" s="130"/>
      <c r="MFO29" s="130"/>
      <c r="MFP29" s="130"/>
      <c r="MFQ29" s="130"/>
      <c r="MFR29" s="130"/>
      <c r="MFS29" s="130"/>
      <c r="MFT29" s="130"/>
      <c r="MFU29" s="130"/>
      <c r="MFV29" s="130"/>
      <c r="MFW29" s="130"/>
      <c r="MFX29" s="130"/>
      <c r="MFY29" s="130"/>
      <c r="MFZ29" s="130"/>
      <c r="MGA29" s="130"/>
      <c r="MGB29" s="130"/>
      <c r="MGC29" s="130"/>
      <c r="MGD29" s="130"/>
      <c r="MGE29" s="130"/>
      <c r="MGF29" s="130"/>
      <c r="MGG29" s="130"/>
      <c r="MGH29" s="130"/>
      <c r="MGI29" s="130"/>
      <c r="MGJ29" s="130"/>
      <c r="MGK29" s="130"/>
      <c r="MGL29" s="130"/>
      <c r="MGM29" s="130"/>
      <c r="MGN29" s="130"/>
      <c r="MGO29" s="130"/>
      <c r="MGP29" s="130"/>
      <c r="MGQ29" s="130"/>
      <c r="MGR29" s="130"/>
      <c r="MGS29" s="130"/>
      <c r="MGT29" s="130"/>
      <c r="MGU29" s="130"/>
      <c r="MGV29" s="130"/>
      <c r="MGW29" s="130"/>
      <c r="MGX29" s="130"/>
      <c r="MGY29" s="130"/>
      <c r="MGZ29" s="130"/>
      <c r="MHA29" s="130"/>
      <c r="MHB29" s="130"/>
      <c r="MHC29" s="130"/>
      <c r="MHD29" s="130"/>
      <c r="MHE29" s="130"/>
      <c r="MHF29" s="130"/>
      <c r="MHG29" s="130"/>
      <c r="MHH29" s="130"/>
      <c r="MHI29" s="130"/>
      <c r="MHJ29" s="130"/>
      <c r="MHK29" s="130"/>
      <c r="MHL29" s="130"/>
      <c r="MHM29" s="130"/>
      <c r="MHN29" s="130"/>
      <c r="MHO29" s="130"/>
      <c r="MHP29" s="130"/>
      <c r="MHQ29" s="130"/>
      <c r="MHR29" s="130"/>
      <c r="MHS29" s="130"/>
      <c r="MHT29" s="130"/>
      <c r="MHU29" s="130"/>
      <c r="MHV29" s="130"/>
      <c r="MHW29" s="130"/>
      <c r="MHX29" s="130"/>
      <c r="MHY29" s="130"/>
      <c r="MHZ29" s="130"/>
      <c r="MIA29" s="130"/>
      <c r="MIB29" s="130"/>
      <c r="MIC29" s="130"/>
      <c r="MID29" s="130"/>
      <c r="MIE29" s="130"/>
      <c r="MIF29" s="130"/>
      <c r="MIG29" s="130"/>
      <c r="MIH29" s="130"/>
      <c r="MII29" s="130"/>
      <c r="MIJ29" s="130"/>
      <c r="MIK29" s="130"/>
      <c r="MIL29" s="130"/>
      <c r="MIM29" s="130"/>
      <c r="MIN29" s="130"/>
      <c r="MIO29" s="130"/>
      <c r="MIP29" s="130"/>
      <c r="MIQ29" s="130"/>
      <c r="MIR29" s="130"/>
      <c r="MIS29" s="130"/>
      <c r="MIT29" s="130"/>
      <c r="MIU29" s="130"/>
      <c r="MIV29" s="130"/>
      <c r="MIW29" s="130"/>
      <c r="MIX29" s="130"/>
      <c r="MIY29" s="130"/>
      <c r="MIZ29" s="130"/>
      <c r="MJA29" s="130"/>
      <c r="MJB29" s="130"/>
      <c r="MJC29" s="130"/>
      <c r="MJD29" s="130"/>
      <c r="MJE29" s="130"/>
      <c r="MJF29" s="130"/>
      <c r="MJG29" s="130"/>
      <c r="MJH29" s="130"/>
      <c r="MJI29" s="130"/>
      <c r="MJJ29" s="130"/>
      <c r="MJK29" s="130"/>
      <c r="MJL29" s="130"/>
      <c r="MJM29" s="130"/>
      <c r="MJN29" s="130"/>
      <c r="MJO29" s="130"/>
      <c r="MJP29" s="130"/>
      <c r="MJQ29" s="130"/>
      <c r="MJR29" s="130"/>
      <c r="MJS29" s="130"/>
      <c r="MJT29" s="130"/>
      <c r="MJU29" s="130"/>
      <c r="MJV29" s="130"/>
      <c r="MJW29" s="130"/>
      <c r="MJX29" s="130"/>
      <c r="MJY29" s="130"/>
      <c r="MJZ29" s="130"/>
      <c r="MKA29" s="130"/>
      <c r="MKB29" s="130"/>
      <c r="MKC29" s="130"/>
      <c r="MKD29" s="130"/>
      <c r="MKE29" s="130"/>
      <c r="MKF29" s="130"/>
      <c r="MKG29" s="130"/>
      <c r="MKH29" s="130"/>
      <c r="MKI29" s="130"/>
      <c r="MKJ29" s="130"/>
      <c r="MKK29" s="130"/>
      <c r="MKL29" s="130"/>
      <c r="MKM29" s="130"/>
      <c r="MKN29" s="130"/>
      <c r="MKO29" s="130"/>
      <c r="MKP29" s="130"/>
      <c r="MKQ29" s="130"/>
      <c r="MKR29" s="130"/>
      <c r="MKS29" s="130"/>
      <c r="MKT29" s="130"/>
      <c r="MKU29" s="130"/>
      <c r="MKV29" s="130"/>
      <c r="MKW29" s="130"/>
      <c r="MKX29" s="130"/>
      <c r="MKY29" s="130"/>
      <c r="MKZ29" s="130"/>
      <c r="MLA29" s="130"/>
      <c r="MLB29" s="130"/>
      <c r="MLC29" s="130"/>
      <c r="MLD29" s="130"/>
      <c r="MLE29" s="130"/>
      <c r="MLF29" s="130"/>
      <c r="MLG29" s="130"/>
      <c r="MLH29" s="130"/>
      <c r="MLI29" s="130"/>
      <c r="MLJ29" s="130"/>
      <c r="MLK29" s="130"/>
      <c r="MLL29" s="130"/>
      <c r="MLM29" s="130"/>
      <c r="MLN29" s="130"/>
      <c r="MLO29" s="130"/>
      <c r="MLP29" s="130"/>
      <c r="MLQ29" s="130"/>
      <c r="MLR29" s="130"/>
      <c r="MLS29" s="130"/>
      <c r="MLT29" s="130"/>
      <c r="MLU29" s="130"/>
      <c r="MLV29" s="130"/>
      <c r="MLW29" s="130"/>
      <c r="MLX29" s="130"/>
      <c r="MLY29" s="130"/>
      <c r="MLZ29" s="130"/>
      <c r="MMA29" s="130"/>
      <c r="MMB29" s="130"/>
      <c r="MMC29" s="130"/>
      <c r="MMD29" s="130"/>
      <c r="MME29" s="130"/>
      <c r="MMF29" s="130"/>
      <c r="MMG29" s="130"/>
      <c r="MMH29" s="130"/>
      <c r="MMI29" s="130"/>
      <c r="MMJ29" s="130"/>
      <c r="MMK29" s="130"/>
      <c r="MML29" s="130"/>
      <c r="MMM29" s="130"/>
      <c r="MMN29" s="130"/>
      <c r="MMO29" s="130"/>
      <c r="MMP29" s="130"/>
      <c r="MMQ29" s="130"/>
      <c r="MMR29" s="130"/>
      <c r="MMS29" s="130"/>
      <c r="MMT29" s="130"/>
      <c r="MMU29" s="130"/>
      <c r="MMV29" s="130"/>
      <c r="MMW29" s="130"/>
      <c r="MMX29" s="130"/>
      <c r="MMY29" s="130"/>
      <c r="MMZ29" s="130"/>
      <c r="MNA29" s="130"/>
      <c r="MNB29" s="130"/>
      <c r="MNC29" s="130"/>
      <c r="MND29" s="130"/>
      <c r="MNE29" s="130"/>
      <c r="MNF29" s="130"/>
      <c r="MNG29" s="130"/>
      <c r="MNH29" s="130"/>
      <c r="MNI29" s="130"/>
      <c r="MNJ29" s="130"/>
      <c r="MNK29" s="130"/>
      <c r="MNL29" s="130"/>
      <c r="MNM29" s="130"/>
      <c r="MNN29" s="130"/>
      <c r="MNO29" s="130"/>
      <c r="MNP29" s="130"/>
      <c r="MNQ29" s="130"/>
      <c r="MNR29" s="130"/>
      <c r="MNS29" s="130"/>
      <c r="MNT29" s="130"/>
      <c r="MNU29" s="130"/>
      <c r="MNV29" s="130"/>
      <c r="MNW29" s="130"/>
      <c r="MNX29" s="130"/>
      <c r="MNY29" s="130"/>
      <c r="MNZ29" s="130"/>
      <c r="MOA29" s="130"/>
      <c r="MOB29" s="130"/>
      <c r="MOC29" s="130"/>
      <c r="MOD29" s="130"/>
      <c r="MOE29" s="130"/>
      <c r="MOF29" s="130"/>
      <c r="MOG29" s="130"/>
      <c r="MOH29" s="130"/>
      <c r="MOI29" s="130"/>
      <c r="MOJ29" s="130"/>
      <c r="MOK29" s="130"/>
      <c r="MOL29" s="130"/>
      <c r="MOM29" s="130"/>
      <c r="MON29" s="130"/>
      <c r="MOO29" s="130"/>
      <c r="MOP29" s="130"/>
      <c r="MOQ29" s="130"/>
      <c r="MOR29" s="130"/>
      <c r="MOS29" s="130"/>
      <c r="MOT29" s="130"/>
      <c r="MOU29" s="130"/>
      <c r="MOV29" s="130"/>
      <c r="MOW29" s="130"/>
      <c r="MOX29" s="130"/>
      <c r="MOY29" s="130"/>
      <c r="MOZ29" s="130"/>
      <c r="MPA29" s="130"/>
      <c r="MPB29" s="130"/>
      <c r="MPC29" s="130"/>
      <c r="MPD29" s="130"/>
      <c r="MPE29" s="130"/>
      <c r="MPF29" s="130"/>
      <c r="MPG29" s="130"/>
      <c r="MPH29" s="130"/>
      <c r="MPI29" s="130"/>
      <c r="MPJ29" s="130"/>
      <c r="MPK29" s="130"/>
      <c r="MPL29" s="130"/>
      <c r="MPM29" s="130"/>
      <c r="MPN29" s="130"/>
      <c r="MPO29" s="130"/>
      <c r="MPP29" s="130"/>
      <c r="MPQ29" s="130"/>
      <c r="MPR29" s="130"/>
      <c r="MPS29" s="130"/>
      <c r="MPT29" s="130"/>
      <c r="MPU29" s="130"/>
      <c r="MPV29" s="130"/>
      <c r="MPW29" s="130"/>
      <c r="MPX29" s="130"/>
      <c r="MPY29" s="130"/>
      <c r="MPZ29" s="130"/>
      <c r="MQA29" s="130"/>
      <c r="MQB29" s="130"/>
      <c r="MQC29" s="130"/>
      <c r="MQD29" s="130"/>
      <c r="MQE29" s="130"/>
      <c r="MQF29" s="130"/>
      <c r="MQG29" s="130"/>
      <c r="MQH29" s="130"/>
      <c r="MQI29" s="130"/>
      <c r="MQJ29" s="130"/>
      <c r="MQK29" s="130"/>
      <c r="MQL29" s="130"/>
      <c r="MQM29" s="130"/>
      <c r="MQN29" s="130"/>
      <c r="MQO29" s="130"/>
      <c r="MQP29" s="130"/>
      <c r="MQQ29" s="130"/>
      <c r="MQR29" s="130"/>
      <c r="MQS29" s="130"/>
      <c r="MQT29" s="130"/>
      <c r="MQU29" s="130"/>
      <c r="MQV29" s="130"/>
      <c r="MQW29" s="130"/>
      <c r="MQX29" s="130"/>
      <c r="MQY29" s="130"/>
      <c r="MQZ29" s="130"/>
      <c r="MRA29" s="130"/>
      <c r="MRB29" s="130"/>
      <c r="MRC29" s="130"/>
      <c r="MRD29" s="130"/>
      <c r="MRE29" s="130"/>
      <c r="MRF29" s="130"/>
      <c r="MRG29" s="130"/>
      <c r="MRH29" s="130"/>
      <c r="MRI29" s="130"/>
      <c r="MRJ29" s="130"/>
      <c r="MRK29" s="130"/>
      <c r="MRL29" s="130"/>
      <c r="MRM29" s="130"/>
      <c r="MRN29" s="130"/>
      <c r="MRO29" s="130"/>
      <c r="MRP29" s="130"/>
      <c r="MRQ29" s="130"/>
      <c r="MRR29" s="130"/>
      <c r="MRS29" s="130"/>
      <c r="MRT29" s="130"/>
      <c r="MRU29" s="130"/>
      <c r="MRV29" s="130"/>
      <c r="MRW29" s="130"/>
      <c r="MRX29" s="130"/>
      <c r="MRY29" s="130"/>
      <c r="MRZ29" s="130"/>
      <c r="MSA29" s="130"/>
      <c r="MSB29" s="130"/>
      <c r="MSC29" s="130"/>
      <c r="MSD29" s="130"/>
      <c r="MSE29" s="130"/>
      <c r="MSF29" s="130"/>
      <c r="MSG29" s="130"/>
      <c r="MSH29" s="130"/>
      <c r="MSI29" s="130"/>
      <c r="MSJ29" s="130"/>
      <c r="MSK29" s="130"/>
      <c r="MSL29" s="130"/>
      <c r="MSM29" s="130"/>
      <c r="MSN29" s="130"/>
      <c r="MSO29" s="130"/>
      <c r="MSP29" s="130"/>
      <c r="MSQ29" s="130"/>
      <c r="MSR29" s="130"/>
      <c r="MSS29" s="130"/>
      <c r="MST29" s="130"/>
      <c r="MSU29" s="130"/>
      <c r="MSV29" s="130"/>
      <c r="MSW29" s="130"/>
      <c r="MSX29" s="130"/>
      <c r="MSY29" s="130"/>
      <c r="MSZ29" s="130"/>
      <c r="MTA29" s="130"/>
      <c r="MTB29" s="130"/>
      <c r="MTC29" s="130"/>
      <c r="MTD29" s="130"/>
      <c r="MTE29" s="130"/>
      <c r="MTF29" s="130"/>
      <c r="MTG29" s="130"/>
      <c r="MTH29" s="130"/>
      <c r="MTI29" s="130"/>
      <c r="MTJ29" s="130"/>
      <c r="MTK29" s="130"/>
      <c r="MTL29" s="130"/>
      <c r="MTM29" s="130"/>
      <c r="MTN29" s="130"/>
      <c r="MTO29" s="130"/>
      <c r="MTP29" s="130"/>
      <c r="MTQ29" s="130"/>
      <c r="MTR29" s="130"/>
      <c r="MTS29" s="130"/>
      <c r="MTT29" s="130"/>
      <c r="MTU29" s="130"/>
      <c r="MTV29" s="130"/>
      <c r="MTW29" s="130"/>
      <c r="MTX29" s="130"/>
      <c r="MTY29" s="130"/>
      <c r="MTZ29" s="130"/>
      <c r="MUA29" s="130"/>
      <c r="MUB29" s="130"/>
      <c r="MUC29" s="130"/>
      <c r="MUD29" s="130"/>
      <c r="MUE29" s="130"/>
      <c r="MUF29" s="130"/>
      <c r="MUG29" s="130"/>
      <c r="MUH29" s="130"/>
      <c r="MUI29" s="130"/>
      <c r="MUJ29" s="130"/>
      <c r="MUK29" s="130"/>
      <c r="MUL29" s="130"/>
      <c r="MUM29" s="130"/>
      <c r="MUN29" s="130"/>
      <c r="MUO29" s="130"/>
      <c r="MUP29" s="130"/>
      <c r="MUQ29" s="130"/>
      <c r="MUR29" s="130"/>
      <c r="MUS29" s="130"/>
      <c r="MUT29" s="130"/>
      <c r="MUU29" s="130"/>
      <c r="MUV29" s="130"/>
      <c r="MUW29" s="130"/>
      <c r="MUX29" s="130"/>
      <c r="MUY29" s="130"/>
      <c r="MUZ29" s="130"/>
      <c r="MVA29" s="130"/>
      <c r="MVB29" s="130"/>
      <c r="MVC29" s="130"/>
      <c r="MVD29" s="130"/>
      <c r="MVE29" s="130"/>
      <c r="MVF29" s="130"/>
      <c r="MVG29" s="130"/>
      <c r="MVH29" s="130"/>
      <c r="MVI29" s="130"/>
      <c r="MVJ29" s="130"/>
      <c r="MVK29" s="130"/>
      <c r="MVL29" s="130"/>
      <c r="MVM29" s="130"/>
      <c r="MVN29" s="130"/>
      <c r="MVO29" s="130"/>
      <c r="MVP29" s="130"/>
      <c r="MVQ29" s="130"/>
      <c r="MVR29" s="130"/>
      <c r="MVS29" s="130"/>
      <c r="MVT29" s="130"/>
      <c r="MVU29" s="130"/>
      <c r="MVV29" s="130"/>
      <c r="MVW29" s="130"/>
      <c r="MVX29" s="130"/>
      <c r="MVY29" s="130"/>
      <c r="MVZ29" s="130"/>
      <c r="MWA29" s="130"/>
      <c r="MWB29" s="130"/>
      <c r="MWC29" s="130"/>
      <c r="MWD29" s="130"/>
      <c r="MWE29" s="130"/>
      <c r="MWF29" s="130"/>
      <c r="MWG29" s="130"/>
      <c r="MWH29" s="130"/>
      <c r="MWI29" s="130"/>
      <c r="MWJ29" s="130"/>
      <c r="MWK29" s="130"/>
      <c r="MWL29" s="130"/>
      <c r="MWM29" s="130"/>
      <c r="MWN29" s="130"/>
      <c r="MWO29" s="130"/>
      <c r="MWP29" s="130"/>
      <c r="MWQ29" s="130"/>
      <c r="MWR29" s="130"/>
      <c r="MWS29" s="130"/>
      <c r="MWT29" s="130"/>
      <c r="MWU29" s="130"/>
      <c r="MWV29" s="130"/>
      <c r="MWW29" s="130"/>
      <c r="MWX29" s="130"/>
      <c r="MWY29" s="130"/>
      <c r="MWZ29" s="130"/>
      <c r="MXA29" s="130"/>
      <c r="MXB29" s="130"/>
      <c r="MXC29" s="130"/>
      <c r="MXD29" s="130"/>
      <c r="MXE29" s="130"/>
      <c r="MXF29" s="130"/>
      <c r="MXG29" s="130"/>
      <c r="MXH29" s="130"/>
      <c r="MXI29" s="130"/>
      <c r="MXJ29" s="130"/>
      <c r="MXK29" s="130"/>
      <c r="MXL29" s="130"/>
      <c r="MXM29" s="130"/>
      <c r="MXN29" s="130"/>
      <c r="MXO29" s="130"/>
      <c r="MXP29" s="130"/>
      <c r="MXQ29" s="130"/>
      <c r="MXR29" s="130"/>
      <c r="MXS29" s="130"/>
      <c r="MXT29" s="130"/>
      <c r="MXU29" s="130"/>
      <c r="MXV29" s="130"/>
      <c r="MXW29" s="130"/>
      <c r="MXX29" s="130"/>
      <c r="MXY29" s="130"/>
      <c r="MXZ29" s="130"/>
      <c r="MYA29" s="130"/>
      <c r="MYB29" s="130"/>
      <c r="MYC29" s="130"/>
      <c r="MYD29" s="130"/>
      <c r="MYE29" s="130"/>
      <c r="MYF29" s="130"/>
      <c r="MYG29" s="130"/>
      <c r="MYH29" s="130"/>
      <c r="MYI29" s="130"/>
      <c r="MYJ29" s="130"/>
      <c r="MYK29" s="130"/>
      <c r="MYL29" s="130"/>
      <c r="MYM29" s="130"/>
      <c r="MYN29" s="130"/>
      <c r="MYO29" s="130"/>
      <c r="MYP29" s="130"/>
      <c r="MYQ29" s="130"/>
      <c r="MYR29" s="130"/>
      <c r="MYS29" s="130"/>
      <c r="MYT29" s="130"/>
      <c r="MYU29" s="130"/>
      <c r="MYV29" s="130"/>
      <c r="MYW29" s="130"/>
      <c r="MYX29" s="130"/>
      <c r="MYY29" s="130"/>
      <c r="MYZ29" s="130"/>
      <c r="MZA29" s="130"/>
      <c r="MZB29" s="130"/>
      <c r="MZC29" s="130"/>
      <c r="MZD29" s="130"/>
      <c r="MZE29" s="130"/>
      <c r="MZF29" s="130"/>
      <c r="MZG29" s="130"/>
      <c r="MZH29" s="130"/>
      <c r="MZI29" s="130"/>
      <c r="MZJ29" s="130"/>
      <c r="MZK29" s="130"/>
      <c r="MZL29" s="130"/>
      <c r="MZM29" s="130"/>
      <c r="MZN29" s="130"/>
      <c r="MZO29" s="130"/>
      <c r="MZP29" s="130"/>
      <c r="MZQ29" s="130"/>
      <c r="MZR29" s="130"/>
      <c r="MZS29" s="130"/>
      <c r="MZT29" s="130"/>
      <c r="MZU29" s="130"/>
      <c r="MZV29" s="130"/>
      <c r="MZW29" s="130"/>
      <c r="MZX29" s="130"/>
      <c r="MZY29" s="130"/>
      <c r="MZZ29" s="130"/>
      <c r="NAA29" s="130"/>
      <c r="NAB29" s="130"/>
      <c r="NAC29" s="130"/>
      <c r="NAD29" s="130"/>
      <c r="NAE29" s="130"/>
      <c r="NAF29" s="130"/>
      <c r="NAG29" s="130"/>
      <c r="NAH29" s="130"/>
      <c r="NAI29" s="130"/>
      <c r="NAJ29" s="130"/>
      <c r="NAK29" s="130"/>
      <c r="NAL29" s="130"/>
      <c r="NAM29" s="130"/>
      <c r="NAN29" s="130"/>
      <c r="NAO29" s="130"/>
      <c r="NAP29" s="130"/>
      <c r="NAQ29" s="130"/>
      <c r="NAR29" s="130"/>
      <c r="NAS29" s="130"/>
      <c r="NAT29" s="130"/>
      <c r="NAU29" s="130"/>
      <c r="NAV29" s="130"/>
      <c r="NAW29" s="130"/>
      <c r="NAX29" s="130"/>
      <c r="NAY29" s="130"/>
      <c r="NAZ29" s="130"/>
      <c r="NBA29" s="130"/>
      <c r="NBB29" s="130"/>
      <c r="NBC29" s="130"/>
      <c r="NBD29" s="130"/>
      <c r="NBE29" s="130"/>
      <c r="NBF29" s="130"/>
      <c r="NBG29" s="130"/>
      <c r="NBH29" s="130"/>
      <c r="NBI29" s="130"/>
      <c r="NBJ29" s="130"/>
      <c r="NBK29" s="130"/>
      <c r="NBL29" s="130"/>
      <c r="NBM29" s="130"/>
      <c r="NBN29" s="130"/>
      <c r="NBO29" s="130"/>
      <c r="NBP29" s="130"/>
      <c r="NBQ29" s="130"/>
      <c r="NBR29" s="130"/>
      <c r="NBS29" s="130"/>
      <c r="NBT29" s="130"/>
      <c r="NBU29" s="130"/>
      <c r="NBV29" s="130"/>
      <c r="NBW29" s="130"/>
      <c r="NBX29" s="130"/>
      <c r="NBY29" s="130"/>
      <c r="NBZ29" s="130"/>
      <c r="NCA29" s="130"/>
      <c r="NCB29" s="130"/>
      <c r="NCC29" s="130"/>
      <c r="NCD29" s="130"/>
      <c r="NCE29" s="130"/>
      <c r="NCF29" s="130"/>
      <c r="NCG29" s="130"/>
      <c r="NCH29" s="130"/>
      <c r="NCI29" s="130"/>
      <c r="NCJ29" s="130"/>
      <c r="NCK29" s="130"/>
      <c r="NCL29" s="130"/>
      <c r="NCM29" s="130"/>
      <c r="NCN29" s="130"/>
      <c r="NCO29" s="130"/>
      <c r="NCP29" s="130"/>
      <c r="NCQ29" s="130"/>
      <c r="NCR29" s="130"/>
      <c r="NCS29" s="130"/>
      <c r="NCT29" s="130"/>
      <c r="NCU29" s="130"/>
      <c r="NCV29" s="130"/>
      <c r="NCW29" s="130"/>
      <c r="NCX29" s="130"/>
      <c r="NCY29" s="130"/>
      <c r="NCZ29" s="130"/>
      <c r="NDA29" s="130"/>
      <c r="NDB29" s="130"/>
      <c r="NDC29" s="130"/>
      <c r="NDD29" s="130"/>
      <c r="NDE29" s="130"/>
      <c r="NDF29" s="130"/>
      <c r="NDG29" s="130"/>
      <c r="NDH29" s="130"/>
      <c r="NDI29" s="130"/>
      <c r="NDJ29" s="130"/>
      <c r="NDK29" s="130"/>
      <c r="NDL29" s="130"/>
      <c r="NDM29" s="130"/>
      <c r="NDN29" s="130"/>
      <c r="NDO29" s="130"/>
      <c r="NDP29" s="130"/>
      <c r="NDQ29" s="130"/>
      <c r="NDR29" s="130"/>
      <c r="NDS29" s="130"/>
      <c r="NDT29" s="130"/>
      <c r="NDU29" s="130"/>
      <c r="NDV29" s="130"/>
      <c r="NDW29" s="130"/>
      <c r="NDX29" s="130"/>
      <c r="NDY29" s="130"/>
      <c r="NDZ29" s="130"/>
      <c r="NEA29" s="130"/>
      <c r="NEB29" s="130"/>
      <c r="NEC29" s="130"/>
      <c r="NED29" s="130"/>
      <c r="NEE29" s="130"/>
      <c r="NEF29" s="130"/>
      <c r="NEG29" s="130"/>
      <c r="NEH29" s="130"/>
      <c r="NEI29" s="130"/>
      <c r="NEJ29" s="130"/>
      <c r="NEK29" s="130"/>
      <c r="NEL29" s="130"/>
      <c r="NEM29" s="130"/>
      <c r="NEN29" s="130"/>
      <c r="NEO29" s="130"/>
      <c r="NEP29" s="130"/>
      <c r="NEQ29" s="130"/>
      <c r="NER29" s="130"/>
      <c r="NES29" s="130"/>
      <c r="NET29" s="130"/>
      <c r="NEU29" s="130"/>
      <c r="NEV29" s="130"/>
      <c r="NEW29" s="130"/>
      <c r="NEX29" s="130"/>
      <c r="NEY29" s="130"/>
      <c r="NEZ29" s="130"/>
      <c r="NFA29" s="130"/>
      <c r="NFB29" s="130"/>
      <c r="NFC29" s="130"/>
      <c r="NFD29" s="130"/>
      <c r="NFE29" s="130"/>
      <c r="NFF29" s="130"/>
      <c r="NFG29" s="130"/>
      <c r="NFH29" s="130"/>
      <c r="NFI29" s="130"/>
      <c r="NFJ29" s="130"/>
      <c r="NFK29" s="130"/>
      <c r="NFL29" s="130"/>
      <c r="NFM29" s="130"/>
      <c r="NFN29" s="130"/>
      <c r="NFO29" s="130"/>
      <c r="NFP29" s="130"/>
      <c r="NFQ29" s="130"/>
      <c r="NFR29" s="130"/>
      <c r="NFS29" s="130"/>
      <c r="NFT29" s="130"/>
      <c r="NFU29" s="130"/>
      <c r="NFV29" s="130"/>
      <c r="NFW29" s="130"/>
      <c r="NFX29" s="130"/>
      <c r="NFY29" s="130"/>
      <c r="NFZ29" s="130"/>
      <c r="NGA29" s="130"/>
      <c r="NGB29" s="130"/>
      <c r="NGC29" s="130"/>
      <c r="NGD29" s="130"/>
      <c r="NGE29" s="130"/>
      <c r="NGF29" s="130"/>
      <c r="NGG29" s="130"/>
      <c r="NGH29" s="130"/>
      <c r="NGI29" s="130"/>
      <c r="NGJ29" s="130"/>
      <c r="NGK29" s="130"/>
      <c r="NGL29" s="130"/>
      <c r="NGM29" s="130"/>
      <c r="NGN29" s="130"/>
      <c r="NGO29" s="130"/>
      <c r="NGP29" s="130"/>
      <c r="NGQ29" s="130"/>
      <c r="NGR29" s="130"/>
      <c r="NGS29" s="130"/>
      <c r="NGT29" s="130"/>
      <c r="NGU29" s="130"/>
      <c r="NGV29" s="130"/>
      <c r="NGW29" s="130"/>
      <c r="NGX29" s="130"/>
      <c r="NGY29" s="130"/>
      <c r="NGZ29" s="130"/>
      <c r="NHA29" s="130"/>
      <c r="NHB29" s="130"/>
      <c r="NHC29" s="130"/>
      <c r="NHD29" s="130"/>
      <c r="NHE29" s="130"/>
      <c r="NHF29" s="130"/>
      <c r="NHG29" s="130"/>
      <c r="NHH29" s="130"/>
      <c r="NHI29" s="130"/>
      <c r="NHJ29" s="130"/>
      <c r="NHK29" s="130"/>
      <c r="NHL29" s="130"/>
      <c r="NHM29" s="130"/>
      <c r="NHN29" s="130"/>
      <c r="NHO29" s="130"/>
      <c r="NHP29" s="130"/>
      <c r="NHQ29" s="130"/>
      <c r="NHR29" s="130"/>
      <c r="NHS29" s="130"/>
      <c r="NHT29" s="130"/>
      <c r="NHU29" s="130"/>
      <c r="NHV29" s="130"/>
      <c r="NHW29" s="130"/>
      <c r="NHX29" s="130"/>
      <c r="NHY29" s="130"/>
      <c r="NHZ29" s="130"/>
      <c r="NIA29" s="130"/>
      <c r="NIB29" s="130"/>
      <c r="NIC29" s="130"/>
      <c r="NID29" s="130"/>
      <c r="NIE29" s="130"/>
      <c r="NIF29" s="130"/>
      <c r="NIG29" s="130"/>
      <c r="NIH29" s="130"/>
      <c r="NII29" s="130"/>
      <c r="NIJ29" s="130"/>
      <c r="NIK29" s="130"/>
      <c r="NIL29" s="130"/>
      <c r="NIM29" s="130"/>
      <c r="NIN29" s="130"/>
      <c r="NIO29" s="130"/>
      <c r="NIP29" s="130"/>
      <c r="NIQ29" s="130"/>
      <c r="NIR29" s="130"/>
      <c r="NIS29" s="130"/>
      <c r="NIT29" s="130"/>
      <c r="NIU29" s="130"/>
      <c r="NIV29" s="130"/>
      <c r="NIW29" s="130"/>
      <c r="NIX29" s="130"/>
      <c r="NIY29" s="130"/>
      <c r="NIZ29" s="130"/>
      <c r="NJA29" s="130"/>
      <c r="NJB29" s="130"/>
      <c r="NJC29" s="130"/>
      <c r="NJD29" s="130"/>
      <c r="NJE29" s="130"/>
      <c r="NJF29" s="130"/>
      <c r="NJG29" s="130"/>
      <c r="NJH29" s="130"/>
      <c r="NJI29" s="130"/>
      <c r="NJJ29" s="130"/>
      <c r="NJK29" s="130"/>
      <c r="NJL29" s="130"/>
      <c r="NJM29" s="130"/>
      <c r="NJN29" s="130"/>
      <c r="NJO29" s="130"/>
      <c r="NJP29" s="130"/>
      <c r="NJQ29" s="130"/>
      <c r="NJR29" s="130"/>
      <c r="NJS29" s="130"/>
      <c r="NJT29" s="130"/>
      <c r="NJU29" s="130"/>
      <c r="NJV29" s="130"/>
      <c r="NJW29" s="130"/>
      <c r="NJX29" s="130"/>
      <c r="NJY29" s="130"/>
      <c r="NJZ29" s="130"/>
      <c r="NKA29" s="130"/>
      <c r="NKB29" s="130"/>
      <c r="NKC29" s="130"/>
      <c r="NKD29" s="130"/>
      <c r="NKE29" s="130"/>
      <c r="NKF29" s="130"/>
      <c r="NKG29" s="130"/>
      <c r="NKH29" s="130"/>
      <c r="NKI29" s="130"/>
      <c r="NKJ29" s="130"/>
      <c r="NKK29" s="130"/>
      <c r="NKL29" s="130"/>
      <c r="NKM29" s="130"/>
      <c r="NKN29" s="130"/>
      <c r="NKO29" s="130"/>
      <c r="NKP29" s="130"/>
      <c r="NKQ29" s="130"/>
      <c r="NKR29" s="130"/>
      <c r="NKS29" s="130"/>
      <c r="NKT29" s="130"/>
      <c r="NKU29" s="130"/>
      <c r="NKV29" s="130"/>
      <c r="NKW29" s="130"/>
      <c r="NKX29" s="130"/>
      <c r="NKY29" s="130"/>
      <c r="NKZ29" s="130"/>
      <c r="NLA29" s="130"/>
      <c r="NLB29" s="130"/>
      <c r="NLC29" s="130"/>
      <c r="NLD29" s="130"/>
      <c r="NLE29" s="130"/>
      <c r="NLF29" s="130"/>
      <c r="NLG29" s="130"/>
      <c r="NLH29" s="130"/>
      <c r="NLI29" s="130"/>
      <c r="NLJ29" s="130"/>
      <c r="NLK29" s="130"/>
      <c r="NLL29" s="130"/>
      <c r="NLM29" s="130"/>
      <c r="NLN29" s="130"/>
      <c r="NLO29" s="130"/>
      <c r="NLP29" s="130"/>
      <c r="NLQ29" s="130"/>
      <c r="NLR29" s="130"/>
      <c r="NLS29" s="130"/>
      <c r="NLT29" s="130"/>
      <c r="NLU29" s="130"/>
      <c r="NLV29" s="130"/>
      <c r="NLW29" s="130"/>
      <c r="NLX29" s="130"/>
      <c r="NLY29" s="130"/>
      <c r="NLZ29" s="130"/>
      <c r="NMA29" s="130"/>
      <c r="NMB29" s="130"/>
      <c r="NMC29" s="130"/>
      <c r="NMD29" s="130"/>
      <c r="NME29" s="130"/>
      <c r="NMF29" s="130"/>
      <c r="NMG29" s="130"/>
      <c r="NMH29" s="130"/>
      <c r="NMI29" s="130"/>
      <c r="NMJ29" s="130"/>
      <c r="NMK29" s="130"/>
      <c r="NML29" s="130"/>
      <c r="NMM29" s="130"/>
      <c r="NMN29" s="130"/>
      <c r="NMO29" s="130"/>
      <c r="NMP29" s="130"/>
      <c r="NMQ29" s="130"/>
      <c r="NMR29" s="130"/>
      <c r="NMS29" s="130"/>
      <c r="NMT29" s="130"/>
      <c r="NMU29" s="130"/>
      <c r="NMV29" s="130"/>
      <c r="NMW29" s="130"/>
      <c r="NMX29" s="130"/>
      <c r="NMY29" s="130"/>
      <c r="NMZ29" s="130"/>
      <c r="NNA29" s="130"/>
      <c r="NNB29" s="130"/>
      <c r="NNC29" s="130"/>
      <c r="NND29" s="130"/>
      <c r="NNE29" s="130"/>
      <c r="NNF29" s="130"/>
      <c r="NNG29" s="130"/>
      <c r="NNH29" s="130"/>
      <c r="NNI29" s="130"/>
      <c r="NNJ29" s="130"/>
      <c r="NNK29" s="130"/>
      <c r="NNL29" s="130"/>
      <c r="NNM29" s="130"/>
      <c r="NNN29" s="130"/>
      <c r="NNO29" s="130"/>
      <c r="NNP29" s="130"/>
      <c r="NNQ29" s="130"/>
      <c r="NNR29" s="130"/>
      <c r="NNS29" s="130"/>
      <c r="NNT29" s="130"/>
      <c r="NNU29" s="130"/>
      <c r="NNV29" s="130"/>
      <c r="NNW29" s="130"/>
      <c r="NNX29" s="130"/>
      <c r="NNY29" s="130"/>
      <c r="NNZ29" s="130"/>
      <c r="NOA29" s="130"/>
      <c r="NOB29" s="130"/>
      <c r="NOC29" s="130"/>
      <c r="NOD29" s="130"/>
      <c r="NOE29" s="130"/>
      <c r="NOF29" s="130"/>
      <c r="NOG29" s="130"/>
      <c r="NOH29" s="130"/>
      <c r="NOI29" s="130"/>
      <c r="NOJ29" s="130"/>
      <c r="NOK29" s="130"/>
      <c r="NOL29" s="130"/>
      <c r="NOM29" s="130"/>
      <c r="NON29" s="130"/>
      <c r="NOO29" s="130"/>
      <c r="NOP29" s="130"/>
      <c r="NOQ29" s="130"/>
      <c r="NOR29" s="130"/>
      <c r="NOS29" s="130"/>
      <c r="NOT29" s="130"/>
      <c r="NOU29" s="130"/>
      <c r="NOV29" s="130"/>
      <c r="NOW29" s="130"/>
      <c r="NOX29" s="130"/>
      <c r="NOY29" s="130"/>
      <c r="NOZ29" s="130"/>
      <c r="NPA29" s="130"/>
      <c r="NPB29" s="130"/>
      <c r="NPC29" s="130"/>
      <c r="NPD29" s="130"/>
      <c r="NPE29" s="130"/>
      <c r="NPF29" s="130"/>
      <c r="NPG29" s="130"/>
      <c r="NPH29" s="130"/>
      <c r="NPI29" s="130"/>
      <c r="NPJ29" s="130"/>
      <c r="NPK29" s="130"/>
      <c r="NPL29" s="130"/>
      <c r="NPM29" s="130"/>
      <c r="NPN29" s="130"/>
      <c r="NPO29" s="130"/>
      <c r="NPP29" s="130"/>
      <c r="NPQ29" s="130"/>
      <c r="NPR29" s="130"/>
      <c r="NPS29" s="130"/>
      <c r="NPT29" s="130"/>
      <c r="NPU29" s="130"/>
      <c r="NPV29" s="130"/>
      <c r="NPW29" s="130"/>
      <c r="NPX29" s="130"/>
      <c r="NPY29" s="130"/>
      <c r="NPZ29" s="130"/>
      <c r="NQA29" s="130"/>
      <c r="NQB29" s="130"/>
      <c r="NQC29" s="130"/>
      <c r="NQD29" s="130"/>
      <c r="NQE29" s="130"/>
      <c r="NQF29" s="130"/>
      <c r="NQG29" s="130"/>
      <c r="NQH29" s="130"/>
      <c r="NQI29" s="130"/>
      <c r="NQJ29" s="130"/>
      <c r="NQK29" s="130"/>
      <c r="NQL29" s="130"/>
      <c r="NQM29" s="130"/>
      <c r="NQN29" s="130"/>
      <c r="NQO29" s="130"/>
      <c r="NQP29" s="130"/>
      <c r="NQQ29" s="130"/>
      <c r="NQR29" s="130"/>
      <c r="NQS29" s="130"/>
      <c r="NQT29" s="130"/>
      <c r="NQU29" s="130"/>
      <c r="NQV29" s="130"/>
      <c r="NQW29" s="130"/>
      <c r="NQX29" s="130"/>
      <c r="NQY29" s="130"/>
      <c r="NQZ29" s="130"/>
      <c r="NRA29" s="130"/>
      <c r="NRB29" s="130"/>
      <c r="NRC29" s="130"/>
      <c r="NRD29" s="130"/>
      <c r="NRE29" s="130"/>
      <c r="NRF29" s="130"/>
      <c r="NRG29" s="130"/>
      <c r="NRH29" s="130"/>
      <c r="NRI29" s="130"/>
      <c r="NRJ29" s="130"/>
      <c r="NRK29" s="130"/>
      <c r="NRL29" s="130"/>
      <c r="NRM29" s="130"/>
      <c r="NRN29" s="130"/>
      <c r="NRO29" s="130"/>
      <c r="NRP29" s="130"/>
      <c r="NRQ29" s="130"/>
      <c r="NRR29" s="130"/>
      <c r="NRS29" s="130"/>
      <c r="NRT29" s="130"/>
      <c r="NRU29" s="130"/>
      <c r="NRV29" s="130"/>
      <c r="NRW29" s="130"/>
      <c r="NRX29" s="130"/>
      <c r="NRY29" s="130"/>
      <c r="NRZ29" s="130"/>
      <c r="NSA29" s="130"/>
      <c r="NSB29" s="130"/>
      <c r="NSC29" s="130"/>
      <c r="NSD29" s="130"/>
      <c r="NSE29" s="130"/>
      <c r="NSF29" s="130"/>
      <c r="NSG29" s="130"/>
      <c r="NSH29" s="130"/>
      <c r="NSI29" s="130"/>
      <c r="NSJ29" s="130"/>
      <c r="NSK29" s="130"/>
      <c r="NSL29" s="130"/>
      <c r="NSM29" s="130"/>
      <c r="NSN29" s="130"/>
      <c r="NSO29" s="130"/>
      <c r="NSP29" s="130"/>
      <c r="NSQ29" s="130"/>
      <c r="NSR29" s="130"/>
      <c r="NSS29" s="130"/>
      <c r="NST29" s="130"/>
      <c r="NSU29" s="130"/>
      <c r="NSV29" s="130"/>
      <c r="NSW29" s="130"/>
      <c r="NSX29" s="130"/>
      <c r="NSY29" s="130"/>
      <c r="NSZ29" s="130"/>
      <c r="NTA29" s="130"/>
      <c r="NTB29" s="130"/>
      <c r="NTC29" s="130"/>
      <c r="NTD29" s="130"/>
      <c r="NTE29" s="130"/>
      <c r="NTF29" s="130"/>
      <c r="NTG29" s="130"/>
      <c r="NTH29" s="130"/>
      <c r="NTI29" s="130"/>
      <c r="NTJ29" s="130"/>
      <c r="NTK29" s="130"/>
      <c r="NTL29" s="130"/>
      <c r="NTM29" s="130"/>
      <c r="NTN29" s="130"/>
      <c r="NTO29" s="130"/>
      <c r="NTP29" s="130"/>
      <c r="NTQ29" s="130"/>
      <c r="NTR29" s="130"/>
      <c r="NTS29" s="130"/>
      <c r="NTT29" s="130"/>
      <c r="NTU29" s="130"/>
      <c r="NTV29" s="130"/>
      <c r="NTW29" s="130"/>
      <c r="NTX29" s="130"/>
      <c r="NTY29" s="130"/>
      <c r="NTZ29" s="130"/>
      <c r="NUA29" s="130"/>
      <c r="NUB29" s="130"/>
      <c r="NUC29" s="130"/>
      <c r="NUD29" s="130"/>
      <c r="NUE29" s="130"/>
      <c r="NUF29" s="130"/>
      <c r="NUG29" s="130"/>
      <c r="NUH29" s="130"/>
      <c r="NUI29" s="130"/>
      <c r="NUJ29" s="130"/>
      <c r="NUK29" s="130"/>
      <c r="NUL29" s="130"/>
      <c r="NUM29" s="130"/>
      <c r="NUN29" s="130"/>
      <c r="NUO29" s="130"/>
      <c r="NUP29" s="130"/>
      <c r="NUQ29" s="130"/>
      <c r="NUR29" s="130"/>
      <c r="NUS29" s="130"/>
      <c r="NUT29" s="130"/>
      <c r="NUU29" s="130"/>
      <c r="NUV29" s="130"/>
      <c r="NUW29" s="130"/>
      <c r="NUX29" s="130"/>
      <c r="NUY29" s="130"/>
      <c r="NUZ29" s="130"/>
      <c r="NVA29" s="130"/>
      <c r="NVB29" s="130"/>
      <c r="NVC29" s="130"/>
      <c r="NVD29" s="130"/>
      <c r="NVE29" s="130"/>
      <c r="NVF29" s="130"/>
      <c r="NVG29" s="130"/>
      <c r="NVH29" s="130"/>
      <c r="NVI29" s="130"/>
      <c r="NVJ29" s="130"/>
      <c r="NVK29" s="130"/>
      <c r="NVL29" s="130"/>
      <c r="NVM29" s="130"/>
      <c r="NVN29" s="130"/>
      <c r="NVO29" s="130"/>
      <c r="NVP29" s="130"/>
      <c r="NVQ29" s="130"/>
      <c r="NVR29" s="130"/>
      <c r="NVS29" s="130"/>
      <c r="NVT29" s="130"/>
      <c r="NVU29" s="130"/>
      <c r="NVV29" s="130"/>
      <c r="NVW29" s="130"/>
      <c r="NVX29" s="130"/>
      <c r="NVY29" s="130"/>
      <c r="NVZ29" s="130"/>
      <c r="NWA29" s="130"/>
      <c r="NWB29" s="130"/>
      <c r="NWC29" s="130"/>
      <c r="NWD29" s="130"/>
      <c r="NWE29" s="130"/>
      <c r="NWF29" s="130"/>
      <c r="NWG29" s="130"/>
      <c r="NWH29" s="130"/>
      <c r="NWI29" s="130"/>
      <c r="NWJ29" s="130"/>
      <c r="NWK29" s="130"/>
      <c r="NWL29" s="130"/>
      <c r="NWM29" s="130"/>
      <c r="NWN29" s="130"/>
      <c r="NWO29" s="130"/>
      <c r="NWP29" s="130"/>
      <c r="NWQ29" s="130"/>
      <c r="NWR29" s="130"/>
      <c r="NWS29" s="130"/>
      <c r="NWT29" s="130"/>
      <c r="NWU29" s="130"/>
      <c r="NWV29" s="130"/>
      <c r="NWW29" s="130"/>
      <c r="NWX29" s="130"/>
      <c r="NWY29" s="130"/>
      <c r="NWZ29" s="130"/>
      <c r="NXA29" s="130"/>
      <c r="NXB29" s="130"/>
      <c r="NXC29" s="130"/>
      <c r="NXD29" s="130"/>
      <c r="NXE29" s="130"/>
      <c r="NXF29" s="130"/>
      <c r="NXG29" s="130"/>
      <c r="NXH29" s="130"/>
      <c r="NXI29" s="130"/>
      <c r="NXJ29" s="130"/>
      <c r="NXK29" s="130"/>
      <c r="NXL29" s="130"/>
      <c r="NXM29" s="130"/>
      <c r="NXN29" s="130"/>
      <c r="NXO29" s="130"/>
      <c r="NXP29" s="130"/>
      <c r="NXQ29" s="130"/>
      <c r="NXR29" s="130"/>
      <c r="NXS29" s="130"/>
      <c r="NXT29" s="130"/>
      <c r="NXU29" s="130"/>
      <c r="NXV29" s="130"/>
      <c r="NXW29" s="130"/>
      <c r="NXX29" s="130"/>
      <c r="NXY29" s="130"/>
      <c r="NXZ29" s="130"/>
      <c r="NYA29" s="130"/>
      <c r="NYB29" s="130"/>
      <c r="NYC29" s="130"/>
      <c r="NYD29" s="130"/>
      <c r="NYE29" s="130"/>
      <c r="NYF29" s="130"/>
      <c r="NYG29" s="130"/>
      <c r="NYH29" s="130"/>
      <c r="NYI29" s="130"/>
      <c r="NYJ29" s="130"/>
      <c r="NYK29" s="130"/>
      <c r="NYL29" s="130"/>
      <c r="NYM29" s="130"/>
      <c r="NYN29" s="130"/>
      <c r="NYO29" s="130"/>
      <c r="NYP29" s="130"/>
      <c r="NYQ29" s="130"/>
      <c r="NYR29" s="130"/>
      <c r="NYS29" s="130"/>
      <c r="NYT29" s="130"/>
      <c r="NYU29" s="130"/>
      <c r="NYV29" s="130"/>
      <c r="NYW29" s="130"/>
      <c r="NYX29" s="130"/>
      <c r="NYY29" s="130"/>
      <c r="NYZ29" s="130"/>
      <c r="NZA29" s="130"/>
      <c r="NZB29" s="130"/>
      <c r="NZC29" s="130"/>
      <c r="NZD29" s="130"/>
      <c r="NZE29" s="130"/>
      <c r="NZF29" s="130"/>
      <c r="NZG29" s="130"/>
      <c r="NZH29" s="130"/>
      <c r="NZI29" s="130"/>
      <c r="NZJ29" s="130"/>
      <c r="NZK29" s="130"/>
      <c r="NZL29" s="130"/>
      <c r="NZM29" s="130"/>
      <c r="NZN29" s="130"/>
      <c r="NZO29" s="130"/>
      <c r="NZP29" s="130"/>
      <c r="NZQ29" s="130"/>
      <c r="NZR29" s="130"/>
      <c r="NZS29" s="130"/>
      <c r="NZT29" s="130"/>
      <c r="NZU29" s="130"/>
      <c r="NZV29" s="130"/>
      <c r="NZW29" s="130"/>
      <c r="NZX29" s="130"/>
      <c r="NZY29" s="130"/>
      <c r="NZZ29" s="130"/>
      <c r="OAA29" s="130"/>
      <c r="OAB29" s="130"/>
      <c r="OAC29" s="130"/>
      <c r="OAD29" s="130"/>
      <c r="OAE29" s="130"/>
      <c r="OAF29" s="130"/>
      <c r="OAG29" s="130"/>
      <c r="OAH29" s="130"/>
      <c r="OAI29" s="130"/>
      <c r="OAJ29" s="130"/>
      <c r="OAK29" s="130"/>
      <c r="OAL29" s="130"/>
      <c r="OAM29" s="130"/>
      <c r="OAN29" s="130"/>
      <c r="OAO29" s="130"/>
      <c r="OAP29" s="130"/>
      <c r="OAQ29" s="130"/>
      <c r="OAR29" s="130"/>
      <c r="OAS29" s="130"/>
      <c r="OAT29" s="130"/>
      <c r="OAU29" s="130"/>
      <c r="OAV29" s="130"/>
      <c r="OAW29" s="130"/>
      <c r="OAX29" s="130"/>
      <c r="OAY29" s="130"/>
      <c r="OAZ29" s="130"/>
      <c r="OBA29" s="130"/>
      <c r="OBB29" s="130"/>
      <c r="OBC29" s="130"/>
      <c r="OBD29" s="130"/>
      <c r="OBE29" s="130"/>
      <c r="OBF29" s="130"/>
      <c r="OBG29" s="130"/>
      <c r="OBH29" s="130"/>
      <c r="OBI29" s="130"/>
      <c r="OBJ29" s="130"/>
      <c r="OBK29" s="130"/>
      <c r="OBL29" s="130"/>
      <c r="OBM29" s="130"/>
      <c r="OBN29" s="130"/>
      <c r="OBO29" s="130"/>
      <c r="OBP29" s="130"/>
      <c r="OBQ29" s="130"/>
      <c r="OBR29" s="130"/>
      <c r="OBS29" s="130"/>
      <c r="OBT29" s="130"/>
      <c r="OBU29" s="130"/>
      <c r="OBV29" s="130"/>
      <c r="OBW29" s="130"/>
      <c r="OBX29" s="130"/>
      <c r="OBY29" s="130"/>
      <c r="OBZ29" s="130"/>
      <c r="OCA29" s="130"/>
      <c r="OCB29" s="130"/>
      <c r="OCC29" s="130"/>
      <c r="OCD29" s="130"/>
      <c r="OCE29" s="130"/>
      <c r="OCF29" s="130"/>
      <c r="OCG29" s="130"/>
      <c r="OCH29" s="130"/>
      <c r="OCI29" s="130"/>
      <c r="OCJ29" s="130"/>
      <c r="OCK29" s="130"/>
      <c r="OCL29" s="130"/>
      <c r="OCM29" s="130"/>
      <c r="OCN29" s="130"/>
      <c r="OCO29" s="130"/>
      <c r="OCP29" s="130"/>
      <c r="OCQ29" s="130"/>
      <c r="OCR29" s="130"/>
      <c r="OCS29" s="130"/>
      <c r="OCT29" s="130"/>
      <c r="OCU29" s="130"/>
      <c r="OCV29" s="130"/>
      <c r="OCW29" s="130"/>
      <c r="OCX29" s="130"/>
      <c r="OCY29" s="130"/>
      <c r="OCZ29" s="130"/>
      <c r="ODA29" s="130"/>
      <c r="ODB29" s="130"/>
      <c r="ODC29" s="130"/>
      <c r="ODD29" s="130"/>
      <c r="ODE29" s="130"/>
      <c r="ODF29" s="130"/>
      <c r="ODG29" s="130"/>
      <c r="ODH29" s="130"/>
      <c r="ODI29" s="130"/>
      <c r="ODJ29" s="130"/>
      <c r="ODK29" s="130"/>
      <c r="ODL29" s="130"/>
      <c r="ODM29" s="130"/>
      <c r="ODN29" s="130"/>
      <c r="ODO29" s="130"/>
      <c r="ODP29" s="130"/>
      <c r="ODQ29" s="130"/>
      <c r="ODR29" s="130"/>
      <c r="ODS29" s="130"/>
      <c r="ODT29" s="130"/>
      <c r="ODU29" s="130"/>
      <c r="ODV29" s="130"/>
      <c r="ODW29" s="130"/>
      <c r="ODX29" s="130"/>
      <c r="ODY29" s="130"/>
      <c r="ODZ29" s="130"/>
      <c r="OEA29" s="130"/>
      <c r="OEB29" s="130"/>
      <c r="OEC29" s="130"/>
      <c r="OED29" s="130"/>
      <c r="OEE29" s="130"/>
      <c r="OEF29" s="130"/>
      <c r="OEG29" s="130"/>
      <c r="OEH29" s="130"/>
      <c r="OEI29" s="130"/>
      <c r="OEJ29" s="130"/>
      <c r="OEK29" s="130"/>
      <c r="OEL29" s="130"/>
      <c r="OEM29" s="130"/>
      <c r="OEN29" s="130"/>
      <c r="OEO29" s="130"/>
      <c r="OEP29" s="130"/>
      <c r="OEQ29" s="130"/>
      <c r="OER29" s="130"/>
      <c r="OES29" s="130"/>
      <c r="OET29" s="130"/>
      <c r="OEU29" s="130"/>
      <c r="OEV29" s="130"/>
      <c r="OEW29" s="130"/>
      <c r="OEX29" s="130"/>
      <c r="OEY29" s="130"/>
      <c r="OEZ29" s="130"/>
      <c r="OFA29" s="130"/>
      <c r="OFB29" s="130"/>
      <c r="OFC29" s="130"/>
      <c r="OFD29" s="130"/>
      <c r="OFE29" s="130"/>
      <c r="OFF29" s="130"/>
      <c r="OFG29" s="130"/>
      <c r="OFH29" s="130"/>
      <c r="OFI29" s="130"/>
      <c r="OFJ29" s="130"/>
      <c r="OFK29" s="130"/>
      <c r="OFL29" s="130"/>
      <c r="OFM29" s="130"/>
      <c r="OFN29" s="130"/>
      <c r="OFO29" s="130"/>
      <c r="OFP29" s="130"/>
      <c r="OFQ29" s="130"/>
      <c r="OFR29" s="130"/>
      <c r="OFS29" s="130"/>
      <c r="OFT29" s="130"/>
      <c r="OFU29" s="130"/>
      <c r="OFV29" s="130"/>
      <c r="OFW29" s="130"/>
      <c r="OFX29" s="130"/>
      <c r="OFY29" s="130"/>
      <c r="OFZ29" s="130"/>
      <c r="OGA29" s="130"/>
      <c r="OGB29" s="130"/>
      <c r="OGC29" s="130"/>
      <c r="OGD29" s="130"/>
      <c r="OGE29" s="130"/>
      <c r="OGF29" s="130"/>
      <c r="OGG29" s="130"/>
      <c r="OGH29" s="130"/>
      <c r="OGI29" s="130"/>
      <c r="OGJ29" s="130"/>
      <c r="OGK29" s="130"/>
      <c r="OGL29" s="130"/>
      <c r="OGM29" s="130"/>
      <c r="OGN29" s="130"/>
      <c r="OGO29" s="130"/>
      <c r="OGP29" s="130"/>
      <c r="OGQ29" s="130"/>
      <c r="OGR29" s="130"/>
      <c r="OGS29" s="130"/>
      <c r="OGT29" s="130"/>
      <c r="OGU29" s="130"/>
      <c r="OGV29" s="130"/>
      <c r="OGW29" s="130"/>
      <c r="OGX29" s="130"/>
      <c r="OGY29" s="130"/>
      <c r="OGZ29" s="130"/>
      <c r="OHA29" s="130"/>
      <c r="OHB29" s="130"/>
      <c r="OHC29" s="130"/>
      <c r="OHD29" s="130"/>
      <c r="OHE29" s="130"/>
      <c r="OHF29" s="130"/>
      <c r="OHG29" s="130"/>
      <c r="OHH29" s="130"/>
      <c r="OHI29" s="130"/>
      <c r="OHJ29" s="130"/>
      <c r="OHK29" s="130"/>
      <c r="OHL29" s="130"/>
      <c r="OHM29" s="130"/>
      <c r="OHN29" s="130"/>
      <c r="OHO29" s="130"/>
      <c r="OHP29" s="130"/>
      <c r="OHQ29" s="130"/>
      <c r="OHR29" s="130"/>
      <c r="OHS29" s="130"/>
      <c r="OHT29" s="130"/>
      <c r="OHU29" s="130"/>
      <c r="OHV29" s="130"/>
      <c r="OHW29" s="130"/>
      <c r="OHX29" s="130"/>
      <c r="OHY29" s="130"/>
      <c r="OHZ29" s="130"/>
      <c r="OIA29" s="130"/>
      <c r="OIB29" s="130"/>
      <c r="OIC29" s="130"/>
      <c r="OID29" s="130"/>
      <c r="OIE29" s="130"/>
      <c r="OIF29" s="130"/>
      <c r="OIG29" s="130"/>
      <c r="OIH29" s="130"/>
      <c r="OII29" s="130"/>
      <c r="OIJ29" s="130"/>
      <c r="OIK29" s="130"/>
      <c r="OIL29" s="130"/>
      <c r="OIM29" s="130"/>
      <c r="OIN29" s="130"/>
      <c r="OIO29" s="130"/>
      <c r="OIP29" s="130"/>
      <c r="OIQ29" s="130"/>
      <c r="OIR29" s="130"/>
      <c r="OIS29" s="130"/>
      <c r="OIT29" s="130"/>
      <c r="OIU29" s="130"/>
      <c r="OIV29" s="130"/>
      <c r="OIW29" s="130"/>
      <c r="OIX29" s="130"/>
      <c r="OIY29" s="130"/>
      <c r="OIZ29" s="130"/>
      <c r="OJA29" s="130"/>
      <c r="OJB29" s="130"/>
      <c r="OJC29" s="130"/>
      <c r="OJD29" s="130"/>
      <c r="OJE29" s="130"/>
      <c r="OJF29" s="130"/>
      <c r="OJG29" s="130"/>
      <c r="OJH29" s="130"/>
      <c r="OJI29" s="130"/>
      <c r="OJJ29" s="130"/>
      <c r="OJK29" s="130"/>
      <c r="OJL29" s="130"/>
      <c r="OJM29" s="130"/>
      <c r="OJN29" s="130"/>
      <c r="OJO29" s="130"/>
      <c r="OJP29" s="130"/>
      <c r="OJQ29" s="130"/>
      <c r="OJR29" s="130"/>
      <c r="OJS29" s="130"/>
      <c r="OJT29" s="130"/>
      <c r="OJU29" s="130"/>
      <c r="OJV29" s="130"/>
      <c r="OJW29" s="130"/>
      <c r="OJX29" s="130"/>
      <c r="OJY29" s="130"/>
      <c r="OJZ29" s="130"/>
      <c r="OKA29" s="130"/>
      <c r="OKB29" s="130"/>
      <c r="OKC29" s="130"/>
      <c r="OKD29" s="130"/>
      <c r="OKE29" s="130"/>
      <c r="OKF29" s="130"/>
      <c r="OKG29" s="130"/>
      <c r="OKH29" s="130"/>
      <c r="OKI29" s="130"/>
      <c r="OKJ29" s="130"/>
      <c r="OKK29" s="130"/>
      <c r="OKL29" s="130"/>
      <c r="OKM29" s="130"/>
      <c r="OKN29" s="130"/>
      <c r="OKO29" s="130"/>
      <c r="OKP29" s="130"/>
      <c r="OKQ29" s="130"/>
      <c r="OKR29" s="130"/>
      <c r="OKS29" s="130"/>
      <c r="OKT29" s="130"/>
      <c r="OKU29" s="130"/>
      <c r="OKV29" s="130"/>
      <c r="OKW29" s="130"/>
      <c r="OKX29" s="130"/>
      <c r="OKY29" s="130"/>
      <c r="OKZ29" s="130"/>
      <c r="OLA29" s="130"/>
      <c r="OLB29" s="130"/>
      <c r="OLC29" s="130"/>
      <c r="OLD29" s="130"/>
      <c r="OLE29" s="130"/>
      <c r="OLF29" s="130"/>
      <c r="OLG29" s="130"/>
      <c r="OLH29" s="130"/>
      <c r="OLI29" s="130"/>
      <c r="OLJ29" s="130"/>
      <c r="OLK29" s="130"/>
      <c r="OLL29" s="130"/>
      <c r="OLM29" s="130"/>
      <c r="OLN29" s="130"/>
      <c r="OLO29" s="130"/>
      <c r="OLP29" s="130"/>
      <c r="OLQ29" s="130"/>
      <c r="OLR29" s="130"/>
      <c r="OLS29" s="130"/>
      <c r="OLT29" s="130"/>
      <c r="OLU29" s="130"/>
      <c r="OLV29" s="130"/>
      <c r="OLW29" s="130"/>
      <c r="OLX29" s="130"/>
      <c r="OLY29" s="130"/>
      <c r="OLZ29" s="130"/>
      <c r="OMA29" s="130"/>
      <c r="OMB29" s="130"/>
      <c r="OMC29" s="130"/>
      <c r="OMD29" s="130"/>
      <c r="OME29" s="130"/>
      <c r="OMF29" s="130"/>
      <c r="OMG29" s="130"/>
      <c r="OMH29" s="130"/>
      <c r="OMI29" s="130"/>
      <c r="OMJ29" s="130"/>
      <c r="OMK29" s="130"/>
      <c r="OML29" s="130"/>
      <c r="OMM29" s="130"/>
      <c r="OMN29" s="130"/>
      <c r="OMO29" s="130"/>
      <c r="OMP29" s="130"/>
      <c r="OMQ29" s="130"/>
      <c r="OMR29" s="130"/>
      <c r="OMS29" s="130"/>
      <c r="OMT29" s="130"/>
      <c r="OMU29" s="130"/>
      <c r="OMV29" s="130"/>
      <c r="OMW29" s="130"/>
      <c r="OMX29" s="130"/>
      <c r="OMY29" s="130"/>
      <c r="OMZ29" s="130"/>
      <c r="ONA29" s="130"/>
      <c r="ONB29" s="130"/>
      <c r="ONC29" s="130"/>
      <c r="OND29" s="130"/>
      <c r="ONE29" s="130"/>
      <c r="ONF29" s="130"/>
      <c r="ONG29" s="130"/>
      <c r="ONH29" s="130"/>
      <c r="ONI29" s="130"/>
      <c r="ONJ29" s="130"/>
      <c r="ONK29" s="130"/>
      <c r="ONL29" s="130"/>
      <c r="ONM29" s="130"/>
      <c r="ONN29" s="130"/>
      <c r="ONO29" s="130"/>
      <c r="ONP29" s="130"/>
      <c r="ONQ29" s="130"/>
      <c r="ONR29" s="130"/>
      <c r="ONS29" s="130"/>
      <c r="ONT29" s="130"/>
      <c r="ONU29" s="130"/>
      <c r="ONV29" s="130"/>
      <c r="ONW29" s="130"/>
      <c r="ONX29" s="130"/>
      <c r="ONY29" s="130"/>
      <c r="ONZ29" s="130"/>
      <c r="OOA29" s="130"/>
      <c r="OOB29" s="130"/>
      <c r="OOC29" s="130"/>
      <c r="OOD29" s="130"/>
      <c r="OOE29" s="130"/>
      <c r="OOF29" s="130"/>
      <c r="OOG29" s="130"/>
      <c r="OOH29" s="130"/>
      <c r="OOI29" s="130"/>
      <c r="OOJ29" s="130"/>
      <c r="OOK29" s="130"/>
      <c r="OOL29" s="130"/>
      <c r="OOM29" s="130"/>
      <c r="OON29" s="130"/>
      <c r="OOO29" s="130"/>
      <c r="OOP29" s="130"/>
      <c r="OOQ29" s="130"/>
      <c r="OOR29" s="130"/>
      <c r="OOS29" s="130"/>
      <c r="OOT29" s="130"/>
      <c r="OOU29" s="130"/>
      <c r="OOV29" s="130"/>
      <c r="OOW29" s="130"/>
      <c r="OOX29" s="130"/>
      <c r="OOY29" s="130"/>
      <c r="OOZ29" s="130"/>
      <c r="OPA29" s="130"/>
      <c r="OPB29" s="130"/>
      <c r="OPC29" s="130"/>
      <c r="OPD29" s="130"/>
      <c r="OPE29" s="130"/>
      <c r="OPF29" s="130"/>
      <c r="OPG29" s="130"/>
      <c r="OPH29" s="130"/>
      <c r="OPI29" s="130"/>
      <c r="OPJ29" s="130"/>
      <c r="OPK29" s="130"/>
      <c r="OPL29" s="130"/>
      <c r="OPM29" s="130"/>
      <c r="OPN29" s="130"/>
      <c r="OPO29" s="130"/>
      <c r="OPP29" s="130"/>
      <c r="OPQ29" s="130"/>
      <c r="OPR29" s="130"/>
      <c r="OPS29" s="130"/>
      <c r="OPT29" s="130"/>
      <c r="OPU29" s="130"/>
      <c r="OPV29" s="130"/>
      <c r="OPW29" s="130"/>
      <c r="OPX29" s="130"/>
      <c r="OPY29" s="130"/>
      <c r="OPZ29" s="130"/>
      <c r="OQA29" s="130"/>
      <c r="OQB29" s="130"/>
      <c r="OQC29" s="130"/>
      <c r="OQD29" s="130"/>
      <c r="OQE29" s="130"/>
      <c r="OQF29" s="130"/>
      <c r="OQG29" s="130"/>
      <c r="OQH29" s="130"/>
      <c r="OQI29" s="130"/>
      <c r="OQJ29" s="130"/>
      <c r="OQK29" s="130"/>
      <c r="OQL29" s="130"/>
      <c r="OQM29" s="130"/>
      <c r="OQN29" s="130"/>
      <c r="OQO29" s="130"/>
      <c r="OQP29" s="130"/>
      <c r="OQQ29" s="130"/>
      <c r="OQR29" s="130"/>
      <c r="OQS29" s="130"/>
      <c r="OQT29" s="130"/>
      <c r="OQU29" s="130"/>
      <c r="OQV29" s="130"/>
      <c r="OQW29" s="130"/>
      <c r="OQX29" s="130"/>
      <c r="OQY29" s="130"/>
      <c r="OQZ29" s="130"/>
      <c r="ORA29" s="130"/>
      <c r="ORB29" s="130"/>
      <c r="ORC29" s="130"/>
      <c r="ORD29" s="130"/>
      <c r="ORE29" s="130"/>
      <c r="ORF29" s="130"/>
      <c r="ORG29" s="130"/>
      <c r="ORH29" s="130"/>
      <c r="ORI29" s="130"/>
      <c r="ORJ29" s="130"/>
      <c r="ORK29" s="130"/>
      <c r="ORL29" s="130"/>
      <c r="ORM29" s="130"/>
      <c r="ORN29" s="130"/>
      <c r="ORO29" s="130"/>
      <c r="ORP29" s="130"/>
      <c r="ORQ29" s="130"/>
      <c r="ORR29" s="130"/>
      <c r="ORS29" s="130"/>
      <c r="ORT29" s="130"/>
      <c r="ORU29" s="130"/>
      <c r="ORV29" s="130"/>
      <c r="ORW29" s="130"/>
      <c r="ORX29" s="130"/>
      <c r="ORY29" s="130"/>
      <c r="ORZ29" s="130"/>
      <c r="OSA29" s="130"/>
      <c r="OSB29" s="130"/>
      <c r="OSC29" s="130"/>
      <c r="OSD29" s="130"/>
      <c r="OSE29" s="130"/>
      <c r="OSF29" s="130"/>
      <c r="OSG29" s="130"/>
      <c r="OSH29" s="130"/>
      <c r="OSI29" s="130"/>
      <c r="OSJ29" s="130"/>
      <c r="OSK29" s="130"/>
      <c r="OSL29" s="130"/>
      <c r="OSM29" s="130"/>
      <c r="OSN29" s="130"/>
      <c r="OSO29" s="130"/>
      <c r="OSP29" s="130"/>
      <c r="OSQ29" s="130"/>
      <c r="OSR29" s="130"/>
      <c r="OSS29" s="130"/>
      <c r="OST29" s="130"/>
      <c r="OSU29" s="130"/>
      <c r="OSV29" s="130"/>
      <c r="OSW29" s="130"/>
      <c r="OSX29" s="130"/>
      <c r="OSY29" s="130"/>
      <c r="OSZ29" s="130"/>
      <c r="OTA29" s="130"/>
      <c r="OTB29" s="130"/>
      <c r="OTC29" s="130"/>
      <c r="OTD29" s="130"/>
      <c r="OTE29" s="130"/>
      <c r="OTF29" s="130"/>
      <c r="OTG29" s="130"/>
      <c r="OTH29" s="130"/>
      <c r="OTI29" s="130"/>
      <c r="OTJ29" s="130"/>
      <c r="OTK29" s="130"/>
      <c r="OTL29" s="130"/>
      <c r="OTM29" s="130"/>
      <c r="OTN29" s="130"/>
      <c r="OTO29" s="130"/>
      <c r="OTP29" s="130"/>
      <c r="OTQ29" s="130"/>
      <c r="OTR29" s="130"/>
      <c r="OTS29" s="130"/>
      <c r="OTT29" s="130"/>
      <c r="OTU29" s="130"/>
      <c r="OTV29" s="130"/>
      <c r="OTW29" s="130"/>
      <c r="OTX29" s="130"/>
      <c r="OTY29" s="130"/>
      <c r="OTZ29" s="130"/>
      <c r="OUA29" s="130"/>
      <c r="OUB29" s="130"/>
      <c r="OUC29" s="130"/>
      <c r="OUD29" s="130"/>
      <c r="OUE29" s="130"/>
      <c r="OUF29" s="130"/>
      <c r="OUG29" s="130"/>
      <c r="OUH29" s="130"/>
      <c r="OUI29" s="130"/>
      <c r="OUJ29" s="130"/>
      <c r="OUK29" s="130"/>
      <c r="OUL29" s="130"/>
      <c r="OUM29" s="130"/>
      <c r="OUN29" s="130"/>
      <c r="OUO29" s="130"/>
      <c r="OUP29" s="130"/>
      <c r="OUQ29" s="130"/>
      <c r="OUR29" s="130"/>
      <c r="OUS29" s="130"/>
      <c r="OUT29" s="130"/>
      <c r="OUU29" s="130"/>
      <c r="OUV29" s="130"/>
      <c r="OUW29" s="130"/>
      <c r="OUX29" s="130"/>
      <c r="OUY29" s="130"/>
      <c r="OUZ29" s="130"/>
      <c r="OVA29" s="130"/>
      <c r="OVB29" s="130"/>
      <c r="OVC29" s="130"/>
      <c r="OVD29" s="130"/>
      <c r="OVE29" s="130"/>
      <c r="OVF29" s="130"/>
      <c r="OVG29" s="130"/>
      <c r="OVH29" s="130"/>
      <c r="OVI29" s="130"/>
      <c r="OVJ29" s="130"/>
      <c r="OVK29" s="130"/>
      <c r="OVL29" s="130"/>
      <c r="OVM29" s="130"/>
      <c r="OVN29" s="130"/>
      <c r="OVO29" s="130"/>
      <c r="OVP29" s="130"/>
      <c r="OVQ29" s="130"/>
      <c r="OVR29" s="130"/>
      <c r="OVS29" s="130"/>
      <c r="OVT29" s="130"/>
      <c r="OVU29" s="130"/>
      <c r="OVV29" s="130"/>
      <c r="OVW29" s="130"/>
      <c r="OVX29" s="130"/>
      <c r="OVY29" s="130"/>
      <c r="OVZ29" s="130"/>
      <c r="OWA29" s="130"/>
      <c r="OWB29" s="130"/>
      <c r="OWC29" s="130"/>
      <c r="OWD29" s="130"/>
      <c r="OWE29" s="130"/>
      <c r="OWF29" s="130"/>
      <c r="OWG29" s="130"/>
      <c r="OWH29" s="130"/>
      <c r="OWI29" s="130"/>
      <c r="OWJ29" s="130"/>
      <c r="OWK29" s="130"/>
      <c r="OWL29" s="130"/>
      <c r="OWM29" s="130"/>
      <c r="OWN29" s="130"/>
      <c r="OWO29" s="130"/>
      <c r="OWP29" s="130"/>
      <c r="OWQ29" s="130"/>
      <c r="OWR29" s="130"/>
      <c r="OWS29" s="130"/>
      <c r="OWT29" s="130"/>
      <c r="OWU29" s="130"/>
      <c r="OWV29" s="130"/>
      <c r="OWW29" s="130"/>
      <c r="OWX29" s="130"/>
      <c r="OWY29" s="130"/>
      <c r="OWZ29" s="130"/>
      <c r="OXA29" s="130"/>
      <c r="OXB29" s="130"/>
      <c r="OXC29" s="130"/>
      <c r="OXD29" s="130"/>
      <c r="OXE29" s="130"/>
      <c r="OXF29" s="130"/>
      <c r="OXG29" s="130"/>
      <c r="OXH29" s="130"/>
      <c r="OXI29" s="130"/>
      <c r="OXJ29" s="130"/>
      <c r="OXK29" s="130"/>
      <c r="OXL29" s="130"/>
      <c r="OXM29" s="130"/>
      <c r="OXN29" s="130"/>
      <c r="OXO29" s="130"/>
      <c r="OXP29" s="130"/>
      <c r="OXQ29" s="130"/>
      <c r="OXR29" s="130"/>
      <c r="OXS29" s="130"/>
      <c r="OXT29" s="130"/>
      <c r="OXU29" s="130"/>
      <c r="OXV29" s="130"/>
      <c r="OXW29" s="130"/>
      <c r="OXX29" s="130"/>
      <c r="OXY29" s="130"/>
      <c r="OXZ29" s="130"/>
      <c r="OYA29" s="130"/>
      <c r="OYB29" s="130"/>
      <c r="OYC29" s="130"/>
      <c r="OYD29" s="130"/>
      <c r="OYE29" s="130"/>
      <c r="OYF29" s="130"/>
      <c r="OYG29" s="130"/>
      <c r="OYH29" s="130"/>
      <c r="OYI29" s="130"/>
      <c r="OYJ29" s="130"/>
      <c r="OYK29" s="130"/>
      <c r="OYL29" s="130"/>
      <c r="OYM29" s="130"/>
      <c r="OYN29" s="130"/>
      <c r="OYO29" s="130"/>
      <c r="OYP29" s="130"/>
      <c r="OYQ29" s="130"/>
      <c r="OYR29" s="130"/>
      <c r="OYS29" s="130"/>
      <c r="OYT29" s="130"/>
      <c r="OYU29" s="130"/>
      <c r="OYV29" s="130"/>
      <c r="OYW29" s="130"/>
      <c r="OYX29" s="130"/>
      <c r="OYY29" s="130"/>
      <c r="OYZ29" s="130"/>
      <c r="OZA29" s="130"/>
      <c r="OZB29" s="130"/>
      <c r="OZC29" s="130"/>
      <c r="OZD29" s="130"/>
      <c r="OZE29" s="130"/>
      <c r="OZF29" s="130"/>
      <c r="OZG29" s="130"/>
      <c r="OZH29" s="130"/>
      <c r="OZI29" s="130"/>
      <c r="OZJ29" s="130"/>
      <c r="OZK29" s="130"/>
      <c r="OZL29" s="130"/>
      <c r="OZM29" s="130"/>
      <c r="OZN29" s="130"/>
      <c r="OZO29" s="130"/>
      <c r="OZP29" s="130"/>
      <c r="OZQ29" s="130"/>
      <c r="OZR29" s="130"/>
      <c r="OZS29" s="130"/>
      <c r="OZT29" s="130"/>
      <c r="OZU29" s="130"/>
      <c r="OZV29" s="130"/>
      <c r="OZW29" s="130"/>
      <c r="OZX29" s="130"/>
      <c r="OZY29" s="130"/>
      <c r="OZZ29" s="130"/>
      <c r="PAA29" s="130"/>
      <c r="PAB29" s="130"/>
      <c r="PAC29" s="130"/>
      <c r="PAD29" s="130"/>
      <c r="PAE29" s="130"/>
      <c r="PAF29" s="130"/>
      <c r="PAG29" s="130"/>
      <c r="PAH29" s="130"/>
      <c r="PAI29" s="130"/>
      <c r="PAJ29" s="130"/>
      <c r="PAK29" s="130"/>
      <c r="PAL29" s="130"/>
      <c r="PAM29" s="130"/>
      <c r="PAN29" s="130"/>
      <c r="PAO29" s="130"/>
      <c r="PAP29" s="130"/>
      <c r="PAQ29" s="130"/>
      <c r="PAR29" s="130"/>
      <c r="PAS29" s="130"/>
      <c r="PAT29" s="130"/>
      <c r="PAU29" s="130"/>
      <c r="PAV29" s="130"/>
      <c r="PAW29" s="130"/>
      <c r="PAX29" s="130"/>
      <c r="PAY29" s="130"/>
      <c r="PAZ29" s="130"/>
      <c r="PBA29" s="130"/>
      <c r="PBB29" s="130"/>
      <c r="PBC29" s="130"/>
      <c r="PBD29" s="130"/>
      <c r="PBE29" s="130"/>
      <c r="PBF29" s="130"/>
      <c r="PBG29" s="130"/>
      <c r="PBH29" s="130"/>
      <c r="PBI29" s="130"/>
      <c r="PBJ29" s="130"/>
      <c r="PBK29" s="130"/>
      <c r="PBL29" s="130"/>
      <c r="PBM29" s="130"/>
      <c r="PBN29" s="130"/>
      <c r="PBO29" s="130"/>
      <c r="PBP29" s="130"/>
      <c r="PBQ29" s="130"/>
      <c r="PBR29" s="130"/>
      <c r="PBS29" s="130"/>
      <c r="PBT29" s="130"/>
      <c r="PBU29" s="130"/>
      <c r="PBV29" s="130"/>
      <c r="PBW29" s="130"/>
      <c r="PBX29" s="130"/>
      <c r="PBY29" s="130"/>
      <c r="PBZ29" s="130"/>
      <c r="PCA29" s="130"/>
      <c r="PCB29" s="130"/>
      <c r="PCC29" s="130"/>
      <c r="PCD29" s="130"/>
      <c r="PCE29" s="130"/>
      <c r="PCF29" s="130"/>
      <c r="PCG29" s="130"/>
      <c r="PCH29" s="130"/>
      <c r="PCI29" s="130"/>
      <c r="PCJ29" s="130"/>
      <c r="PCK29" s="130"/>
      <c r="PCL29" s="130"/>
      <c r="PCM29" s="130"/>
      <c r="PCN29" s="130"/>
      <c r="PCO29" s="130"/>
      <c r="PCP29" s="130"/>
      <c r="PCQ29" s="130"/>
      <c r="PCR29" s="130"/>
      <c r="PCS29" s="130"/>
      <c r="PCT29" s="130"/>
      <c r="PCU29" s="130"/>
      <c r="PCV29" s="130"/>
      <c r="PCW29" s="130"/>
      <c r="PCX29" s="130"/>
      <c r="PCY29" s="130"/>
      <c r="PCZ29" s="130"/>
      <c r="PDA29" s="130"/>
      <c r="PDB29" s="130"/>
      <c r="PDC29" s="130"/>
      <c r="PDD29" s="130"/>
      <c r="PDE29" s="130"/>
      <c r="PDF29" s="130"/>
      <c r="PDG29" s="130"/>
      <c r="PDH29" s="130"/>
      <c r="PDI29" s="130"/>
      <c r="PDJ29" s="130"/>
      <c r="PDK29" s="130"/>
      <c r="PDL29" s="130"/>
      <c r="PDM29" s="130"/>
      <c r="PDN29" s="130"/>
      <c r="PDO29" s="130"/>
      <c r="PDP29" s="130"/>
      <c r="PDQ29" s="130"/>
      <c r="PDR29" s="130"/>
      <c r="PDS29" s="130"/>
      <c r="PDT29" s="130"/>
      <c r="PDU29" s="130"/>
      <c r="PDV29" s="130"/>
      <c r="PDW29" s="130"/>
      <c r="PDX29" s="130"/>
      <c r="PDY29" s="130"/>
      <c r="PDZ29" s="130"/>
      <c r="PEA29" s="130"/>
      <c r="PEB29" s="130"/>
      <c r="PEC29" s="130"/>
      <c r="PED29" s="130"/>
      <c r="PEE29" s="130"/>
      <c r="PEF29" s="130"/>
      <c r="PEG29" s="130"/>
      <c r="PEH29" s="130"/>
      <c r="PEI29" s="130"/>
      <c r="PEJ29" s="130"/>
      <c r="PEK29" s="130"/>
      <c r="PEL29" s="130"/>
      <c r="PEM29" s="130"/>
      <c r="PEN29" s="130"/>
      <c r="PEO29" s="130"/>
      <c r="PEP29" s="130"/>
      <c r="PEQ29" s="130"/>
      <c r="PER29" s="130"/>
      <c r="PES29" s="130"/>
      <c r="PET29" s="130"/>
      <c r="PEU29" s="130"/>
      <c r="PEV29" s="130"/>
      <c r="PEW29" s="130"/>
      <c r="PEX29" s="130"/>
      <c r="PEY29" s="130"/>
      <c r="PEZ29" s="130"/>
      <c r="PFA29" s="130"/>
      <c r="PFB29" s="130"/>
      <c r="PFC29" s="130"/>
      <c r="PFD29" s="130"/>
      <c r="PFE29" s="130"/>
      <c r="PFF29" s="130"/>
      <c r="PFG29" s="130"/>
      <c r="PFH29" s="130"/>
      <c r="PFI29" s="130"/>
      <c r="PFJ29" s="130"/>
      <c r="PFK29" s="130"/>
      <c r="PFL29" s="130"/>
      <c r="PFM29" s="130"/>
      <c r="PFN29" s="130"/>
      <c r="PFO29" s="130"/>
      <c r="PFP29" s="130"/>
      <c r="PFQ29" s="130"/>
      <c r="PFR29" s="130"/>
      <c r="PFS29" s="130"/>
      <c r="PFT29" s="130"/>
      <c r="PFU29" s="130"/>
      <c r="PFV29" s="130"/>
      <c r="PFW29" s="130"/>
      <c r="PFX29" s="130"/>
      <c r="PFY29" s="130"/>
      <c r="PFZ29" s="130"/>
      <c r="PGA29" s="130"/>
      <c r="PGB29" s="130"/>
      <c r="PGC29" s="130"/>
      <c r="PGD29" s="130"/>
      <c r="PGE29" s="130"/>
      <c r="PGF29" s="130"/>
      <c r="PGG29" s="130"/>
      <c r="PGH29" s="130"/>
      <c r="PGI29" s="130"/>
      <c r="PGJ29" s="130"/>
      <c r="PGK29" s="130"/>
      <c r="PGL29" s="130"/>
      <c r="PGM29" s="130"/>
      <c r="PGN29" s="130"/>
      <c r="PGO29" s="130"/>
      <c r="PGP29" s="130"/>
      <c r="PGQ29" s="130"/>
      <c r="PGR29" s="130"/>
      <c r="PGS29" s="130"/>
      <c r="PGT29" s="130"/>
      <c r="PGU29" s="130"/>
      <c r="PGV29" s="130"/>
      <c r="PGW29" s="130"/>
      <c r="PGX29" s="130"/>
      <c r="PGY29" s="130"/>
      <c r="PGZ29" s="130"/>
      <c r="PHA29" s="130"/>
      <c r="PHB29" s="130"/>
      <c r="PHC29" s="130"/>
      <c r="PHD29" s="130"/>
      <c r="PHE29" s="130"/>
      <c r="PHF29" s="130"/>
      <c r="PHG29" s="130"/>
      <c r="PHH29" s="130"/>
      <c r="PHI29" s="130"/>
      <c r="PHJ29" s="130"/>
      <c r="PHK29" s="130"/>
      <c r="PHL29" s="130"/>
      <c r="PHM29" s="130"/>
      <c r="PHN29" s="130"/>
      <c r="PHO29" s="130"/>
      <c r="PHP29" s="130"/>
      <c r="PHQ29" s="130"/>
      <c r="PHR29" s="130"/>
      <c r="PHS29" s="130"/>
      <c r="PHT29" s="130"/>
      <c r="PHU29" s="130"/>
      <c r="PHV29" s="130"/>
      <c r="PHW29" s="130"/>
      <c r="PHX29" s="130"/>
      <c r="PHY29" s="130"/>
      <c r="PHZ29" s="130"/>
      <c r="PIA29" s="130"/>
      <c r="PIB29" s="130"/>
      <c r="PIC29" s="130"/>
      <c r="PID29" s="130"/>
      <c r="PIE29" s="130"/>
      <c r="PIF29" s="130"/>
      <c r="PIG29" s="130"/>
      <c r="PIH29" s="130"/>
      <c r="PII29" s="130"/>
      <c r="PIJ29" s="130"/>
      <c r="PIK29" s="130"/>
      <c r="PIL29" s="130"/>
      <c r="PIM29" s="130"/>
      <c r="PIN29" s="130"/>
      <c r="PIO29" s="130"/>
      <c r="PIP29" s="130"/>
      <c r="PIQ29" s="130"/>
      <c r="PIR29" s="130"/>
      <c r="PIS29" s="130"/>
      <c r="PIT29" s="130"/>
      <c r="PIU29" s="130"/>
      <c r="PIV29" s="130"/>
      <c r="PIW29" s="130"/>
      <c r="PIX29" s="130"/>
      <c r="PIY29" s="130"/>
      <c r="PIZ29" s="130"/>
      <c r="PJA29" s="130"/>
      <c r="PJB29" s="130"/>
      <c r="PJC29" s="130"/>
      <c r="PJD29" s="130"/>
      <c r="PJE29" s="130"/>
      <c r="PJF29" s="130"/>
      <c r="PJG29" s="130"/>
      <c r="PJH29" s="130"/>
      <c r="PJI29" s="130"/>
      <c r="PJJ29" s="130"/>
      <c r="PJK29" s="130"/>
      <c r="PJL29" s="130"/>
      <c r="PJM29" s="130"/>
      <c r="PJN29" s="130"/>
      <c r="PJO29" s="130"/>
      <c r="PJP29" s="130"/>
      <c r="PJQ29" s="130"/>
      <c r="PJR29" s="130"/>
      <c r="PJS29" s="130"/>
      <c r="PJT29" s="130"/>
      <c r="PJU29" s="130"/>
      <c r="PJV29" s="130"/>
      <c r="PJW29" s="130"/>
      <c r="PJX29" s="130"/>
      <c r="PJY29" s="130"/>
      <c r="PJZ29" s="130"/>
      <c r="PKA29" s="130"/>
      <c r="PKB29" s="130"/>
      <c r="PKC29" s="130"/>
      <c r="PKD29" s="130"/>
      <c r="PKE29" s="130"/>
      <c r="PKF29" s="130"/>
      <c r="PKG29" s="130"/>
      <c r="PKH29" s="130"/>
      <c r="PKI29" s="130"/>
      <c r="PKJ29" s="130"/>
      <c r="PKK29" s="130"/>
      <c r="PKL29" s="130"/>
      <c r="PKM29" s="130"/>
      <c r="PKN29" s="130"/>
      <c r="PKO29" s="130"/>
      <c r="PKP29" s="130"/>
      <c r="PKQ29" s="130"/>
      <c r="PKR29" s="130"/>
      <c r="PKS29" s="130"/>
      <c r="PKT29" s="130"/>
      <c r="PKU29" s="130"/>
      <c r="PKV29" s="130"/>
      <c r="PKW29" s="130"/>
      <c r="PKX29" s="130"/>
      <c r="PKY29" s="130"/>
      <c r="PKZ29" s="130"/>
      <c r="PLA29" s="130"/>
      <c r="PLB29" s="130"/>
      <c r="PLC29" s="130"/>
      <c r="PLD29" s="130"/>
      <c r="PLE29" s="130"/>
      <c r="PLF29" s="130"/>
      <c r="PLG29" s="130"/>
      <c r="PLH29" s="130"/>
      <c r="PLI29" s="130"/>
      <c r="PLJ29" s="130"/>
      <c r="PLK29" s="130"/>
      <c r="PLL29" s="130"/>
      <c r="PLM29" s="130"/>
      <c r="PLN29" s="130"/>
      <c r="PLO29" s="130"/>
      <c r="PLP29" s="130"/>
      <c r="PLQ29" s="130"/>
      <c r="PLR29" s="130"/>
      <c r="PLS29" s="130"/>
      <c r="PLT29" s="130"/>
      <c r="PLU29" s="130"/>
      <c r="PLV29" s="130"/>
      <c r="PLW29" s="130"/>
      <c r="PLX29" s="130"/>
      <c r="PLY29" s="130"/>
      <c r="PLZ29" s="130"/>
      <c r="PMA29" s="130"/>
      <c r="PMB29" s="130"/>
      <c r="PMC29" s="130"/>
      <c r="PMD29" s="130"/>
      <c r="PME29" s="130"/>
      <c r="PMF29" s="130"/>
      <c r="PMG29" s="130"/>
      <c r="PMH29" s="130"/>
      <c r="PMI29" s="130"/>
      <c r="PMJ29" s="130"/>
      <c r="PMK29" s="130"/>
      <c r="PML29" s="130"/>
      <c r="PMM29" s="130"/>
      <c r="PMN29" s="130"/>
      <c r="PMO29" s="130"/>
      <c r="PMP29" s="130"/>
      <c r="PMQ29" s="130"/>
      <c r="PMR29" s="130"/>
      <c r="PMS29" s="130"/>
      <c r="PMT29" s="130"/>
      <c r="PMU29" s="130"/>
      <c r="PMV29" s="130"/>
      <c r="PMW29" s="130"/>
      <c r="PMX29" s="130"/>
      <c r="PMY29" s="130"/>
      <c r="PMZ29" s="130"/>
      <c r="PNA29" s="130"/>
      <c r="PNB29" s="130"/>
      <c r="PNC29" s="130"/>
      <c r="PND29" s="130"/>
      <c r="PNE29" s="130"/>
      <c r="PNF29" s="130"/>
      <c r="PNG29" s="130"/>
      <c r="PNH29" s="130"/>
      <c r="PNI29" s="130"/>
      <c r="PNJ29" s="130"/>
      <c r="PNK29" s="130"/>
      <c r="PNL29" s="130"/>
      <c r="PNM29" s="130"/>
      <c r="PNN29" s="130"/>
      <c r="PNO29" s="130"/>
      <c r="PNP29" s="130"/>
      <c r="PNQ29" s="130"/>
      <c r="PNR29" s="130"/>
      <c r="PNS29" s="130"/>
      <c r="PNT29" s="130"/>
      <c r="PNU29" s="130"/>
      <c r="PNV29" s="130"/>
      <c r="PNW29" s="130"/>
      <c r="PNX29" s="130"/>
      <c r="PNY29" s="130"/>
      <c r="PNZ29" s="130"/>
      <c r="POA29" s="130"/>
      <c r="POB29" s="130"/>
      <c r="POC29" s="130"/>
      <c r="POD29" s="130"/>
      <c r="POE29" s="130"/>
      <c r="POF29" s="130"/>
      <c r="POG29" s="130"/>
      <c r="POH29" s="130"/>
      <c r="POI29" s="130"/>
      <c r="POJ29" s="130"/>
      <c r="POK29" s="130"/>
      <c r="POL29" s="130"/>
      <c r="POM29" s="130"/>
      <c r="PON29" s="130"/>
      <c r="POO29" s="130"/>
      <c r="POP29" s="130"/>
      <c r="POQ29" s="130"/>
      <c r="POR29" s="130"/>
      <c r="POS29" s="130"/>
      <c r="POT29" s="130"/>
      <c r="POU29" s="130"/>
      <c r="POV29" s="130"/>
      <c r="POW29" s="130"/>
      <c r="POX29" s="130"/>
      <c r="POY29" s="130"/>
      <c r="POZ29" s="130"/>
      <c r="PPA29" s="130"/>
      <c r="PPB29" s="130"/>
      <c r="PPC29" s="130"/>
      <c r="PPD29" s="130"/>
      <c r="PPE29" s="130"/>
      <c r="PPF29" s="130"/>
      <c r="PPG29" s="130"/>
      <c r="PPH29" s="130"/>
      <c r="PPI29" s="130"/>
      <c r="PPJ29" s="130"/>
      <c r="PPK29" s="130"/>
      <c r="PPL29" s="130"/>
      <c r="PPM29" s="130"/>
      <c r="PPN29" s="130"/>
      <c r="PPO29" s="130"/>
      <c r="PPP29" s="130"/>
      <c r="PPQ29" s="130"/>
      <c r="PPR29" s="130"/>
      <c r="PPS29" s="130"/>
      <c r="PPT29" s="130"/>
      <c r="PPU29" s="130"/>
      <c r="PPV29" s="130"/>
      <c r="PPW29" s="130"/>
      <c r="PPX29" s="130"/>
      <c r="PPY29" s="130"/>
      <c r="PPZ29" s="130"/>
      <c r="PQA29" s="130"/>
      <c r="PQB29" s="130"/>
      <c r="PQC29" s="130"/>
      <c r="PQD29" s="130"/>
      <c r="PQE29" s="130"/>
      <c r="PQF29" s="130"/>
      <c r="PQG29" s="130"/>
      <c r="PQH29" s="130"/>
      <c r="PQI29" s="130"/>
      <c r="PQJ29" s="130"/>
      <c r="PQK29" s="130"/>
      <c r="PQL29" s="130"/>
      <c r="PQM29" s="130"/>
      <c r="PQN29" s="130"/>
      <c r="PQO29" s="130"/>
      <c r="PQP29" s="130"/>
      <c r="PQQ29" s="130"/>
      <c r="PQR29" s="130"/>
      <c r="PQS29" s="130"/>
      <c r="PQT29" s="130"/>
      <c r="PQU29" s="130"/>
      <c r="PQV29" s="130"/>
      <c r="PQW29" s="130"/>
      <c r="PQX29" s="130"/>
      <c r="PQY29" s="130"/>
      <c r="PQZ29" s="130"/>
      <c r="PRA29" s="130"/>
      <c r="PRB29" s="130"/>
      <c r="PRC29" s="130"/>
      <c r="PRD29" s="130"/>
      <c r="PRE29" s="130"/>
      <c r="PRF29" s="130"/>
      <c r="PRG29" s="130"/>
      <c r="PRH29" s="130"/>
      <c r="PRI29" s="130"/>
      <c r="PRJ29" s="130"/>
      <c r="PRK29" s="130"/>
      <c r="PRL29" s="130"/>
      <c r="PRM29" s="130"/>
      <c r="PRN29" s="130"/>
      <c r="PRO29" s="130"/>
      <c r="PRP29" s="130"/>
      <c r="PRQ29" s="130"/>
      <c r="PRR29" s="130"/>
      <c r="PRS29" s="130"/>
      <c r="PRT29" s="130"/>
      <c r="PRU29" s="130"/>
      <c r="PRV29" s="130"/>
      <c r="PRW29" s="130"/>
      <c r="PRX29" s="130"/>
      <c r="PRY29" s="130"/>
      <c r="PRZ29" s="130"/>
      <c r="PSA29" s="130"/>
      <c r="PSB29" s="130"/>
      <c r="PSC29" s="130"/>
      <c r="PSD29" s="130"/>
      <c r="PSE29" s="130"/>
      <c r="PSF29" s="130"/>
      <c r="PSG29" s="130"/>
      <c r="PSH29" s="130"/>
      <c r="PSI29" s="130"/>
      <c r="PSJ29" s="130"/>
      <c r="PSK29" s="130"/>
      <c r="PSL29" s="130"/>
      <c r="PSM29" s="130"/>
      <c r="PSN29" s="130"/>
      <c r="PSO29" s="130"/>
      <c r="PSP29" s="130"/>
      <c r="PSQ29" s="130"/>
      <c r="PSR29" s="130"/>
      <c r="PSS29" s="130"/>
      <c r="PST29" s="130"/>
      <c r="PSU29" s="130"/>
      <c r="PSV29" s="130"/>
      <c r="PSW29" s="130"/>
      <c r="PSX29" s="130"/>
      <c r="PSY29" s="130"/>
      <c r="PSZ29" s="130"/>
      <c r="PTA29" s="130"/>
      <c r="PTB29" s="130"/>
      <c r="PTC29" s="130"/>
      <c r="PTD29" s="130"/>
      <c r="PTE29" s="130"/>
      <c r="PTF29" s="130"/>
      <c r="PTG29" s="130"/>
      <c r="PTH29" s="130"/>
      <c r="PTI29" s="130"/>
      <c r="PTJ29" s="130"/>
      <c r="PTK29" s="130"/>
      <c r="PTL29" s="130"/>
      <c r="PTM29" s="130"/>
      <c r="PTN29" s="130"/>
      <c r="PTO29" s="130"/>
      <c r="PTP29" s="130"/>
      <c r="PTQ29" s="130"/>
      <c r="PTR29" s="130"/>
      <c r="PTS29" s="130"/>
      <c r="PTT29" s="130"/>
      <c r="PTU29" s="130"/>
      <c r="PTV29" s="130"/>
      <c r="PTW29" s="130"/>
      <c r="PTX29" s="130"/>
      <c r="PTY29" s="130"/>
      <c r="PTZ29" s="130"/>
      <c r="PUA29" s="130"/>
      <c r="PUB29" s="130"/>
      <c r="PUC29" s="130"/>
      <c r="PUD29" s="130"/>
      <c r="PUE29" s="130"/>
      <c r="PUF29" s="130"/>
      <c r="PUG29" s="130"/>
      <c r="PUH29" s="130"/>
      <c r="PUI29" s="130"/>
      <c r="PUJ29" s="130"/>
      <c r="PUK29" s="130"/>
      <c r="PUL29" s="130"/>
      <c r="PUM29" s="130"/>
      <c r="PUN29" s="130"/>
      <c r="PUO29" s="130"/>
      <c r="PUP29" s="130"/>
      <c r="PUQ29" s="130"/>
      <c r="PUR29" s="130"/>
      <c r="PUS29" s="130"/>
      <c r="PUT29" s="130"/>
      <c r="PUU29" s="130"/>
      <c r="PUV29" s="130"/>
      <c r="PUW29" s="130"/>
      <c r="PUX29" s="130"/>
      <c r="PUY29" s="130"/>
      <c r="PUZ29" s="130"/>
      <c r="PVA29" s="130"/>
      <c r="PVB29" s="130"/>
      <c r="PVC29" s="130"/>
      <c r="PVD29" s="130"/>
      <c r="PVE29" s="130"/>
      <c r="PVF29" s="130"/>
      <c r="PVG29" s="130"/>
      <c r="PVH29" s="130"/>
      <c r="PVI29" s="130"/>
      <c r="PVJ29" s="130"/>
      <c r="PVK29" s="130"/>
      <c r="PVL29" s="130"/>
      <c r="PVM29" s="130"/>
      <c r="PVN29" s="130"/>
      <c r="PVO29" s="130"/>
      <c r="PVP29" s="130"/>
      <c r="PVQ29" s="130"/>
      <c r="PVR29" s="130"/>
      <c r="PVS29" s="130"/>
      <c r="PVT29" s="130"/>
      <c r="PVU29" s="130"/>
      <c r="PVV29" s="130"/>
      <c r="PVW29" s="130"/>
      <c r="PVX29" s="130"/>
      <c r="PVY29" s="130"/>
      <c r="PVZ29" s="130"/>
      <c r="PWA29" s="130"/>
      <c r="PWB29" s="130"/>
      <c r="PWC29" s="130"/>
      <c r="PWD29" s="130"/>
      <c r="PWE29" s="130"/>
      <c r="PWF29" s="130"/>
      <c r="PWG29" s="130"/>
      <c r="PWH29" s="130"/>
      <c r="PWI29" s="130"/>
      <c r="PWJ29" s="130"/>
      <c r="PWK29" s="130"/>
      <c r="PWL29" s="130"/>
      <c r="PWM29" s="130"/>
      <c r="PWN29" s="130"/>
      <c r="PWO29" s="130"/>
      <c r="PWP29" s="130"/>
      <c r="PWQ29" s="130"/>
      <c r="PWR29" s="130"/>
      <c r="PWS29" s="130"/>
      <c r="PWT29" s="130"/>
      <c r="PWU29" s="130"/>
      <c r="PWV29" s="130"/>
      <c r="PWW29" s="130"/>
      <c r="PWX29" s="130"/>
      <c r="PWY29" s="130"/>
      <c r="PWZ29" s="130"/>
      <c r="PXA29" s="130"/>
      <c r="PXB29" s="130"/>
      <c r="PXC29" s="130"/>
      <c r="PXD29" s="130"/>
      <c r="PXE29" s="130"/>
      <c r="PXF29" s="130"/>
      <c r="PXG29" s="130"/>
      <c r="PXH29" s="130"/>
      <c r="PXI29" s="130"/>
      <c r="PXJ29" s="130"/>
      <c r="PXK29" s="130"/>
      <c r="PXL29" s="130"/>
      <c r="PXM29" s="130"/>
      <c r="PXN29" s="130"/>
      <c r="PXO29" s="130"/>
      <c r="PXP29" s="130"/>
      <c r="PXQ29" s="130"/>
      <c r="PXR29" s="130"/>
      <c r="PXS29" s="130"/>
      <c r="PXT29" s="130"/>
      <c r="PXU29" s="130"/>
      <c r="PXV29" s="130"/>
      <c r="PXW29" s="130"/>
      <c r="PXX29" s="130"/>
      <c r="PXY29" s="130"/>
      <c r="PXZ29" s="130"/>
      <c r="PYA29" s="130"/>
      <c r="PYB29" s="130"/>
      <c r="PYC29" s="130"/>
      <c r="PYD29" s="130"/>
      <c r="PYE29" s="130"/>
      <c r="PYF29" s="130"/>
      <c r="PYG29" s="130"/>
      <c r="PYH29" s="130"/>
      <c r="PYI29" s="130"/>
      <c r="PYJ29" s="130"/>
      <c r="PYK29" s="130"/>
      <c r="PYL29" s="130"/>
      <c r="PYM29" s="130"/>
      <c r="PYN29" s="130"/>
      <c r="PYO29" s="130"/>
      <c r="PYP29" s="130"/>
      <c r="PYQ29" s="130"/>
      <c r="PYR29" s="130"/>
      <c r="PYS29" s="130"/>
      <c r="PYT29" s="130"/>
      <c r="PYU29" s="130"/>
      <c r="PYV29" s="130"/>
      <c r="PYW29" s="130"/>
      <c r="PYX29" s="130"/>
      <c r="PYY29" s="130"/>
      <c r="PYZ29" s="130"/>
      <c r="PZA29" s="130"/>
      <c r="PZB29" s="130"/>
      <c r="PZC29" s="130"/>
      <c r="PZD29" s="130"/>
      <c r="PZE29" s="130"/>
      <c r="PZF29" s="130"/>
      <c r="PZG29" s="130"/>
      <c r="PZH29" s="130"/>
      <c r="PZI29" s="130"/>
      <c r="PZJ29" s="130"/>
      <c r="PZK29" s="130"/>
      <c r="PZL29" s="130"/>
      <c r="PZM29" s="130"/>
      <c r="PZN29" s="130"/>
      <c r="PZO29" s="130"/>
      <c r="PZP29" s="130"/>
      <c r="PZQ29" s="130"/>
      <c r="PZR29" s="130"/>
      <c r="PZS29" s="130"/>
      <c r="PZT29" s="130"/>
      <c r="PZU29" s="130"/>
      <c r="PZV29" s="130"/>
      <c r="PZW29" s="130"/>
      <c r="PZX29" s="130"/>
      <c r="PZY29" s="130"/>
      <c r="PZZ29" s="130"/>
      <c r="QAA29" s="130"/>
      <c r="QAB29" s="130"/>
      <c r="QAC29" s="130"/>
      <c r="QAD29" s="130"/>
      <c r="QAE29" s="130"/>
      <c r="QAF29" s="130"/>
      <c r="QAG29" s="130"/>
      <c r="QAH29" s="130"/>
      <c r="QAI29" s="130"/>
      <c r="QAJ29" s="130"/>
      <c r="QAK29" s="130"/>
      <c r="QAL29" s="130"/>
      <c r="QAM29" s="130"/>
      <c r="QAN29" s="130"/>
      <c r="QAO29" s="130"/>
      <c r="QAP29" s="130"/>
      <c r="QAQ29" s="130"/>
      <c r="QAR29" s="130"/>
      <c r="QAS29" s="130"/>
      <c r="QAT29" s="130"/>
      <c r="QAU29" s="130"/>
      <c r="QAV29" s="130"/>
      <c r="QAW29" s="130"/>
      <c r="QAX29" s="130"/>
      <c r="QAY29" s="130"/>
      <c r="QAZ29" s="130"/>
      <c r="QBA29" s="130"/>
      <c r="QBB29" s="130"/>
      <c r="QBC29" s="130"/>
      <c r="QBD29" s="130"/>
      <c r="QBE29" s="130"/>
      <c r="QBF29" s="130"/>
      <c r="QBG29" s="130"/>
      <c r="QBH29" s="130"/>
      <c r="QBI29" s="130"/>
      <c r="QBJ29" s="130"/>
      <c r="QBK29" s="130"/>
      <c r="QBL29" s="130"/>
      <c r="QBM29" s="130"/>
      <c r="QBN29" s="130"/>
      <c r="QBO29" s="130"/>
      <c r="QBP29" s="130"/>
      <c r="QBQ29" s="130"/>
      <c r="QBR29" s="130"/>
      <c r="QBS29" s="130"/>
      <c r="QBT29" s="130"/>
      <c r="QBU29" s="130"/>
      <c r="QBV29" s="130"/>
      <c r="QBW29" s="130"/>
      <c r="QBX29" s="130"/>
      <c r="QBY29" s="130"/>
      <c r="QBZ29" s="130"/>
      <c r="QCA29" s="130"/>
      <c r="QCB29" s="130"/>
      <c r="QCC29" s="130"/>
      <c r="QCD29" s="130"/>
      <c r="QCE29" s="130"/>
      <c r="QCF29" s="130"/>
      <c r="QCG29" s="130"/>
      <c r="QCH29" s="130"/>
      <c r="QCI29" s="130"/>
      <c r="QCJ29" s="130"/>
      <c r="QCK29" s="130"/>
      <c r="QCL29" s="130"/>
      <c r="QCM29" s="130"/>
      <c r="QCN29" s="130"/>
      <c r="QCO29" s="130"/>
      <c r="QCP29" s="130"/>
      <c r="QCQ29" s="130"/>
      <c r="QCR29" s="130"/>
      <c r="QCS29" s="130"/>
      <c r="QCT29" s="130"/>
      <c r="QCU29" s="130"/>
      <c r="QCV29" s="130"/>
      <c r="QCW29" s="130"/>
      <c r="QCX29" s="130"/>
      <c r="QCY29" s="130"/>
      <c r="QCZ29" s="130"/>
      <c r="QDA29" s="130"/>
      <c r="QDB29" s="130"/>
      <c r="QDC29" s="130"/>
      <c r="QDD29" s="130"/>
      <c r="QDE29" s="130"/>
      <c r="QDF29" s="130"/>
      <c r="QDG29" s="130"/>
      <c r="QDH29" s="130"/>
      <c r="QDI29" s="130"/>
      <c r="QDJ29" s="130"/>
      <c r="QDK29" s="130"/>
      <c r="QDL29" s="130"/>
      <c r="QDM29" s="130"/>
      <c r="QDN29" s="130"/>
      <c r="QDO29" s="130"/>
      <c r="QDP29" s="130"/>
      <c r="QDQ29" s="130"/>
      <c r="QDR29" s="130"/>
      <c r="QDS29" s="130"/>
      <c r="QDT29" s="130"/>
      <c r="QDU29" s="130"/>
      <c r="QDV29" s="130"/>
      <c r="QDW29" s="130"/>
      <c r="QDX29" s="130"/>
      <c r="QDY29" s="130"/>
      <c r="QDZ29" s="130"/>
      <c r="QEA29" s="130"/>
      <c r="QEB29" s="130"/>
      <c r="QEC29" s="130"/>
      <c r="QED29" s="130"/>
      <c r="QEE29" s="130"/>
      <c r="QEF29" s="130"/>
      <c r="QEG29" s="130"/>
      <c r="QEH29" s="130"/>
      <c r="QEI29" s="130"/>
      <c r="QEJ29" s="130"/>
      <c r="QEK29" s="130"/>
      <c r="QEL29" s="130"/>
      <c r="QEM29" s="130"/>
      <c r="QEN29" s="130"/>
      <c r="QEO29" s="130"/>
      <c r="QEP29" s="130"/>
      <c r="QEQ29" s="130"/>
      <c r="QER29" s="130"/>
      <c r="QES29" s="130"/>
      <c r="QET29" s="130"/>
      <c r="QEU29" s="130"/>
      <c r="QEV29" s="130"/>
      <c r="QEW29" s="130"/>
      <c r="QEX29" s="130"/>
      <c r="QEY29" s="130"/>
      <c r="QEZ29" s="130"/>
      <c r="QFA29" s="130"/>
      <c r="QFB29" s="130"/>
      <c r="QFC29" s="130"/>
      <c r="QFD29" s="130"/>
      <c r="QFE29" s="130"/>
      <c r="QFF29" s="130"/>
      <c r="QFG29" s="130"/>
      <c r="QFH29" s="130"/>
      <c r="QFI29" s="130"/>
      <c r="QFJ29" s="130"/>
      <c r="QFK29" s="130"/>
      <c r="QFL29" s="130"/>
      <c r="QFM29" s="130"/>
      <c r="QFN29" s="130"/>
      <c r="QFO29" s="130"/>
      <c r="QFP29" s="130"/>
      <c r="QFQ29" s="130"/>
      <c r="QFR29" s="130"/>
      <c r="QFS29" s="130"/>
      <c r="QFT29" s="130"/>
      <c r="QFU29" s="130"/>
      <c r="QFV29" s="130"/>
      <c r="QFW29" s="130"/>
      <c r="QFX29" s="130"/>
      <c r="QFY29" s="130"/>
      <c r="QFZ29" s="130"/>
      <c r="QGA29" s="130"/>
      <c r="QGB29" s="130"/>
      <c r="QGC29" s="130"/>
      <c r="QGD29" s="130"/>
      <c r="QGE29" s="130"/>
      <c r="QGF29" s="130"/>
      <c r="QGG29" s="130"/>
      <c r="QGH29" s="130"/>
      <c r="QGI29" s="130"/>
      <c r="QGJ29" s="130"/>
      <c r="QGK29" s="130"/>
      <c r="QGL29" s="130"/>
      <c r="QGM29" s="130"/>
      <c r="QGN29" s="130"/>
      <c r="QGO29" s="130"/>
      <c r="QGP29" s="130"/>
      <c r="QGQ29" s="130"/>
      <c r="QGR29" s="130"/>
      <c r="QGS29" s="130"/>
      <c r="QGT29" s="130"/>
      <c r="QGU29" s="130"/>
      <c r="QGV29" s="130"/>
      <c r="QGW29" s="130"/>
      <c r="QGX29" s="130"/>
      <c r="QGY29" s="130"/>
      <c r="QGZ29" s="130"/>
      <c r="QHA29" s="130"/>
      <c r="QHB29" s="130"/>
      <c r="QHC29" s="130"/>
      <c r="QHD29" s="130"/>
      <c r="QHE29" s="130"/>
      <c r="QHF29" s="130"/>
      <c r="QHG29" s="130"/>
      <c r="QHH29" s="130"/>
      <c r="QHI29" s="130"/>
      <c r="QHJ29" s="130"/>
      <c r="QHK29" s="130"/>
      <c r="QHL29" s="130"/>
      <c r="QHM29" s="130"/>
      <c r="QHN29" s="130"/>
      <c r="QHO29" s="130"/>
      <c r="QHP29" s="130"/>
      <c r="QHQ29" s="130"/>
      <c r="QHR29" s="130"/>
      <c r="QHS29" s="130"/>
      <c r="QHT29" s="130"/>
      <c r="QHU29" s="130"/>
      <c r="QHV29" s="130"/>
      <c r="QHW29" s="130"/>
      <c r="QHX29" s="130"/>
      <c r="QHY29" s="130"/>
      <c r="QHZ29" s="130"/>
      <c r="QIA29" s="130"/>
      <c r="QIB29" s="130"/>
      <c r="QIC29" s="130"/>
      <c r="QID29" s="130"/>
      <c r="QIE29" s="130"/>
      <c r="QIF29" s="130"/>
      <c r="QIG29" s="130"/>
      <c r="QIH29" s="130"/>
      <c r="QII29" s="130"/>
      <c r="QIJ29" s="130"/>
      <c r="QIK29" s="130"/>
      <c r="QIL29" s="130"/>
      <c r="QIM29" s="130"/>
      <c r="QIN29" s="130"/>
      <c r="QIO29" s="130"/>
      <c r="QIP29" s="130"/>
      <c r="QIQ29" s="130"/>
      <c r="QIR29" s="130"/>
      <c r="QIS29" s="130"/>
      <c r="QIT29" s="130"/>
      <c r="QIU29" s="130"/>
      <c r="QIV29" s="130"/>
      <c r="QIW29" s="130"/>
      <c r="QIX29" s="130"/>
      <c r="QIY29" s="130"/>
      <c r="QIZ29" s="130"/>
      <c r="QJA29" s="130"/>
      <c r="QJB29" s="130"/>
      <c r="QJC29" s="130"/>
      <c r="QJD29" s="130"/>
      <c r="QJE29" s="130"/>
      <c r="QJF29" s="130"/>
      <c r="QJG29" s="130"/>
      <c r="QJH29" s="130"/>
      <c r="QJI29" s="130"/>
      <c r="QJJ29" s="130"/>
      <c r="QJK29" s="130"/>
      <c r="QJL29" s="130"/>
      <c r="QJM29" s="130"/>
      <c r="QJN29" s="130"/>
      <c r="QJO29" s="130"/>
      <c r="QJP29" s="130"/>
      <c r="QJQ29" s="130"/>
      <c r="QJR29" s="130"/>
      <c r="QJS29" s="130"/>
      <c r="QJT29" s="130"/>
      <c r="QJU29" s="130"/>
      <c r="QJV29" s="130"/>
      <c r="QJW29" s="130"/>
      <c r="QJX29" s="130"/>
      <c r="QJY29" s="130"/>
      <c r="QJZ29" s="130"/>
      <c r="QKA29" s="130"/>
      <c r="QKB29" s="130"/>
      <c r="QKC29" s="130"/>
      <c r="QKD29" s="130"/>
      <c r="QKE29" s="130"/>
      <c r="QKF29" s="130"/>
      <c r="QKG29" s="130"/>
      <c r="QKH29" s="130"/>
      <c r="QKI29" s="130"/>
      <c r="QKJ29" s="130"/>
      <c r="QKK29" s="130"/>
      <c r="QKL29" s="130"/>
      <c r="QKM29" s="130"/>
      <c r="QKN29" s="130"/>
      <c r="QKO29" s="130"/>
      <c r="QKP29" s="130"/>
      <c r="QKQ29" s="130"/>
      <c r="QKR29" s="130"/>
      <c r="QKS29" s="130"/>
      <c r="QKT29" s="130"/>
      <c r="QKU29" s="130"/>
      <c r="QKV29" s="130"/>
      <c r="QKW29" s="130"/>
      <c r="QKX29" s="130"/>
      <c r="QKY29" s="130"/>
      <c r="QKZ29" s="130"/>
      <c r="QLA29" s="130"/>
      <c r="QLB29" s="130"/>
      <c r="QLC29" s="130"/>
      <c r="QLD29" s="130"/>
      <c r="QLE29" s="130"/>
      <c r="QLF29" s="130"/>
      <c r="QLG29" s="130"/>
      <c r="QLH29" s="130"/>
      <c r="QLI29" s="130"/>
      <c r="QLJ29" s="130"/>
      <c r="QLK29" s="130"/>
      <c r="QLL29" s="130"/>
      <c r="QLM29" s="130"/>
      <c r="QLN29" s="130"/>
      <c r="QLO29" s="130"/>
      <c r="QLP29" s="130"/>
      <c r="QLQ29" s="130"/>
      <c r="QLR29" s="130"/>
      <c r="QLS29" s="130"/>
      <c r="QLT29" s="130"/>
      <c r="QLU29" s="130"/>
      <c r="QLV29" s="130"/>
      <c r="QLW29" s="130"/>
      <c r="QLX29" s="130"/>
      <c r="QLY29" s="130"/>
      <c r="QLZ29" s="130"/>
      <c r="QMA29" s="130"/>
      <c r="QMB29" s="130"/>
      <c r="QMC29" s="130"/>
      <c r="QMD29" s="130"/>
      <c r="QME29" s="130"/>
      <c r="QMF29" s="130"/>
      <c r="QMG29" s="130"/>
      <c r="QMH29" s="130"/>
      <c r="QMI29" s="130"/>
      <c r="QMJ29" s="130"/>
      <c r="QMK29" s="130"/>
      <c r="QML29" s="130"/>
      <c r="QMM29" s="130"/>
      <c r="QMN29" s="130"/>
      <c r="QMO29" s="130"/>
      <c r="QMP29" s="130"/>
      <c r="QMQ29" s="130"/>
      <c r="QMR29" s="130"/>
      <c r="QMS29" s="130"/>
      <c r="QMT29" s="130"/>
      <c r="QMU29" s="130"/>
      <c r="QMV29" s="130"/>
      <c r="QMW29" s="130"/>
      <c r="QMX29" s="130"/>
      <c r="QMY29" s="130"/>
      <c r="QMZ29" s="130"/>
      <c r="QNA29" s="130"/>
      <c r="QNB29" s="130"/>
      <c r="QNC29" s="130"/>
      <c r="QND29" s="130"/>
      <c r="QNE29" s="130"/>
      <c r="QNF29" s="130"/>
      <c r="QNG29" s="130"/>
      <c r="QNH29" s="130"/>
      <c r="QNI29" s="130"/>
      <c r="QNJ29" s="130"/>
      <c r="QNK29" s="130"/>
      <c r="QNL29" s="130"/>
      <c r="QNM29" s="130"/>
      <c r="QNN29" s="130"/>
      <c r="QNO29" s="130"/>
      <c r="QNP29" s="130"/>
      <c r="QNQ29" s="130"/>
      <c r="QNR29" s="130"/>
      <c r="QNS29" s="130"/>
      <c r="QNT29" s="130"/>
      <c r="QNU29" s="130"/>
      <c r="QNV29" s="130"/>
      <c r="QNW29" s="130"/>
      <c r="QNX29" s="130"/>
      <c r="QNY29" s="130"/>
      <c r="QNZ29" s="130"/>
      <c r="QOA29" s="130"/>
      <c r="QOB29" s="130"/>
      <c r="QOC29" s="130"/>
      <c r="QOD29" s="130"/>
      <c r="QOE29" s="130"/>
      <c r="QOF29" s="130"/>
      <c r="QOG29" s="130"/>
      <c r="QOH29" s="130"/>
      <c r="QOI29" s="130"/>
      <c r="QOJ29" s="130"/>
      <c r="QOK29" s="130"/>
      <c r="QOL29" s="130"/>
      <c r="QOM29" s="130"/>
      <c r="QON29" s="130"/>
      <c r="QOO29" s="130"/>
      <c r="QOP29" s="130"/>
      <c r="QOQ29" s="130"/>
      <c r="QOR29" s="130"/>
      <c r="QOS29" s="130"/>
      <c r="QOT29" s="130"/>
      <c r="QOU29" s="130"/>
      <c r="QOV29" s="130"/>
      <c r="QOW29" s="130"/>
      <c r="QOX29" s="130"/>
      <c r="QOY29" s="130"/>
      <c r="QOZ29" s="130"/>
      <c r="QPA29" s="130"/>
      <c r="QPB29" s="130"/>
      <c r="QPC29" s="130"/>
      <c r="QPD29" s="130"/>
      <c r="QPE29" s="130"/>
      <c r="QPF29" s="130"/>
      <c r="QPG29" s="130"/>
      <c r="QPH29" s="130"/>
      <c r="QPI29" s="130"/>
      <c r="QPJ29" s="130"/>
      <c r="QPK29" s="130"/>
      <c r="QPL29" s="130"/>
      <c r="QPM29" s="130"/>
      <c r="QPN29" s="130"/>
      <c r="QPO29" s="130"/>
      <c r="QPP29" s="130"/>
      <c r="QPQ29" s="130"/>
      <c r="QPR29" s="130"/>
      <c r="QPS29" s="130"/>
      <c r="QPT29" s="130"/>
      <c r="QPU29" s="130"/>
      <c r="QPV29" s="130"/>
      <c r="QPW29" s="130"/>
      <c r="QPX29" s="130"/>
      <c r="QPY29" s="130"/>
      <c r="QPZ29" s="130"/>
      <c r="QQA29" s="130"/>
      <c r="QQB29" s="130"/>
      <c r="QQC29" s="130"/>
      <c r="QQD29" s="130"/>
      <c r="QQE29" s="130"/>
      <c r="QQF29" s="130"/>
      <c r="QQG29" s="130"/>
      <c r="QQH29" s="130"/>
      <c r="QQI29" s="130"/>
      <c r="QQJ29" s="130"/>
      <c r="QQK29" s="130"/>
      <c r="QQL29" s="130"/>
      <c r="QQM29" s="130"/>
      <c r="QQN29" s="130"/>
      <c r="QQO29" s="130"/>
      <c r="QQP29" s="130"/>
      <c r="QQQ29" s="130"/>
      <c r="QQR29" s="130"/>
      <c r="QQS29" s="130"/>
      <c r="QQT29" s="130"/>
      <c r="QQU29" s="130"/>
      <c r="QQV29" s="130"/>
      <c r="QQW29" s="130"/>
      <c r="QQX29" s="130"/>
      <c r="QQY29" s="130"/>
      <c r="QQZ29" s="130"/>
      <c r="QRA29" s="130"/>
      <c r="QRB29" s="130"/>
      <c r="QRC29" s="130"/>
      <c r="QRD29" s="130"/>
      <c r="QRE29" s="130"/>
      <c r="QRF29" s="130"/>
      <c r="QRG29" s="130"/>
      <c r="QRH29" s="130"/>
      <c r="QRI29" s="130"/>
      <c r="QRJ29" s="130"/>
      <c r="QRK29" s="130"/>
      <c r="QRL29" s="130"/>
      <c r="QRM29" s="130"/>
      <c r="QRN29" s="130"/>
      <c r="QRO29" s="130"/>
      <c r="QRP29" s="130"/>
      <c r="QRQ29" s="130"/>
      <c r="QRR29" s="130"/>
      <c r="QRS29" s="130"/>
      <c r="QRT29" s="130"/>
      <c r="QRU29" s="130"/>
      <c r="QRV29" s="130"/>
      <c r="QRW29" s="130"/>
      <c r="QRX29" s="130"/>
      <c r="QRY29" s="130"/>
      <c r="QRZ29" s="130"/>
      <c r="QSA29" s="130"/>
      <c r="QSB29" s="130"/>
      <c r="QSC29" s="130"/>
      <c r="QSD29" s="130"/>
      <c r="QSE29" s="130"/>
      <c r="QSF29" s="130"/>
      <c r="QSG29" s="130"/>
      <c r="QSH29" s="130"/>
      <c r="QSI29" s="130"/>
      <c r="QSJ29" s="130"/>
      <c r="QSK29" s="130"/>
      <c r="QSL29" s="130"/>
      <c r="QSM29" s="130"/>
      <c r="QSN29" s="130"/>
      <c r="QSO29" s="130"/>
      <c r="QSP29" s="130"/>
      <c r="QSQ29" s="130"/>
      <c r="QSR29" s="130"/>
      <c r="QSS29" s="130"/>
      <c r="QST29" s="130"/>
      <c r="QSU29" s="130"/>
      <c r="QSV29" s="130"/>
      <c r="QSW29" s="130"/>
      <c r="QSX29" s="130"/>
      <c r="QSY29" s="130"/>
      <c r="QSZ29" s="130"/>
      <c r="QTA29" s="130"/>
      <c r="QTB29" s="130"/>
      <c r="QTC29" s="130"/>
      <c r="QTD29" s="130"/>
      <c r="QTE29" s="130"/>
      <c r="QTF29" s="130"/>
      <c r="QTG29" s="130"/>
      <c r="QTH29" s="130"/>
      <c r="QTI29" s="130"/>
      <c r="QTJ29" s="130"/>
      <c r="QTK29" s="130"/>
      <c r="QTL29" s="130"/>
      <c r="QTM29" s="130"/>
      <c r="QTN29" s="130"/>
      <c r="QTO29" s="130"/>
      <c r="QTP29" s="130"/>
      <c r="QTQ29" s="130"/>
      <c r="QTR29" s="130"/>
      <c r="QTS29" s="130"/>
      <c r="QTT29" s="130"/>
      <c r="QTU29" s="130"/>
      <c r="QTV29" s="130"/>
      <c r="QTW29" s="130"/>
      <c r="QTX29" s="130"/>
      <c r="QTY29" s="130"/>
      <c r="QTZ29" s="130"/>
      <c r="QUA29" s="130"/>
      <c r="QUB29" s="130"/>
      <c r="QUC29" s="130"/>
      <c r="QUD29" s="130"/>
      <c r="QUE29" s="130"/>
      <c r="QUF29" s="130"/>
      <c r="QUG29" s="130"/>
      <c r="QUH29" s="130"/>
      <c r="QUI29" s="130"/>
      <c r="QUJ29" s="130"/>
      <c r="QUK29" s="130"/>
      <c r="QUL29" s="130"/>
      <c r="QUM29" s="130"/>
      <c r="QUN29" s="130"/>
      <c r="QUO29" s="130"/>
      <c r="QUP29" s="130"/>
      <c r="QUQ29" s="130"/>
      <c r="QUR29" s="130"/>
      <c r="QUS29" s="130"/>
      <c r="QUT29" s="130"/>
      <c r="QUU29" s="130"/>
      <c r="QUV29" s="130"/>
      <c r="QUW29" s="130"/>
      <c r="QUX29" s="130"/>
      <c r="QUY29" s="130"/>
      <c r="QUZ29" s="130"/>
      <c r="QVA29" s="130"/>
      <c r="QVB29" s="130"/>
      <c r="QVC29" s="130"/>
      <c r="QVD29" s="130"/>
      <c r="QVE29" s="130"/>
      <c r="QVF29" s="130"/>
      <c r="QVG29" s="130"/>
      <c r="QVH29" s="130"/>
      <c r="QVI29" s="130"/>
      <c r="QVJ29" s="130"/>
      <c r="QVK29" s="130"/>
      <c r="QVL29" s="130"/>
      <c r="QVM29" s="130"/>
      <c r="QVN29" s="130"/>
      <c r="QVO29" s="130"/>
      <c r="QVP29" s="130"/>
      <c r="QVQ29" s="130"/>
      <c r="QVR29" s="130"/>
      <c r="QVS29" s="130"/>
      <c r="QVT29" s="130"/>
      <c r="QVU29" s="130"/>
      <c r="QVV29" s="130"/>
      <c r="QVW29" s="130"/>
      <c r="QVX29" s="130"/>
      <c r="QVY29" s="130"/>
      <c r="QVZ29" s="130"/>
      <c r="QWA29" s="130"/>
      <c r="QWB29" s="130"/>
      <c r="QWC29" s="130"/>
      <c r="QWD29" s="130"/>
      <c r="QWE29" s="130"/>
      <c r="QWF29" s="130"/>
      <c r="QWG29" s="130"/>
      <c r="QWH29" s="130"/>
      <c r="QWI29" s="130"/>
      <c r="QWJ29" s="130"/>
      <c r="QWK29" s="130"/>
      <c r="QWL29" s="130"/>
      <c r="QWM29" s="130"/>
      <c r="QWN29" s="130"/>
      <c r="QWO29" s="130"/>
      <c r="QWP29" s="130"/>
      <c r="QWQ29" s="130"/>
      <c r="QWR29" s="130"/>
      <c r="QWS29" s="130"/>
      <c r="QWT29" s="130"/>
      <c r="QWU29" s="130"/>
      <c r="QWV29" s="130"/>
      <c r="QWW29" s="130"/>
      <c r="QWX29" s="130"/>
      <c r="QWY29" s="130"/>
      <c r="QWZ29" s="130"/>
      <c r="QXA29" s="130"/>
      <c r="QXB29" s="130"/>
      <c r="QXC29" s="130"/>
      <c r="QXD29" s="130"/>
      <c r="QXE29" s="130"/>
      <c r="QXF29" s="130"/>
      <c r="QXG29" s="130"/>
      <c r="QXH29" s="130"/>
      <c r="QXI29" s="130"/>
      <c r="QXJ29" s="130"/>
      <c r="QXK29" s="130"/>
      <c r="QXL29" s="130"/>
      <c r="QXM29" s="130"/>
      <c r="QXN29" s="130"/>
      <c r="QXO29" s="130"/>
      <c r="QXP29" s="130"/>
      <c r="QXQ29" s="130"/>
      <c r="QXR29" s="130"/>
      <c r="QXS29" s="130"/>
      <c r="QXT29" s="130"/>
      <c r="QXU29" s="130"/>
      <c r="QXV29" s="130"/>
      <c r="QXW29" s="130"/>
      <c r="QXX29" s="130"/>
      <c r="QXY29" s="130"/>
      <c r="QXZ29" s="130"/>
      <c r="QYA29" s="130"/>
      <c r="QYB29" s="130"/>
      <c r="QYC29" s="130"/>
      <c r="QYD29" s="130"/>
      <c r="QYE29" s="130"/>
      <c r="QYF29" s="130"/>
      <c r="QYG29" s="130"/>
      <c r="QYH29" s="130"/>
      <c r="QYI29" s="130"/>
      <c r="QYJ29" s="130"/>
      <c r="QYK29" s="130"/>
      <c r="QYL29" s="130"/>
      <c r="QYM29" s="130"/>
      <c r="QYN29" s="130"/>
      <c r="QYO29" s="130"/>
      <c r="QYP29" s="130"/>
      <c r="QYQ29" s="130"/>
      <c r="QYR29" s="130"/>
      <c r="QYS29" s="130"/>
      <c r="QYT29" s="130"/>
      <c r="QYU29" s="130"/>
      <c r="QYV29" s="130"/>
      <c r="QYW29" s="130"/>
      <c r="QYX29" s="130"/>
      <c r="QYY29" s="130"/>
      <c r="QYZ29" s="130"/>
      <c r="QZA29" s="130"/>
      <c r="QZB29" s="130"/>
      <c r="QZC29" s="130"/>
      <c r="QZD29" s="130"/>
      <c r="QZE29" s="130"/>
      <c r="QZF29" s="130"/>
      <c r="QZG29" s="130"/>
      <c r="QZH29" s="130"/>
      <c r="QZI29" s="130"/>
      <c r="QZJ29" s="130"/>
      <c r="QZK29" s="130"/>
      <c r="QZL29" s="130"/>
      <c r="QZM29" s="130"/>
      <c r="QZN29" s="130"/>
      <c r="QZO29" s="130"/>
      <c r="QZP29" s="130"/>
      <c r="QZQ29" s="130"/>
      <c r="QZR29" s="130"/>
      <c r="QZS29" s="130"/>
      <c r="QZT29" s="130"/>
      <c r="QZU29" s="130"/>
      <c r="QZV29" s="130"/>
      <c r="QZW29" s="130"/>
      <c r="QZX29" s="130"/>
      <c r="QZY29" s="130"/>
      <c r="QZZ29" s="130"/>
      <c r="RAA29" s="130"/>
      <c r="RAB29" s="130"/>
      <c r="RAC29" s="130"/>
      <c r="RAD29" s="130"/>
      <c r="RAE29" s="130"/>
      <c r="RAF29" s="130"/>
      <c r="RAG29" s="130"/>
      <c r="RAH29" s="130"/>
      <c r="RAI29" s="130"/>
      <c r="RAJ29" s="130"/>
      <c r="RAK29" s="130"/>
      <c r="RAL29" s="130"/>
      <c r="RAM29" s="130"/>
      <c r="RAN29" s="130"/>
      <c r="RAO29" s="130"/>
      <c r="RAP29" s="130"/>
      <c r="RAQ29" s="130"/>
      <c r="RAR29" s="130"/>
      <c r="RAS29" s="130"/>
      <c r="RAT29" s="130"/>
      <c r="RAU29" s="130"/>
      <c r="RAV29" s="130"/>
      <c r="RAW29" s="130"/>
      <c r="RAX29" s="130"/>
      <c r="RAY29" s="130"/>
      <c r="RAZ29" s="130"/>
      <c r="RBA29" s="130"/>
      <c r="RBB29" s="130"/>
      <c r="RBC29" s="130"/>
      <c r="RBD29" s="130"/>
      <c r="RBE29" s="130"/>
      <c r="RBF29" s="130"/>
      <c r="RBG29" s="130"/>
      <c r="RBH29" s="130"/>
      <c r="RBI29" s="130"/>
      <c r="RBJ29" s="130"/>
      <c r="RBK29" s="130"/>
      <c r="RBL29" s="130"/>
      <c r="RBM29" s="130"/>
      <c r="RBN29" s="130"/>
      <c r="RBO29" s="130"/>
      <c r="RBP29" s="130"/>
      <c r="RBQ29" s="130"/>
      <c r="RBR29" s="130"/>
      <c r="RBS29" s="130"/>
      <c r="RBT29" s="130"/>
      <c r="RBU29" s="130"/>
      <c r="RBV29" s="130"/>
      <c r="RBW29" s="130"/>
      <c r="RBX29" s="130"/>
      <c r="RBY29" s="130"/>
      <c r="RBZ29" s="130"/>
      <c r="RCA29" s="130"/>
      <c r="RCB29" s="130"/>
      <c r="RCC29" s="130"/>
      <c r="RCD29" s="130"/>
      <c r="RCE29" s="130"/>
      <c r="RCF29" s="130"/>
      <c r="RCG29" s="130"/>
      <c r="RCH29" s="130"/>
      <c r="RCI29" s="130"/>
      <c r="RCJ29" s="130"/>
      <c r="RCK29" s="130"/>
      <c r="RCL29" s="130"/>
      <c r="RCM29" s="130"/>
      <c r="RCN29" s="130"/>
      <c r="RCO29" s="130"/>
      <c r="RCP29" s="130"/>
      <c r="RCQ29" s="130"/>
      <c r="RCR29" s="130"/>
      <c r="RCS29" s="130"/>
      <c r="RCT29" s="130"/>
      <c r="RCU29" s="130"/>
      <c r="RCV29" s="130"/>
      <c r="RCW29" s="130"/>
      <c r="RCX29" s="130"/>
      <c r="RCY29" s="130"/>
      <c r="RCZ29" s="130"/>
      <c r="RDA29" s="130"/>
      <c r="RDB29" s="130"/>
      <c r="RDC29" s="130"/>
      <c r="RDD29" s="130"/>
      <c r="RDE29" s="130"/>
      <c r="RDF29" s="130"/>
      <c r="RDG29" s="130"/>
      <c r="RDH29" s="130"/>
      <c r="RDI29" s="130"/>
      <c r="RDJ29" s="130"/>
      <c r="RDK29" s="130"/>
      <c r="RDL29" s="130"/>
      <c r="RDM29" s="130"/>
      <c r="RDN29" s="130"/>
      <c r="RDO29" s="130"/>
      <c r="RDP29" s="130"/>
      <c r="RDQ29" s="130"/>
      <c r="RDR29" s="130"/>
      <c r="RDS29" s="130"/>
      <c r="RDT29" s="130"/>
      <c r="RDU29" s="130"/>
      <c r="RDV29" s="130"/>
      <c r="RDW29" s="130"/>
      <c r="RDX29" s="130"/>
      <c r="RDY29" s="130"/>
      <c r="RDZ29" s="130"/>
      <c r="REA29" s="130"/>
      <c r="REB29" s="130"/>
      <c r="REC29" s="130"/>
      <c r="RED29" s="130"/>
      <c r="REE29" s="130"/>
      <c r="REF29" s="130"/>
      <c r="REG29" s="130"/>
      <c r="REH29" s="130"/>
      <c r="REI29" s="130"/>
      <c r="REJ29" s="130"/>
      <c r="REK29" s="130"/>
      <c r="REL29" s="130"/>
      <c r="REM29" s="130"/>
      <c r="REN29" s="130"/>
      <c r="REO29" s="130"/>
      <c r="REP29" s="130"/>
      <c r="REQ29" s="130"/>
      <c r="RER29" s="130"/>
      <c r="RES29" s="130"/>
      <c r="RET29" s="130"/>
      <c r="REU29" s="130"/>
      <c r="REV29" s="130"/>
      <c r="REW29" s="130"/>
      <c r="REX29" s="130"/>
      <c r="REY29" s="130"/>
      <c r="REZ29" s="130"/>
      <c r="RFA29" s="130"/>
      <c r="RFB29" s="130"/>
      <c r="RFC29" s="130"/>
      <c r="RFD29" s="130"/>
      <c r="RFE29" s="130"/>
      <c r="RFF29" s="130"/>
      <c r="RFG29" s="130"/>
      <c r="RFH29" s="130"/>
      <c r="RFI29" s="130"/>
      <c r="RFJ29" s="130"/>
      <c r="RFK29" s="130"/>
      <c r="RFL29" s="130"/>
      <c r="RFM29" s="130"/>
      <c r="RFN29" s="130"/>
      <c r="RFO29" s="130"/>
      <c r="RFP29" s="130"/>
      <c r="RFQ29" s="130"/>
      <c r="RFR29" s="130"/>
      <c r="RFS29" s="130"/>
      <c r="RFT29" s="130"/>
      <c r="RFU29" s="130"/>
      <c r="RFV29" s="130"/>
      <c r="RFW29" s="130"/>
      <c r="RFX29" s="130"/>
      <c r="RFY29" s="130"/>
      <c r="RFZ29" s="130"/>
      <c r="RGA29" s="130"/>
      <c r="RGB29" s="130"/>
      <c r="RGC29" s="130"/>
      <c r="RGD29" s="130"/>
      <c r="RGE29" s="130"/>
      <c r="RGF29" s="130"/>
      <c r="RGG29" s="130"/>
      <c r="RGH29" s="130"/>
      <c r="RGI29" s="130"/>
      <c r="RGJ29" s="130"/>
      <c r="RGK29" s="130"/>
      <c r="RGL29" s="130"/>
      <c r="RGM29" s="130"/>
      <c r="RGN29" s="130"/>
      <c r="RGO29" s="130"/>
      <c r="RGP29" s="130"/>
      <c r="RGQ29" s="130"/>
      <c r="RGR29" s="130"/>
      <c r="RGS29" s="130"/>
      <c r="RGT29" s="130"/>
      <c r="RGU29" s="130"/>
      <c r="RGV29" s="130"/>
      <c r="RGW29" s="130"/>
      <c r="RGX29" s="130"/>
      <c r="RGY29" s="130"/>
      <c r="RGZ29" s="130"/>
      <c r="RHA29" s="130"/>
      <c r="RHB29" s="130"/>
      <c r="RHC29" s="130"/>
      <c r="RHD29" s="130"/>
      <c r="RHE29" s="130"/>
      <c r="RHF29" s="130"/>
      <c r="RHG29" s="130"/>
      <c r="RHH29" s="130"/>
      <c r="RHI29" s="130"/>
      <c r="RHJ29" s="130"/>
      <c r="RHK29" s="130"/>
      <c r="RHL29" s="130"/>
      <c r="RHM29" s="130"/>
      <c r="RHN29" s="130"/>
      <c r="RHO29" s="130"/>
      <c r="RHP29" s="130"/>
      <c r="RHQ29" s="130"/>
      <c r="RHR29" s="130"/>
      <c r="RHS29" s="130"/>
      <c r="RHT29" s="130"/>
      <c r="RHU29" s="130"/>
      <c r="RHV29" s="130"/>
      <c r="RHW29" s="130"/>
      <c r="RHX29" s="130"/>
      <c r="RHY29" s="130"/>
      <c r="RHZ29" s="130"/>
      <c r="RIA29" s="130"/>
      <c r="RIB29" s="130"/>
      <c r="RIC29" s="130"/>
      <c r="RID29" s="130"/>
      <c r="RIE29" s="130"/>
      <c r="RIF29" s="130"/>
      <c r="RIG29" s="130"/>
      <c r="RIH29" s="130"/>
      <c r="RII29" s="130"/>
      <c r="RIJ29" s="130"/>
      <c r="RIK29" s="130"/>
      <c r="RIL29" s="130"/>
      <c r="RIM29" s="130"/>
      <c r="RIN29" s="130"/>
      <c r="RIO29" s="130"/>
      <c r="RIP29" s="130"/>
      <c r="RIQ29" s="130"/>
      <c r="RIR29" s="130"/>
      <c r="RIS29" s="130"/>
      <c r="RIT29" s="130"/>
      <c r="RIU29" s="130"/>
      <c r="RIV29" s="130"/>
      <c r="RIW29" s="130"/>
      <c r="RIX29" s="130"/>
      <c r="RIY29" s="130"/>
      <c r="RIZ29" s="130"/>
      <c r="RJA29" s="130"/>
      <c r="RJB29" s="130"/>
      <c r="RJC29" s="130"/>
      <c r="RJD29" s="130"/>
      <c r="RJE29" s="130"/>
      <c r="RJF29" s="130"/>
      <c r="RJG29" s="130"/>
      <c r="RJH29" s="130"/>
      <c r="RJI29" s="130"/>
      <c r="RJJ29" s="130"/>
      <c r="RJK29" s="130"/>
      <c r="RJL29" s="130"/>
      <c r="RJM29" s="130"/>
      <c r="RJN29" s="130"/>
      <c r="RJO29" s="130"/>
      <c r="RJP29" s="130"/>
      <c r="RJQ29" s="130"/>
      <c r="RJR29" s="130"/>
      <c r="RJS29" s="130"/>
      <c r="RJT29" s="130"/>
      <c r="RJU29" s="130"/>
      <c r="RJV29" s="130"/>
      <c r="RJW29" s="130"/>
      <c r="RJX29" s="130"/>
      <c r="RJY29" s="130"/>
      <c r="RJZ29" s="130"/>
      <c r="RKA29" s="130"/>
      <c r="RKB29" s="130"/>
      <c r="RKC29" s="130"/>
      <c r="RKD29" s="130"/>
      <c r="RKE29" s="130"/>
      <c r="RKF29" s="130"/>
      <c r="RKG29" s="130"/>
      <c r="RKH29" s="130"/>
      <c r="RKI29" s="130"/>
      <c r="RKJ29" s="130"/>
      <c r="RKK29" s="130"/>
      <c r="RKL29" s="130"/>
      <c r="RKM29" s="130"/>
      <c r="RKN29" s="130"/>
      <c r="RKO29" s="130"/>
      <c r="RKP29" s="130"/>
      <c r="RKQ29" s="130"/>
      <c r="RKR29" s="130"/>
      <c r="RKS29" s="130"/>
      <c r="RKT29" s="130"/>
      <c r="RKU29" s="130"/>
      <c r="RKV29" s="130"/>
      <c r="RKW29" s="130"/>
      <c r="RKX29" s="130"/>
      <c r="RKY29" s="130"/>
      <c r="RKZ29" s="130"/>
      <c r="RLA29" s="130"/>
      <c r="RLB29" s="130"/>
      <c r="RLC29" s="130"/>
      <c r="RLD29" s="130"/>
      <c r="RLE29" s="130"/>
      <c r="RLF29" s="130"/>
      <c r="RLG29" s="130"/>
      <c r="RLH29" s="130"/>
      <c r="RLI29" s="130"/>
      <c r="RLJ29" s="130"/>
      <c r="RLK29" s="130"/>
      <c r="RLL29" s="130"/>
      <c r="RLM29" s="130"/>
      <c r="RLN29" s="130"/>
      <c r="RLO29" s="130"/>
      <c r="RLP29" s="130"/>
      <c r="RLQ29" s="130"/>
      <c r="RLR29" s="130"/>
      <c r="RLS29" s="130"/>
      <c r="RLT29" s="130"/>
      <c r="RLU29" s="130"/>
      <c r="RLV29" s="130"/>
      <c r="RLW29" s="130"/>
      <c r="RLX29" s="130"/>
      <c r="RLY29" s="130"/>
      <c r="RLZ29" s="130"/>
      <c r="RMA29" s="130"/>
      <c r="RMB29" s="130"/>
      <c r="RMC29" s="130"/>
      <c r="RMD29" s="130"/>
      <c r="RME29" s="130"/>
      <c r="RMF29" s="130"/>
      <c r="RMG29" s="130"/>
      <c r="RMH29" s="130"/>
      <c r="RMI29" s="130"/>
      <c r="RMJ29" s="130"/>
      <c r="RMK29" s="130"/>
      <c r="RML29" s="130"/>
      <c r="RMM29" s="130"/>
      <c r="RMN29" s="130"/>
      <c r="RMO29" s="130"/>
      <c r="RMP29" s="130"/>
      <c r="RMQ29" s="130"/>
      <c r="RMR29" s="130"/>
      <c r="RMS29" s="130"/>
      <c r="RMT29" s="130"/>
      <c r="RMU29" s="130"/>
      <c r="RMV29" s="130"/>
      <c r="RMW29" s="130"/>
      <c r="RMX29" s="130"/>
      <c r="RMY29" s="130"/>
      <c r="RMZ29" s="130"/>
      <c r="RNA29" s="130"/>
      <c r="RNB29" s="130"/>
      <c r="RNC29" s="130"/>
      <c r="RND29" s="130"/>
      <c r="RNE29" s="130"/>
      <c r="RNF29" s="130"/>
      <c r="RNG29" s="130"/>
      <c r="RNH29" s="130"/>
      <c r="RNI29" s="130"/>
      <c r="RNJ29" s="130"/>
      <c r="RNK29" s="130"/>
      <c r="RNL29" s="130"/>
      <c r="RNM29" s="130"/>
      <c r="RNN29" s="130"/>
      <c r="RNO29" s="130"/>
      <c r="RNP29" s="130"/>
      <c r="RNQ29" s="130"/>
      <c r="RNR29" s="130"/>
      <c r="RNS29" s="130"/>
      <c r="RNT29" s="130"/>
      <c r="RNU29" s="130"/>
      <c r="RNV29" s="130"/>
      <c r="RNW29" s="130"/>
      <c r="RNX29" s="130"/>
      <c r="RNY29" s="130"/>
      <c r="RNZ29" s="130"/>
      <c r="ROA29" s="130"/>
      <c r="ROB29" s="130"/>
      <c r="ROC29" s="130"/>
      <c r="ROD29" s="130"/>
      <c r="ROE29" s="130"/>
      <c r="ROF29" s="130"/>
      <c r="ROG29" s="130"/>
      <c r="ROH29" s="130"/>
      <c r="ROI29" s="130"/>
      <c r="ROJ29" s="130"/>
      <c r="ROK29" s="130"/>
      <c r="ROL29" s="130"/>
      <c r="ROM29" s="130"/>
      <c r="RON29" s="130"/>
      <c r="ROO29" s="130"/>
      <c r="ROP29" s="130"/>
      <c r="ROQ29" s="130"/>
      <c r="ROR29" s="130"/>
      <c r="ROS29" s="130"/>
      <c r="ROT29" s="130"/>
      <c r="ROU29" s="130"/>
      <c r="ROV29" s="130"/>
      <c r="ROW29" s="130"/>
      <c r="ROX29" s="130"/>
      <c r="ROY29" s="130"/>
      <c r="ROZ29" s="130"/>
      <c r="RPA29" s="130"/>
      <c r="RPB29" s="130"/>
      <c r="RPC29" s="130"/>
      <c r="RPD29" s="130"/>
      <c r="RPE29" s="130"/>
      <c r="RPF29" s="130"/>
      <c r="RPG29" s="130"/>
      <c r="RPH29" s="130"/>
      <c r="RPI29" s="130"/>
      <c r="RPJ29" s="130"/>
      <c r="RPK29" s="130"/>
      <c r="RPL29" s="130"/>
      <c r="RPM29" s="130"/>
      <c r="RPN29" s="130"/>
      <c r="RPO29" s="130"/>
      <c r="RPP29" s="130"/>
      <c r="RPQ29" s="130"/>
      <c r="RPR29" s="130"/>
      <c r="RPS29" s="130"/>
      <c r="RPT29" s="130"/>
      <c r="RPU29" s="130"/>
      <c r="RPV29" s="130"/>
      <c r="RPW29" s="130"/>
      <c r="RPX29" s="130"/>
      <c r="RPY29" s="130"/>
      <c r="RPZ29" s="130"/>
      <c r="RQA29" s="130"/>
      <c r="RQB29" s="130"/>
      <c r="RQC29" s="130"/>
      <c r="RQD29" s="130"/>
      <c r="RQE29" s="130"/>
      <c r="RQF29" s="130"/>
      <c r="RQG29" s="130"/>
      <c r="RQH29" s="130"/>
      <c r="RQI29" s="130"/>
      <c r="RQJ29" s="130"/>
      <c r="RQK29" s="130"/>
      <c r="RQL29" s="130"/>
      <c r="RQM29" s="130"/>
      <c r="RQN29" s="130"/>
      <c r="RQO29" s="130"/>
      <c r="RQP29" s="130"/>
      <c r="RQQ29" s="130"/>
      <c r="RQR29" s="130"/>
      <c r="RQS29" s="130"/>
      <c r="RQT29" s="130"/>
      <c r="RQU29" s="130"/>
      <c r="RQV29" s="130"/>
      <c r="RQW29" s="130"/>
      <c r="RQX29" s="130"/>
      <c r="RQY29" s="130"/>
      <c r="RQZ29" s="130"/>
      <c r="RRA29" s="130"/>
      <c r="RRB29" s="130"/>
      <c r="RRC29" s="130"/>
      <c r="RRD29" s="130"/>
      <c r="RRE29" s="130"/>
      <c r="RRF29" s="130"/>
      <c r="RRG29" s="130"/>
      <c r="RRH29" s="130"/>
      <c r="RRI29" s="130"/>
      <c r="RRJ29" s="130"/>
      <c r="RRK29" s="130"/>
      <c r="RRL29" s="130"/>
      <c r="RRM29" s="130"/>
      <c r="RRN29" s="130"/>
      <c r="RRO29" s="130"/>
      <c r="RRP29" s="130"/>
      <c r="RRQ29" s="130"/>
      <c r="RRR29" s="130"/>
      <c r="RRS29" s="130"/>
      <c r="RRT29" s="130"/>
      <c r="RRU29" s="130"/>
      <c r="RRV29" s="130"/>
      <c r="RRW29" s="130"/>
      <c r="RRX29" s="130"/>
      <c r="RRY29" s="130"/>
      <c r="RRZ29" s="130"/>
      <c r="RSA29" s="130"/>
      <c r="RSB29" s="130"/>
      <c r="RSC29" s="130"/>
      <c r="RSD29" s="130"/>
      <c r="RSE29" s="130"/>
      <c r="RSF29" s="130"/>
      <c r="RSG29" s="130"/>
      <c r="RSH29" s="130"/>
      <c r="RSI29" s="130"/>
      <c r="RSJ29" s="130"/>
      <c r="RSK29" s="130"/>
      <c r="RSL29" s="130"/>
      <c r="RSM29" s="130"/>
      <c r="RSN29" s="130"/>
      <c r="RSO29" s="130"/>
      <c r="RSP29" s="130"/>
      <c r="RSQ29" s="130"/>
      <c r="RSR29" s="130"/>
      <c r="RSS29" s="130"/>
      <c r="RST29" s="130"/>
      <c r="RSU29" s="130"/>
      <c r="RSV29" s="130"/>
      <c r="RSW29" s="130"/>
      <c r="RSX29" s="130"/>
      <c r="RSY29" s="130"/>
      <c r="RSZ29" s="130"/>
      <c r="RTA29" s="130"/>
      <c r="RTB29" s="130"/>
      <c r="RTC29" s="130"/>
      <c r="RTD29" s="130"/>
      <c r="RTE29" s="130"/>
      <c r="RTF29" s="130"/>
      <c r="RTG29" s="130"/>
      <c r="RTH29" s="130"/>
      <c r="RTI29" s="130"/>
      <c r="RTJ29" s="130"/>
      <c r="RTK29" s="130"/>
      <c r="RTL29" s="130"/>
      <c r="RTM29" s="130"/>
      <c r="RTN29" s="130"/>
      <c r="RTO29" s="130"/>
      <c r="RTP29" s="130"/>
      <c r="RTQ29" s="130"/>
      <c r="RTR29" s="130"/>
      <c r="RTS29" s="130"/>
      <c r="RTT29" s="130"/>
      <c r="RTU29" s="130"/>
      <c r="RTV29" s="130"/>
      <c r="RTW29" s="130"/>
      <c r="RTX29" s="130"/>
      <c r="RTY29" s="130"/>
      <c r="RTZ29" s="130"/>
      <c r="RUA29" s="130"/>
      <c r="RUB29" s="130"/>
      <c r="RUC29" s="130"/>
      <c r="RUD29" s="130"/>
      <c r="RUE29" s="130"/>
      <c r="RUF29" s="130"/>
      <c r="RUG29" s="130"/>
      <c r="RUH29" s="130"/>
      <c r="RUI29" s="130"/>
      <c r="RUJ29" s="130"/>
      <c r="RUK29" s="130"/>
      <c r="RUL29" s="130"/>
      <c r="RUM29" s="130"/>
      <c r="RUN29" s="130"/>
      <c r="RUO29" s="130"/>
      <c r="RUP29" s="130"/>
      <c r="RUQ29" s="130"/>
      <c r="RUR29" s="130"/>
      <c r="RUS29" s="130"/>
      <c r="RUT29" s="130"/>
      <c r="RUU29" s="130"/>
      <c r="RUV29" s="130"/>
      <c r="RUW29" s="130"/>
      <c r="RUX29" s="130"/>
      <c r="RUY29" s="130"/>
      <c r="RUZ29" s="130"/>
      <c r="RVA29" s="130"/>
      <c r="RVB29" s="130"/>
      <c r="RVC29" s="130"/>
      <c r="RVD29" s="130"/>
      <c r="RVE29" s="130"/>
      <c r="RVF29" s="130"/>
      <c r="RVG29" s="130"/>
      <c r="RVH29" s="130"/>
      <c r="RVI29" s="130"/>
      <c r="RVJ29" s="130"/>
      <c r="RVK29" s="130"/>
      <c r="RVL29" s="130"/>
      <c r="RVM29" s="130"/>
      <c r="RVN29" s="130"/>
      <c r="RVO29" s="130"/>
      <c r="RVP29" s="130"/>
      <c r="RVQ29" s="130"/>
      <c r="RVR29" s="130"/>
      <c r="RVS29" s="130"/>
      <c r="RVT29" s="130"/>
      <c r="RVU29" s="130"/>
      <c r="RVV29" s="130"/>
      <c r="RVW29" s="130"/>
      <c r="RVX29" s="130"/>
      <c r="RVY29" s="130"/>
      <c r="RVZ29" s="130"/>
      <c r="RWA29" s="130"/>
      <c r="RWB29" s="130"/>
      <c r="RWC29" s="130"/>
      <c r="RWD29" s="130"/>
      <c r="RWE29" s="130"/>
      <c r="RWF29" s="130"/>
      <c r="RWG29" s="130"/>
      <c r="RWH29" s="130"/>
      <c r="RWI29" s="130"/>
      <c r="RWJ29" s="130"/>
      <c r="RWK29" s="130"/>
      <c r="RWL29" s="130"/>
      <c r="RWM29" s="130"/>
      <c r="RWN29" s="130"/>
      <c r="RWO29" s="130"/>
      <c r="RWP29" s="130"/>
      <c r="RWQ29" s="130"/>
      <c r="RWR29" s="130"/>
      <c r="RWS29" s="130"/>
      <c r="RWT29" s="130"/>
      <c r="RWU29" s="130"/>
      <c r="RWV29" s="130"/>
      <c r="RWW29" s="130"/>
      <c r="RWX29" s="130"/>
      <c r="RWY29" s="130"/>
      <c r="RWZ29" s="130"/>
      <c r="RXA29" s="130"/>
      <c r="RXB29" s="130"/>
      <c r="RXC29" s="130"/>
      <c r="RXD29" s="130"/>
      <c r="RXE29" s="130"/>
      <c r="RXF29" s="130"/>
      <c r="RXG29" s="130"/>
      <c r="RXH29" s="130"/>
      <c r="RXI29" s="130"/>
      <c r="RXJ29" s="130"/>
      <c r="RXK29" s="130"/>
      <c r="RXL29" s="130"/>
      <c r="RXM29" s="130"/>
      <c r="RXN29" s="130"/>
      <c r="RXO29" s="130"/>
      <c r="RXP29" s="130"/>
      <c r="RXQ29" s="130"/>
      <c r="RXR29" s="130"/>
      <c r="RXS29" s="130"/>
      <c r="RXT29" s="130"/>
      <c r="RXU29" s="130"/>
      <c r="RXV29" s="130"/>
      <c r="RXW29" s="130"/>
      <c r="RXX29" s="130"/>
      <c r="RXY29" s="130"/>
      <c r="RXZ29" s="130"/>
      <c r="RYA29" s="130"/>
      <c r="RYB29" s="130"/>
      <c r="RYC29" s="130"/>
      <c r="RYD29" s="130"/>
      <c r="RYE29" s="130"/>
      <c r="RYF29" s="130"/>
      <c r="RYG29" s="130"/>
      <c r="RYH29" s="130"/>
      <c r="RYI29" s="130"/>
      <c r="RYJ29" s="130"/>
      <c r="RYK29" s="130"/>
      <c r="RYL29" s="130"/>
      <c r="RYM29" s="130"/>
      <c r="RYN29" s="130"/>
      <c r="RYO29" s="130"/>
      <c r="RYP29" s="130"/>
      <c r="RYQ29" s="130"/>
      <c r="RYR29" s="130"/>
      <c r="RYS29" s="130"/>
      <c r="RYT29" s="130"/>
      <c r="RYU29" s="130"/>
      <c r="RYV29" s="130"/>
      <c r="RYW29" s="130"/>
      <c r="RYX29" s="130"/>
      <c r="RYY29" s="130"/>
      <c r="RYZ29" s="130"/>
      <c r="RZA29" s="130"/>
      <c r="RZB29" s="130"/>
      <c r="RZC29" s="130"/>
      <c r="RZD29" s="130"/>
      <c r="RZE29" s="130"/>
      <c r="RZF29" s="130"/>
      <c r="RZG29" s="130"/>
      <c r="RZH29" s="130"/>
      <c r="RZI29" s="130"/>
      <c r="RZJ29" s="130"/>
      <c r="RZK29" s="130"/>
      <c r="RZL29" s="130"/>
      <c r="RZM29" s="130"/>
      <c r="RZN29" s="130"/>
      <c r="RZO29" s="130"/>
      <c r="RZP29" s="130"/>
      <c r="RZQ29" s="130"/>
      <c r="RZR29" s="130"/>
      <c r="RZS29" s="130"/>
      <c r="RZT29" s="130"/>
      <c r="RZU29" s="130"/>
      <c r="RZV29" s="130"/>
      <c r="RZW29" s="130"/>
      <c r="RZX29" s="130"/>
      <c r="RZY29" s="130"/>
      <c r="RZZ29" s="130"/>
      <c r="SAA29" s="130"/>
      <c r="SAB29" s="130"/>
      <c r="SAC29" s="130"/>
      <c r="SAD29" s="130"/>
      <c r="SAE29" s="130"/>
      <c r="SAF29" s="130"/>
      <c r="SAG29" s="130"/>
      <c r="SAH29" s="130"/>
      <c r="SAI29" s="130"/>
      <c r="SAJ29" s="130"/>
      <c r="SAK29" s="130"/>
      <c r="SAL29" s="130"/>
      <c r="SAM29" s="130"/>
      <c r="SAN29" s="130"/>
      <c r="SAO29" s="130"/>
      <c r="SAP29" s="130"/>
      <c r="SAQ29" s="130"/>
      <c r="SAR29" s="130"/>
      <c r="SAS29" s="130"/>
      <c r="SAT29" s="130"/>
      <c r="SAU29" s="130"/>
      <c r="SAV29" s="130"/>
      <c r="SAW29" s="130"/>
      <c r="SAX29" s="130"/>
      <c r="SAY29" s="130"/>
      <c r="SAZ29" s="130"/>
      <c r="SBA29" s="130"/>
      <c r="SBB29" s="130"/>
      <c r="SBC29" s="130"/>
      <c r="SBD29" s="130"/>
      <c r="SBE29" s="130"/>
      <c r="SBF29" s="130"/>
      <c r="SBG29" s="130"/>
      <c r="SBH29" s="130"/>
      <c r="SBI29" s="130"/>
      <c r="SBJ29" s="130"/>
      <c r="SBK29" s="130"/>
      <c r="SBL29" s="130"/>
      <c r="SBM29" s="130"/>
      <c r="SBN29" s="130"/>
      <c r="SBO29" s="130"/>
      <c r="SBP29" s="130"/>
      <c r="SBQ29" s="130"/>
      <c r="SBR29" s="130"/>
      <c r="SBS29" s="130"/>
      <c r="SBT29" s="130"/>
      <c r="SBU29" s="130"/>
      <c r="SBV29" s="130"/>
      <c r="SBW29" s="130"/>
      <c r="SBX29" s="130"/>
      <c r="SBY29" s="130"/>
      <c r="SBZ29" s="130"/>
      <c r="SCA29" s="130"/>
      <c r="SCB29" s="130"/>
      <c r="SCC29" s="130"/>
      <c r="SCD29" s="130"/>
      <c r="SCE29" s="130"/>
      <c r="SCF29" s="130"/>
      <c r="SCG29" s="130"/>
      <c r="SCH29" s="130"/>
      <c r="SCI29" s="130"/>
      <c r="SCJ29" s="130"/>
      <c r="SCK29" s="130"/>
      <c r="SCL29" s="130"/>
      <c r="SCM29" s="130"/>
      <c r="SCN29" s="130"/>
      <c r="SCO29" s="130"/>
      <c r="SCP29" s="130"/>
      <c r="SCQ29" s="130"/>
      <c r="SCR29" s="130"/>
      <c r="SCS29" s="130"/>
      <c r="SCT29" s="130"/>
      <c r="SCU29" s="130"/>
      <c r="SCV29" s="130"/>
      <c r="SCW29" s="130"/>
      <c r="SCX29" s="130"/>
      <c r="SCY29" s="130"/>
      <c r="SCZ29" s="130"/>
      <c r="SDA29" s="130"/>
      <c r="SDB29" s="130"/>
      <c r="SDC29" s="130"/>
      <c r="SDD29" s="130"/>
      <c r="SDE29" s="130"/>
      <c r="SDF29" s="130"/>
      <c r="SDG29" s="130"/>
      <c r="SDH29" s="130"/>
      <c r="SDI29" s="130"/>
      <c r="SDJ29" s="130"/>
      <c r="SDK29" s="130"/>
      <c r="SDL29" s="130"/>
      <c r="SDM29" s="130"/>
      <c r="SDN29" s="130"/>
      <c r="SDO29" s="130"/>
      <c r="SDP29" s="130"/>
      <c r="SDQ29" s="130"/>
      <c r="SDR29" s="130"/>
      <c r="SDS29" s="130"/>
      <c r="SDT29" s="130"/>
      <c r="SDU29" s="130"/>
      <c r="SDV29" s="130"/>
      <c r="SDW29" s="130"/>
      <c r="SDX29" s="130"/>
      <c r="SDY29" s="130"/>
      <c r="SDZ29" s="130"/>
      <c r="SEA29" s="130"/>
      <c r="SEB29" s="130"/>
      <c r="SEC29" s="130"/>
      <c r="SED29" s="130"/>
      <c r="SEE29" s="130"/>
      <c r="SEF29" s="130"/>
      <c r="SEG29" s="130"/>
      <c r="SEH29" s="130"/>
      <c r="SEI29" s="130"/>
      <c r="SEJ29" s="130"/>
      <c r="SEK29" s="130"/>
      <c r="SEL29" s="130"/>
      <c r="SEM29" s="130"/>
      <c r="SEN29" s="130"/>
      <c r="SEO29" s="130"/>
      <c r="SEP29" s="130"/>
      <c r="SEQ29" s="130"/>
      <c r="SER29" s="130"/>
      <c r="SES29" s="130"/>
      <c r="SET29" s="130"/>
      <c r="SEU29" s="130"/>
      <c r="SEV29" s="130"/>
      <c r="SEW29" s="130"/>
      <c r="SEX29" s="130"/>
      <c r="SEY29" s="130"/>
      <c r="SEZ29" s="130"/>
      <c r="SFA29" s="130"/>
      <c r="SFB29" s="130"/>
      <c r="SFC29" s="130"/>
      <c r="SFD29" s="130"/>
      <c r="SFE29" s="130"/>
      <c r="SFF29" s="130"/>
      <c r="SFG29" s="130"/>
      <c r="SFH29" s="130"/>
      <c r="SFI29" s="130"/>
      <c r="SFJ29" s="130"/>
      <c r="SFK29" s="130"/>
      <c r="SFL29" s="130"/>
      <c r="SFM29" s="130"/>
      <c r="SFN29" s="130"/>
      <c r="SFO29" s="130"/>
      <c r="SFP29" s="130"/>
      <c r="SFQ29" s="130"/>
      <c r="SFR29" s="130"/>
      <c r="SFS29" s="130"/>
      <c r="SFT29" s="130"/>
      <c r="SFU29" s="130"/>
      <c r="SFV29" s="130"/>
      <c r="SFW29" s="130"/>
      <c r="SFX29" s="130"/>
      <c r="SFY29" s="130"/>
      <c r="SFZ29" s="130"/>
      <c r="SGA29" s="130"/>
      <c r="SGB29" s="130"/>
      <c r="SGC29" s="130"/>
      <c r="SGD29" s="130"/>
      <c r="SGE29" s="130"/>
      <c r="SGF29" s="130"/>
      <c r="SGG29" s="130"/>
      <c r="SGH29" s="130"/>
      <c r="SGI29" s="130"/>
      <c r="SGJ29" s="130"/>
      <c r="SGK29" s="130"/>
      <c r="SGL29" s="130"/>
      <c r="SGM29" s="130"/>
      <c r="SGN29" s="130"/>
      <c r="SGO29" s="130"/>
      <c r="SGP29" s="130"/>
      <c r="SGQ29" s="130"/>
      <c r="SGR29" s="130"/>
      <c r="SGS29" s="130"/>
      <c r="SGT29" s="130"/>
      <c r="SGU29" s="130"/>
      <c r="SGV29" s="130"/>
      <c r="SGW29" s="130"/>
      <c r="SGX29" s="130"/>
      <c r="SGY29" s="130"/>
      <c r="SGZ29" s="130"/>
      <c r="SHA29" s="130"/>
      <c r="SHB29" s="130"/>
      <c r="SHC29" s="130"/>
      <c r="SHD29" s="130"/>
      <c r="SHE29" s="130"/>
      <c r="SHF29" s="130"/>
      <c r="SHG29" s="130"/>
      <c r="SHH29" s="130"/>
      <c r="SHI29" s="130"/>
      <c r="SHJ29" s="130"/>
      <c r="SHK29" s="130"/>
      <c r="SHL29" s="130"/>
      <c r="SHM29" s="130"/>
      <c r="SHN29" s="130"/>
      <c r="SHO29" s="130"/>
      <c r="SHP29" s="130"/>
      <c r="SHQ29" s="130"/>
      <c r="SHR29" s="130"/>
      <c r="SHS29" s="130"/>
      <c r="SHT29" s="130"/>
      <c r="SHU29" s="130"/>
      <c r="SHV29" s="130"/>
      <c r="SHW29" s="130"/>
      <c r="SHX29" s="130"/>
      <c r="SHY29" s="130"/>
      <c r="SHZ29" s="130"/>
      <c r="SIA29" s="130"/>
      <c r="SIB29" s="130"/>
      <c r="SIC29" s="130"/>
      <c r="SID29" s="130"/>
      <c r="SIE29" s="130"/>
      <c r="SIF29" s="130"/>
      <c r="SIG29" s="130"/>
      <c r="SIH29" s="130"/>
      <c r="SII29" s="130"/>
      <c r="SIJ29" s="130"/>
      <c r="SIK29" s="130"/>
      <c r="SIL29" s="130"/>
      <c r="SIM29" s="130"/>
      <c r="SIN29" s="130"/>
      <c r="SIO29" s="130"/>
      <c r="SIP29" s="130"/>
      <c r="SIQ29" s="130"/>
      <c r="SIR29" s="130"/>
      <c r="SIS29" s="130"/>
      <c r="SIT29" s="130"/>
      <c r="SIU29" s="130"/>
      <c r="SIV29" s="130"/>
      <c r="SIW29" s="130"/>
      <c r="SIX29" s="130"/>
      <c r="SIY29" s="130"/>
      <c r="SIZ29" s="130"/>
      <c r="SJA29" s="130"/>
      <c r="SJB29" s="130"/>
      <c r="SJC29" s="130"/>
      <c r="SJD29" s="130"/>
      <c r="SJE29" s="130"/>
      <c r="SJF29" s="130"/>
      <c r="SJG29" s="130"/>
      <c r="SJH29" s="130"/>
      <c r="SJI29" s="130"/>
      <c r="SJJ29" s="130"/>
      <c r="SJK29" s="130"/>
      <c r="SJL29" s="130"/>
      <c r="SJM29" s="130"/>
      <c r="SJN29" s="130"/>
      <c r="SJO29" s="130"/>
      <c r="SJP29" s="130"/>
      <c r="SJQ29" s="130"/>
      <c r="SJR29" s="130"/>
      <c r="SJS29" s="130"/>
      <c r="SJT29" s="130"/>
      <c r="SJU29" s="130"/>
      <c r="SJV29" s="130"/>
      <c r="SJW29" s="130"/>
      <c r="SJX29" s="130"/>
      <c r="SJY29" s="130"/>
      <c r="SJZ29" s="130"/>
      <c r="SKA29" s="130"/>
      <c r="SKB29" s="130"/>
      <c r="SKC29" s="130"/>
      <c r="SKD29" s="130"/>
      <c r="SKE29" s="130"/>
      <c r="SKF29" s="130"/>
      <c r="SKG29" s="130"/>
      <c r="SKH29" s="130"/>
      <c r="SKI29" s="130"/>
      <c r="SKJ29" s="130"/>
      <c r="SKK29" s="130"/>
      <c r="SKL29" s="130"/>
      <c r="SKM29" s="130"/>
      <c r="SKN29" s="130"/>
      <c r="SKO29" s="130"/>
      <c r="SKP29" s="130"/>
      <c r="SKQ29" s="130"/>
      <c r="SKR29" s="130"/>
      <c r="SKS29" s="130"/>
      <c r="SKT29" s="130"/>
      <c r="SKU29" s="130"/>
      <c r="SKV29" s="130"/>
      <c r="SKW29" s="130"/>
      <c r="SKX29" s="130"/>
      <c r="SKY29" s="130"/>
      <c r="SKZ29" s="130"/>
      <c r="SLA29" s="130"/>
      <c r="SLB29" s="130"/>
      <c r="SLC29" s="130"/>
      <c r="SLD29" s="130"/>
      <c r="SLE29" s="130"/>
      <c r="SLF29" s="130"/>
      <c r="SLG29" s="130"/>
      <c r="SLH29" s="130"/>
      <c r="SLI29" s="130"/>
      <c r="SLJ29" s="130"/>
      <c r="SLK29" s="130"/>
      <c r="SLL29" s="130"/>
      <c r="SLM29" s="130"/>
      <c r="SLN29" s="130"/>
      <c r="SLO29" s="130"/>
      <c r="SLP29" s="130"/>
      <c r="SLQ29" s="130"/>
      <c r="SLR29" s="130"/>
      <c r="SLS29" s="130"/>
      <c r="SLT29" s="130"/>
      <c r="SLU29" s="130"/>
      <c r="SLV29" s="130"/>
      <c r="SLW29" s="130"/>
      <c r="SLX29" s="130"/>
      <c r="SLY29" s="130"/>
      <c r="SLZ29" s="130"/>
      <c r="SMA29" s="130"/>
      <c r="SMB29" s="130"/>
      <c r="SMC29" s="130"/>
      <c r="SMD29" s="130"/>
      <c r="SME29" s="130"/>
      <c r="SMF29" s="130"/>
      <c r="SMG29" s="130"/>
      <c r="SMH29" s="130"/>
      <c r="SMI29" s="130"/>
      <c r="SMJ29" s="130"/>
      <c r="SMK29" s="130"/>
      <c r="SML29" s="130"/>
      <c r="SMM29" s="130"/>
      <c r="SMN29" s="130"/>
      <c r="SMO29" s="130"/>
      <c r="SMP29" s="130"/>
      <c r="SMQ29" s="130"/>
      <c r="SMR29" s="130"/>
      <c r="SMS29" s="130"/>
      <c r="SMT29" s="130"/>
      <c r="SMU29" s="130"/>
      <c r="SMV29" s="130"/>
      <c r="SMW29" s="130"/>
      <c r="SMX29" s="130"/>
      <c r="SMY29" s="130"/>
      <c r="SMZ29" s="130"/>
      <c r="SNA29" s="130"/>
      <c r="SNB29" s="130"/>
      <c r="SNC29" s="130"/>
      <c r="SND29" s="130"/>
      <c r="SNE29" s="130"/>
      <c r="SNF29" s="130"/>
      <c r="SNG29" s="130"/>
      <c r="SNH29" s="130"/>
      <c r="SNI29" s="130"/>
      <c r="SNJ29" s="130"/>
      <c r="SNK29" s="130"/>
      <c r="SNL29" s="130"/>
      <c r="SNM29" s="130"/>
      <c r="SNN29" s="130"/>
      <c r="SNO29" s="130"/>
      <c r="SNP29" s="130"/>
      <c r="SNQ29" s="130"/>
      <c r="SNR29" s="130"/>
      <c r="SNS29" s="130"/>
      <c r="SNT29" s="130"/>
      <c r="SNU29" s="130"/>
      <c r="SNV29" s="130"/>
      <c r="SNW29" s="130"/>
      <c r="SNX29" s="130"/>
      <c r="SNY29" s="130"/>
      <c r="SNZ29" s="130"/>
      <c r="SOA29" s="130"/>
      <c r="SOB29" s="130"/>
      <c r="SOC29" s="130"/>
      <c r="SOD29" s="130"/>
      <c r="SOE29" s="130"/>
      <c r="SOF29" s="130"/>
      <c r="SOG29" s="130"/>
      <c r="SOH29" s="130"/>
      <c r="SOI29" s="130"/>
      <c r="SOJ29" s="130"/>
      <c r="SOK29" s="130"/>
      <c r="SOL29" s="130"/>
      <c r="SOM29" s="130"/>
      <c r="SON29" s="130"/>
      <c r="SOO29" s="130"/>
      <c r="SOP29" s="130"/>
      <c r="SOQ29" s="130"/>
      <c r="SOR29" s="130"/>
      <c r="SOS29" s="130"/>
      <c r="SOT29" s="130"/>
      <c r="SOU29" s="130"/>
      <c r="SOV29" s="130"/>
      <c r="SOW29" s="130"/>
      <c r="SOX29" s="130"/>
      <c r="SOY29" s="130"/>
      <c r="SOZ29" s="130"/>
      <c r="SPA29" s="130"/>
      <c r="SPB29" s="130"/>
      <c r="SPC29" s="130"/>
      <c r="SPD29" s="130"/>
      <c r="SPE29" s="130"/>
      <c r="SPF29" s="130"/>
      <c r="SPG29" s="130"/>
      <c r="SPH29" s="130"/>
      <c r="SPI29" s="130"/>
      <c r="SPJ29" s="130"/>
      <c r="SPK29" s="130"/>
      <c r="SPL29" s="130"/>
      <c r="SPM29" s="130"/>
      <c r="SPN29" s="130"/>
      <c r="SPO29" s="130"/>
      <c r="SPP29" s="130"/>
      <c r="SPQ29" s="130"/>
      <c r="SPR29" s="130"/>
      <c r="SPS29" s="130"/>
      <c r="SPT29" s="130"/>
      <c r="SPU29" s="130"/>
      <c r="SPV29" s="130"/>
      <c r="SPW29" s="130"/>
      <c r="SPX29" s="130"/>
      <c r="SPY29" s="130"/>
      <c r="SPZ29" s="130"/>
      <c r="SQA29" s="130"/>
      <c r="SQB29" s="130"/>
      <c r="SQC29" s="130"/>
      <c r="SQD29" s="130"/>
      <c r="SQE29" s="130"/>
      <c r="SQF29" s="130"/>
      <c r="SQG29" s="130"/>
      <c r="SQH29" s="130"/>
      <c r="SQI29" s="130"/>
      <c r="SQJ29" s="130"/>
      <c r="SQK29" s="130"/>
      <c r="SQL29" s="130"/>
      <c r="SQM29" s="130"/>
      <c r="SQN29" s="130"/>
      <c r="SQO29" s="130"/>
      <c r="SQP29" s="130"/>
      <c r="SQQ29" s="130"/>
      <c r="SQR29" s="130"/>
      <c r="SQS29" s="130"/>
      <c r="SQT29" s="130"/>
      <c r="SQU29" s="130"/>
      <c r="SQV29" s="130"/>
      <c r="SQW29" s="130"/>
      <c r="SQX29" s="130"/>
      <c r="SQY29" s="130"/>
      <c r="SQZ29" s="130"/>
      <c r="SRA29" s="130"/>
      <c r="SRB29" s="130"/>
      <c r="SRC29" s="130"/>
      <c r="SRD29" s="130"/>
      <c r="SRE29" s="130"/>
      <c r="SRF29" s="130"/>
      <c r="SRG29" s="130"/>
      <c r="SRH29" s="130"/>
      <c r="SRI29" s="130"/>
      <c r="SRJ29" s="130"/>
      <c r="SRK29" s="130"/>
      <c r="SRL29" s="130"/>
      <c r="SRM29" s="130"/>
      <c r="SRN29" s="130"/>
      <c r="SRO29" s="130"/>
      <c r="SRP29" s="130"/>
      <c r="SRQ29" s="130"/>
      <c r="SRR29" s="130"/>
      <c r="SRS29" s="130"/>
      <c r="SRT29" s="130"/>
      <c r="SRU29" s="130"/>
      <c r="SRV29" s="130"/>
      <c r="SRW29" s="130"/>
      <c r="SRX29" s="130"/>
      <c r="SRY29" s="130"/>
      <c r="SRZ29" s="130"/>
      <c r="SSA29" s="130"/>
      <c r="SSB29" s="130"/>
      <c r="SSC29" s="130"/>
      <c r="SSD29" s="130"/>
      <c r="SSE29" s="130"/>
      <c r="SSF29" s="130"/>
      <c r="SSG29" s="130"/>
      <c r="SSH29" s="130"/>
      <c r="SSI29" s="130"/>
      <c r="SSJ29" s="130"/>
      <c r="SSK29" s="130"/>
      <c r="SSL29" s="130"/>
      <c r="SSM29" s="130"/>
      <c r="SSN29" s="130"/>
      <c r="SSO29" s="130"/>
      <c r="SSP29" s="130"/>
      <c r="SSQ29" s="130"/>
      <c r="SSR29" s="130"/>
      <c r="SSS29" s="130"/>
      <c r="SST29" s="130"/>
      <c r="SSU29" s="130"/>
      <c r="SSV29" s="130"/>
      <c r="SSW29" s="130"/>
      <c r="SSX29" s="130"/>
      <c r="SSY29" s="130"/>
      <c r="SSZ29" s="130"/>
      <c r="STA29" s="130"/>
      <c r="STB29" s="130"/>
      <c r="STC29" s="130"/>
      <c r="STD29" s="130"/>
      <c r="STE29" s="130"/>
      <c r="STF29" s="130"/>
      <c r="STG29" s="130"/>
      <c r="STH29" s="130"/>
      <c r="STI29" s="130"/>
      <c r="STJ29" s="130"/>
      <c r="STK29" s="130"/>
      <c r="STL29" s="130"/>
      <c r="STM29" s="130"/>
      <c r="STN29" s="130"/>
      <c r="STO29" s="130"/>
      <c r="STP29" s="130"/>
      <c r="STQ29" s="130"/>
      <c r="STR29" s="130"/>
      <c r="STS29" s="130"/>
      <c r="STT29" s="130"/>
      <c r="STU29" s="130"/>
      <c r="STV29" s="130"/>
      <c r="STW29" s="130"/>
      <c r="STX29" s="130"/>
      <c r="STY29" s="130"/>
      <c r="STZ29" s="130"/>
      <c r="SUA29" s="130"/>
      <c r="SUB29" s="130"/>
      <c r="SUC29" s="130"/>
      <c r="SUD29" s="130"/>
      <c r="SUE29" s="130"/>
      <c r="SUF29" s="130"/>
      <c r="SUG29" s="130"/>
      <c r="SUH29" s="130"/>
      <c r="SUI29" s="130"/>
      <c r="SUJ29" s="130"/>
      <c r="SUK29" s="130"/>
      <c r="SUL29" s="130"/>
      <c r="SUM29" s="130"/>
      <c r="SUN29" s="130"/>
      <c r="SUO29" s="130"/>
      <c r="SUP29" s="130"/>
      <c r="SUQ29" s="130"/>
      <c r="SUR29" s="130"/>
      <c r="SUS29" s="130"/>
      <c r="SUT29" s="130"/>
      <c r="SUU29" s="130"/>
      <c r="SUV29" s="130"/>
      <c r="SUW29" s="130"/>
      <c r="SUX29" s="130"/>
      <c r="SUY29" s="130"/>
      <c r="SUZ29" s="130"/>
      <c r="SVA29" s="130"/>
      <c r="SVB29" s="130"/>
      <c r="SVC29" s="130"/>
      <c r="SVD29" s="130"/>
      <c r="SVE29" s="130"/>
      <c r="SVF29" s="130"/>
      <c r="SVG29" s="130"/>
      <c r="SVH29" s="130"/>
      <c r="SVI29" s="130"/>
      <c r="SVJ29" s="130"/>
      <c r="SVK29" s="130"/>
      <c r="SVL29" s="130"/>
      <c r="SVM29" s="130"/>
      <c r="SVN29" s="130"/>
      <c r="SVO29" s="130"/>
      <c r="SVP29" s="130"/>
      <c r="SVQ29" s="130"/>
      <c r="SVR29" s="130"/>
      <c r="SVS29" s="130"/>
      <c r="SVT29" s="130"/>
      <c r="SVU29" s="130"/>
      <c r="SVV29" s="130"/>
      <c r="SVW29" s="130"/>
      <c r="SVX29" s="130"/>
      <c r="SVY29" s="130"/>
      <c r="SVZ29" s="130"/>
      <c r="SWA29" s="130"/>
      <c r="SWB29" s="130"/>
      <c r="SWC29" s="130"/>
      <c r="SWD29" s="130"/>
      <c r="SWE29" s="130"/>
      <c r="SWF29" s="130"/>
      <c r="SWG29" s="130"/>
      <c r="SWH29" s="130"/>
      <c r="SWI29" s="130"/>
      <c r="SWJ29" s="130"/>
      <c r="SWK29" s="130"/>
      <c r="SWL29" s="130"/>
      <c r="SWM29" s="130"/>
      <c r="SWN29" s="130"/>
      <c r="SWO29" s="130"/>
      <c r="SWP29" s="130"/>
      <c r="SWQ29" s="130"/>
      <c r="SWR29" s="130"/>
      <c r="SWS29" s="130"/>
      <c r="SWT29" s="130"/>
      <c r="SWU29" s="130"/>
      <c r="SWV29" s="130"/>
      <c r="SWW29" s="130"/>
      <c r="SWX29" s="130"/>
      <c r="SWY29" s="130"/>
      <c r="SWZ29" s="130"/>
      <c r="SXA29" s="130"/>
      <c r="SXB29" s="130"/>
      <c r="SXC29" s="130"/>
      <c r="SXD29" s="130"/>
      <c r="SXE29" s="130"/>
      <c r="SXF29" s="130"/>
      <c r="SXG29" s="130"/>
      <c r="SXH29" s="130"/>
      <c r="SXI29" s="130"/>
      <c r="SXJ29" s="130"/>
      <c r="SXK29" s="130"/>
      <c r="SXL29" s="130"/>
      <c r="SXM29" s="130"/>
      <c r="SXN29" s="130"/>
      <c r="SXO29" s="130"/>
      <c r="SXP29" s="130"/>
      <c r="SXQ29" s="130"/>
      <c r="SXR29" s="130"/>
      <c r="SXS29" s="130"/>
      <c r="SXT29" s="130"/>
      <c r="SXU29" s="130"/>
      <c r="SXV29" s="130"/>
      <c r="SXW29" s="130"/>
      <c r="SXX29" s="130"/>
      <c r="SXY29" s="130"/>
      <c r="SXZ29" s="130"/>
      <c r="SYA29" s="130"/>
      <c r="SYB29" s="130"/>
      <c r="SYC29" s="130"/>
      <c r="SYD29" s="130"/>
      <c r="SYE29" s="130"/>
      <c r="SYF29" s="130"/>
      <c r="SYG29" s="130"/>
      <c r="SYH29" s="130"/>
      <c r="SYI29" s="130"/>
      <c r="SYJ29" s="130"/>
      <c r="SYK29" s="130"/>
      <c r="SYL29" s="130"/>
      <c r="SYM29" s="130"/>
      <c r="SYN29" s="130"/>
      <c r="SYO29" s="130"/>
      <c r="SYP29" s="130"/>
      <c r="SYQ29" s="130"/>
      <c r="SYR29" s="130"/>
      <c r="SYS29" s="130"/>
      <c r="SYT29" s="130"/>
      <c r="SYU29" s="130"/>
      <c r="SYV29" s="130"/>
      <c r="SYW29" s="130"/>
      <c r="SYX29" s="130"/>
      <c r="SYY29" s="130"/>
      <c r="SYZ29" s="130"/>
      <c r="SZA29" s="130"/>
      <c r="SZB29" s="130"/>
      <c r="SZC29" s="130"/>
      <c r="SZD29" s="130"/>
      <c r="SZE29" s="130"/>
      <c r="SZF29" s="130"/>
      <c r="SZG29" s="130"/>
      <c r="SZH29" s="130"/>
      <c r="SZI29" s="130"/>
      <c r="SZJ29" s="130"/>
      <c r="SZK29" s="130"/>
      <c r="SZL29" s="130"/>
      <c r="SZM29" s="130"/>
      <c r="SZN29" s="130"/>
      <c r="SZO29" s="130"/>
      <c r="SZP29" s="130"/>
      <c r="SZQ29" s="130"/>
      <c r="SZR29" s="130"/>
      <c r="SZS29" s="130"/>
      <c r="SZT29" s="130"/>
      <c r="SZU29" s="130"/>
      <c r="SZV29" s="130"/>
      <c r="SZW29" s="130"/>
      <c r="SZX29" s="130"/>
      <c r="SZY29" s="130"/>
      <c r="SZZ29" s="130"/>
      <c r="TAA29" s="130"/>
      <c r="TAB29" s="130"/>
      <c r="TAC29" s="130"/>
      <c r="TAD29" s="130"/>
      <c r="TAE29" s="130"/>
      <c r="TAF29" s="130"/>
      <c r="TAG29" s="130"/>
      <c r="TAH29" s="130"/>
      <c r="TAI29" s="130"/>
      <c r="TAJ29" s="130"/>
      <c r="TAK29" s="130"/>
      <c r="TAL29" s="130"/>
      <c r="TAM29" s="130"/>
      <c r="TAN29" s="130"/>
      <c r="TAO29" s="130"/>
      <c r="TAP29" s="130"/>
      <c r="TAQ29" s="130"/>
      <c r="TAR29" s="130"/>
      <c r="TAS29" s="130"/>
      <c r="TAT29" s="130"/>
      <c r="TAU29" s="130"/>
      <c r="TAV29" s="130"/>
      <c r="TAW29" s="130"/>
      <c r="TAX29" s="130"/>
      <c r="TAY29" s="130"/>
      <c r="TAZ29" s="130"/>
      <c r="TBA29" s="130"/>
      <c r="TBB29" s="130"/>
      <c r="TBC29" s="130"/>
      <c r="TBD29" s="130"/>
      <c r="TBE29" s="130"/>
      <c r="TBF29" s="130"/>
      <c r="TBG29" s="130"/>
      <c r="TBH29" s="130"/>
      <c r="TBI29" s="130"/>
      <c r="TBJ29" s="130"/>
      <c r="TBK29" s="130"/>
      <c r="TBL29" s="130"/>
      <c r="TBM29" s="130"/>
      <c r="TBN29" s="130"/>
      <c r="TBO29" s="130"/>
      <c r="TBP29" s="130"/>
      <c r="TBQ29" s="130"/>
      <c r="TBR29" s="130"/>
      <c r="TBS29" s="130"/>
      <c r="TBT29" s="130"/>
      <c r="TBU29" s="130"/>
      <c r="TBV29" s="130"/>
      <c r="TBW29" s="130"/>
      <c r="TBX29" s="130"/>
      <c r="TBY29" s="130"/>
      <c r="TBZ29" s="130"/>
      <c r="TCA29" s="130"/>
      <c r="TCB29" s="130"/>
      <c r="TCC29" s="130"/>
      <c r="TCD29" s="130"/>
      <c r="TCE29" s="130"/>
      <c r="TCF29" s="130"/>
      <c r="TCG29" s="130"/>
      <c r="TCH29" s="130"/>
      <c r="TCI29" s="130"/>
      <c r="TCJ29" s="130"/>
      <c r="TCK29" s="130"/>
      <c r="TCL29" s="130"/>
      <c r="TCM29" s="130"/>
      <c r="TCN29" s="130"/>
      <c r="TCO29" s="130"/>
      <c r="TCP29" s="130"/>
      <c r="TCQ29" s="130"/>
      <c r="TCR29" s="130"/>
      <c r="TCS29" s="130"/>
      <c r="TCT29" s="130"/>
      <c r="TCU29" s="130"/>
      <c r="TCV29" s="130"/>
      <c r="TCW29" s="130"/>
      <c r="TCX29" s="130"/>
      <c r="TCY29" s="130"/>
      <c r="TCZ29" s="130"/>
      <c r="TDA29" s="130"/>
      <c r="TDB29" s="130"/>
      <c r="TDC29" s="130"/>
      <c r="TDD29" s="130"/>
      <c r="TDE29" s="130"/>
      <c r="TDF29" s="130"/>
      <c r="TDG29" s="130"/>
      <c r="TDH29" s="130"/>
      <c r="TDI29" s="130"/>
      <c r="TDJ29" s="130"/>
      <c r="TDK29" s="130"/>
      <c r="TDL29" s="130"/>
      <c r="TDM29" s="130"/>
      <c r="TDN29" s="130"/>
      <c r="TDO29" s="130"/>
      <c r="TDP29" s="130"/>
      <c r="TDQ29" s="130"/>
      <c r="TDR29" s="130"/>
      <c r="TDS29" s="130"/>
      <c r="TDT29" s="130"/>
      <c r="TDU29" s="130"/>
      <c r="TDV29" s="130"/>
      <c r="TDW29" s="130"/>
      <c r="TDX29" s="130"/>
      <c r="TDY29" s="130"/>
      <c r="TDZ29" s="130"/>
      <c r="TEA29" s="130"/>
      <c r="TEB29" s="130"/>
      <c r="TEC29" s="130"/>
      <c r="TED29" s="130"/>
      <c r="TEE29" s="130"/>
      <c r="TEF29" s="130"/>
      <c r="TEG29" s="130"/>
      <c r="TEH29" s="130"/>
      <c r="TEI29" s="130"/>
      <c r="TEJ29" s="130"/>
      <c r="TEK29" s="130"/>
      <c r="TEL29" s="130"/>
      <c r="TEM29" s="130"/>
      <c r="TEN29" s="130"/>
      <c r="TEO29" s="130"/>
      <c r="TEP29" s="130"/>
      <c r="TEQ29" s="130"/>
      <c r="TER29" s="130"/>
      <c r="TES29" s="130"/>
      <c r="TET29" s="130"/>
      <c r="TEU29" s="130"/>
      <c r="TEV29" s="130"/>
      <c r="TEW29" s="130"/>
      <c r="TEX29" s="130"/>
      <c r="TEY29" s="130"/>
      <c r="TEZ29" s="130"/>
      <c r="TFA29" s="130"/>
      <c r="TFB29" s="130"/>
      <c r="TFC29" s="130"/>
      <c r="TFD29" s="130"/>
      <c r="TFE29" s="130"/>
      <c r="TFF29" s="130"/>
      <c r="TFG29" s="130"/>
      <c r="TFH29" s="130"/>
      <c r="TFI29" s="130"/>
      <c r="TFJ29" s="130"/>
      <c r="TFK29" s="130"/>
      <c r="TFL29" s="130"/>
      <c r="TFM29" s="130"/>
      <c r="TFN29" s="130"/>
      <c r="TFO29" s="130"/>
      <c r="TFP29" s="130"/>
      <c r="TFQ29" s="130"/>
      <c r="TFR29" s="130"/>
      <c r="TFS29" s="130"/>
      <c r="TFT29" s="130"/>
      <c r="TFU29" s="130"/>
      <c r="TFV29" s="130"/>
      <c r="TFW29" s="130"/>
      <c r="TFX29" s="130"/>
      <c r="TFY29" s="130"/>
      <c r="TFZ29" s="130"/>
      <c r="TGA29" s="130"/>
      <c r="TGB29" s="130"/>
      <c r="TGC29" s="130"/>
      <c r="TGD29" s="130"/>
      <c r="TGE29" s="130"/>
      <c r="TGF29" s="130"/>
      <c r="TGG29" s="130"/>
      <c r="TGH29" s="130"/>
      <c r="TGI29" s="130"/>
      <c r="TGJ29" s="130"/>
      <c r="TGK29" s="130"/>
      <c r="TGL29" s="130"/>
      <c r="TGM29" s="130"/>
      <c r="TGN29" s="130"/>
      <c r="TGO29" s="130"/>
      <c r="TGP29" s="130"/>
      <c r="TGQ29" s="130"/>
      <c r="TGR29" s="130"/>
      <c r="TGS29" s="130"/>
      <c r="TGT29" s="130"/>
      <c r="TGU29" s="130"/>
      <c r="TGV29" s="130"/>
      <c r="TGW29" s="130"/>
      <c r="TGX29" s="130"/>
      <c r="TGY29" s="130"/>
      <c r="TGZ29" s="130"/>
      <c r="THA29" s="130"/>
      <c r="THB29" s="130"/>
      <c r="THC29" s="130"/>
      <c r="THD29" s="130"/>
      <c r="THE29" s="130"/>
      <c r="THF29" s="130"/>
      <c r="THG29" s="130"/>
      <c r="THH29" s="130"/>
      <c r="THI29" s="130"/>
      <c r="THJ29" s="130"/>
      <c r="THK29" s="130"/>
      <c r="THL29" s="130"/>
      <c r="THM29" s="130"/>
      <c r="THN29" s="130"/>
      <c r="THO29" s="130"/>
      <c r="THP29" s="130"/>
      <c r="THQ29" s="130"/>
      <c r="THR29" s="130"/>
      <c r="THS29" s="130"/>
      <c r="THT29" s="130"/>
      <c r="THU29" s="130"/>
      <c r="THV29" s="130"/>
      <c r="THW29" s="130"/>
      <c r="THX29" s="130"/>
      <c r="THY29" s="130"/>
      <c r="THZ29" s="130"/>
      <c r="TIA29" s="130"/>
      <c r="TIB29" s="130"/>
      <c r="TIC29" s="130"/>
      <c r="TID29" s="130"/>
      <c r="TIE29" s="130"/>
      <c r="TIF29" s="130"/>
      <c r="TIG29" s="130"/>
      <c r="TIH29" s="130"/>
      <c r="TII29" s="130"/>
      <c r="TIJ29" s="130"/>
      <c r="TIK29" s="130"/>
      <c r="TIL29" s="130"/>
      <c r="TIM29" s="130"/>
      <c r="TIN29" s="130"/>
      <c r="TIO29" s="130"/>
      <c r="TIP29" s="130"/>
      <c r="TIQ29" s="130"/>
      <c r="TIR29" s="130"/>
      <c r="TIS29" s="130"/>
      <c r="TIT29" s="130"/>
      <c r="TIU29" s="130"/>
      <c r="TIV29" s="130"/>
      <c r="TIW29" s="130"/>
      <c r="TIX29" s="130"/>
      <c r="TIY29" s="130"/>
      <c r="TIZ29" s="130"/>
      <c r="TJA29" s="130"/>
      <c r="TJB29" s="130"/>
      <c r="TJC29" s="130"/>
      <c r="TJD29" s="130"/>
      <c r="TJE29" s="130"/>
      <c r="TJF29" s="130"/>
      <c r="TJG29" s="130"/>
      <c r="TJH29" s="130"/>
      <c r="TJI29" s="130"/>
      <c r="TJJ29" s="130"/>
      <c r="TJK29" s="130"/>
      <c r="TJL29" s="130"/>
      <c r="TJM29" s="130"/>
      <c r="TJN29" s="130"/>
      <c r="TJO29" s="130"/>
      <c r="TJP29" s="130"/>
      <c r="TJQ29" s="130"/>
      <c r="TJR29" s="130"/>
      <c r="TJS29" s="130"/>
      <c r="TJT29" s="130"/>
      <c r="TJU29" s="130"/>
      <c r="TJV29" s="130"/>
      <c r="TJW29" s="130"/>
      <c r="TJX29" s="130"/>
      <c r="TJY29" s="130"/>
      <c r="TJZ29" s="130"/>
      <c r="TKA29" s="130"/>
      <c r="TKB29" s="130"/>
      <c r="TKC29" s="130"/>
      <c r="TKD29" s="130"/>
      <c r="TKE29" s="130"/>
      <c r="TKF29" s="130"/>
      <c r="TKG29" s="130"/>
      <c r="TKH29" s="130"/>
      <c r="TKI29" s="130"/>
      <c r="TKJ29" s="130"/>
      <c r="TKK29" s="130"/>
      <c r="TKL29" s="130"/>
      <c r="TKM29" s="130"/>
      <c r="TKN29" s="130"/>
      <c r="TKO29" s="130"/>
      <c r="TKP29" s="130"/>
      <c r="TKQ29" s="130"/>
      <c r="TKR29" s="130"/>
      <c r="TKS29" s="130"/>
      <c r="TKT29" s="130"/>
      <c r="TKU29" s="130"/>
      <c r="TKV29" s="130"/>
      <c r="TKW29" s="130"/>
      <c r="TKX29" s="130"/>
      <c r="TKY29" s="130"/>
      <c r="TKZ29" s="130"/>
      <c r="TLA29" s="130"/>
      <c r="TLB29" s="130"/>
      <c r="TLC29" s="130"/>
      <c r="TLD29" s="130"/>
      <c r="TLE29" s="130"/>
      <c r="TLF29" s="130"/>
      <c r="TLG29" s="130"/>
      <c r="TLH29" s="130"/>
      <c r="TLI29" s="130"/>
      <c r="TLJ29" s="130"/>
      <c r="TLK29" s="130"/>
      <c r="TLL29" s="130"/>
      <c r="TLM29" s="130"/>
      <c r="TLN29" s="130"/>
      <c r="TLO29" s="130"/>
      <c r="TLP29" s="130"/>
      <c r="TLQ29" s="130"/>
      <c r="TLR29" s="130"/>
      <c r="TLS29" s="130"/>
      <c r="TLT29" s="130"/>
      <c r="TLU29" s="130"/>
      <c r="TLV29" s="130"/>
      <c r="TLW29" s="130"/>
      <c r="TLX29" s="130"/>
      <c r="TLY29" s="130"/>
      <c r="TLZ29" s="130"/>
      <c r="TMA29" s="130"/>
      <c r="TMB29" s="130"/>
      <c r="TMC29" s="130"/>
      <c r="TMD29" s="130"/>
      <c r="TME29" s="130"/>
      <c r="TMF29" s="130"/>
      <c r="TMG29" s="130"/>
      <c r="TMH29" s="130"/>
      <c r="TMI29" s="130"/>
      <c r="TMJ29" s="130"/>
      <c r="TMK29" s="130"/>
      <c r="TML29" s="130"/>
      <c r="TMM29" s="130"/>
      <c r="TMN29" s="130"/>
      <c r="TMO29" s="130"/>
      <c r="TMP29" s="130"/>
      <c r="TMQ29" s="130"/>
      <c r="TMR29" s="130"/>
      <c r="TMS29" s="130"/>
      <c r="TMT29" s="130"/>
      <c r="TMU29" s="130"/>
      <c r="TMV29" s="130"/>
      <c r="TMW29" s="130"/>
      <c r="TMX29" s="130"/>
      <c r="TMY29" s="130"/>
      <c r="TMZ29" s="130"/>
      <c r="TNA29" s="130"/>
      <c r="TNB29" s="130"/>
      <c r="TNC29" s="130"/>
      <c r="TND29" s="130"/>
      <c r="TNE29" s="130"/>
      <c r="TNF29" s="130"/>
      <c r="TNG29" s="130"/>
      <c r="TNH29" s="130"/>
      <c r="TNI29" s="130"/>
      <c r="TNJ29" s="130"/>
      <c r="TNK29" s="130"/>
      <c r="TNL29" s="130"/>
      <c r="TNM29" s="130"/>
      <c r="TNN29" s="130"/>
      <c r="TNO29" s="130"/>
      <c r="TNP29" s="130"/>
      <c r="TNQ29" s="130"/>
      <c r="TNR29" s="130"/>
      <c r="TNS29" s="130"/>
      <c r="TNT29" s="130"/>
      <c r="TNU29" s="130"/>
      <c r="TNV29" s="130"/>
      <c r="TNW29" s="130"/>
      <c r="TNX29" s="130"/>
      <c r="TNY29" s="130"/>
      <c r="TNZ29" s="130"/>
      <c r="TOA29" s="130"/>
      <c r="TOB29" s="130"/>
      <c r="TOC29" s="130"/>
      <c r="TOD29" s="130"/>
      <c r="TOE29" s="130"/>
      <c r="TOF29" s="130"/>
      <c r="TOG29" s="130"/>
      <c r="TOH29" s="130"/>
      <c r="TOI29" s="130"/>
      <c r="TOJ29" s="130"/>
      <c r="TOK29" s="130"/>
      <c r="TOL29" s="130"/>
      <c r="TOM29" s="130"/>
      <c r="TON29" s="130"/>
      <c r="TOO29" s="130"/>
      <c r="TOP29" s="130"/>
      <c r="TOQ29" s="130"/>
      <c r="TOR29" s="130"/>
      <c r="TOS29" s="130"/>
      <c r="TOT29" s="130"/>
      <c r="TOU29" s="130"/>
      <c r="TOV29" s="130"/>
      <c r="TOW29" s="130"/>
      <c r="TOX29" s="130"/>
      <c r="TOY29" s="130"/>
      <c r="TOZ29" s="130"/>
      <c r="TPA29" s="130"/>
      <c r="TPB29" s="130"/>
      <c r="TPC29" s="130"/>
      <c r="TPD29" s="130"/>
      <c r="TPE29" s="130"/>
      <c r="TPF29" s="130"/>
      <c r="TPG29" s="130"/>
      <c r="TPH29" s="130"/>
      <c r="TPI29" s="130"/>
      <c r="TPJ29" s="130"/>
      <c r="TPK29" s="130"/>
      <c r="TPL29" s="130"/>
      <c r="TPM29" s="130"/>
      <c r="TPN29" s="130"/>
      <c r="TPO29" s="130"/>
      <c r="TPP29" s="130"/>
      <c r="TPQ29" s="130"/>
      <c r="TPR29" s="130"/>
      <c r="TPS29" s="130"/>
      <c r="TPT29" s="130"/>
      <c r="TPU29" s="130"/>
      <c r="TPV29" s="130"/>
      <c r="TPW29" s="130"/>
      <c r="TPX29" s="130"/>
      <c r="TPY29" s="130"/>
      <c r="TPZ29" s="130"/>
      <c r="TQA29" s="130"/>
      <c r="TQB29" s="130"/>
      <c r="TQC29" s="130"/>
      <c r="TQD29" s="130"/>
      <c r="TQE29" s="130"/>
      <c r="TQF29" s="130"/>
      <c r="TQG29" s="130"/>
      <c r="TQH29" s="130"/>
      <c r="TQI29" s="130"/>
      <c r="TQJ29" s="130"/>
      <c r="TQK29" s="130"/>
      <c r="TQL29" s="130"/>
      <c r="TQM29" s="130"/>
      <c r="TQN29" s="130"/>
      <c r="TQO29" s="130"/>
      <c r="TQP29" s="130"/>
      <c r="TQQ29" s="130"/>
      <c r="TQR29" s="130"/>
      <c r="TQS29" s="130"/>
      <c r="TQT29" s="130"/>
      <c r="TQU29" s="130"/>
      <c r="TQV29" s="130"/>
      <c r="TQW29" s="130"/>
      <c r="TQX29" s="130"/>
      <c r="TQY29" s="130"/>
      <c r="TQZ29" s="130"/>
      <c r="TRA29" s="130"/>
      <c r="TRB29" s="130"/>
      <c r="TRC29" s="130"/>
      <c r="TRD29" s="130"/>
      <c r="TRE29" s="130"/>
      <c r="TRF29" s="130"/>
      <c r="TRG29" s="130"/>
      <c r="TRH29" s="130"/>
      <c r="TRI29" s="130"/>
      <c r="TRJ29" s="130"/>
      <c r="TRK29" s="130"/>
      <c r="TRL29" s="130"/>
      <c r="TRM29" s="130"/>
      <c r="TRN29" s="130"/>
      <c r="TRO29" s="130"/>
      <c r="TRP29" s="130"/>
      <c r="TRQ29" s="130"/>
      <c r="TRR29" s="130"/>
      <c r="TRS29" s="130"/>
      <c r="TRT29" s="130"/>
      <c r="TRU29" s="130"/>
      <c r="TRV29" s="130"/>
      <c r="TRW29" s="130"/>
      <c r="TRX29" s="130"/>
      <c r="TRY29" s="130"/>
      <c r="TRZ29" s="130"/>
      <c r="TSA29" s="130"/>
      <c r="TSB29" s="130"/>
      <c r="TSC29" s="130"/>
      <c r="TSD29" s="130"/>
      <c r="TSE29" s="130"/>
      <c r="TSF29" s="130"/>
      <c r="TSG29" s="130"/>
      <c r="TSH29" s="130"/>
      <c r="TSI29" s="130"/>
      <c r="TSJ29" s="130"/>
      <c r="TSK29" s="130"/>
      <c r="TSL29" s="130"/>
      <c r="TSM29" s="130"/>
      <c r="TSN29" s="130"/>
      <c r="TSO29" s="130"/>
      <c r="TSP29" s="130"/>
      <c r="TSQ29" s="130"/>
      <c r="TSR29" s="130"/>
      <c r="TSS29" s="130"/>
      <c r="TST29" s="130"/>
      <c r="TSU29" s="130"/>
      <c r="TSV29" s="130"/>
      <c r="TSW29" s="130"/>
      <c r="TSX29" s="130"/>
      <c r="TSY29" s="130"/>
      <c r="TSZ29" s="130"/>
      <c r="TTA29" s="130"/>
      <c r="TTB29" s="130"/>
      <c r="TTC29" s="130"/>
      <c r="TTD29" s="130"/>
      <c r="TTE29" s="130"/>
      <c r="TTF29" s="130"/>
      <c r="TTG29" s="130"/>
      <c r="TTH29" s="130"/>
      <c r="TTI29" s="130"/>
      <c r="TTJ29" s="130"/>
      <c r="TTK29" s="130"/>
      <c r="TTL29" s="130"/>
      <c r="TTM29" s="130"/>
      <c r="TTN29" s="130"/>
      <c r="TTO29" s="130"/>
      <c r="TTP29" s="130"/>
      <c r="TTQ29" s="130"/>
      <c r="TTR29" s="130"/>
      <c r="TTS29" s="130"/>
      <c r="TTT29" s="130"/>
      <c r="TTU29" s="130"/>
      <c r="TTV29" s="130"/>
      <c r="TTW29" s="130"/>
      <c r="TTX29" s="130"/>
      <c r="TTY29" s="130"/>
      <c r="TTZ29" s="130"/>
      <c r="TUA29" s="130"/>
      <c r="TUB29" s="130"/>
      <c r="TUC29" s="130"/>
      <c r="TUD29" s="130"/>
      <c r="TUE29" s="130"/>
      <c r="TUF29" s="130"/>
      <c r="TUG29" s="130"/>
      <c r="TUH29" s="130"/>
      <c r="TUI29" s="130"/>
      <c r="TUJ29" s="130"/>
      <c r="TUK29" s="130"/>
      <c r="TUL29" s="130"/>
      <c r="TUM29" s="130"/>
      <c r="TUN29" s="130"/>
      <c r="TUO29" s="130"/>
      <c r="TUP29" s="130"/>
      <c r="TUQ29" s="130"/>
      <c r="TUR29" s="130"/>
      <c r="TUS29" s="130"/>
      <c r="TUT29" s="130"/>
      <c r="TUU29" s="130"/>
      <c r="TUV29" s="130"/>
      <c r="TUW29" s="130"/>
      <c r="TUX29" s="130"/>
      <c r="TUY29" s="130"/>
      <c r="TUZ29" s="130"/>
      <c r="TVA29" s="130"/>
      <c r="TVB29" s="130"/>
      <c r="TVC29" s="130"/>
      <c r="TVD29" s="130"/>
      <c r="TVE29" s="130"/>
      <c r="TVF29" s="130"/>
      <c r="TVG29" s="130"/>
      <c r="TVH29" s="130"/>
      <c r="TVI29" s="130"/>
      <c r="TVJ29" s="130"/>
      <c r="TVK29" s="130"/>
      <c r="TVL29" s="130"/>
      <c r="TVM29" s="130"/>
      <c r="TVN29" s="130"/>
      <c r="TVO29" s="130"/>
      <c r="TVP29" s="130"/>
      <c r="TVQ29" s="130"/>
      <c r="TVR29" s="130"/>
      <c r="TVS29" s="130"/>
      <c r="TVT29" s="130"/>
      <c r="TVU29" s="130"/>
      <c r="TVV29" s="130"/>
      <c r="TVW29" s="130"/>
      <c r="TVX29" s="130"/>
      <c r="TVY29" s="130"/>
      <c r="TVZ29" s="130"/>
      <c r="TWA29" s="130"/>
      <c r="TWB29" s="130"/>
      <c r="TWC29" s="130"/>
      <c r="TWD29" s="130"/>
      <c r="TWE29" s="130"/>
      <c r="TWF29" s="130"/>
      <c r="TWG29" s="130"/>
      <c r="TWH29" s="130"/>
      <c r="TWI29" s="130"/>
      <c r="TWJ29" s="130"/>
      <c r="TWK29" s="130"/>
      <c r="TWL29" s="130"/>
      <c r="TWM29" s="130"/>
      <c r="TWN29" s="130"/>
      <c r="TWO29" s="130"/>
      <c r="TWP29" s="130"/>
      <c r="TWQ29" s="130"/>
      <c r="TWR29" s="130"/>
      <c r="TWS29" s="130"/>
      <c r="TWT29" s="130"/>
      <c r="TWU29" s="130"/>
      <c r="TWV29" s="130"/>
      <c r="TWW29" s="130"/>
      <c r="TWX29" s="130"/>
      <c r="TWY29" s="130"/>
      <c r="TWZ29" s="130"/>
      <c r="TXA29" s="130"/>
      <c r="TXB29" s="130"/>
      <c r="TXC29" s="130"/>
      <c r="TXD29" s="130"/>
      <c r="TXE29" s="130"/>
      <c r="TXF29" s="130"/>
      <c r="TXG29" s="130"/>
      <c r="TXH29" s="130"/>
      <c r="TXI29" s="130"/>
      <c r="TXJ29" s="130"/>
      <c r="TXK29" s="130"/>
      <c r="TXL29" s="130"/>
      <c r="TXM29" s="130"/>
      <c r="TXN29" s="130"/>
      <c r="TXO29" s="130"/>
      <c r="TXP29" s="130"/>
      <c r="TXQ29" s="130"/>
      <c r="TXR29" s="130"/>
      <c r="TXS29" s="130"/>
      <c r="TXT29" s="130"/>
      <c r="TXU29" s="130"/>
      <c r="TXV29" s="130"/>
      <c r="TXW29" s="130"/>
      <c r="TXX29" s="130"/>
      <c r="TXY29" s="130"/>
      <c r="TXZ29" s="130"/>
      <c r="TYA29" s="130"/>
      <c r="TYB29" s="130"/>
      <c r="TYC29" s="130"/>
      <c r="TYD29" s="130"/>
      <c r="TYE29" s="130"/>
      <c r="TYF29" s="130"/>
      <c r="TYG29" s="130"/>
      <c r="TYH29" s="130"/>
      <c r="TYI29" s="130"/>
      <c r="TYJ29" s="130"/>
      <c r="TYK29" s="130"/>
      <c r="TYL29" s="130"/>
      <c r="TYM29" s="130"/>
      <c r="TYN29" s="130"/>
      <c r="TYO29" s="130"/>
      <c r="TYP29" s="130"/>
      <c r="TYQ29" s="130"/>
      <c r="TYR29" s="130"/>
      <c r="TYS29" s="130"/>
      <c r="TYT29" s="130"/>
      <c r="TYU29" s="130"/>
      <c r="TYV29" s="130"/>
      <c r="TYW29" s="130"/>
      <c r="TYX29" s="130"/>
      <c r="TYY29" s="130"/>
      <c r="TYZ29" s="130"/>
      <c r="TZA29" s="130"/>
      <c r="TZB29" s="130"/>
      <c r="TZC29" s="130"/>
      <c r="TZD29" s="130"/>
      <c r="TZE29" s="130"/>
      <c r="TZF29" s="130"/>
      <c r="TZG29" s="130"/>
      <c r="TZH29" s="130"/>
      <c r="TZI29" s="130"/>
      <c r="TZJ29" s="130"/>
      <c r="TZK29" s="130"/>
      <c r="TZL29" s="130"/>
      <c r="TZM29" s="130"/>
      <c r="TZN29" s="130"/>
      <c r="TZO29" s="130"/>
      <c r="TZP29" s="130"/>
      <c r="TZQ29" s="130"/>
      <c r="TZR29" s="130"/>
      <c r="TZS29" s="130"/>
      <c r="TZT29" s="130"/>
      <c r="TZU29" s="130"/>
      <c r="TZV29" s="130"/>
      <c r="TZW29" s="130"/>
      <c r="TZX29" s="130"/>
      <c r="TZY29" s="130"/>
      <c r="TZZ29" s="130"/>
      <c r="UAA29" s="130"/>
      <c r="UAB29" s="130"/>
      <c r="UAC29" s="130"/>
      <c r="UAD29" s="130"/>
      <c r="UAE29" s="130"/>
      <c r="UAF29" s="130"/>
      <c r="UAG29" s="130"/>
      <c r="UAH29" s="130"/>
      <c r="UAI29" s="130"/>
      <c r="UAJ29" s="130"/>
      <c r="UAK29" s="130"/>
      <c r="UAL29" s="130"/>
      <c r="UAM29" s="130"/>
      <c r="UAN29" s="130"/>
      <c r="UAO29" s="130"/>
      <c r="UAP29" s="130"/>
      <c r="UAQ29" s="130"/>
      <c r="UAR29" s="130"/>
      <c r="UAS29" s="130"/>
      <c r="UAT29" s="130"/>
      <c r="UAU29" s="130"/>
      <c r="UAV29" s="130"/>
      <c r="UAW29" s="130"/>
      <c r="UAX29" s="130"/>
      <c r="UAY29" s="130"/>
      <c r="UAZ29" s="130"/>
      <c r="UBA29" s="130"/>
      <c r="UBB29" s="130"/>
      <c r="UBC29" s="130"/>
      <c r="UBD29" s="130"/>
      <c r="UBE29" s="130"/>
      <c r="UBF29" s="130"/>
      <c r="UBG29" s="130"/>
      <c r="UBH29" s="130"/>
      <c r="UBI29" s="130"/>
      <c r="UBJ29" s="130"/>
      <c r="UBK29" s="130"/>
      <c r="UBL29" s="130"/>
      <c r="UBM29" s="130"/>
      <c r="UBN29" s="130"/>
      <c r="UBO29" s="130"/>
      <c r="UBP29" s="130"/>
      <c r="UBQ29" s="130"/>
      <c r="UBR29" s="130"/>
      <c r="UBS29" s="130"/>
      <c r="UBT29" s="130"/>
      <c r="UBU29" s="130"/>
      <c r="UBV29" s="130"/>
      <c r="UBW29" s="130"/>
      <c r="UBX29" s="130"/>
      <c r="UBY29" s="130"/>
      <c r="UBZ29" s="130"/>
      <c r="UCA29" s="130"/>
      <c r="UCB29" s="130"/>
      <c r="UCC29" s="130"/>
      <c r="UCD29" s="130"/>
      <c r="UCE29" s="130"/>
      <c r="UCF29" s="130"/>
      <c r="UCG29" s="130"/>
      <c r="UCH29" s="130"/>
      <c r="UCI29" s="130"/>
      <c r="UCJ29" s="130"/>
      <c r="UCK29" s="130"/>
      <c r="UCL29" s="130"/>
      <c r="UCM29" s="130"/>
      <c r="UCN29" s="130"/>
      <c r="UCO29" s="130"/>
      <c r="UCP29" s="130"/>
      <c r="UCQ29" s="130"/>
      <c r="UCR29" s="130"/>
      <c r="UCS29" s="130"/>
      <c r="UCT29" s="130"/>
      <c r="UCU29" s="130"/>
      <c r="UCV29" s="130"/>
      <c r="UCW29" s="130"/>
      <c r="UCX29" s="130"/>
      <c r="UCY29" s="130"/>
      <c r="UCZ29" s="130"/>
      <c r="UDA29" s="130"/>
      <c r="UDB29" s="130"/>
      <c r="UDC29" s="130"/>
      <c r="UDD29" s="130"/>
      <c r="UDE29" s="130"/>
      <c r="UDF29" s="130"/>
      <c r="UDG29" s="130"/>
      <c r="UDH29" s="130"/>
      <c r="UDI29" s="130"/>
      <c r="UDJ29" s="130"/>
      <c r="UDK29" s="130"/>
      <c r="UDL29" s="130"/>
      <c r="UDM29" s="130"/>
      <c r="UDN29" s="130"/>
      <c r="UDO29" s="130"/>
      <c r="UDP29" s="130"/>
      <c r="UDQ29" s="130"/>
      <c r="UDR29" s="130"/>
      <c r="UDS29" s="130"/>
      <c r="UDT29" s="130"/>
      <c r="UDU29" s="130"/>
      <c r="UDV29" s="130"/>
      <c r="UDW29" s="130"/>
      <c r="UDX29" s="130"/>
      <c r="UDY29" s="130"/>
      <c r="UDZ29" s="130"/>
      <c r="UEA29" s="130"/>
      <c r="UEB29" s="130"/>
      <c r="UEC29" s="130"/>
      <c r="UED29" s="130"/>
      <c r="UEE29" s="130"/>
      <c r="UEF29" s="130"/>
      <c r="UEG29" s="130"/>
      <c r="UEH29" s="130"/>
      <c r="UEI29" s="130"/>
      <c r="UEJ29" s="130"/>
      <c r="UEK29" s="130"/>
      <c r="UEL29" s="130"/>
      <c r="UEM29" s="130"/>
      <c r="UEN29" s="130"/>
      <c r="UEO29" s="130"/>
      <c r="UEP29" s="130"/>
      <c r="UEQ29" s="130"/>
      <c r="UER29" s="130"/>
      <c r="UES29" s="130"/>
      <c r="UET29" s="130"/>
      <c r="UEU29" s="130"/>
      <c r="UEV29" s="130"/>
      <c r="UEW29" s="130"/>
      <c r="UEX29" s="130"/>
      <c r="UEY29" s="130"/>
      <c r="UEZ29" s="130"/>
      <c r="UFA29" s="130"/>
      <c r="UFB29" s="130"/>
      <c r="UFC29" s="130"/>
      <c r="UFD29" s="130"/>
      <c r="UFE29" s="130"/>
      <c r="UFF29" s="130"/>
      <c r="UFG29" s="130"/>
      <c r="UFH29" s="130"/>
      <c r="UFI29" s="130"/>
      <c r="UFJ29" s="130"/>
      <c r="UFK29" s="130"/>
      <c r="UFL29" s="130"/>
      <c r="UFM29" s="130"/>
      <c r="UFN29" s="130"/>
      <c r="UFO29" s="130"/>
      <c r="UFP29" s="130"/>
      <c r="UFQ29" s="130"/>
      <c r="UFR29" s="130"/>
      <c r="UFS29" s="130"/>
      <c r="UFT29" s="130"/>
      <c r="UFU29" s="130"/>
      <c r="UFV29" s="130"/>
      <c r="UFW29" s="130"/>
      <c r="UFX29" s="130"/>
      <c r="UFY29" s="130"/>
      <c r="UFZ29" s="130"/>
      <c r="UGA29" s="130"/>
      <c r="UGB29" s="130"/>
      <c r="UGC29" s="130"/>
      <c r="UGD29" s="130"/>
      <c r="UGE29" s="130"/>
      <c r="UGF29" s="130"/>
      <c r="UGG29" s="130"/>
      <c r="UGH29" s="130"/>
      <c r="UGI29" s="130"/>
      <c r="UGJ29" s="130"/>
      <c r="UGK29" s="130"/>
      <c r="UGL29" s="130"/>
      <c r="UGM29" s="130"/>
      <c r="UGN29" s="130"/>
      <c r="UGO29" s="130"/>
      <c r="UGP29" s="130"/>
      <c r="UGQ29" s="130"/>
      <c r="UGR29" s="130"/>
      <c r="UGS29" s="130"/>
      <c r="UGT29" s="130"/>
      <c r="UGU29" s="130"/>
      <c r="UGV29" s="130"/>
      <c r="UGW29" s="130"/>
      <c r="UGX29" s="130"/>
      <c r="UGY29" s="130"/>
      <c r="UGZ29" s="130"/>
      <c r="UHA29" s="130"/>
      <c r="UHB29" s="130"/>
      <c r="UHC29" s="130"/>
      <c r="UHD29" s="130"/>
      <c r="UHE29" s="130"/>
      <c r="UHF29" s="130"/>
      <c r="UHG29" s="130"/>
      <c r="UHH29" s="130"/>
      <c r="UHI29" s="130"/>
      <c r="UHJ29" s="130"/>
      <c r="UHK29" s="130"/>
      <c r="UHL29" s="130"/>
      <c r="UHM29" s="130"/>
      <c r="UHN29" s="130"/>
      <c r="UHO29" s="130"/>
      <c r="UHP29" s="130"/>
      <c r="UHQ29" s="130"/>
      <c r="UHR29" s="130"/>
      <c r="UHS29" s="130"/>
      <c r="UHT29" s="130"/>
      <c r="UHU29" s="130"/>
      <c r="UHV29" s="130"/>
      <c r="UHW29" s="130"/>
      <c r="UHX29" s="130"/>
      <c r="UHY29" s="130"/>
      <c r="UHZ29" s="130"/>
      <c r="UIA29" s="130"/>
      <c r="UIB29" s="130"/>
      <c r="UIC29" s="130"/>
      <c r="UID29" s="130"/>
      <c r="UIE29" s="130"/>
      <c r="UIF29" s="130"/>
      <c r="UIG29" s="130"/>
      <c r="UIH29" s="130"/>
      <c r="UII29" s="130"/>
      <c r="UIJ29" s="130"/>
      <c r="UIK29" s="130"/>
      <c r="UIL29" s="130"/>
      <c r="UIM29" s="130"/>
      <c r="UIN29" s="130"/>
      <c r="UIO29" s="130"/>
      <c r="UIP29" s="130"/>
      <c r="UIQ29" s="130"/>
      <c r="UIR29" s="130"/>
      <c r="UIS29" s="130"/>
      <c r="UIT29" s="130"/>
      <c r="UIU29" s="130"/>
      <c r="UIV29" s="130"/>
      <c r="UIW29" s="130"/>
      <c r="UIX29" s="130"/>
      <c r="UIY29" s="130"/>
      <c r="UIZ29" s="130"/>
      <c r="UJA29" s="130"/>
      <c r="UJB29" s="130"/>
      <c r="UJC29" s="130"/>
      <c r="UJD29" s="130"/>
      <c r="UJE29" s="130"/>
      <c r="UJF29" s="130"/>
      <c r="UJG29" s="130"/>
      <c r="UJH29" s="130"/>
      <c r="UJI29" s="130"/>
      <c r="UJJ29" s="130"/>
      <c r="UJK29" s="130"/>
      <c r="UJL29" s="130"/>
      <c r="UJM29" s="130"/>
      <c r="UJN29" s="130"/>
      <c r="UJO29" s="130"/>
      <c r="UJP29" s="130"/>
      <c r="UJQ29" s="130"/>
      <c r="UJR29" s="130"/>
      <c r="UJS29" s="130"/>
      <c r="UJT29" s="130"/>
      <c r="UJU29" s="130"/>
      <c r="UJV29" s="130"/>
      <c r="UJW29" s="130"/>
      <c r="UJX29" s="130"/>
      <c r="UJY29" s="130"/>
      <c r="UJZ29" s="130"/>
      <c r="UKA29" s="130"/>
      <c r="UKB29" s="130"/>
      <c r="UKC29" s="130"/>
      <c r="UKD29" s="130"/>
      <c r="UKE29" s="130"/>
      <c r="UKF29" s="130"/>
      <c r="UKG29" s="130"/>
      <c r="UKH29" s="130"/>
      <c r="UKI29" s="130"/>
      <c r="UKJ29" s="130"/>
      <c r="UKK29" s="130"/>
      <c r="UKL29" s="130"/>
      <c r="UKM29" s="130"/>
      <c r="UKN29" s="130"/>
      <c r="UKO29" s="130"/>
      <c r="UKP29" s="130"/>
      <c r="UKQ29" s="130"/>
      <c r="UKR29" s="130"/>
      <c r="UKS29" s="130"/>
      <c r="UKT29" s="130"/>
      <c r="UKU29" s="130"/>
      <c r="UKV29" s="130"/>
      <c r="UKW29" s="130"/>
      <c r="UKX29" s="130"/>
      <c r="UKY29" s="130"/>
      <c r="UKZ29" s="130"/>
      <c r="ULA29" s="130"/>
      <c r="ULB29" s="130"/>
      <c r="ULC29" s="130"/>
      <c r="ULD29" s="130"/>
      <c r="ULE29" s="130"/>
      <c r="ULF29" s="130"/>
      <c r="ULG29" s="130"/>
      <c r="ULH29" s="130"/>
      <c r="ULI29" s="130"/>
      <c r="ULJ29" s="130"/>
      <c r="ULK29" s="130"/>
      <c r="ULL29" s="130"/>
      <c r="ULM29" s="130"/>
      <c r="ULN29" s="130"/>
      <c r="ULO29" s="130"/>
      <c r="ULP29" s="130"/>
      <c r="ULQ29" s="130"/>
      <c r="ULR29" s="130"/>
      <c r="ULS29" s="130"/>
      <c r="ULT29" s="130"/>
      <c r="ULU29" s="130"/>
      <c r="ULV29" s="130"/>
      <c r="ULW29" s="130"/>
      <c r="ULX29" s="130"/>
      <c r="ULY29" s="130"/>
      <c r="ULZ29" s="130"/>
      <c r="UMA29" s="130"/>
      <c r="UMB29" s="130"/>
      <c r="UMC29" s="130"/>
      <c r="UMD29" s="130"/>
      <c r="UME29" s="130"/>
      <c r="UMF29" s="130"/>
      <c r="UMG29" s="130"/>
      <c r="UMH29" s="130"/>
      <c r="UMI29" s="130"/>
      <c r="UMJ29" s="130"/>
      <c r="UMK29" s="130"/>
      <c r="UML29" s="130"/>
      <c r="UMM29" s="130"/>
      <c r="UMN29" s="130"/>
      <c r="UMO29" s="130"/>
      <c r="UMP29" s="130"/>
      <c r="UMQ29" s="130"/>
      <c r="UMR29" s="130"/>
      <c r="UMS29" s="130"/>
      <c r="UMT29" s="130"/>
      <c r="UMU29" s="130"/>
      <c r="UMV29" s="130"/>
      <c r="UMW29" s="130"/>
      <c r="UMX29" s="130"/>
      <c r="UMY29" s="130"/>
      <c r="UMZ29" s="130"/>
      <c r="UNA29" s="130"/>
      <c r="UNB29" s="130"/>
      <c r="UNC29" s="130"/>
      <c r="UND29" s="130"/>
      <c r="UNE29" s="130"/>
      <c r="UNF29" s="130"/>
      <c r="UNG29" s="130"/>
      <c r="UNH29" s="130"/>
      <c r="UNI29" s="130"/>
      <c r="UNJ29" s="130"/>
      <c r="UNK29" s="130"/>
      <c r="UNL29" s="130"/>
      <c r="UNM29" s="130"/>
      <c r="UNN29" s="130"/>
      <c r="UNO29" s="130"/>
      <c r="UNP29" s="130"/>
      <c r="UNQ29" s="130"/>
      <c r="UNR29" s="130"/>
      <c r="UNS29" s="130"/>
      <c r="UNT29" s="130"/>
      <c r="UNU29" s="130"/>
      <c r="UNV29" s="130"/>
      <c r="UNW29" s="130"/>
      <c r="UNX29" s="130"/>
      <c r="UNY29" s="130"/>
      <c r="UNZ29" s="130"/>
      <c r="UOA29" s="130"/>
      <c r="UOB29" s="130"/>
      <c r="UOC29" s="130"/>
      <c r="UOD29" s="130"/>
      <c r="UOE29" s="130"/>
      <c r="UOF29" s="130"/>
      <c r="UOG29" s="130"/>
      <c r="UOH29" s="130"/>
      <c r="UOI29" s="130"/>
      <c r="UOJ29" s="130"/>
      <c r="UOK29" s="130"/>
      <c r="UOL29" s="130"/>
      <c r="UOM29" s="130"/>
      <c r="UON29" s="130"/>
      <c r="UOO29" s="130"/>
      <c r="UOP29" s="130"/>
      <c r="UOQ29" s="130"/>
      <c r="UOR29" s="130"/>
      <c r="UOS29" s="130"/>
      <c r="UOT29" s="130"/>
      <c r="UOU29" s="130"/>
      <c r="UOV29" s="130"/>
      <c r="UOW29" s="130"/>
      <c r="UOX29" s="130"/>
      <c r="UOY29" s="130"/>
      <c r="UOZ29" s="130"/>
      <c r="UPA29" s="130"/>
      <c r="UPB29" s="130"/>
      <c r="UPC29" s="130"/>
      <c r="UPD29" s="130"/>
      <c r="UPE29" s="130"/>
      <c r="UPF29" s="130"/>
      <c r="UPG29" s="130"/>
      <c r="UPH29" s="130"/>
      <c r="UPI29" s="130"/>
      <c r="UPJ29" s="130"/>
      <c r="UPK29" s="130"/>
      <c r="UPL29" s="130"/>
      <c r="UPM29" s="130"/>
      <c r="UPN29" s="130"/>
      <c r="UPO29" s="130"/>
      <c r="UPP29" s="130"/>
      <c r="UPQ29" s="130"/>
      <c r="UPR29" s="130"/>
      <c r="UPS29" s="130"/>
      <c r="UPT29" s="130"/>
      <c r="UPU29" s="130"/>
      <c r="UPV29" s="130"/>
      <c r="UPW29" s="130"/>
      <c r="UPX29" s="130"/>
      <c r="UPY29" s="130"/>
      <c r="UPZ29" s="130"/>
      <c r="UQA29" s="130"/>
      <c r="UQB29" s="130"/>
      <c r="UQC29" s="130"/>
      <c r="UQD29" s="130"/>
      <c r="UQE29" s="130"/>
      <c r="UQF29" s="130"/>
      <c r="UQG29" s="130"/>
      <c r="UQH29" s="130"/>
      <c r="UQI29" s="130"/>
      <c r="UQJ29" s="130"/>
      <c r="UQK29" s="130"/>
      <c r="UQL29" s="130"/>
      <c r="UQM29" s="130"/>
      <c r="UQN29" s="130"/>
      <c r="UQO29" s="130"/>
      <c r="UQP29" s="130"/>
      <c r="UQQ29" s="130"/>
      <c r="UQR29" s="130"/>
      <c r="UQS29" s="130"/>
      <c r="UQT29" s="130"/>
      <c r="UQU29" s="130"/>
      <c r="UQV29" s="130"/>
      <c r="UQW29" s="130"/>
      <c r="UQX29" s="130"/>
      <c r="UQY29" s="130"/>
      <c r="UQZ29" s="130"/>
      <c r="URA29" s="130"/>
      <c r="URB29" s="130"/>
      <c r="URC29" s="130"/>
      <c r="URD29" s="130"/>
      <c r="URE29" s="130"/>
      <c r="URF29" s="130"/>
      <c r="URG29" s="130"/>
      <c r="URH29" s="130"/>
      <c r="URI29" s="130"/>
      <c r="URJ29" s="130"/>
      <c r="URK29" s="130"/>
      <c r="URL29" s="130"/>
      <c r="URM29" s="130"/>
      <c r="URN29" s="130"/>
      <c r="URO29" s="130"/>
      <c r="URP29" s="130"/>
      <c r="URQ29" s="130"/>
      <c r="URR29" s="130"/>
      <c r="URS29" s="130"/>
      <c r="URT29" s="130"/>
      <c r="URU29" s="130"/>
      <c r="URV29" s="130"/>
      <c r="URW29" s="130"/>
      <c r="URX29" s="130"/>
      <c r="URY29" s="130"/>
      <c r="URZ29" s="130"/>
      <c r="USA29" s="130"/>
      <c r="USB29" s="130"/>
      <c r="USC29" s="130"/>
      <c r="USD29" s="130"/>
      <c r="USE29" s="130"/>
      <c r="USF29" s="130"/>
      <c r="USG29" s="130"/>
      <c r="USH29" s="130"/>
      <c r="USI29" s="130"/>
      <c r="USJ29" s="130"/>
      <c r="USK29" s="130"/>
      <c r="USL29" s="130"/>
      <c r="USM29" s="130"/>
      <c r="USN29" s="130"/>
      <c r="USO29" s="130"/>
      <c r="USP29" s="130"/>
      <c r="USQ29" s="130"/>
      <c r="USR29" s="130"/>
      <c r="USS29" s="130"/>
      <c r="UST29" s="130"/>
      <c r="USU29" s="130"/>
      <c r="USV29" s="130"/>
      <c r="USW29" s="130"/>
      <c r="USX29" s="130"/>
      <c r="USY29" s="130"/>
      <c r="USZ29" s="130"/>
      <c r="UTA29" s="130"/>
      <c r="UTB29" s="130"/>
      <c r="UTC29" s="130"/>
      <c r="UTD29" s="130"/>
      <c r="UTE29" s="130"/>
      <c r="UTF29" s="130"/>
      <c r="UTG29" s="130"/>
      <c r="UTH29" s="130"/>
      <c r="UTI29" s="130"/>
      <c r="UTJ29" s="130"/>
      <c r="UTK29" s="130"/>
      <c r="UTL29" s="130"/>
      <c r="UTM29" s="130"/>
      <c r="UTN29" s="130"/>
      <c r="UTO29" s="130"/>
      <c r="UTP29" s="130"/>
      <c r="UTQ29" s="130"/>
      <c r="UTR29" s="130"/>
      <c r="UTS29" s="130"/>
      <c r="UTT29" s="130"/>
      <c r="UTU29" s="130"/>
      <c r="UTV29" s="130"/>
      <c r="UTW29" s="130"/>
      <c r="UTX29" s="130"/>
      <c r="UTY29" s="130"/>
      <c r="UTZ29" s="130"/>
      <c r="UUA29" s="130"/>
      <c r="UUB29" s="130"/>
      <c r="UUC29" s="130"/>
      <c r="UUD29" s="130"/>
      <c r="UUE29" s="130"/>
      <c r="UUF29" s="130"/>
      <c r="UUG29" s="130"/>
      <c r="UUH29" s="130"/>
      <c r="UUI29" s="130"/>
      <c r="UUJ29" s="130"/>
      <c r="UUK29" s="130"/>
      <c r="UUL29" s="130"/>
      <c r="UUM29" s="130"/>
      <c r="UUN29" s="130"/>
      <c r="UUO29" s="130"/>
      <c r="UUP29" s="130"/>
      <c r="UUQ29" s="130"/>
      <c r="UUR29" s="130"/>
      <c r="UUS29" s="130"/>
      <c r="UUT29" s="130"/>
      <c r="UUU29" s="130"/>
      <c r="UUV29" s="130"/>
      <c r="UUW29" s="130"/>
      <c r="UUX29" s="130"/>
      <c r="UUY29" s="130"/>
      <c r="UUZ29" s="130"/>
      <c r="UVA29" s="130"/>
      <c r="UVB29" s="130"/>
      <c r="UVC29" s="130"/>
      <c r="UVD29" s="130"/>
      <c r="UVE29" s="130"/>
      <c r="UVF29" s="130"/>
      <c r="UVG29" s="130"/>
      <c r="UVH29" s="130"/>
      <c r="UVI29" s="130"/>
      <c r="UVJ29" s="130"/>
      <c r="UVK29" s="130"/>
      <c r="UVL29" s="130"/>
      <c r="UVM29" s="130"/>
      <c r="UVN29" s="130"/>
      <c r="UVO29" s="130"/>
      <c r="UVP29" s="130"/>
      <c r="UVQ29" s="130"/>
      <c r="UVR29" s="130"/>
      <c r="UVS29" s="130"/>
      <c r="UVT29" s="130"/>
      <c r="UVU29" s="130"/>
      <c r="UVV29" s="130"/>
      <c r="UVW29" s="130"/>
      <c r="UVX29" s="130"/>
      <c r="UVY29" s="130"/>
      <c r="UVZ29" s="130"/>
      <c r="UWA29" s="130"/>
      <c r="UWB29" s="130"/>
      <c r="UWC29" s="130"/>
      <c r="UWD29" s="130"/>
      <c r="UWE29" s="130"/>
      <c r="UWF29" s="130"/>
      <c r="UWG29" s="130"/>
      <c r="UWH29" s="130"/>
      <c r="UWI29" s="130"/>
      <c r="UWJ29" s="130"/>
      <c r="UWK29" s="130"/>
      <c r="UWL29" s="130"/>
      <c r="UWM29" s="130"/>
      <c r="UWN29" s="130"/>
      <c r="UWO29" s="130"/>
      <c r="UWP29" s="130"/>
      <c r="UWQ29" s="130"/>
      <c r="UWR29" s="130"/>
      <c r="UWS29" s="130"/>
      <c r="UWT29" s="130"/>
      <c r="UWU29" s="130"/>
      <c r="UWV29" s="130"/>
      <c r="UWW29" s="130"/>
      <c r="UWX29" s="130"/>
      <c r="UWY29" s="130"/>
      <c r="UWZ29" s="130"/>
      <c r="UXA29" s="130"/>
      <c r="UXB29" s="130"/>
      <c r="UXC29" s="130"/>
      <c r="UXD29" s="130"/>
      <c r="UXE29" s="130"/>
      <c r="UXF29" s="130"/>
      <c r="UXG29" s="130"/>
      <c r="UXH29" s="130"/>
      <c r="UXI29" s="130"/>
      <c r="UXJ29" s="130"/>
      <c r="UXK29" s="130"/>
      <c r="UXL29" s="130"/>
      <c r="UXM29" s="130"/>
      <c r="UXN29" s="130"/>
      <c r="UXO29" s="130"/>
      <c r="UXP29" s="130"/>
      <c r="UXQ29" s="130"/>
      <c r="UXR29" s="130"/>
      <c r="UXS29" s="130"/>
      <c r="UXT29" s="130"/>
      <c r="UXU29" s="130"/>
      <c r="UXV29" s="130"/>
      <c r="UXW29" s="130"/>
      <c r="UXX29" s="130"/>
      <c r="UXY29" s="130"/>
      <c r="UXZ29" s="130"/>
      <c r="UYA29" s="130"/>
      <c r="UYB29" s="130"/>
      <c r="UYC29" s="130"/>
      <c r="UYD29" s="130"/>
      <c r="UYE29" s="130"/>
      <c r="UYF29" s="130"/>
      <c r="UYG29" s="130"/>
      <c r="UYH29" s="130"/>
      <c r="UYI29" s="130"/>
      <c r="UYJ29" s="130"/>
      <c r="UYK29" s="130"/>
      <c r="UYL29" s="130"/>
      <c r="UYM29" s="130"/>
      <c r="UYN29" s="130"/>
      <c r="UYO29" s="130"/>
      <c r="UYP29" s="130"/>
      <c r="UYQ29" s="130"/>
      <c r="UYR29" s="130"/>
      <c r="UYS29" s="130"/>
      <c r="UYT29" s="130"/>
      <c r="UYU29" s="130"/>
      <c r="UYV29" s="130"/>
      <c r="UYW29" s="130"/>
      <c r="UYX29" s="130"/>
      <c r="UYY29" s="130"/>
      <c r="UYZ29" s="130"/>
      <c r="UZA29" s="130"/>
      <c r="UZB29" s="130"/>
      <c r="UZC29" s="130"/>
      <c r="UZD29" s="130"/>
      <c r="UZE29" s="130"/>
      <c r="UZF29" s="130"/>
      <c r="UZG29" s="130"/>
      <c r="UZH29" s="130"/>
      <c r="UZI29" s="130"/>
      <c r="UZJ29" s="130"/>
      <c r="UZK29" s="130"/>
      <c r="UZL29" s="130"/>
      <c r="UZM29" s="130"/>
      <c r="UZN29" s="130"/>
      <c r="UZO29" s="130"/>
      <c r="UZP29" s="130"/>
      <c r="UZQ29" s="130"/>
      <c r="UZR29" s="130"/>
      <c r="UZS29" s="130"/>
      <c r="UZT29" s="130"/>
      <c r="UZU29" s="130"/>
      <c r="UZV29" s="130"/>
      <c r="UZW29" s="130"/>
      <c r="UZX29" s="130"/>
      <c r="UZY29" s="130"/>
      <c r="UZZ29" s="130"/>
      <c r="VAA29" s="130"/>
      <c r="VAB29" s="130"/>
      <c r="VAC29" s="130"/>
      <c r="VAD29" s="130"/>
      <c r="VAE29" s="130"/>
      <c r="VAF29" s="130"/>
      <c r="VAG29" s="130"/>
      <c r="VAH29" s="130"/>
      <c r="VAI29" s="130"/>
      <c r="VAJ29" s="130"/>
      <c r="VAK29" s="130"/>
      <c r="VAL29" s="130"/>
      <c r="VAM29" s="130"/>
      <c r="VAN29" s="130"/>
      <c r="VAO29" s="130"/>
      <c r="VAP29" s="130"/>
      <c r="VAQ29" s="130"/>
      <c r="VAR29" s="130"/>
      <c r="VAS29" s="130"/>
      <c r="VAT29" s="130"/>
      <c r="VAU29" s="130"/>
      <c r="VAV29" s="130"/>
      <c r="VAW29" s="130"/>
      <c r="VAX29" s="130"/>
      <c r="VAY29" s="130"/>
      <c r="VAZ29" s="130"/>
      <c r="VBA29" s="130"/>
      <c r="VBB29" s="130"/>
      <c r="VBC29" s="130"/>
      <c r="VBD29" s="130"/>
      <c r="VBE29" s="130"/>
      <c r="VBF29" s="130"/>
      <c r="VBG29" s="130"/>
      <c r="VBH29" s="130"/>
      <c r="VBI29" s="130"/>
      <c r="VBJ29" s="130"/>
      <c r="VBK29" s="130"/>
      <c r="VBL29" s="130"/>
      <c r="VBM29" s="130"/>
      <c r="VBN29" s="130"/>
      <c r="VBO29" s="130"/>
      <c r="VBP29" s="130"/>
      <c r="VBQ29" s="130"/>
      <c r="VBR29" s="130"/>
      <c r="VBS29" s="130"/>
      <c r="VBT29" s="130"/>
      <c r="VBU29" s="130"/>
      <c r="VBV29" s="130"/>
      <c r="VBW29" s="130"/>
      <c r="VBX29" s="130"/>
      <c r="VBY29" s="130"/>
      <c r="VBZ29" s="130"/>
      <c r="VCA29" s="130"/>
      <c r="VCB29" s="130"/>
      <c r="VCC29" s="130"/>
      <c r="VCD29" s="130"/>
      <c r="VCE29" s="130"/>
      <c r="VCF29" s="130"/>
      <c r="VCG29" s="130"/>
      <c r="VCH29" s="130"/>
      <c r="VCI29" s="130"/>
      <c r="VCJ29" s="130"/>
      <c r="VCK29" s="130"/>
      <c r="VCL29" s="130"/>
      <c r="VCM29" s="130"/>
      <c r="VCN29" s="130"/>
      <c r="VCO29" s="130"/>
      <c r="VCP29" s="130"/>
      <c r="VCQ29" s="130"/>
      <c r="VCR29" s="130"/>
      <c r="VCS29" s="130"/>
      <c r="VCT29" s="130"/>
      <c r="VCU29" s="130"/>
      <c r="VCV29" s="130"/>
      <c r="VCW29" s="130"/>
      <c r="VCX29" s="130"/>
      <c r="VCY29" s="130"/>
      <c r="VCZ29" s="130"/>
      <c r="VDA29" s="130"/>
      <c r="VDB29" s="130"/>
      <c r="VDC29" s="130"/>
      <c r="VDD29" s="130"/>
      <c r="VDE29" s="130"/>
      <c r="VDF29" s="130"/>
      <c r="VDG29" s="130"/>
      <c r="VDH29" s="130"/>
      <c r="VDI29" s="130"/>
      <c r="VDJ29" s="130"/>
      <c r="VDK29" s="130"/>
      <c r="VDL29" s="130"/>
      <c r="VDM29" s="130"/>
      <c r="VDN29" s="130"/>
      <c r="VDO29" s="130"/>
      <c r="VDP29" s="130"/>
      <c r="VDQ29" s="130"/>
      <c r="VDR29" s="130"/>
      <c r="VDS29" s="130"/>
      <c r="VDT29" s="130"/>
      <c r="VDU29" s="130"/>
      <c r="VDV29" s="130"/>
      <c r="VDW29" s="130"/>
      <c r="VDX29" s="130"/>
      <c r="VDY29" s="130"/>
      <c r="VDZ29" s="130"/>
      <c r="VEA29" s="130"/>
      <c r="VEB29" s="130"/>
      <c r="VEC29" s="130"/>
      <c r="VED29" s="130"/>
      <c r="VEE29" s="130"/>
      <c r="VEF29" s="130"/>
      <c r="VEG29" s="130"/>
      <c r="VEH29" s="130"/>
      <c r="VEI29" s="130"/>
      <c r="VEJ29" s="130"/>
      <c r="VEK29" s="130"/>
      <c r="VEL29" s="130"/>
      <c r="VEM29" s="130"/>
      <c r="VEN29" s="130"/>
      <c r="VEO29" s="130"/>
      <c r="VEP29" s="130"/>
      <c r="VEQ29" s="130"/>
      <c r="VER29" s="130"/>
      <c r="VES29" s="130"/>
      <c r="VET29" s="130"/>
      <c r="VEU29" s="130"/>
      <c r="VEV29" s="130"/>
      <c r="VEW29" s="130"/>
      <c r="VEX29" s="130"/>
      <c r="VEY29" s="130"/>
      <c r="VEZ29" s="130"/>
      <c r="VFA29" s="130"/>
      <c r="VFB29" s="130"/>
      <c r="VFC29" s="130"/>
      <c r="VFD29" s="130"/>
      <c r="VFE29" s="130"/>
      <c r="VFF29" s="130"/>
      <c r="VFG29" s="130"/>
      <c r="VFH29" s="130"/>
      <c r="VFI29" s="130"/>
      <c r="VFJ29" s="130"/>
      <c r="VFK29" s="130"/>
      <c r="VFL29" s="130"/>
      <c r="VFM29" s="130"/>
      <c r="VFN29" s="130"/>
      <c r="VFO29" s="130"/>
      <c r="VFP29" s="130"/>
      <c r="VFQ29" s="130"/>
      <c r="VFR29" s="130"/>
      <c r="VFS29" s="130"/>
      <c r="VFT29" s="130"/>
      <c r="VFU29" s="130"/>
      <c r="VFV29" s="130"/>
      <c r="VFW29" s="130"/>
      <c r="VFX29" s="130"/>
      <c r="VFY29" s="130"/>
      <c r="VFZ29" s="130"/>
      <c r="VGA29" s="130"/>
      <c r="VGB29" s="130"/>
      <c r="VGC29" s="130"/>
      <c r="VGD29" s="130"/>
      <c r="VGE29" s="130"/>
      <c r="VGF29" s="130"/>
      <c r="VGG29" s="130"/>
      <c r="VGH29" s="130"/>
      <c r="VGI29" s="130"/>
      <c r="VGJ29" s="130"/>
      <c r="VGK29" s="130"/>
      <c r="VGL29" s="130"/>
      <c r="VGM29" s="130"/>
      <c r="VGN29" s="130"/>
      <c r="VGO29" s="130"/>
      <c r="VGP29" s="130"/>
      <c r="VGQ29" s="130"/>
      <c r="VGR29" s="130"/>
      <c r="VGS29" s="130"/>
      <c r="VGT29" s="130"/>
      <c r="VGU29" s="130"/>
      <c r="VGV29" s="130"/>
      <c r="VGW29" s="130"/>
      <c r="VGX29" s="130"/>
      <c r="VGY29" s="130"/>
      <c r="VGZ29" s="130"/>
      <c r="VHA29" s="130"/>
      <c r="VHB29" s="130"/>
      <c r="VHC29" s="130"/>
      <c r="VHD29" s="130"/>
      <c r="VHE29" s="130"/>
      <c r="VHF29" s="130"/>
      <c r="VHG29" s="130"/>
      <c r="VHH29" s="130"/>
      <c r="VHI29" s="130"/>
      <c r="VHJ29" s="130"/>
      <c r="VHK29" s="130"/>
      <c r="VHL29" s="130"/>
      <c r="VHM29" s="130"/>
      <c r="VHN29" s="130"/>
      <c r="VHO29" s="130"/>
      <c r="VHP29" s="130"/>
      <c r="VHQ29" s="130"/>
      <c r="VHR29" s="130"/>
      <c r="VHS29" s="130"/>
      <c r="VHT29" s="130"/>
      <c r="VHU29" s="130"/>
      <c r="VHV29" s="130"/>
      <c r="VHW29" s="130"/>
      <c r="VHX29" s="130"/>
      <c r="VHY29" s="130"/>
      <c r="VHZ29" s="130"/>
      <c r="VIA29" s="130"/>
      <c r="VIB29" s="130"/>
      <c r="VIC29" s="130"/>
      <c r="VID29" s="130"/>
      <c r="VIE29" s="130"/>
      <c r="VIF29" s="130"/>
      <c r="VIG29" s="130"/>
      <c r="VIH29" s="130"/>
      <c r="VII29" s="130"/>
      <c r="VIJ29" s="130"/>
      <c r="VIK29" s="130"/>
      <c r="VIL29" s="130"/>
      <c r="VIM29" s="130"/>
      <c r="VIN29" s="130"/>
      <c r="VIO29" s="130"/>
      <c r="VIP29" s="130"/>
      <c r="VIQ29" s="130"/>
      <c r="VIR29" s="130"/>
      <c r="VIS29" s="130"/>
      <c r="VIT29" s="130"/>
      <c r="VIU29" s="130"/>
      <c r="VIV29" s="130"/>
      <c r="VIW29" s="130"/>
      <c r="VIX29" s="130"/>
      <c r="VIY29" s="130"/>
      <c r="VIZ29" s="130"/>
      <c r="VJA29" s="130"/>
      <c r="VJB29" s="130"/>
      <c r="VJC29" s="130"/>
      <c r="VJD29" s="130"/>
      <c r="VJE29" s="130"/>
      <c r="VJF29" s="130"/>
      <c r="VJG29" s="130"/>
      <c r="VJH29" s="130"/>
      <c r="VJI29" s="130"/>
      <c r="VJJ29" s="130"/>
      <c r="VJK29" s="130"/>
      <c r="VJL29" s="130"/>
      <c r="VJM29" s="130"/>
      <c r="VJN29" s="130"/>
      <c r="VJO29" s="130"/>
      <c r="VJP29" s="130"/>
      <c r="VJQ29" s="130"/>
      <c r="VJR29" s="130"/>
      <c r="VJS29" s="130"/>
      <c r="VJT29" s="130"/>
      <c r="VJU29" s="130"/>
      <c r="VJV29" s="130"/>
      <c r="VJW29" s="130"/>
      <c r="VJX29" s="130"/>
      <c r="VJY29" s="130"/>
      <c r="VJZ29" s="130"/>
      <c r="VKA29" s="130"/>
      <c r="VKB29" s="130"/>
      <c r="VKC29" s="130"/>
      <c r="VKD29" s="130"/>
      <c r="VKE29" s="130"/>
      <c r="VKF29" s="130"/>
      <c r="VKG29" s="130"/>
      <c r="VKH29" s="130"/>
      <c r="VKI29" s="130"/>
      <c r="VKJ29" s="130"/>
      <c r="VKK29" s="130"/>
      <c r="VKL29" s="130"/>
      <c r="VKM29" s="130"/>
      <c r="VKN29" s="130"/>
      <c r="VKO29" s="130"/>
      <c r="VKP29" s="130"/>
      <c r="VKQ29" s="130"/>
      <c r="VKR29" s="130"/>
      <c r="VKS29" s="130"/>
      <c r="VKT29" s="130"/>
      <c r="VKU29" s="130"/>
      <c r="VKV29" s="130"/>
      <c r="VKW29" s="130"/>
      <c r="VKX29" s="130"/>
      <c r="VKY29" s="130"/>
      <c r="VKZ29" s="130"/>
      <c r="VLA29" s="130"/>
      <c r="VLB29" s="130"/>
      <c r="VLC29" s="130"/>
      <c r="VLD29" s="130"/>
      <c r="VLE29" s="130"/>
      <c r="VLF29" s="130"/>
      <c r="VLG29" s="130"/>
      <c r="VLH29" s="130"/>
      <c r="VLI29" s="130"/>
      <c r="VLJ29" s="130"/>
      <c r="VLK29" s="130"/>
      <c r="VLL29" s="130"/>
      <c r="VLM29" s="130"/>
      <c r="VLN29" s="130"/>
      <c r="VLO29" s="130"/>
      <c r="VLP29" s="130"/>
      <c r="VLQ29" s="130"/>
      <c r="VLR29" s="130"/>
      <c r="VLS29" s="130"/>
      <c r="VLT29" s="130"/>
      <c r="VLU29" s="130"/>
      <c r="VLV29" s="130"/>
      <c r="VLW29" s="130"/>
      <c r="VLX29" s="130"/>
      <c r="VLY29" s="130"/>
      <c r="VLZ29" s="130"/>
      <c r="VMA29" s="130"/>
      <c r="VMB29" s="130"/>
      <c r="VMC29" s="130"/>
      <c r="VMD29" s="130"/>
      <c r="VME29" s="130"/>
      <c r="VMF29" s="130"/>
      <c r="VMG29" s="130"/>
      <c r="VMH29" s="130"/>
      <c r="VMI29" s="130"/>
      <c r="VMJ29" s="130"/>
      <c r="VMK29" s="130"/>
      <c r="VML29" s="130"/>
      <c r="VMM29" s="130"/>
      <c r="VMN29" s="130"/>
      <c r="VMO29" s="130"/>
      <c r="VMP29" s="130"/>
      <c r="VMQ29" s="130"/>
      <c r="VMR29" s="130"/>
      <c r="VMS29" s="130"/>
      <c r="VMT29" s="130"/>
      <c r="VMU29" s="130"/>
      <c r="VMV29" s="130"/>
      <c r="VMW29" s="130"/>
      <c r="VMX29" s="130"/>
      <c r="VMY29" s="130"/>
      <c r="VMZ29" s="130"/>
      <c r="VNA29" s="130"/>
      <c r="VNB29" s="130"/>
      <c r="VNC29" s="130"/>
      <c r="VND29" s="130"/>
      <c r="VNE29" s="130"/>
      <c r="VNF29" s="130"/>
      <c r="VNG29" s="130"/>
      <c r="VNH29" s="130"/>
      <c r="VNI29" s="130"/>
      <c r="VNJ29" s="130"/>
      <c r="VNK29" s="130"/>
      <c r="VNL29" s="130"/>
      <c r="VNM29" s="130"/>
      <c r="VNN29" s="130"/>
      <c r="VNO29" s="130"/>
      <c r="VNP29" s="130"/>
      <c r="VNQ29" s="130"/>
      <c r="VNR29" s="130"/>
      <c r="VNS29" s="130"/>
      <c r="VNT29" s="130"/>
      <c r="VNU29" s="130"/>
      <c r="VNV29" s="130"/>
      <c r="VNW29" s="130"/>
      <c r="VNX29" s="130"/>
      <c r="VNY29" s="130"/>
      <c r="VNZ29" s="130"/>
      <c r="VOA29" s="130"/>
      <c r="VOB29" s="130"/>
      <c r="VOC29" s="130"/>
      <c r="VOD29" s="130"/>
      <c r="VOE29" s="130"/>
      <c r="VOF29" s="130"/>
      <c r="VOG29" s="130"/>
      <c r="VOH29" s="130"/>
      <c r="VOI29" s="130"/>
      <c r="VOJ29" s="130"/>
      <c r="VOK29" s="130"/>
      <c r="VOL29" s="130"/>
      <c r="VOM29" s="130"/>
      <c r="VON29" s="130"/>
      <c r="VOO29" s="130"/>
      <c r="VOP29" s="130"/>
      <c r="VOQ29" s="130"/>
      <c r="VOR29" s="130"/>
      <c r="VOS29" s="130"/>
      <c r="VOT29" s="130"/>
      <c r="VOU29" s="130"/>
      <c r="VOV29" s="130"/>
      <c r="VOW29" s="130"/>
      <c r="VOX29" s="130"/>
      <c r="VOY29" s="130"/>
      <c r="VOZ29" s="130"/>
      <c r="VPA29" s="130"/>
      <c r="VPB29" s="130"/>
      <c r="VPC29" s="130"/>
      <c r="VPD29" s="130"/>
      <c r="VPE29" s="130"/>
      <c r="VPF29" s="130"/>
      <c r="VPG29" s="130"/>
      <c r="VPH29" s="130"/>
      <c r="VPI29" s="130"/>
      <c r="VPJ29" s="130"/>
      <c r="VPK29" s="130"/>
      <c r="VPL29" s="130"/>
      <c r="VPM29" s="130"/>
      <c r="VPN29" s="130"/>
      <c r="VPO29" s="130"/>
      <c r="VPP29" s="130"/>
      <c r="VPQ29" s="130"/>
      <c r="VPR29" s="130"/>
      <c r="VPS29" s="130"/>
      <c r="VPT29" s="130"/>
      <c r="VPU29" s="130"/>
      <c r="VPV29" s="130"/>
      <c r="VPW29" s="130"/>
      <c r="VPX29" s="130"/>
      <c r="VPY29" s="130"/>
      <c r="VPZ29" s="130"/>
      <c r="VQA29" s="130"/>
      <c r="VQB29" s="130"/>
      <c r="VQC29" s="130"/>
      <c r="VQD29" s="130"/>
      <c r="VQE29" s="130"/>
      <c r="VQF29" s="130"/>
      <c r="VQG29" s="130"/>
      <c r="VQH29" s="130"/>
      <c r="VQI29" s="130"/>
      <c r="VQJ29" s="130"/>
      <c r="VQK29" s="130"/>
      <c r="VQL29" s="130"/>
      <c r="VQM29" s="130"/>
      <c r="VQN29" s="130"/>
      <c r="VQO29" s="130"/>
      <c r="VQP29" s="130"/>
      <c r="VQQ29" s="130"/>
      <c r="VQR29" s="130"/>
      <c r="VQS29" s="130"/>
      <c r="VQT29" s="130"/>
      <c r="VQU29" s="130"/>
      <c r="VQV29" s="130"/>
      <c r="VQW29" s="130"/>
      <c r="VQX29" s="130"/>
      <c r="VQY29" s="130"/>
      <c r="VQZ29" s="130"/>
      <c r="VRA29" s="130"/>
      <c r="VRB29" s="130"/>
      <c r="VRC29" s="130"/>
      <c r="VRD29" s="130"/>
      <c r="VRE29" s="130"/>
      <c r="VRF29" s="130"/>
      <c r="VRG29" s="130"/>
      <c r="VRH29" s="130"/>
      <c r="VRI29" s="130"/>
      <c r="VRJ29" s="130"/>
      <c r="VRK29" s="130"/>
      <c r="VRL29" s="130"/>
      <c r="VRM29" s="130"/>
      <c r="VRN29" s="130"/>
      <c r="VRO29" s="130"/>
      <c r="VRP29" s="130"/>
      <c r="VRQ29" s="130"/>
      <c r="VRR29" s="130"/>
      <c r="VRS29" s="130"/>
      <c r="VRT29" s="130"/>
      <c r="VRU29" s="130"/>
      <c r="VRV29" s="130"/>
      <c r="VRW29" s="130"/>
      <c r="VRX29" s="130"/>
      <c r="VRY29" s="130"/>
      <c r="VRZ29" s="130"/>
      <c r="VSA29" s="130"/>
      <c r="VSB29" s="130"/>
      <c r="VSC29" s="130"/>
      <c r="VSD29" s="130"/>
      <c r="VSE29" s="130"/>
      <c r="VSF29" s="130"/>
      <c r="VSG29" s="130"/>
      <c r="VSH29" s="130"/>
      <c r="VSI29" s="130"/>
      <c r="VSJ29" s="130"/>
      <c r="VSK29" s="130"/>
      <c r="VSL29" s="130"/>
      <c r="VSM29" s="130"/>
      <c r="VSN29" s="130"/>
      <c r="VSO29" s="130"/>
      <c r="VSP29" s="130"/>
      <c r="VSQ29" s="130"/>
      <c r="VSR29" s="130"/>
      <c r="VSS29" s="130"/>
      <c r="VST29" s="130"/>
      <c r="VSU29" s="130"/>
      <c r="VSV29" s="130"/>
      <c r="VSW29" s="130"/>
      <c r="VSX29" s="130"/>
      <c r="VSY29" s="130"/>
      <c r="VSZ29" s="130"/>
      <c r="VTA29" s="130"/>
      <c r="VTB29" s="130"/>
      <c r="VTC29" s="130"/>
      <c r="VTD29" s="130"/>
      <c r="VTE29" s="130"/>
      <c r="VTF29" s="130"/>
      <c r="VTG29" s="130"/>
      <c r="VTH29" s="130"/>
      <c r="VTI29" s="130"/>
      <c r="VTJ29" s="130"/>
      <c r="VTK29" s="130"/>
      <c r="VTL29" s="130"/>
      <c r="VTM29" s="130"/>
      <c r="VTN29" s="130"/>
      <c r="VTO29" s="130"/>
      <c r="VTP29" s="130"/>
      <c r="VTQ29" s="130"/>
      <c r="VTR29" s="130"/>
      <c r="VTS29" s="130"/>
      <c r="VTT29" s="130"/>
      <c r="VTU29" s="130"/>
      <c r="VTV29" s="130"/>
      <c r="VTW29" s="130"/>
      <c r="VTX29" s="130"/>
      <c r="VTY29" s="130"/>
      <c r="VTZ29" s="130"/>
      <c r="VUA29" s="130"/>
      <c r="VUB29" s="130"/>
      <c r="VUC29" s="130"/>
      <c r="VUD29" s="130"/>
      <c r="VUE29" s="130"/>
      <c r="VUF29" s="130"/>
      <c r="VUG29" s="130"/>
      <c r="VUH29" s="130"/>
      <c r="VUI29" s="130"/>
      <c r="VUJ29" s="130"/>
      <c r="VUK29" s="130"/>
      <c r="VUL29" s="130"/>
      <c r="VUM29" s="130"/>
      <c r="VUN29" s="130"/>
      <c r="VUO29" s="130"/>
      <c r="VUP29" s="130"/>
      <c r="VUQ29" s="130"/>
      <c r="VUR29" s="130"/>
      <c r="VUS29" s="130"/>
      <c r="VUT29" s="130"/>
      <c r="VUU29" s="130"/>
      <c r="VUV29" s="130"/>
      <c r="VUW29" s="130"/>
      <c r="VUX29" s="130"/>
      <c r="VUY29" s="130"/>
      <c r="VUZ29" s="130"/>
      <c r="VVA29" s="130"/>
      <c r="VVB29" s="130"/>
      <c r="VVC29" s="130"/>
      <c r="VVD29" s="130"/>
      <c r="VVE29" s="130"/>
      <c r="VVF29" s="130"/>
      <c r="VVG29" s="130"/>
      <c r="VVH29" s="130"/>
      <c r="VVI29" s="130"/>
      <c r="VVJ29" s="130"/>
      <c r="VVK29" s="130"/>
      <c r="VVL29" s="130"/>
      <c r="VVM29" s="130"/>
      <c r="VVN29" s="130"/>
      <c r="VVO29" s="130"/>
      <c r="VVP29" s="130"/>
      <c r="VVQ29" s="130"/>
      <c r="VVR29" s="130"/>
      <c r="VVS29" s="130"/>
      <c r="VVT29" s="130"/>
      <c r="VVU29" s="130"/>
      <c r="VVV29" s="130"/>
      <c r="VVW29" s="130"/>
      <c r="VVX29" s="130"/>
      <c r="VVY29" s="130"/>
      <c r="VVZ29" s="130"/>
      <c r="VWA29" s="130"/>
      <c r="VWB29" s="130"/>
      <c r="VWC29" s="130"/>
      <c r="VWD29" s="130"/>
      <c r="VWE29" s="130"/>
      <c r="VWF29" s="130"/>
      <c r="VWG29" s="130"/>
      <c r="VWH29" s="130"/>
      <c r="VWI29" s="130"/>
      <c r="VWJ29" s="130"/>
      <c r="VWK29" s="130"/>
      <c r="VWL29" s="130"/>
      <c r="VWM29" s="130"/>
      <c r="VWN29" s="130"/>
      <c r="VWO29" s="130"/>
      <c r="VWP29" s="130"/>
      <c r="VWQ29" s="130"/>
      <c r="VWR29" s="130"/>
      <c r="VWS29" s="130"/>
      <c r="VWT29" s="130"/>
      <c r="VWU29" s="130"/>
      <c r="VWV29" s="130"/>
      <c r="VWW29" s="130"/>
      <c r="VWX29" s="130"/>
      <c r="VWY29" s="130"/>
      <c r="VWZ29" s="130"/>
      <c r="VXA29" s="130"/>
      <c r="VXB29" s="130"/>
      <c r="VXC29" s="130"/>
      <c r="VXD29" s="130"/>
      <c r="VXE29" s="130"/>
      <c r="VXF29" s="130"/>
      <c r="VXG29" s="130"/>
      <c r="VXH29" s="130"/>
      <c r="VXI29" s="130"/>
      <c r="VXJ29" s="130"/>
      <c r="VXK29" s="130"/>
      <c r="VXL29" s="130"/>
      <c r="VXM29" s="130"/>
      <c r="VXN29" s="130"/>
      <c r="VXO29" s="130"/>
      <c r="VXP29" s="130"/>
      <c r="VXQ29" s="130"/>
      <c r="VXR29" s="130"/>
      <c r="VXS29" s="130"/>
      <c r="VXT29" s="130"/>
      <c r="VXU29" s="130"/>
      <c r="VXV29" s="130"/>
      <c r="VXW29" s="130"/>
      <c r="VXX29" s="130"/>
      <c r="VXY29" s="130"/>
      <c r="VXZ29" s="130"/>
      <c r="VYA29" s="130"/>
      <c r="VYB29" s="130"/>
      <c r="VYC29" s="130"/>
      <c r="VYD29" s="130"/>
      <c r="VYE29" s="130"/>
      <c r="VYF29" s="130"/>
      <c r="VYG29" s="130"/>
      <c r="VYH29" s="130"/>
      <c r="VYI29" s="130"/>
      <c r="VYJ29" s="130"/>
      <c r="VYK29" s="130"/>
      <c r="VYL29" s="130"/>
      <c r="VYM29" s="130"/>
      <c r="VYN29" s="130"/>
      <c r="VYO29" s="130"/>
      <c r="VYP29" s="130"/>
      <c r="VYQ29" s="130"/>
      <c r="VYR29" s="130"/>
      <c r="VYS29" s="130"/>
      <c r="VYT29" s="130"/>
      <c r="VYU29" s="130"/>
      <c r="VYV29" s="130"/>
      <c r="VYW29" s="130"/>
      <c r="VYX29" s="130"/>
      <c r="VYY29" s="130"/>
      <c r="VYZ29" s="130"/>
      <c r="VZA29" s="130"/>
      <c r="VZB29" s="130"/>
      <c r="VZC29" s="130"/>
      <c r="VZD29" s="130"/>
      <c r="VZE29" s="130"/>
      <c r="VZF29" s="130"/>
      <c r="VZG29" s="130"/>
      <c r="VZH29" s="130"/>
      <c r="VZI29" s="130"/>
      <c r="VZJ29" s="130"/>
      <c r="VZK29" s="130"/>
      <c r="VZL29" s="130"/>
      <c r="VZM29" s="130"/>
      <c r="VZN29" s="130"/>
      <c r="VZO29" s="130"/>
      <c r="VZP29" s="130"/>
      <c r="VZQ29" s="130"/>
      <c r="VZR29" s="130"/>
      <c r="VZS29" s="130"/>
      <c r="VZT29" s="130"/>
      <c r="VZU29" s="130"/>
      <c r="VZV29" s="130"/>
      <c r="VZW29" s="130"/>
      <c r="VZX29" s="130"/>
      <c r="VZY29" s="130"/>
      <c r="VZZ29" s="130"/>
      <c r="WAA29" s="130"/>
      <c r="WAB29" s="130"/>
      <c r="WAC29" s="130"/>
      <c r="WAD29" s="130"/>
      <c r="WAE29" s="130"/>
      <c r="WAF29" s="130"/>
      <c r="WAG29" s="130"/>
      <c r="WAH29" s="130"/>
      <c r="WAI29" s="130"/>
      <c r="WAJ29" s="130"/>
      <c r="WAK29" s="130"/>
      <c r="WAL29" s="130"/>
      <c r="WAM29" s="130"/>
      <c r="WAN29" s="130"/>
      <c r="WAO29" s="130"/>
      <c r="WAP29" s="130"/>
      <c r="WAQ29" s="130"/>
      <c r="WAR29" s="130"/>
      <c r="WAS29" s="130"/>
      <c r="WAT29" s="130"/>
      <c r="WAU29" s="130"/>
      <c r="WAV29" s="130"/>
      <c r="WAW29" s="130"/>
      <c r="WAX29" s="130"/>
      <c r="WAY29" s="130"/>
      <c r="WAZ29" s="130"/>
      <c r="WBA29" s="130"/>
      <c r="WBB29" s="130"/>
      <c r="WBC29" s="130"/>
      <c r="WBD29" s="130"/>
      <c r="WBE29" s="130"/>
      <c r="WBF29" s="130"/>
      <c r="WBG29" s="130"/>
      <c r="WBH29" s="130"/>
      <c r="WBI29" s="130"/>
      <c r="WBJ29" s="130"/>
      <c r="WBK29" s="130"/>
      <c r="WBL29" s="130"/>
      <c r="WBM29" s="130"/>
      <c r="WBN29" s="130"/>
      <c r="WBO29" s="130"/>
      <c r="WBP29" s="130"/>
      <c r="WBQ29" s="130"/>
      <c r="WBR29" s="130"/>
      <c r="WBS29" s="130"/>
      <c r="WBT29" s="130"/>
      <c r="WBU29" s="130"/>
      <c r="WBV29" s="130"/>
      <c r="WBW29" s="130"/>
      <c r="WBX29" s="130"/>
      <c r="WBY29" s="130"/>
      <c r="WBZ29" s="130"/>
      <c r="WCA29" s="130"/>
      <c r="WCB29" s="130"/>
      <c r="WCC29" s="130"/>
      <c r="WCD29" s="130"/>
      <c r="WCE29" s="130"/>
      <c r="WCF29" s="130"/>
      <c r="WCG29" s="130"/>
      <c r="WCH29" s="130"/>
      <c r="WCI29" s="130"/>
      <c r="WCJ29" s="130"/>
      <c r="WCK29" s="130"/>
      <c r="WCL29" s="130"/>
      <c r="WCM29" s="130"/>
      <c r="WCN29" s="130"/>
      <c r="WCO29" s="130"/>
      <c r="WCP29" s="130"/>
      <c r="WCQ29" s="130"/>
      <c r="WCR29" s="130"/>
      <c r="WCS29" s="130"/>
      <c r="WCT29" s="130"/>
      <c r="WCU29" s="130"/>
      <c r="WCV29" s="130"/>
      <c r="WCW29" s="130"/>
      <c r="WCX29" s="130"/>
      <c r="WCY29" s="130"/>
      <c r="WCZ29" s="130"/>
      <c r="WDA29" s="130"/>
      <c r="WDB29" s="130"/>
      <c r="WDC29" s="130"/>
      <c r="WDD29" s="130"/>
      <c r="WDE29" s="130"/>
      <c r="WDF29" s="130"/>
      <c r="WDG29" s="130"/>
      <c r="WDH29" s="130"/>
      <c r="WDI29" s="130"/>
      <c r="WDJ29" s="130"/>
      <c r="WDK29" s="130"/>
      <c r="WDL29" s="130"/>
      <c r="WDM29" s="130"/>
      <c r="WDN29" s="130"/>
      <c r="WDO29" s="130"/>
      <c r="WDP29" s="130"/>
      <c r="WDQ29" s="130"/>
      <c r="WDR29" s="130"/>
      <c r="WDS29" s="130"/>
      <c r="WDT29" s="130"/>
      <c r="WDU29" s="130"/>
      <c r="WDV29" s="130"/>
      <c r="WDW29" s="130"/>
      <c r="WDX29" s="130"/>
      <c r="WDY29" s="130"/>
      <c r="WDZ29" s="130"/>
      <c r="WEA29" s="130"/>
      <c r="WEB29" s="130"/>
      <c r="WEC29" s="130"/>
      <c r="WED29" s="130"/>
      <c r="WEE29" s="130"/>
      <c r="WEF29" s="130"/>
      <c r="WEG29" s="130"/>
      <c r="WEH29" s="130"/>
      <c r="WEI29" s="130"/>
      <c r="WEJ29" s="130"/>
      <c r="WEK29" s="130"/>
      <c r="WEL29" s="130"/>
      <c r="WEM29" s="130"/>
      <c r="WEN29" s="130"/>
      <c r="WEO29" s="130"/>
      <c r="WEP29" s="130"/>
      <c r="WEQ29" s="130"/>
      <c r="WER29" s="130"/>
      <c r="WES29" s="130"/>
      <c r="WET29" s="130"/>
      <c r="WEU29" s="130"/>
      <c r="WEV29" s="130"/>
      <c r="WEW29" s="130"/>
      <c r="WEX29" s="130"/>
      <c r="WEY29" s="130"/>
      <c r="WEZ29" s="130"/>
      <c r="WFA29" s="130"/>
      <c r="WFB29" s="130"/>
      <c r="WFC29" s="130"/>
      <c r="WFD29" s="130"/>
      <c r="WFE29" s="130"/>
      <c r="WFF29" s="130"/>
      <c r="WFG29" s="130"/>
      <c r="WFH29" s="130"/>
      <c r="WFI29" s="130"/>
      <c r="WFJ29" s="130"/>
      <c r="WFK29" s="130"/>
      <c r="WFL29" s="130"/>
      <c r="WFM29" s="130"/>
      <c r="WFN29" s="130"/>
      <c r="WFO29" s="130"/>
      <c r="WFP29" s="130"/>
      <c r="WFQ29" s="130"/>
      <c r="WFR29" s="130"/>
      <c r="WFS29" s="130"/>
      <c r="WFT29" s="130"/>
      <c r="WFU29" s="130"/>
      <c r="WFV29" s="130"/>
      <c r="WFW29" s="130"/>
      <c r="WFX29" s="130"/>
      <c r="WFY29" s="130"/>
      <c r="WFZ29" s="130"/>
      <c r="WGA29" s="130"/>
      <c r="WGB29" s="130"/>
      <c r="WGC29" s="130"/>
      <c r="WGD29" s="130"/>
      <c r="WGE29" s="130"/>
      <c r="WGF29" s="130"/>
      <c r="WGG29" s="130"/>
      <c r="WGH29" s="130"/>
      <c r="WGI29" s="130"/>
      <c r="WGJ29" s="130"/>
      <c r="WGK29" s="130"/>
      <c r="WGL29" s="130"/>
      <c r="WGM29" s="130"/>
      <c r="WGN29" s="130"/>
      <c r="WGO29" s="130"/>
      <c r="WGP29" s="130"/>
      <c r="WGQ29" s="130"/>
      <c r="WGR29" s="130"/>
      <c r="WGS29" s="130"/>
      <c r="WGT29" s="130"/>
      <c r="WGU29" s="130"/>
      <c r="WGV29" s="130"/>
      <c r="WGW29" s="130"/>
      <c r="WGX29" s="130"/>
      <c r="WGY29" s="130"/>
      <c r="WGZ29" s="130"/>
      <c r="WHA29" s="130"/>
      <c r="WHB29" s="130"/>
      <c r="WHC29" s="130"/>
      <c r="WHD29" s="130"/>
      <c r="WHE29" s="130"/>
      <c r="WHF29" s="130"/>
      <c r="WHG29" s="130"/>
      <c r="WHH29" s="130"/>
      <c r="WHI29" s="130"/>
      <c r="WHJ29" s="130"/>
      <c r="WHK29" s="130"/>
      <c r="WHL29" s="130"/>
      <c r="WHM29" s="130"/>
      <c r="WHN29" s="130"/>
      <c r="WHO29" s="130"/>
      <c r="WHP29" s="130"/>
      <c r="WHQ29" s="130"/>
      <c r="WHR29" s="130"/>
      <c r="WHS29" s="130"/>
      <c r="WHT29" s="130"/>
      <c r="WHU29" s="130"/>
      <c r="WHV29" s="130"/>
      <c r="WHW29" s="130"/>
      <c r="WHX29" s="130"/>
      <c r="WHY29" s="130"/>
      <c r="WHZ29" s="130"/>
      <c r="WIA29" s="130"/>
      <c r="WIB29" s="130"/>
      <c r="WIC29" s="130"/>
      <c r="WID29" s="130"/>
      <c r="WIE29" s="130"/>
      <c r="WIF29" s="130"/>
      <c r="WIG29" s="130"/>
      <c r="WIH29" s="130"/>
      <c r="WII29" s="130"/>
      <c r="WIJ29" s="130"/>
      <c r="WIK29" s="130"/>
      <c r="WIL29" s="130"/>
      <c r="WIM29" s="130"/>
      <c r="WIN29" s="130"/>
      <c r="WIO29" s="130"/>
      <c r="WIP29" s="130"/>
      <c r="WIQ29" s="130"/>
      <c r="WIR29" s="130"/>
      <c r="WIS29" s="130"/>
      <c r="WIT29" s="130"/>
      <c r="WIU29" s="130"/>
      <c r="WIV29" s="130"/>
      <c r="WIW29" s="130"/>
      <c r="WIX29" s="130"/>
      <c r="WIY29" s="130"/>
      <c r="WIZ29" s="130"/>
      <c r="WJA29" s="130"/>
      <c r="WJB29" s="130"/>
      <c r="WJC29" s="130"/>
      <c r="WJD29" s="130"/>
      <c r="WJE29" s="130"/>
      <c r="WJF29" s="130"/>
      <c r="WJG29" s="130"/>
      <c r="WJH29" s="130"/>
      <c r="WJI29" s="130"/>
      <c r="WJJ29" s="130"/>
      <c r="WJK29" s="130"/>
      <c r="WJL29" s="130"/>
      <c r="WJM29" s="130"/>
      <c r="WJN29" s="130"/>
      <c r="WJO29" s="130"/>
      <c r="WJP29" s="130"/>
      <c r="WJQ29" s="130"/>
      <c r="WJR29" s="130"/>
      <c r="WJS29" s="130"/>
      <c r="WJT29" s="130"/>
      <c r="WJU29" s="130"/>
      <c r="WJV29" s="130"/>
      <c r="WJW29" s="130"/>
      <c r="WJX29" s="130"/>
      <c r="WJY29" s="130"/>
      <c r="WJZ29" s="130"/>
      <c r="WKA29" s="130"/>
      <c r="WKB29" s="130"/>
      <c r="WKC29" s="130"/>
      <c r="WKD29" s="130"/>
      <c r="WKE29" s="130"/>
      <c r="WKF29" s="130"/>
      <c r="WKG29" s="130"/>
      <c r="WKH29" s="130"/>
      <c r="WKI29" s="130"/>
      <c r="WKJ29" s="130"/>
      <c r="WKK29" s="130"/>
      <c r="WKL29" s="130"/>
      <c r="WKM29" s="130"/>
      <c r="WKN29" s="130"/>
      <c r="WKO29" s="130"/>
      <c r="WKP29" s="130"/>
      <c r="WKQ29" s="130"/>
      <c r="WKR29" s="130"/>
      <c r="WKS29" s="130"/>
      <c r="WKT29" s="130"/>
      <c r="WKU29" s="130"/>
      <c r="WKV29" s="130"/>
      <c r="WKW29" s="130"/>
      <c r="WKX29" s="130"/>
      <c r="WKY29" s="130"/>
      <c r="WKZ29" s="130"/>
      <c r="WLA29" s="130"/>
      <c r="WLB29" s="130"/>
      <c r="WLC29" s="130"/>
      <c r="WLD29" s="130"/>
      <c r="WLE29" s="130"/>
      <c r="WLF29" s="130"/>
      <c r="WLG29" s="130"/>
      <c r="WLH29" s="130"/>
      <c r="WLI29" s="130"/>
      <c r="WLJ29" s="130"/>
      <c r="WLK29" s="130"/>
      <c r="WLL29" s="130"/>
      <c r="WLM29" s="130"/>
      <c r="WLN29" s="130"/>
      <c r="WLO29" s="130"/>
      <c r="WLP29" s="130"/>
      <c r="WLQ29" s="130"/>
      <c r="WLR29" s="130"/>
      <c r="WLS29" s="130"/>
      <c r="WLT29" s="130"/>
      <c r="WLU29" s="130"/>
      <c r="WLV29" s="130"/>
      <c r="WLW29" s="130"/>
      <c r="WLX29" s="130"/>
      <c r="WLY29" s="130"/>
      <c r="WLZ29" s="130"/>
      <c r="WMA29" s="130"/>
      <c r="WMB29" s="130"/>
      <c r="WMC29" s="130"/>
      <c r="WMD29" s="130"/>
      <c r="WME29" s="130"/>
      <c r="WMF29" s="130"/>
      <c r="WMG29" s="130"/>
      <c r="WMH29" s="130"/>
      <c r="WMI29" s="130"/>
      <c r="WMJ29" s="130"/>
      <c r="WMK29" s="130"/>
      <c r="WML29" s="130"/>
      <c r="WMM29" s="130"/>
      <c r="WMN29" s="130"/>
      <c r="WMO29" s="130"/>
      <c r="WMP29" s="130"/>
      <c r="WMQ29" s="130"/>
      <c r="WMR29" s="130"/>
      <c r="WMS29" s="130"/>
      <c r="WMT29" s="130"/>
      <c r="WMU29" s="130"/>
      <c r="WMV29" s="130"/>
      <c r="WMW29" s="130"/>
      <c r="WMX29" s="130"/>
      <c r="WMY29" s="130"/>
      <c r="WMZ29" s="130"/>
      <c r="WNA29" s="130"/>
      <c r="WNB29" s="130"/>
      <c r="WNC29" s="130"/>
      <c r="WND29" s="130"/>
      <c r="WNE29" s="130"/>
      <c r="WNF29" s="130"/>
      <c r="WNG29" s="130"/>
      <c r="WNH29" s="130"/>
      <c r="WNI29" s="130"/>
      <c r="WNJ29" s="130"/>
      <c r="WNK29" s="130"/>
      <c r="WNL29" s="130"/>
      <c r="WNM29" s="130"/>
      <c r="WNN29" s="130"/>
      <c r="WNO29" s="130"/>
      <c r="WNP29" s="130"/>
      <c r="WNQ29" s="130"/>
      <c r="WNR29" s="130"/>
      <c r="WNS29" s="130"/>
      <c r="WNT29" s="130"/>
      <c r="WNU29" s="130"/>
      <c r="WNV29" s="130"/>
      <c r="WNW29" s="130"/>
      <c r="WNX29" s="130"/>
      <c r="WNY29" s="130"/>
      <c r="WNZ29" s="130"/>
      <c r="WOA29" s="130"/>
      <c r="WOB29" s="130"/>
      <c r="WOC29" s="130"/>
      <c r="WOD29" s="130"/>
      <c r="WOE29" s="130"/>
      <c r="WOF29" s="130"/>
      <c r="WOG29" s="130"/>
      <c r="WOH29" s="130"/>
      <c r="WOI29" s="130"/>
      <c r="WOJ29" s="130"/>
      <c r="WOK29" s="130"/>
      <c r="WOL29" s="130"/>
      <c r="WOM29" s="130"/>
      <c r="WON29" s="130"/>
      <c r="WOO29" s="130"/>
      <c r="WOP29" s="130"/>
      <c r="WOQ29" s="130"/>
      <c r="WOR29" s="130"/>
      <c r="WOS29" s="130"/>
      <c r="WOT29" s="130"/>
      <c r="WOU29" s="130"/>
      <c r="WOV29" s="130"/>
      <c r="WOW29" s="130"/>
      <c r="WOX29" s="130"/>
      <c r="WOY29" s="130"/>
      <c r="WOZ29" s="130"/>
      <c r="WPA29" s="130"/>
      <c r="WPB29" s="130"/>
      <c r="WPC29" s="130"/>
      <c r="WPD29" s="130"/>
      <c r="WPE29" s="130"/>
      <c r="WPF29" s="130"/>
      <c r="WPG29" s="130"/>
      <c r="WPH29" s="130"/>
      <c r="WPI29" s="130"/>
      <c r="WPJ29" s="130"/>
      <c r="WPK29" s="130"/>
      <c r="WPL29" s="130"/>
      <c r="WPM29" s="130"/>
      <c r="WPN29" s="130"/>
      <c r="WPO29" s="130"/>
      <c r="WPP29" s="130"/>
      <c r="WPQ29" s="130"/>
      <c r="WPR29" s="130"/>
      <c r="WPS29" s="130"/>
      <c r="WPT29" s="130"/>
      <c r="WPU29" s="130"/>
      <c r="WPV29" s="130"/>
      <c r="WPW29" s="130"/>
      <c r="WPX29" s="130"/>
      <c r="WPY29" s="130"/>
      <c r="WPZ29" s="130"/>
      <c r="WQA29" s="130"/>
      <c r="WQB29" s="130"/>
      <c r="WQC29" s="130"/>
      <c r="WQD29" s="130"/>
      <c r="WQE29" s="130"/>
      <c r="WQF29" s="130"/>
      <c r="WQG29" s="130"/>
      <c r="WQH29" s="130"/>
      <c r="WQI29" s="130"/>
      <c r="WQJ29" s="130"/>
      <c r="WQK29" s="130"/>
      <c r="WQL29" s="130"/>
      <c r="WQM29" s="130"/>
      <c r="WQN29" s="130"/>
      <c r="WQO29" s="130"/>
      <c r="WQP29" s="130"/>
      <c r="WQQ29" s="130"/>
      <c r="WQR29" s="130"/>
      <c r="WQS29" s="130"/>
      <c r="WQT29" s="130"/>
      <c r="WQU29" s="130"/>
      <c r="WQV29" s="130"/>
      <c r="WQW29" s="130"/>
      <c r="WQX29" s="130"/>
      <c r="WQY29" s="130"/>
      <c r="WQZ29" s="130"/>
      <c r="WRA29" s="130"/>
      <c r="WRB29" s="130"/>
      <c r="WRC29" s="130"/>
      <c r="WRD29" s="130"/>
      <c r="WRE29" s="130"/>
      <c r="WRF29" s="130"/>
      <c r="WRG29" s="130"/>
      <c r="WRH29" s="130"/>
      <c r="WRI29" s="130"/>
      <c r="WRJ29" s="130"/>
      <c r="WRK29" s="130"/>
      <c r="WRL29" s="130"/>
      <c r="WRM29" s="130"/>
      <c r="WRN29" s="130"/>
      <c r="WRO29" s="130"/>
      <c r="WRP29" s="130"/>
      <c r="WRQ29" s="130"/>
      <c r="WRR29" s="130"/>
      <c r="WRS29" s="130"/>
      <c r="WRT29" s="130"/>
      <c r="WRU29" s="130"/>
      <c r="WRV29" s="130"/>
      <c r="WRW29" s="130"/>
      <c r="WRX29" s="130"/>
      <c r="WRY29" s="130"/>
      <c r="WRZ29" s="130"/>
      <c r="WSA29" s="130"/>
      <c r="WSB29" s="130"/>
      <c r="WSC29" s="130"/>
      <c r="WSD29" s="130"/>
      <c r="WSE29" s="130"/>
      <c r="WSF29" s="130"/>
      <c r="WSG29" s="130"/>
      <c r="WSH29" s="130"/>
      <c r="WSI29" s="130"/>
      <c r="WSJ29" s="130"/>
      <c r="WSK29" s="130"/>
      <c r="WSL29" s="130"/>
      <c r="WSM29" s="130"/>
      <c r="WSN29" s="130"/>
      <c r="WSO29" s="130"/>
      <c r="WSP29" s="130"/>
      <c r="WSQ29" s="130"/>
      <c r="WSR29" s="130"/>
      <c r="WSS29" s="130"/>
      <c r="WST29" s="130"/>
      <c r="WSU29" s="130"/>
      <c r="WSV29" s="130"/>
      <c r="WSW29" s="130"/>
      <c r="WSX29" s="130"/>
      <c r="WSY29" s="130"/>
      <c r="WSZ29" s="130"/>
      <c r="WTA29" s="130"/>
      <c r="WTB29" s="130"/>
      <c r="WTC29" s="130"/>
      <c r="WTD29" s="130"/>
      <c r="WTE29" s="130"/>
      <c r="WTF29" s="130"/>
      <c r="WTG29" s="130"/>
      <c r="WTH29" s="130"/>
      <c r="WTI29" s="130"/>
      <c r="WTJ29" s="130"/>
      <c r="WTK29" s="130"/>
      <c r="WTL29" s="130"/>
      <c r="WTM29" s="130"/>
      <c r="WTN29" s="130"/>
      <c r="WTO29" s="130"/>
      <c r="WTP29" s="130"/>
      <c r="WTQ29" s="130"/>
      <c r="WTR29" s="130"/>
      <c r="WTS29" s="130"/>
      <c r="WTT29" s="130"/>
      <c r="WTU29" s="130"/>
      <c r="WTV29" s="130"/>
      <c r="WTW29" s="130"/>
      <c r="WTX29" s="130"/>
      <c r="WTY29" s="130"/>
      <c r="WTZ29" s="130"/>
      <c r="WUA29" s="130"/>
      <c r="WUB29" s="130"/>
      <c r="WUC29" s="130"/>
      <c r="WUD29" s="130"/>
      <c r="WUE29" s="130"/>
      <c r="WUF29" s="130"/>
      <c r="WUG29" s="130"/>
      <c r="WUH29" s="130"/>
      <c r="WUI29" s="130"/>
      <c r="WUJ29" s="130"/>
      <c r="WUK29" s="130"/>
      <c r="WUL29" s="130"/>
      <c r="WUM29" s="130"/>
      <c r="WUN29" s="130"/>
      <c r="WUO29" s="130"/>
      <c r="WUP29" s="130"/>
      <c r="WUQ29" s="130"/>
      <c r="WUR29" s="130"/>
      <c r="WUS29" s="130"/>
      <c r="WUT29" s="130"/>
      <c r="WUU29" s="130"/>
      <c r="WUV29" s="130"/>
      <c r="WUW29" s="130"/>
      <c r="WUX29" s="130"/>
      <c r="WUY29" s="130"/>
      <c r="WUZ29" s="130"/>
      <c r="WVA29" s="130"/>
      <c r="WVB29" s="130"/>
      <c r="WVC29" s="130"/>
      <c r="WVD29" s="130"/>
      <c r="WVE29" s="130"/>
      <c r="WVF29" s="130"/>
      <c r="WVG29" s="130"/>
      <c r="WVH29" s="130"/>
      <c r="WVI29" s="130"/>
      <c r="WVJ29" s="130"/>
      <c r="WVK29" s="130"/>
      <c r="WVL29" s="130"/>
      <c r="WVM29" s="130"/>
      <c r="WVN29" s="130"/>
      <c r="WVO29" s="130"/>
      <c r="WVP29" s="130"/>
      <c r="WVQ29" s="130"/>
      <c r="WVR29" s="130"/>
      <c r="WVS29" s="130"/>
      <c r="WVT29" s="130"/>
      <c r="WVU29" s="130"/>
      <c r="WVV29" s="130"/>
      <c r="WVW29" s="130"/>
      <c r="WVX29" s="130"/>
      <c r="WVY29" s="130"/>
      <c r="WVZ29" s="130"/>
      <c r="WWA29" s="130"/>
      <c r="WWB29" s="130"/>
      <c r="WWC29" s="130"/>
      <c r="WWD29" s="130"/>
      <c r="WWE29" s="130"/>
      <c r="WWF29" s="130"/>
      <c r="WWG29" s="130"/>
      <c r="WWH29" s="130"/>
      <c r="WWI29" s="130"/>
      <c r="WWJ29" s="130"/>
      <c r="WWK29" s="130"/>
      <c r="WWL29" s="130"/>
      <c r="WWM29" s="130"/>
      <c r="WWN29" s="130"/>
      <c r="WWO29" s="130"/>
      <c r="WWP29" s="130"/>
      <c r="WWQ29" s="130"/>
      <c r="WWR29" s="130"/>
      <c r="WWS29" s="130"/>
      <c r="WWT29" s="130"/>
      <c r="WWU29" s="130"/>
      <c r="WWV29" s="130"/>
      <c r="WWW29" s="130"/>
      <c r="WWX29" s="130"/>
      <c r="WWY29" s="130"/>
      <c r="WWZ29" s="130"/>
      <c r="WXA29" s="130"/>
      <c r="WXB29" s="130"/>
      <c r="WXC29" s="130"/>
      <c r="WXD29" s="130"/>
      <c r="WXE29" s="130"/>
      <c r="WXF29" s="130"/>
      <c r="WXG29" s="130"/>
      <c r="WXH29" s="130"/>
      <c r="WXI29" s="130"/>
      <c r="WXJ29" s="130"/>
      <c r="WXK29" s="130"/>
      <c r="WXL29" s="130"/>
      <c r="WXM29" s="130"/>
      <c r="WXN29" s="130"/>
      <c r="WXO29" s="130"/>
      <c r="WXP29" s="130"/>
      <c r="WXQ29" s="130"/>
      <c r="WXR29" s="130"/>
      <c r="WXS29" s="130"/>
      <c r="WXT29" s="130"/>
      <c r="WXU29" s="130"/>
      <c r="WXV29" s="130"/>
      <c r="WXW29" s="130"/>
      <c r="WXX29" s="130"/>
      <c r="WXY29" s="130"/>
      <c r="WXZ29" s="130"/>
      <c r="WYA29" s="130"/>
      <c r="WYB29" s="130"/>
      <c r="WYC29" s="130"/>
      <c r="WYD29" s="130"/>
      <c r="WYE29" s="130"/>
      <c r="WYF29" s="130"/>
      <c r="WYG29" s="130"/>
      <c r="WYH29" s="130"/>
      <c r="WYI29" s="130"/>
      <c r="WYJ29" s="130"/>
      <c r="WYK29" s="130"/>
      <c r="WYL29" s="130"/>
      <c r="WYM29" s="130"/>
      <c r="WYN29" s="130"/>
      <c r="WYO29" s="130"/>
      <c r="WYP29" s="130"/>
      <c r="WYQ29" s="130"/>
      <c r="WYR29" s="130"/>
      <c r="WYS29" s="130"/>
      <c r="WYT29" s="130"/>
      <c r="WYU29" s="130"/>
      <c r="WYV29" s="130"/>
      <c r="WYW29" s="130"/>
      <c r="WYX29" s="130"/>
      <c r="WYY29" s="130"/>
      <c r="WYZ29" s="130"/>
      <c r="WZA29" s="130"/>
      <c r="WZB29" s="130"/>
      <c r="WZC29" s="130"/>
      <c r="WZD29" s="130"/>
      <c r="WZE29" s="130"/>
      <c r="WZF29" s="130"/>
      <c r="WZG29" s="130"/>
      <c r="WZH29" s="130"/>
      <c r="WZI29" s="130"/>
      <c r="WZJ29" s="130"/>
      <c r="WZK29" s="130"/>
      <c r="WZL29" s="130"/>
      <c r="WZM29" s="130"/>
      <c r="WZN29" s="130"/>
      <c r="WZO29" s="130"/>
      <c r="WZP29" s="130"/>
      <c r="WZQ29" s="130"/>
      <c r="WZR29" s="130"/>
      <c r="WZS29" s="130"/>
      <c r="WZT29" s="130"/>
      <c r="WZU29" s="130"/>
      <c r="WZV29" s="130"/>
      <c r="WZW29" s="130"/>
      <c r="WZX29" s="130"/>
      <c r="WZY29" s="130"/>
      <c r="WZZ29" s="130"/>
      <c r="XAA29" s="130"/>
      <c r="XAB29" s="130"/>
      <c r="XAC29" s="130"/>
      <c r="XAD29" s="130"/>
      <c r="XAE29" s="130"/>
      <c r="XAF29" s="130"/>
      <c r="XAG29" s="130"/>
      <c r="XAH29" s="130"/>
      <c r="XAI29" s="130"/>
      <c r="XAJ29" s="130"/>
      <c r="XAK29" s="130"/>
      <c r="XAL29" s="130"/>
      <c r="XAM29" s="130"/>
      <c r="XAN29" s="130"/>
      <c r="XAO29" s="130"/>
      <c r="XAP29" s="130"/>
      <c r="XAQ29" s="130"/>
      <c r="XAR29" s="130"/>
      <c r="XAS29" s="130"/>
      <c r="XAT29" s="130"/>
      <c r="XAU29" s="130"/>
      <c r="XAV29" s="130"/>
      <c r="XAW29" s="130"/>
      <c r="XAX29" s="130"/>
      <c r="XAY29" s="130"/>
      <c r="XAZ29" s="130"/>
      <c r="XBA29" s="130"/>
      <c r="XBB29" s="130"/>
      <c r="XBC29" s="130"/>
      <c r="XBD29" s="130"/>
      <c r="XBE29" s="130"/>
      <c r="XBF29" s="130"/>
      <c r="XBG29" s="130"/>
      <c r="XBH29" s="130"/>
      <c r="XBI29" s="130"/>
      <c r="XBJ29" s="130"/>
      <c r="XBK29" s="130"/>
      <c r="XBL29" s="130"/>
      <c r="XBM29" s="130"/>
      <c r="XBN29" s="130"/>
      <c r="XBO29" s="130"/>
      <c r="XBP29" s="130"/>
      <c r="XBQ29" s="130"/>
      <c r="XBR29" s="130"/>
      <c r="XBS29" s="130"/>
      <c r="XBT29" s="130"/>
      <c r="XBU29" s="130"/>
      <c r="XBV29" s="130"/>
      <c r="XBW29" s="130"/>
      <c r="XBX29" s="130"/>
      <c r="XBY29" s="130"/>
      <c r="XBZ29" s="130"/>
      <c r="XCA29" s="130"/>
      <c r="XCB29" s="130"/>
      <c r="XCC29" s="130"/>
      <c r="XCD29" s="130"/>
      <c r="XCE29" s="130"/>
      <c r="XCF29" s="130"/>
      <c r="XCG29" s="130"/>
      <c r="XCH29" s="130"/>
      <c r="XCI29" s="130"/>
      <c r="XCJ29" s="130"/>
      <c r="XCK29" s="130"/>
      <c r="XCL29" s="130"/>
      <c r="XCM29" s="130"/>
      <c r="XCN29" s="130"/>
      <c r="XCO29" s="130"/>
      <c r="XCP29" s="130"/>
      <c r="XCQ29" s="130"/>
      <c r="XCR29" s="130"/>
      <c r="XCS29" s="130"/>
      <c r="XCT29" s="130"/>
      <c r="XCU29" s="130"/>
      <c r="XCV29" s="130"/>
      <c r="XCW29" s="130"/>
      <c r="XCX29" s="130"/>
      <c r="XCY29" s="130"/>
      <c r="XCZ29" s="130"/>
      <c r="XDA29" s="130"/>
      <c r="XDB29" s="130"/>
      <c r="XDC29" s="130"/>
      <c r="XDD29" s="130"/>
      <c r="XDE29" s="130"/>
      <c r="XDF29" s="130"/>
      <c r="XDG29" s="130"/>
      <c r="XDH29" s="130"/>
      <c r="XDI29" s="130"/>
      <c r="XDJ29" s="130"/>
      <c r="XDK29" s="130"/>
      <c r="XDL29" s="130"/>
      <c r="XDM29" s="130"/>
      <c r="XDN29" s="130"/>
      <c r="XDO29" s="130"/>
      <c r="XDP29" s="130"/>
      <c r="XDQ29" s="130"/>
      <c r="XDR29" s="130"/>
      <c r="XDS29" s="130"/>
      <c r="XDT29" s="130"/>
      <c r="XDU29" s="130"/>
      <c r="XDV29" s="130"/>
      <c r="XDW29" s="130"/>
      <c r="XDX29" s="130"/>
      <c r="XDY29" s="130"/>
      <c r="XDZ29" s="130"/>
      <c r="XEA29" s="130"/>
      <c r="XEB29" s="130"/>
      <c r="XEC29" s="130"/>
      <c r="XED29" s="130"/>
      <c r="XEE29" s="130"/>
      <c r="XEF29" s="130"/>
      <c r="XEG29" s="130"/>
      <c r="XEH29" s="130"/>
      <c r="XEI29" s="130"/>
      <c r="XEJ29" s="130"/>
      <c r="XEK29" s="130"/>
      <c r="XEL29" s="130"/>
      <c r="XEM29" s="130"/>
      <c r="XEN29" s="130"/>
      <c r="XEO29" s="130"/>
      <c r="XEP29" s="130"/>
      <c r="XEQ29" s="130"/>
      <c r="XER29" s="130"/>
      <c r="XES29" s="130"/>
      <c r="XET29" s="130"/>
      <c r="XEU29" s="130"/>
      <c r="XEV29" s="130"/>
      <c r="XEW29" s="130"/>
      <c r="XEX29" s="130"/>
      <c r="XEY29" s="130"/>
      <c r="XEZ29" s="130"/>
      <c r="XFA29" s="130"/>
    </row>
    <row r="30" spans="1:16381" ht="23.25" customHeight="1">
      <c r="A30" s="670"/>
      <c r="B30" s="65" t="s">
        <v>54</v>
      </c>
      <c r="C30" s="348">
        <f>C27+C28+C29-C24-C25-C26</f>
        <v>2531</v>
      </c>
      <c r="D30" s="348">
        <f t="shared" ref="D30:K30" si="7">C30+D28+D29-D24-D25-D26</f>
        <v>2531</v>
      </c>
      <c r="E30" s="348">
        <f t="shared" si="7"/>
        <v>2531</v>
      </c>
      <c r="F30" s="348">
        <f t="shared" si="7"/>
        <v>2531</v>
      </c>
      <c r="G30" s="348">
        <f t="shared" si="7"/>
        <v>2531</v>
      </c>
      <c r="H30" s="348">
        <f t="shared" si="7"/>
        <v>2531</v>
      </c>
      <c r="I30" s="348">
        <f t="shared" si="7"/>
        <v>2531</v>
      </c>
      <c r="J30" s="348">
        <f t="shared" si="7"/>
        <v>2531</v>
      </c>
      <c r="K30" s="348">
        <f t="shared" si="7"/>
        <v>2531</v>
      </c>
      <c r="L30" s="348">
        <f>K30+L28+L29-L23-L24-L25-L26</f>
        <v>2531</v>
      </c>
      <c r="M30" s="348">
        <f>L30+M28+M29-M23-M24-M25-M26</f>
        <v>2531</v>
      </c>
      <c r="N30" s="348">
        <f>M30+N28+N29-N23-N24-N25-N26</f>
        <v>2531</v>
      </c>
      <c r="O30" s="334">
        <f>N30+O28+O29-O23-O24-O25-O26</f>
        <v>2531</v>
      </c>
      <c r="P30" s="327">
        <f>O30+P28+P29-P23-P24-P25-P26</f>
        <v>2475</v>
      </c>
      <c r="Q30" s="327">
        <f t="shared" ref="Q30:AA30" si="8">P30+Q28+Q29-Q23-Q24-Q25-Q26</f>
        <v>2345</v>
      </c>
      <c r="R30" s="327">
        <f t="shared" si="8"/>
        <v>1258</v>
      </c>
      <c r="S30" s="327">
        <f t="shared" si="8"/>
        <v>1151</v>
      </c>
      <c r="T30" s="327">
        <f t="shared" si="8"/>
        <v>1180</v>
      </c>
      <c r="U30" s="327">
        <f t="shared" si="8"/>
        <v>783</v>
      </c>
      <c r="V30" s="327">
        <f t="shared" si="8"/>
        <v>894</v>
      </c>
      <c r="W30" s="327">
        <f t="shared" si="8"/>
        <v>570</v>
      </c>
      <c r="X30" s="327">
        <f t="shared" si="8"/>
        <v>290</v>
      </c>
      <c r="Y30" s="327">
        <f t="shared" si="8"/>
        <v>-190</v>
      </c>
      <c r="Z30" s="327">
        <f t="shared" si="8"/>
        <v>-616</v>
      </c>
      <c r="AA30" s="335">
        <f t="shared" si="8"/>
        <v>-1114</v>
      </c>
      <c r="AB30" s="24"/>
      <c r="AC30" s="59">
        <f>AA30-160</f>
        <v>-1274</v>
      </c>
      <c r="AD30" s="3">
        <v>4258</v>
      </c>
    </row>
    <row r="31" spans="1:16381">
      <c r="A31" s="668" t="s">
        <v>164</v>
      </c>
      <c r="B31" s="173" t="s">
        <v>46</v>
      </c>
      <c r="C31" s="174"/>
      <c r="D31" s="175"/>
      <c r="E31" s="175"/>
      <c r="F31" s="176"/>
      <c r="G31" s="177"/>
      <c r="H31" s="177"/>
      <c r="I31" s="177"/>
      <c r="J31" s="177"/>
      <c r="K31" s="177"/>
      <c r="L31" s="177"/>
      <c r="M31" s="176"/>
      <c r="N31" s="177"/>
      <c r="O31" s="180"/>
      <c r="P31" s="42">
        <v>56</v>
      </c>
      <c r="Q31" s="37">
        <v>398</v>
      </c>
      <c r="R31" s="37">
        <v>1206</v>
      </c>
      <c r="S31" s="58">
        <v>1432</v>
      </c>
      <c r="T31" s="58">
        <v>1270</v>
      </c>
      <c r="U31" s="139">
        <v>1711</v>
      </c>
      <c r="V31" s="139">
        <v>1540</v>
      </c>
      <c r="W31" s="139">
        <v>1470</v>
      </c>
      <c r="X31" s="139">
        <v>1072</v>
      </c>
      <c r="Y31" s="139">
        <v>1016</v>
      </c>
      <c r="Z31" s="139">
        <v>676</v>
      </c>
      <c r="AA31" s="352">
        <v>356</v>
      </c>
      <c r="AB31" s="170">
        <f>SUM(C31:AA31)</f>
        <v>12203</v>
      </c>
      <c r="AC31" s="171"/>
      <c r="AE31" s="44">
        <f>D31+E31+F31+G31+H31+I31+J31+K31+L31+M31+N31+O31</f>
        <v>0</v>
      </c>
      <c r="AF31" s="44"/>
      <c r="AG31" s="44">
        <f>P31+Q31+R31+S31+T31+U31+V31+W31+X31+Y31+Z31+AA31</f>
        <v>12203</v>
      </c>
    </row>
    <row r="32" spans="1:16381">
      <c r="A32" s="668"/>
      <c r="B32" s="173" t="s">
        <v>47</v>
      </c>
      <c r="C32" s="174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80"/>
      <c r="P32" s="42"/>
      <c r="Q32" s="37"/>
      <c r="R32" s="37">
        <v>570</v>
      </c>
      <c r="S32" s="37">
        <v>634</v>
      </c>
      <c r="T32" s="37">
        <v>450</v>
      </c>
      <c r="U32" s="40">
        <v>510</v>
      </c>
      <c r="V32" s="40">
        <v>410</v>
      </c>
      <c r="W32" s="40">
        <v>374</v>
      </c>
      <c r="X32" s="40">
        <v>568</v>
      </c>
      <c r="Y32" s="40">
        <v>456</v>
      </c>
      <c r="Z32" s="40">
        <v>392</v>
      </c>
      <c r="AA32" s="45">
        <v>498</v>
      </c>
      <c r="AB32" s="170">
        <f>SUM(C32:AA32)</f>
        <v>4862</v>
      </c>
      <c r="AC32" s="171"/>
      <c r="AE32" s="44">
        <f>D32+E32+F32+G32+H32+I32+J32+K32+L32+M32+N32+O32</f>
        <v>0</v>
      </c>
      <c r="AF32" s="44">
        <f>P32+Q32+R32+S32+T32+U32+V32+W32+X32+Y32</f>
        <v>3972</v>
      </c>
      <c r="AG32" s="44">
        <f>P32+Q32+R32+S32+T32+U32+V32+W32+X32+Y32+Z32+AA32</f>
        <v>4862</v>
      </c>
    </row>
    <row r="33" spans="1:35">
      <c r="A33" s="668"/>
      <c r="B33" s="181" t="s">
        <v>49</v>
      </c>
      <c r="C33" s="351">
        <v>2768</v>
      </c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5"/>
      <c r="P33" s="184"/>
      <c r="Q33" s="182"/>
      <c r="R33" s="182"/>
      <c r="S33" s="182"/>
      <c r="T33" s="182"/>
      <c r="U33" s="183"/>
      <c r="V33" s="183"/>
      <c r="W33" s="183"/>
      <c r="X33" s="183"/>
      <c r="Y33" s="183"/>
      <c r="Z33" s="183"/>
      <c r="AA33" s="185"/>
      <c r="AB33" s="170">
        <f>SUM(C33:AA33)</f>
        <v>2768</v>
      </c>
      <c r="AC33" s="186"/>
    </row>
    <row r="34" spans="1:35">
      <c r="A34" s="668"/>
      <c r="B34" s="181" t="s">
        <v>50</v>
      </c>
      <c r="C34" s="350"/>
      <c r="D34" s="182"/>
      <c r="E34" s="182"/>
      <c r="F34" s="182"/>
      <c r="G34" s="187"/>
      <c r="H34" s="187"/>
      <c r="I34" s="187"/>
      <c r="J34" s="187"/>
      <c r="K34" s="187"/>
      <c r="L34" s="187"/>
      <c r="M34" s="182"/>
      <c r="N34" s="182"/>
      <c r="O34" s="185"/>
      <c r="P34" s="308"/>
      <c r="Q34" s="187">
        <v>1057</v>
      </c>
      <c r="R34" s="187"/>
      <c r="S34" s="182"/>
      <c r="T34" s="182"/>
      <c r="U34" s="183"/>
      <c r="V34" s="183"/>
      <c r="W34" s="183"/>
      <c r="X34" s="183"/>
      <c r="Y34" s="183"/>
      <c r="Z34" s="183"/>
      <c r="AA34" s="185"/>
      <c r="AB34" s="170">
        <f>SUM(C34:AA34)</f>
        <v>1057</v>
      </c>
      <c r="AC34" s="186"/>
      <c r="AH34" s="3">
        <f>SUM(P34:U34)</f>
        <v>1057</v>
      </c>
      <c r="AI34" s="3">
        <f>SUM(P34:AA34)</f>
        <v>1057</v>
      </c>
    </row>
    <row r="35" spans="1:35">
      <c r="A35" s="668"/>
      <c r="B35" s="188" t="s">
        <v>51</v>
      </c>
      <c r="C35" s="350"/>
      <c r="D35" s="187"/>
      <c r="E35" s="187"/>
      <c r="F35" s="182"/>
      <c r="G35" s="187"/>
      <c r="H35" s="187"/>
      <c r="I35" s="187"/>
      <c r="J35" s="187"/>
      <c r="K35" s="187"/>
      <c r="L35" s="182"/>
      <c r="M35" s="189"/>
      <c r="N35" s="190"/>
      <c r="O35" s="185"/>
      <c r="P35" s="308"/>
      <c r="Q35" s="187"/>
      <c r="R35" s="187">
        <v>653</v>
      </c>
      <c r="S35" s="182">
        <f>2560+1120</f>
        <v>3680</v>
      </c>
      <c r="T35" s="182">
        <f>2560+64</f>
        <v>2624</v>
      </c>
      <c r="U35" s="194">
        <v>1280</v>
      </c>
      <c r="V35" s="194"/>
      <c r="W35" s="194"/>
      <c r="X35" s="194"/>
      <c r="Y35" s="194"/>
      <c r="Z35" s="194"/>
      <c r="AA35" s="185"/>
      <c r="AB35" s="170">
        <f>SUM(C35:AA35)</f>
        <v>8237</v>
      </c>
      <c r="AC35" s="186"/>
      <c r="AH35" s="3">
        <f>SUM(P35:U35)</f>
        <v>8237</v>
      </c>
      <c r="AI35" s="3">
        <f>SUM(P35:AA35)</f>
        <v>8237</v>
      </c>
    </row>
    <row r="36" spans="1:35">
      <c r="A36" s="668"/>
      <c r="B36" s="195" t="s">
        <v>52</v>
      </c>
      <c r="C36" s="349">
        <f>C33+C34+C35-C31-C32</f>
        <v>2768</v>
      </c>
      <c r="D36" s="348">
        <f>C36+D34+D35-D31-D32</f>
        <v>2768</v>
      </c>
      <c r="E36" s="348">
        <f t="shared" ref="E36:AA36" si="9">D36+E34+E35-E31-E32</f>
        <v>2768</v>
      </c>
      <c r="F36" s="348">
        <f t="shared" si="9"/>
        <v>2768</v>
      </c>
      <c r="G36" s="348">
        <f t="shared" si="9"/>
        <v>2768</v>
      </c>
      <c r="H36" s="348">
        <f t="shared" si="9"/>
        <v>2768</v>
      </c>
      <c r="I36" s="348">
        <f t="shared" si="9"/>
        <v>2768</v>
      </c>
      <c r="J36" s="348">
        <f t="shared" si="9"/>
        <v>2768</v>
      </c>
      <c r="K36" s="348">
        <f t="shared" si="9"/>
        <v>2768</v>
      </c>
      <c r="L36" s="348">
        <f t="shared" si="9"/>
        <v>2768</v>
      </c>
      <c r="M36" s="348">
        <f t="shared" si="9"/>
        <v>2768</v>
      </c>
      <c r="N36" s="348">
        <f t="shared" si="9"/>
        <v>2768</v>
      </c>
      <c r="O36" s="334">
        <f t="shared" si="9"/>
        <v>2768</v>
      </c>
      <c r="P36" s="20">
        <f t="shared" si="9"/>
        <v>2712</v>
      </c>
      <c r="Q36" s="348">
        <f t="shared" si="9"/>
        <v>3371</v>
      </c>
      <c r="R36" s="348">
        <f t="shared" si="9"/>
        <v>2248</v>
      </c>
      <c r="S36" s="348">
        <f t="shared" si="9"/>
        <v>3862</v>
      </c>
      <c r="T36" s="348">
        <f t="shared" si="9"/>
        <v>4766</v>
      </c>
      <c r="U36" s="348">
        <f t="shared" si="9"/>
        <v>3825</v>
      </c>
      <c r="V36" s="348">
        <f t="shared" si="9"/>
        <v>1875</v>
      </c>
      <c r="W36" s="348">
        <f t="shared" si="9"/>
        <v>31</v>
      </c>
      <c r="X36" s="348">
        <f t="shared" si="9"/>
        <v>-1609</v>
      </c>
      <c r="Y36" s="348">
        <f t="shared" si="9"/>
        <v>-3081</v>
      </c>
      <c r="Z36" s="348">
        <f t="shared" si="9"/>
        <v>-4149</v>
      </c>
      <c r="AA36" s="334">
        <f t="shared" si="9"/>
        <v>-5003</v>
      </c>
      <c r="AB36" s="197"/>
      <c r="AC36" s="198">
        <f>AA36-1760</f>
        <v>-6763</v>
      </c>
    </row>
    <row r="37" spans="1:35">
      <c r="A37" s="668" t="s">
        <v>168</v>
      </c>
      <c r="B37" s="173" t="s">
        <v>46</v>
      </c>
      <c r="C37" s="177"/>
      <c r="D37" s="176"/>
      <c r="E37" s="176"/>
      <c r="F37" s="176"/>
      <c r="G37" s="177"/>
      <c r="H37" s="177"/>
      <c r="I37" s="177"/>
      <c r="J37" s="177"/>
      <c r="K37" s="177"/>
      <c r="L37" s="177"/>
      <c r="M37" s="177"/>
      <c r="N37" s="177"/>
      <c r="O37" s="180"/>
      <c r="P37" s="178">
        <v>56</v>
      </c>
      <c r="Q37" s="177">
        <v>398</v>
      </c>
      <c r="R37" s="177">
        <v>1206</v>
      </c>
      <c r="S37" s="177">
        <v>1432</v>
      </c>
      <c r="T37" s="177">
        <v>1270</v>
      </c>
      <c r="U37" s="177">
        <v>1711</v>
      </c>
      <c r="V37" s="177">
        <v>1540</v>
      </c>
      <c r="W37" s="177">
        <v>1470</v>
      </c>
      <c r="X37" s="177">
        <v>1072</v>
      </c>
      <c r="Y37" s="177">
        <v>1016</v>
      </c>
      <c r="Z37" s="177">
        <v>676</v>
      </c>
      <c r="AA37" s="353">
        <v>356</v>
      </c>
      <c r="AB37" s="170">
        <f>SUM(C37:AA37)</f>
        <v>12203</v>
      </c>
      <c r="AC37" s="171"/>
      <c r="AE37" s="44">
        <f>D37+E37+F37+G37+H37+I37+J37+K37+L37+M37+N37+O37</f>
        <v>0</v>
      </c>
      <c r="AF37" s="44"/>
      <c r="AG37" s="44">
        <f>P37+Q37+R37+S37+T37+U37+V37+W37+X37+Y37+Z37+AA37</f>
        <v>12203</v>
      </c>
    </row>
    <row r="38" spans="1:35">
      <c r="A38" s="668"/>
      <c r="B38" s="173" t="s">
        <v>47</v>
      </c>
      <c r="C38" s="200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80"/>
      <c r="P38" s="42"/>
      <c r="Q38" s="37"/>
      <c r="R38" s="37">
        <v>570</v>
      </c>
      <c r="S38" s="37">
        <v>634</v>
      </c>
      <c r="T38" s="37">
        <v>450</v>
      </c>
      <c r="U38" s="40">
        <v>510</v>
      </c>
      <c r="V38" s="40">
        <v>410</v>
      </c>
      <c r="W38" s="40">
        <v>374</v>
      </c>
      <c r="X38" s="40">
        <v>568</v>
      </c>
      <c r="Y38" s="40">
        <v>456</v>
      </c>
      <c r="Z38" s="40">
        <v>392</v>
      </c>
      <c r="AA38" s="45">
        <v>498</v>
      </c>
      <c r="AB38" s="170">
        <f>SUM(C38:AA38)</f>
        <v>4862</v>
      </c>
      <c r="AC38" s="171"/>
      <c r="AE38" s="44">
        <f>D38+E38+F38+G38+H38+I38+J38+K38+L38+M38+N38+O38</f>
        <v>0</v>
      </c>
      <c r="AF38" s="44">
        <f>P38+Q38+R38+S38+T38+U38+V38+W38+X38+Y38</f>
        <v>3972</v>
      </c>
      <c r="AG38" s="44">
        <f>P38+Q38+R38+S38+T38+U38+V38+W38+X38+Y38+Z38+AA38</f>
        <v>4862</v>
      </c>
    </row>
    <row r="39" spans="1:35">
      <c r="A39" s="668"/>
      <c r="B39" s="181" t="s">
        <v>49</v>
      </c>
      <c r="C39" s="182">
        <v>2753</v>
      </c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5"/>
      <c r="P39" s="184"/>
      <c r="Q39" s="182"/>
      <c r="R39" s="182"/>
      <c r="S39" s="182"/>
      <c r="T39" s="182"/>
      <c r="U39" s="183"/>
      <c r="V39" s="183"/>
      <c r="W39" s="183"/>
      <c r="X39" s="183"/>
      <c r="Y39" s="183"/>
      <c r="Z39" s="183"/>
      <c r="AA39" s="185"/>
      <c r="AB39" s="170">
        <f>SUM(C39:AA39)</f>
        <v>2753</v>
      </c>
      <c r="AC39" s="186"/>
    </row>
    <row r="40" spans="1:35">
      <c r="A40" s="668"/>
      <c r="B40" s="181" t="s">
        <v>50</v>
      </c>
      <c r="C40" s="350"/>
      <c r="D40" s="182"/>
      <c r="E40" s="182"/>
      <c r="F40" s="182"/>
      <c r="G40" s="187"/>
      <c r="H40" s="187"/>
      <c r="I40" s="187"/>
      <c r="J40" s="187"/>
      <c r="K40" s="187"/>
      <c r="L40" s="187"/>
      <c r="M40" s="330"/>
      <c r="N40" s="330"/>
      <c r="O40" s="342"/>
      <c r="P40" s="331"/>
      <c r="Q40" s="202">
        <v>1057</v>
      </c>
      <c r="R40" s="330"/>
      <c r="S40" s="330"/>
      <c r="T40" s="330"/>
      <c r="U40" s="183"/>
      <c r="V40" s="183"/>
      <c r="W40" s="183"/>
      <c r="X40" s="183"/>
      <c r="Y40" s="183"/>
      <c r="Z40" s="183"/>
      <c r="AA40" s="185"/>
      <c r="AB40" s="170">
        <f>SUM(C40:AA40)</f>
        <v>1057</v>
      </c>
      <c r="AC40" s="186">
        <v>7237</v>
      </c>
      <c r="AH40" s="3">
        <f>SUM(P40:U40)</f>
        <v>1057</v>
      </c>
      <c r="AI40" s="3">
        <f>SUM(P40:AA40)</f>
        <v>1057</v>
      </c>
    </row>
    <row r="41" spans="1:35">
      <c r="A41" s="668"/>
      <c r="B41" s="188" t="s">
        <v>51</v>
      </c>
      <c r="C41" s="350"/>
      <c r="D41" s="182"/>
      <c r="E41" s="182"/>
      <c r="F41" s="187"/>
      <c r="G41" s="187"/>
      <c r="H41" s="187"/>
      <c r="I41" s="187"/>
      <c r="J41" s="187"/>
      <c r="K41" s="187"/>
      <c r="L41" s="187"/>
      <c r="M41" s="189"/>
      <c r="N41" s="187"/>
      <c r="O41" s="343"/>
      <c r="P41" s="309"/>
      <c r="Q41" s="202"/>
      <c r="R41" s="202">
        <v>653</v>
      </c>
      <c r="S41" s="202">
        <f>2560+1120</f>
        <v>3680</v>
      </c>
      <c r="T41" s="187">
        <f>2560+53</f>
        <v>2613</v>
      </c>
      <c r="U41" s="183">
        <v>1280</v>
      </c>
      <c r="V41" s="183"/>
      <c r="W41" s="183"/>
      <c r="X41" s="183"/>
      <c r="Y41" s="183"/>
      <c r="Z41" s="183"/>
      <c r="AA41" s="185"/>
      <c r="AB41" s="170">
        <f>SUM(C41:AA41)</f>
        <v>8226</v>
      </c>
      <c r="AC41" s="186"/>
      <c r="AH41" s="3">
        <f>SUM(P41:U41)</f>
        <v>8226</v>
      </c>
      <c r="AI41" s="3">
        <f>SUM(P41:AA41)</f>
        <v>8226</v>
      </c>
    </row>
    <row r="42" spans="1:35" ht="15.75" thickBot="1">
      <c r="A42" s="669"/>
      <c r="B42" s="344" t="s">
        <v>52</v>
      </c>
      <c r="C42" s="345">
        <f>C39+C40+C41-C37-C38</f>
        <v>2753</v>
      </c>
      <c r="D42" s="35">
        <f>C42+D40+D41-D37-D38</f>
        <v>2753</v>
      </c>
      <c r="E42" s="35">
        <f t="shared" ref="E42:AA42" si="10">D42+E40+E41-E37-E38</f>
        <v>2753</v>
      </c>
      <c r="F42" s="35">
        <f t="shared" si="10"/>
        <v>2753</v>
      </c>
      <c r="G42" s="35">
        <f t="shared" si="10"/>
        <v>2753</v>
      </c>
      <c r="H42" s="35">
        <f t="shared" si="10"/>
        <v>2753</v>
      </c>
      <c r="I42" s="35">
        <f t="shared" si="10"/>
        <v>2753</v>
      </c>
      <c r="J42" s="35">
        <f t="shared" si="10"/>
        <v>2753</v>
      </c>
      <c r="K42" s="35">
        <f t="shared" si="10"/>
        <v>2753</v>
      </c>
      <c r="L42" s="35">
        <f t="shared" si="10"/>
        <v>2753</v>
      </c>
      <c r="M42" s="35">
        <f t="shared" si="10"/>
        <v>2753</v>
      </c>
      <c r="N42" s="35">
        <f t="shared" si="10"/>
        <v>2753</v>
      </c>
      <c r="O42" s="336">
        <f t="shared" si="10"/>
        <v>2753</v>
      </c>
      <c r="P42" s="33">
        <f t="shared" si="10"/>
        <v>2697</v>
      </c>
      <c r="Q42" s="35">
        <f t="shared" si="10"/>
        <v>3356</v>
      </c>
      <c r="R42" s="35">
        <f t="shared" si="10"/>
        <v>2233</v>
      </c>
      <c r="S42" s="35">
        <f t="shared" si="10"/>
        <v>3847</v>
      </c>
      <c r="T42" s="35">
        <f t="shared" si="10"/>
        <v>4740</v>
      </c>
      <c r="U42" s="35">
        <f t="shared" si="10"/>
        <v>3799</v>
      </c>
      <c r="V42" s="35">
        <f t="shared" si="10"/>
        <v>1849</v>
      </c>
      <c r="W42" s="35">
        <f t="shared" si="10"/>
        <v>5</v>
      </c>
      <c r="X42" s="35">
        <f t="shared" si="10"/>
        <v>-1635</v>
      </c>
      <c r="Y42" s="35">
        <f t="shared" si="10"/>
        <v>-3107</v>
      </c>
      <c r="Z42" s="35">
        <f t="shared" si="10"/>
        <v>-4175</v>
      </c>
      <c r="AA42" s="336">
        <f t="shared" si="10"/>
        <v>-5029</v>
      </c>
      <c r="AB42" s="197"/>
      <c r="AC42" s="198">
        <f>AA42-1760</f>
        <v>-6789</v>
      </c>
    </row>
    <row r="44" spans="1:35">
      <c r="M44" s="3">
        <f>M36+M42</f>
        <v>5521</v>
      </c>
      <c r="N44" s="3">
        <f t="shared" ref="N44:U44" si="11">N36+N42</f>
        <v>5521</v>
      </c>
      <c r="O44" s="3">
        <f t="shared" si="11"/>
        <v>5521</v>
      </c>
      <c r="P44" s="3">
        <f t="shared" si="11"/>
        <v>5409</v>
      </c>
      <c r="Q44" s="3">
        <f t="shared" si="11"/>
        <v>6727</v>
      </c>
      <c r="R44" s="3">
        <f t="shared" si="11"/>
        <v>4481</v>
      </c>
      <c r="S44" s="3">
        <f t="shared" si="11"/>
        <v>7709</v>
      </c>
      <c r="T44" s="3">
        <f t="shared" si="11"/>
        <v>9506</v>
      </c>
      <c r="U44" s="3">
        <f t="shared" si="11"/>
        <v>7624</v>
      </c>
    </row>
    <row r="45" spans="1:35">
      <c r="R45" s="3">
        <f t="shared" ref="R45:W45" si="12">R36+R42</f>
        <v>4481</v>
      </c>
      <c r="S45" s="3">
        <f t="shared" si="12"/>
        <v>7709</v>
      </c>
      <c r="T45" s="3">
        <f t="shared" si="12"/>
        <v>9506</v>
      </c>
      <c r="U45" s="3">
        <f t="shared" si="12"/>
        <v>7624</v>
      </c>
      <c r="V45" s="3">
        <f t="shared" si="12"/>
        <v>3724</v>
      </c>
      <c r="W45" s="3">
        <f t="shared" si="12"/>
        <v>36</v>
      </c>
    </row>
  </sheetData>
  <mergeCells count="6">
    <mergeCell ref="A37:A42"/>
    <mergeCell ref="A2:A8"/>
    <mergeCell ref="A9:A15"/>
    <mergeCell ref="A16:A22"/>
    <mergeCell ref="A23:A30"/>
    <mergeCell ref="A31:A36"/>
  </mergeCells>
  <phoneticPr fontId="23" type="noConversion"/>
  <pageMargins left="0.11811023622047245" right="0" top="0.15748031496062992" bottom="0" header="0" footer="0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showGridLines="0" workbookViewId="0">
      <pane xSplit="3" ySplit="1" topLeftCell="D2" activePane="bottomRight" state="frozen"/>
      <selection pane="topRight"/>
      <selection pane="bottomLeft"/>
      <selection pane="bottomRight" activeCell="C3" sqref="C3"/>
    </sheetView>
  </sheetViews>
  <sheetFormatPr defaultColWidth="9" defaultRowHeight="15"/>
  <cols>
    <col min="1" max="1" width="23.5" style="1" customWidth="1"/>
    <col min="2" max="2" width="11.125" style="1" hidden="1" customWidth="1"/>
    <col min="3" max="3" width="16.125" style="2" customWidth="1"/>
    <col min="4" max="4" width="6.625" style="3" customWidth="1"/>
    <col min="5" max="5" width="6.25" style="3" customWidth="1"/>
    <col min="6" max="6" width="5.5" style="3" customWidth="1"/>
    <col min="7" max="7" width="5.875" style="3" customWidth="1"/>
    <col min="8" max="8" width="5.75" style="3" customWidth="1"/>
    <col min="9" max="9" width="4.625" style="3" customWidth="1"/>
    <col min="10" max="13" width="4.125" style="3" bestFit="1" customWidth="1"/>
    <col min="14" max="16" width="4.875" style="3" bestFit="1" customWidth="1"/>
    <col min="17" max="22" width="4.625" style="3" bestFit="1" customWidth="1"/>
    <col min="23" max="28" width="4.625" style="3" customWidth="1"/>
    <col min="29" max="29" width="5.375" style="2" customWidth="1"/>
    <col min="30" max="16384" width="9" style="2"/>
  </cols>
  <sheetData>
    <row r="1" spans="1:31" ht="30">
      <c r="A1" s="4" t="s">
        <v>200</v>
      </c>
      <c r="B1" s="4"/>
      <c r="C1" s="5" t="s">
        <v>44</v>
      </c>
      <c r="D1" s="6" t="s">
        <v>91</v>
      </c>
      <c r="E1" s="14" t="s">
        <v>6</v>
      </c>
      <c r="F1" s="22" t="s">
        <v>7</v>
      </c>
      <c r="G1" s="22" t="s">
        <v>8</v>
      </c>
      <c r="H1" s="22" t="s">
        <v>9</v>
      </c>
      <c r="I1" s="126" t="s">
        <v>62</v>
      </c>
      <c r="J1" s="22" t="s">
        <v>11</v>
      </c>
      <c r="K1" s="22" t="s">
        <v>12</v>
      </c>
      <c r="L1" s="126" t="s">
        <v>13</v>
      </c>
      <c r="M1" s="22" t="s">
        <v>14</v>
      </c>
      <c r="N1" s="22" t="s">
        <v>15</v>
      </c>
      <c r="O1" s="22" t="s">
        <v>16</v>
      </c>
      <c r="P1" s="126" t="s">
        <v>17</v>
      </c>
      <c r="Q1" s="379" t="s">
        <v>175</v>
      </c>
      <c r="R1" s="379" t="s">
        <v>7</v>
      </c>
      <c r="S1" s="379" t="s">
        <v>8</v>
      </c>
      <c r="T1" s="379" t="s">
        <v>9</v>
      </c>
      <c r="U1" s="379" t="s">
        <v>10</v>
      </c>
      <c r="V1" s="379" t="s">
        <v>11</v>
      </c>
      <c r="W1" s="379" t="s">
        <v>12</v>
      </c>
      <c r="X1" s="379" t="s">
        <v>13</v>
      </c>
      <c r="Y1" s="379" t="s">
        <v>14</v>
      </c>
      <c r="Z1" s="379" t="s">
        <v>15</v>
      </c>
      <c r="AA1" s="379" t="s">
        <v>16</v>
      </c>
      <c r="AB1" s="379" t="s">
        <v>17</v>
      </c>
      <c r="AC1" s="371" t="s">
        <v>4</v>
      </c>
      <c r="AD1" s="142" t="s">
        <v>89</v>
      </c>
      <c r="AE1" s="1" t="s">
        <v>170</v>
      </c>
    </row>
    <row r="2" spans="1:31">
      <c r="A2" s="666" t="s">
        <v>264</v>
      </c>
      <c r="B2" s="558">
        <v>11010102</v>
      </c>
      <c r="C2" s="8" t="s">
        <v>299</v>
      </c>
      <c r="D2" s="9"/>
      <c r="E2" s="16">
        <v>0</v>
      </c>
      <c r="F2" s="9">
        <v>0</v>
      </c>
      <c r="G2" s="9">
        <v>0</v>
      </c>
      <c r="H2" s="9">
        <v>0</v>
      </c>
      <c r="I2" s="21">
        <v>0</v>
      </c>
      <c r="J2" s="21">
        <v>0</v>
      </c>
      <c r="K2" s="9">
        <v>0</v>
      </c>
      <c r="L2" s="9">
        <v>0</v>
      </c>
      <c r="M2" s="9">
        <v>0</v>
      </c>
      <c r="N2" s="9">
        <v>41</v>
      </c>
      <c r="O2" s="9">
        <v>32</v>
      </c>
      <c r="P2" s="21">
        <v>112</v>
      </c>
      <c r="Q2" s="9">
        <v>20</v>
      </c>
      <c r="R2" s="9">
        <v>72</v>
      </c>
      <c r="S2" s="9">
        <v>4</v>
      </c>
      <c r="T2" s="9">
        <v>14</v>
      </c>
      <c r="U2" s="9">
        <v>14</v>
      </c>
      <c r="V2" s="9">
        <v>16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371">
        <f>SUM(D2:AB2)</f>
        <v>325</v>
      </c>
      <c r="AD2" s="142"/>
      <c r="AE2" s="44"/>
    </row>
    <row r="3" spans="1:31">
      <c r="A3" s="666"/>
      <c r="B3" s="558"/>
      <c r="C3" s="8" t="s">
        <v>306</v>
      </c>
      <c r="D3" s="9"/>
      <c r="E3" s="18">
        <v>0</v>
      </c>
      <c r="F3" s="17">
        <v>0</v>
      </c>
      <c r="G3" s="17">
        <v>0</v>
      </c>
      <c r="H3" s="17">
        <v>0</v>
      </c>
      <c r="I3" s="15">
        <v>0</v>
      </c>
      <c r="J3" s="15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5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371">
        <f>SUM(D3:AB3)</f>
        <v>0</v>
      </c>
      <c r="AD3" s="142"/>
      <c r="AE3" s="44">
        <f>H3+I3+J3+K3+L3+M3+N3+O3+P3</f>
        <v>0</v>
      </c>
    </row>
    <row r="4" spans="1:31" ht="25.5" customHeight="1">
      <c r="A4" s="666"/>
      <c r="B4" s="558"/>
      <c r="C4" s="11" t="s">
        <v>48</v>
      </c>
      <c r="D4" s="9"/>
      <c r="E4" s="18"/>
      <c r="F4" s="17"/>
      <c r="G4" s="17"/>
      <c r="H4" s="17"/>
      <c r="I4" s="15"/>
      <c r="J4" s="15"/>
      <c r="K4" s="17"/>
      <c r="L4" s="17"/>
      <c r="M4" s="17"/>
      <c r="N4" s="17"/>
      <c r="O4" s="17"/>
      <c r="P4" s="15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371">
        <f>SUM(D4:J4)</f>
        <v>0</v>
      </c>
      <c r="AD4" s="142"/>
    </row>
    <row r="5" spans="1:31">
      <c r="A5" s="666"/>
      <c r="B5" s="558"/>
      <c r="C5" s="12" t="s">
        <v>53</v>
      </c>
      <c r="D5" s="9">
        <v>137</v>
      </c>
      <c r="E5" s="18"/>
      <c r="F5" s="17"/>
      <c r="G5" s="17"/>
      <c r="H5" s="17"/>
      <c r="I5" s="15"/>
      <c r="J5" s="15"/>
      <c r="K5" s="17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371">
        <f>SUM(D5:J5)</f>
        <v>137</v>
      </c>
      <c r="AD5" s="65"/>
    </row>
    <row r="6" spans="1:31">
      <c r="A6" s="666"/>
      <c r="B6" s="558"/>
      <c r="C6" s="12" t="s">
        <v>50</v>
      </c>
      <c r="D6" s="9"/>
      <c r="E6" s="18"/>
      <c r="F6" s="17"/>
      <c r="G6" s="17"/>
      <c r="H6" s="17"/>
      <c r="I6" s="15"/>
      <c r="J6" s="15"/>
      <c r="K6" s="17"/>
      <c r="L6" s="17"/>
      <c r="M6" s="17"/>
      <c r="N6" s="17"/>
      <c r="O6" s="17"/>
      <c r="P6" s="15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371">
        <f>SUM(D6:AB6)</f>
        <v>0</v>
      </c>
      <c r="AD6" s="65"/>
    </row>
    <row r="7" spans="1:31">
      <c r="A7" s="666"/>
      <c r="B7" s="558"/>
      <c r="C7" s="12" t="s">
        <v>51</v>
      </c>
      <c r="D7" s="9"/>
      <c r="E7" s="331"/>
      <c r="F7" s="330"/>
      <c r="G7" s="330"/>
      <c r="H7" s="9"/>
      <c r="I7" s="21"/>
      <c r="J7" s="15"/>
      <c r="K7" s="17"/>
      <c r="L7" s="17"/>
      <c r="M7" s="9"/>
      <c r="N7" s="17"/>
      <c r="O7" s="17"/>
      <c r="P7" s="15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414"/>
      <c r="AC7" s="371">
        <f>SUM(D7:AB7)</f>
        <v>0</v>
      </c>
      <c r="AD7" s="65"/>
    </row>
    <row r="8" spans="1:31">
      <c r="A8" s="666"/>
      <c r="B8" s="558"/>
      <c r="C8" s="12" t="s">
        <v>54</v>
      </c>
      <c r="D8" s="141">
        <f>D5+D6+D7-D2-D3-D4</f>
        <v>137</v>
      </c>
      <c r="E8" s="355">
        <f>D8+E6+E7-E2-E3-E4</f>
        <v>137</v>
      </c>
      <c r="F8" s="355">
        <f t="shared" ref="F8:R8" si="0">E8+F6+F7-F2-F3-F4</f>
        <v>137</v>
      </c>
      <c r="G8" s="355">
        <f t="shared" si="0"/>
        <v>137</v>
      </c>
      <c r="H8" s="355">
        <f t="shared" si="0"/>
        <v>137</v>
      </c>
      <c r="I8" s="355">
        <f t="shared" si="0"/>
        <v>137</v>
      </c>
      <c r="J8" s="355">
        <f t="shared" si="0"/>
        <v>137</v>
      </c>
      <c r="K8" s="355">
        <f t="shared" si="0"/>
        <v>137</v>
      </c>
      <c r="L8" s="355">
        <f t="shared" si="0"/>
        <v>137</v>
      </c>
      <c r="M8" s="355">
        <f t="shared" si="0"/>
        <v>137</v>
      </c>
      <c r="N8" s="355">
        <f t="shared" si="0"/>
        <v>96</v>
      </c>
      <c r="O8" s="355">
        <f t="shared" si="0"/>
        <v>64</v>
      </c>
      <c r="P8" s="355">
        <f t="shared" si="0"/>
        <v>-48</v>
      </c>
      <c r="Q8" s="355">
        <f t="shared" si="0"/>
        <v>-68</v>
      </c>
      <c r="R8" s="355">
        <f t="shared" si="0"/>
        <v>-140</v>
      </c>
      <c r="S8" s="355">
        <f t="shared" ref="S8" si="1">R8+S6+S7-S2-S3-S4</f>
        <v>-144</v>
      </c>
      <c r="T8" s="355">
        <f t="shared" ref="T8" si="2">S8+T6+T7-T2-T3-T4</f>
        <v>-158</v>
      </c>
      <c r="U8" s="355">
        <f t="shared" ref="U8" si="3">T8+U6+U7-U2-U3-U4</f>
        <v>-172</v>
      </c>
      <c r="V8" s="355">
        <f t="shared" ref="V8" si="4">U8+V6+V7-V2-V3-V4</f>
        <v>-188</v>
      </c>
      <c r="W8" s="355">
        <f t="shared" ref="W8" si="5">V8+W6+W7-W2-W3-W4</f>
        <v>-188</v>
      </c>
      <c r="X8" s="355">
        <f t="shared" ref="X8" si="6">W8+X6+X7-X2-X3-X4</f>
        <v>-188</v>
      </c>
      <c r="Y8" s="355">
        <f t="shared" ref="Y8" si="7">X8+Y6+Y7-Y2-Y3-Y4</f>
        <v>-188</v>
      </c>
      <c r="Z8" s="355">
        <f t="shared" ref="Z8" si="8">Y8+Z6+Z7-Z2-Z3-Z4</f>
        <v>-188</v>
      </c>
      <c r="AA8" s="355">
        <f t="shared" ref="AA8" si="9">Z8+AA6+AA7-AA2-AA3-AA4</f>
        <v>-188</v>
      </c>
      <c r="AB8" s="355">
        <f t="shared" ref="AB8" si="10">AA8+AB6+AB7-AB2-AB3-AB4</f>
        <v>-188</v>
      </c>
      <c r="AC8" s="371"/>
      <c r="AD8" s="28">
        <f>AB8-2*16</f>
        <v>-220</v>
      </c>
    </row>
    <row r="9" spans="1:31">
      <c r="A9" s="666" t="s">
        <v>245</v>
      </c>
      <c r="B9" s="558">
        <v>11020102</v>
      </c>
      <c r="C9" s="8" t="s">
        <v>46</v>
      </c>
      <c r="D9" s="9"/>
      <c r="E9" s="16">
        <v>0</v>
      </c>
      <c r="F9" s="9">
        <v>0</v>
      </c>
      <c r="G9" s="9">
        <v>0</v>
      </c>
      <c r="H9" s="9">
        <v>0</v>
      </c>
      <c r="I9" s="21">
        <v>0</v>
      </c>
      <c r="J9" s="21">
        <v>0</v>
      </c>
      <c r="K9" s="9">
        <v>0</v>
      </c>
      <c r="L9" s="9">
        <v>0</v>
      </c>
      <c r="M9" s="9">
        <v>0</v>
      </c>
      <c r="N9" s="9">
        <v>7</v>
      </c>
      <c r="O9" s="9">
        <v>7</v>
      </c>
      <c r="P9" s="21">
        <v>80</v>
      </c>
      <c r="Q9" s="9">
        <v>80</v>
      </c>
      <c r="R9" s="9">
        <v>12</v>
      </c>
      <c r="S9" s="9">
        <v>64</v>
      </c>
      <c r="T9" s="9">
        <v>4</v>
      </c>
      <c r="U9" s="9">
        <v>22</v>
      </c>
      <c r="V9" s="9">
        <v>14</v>
      </c>
      <c r="W9" s="9">
        <v>8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371">
        <f>SUM(D9:AB9)</f>
        <v>298</v>
      </c>
      <c r="AD9" s="142"/>
      <c r="AE9" s="44"/>
    </row>
    <row r="10" spans="1:31">
      <c r="A10" s="666"/>
      <c r="B10" s="558"/>
      <c r="C10" s="8" t="s">
        <v>47</v>
      </c>
      <c r="D10" s="9"/>
      <c r="E10" s="16">
        <v>0</v>
      </c>
      <c r="F10" s="9">
        <v>0</v>
      </c>
      <c r="G10" s="9">
        <v>0</v>
      </c>
      <c r="H10" s="9">
        <v>0</v>
      </c>
      <c r="I10" s="15">
        <v>0</v>
      </c>
      <c r="J10" s="15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5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371">
        <f>SUM(D10:AB10)</f>
        <v>0</v>
      </c>
      <c r="AD10" s="142"/>
      <c r="AE10" s="44">
        <f>H10+I10+J10+K10+L10+M10+N10+O10+P10</f>
        <v>0</v>
      </c>
    </row>
    <row r="11" spans="1:31" ht="22.5" customHeight="1">
      <c r="A11" s="666"/>
      <c r="B11" s="558"/>
      <c r="C11" s="11" t="s">
        <v>48</v>
      </c>
      <c r="D11" s="9"/>
      <c r="E11" s="16"/>
      <c r="F11" s="9"/>
      <c r="G11" s="9"/>
      <c r="H11" s="9"/>
      <c r="I11" s="15"/>
      <c r="J11" s="15"/>
      <c r="K11" s="17"/>
      <c r="L11" s="17"/>
      <c r="M11" s="17"/>
      <c r="N11" s="17"/>
      <c r="O11" s="17"/>
      <c r="P11" s="15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371">
        <f>SUM(D11:J11)</f>
        <v>0</v>
      </c>
      <c r="AD11" s="142"/>
    </row>
    <row r="12" spans="1:31">
      <c r="A12" s="666"/>
      <c r="B12" s="558"/>
      <c r="C12" s="12" t="s">
        <v>53</v>
      </c>
      <c r="D12" s="9">
        <v>60</v>
      </c>
      <c r="E12" s="16"/>
      <c r="F12" s="9"/>
      <c r="G12" s="9"/>
      <c r="H12" s="9"/>
      <c r="I12" s="15"/>
      <c r="J12" s="15"/>
      <c r="K12" s="17"/>
      <c r="L12" s="17"/>
      <c r="M12" s="17"/>
      <c r="N12" s="17"/>
      <c r="O12" s="17"/>
      <c r="P12" s="1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371">
        <f>SUM(D12:J12)</f>
        <v>60</v>
      </c>
      <c r="AD12" s="65"/>
    </row>
    <row r="13" spans="1:31">
      <c r="A13" s="666"/>
      <c r="B13" s="558"/>
      <c r="C13" s="12" t="s">
        <v>50</v>
      </c>
      <c r="D13" s="9"/>
      <c r="E13" s="16"/>
      <c r="F13" s="9"/>
      <c r="G13" s="9"/>
      <c r="H13" s="9"/>
      <c r="I13" s="15"/>
      <c r="J13" s="15"/>
      <c r="K13" s="17"/>
      <c r="L13" s="17"/>
      <c r="M13" s="17"/>
      <c r="N13" s="17"/>
      <c r="O13" s="17"/>
      <c r="P13" s="15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371">
        <f>SUM(D13:AB13)</f>
        <v>0</v>
      </c>
      <c r="AD13" s="65"/>
    </row>
    <row r="14" spans="1:31">
      <c r="A14" s="666"/>
      <c r="B14" s="558"/>
      <c r="C14" s="12" t="s">
        <v>51</v>
      </c>
      <c r="D14" s="9"/>
      <c r="E14" s="331"/>
      <c r="F14" s="330"/>
      <c r="G14" s="330"/>
      <c r="H14" s="9"/>
      <c r="I14" s="21"/>
      <c r="J14" s="15"/>
      <c r="K14" s="17"/>
      <c r="L14" s="17"/>
      <c r="M14" s="9"/>
      <c r="N14" s="17"/>
      <c r="O14" s="17"/>
      <c r="P14" s="15"/>
      <c r="Q14" s="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414"/>
      <c r="AC14" s="371">
        <f>SUM(D14:AB14)</f>
        <v>0</v>
      </c>
      <c r="AD14" s="65"/>
    </row>
    <row r="15" spans="1:31">
      <c r="A15" s="666"/>
      <c r="B15" s="558"/>
      <c r="C15" s="12" t="s">
        <v>54</v>
      </c>
      <c r="D15" s="207">
        <f>D12+D13+D14-D9-D10-D11</f>
        <v>60</v>
      </c>
      <c r="E15" s="355">
        <f t="shared" ref="E15:V15" si="11">D15+E13+E14-E9-E10-E11</f>
        <v>60</v>
      </c>
      <c r="F15" s="355">
        <f t="shared" si="11"/>
        <v>60</v>
      </c>
      <c r="G15" s="355">
        <f t="shared" si="11"/>
        <v>60</v>
      </c>
      <c r="H15" s="355">
        <f t="shared" si="11"/>
        <v>60</v>
      </c>
      <c r="I15" s="355">
        <f t="shared" si="11"/>
        <v>60</v>
      </c>
      <c r="J15" s="355">
        <f t="shared" si="11"/>
        <v>60</v>
      </c>
      <c r="K15" s="355">
        <f t="shared" si="11"/>
        <v>60</v>
      </c>
      <c r="L15" s="355">
        <f t="shared" si="11"/>
        <v>60</v>
      </c>
      <c r="M15" s="355">
        <f t="shared" si="11"/>
        <v>60</v>
      </c>
      <c r="N15" s="355">
        <f t="shared" si="11"/>
        <v>53</v>
      </c>
      <c r="O15" s="355">
        <f t="shared" si="11"/>
        <v>46</v>
      </c>
      <c r="P15" s="355">
        <f t="shared" si="11"/>
        <v>-34</v>
      </c>
      <c r="Q15" s="355">
        <f t="shared" si="11"/>
        <v>-114</v>
      </c>
      <c r="R15" s="355">
        <f t="shared" si="11"/>
        <v>-126</v>
      </c>
      <c r="S15" s="355">
        <f t="shared" si="11"/>
        <v>-190</v>
      </c>
      <c r="T15" s="355">
        <f t="shared" si="11"/>
        <v>-194</v>
      </c>
      <c r="U15" s="355">
        <f t="shared" si="11"/>
        <v>-216</v>
      </c>
      <c r="V15" s="355">
        <f t="shared" si="11"/>
        <v>-230</v>
      </c>
      <c r="W15" s="355">
        <f t="shared" ref="W15" si="12">V15+W13+W14-W9-W10-W11</f>
        <v>-238</v>
      </c>
      <c r="X15" s="355">
        <f t="shared" ref="X15" si="13">W15+X13+X14-X9-X10-X11</f>
        <v>-238</v>
      </c>
      <c r="Y15" s="355">
        <f t="shared" ref="Y15" si="14">X15+Y13+Y14-Y9-Y10-Y11</f>
        <v>-238</v>
      </c>
      <c r="Z15" s="355">
        <f t="shared" ref="Z15" si="15">Y15+Z13+Z14-Z9-Z10-Z11</f>
        <v>-238</v>
      </c>
      <c r="AA15" s="355">
        <f t="shared" ref="AA15" si="16">Z15+AA13+AA14-AA9-AA10-AA11</f>
        <v>-238</v>
      </c>
      <c r="AB15" s="355">
        <f t="shared" ref="AB15" si="17">AA15+AB13+AB14-AB9-AB10-AB11</f>
        <v>-238</v>
      </c>
      <c r="AC15" s="371"/>
      <c r="AD15" s="28">
        <f>AB15-2*16</f>
        <v>-270</v>
      </c>
    </row>
    <row r="16" spans="1:31">
      <c r="A16" s="671" t="s">
        <v>265</v>
      </c>
      <c r="B16" s="560">
        <v>11000301</v>
      </c>
      <c r="C16" s="8" t="s">
        <v>46</v>
      </c>
      <c r="D16" s="9"/>
      <c r="E16" s="16">
        <v>0</v>
      </c>
      <c r="F16" s="9">
        <v>0</v>
      </c>
      <c r="G16" s="9">
        <v>0</v>
      </c>
      <c r="H16" s="9">
        <v>0</v>
      </c>
      <c r="I16" s="21">
        <v>0</v>
      </c>
      <c r="J16" s="21">
        <v>0</v>
      </c>
      <c r="K16" s="9">
        <v>0</v>
      </c>
      <c r="L16" s="9">
        <v>0</v>
      </c>
      <c r="M16" s="9">
        <v>0</v>
      </c>
      <c r="N16" s="9">
        <v>76</v>
      </c>
      <c r="O16" s="9">
        <v>34</v>
      </c>
      <c r="P16" s="21">
        <v>320</v>
      </c>
      <c r="Q16" s="9">
        <v>320</v>
      </c>
      <c r="R16" s="9">
        <v>24</v>
      </c>
      <c r="S16" s="9">
        <v>304</v>
      </c>
      <c r="T16" s="9">
        <v>136</v>
      </c>
      <c r="U16" s="9">
        <v>72</v>
      </c>
      <c r="V16" s="9">
        <v>56</v>
      </c>
      <c r="W16" s="9">
        <v>48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371">
        <f>SUM(D16:AB16)</f>
        <v>1390</v>
      </c>
      <c r="AD16" s="142"/>
      <c r="AE16" s="44"/>
    </row>
    <row r="17" spans="1:31" ht="13.5" customHeight="1">
      <c r="A17" s="671"/>
      <c r="B17" s="560"/>
      <c r="C17" s="8" t="s">
        <v>47</v>
      </c>
      <c r="D17" s="9"/>
      <c r="E17" s="16">
        <v>0</v>
      </c>
      <c r="F17" s="9">
        <v>0</v>
      </c>
      <c r="G17" s="9">
        <v>0</v>
      </c>
      <c r="H17" s="9">
        <v>0</v>
      </c>
      <c r="I17" s="15">
        <v>0</v>
      </c>
      <c r="J17" s="15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5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371">
        <f>SUM(D17:AB17)</f>
        <v>0</v>
      </c>
      <c r="AD17" s="142"/>
      <c r="AE17" s="44">
        <f>H17+I17+J17+K17+L17+M17+N17+O17+P17</f>
        <v>0</v>
      </c>
    </row>
    <row r="18" spans="1:31" ht="23.25" customHeight="1">
      <c r="A18" s="671"/>
      <c r="B18" s="560"/>
      <c r="C18" s="11" t="s">
        <v>48</v>
      </c>
      <c r="D18" s="9"/>
      <c r="E18" s="16"/>
      <c r="F18" s="9"/>
      <c r="G18" s="9"/>
      <c r="H18" s="9"/>
      <c r="I18" s="15"/>
      <c r="J18" s="15"/>
      <c r="K18" s="17"/>
      <c r="L18" s="17"/>
      <c r="M18" s="17"/>
      <c r="N18" s="17"/>
      <c r="O18" s="17"/>
      <c r="P18" s="15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371">
        <f>SUM(D18:J18)</f>
        <v>0</v>
      </c>
      <c r="AD18" s="142"/>
    </row>
    <row r="19" spans="1:31" ht="13.5" customHeight="1">
      <c r="A19" s="671"/>
      <c r="B19" s="560"/>
      <c r="C19" s="12" t="s">
        <v>53</v>
      </c>
      <c r="D19" s="9">
        <v>203</v>
      </c>
      <c r="E19" s="16"/>
      <c r="F19" s="9"/>
      <c r="G19" s="9"/>
      <c r="H19" s="9"/>
      <c r="I19" s="15"/>
      <c r="J19" s="15"/>
      <c r="K19" s="17"/>
      <c r="L19" s="17"/>
      <c r="M19" s="17"/>
      <c r="N19" s="17"/>
      <c r="O19" s="17"/>
      <c r="P19" s="1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371">
        <f>SUM(D19:J19)</f>
        <v>203</v>
      </c>
      <c r="AD19" s="65"/>
    </row>
    <row r="20" spans="1:31" ht="13.5" customHeight="1">
      <c r="A20" s="671"/>
      <c r="B20" s="560"/>
      <c r="C20" s="12" t="s">
        <v>50</v>
      </c>
      <c r="D20" s="9"/>
      <c r="E20" s="18"/>
      <c r="F20" s="17"/>
      <c r="G20" s="17"/>
      <c r="H20" s="17"/>
      <c r="I20" s="15"/>
      <c r="J20" s="15"/>
      <c r="K20" s="17"/>
      <c r="L20" s="17"/>
      <c r="M20" s="17"/>
      <c r="N20" s="17"/>
      <c r="O20" s="17"/>
      <c r="P20" s="15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371">
        <f>SUM(D20:AB20)</f>
        <v>0</v>
      </c>
      <c r="AD20" s="65"/>
    </row>
    <row r="21" spans="1:31" ht="13.5" customHeight="1">
      <c r="A21" s="671"/>
      <c r="B21" s="560"/>
      <c r="C21" s="12" t="s">
        <v>51</v>
      </c>
      <c r="D21" s="9"/>
      <c r="E21" s="331"/>
      <c r="F21" s="330"/>
      <c r="G21" s="330"/>
      <c r="H21" s="9"/>
      <c r="I21" s="15"/>
      <c r="J21" s="15"/>
      <c r="K21" s="17"/>
      <c r="L21" s="17"/>
      <c r="M21" s="30"/>
      <c r="N21" s="17"/>
      <c r="O21" s="17"/>
      <c r="P21" s="15"/>
      <c r="Q21" s="17"/>
      <c r="R21" s="17"/>
      <c r="S21" s="17"/>
      <c r="T21" s="30"/>
      <c r="U21" s="17"/>
      <c r="V21" s="17"/>
      <c r="W21" s="17"/>
      <c r="X21" s="17"/>
      <c r="Y21" s="17"/>
      <c r="Z21" s="17"/>
      <c r="AA21" s="17"/>
      <c r="AB21" s="414"/>
      <c r="AC21" s="371">
        <f>SUM(D21:AB21)</f>
        <v>0</v>
      </c>
      <c r="AD21" s="65"/>
    </row>
    <row r="22" spans="1:31" ht="14.25" customHeight="1">
      <c r="A22" s="671"/>
      <c r="B22" s="560"/>
      <c r="C22" s="12" t="s">
        <v>54</v>
      </c>
      <c r="D22" s="207">
        <f>D19+D20+D21-D16-D17-D18</f>
        <v>203</v>
      </c>
      <c r="E22" s="355">
        <f t="shared" ref="E22:V22" si="18">D22+E20+E21-E16-E17-E18</f>
        <v>203</v>
      </c>
      <c r="F22" s="355">
        <f t="shared" si="18"/>
        <v>203</v>
      </c>
      <c r="G22" s="355">
        <f t="shared" si="18"/>
        <v>203</v>
      </c>
      <c r="H22" s="355">
        <f t="shared" si="18"/>
        <v>203</v>
      </c>
      <c r="I22" s="355">
        <f t="shared" si="18"/>
        <v>203</v>
      </c>
      <c r="J22" s="355">
        <f t="shared" si="18"/>
        <v>203</v>
      </c>
      <c r="K22" s="355">
        <f t="shared" si="18"/>
        <v>203</v>
      </c>
      <c r="L22" s="355">
        <f t="shared" si="18"/>
        <v>203</v>
      </c>
      <c r="M22" s="355">
        <f t="shared" si="18"/>
        <v>203</v>
      </c>
      <c r="N22" s="355">
        <f t="shared" si="18"/>
        <v>127</v>
      </c>
      <c r="O22" s="355">
        <f t="shared" si="18"/>
        <v>93</v>
      </c>
      <c r="P22" s="355">
        <f t="shared" si="18"/>
        <v>-227</v>
      </c>
      <c r="Q22" s="355">
        <f t="shared" si="18"/>
        <v>-547</v>
      </c>
      <c r="R22" s="355">
        <f t="shared" si="18"/>
        <v>-571</v>
      </c>
      <c r="S22" s="355">
        <f t="shared" si="18"/>
        <v>-875</v>
      </c>
      <c r="T22" s="355">
        <f t="shared" si="18"/>
        <v>-1011</v>
      </c>
      <c r="U22" s="355">
        <f t="shared" si="18"/>
        <v>-1083</v>
      </c>
      <c r="V22" s="355">
        <f t="shared" si="18"/>
        <v>-1139</v>
      </c>
      <c r="W22" s="355">
        <f t="shared" ref="W22" si="19">V22+W20+W21-W16-W17-W18</f>
        <v>-1187</v>
      </c>
      <c r="X22" s="355">
        <f t="shared" ref="X22" si="20">W22+X20+X21-X16-X17-X18</f>
        <v>-1187</v>
      </c>
      <c r="Y22" s="355">
        <f t="shared" ref="Y22" si="21">X22+Y20+Y21-Y16-Y17-Y18</f>
        <v>-1187</v>
      </c>
      <c r="Z22" s="355">
        <f t="shared" ref="Z22" si="22">Y22+Z20+Z21-Z16-Z17-Z18</f>
        <v>-1187</v>
      </c>
      <c r="AA22" s="355">
        <f t="shared" ref="AA22" si="23">Z22+AA20+AA21-AA16-AA17-AA18</f>
        <v>-1187</v>
      </c>
      <c r="AB22" s="355">
        <f t="shared" ref="AB22" si="24">AA22+AB20+AB21-AB16-AB17-AB18</f>
        <v>-1187</v>
      </c>
      <c r="AC22" s="371"/>
      <c r="AD22" s="28">
        <f>AB22-2*64</f>
        <v>-1315</v>
      </c>
    </row>
  </sheetData>
  <mergeCells count="3">
    <mergeCell ref="A2:A8"/>
    <mergeCell ref="A9:A15"/>
    <mergeCell ref="A16:A22"/>
  </mergeCells>
  <phoneticPr fontId="23" type="noConversion"/>
  <pageMargins left="0.69930555555555596" right="0.69930555555555596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7"/>
  <sheetViews>
    <sheetView showGridLines="0" workbookViewId="0">
      <pane xSplit="3" ySplit="1" topLeftCell="D2" activePane="bottomRight" state="frozen"/>
      <selection pane="topRight"/>
      <selection pane="bottomLeft"/>
      <selection pane="bottomRight" activeCell="C33" sqref="C33"/>
    </sheetView>
  </sheetViews>
  <sheetFormatPr defaultColWidth="9" defaultRowHeight="15"/>
  <cols>
    <col min="1" max="1" width="23.375" style="172" customWidth="1"/>
    <col min="2" max="2" width="16" style="172" hidden="1" customWidth="1"/>
    <col min="3" max="3" width="15" style="171" bestFit="1" customWidth="1"/>
    <col min="4" max="4" width="4.75" style="171" bestFit="1" customWidth="1"/>
    <col min="5" max="5" width="5.25" style="171" customWidth="1"/>
    <col min="6" max="6" width="5.625" style="171" customWidth="1"/>
    <col min="7" max="7" width="5.375" style="171" customWidth="1"/>
    <col min="8" max="8" width="5.25" style="171" customWidth="1"/>
    <col min="9" max="10" width="5.75" style="171" customWidth="1"/>
    <col min="11" max="11" width="6.125" style="171" customWidth="1"/>
    <col min="12" max="12" width="6.375" style="171" customWidth="1"/>
    <col min="13" max="13" width="7.375" style="171" customWidth="1"/>
    <col min="14" max="14" width="7.75" style="171" customWidth="1"/>
    <col min="15" max="15" width="7.875" style="171" customWidth="1"/>
    <col min="16" max="16" width="5.5" style="171" customWidth="1"/>
    <col min="17" max="17" width="5.125" style="171" customWidth="1"/>
    <col min="18" max="18" width="5.875" style="171" customWidth="1"/>
    <col min="19" max="19" width="5.625" style="171" customWidth="1"/>
    <col min="20" max="40" width="6.375" style="171" customWidth="1"/>
    <col min="41" max="41" width="5.375" style="171" customWidth="1"/>
    <col min="42" max="42" width="7.375" style="171" customWidth="1"/>
    <col min="43" max="43" width="9" style="172"/>
    <col min="44" max="44" width="10.375" style="172" bestFit="1" customWidth="1"/>
    <col min="45" max="16384" width="9" style="172"/>
  </cols>
  <sheetData>
    <row r="1" spans="1:44" ht="18.75" customHeight="1">
      <c r="A1" s="472" t="s">
        <v>270</v>
      </c>
      <c r="B1" s="579"/>
      <c r="C1" s="473" t="s">
        <v>44</v>
      </c>
      <c r="D1" s="474" t="s">
        <v>80</v>
      </c>
      <c r="E1" s="168" t="s">
        <v>6</v>
      </c>
      <c r="F1" s="168" t="s">
        <v>7</v>
      </c>
      <c r="G1" s="168" t="s">
        <v>8</v>
      </c>
      <c r="H1" s="168" t="s">
        <v>9</v>
      </c>
      <c r="I1" s="168" t="s">
        <v>10</v>
      </c>
      <c r="J1" s="168" t="s">
        <v>11</v>
      </c>
      <c r="K1" s="168" t="s">
        <v>12</v>
      </c>
      <c r="L1" s="168" t="s">
        <v>13</v>
      </c>
      <c r="M1" s="168" t="s">
        <v>14</v>
      </c>
      <c r="N1" s="168" t="s">
        <v>15</v>
      </c>
      <c r="O1" s="168" t="s">
        <v>16</v>
      </c>
      <c r="P1" s="475" t="s">
        <v>17</v>
      </c>
      <c r="Q1" s="167" t="s">
        <v>6</v>
      </c>
      <c r="R1" s="168" t="s">
        <v>7</v>
      </c>
      <c r="S1" s="168" t="s">
        <v>8</v>
      </c>
      <c r="T1" s="169" t="s">
        <v>9</v>
      </c>
      <c r="U1" s="168" t="s">
        <v>10</v>
      </c>
      <c r="V1" s="169" t="s">
        <v>11</v>
      </c>
      <c r="W1" s="168" t="s">
        <v>12</v>
      </c>
      <c r="X1" s="169" t="s">
        <v>13</v>
      </c>
      <c r="Y1" s="168" t="s">
        <v>14</v>
      </c>
      <c r="Z1" s="169" t="s">
        <v>15</v>
      </c>
      <c r="AA1" s="168" t="s">
        <v>16</v>
      </c>
      <c r="AB1" s="430" t="s">
        <v>17</v>
      </c>
      <c r="AC1" s="464" t="s">
        <v>201</v>
      </c>
      <c r="AD1" s="465" t="s">
        <v>202</v>
      </c>
      <c r="AE1" s="464" t="s">
        <v>8</v>
      </c>
      <c r="AF1" s="465" t="s">
        <v>9</v>
      </c>
      <c r="AG1" s="464" t="s">
        <v>10</v>
      </c>
      <c r="AH1" s="465" t="s">
        <v>11</v>
      </c>
      <c r="AI1" s="464" t="s">
        <v>12</v>
      </c>
      <c r="AJ1" s="465" t="s">
        <v>13</v>
      </c>
      <c r="AK1" s="464" t="s">
        <v>14</v>
      </c>
      <c r="AL1" s="465" t="s">
        <v>15</v>
      </c>
      <c r="AM1" s="464" t="s">
        <v>16</v>
      </c>
      <c r="AN1" s="466" t="s">
        <v>17</v>
      </c>
      <c r="AO1" s="470" t="s">
        <v>4</v>
      </c>
      <c r="AP1" s="171" t="s">
        <v>45</v>
      </c>
    </row>
    <row r="2" spans="1:44">
      <c r="A2" s="675" t="s">
        <v>238</v>
      </c>
      <c r="B2" s="580">
        <v>10901108</v>
      </c>
      <c r="C2" s="476" t="s">
        <v>303</v>
      </c>
      <c r="D2" s="177"/>
      <c r="E2" s="176">
        <v>0</v>
      </c>
      <c r="F2" s="176">
        <v>0</v>
      </c>
      <c r="G2" s="176">
        <v>0</v>
      </c>
      <c r="H2" s="177">
        <v>0</v>
      </c>
      <c r="I2" s="177">
        <v>0</v>
      </c>
      <c r="J2" s="177">
        <v>0</v>
      </c>
      <c r="K2" s="177">
        <v>0.44</v>
      </c>
      <c r="L2" s="177">
        <v>1.46</v>
      </c>
      <c r="M2" s="177">
        <v>1.34</v>
      </c>
      <c r="N2" s="177">
        <v>65.790000000000006</v>
      </c>
      <c r="O2" s="177">
        <v>905.62999999999897</v>
      </c>
      <c r="P2" s="177">
        <v>914.71</v>
      </c>
      <c r="Q2" s="179">
        <v>469.36</v>
      </c>
      <c r="R2" s="177">
        <v>523.53</v>
      </c>
      <c r="S2" s="177">
        <v>479.565</v>
      </c>
      <c r="T2" s="177">
        <v>622.30999999999995</v>
      </c>
      <c r="U2" s="177">
        <v>585.9</v>
      </c>
      <c r="V2" s="177">
        <v>622.36</v>
      </c>
      <c r="W2" s="177">
        <v>513.27</v>
      </c>
      <c r="X2" s="177">
        <v>404.37</v>
      </c>
      <c r="Y2" s="177">
        <v>356.87</v>
      </c>
      <c r="Z2" s="177">
        <v>307.14</v>
      </c>
      <c r="AA2" s="177">
        <v>316.16000000000003</v>
      </c>
      <c r="AB2" s="180">
        <v>310.55</v>
      </c>
      <c r="AC2" s="179"/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37"/>
      <c r="AO2" s="471">
        <f>SUM(D2:AB2)</f>
        <v>7400.7549999999992</v>
      </c>
    </row>
    <row r="3" spans="1:44">
      <c r="A3" s="675"/>
      <c r="B3" s="580"/>
      <c r="C3" s="476" t="s">
        <v>166</v>
      </c>
      <c r="D3" s="200"/>
      <c r="E3" s="177">
        <v>354</v>
      </c>
      <c r="F3" s="177">
        <v>79</v>
      </c>
      <c r="G3" s="177">
        <v>258</v>
      </c>
      <c r="H3" s="177">
        <v>211</v>
      </c>
      <c r="I3" s="177">
        <v>231</v>
      </c>
      <c r="J3" s="177">
        <v>246</v>
      </c>
      <c r="K3" s="177">
        <v>169</v>
      </c>
      <c r="L3" s="177">
        <v>181</v>
      </c>
      <c r="M3" s="177">
        <v>23</v>
      </c>
      <c r="N3" s="177">
        <v>135</v>
      </c>
      <c r="O3" s="177">
        <v>338</v>
      </c>
      <c r="P3" s="178">
        <v>240</v>
      </c>
      <c r="Q3" s="179">
        <v>187</v>
      </c>
      <c r="R3" s="177">
        <v>80</v>
      </c>
      <c r="S3" s="177">
        <v>100</v>
      </c>
      <c r="T3" s="177">
        <v>103</v>
      </c>
      <c r="U3" s="199">
        <v>104</v>
      </c>
      <c r="V3" s="199">
        <v>125</v>
      </c>
      <c r="W3" s="199">
        <v>90</v>
      </c>
      <c r="X3" s="199">
        <v>78</v>
      </c>
      <c r="Y3" s="199">
        <v>84</v>
      </c>
      <c r="Z3" s="199">
        <v>79</v>
      </c>
      <c r="AA3" s="199">
        <v>90</v>
      </c>
      <c r="AB3" s="477">
        <v>134</v>
      </c>
      <c r="AC3" s="467"/>
      <c r="AD3" s="463"/>
      <c r="AE3" s="463"/>
      <c r="AF3" s="463"/>
      <c r="AG3" s="463"/>
      <c r="AH3" s="463"/>
      <c r="AI3" s="463"/>
      <c r="AJ3" s="463"/>
      <c r="AK3" s="463"/>
      <c r="AL3" s="463"/>
      <c r="AM3" s="463"/>
      <c r="AN3" s="353"/>
      <c r="AO3" s="471">
        <f>SUM(D3:AB3)</f>
        <v>3719</v>
      </c>
    </row>
    <row r="4" spans="1:44">
      <c r="A4" s="675"/>
      <c r="B4" s="580"/>
      <c r="C4" s="478" t="s">
        <v>49</v>
      </c>
      <c r="D4" s="182">
        <v>2061.395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/>
      <c r="Q4" s="184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5"/>
      <c r="AC4" s="438"/>
      <c r="AD4" s="423"/>
      <c r="AE4" s="423"/>
      <c r="AF4" s="423"/>
      <c r="AG4" s="423"/>
      <c r="AH4" s="423"/>
      <c r="AI4" s="423"/>
      <c r="AJ4" s="423"/>
      <c r="AK4" s="423"/>
      <c r="AL4" s="423"/>
      <c r="AM4" s="423"/>
      <c r="AN4" s="439"/>
      <c r="AO4" s="471">
        <f>SUM(D4:AB4)</f>
        <v>2061.395</v>
      </c>
      <c r="AP4" s="186"/>
    </row>
    <row r="5" spans="1:44">
      <c r="A5" s="675"/>
      <c r="B5" s="580"/>
      <c r="C5" s="478" t="s">
        <v>195</v>
      </c>
      <c r="D5" s="417"/>
      <c r="E5" s="182"/>
      <c r="F5" s="182"/>
      <c r="G5" s="182"/>
      <c r="H5" s="187"/>
      <c r="I5" s="187"/>
      <c r="J5" s="187"/>
      <c r="K5" s="187"/>
      <c r="L5" s="187"/>
      <c r="M5" s="187"/>
      <c r="N5" s="182"/>
      <c r="O5" s="182"/>
      <c r="P5" s="183"/>
      <c r="Q5" s="184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5"/>
      <c r="AC5" s="438"/>
      <c r="AD5" s="423"/>
      <c r="AE5" s="423"/>
      <c r="AF5" s="423"/>
      <c r="AG5" s="423"/>
      <c r="AH5" s="423"/>
      <c r="AI5" s="423"/>
      <c r="AJ5" s="423"/>
      <c r="AK5" s="423"/>
      <c r="AL5" s="423"/>
      <c r="AM5" s="423"/>
      <c r="AN5" s="439"/>
      <c r="AO5" s="471">
        <f>SUM(D5:AB5)</f>
        <v>0</v>
      </c>
      <c r="AP5" s="186"/>
    </row>
    <row r="6" spans="1:44">
      <c r="A6" s="675"/>
      <c r="B6" s="580"/>
      <c r="C6" s="479" t="s">
        <v>51</v>
      </c>
      <c r="D6" s="417"/>
      <c r="E6" s="182"/>
      <c r="F6" s="182"/>
      <c r="G6" s="187"/>
      <c r="H6" s="187"/>
      <c r="I6" s="187"/>
      <c r="J6" s="187"/>
      <c r="K6" s="187"/>
      <c r="L6" s="187"/>
      <c r="M6" s="187"/>
      <c r="N6" s="189"/>
      <c r="O6" s="187"/>
      <c r="P6" s="194"/>
      <c r="Q6" s="201"/>
      <c r="R6" s="187"/>
      <c r="S6" s="187"/>
      <c r="T6" s="182"/>
      <c r="U6" s="182"/>
      <c r="V6" s="182"/>
      <c r="W6" s="182"/>
      <c r="X6" s="182"/>
      <c r="Y6" s="182"/>
      <c r="Z6" s="182"/>
      <c r="AA6" s="182"/>
      <c r="AB6" s="185"/>
      <c r="AC6" s="438"/>
      <c r="AD6" s="423"/>
      <c r="AE6" s="423"/>
      <c r="AF6" s="423"/>
      <c r="AG6" s="423"/>
      <c r="AH6" s="423"/>
      <c r="AI6" s="423"/>
      <c r="AJ6" s="423"/>
      <c r="AK6" s="423"/>
      <c r="AL6" s="423"/>
      <c r="AM6" s="423"/>
      <c r="AN6" s="439"/>
      <c r="AO6" s="471">
        <f>SUM(D6:AB6)</f>
        <v>0</v>
      </c>
      <c r="AP6" s="186"/>
    </row>
    <row r="7" spans="1:44">
      <c r="A7" s="675"/>
      <c r="B7" s="580"/>
      <c r="C7" s="480" t="s">
        <v>52</v>
      </c>
      <c r="D7" s="196">
        <f>D4+D5+D6-D2-D3</f>
        <v>2061.395</v>
      </c>
      <c r="E7" s="196">
        <f>D7+E5+E6-E2-E3</f>
        <v>1707.395</v>
      </c>
      <c r="F7" s="196">
        <f>E7+F5+F6-F2-F3</f>
        <v>1628.395</v>
      </c>
      <c r="G7" s="196">
        <f>F7+G5+G6-G2-G3</f>
        <v>1370.395</v>
      </c>
      <c r="H7" s="196">
        <f t="shared" ref="H7:R7" si="0">G7+H5+H6-H2-H3</f>
        <v>1159.395</v>
      </c>
      <c r="I7" s="196">
        <f t="shared" si="0"/>
        <v>928.39499999999998</v>
      </c>
      <c r="J7" s="196">
        <f t="shared" si="0"/>
        <v>682.39499999999998</v>
      </c>
      <c r="K7" s="196">
        <f t="shared" si="0"/>
        <v>512.95499999999993</v>
      </c>
      <c r="L7" s="196">
        <f t="shared" si="0"/>
        <v>330.49499999999995</v>
      </c>
      <c r="M7" s="196">
        <f t="shared" si="0"/>
        <v>306.15499999999997</v>
      </c>
      <c r="N7" s="196">
        <f t="shared" si="0"/>
        <v>105.36499999999995</v>
      </c>
      <c r="O7" s="196">
        <f t="shared" si="0"/>
        <v>-1138.264999999999</v>
      </c>
      <c r="P7" s="196">
        <f t="shared" si="0"/>
        <v>-2292.974999999999</v>
      </c>
      <c r="Q7" s="196">
        <f>P7+Q5+Q6-Q2-Q3</f>
        <v>-2949.3349999999991</v>
      </c>
      <c r="R7" s="196">
        <f t="shared" si="0"/>
        <v>-3552.8649999999989</v>
      </c>
      <c r="S7" s="196">
        <f t="shared" ref="S7:AB7" si="1">R7+S5+S6-S2-S3</f>
        <v>-4132.4299999999985</v>
      </c>
      <c r="T7" s="196">
        <f t="shared" si="1"/>
        <v>-4857.739999999998</v>
      </c>
      <c r="U7" s="196">
        <f t="shared" si="1"/>
        <v>-5547.6399999999976</v>
      </c>
      <c r="V7" s="196">
        <f t="shared" si="1"/>
        <v>-6294.9999999999973</v>
      </c>
      <c r="W7" s="196">
        <f t="shared" si="1"/>
        <v>-6898.2699999999968</v>
      </c>
      <c r="X7" s="196">
        <f t="shared" si="1"/>
        <v>-7380.6399999999967</v>
      </c>
      <c r="Y7" s="196">
        <f t="shared" si="1"/>
        <v>-7821.5099999999966</v>
      </c>
      <c r="Z7" s="413">
        <f t="shared" si="1"/>
        <v>-8207.6499999999978</v>
      </c>
      <c r="AA7" s="196">
        <f t="shared" si="1"/>
        <v>-8613.8099999999977</v>
      </c>
      <c r="AB7" s="481">
        <f t="shared" si="1"/>
        <v>-9058.3599999999969</v>
      </c>
      <c r="AC7" s="469">
        <f t="shared" ref="AC7" si="2">AB7+AC5+AC6-AC2-AC3</f>
        <v>-9058.3599999999969</v>
      </c>
      <c r="AD7" s="427">
        <f t="shared" ref="AD7" si="3">AC7+AD5+AD6-AD2-AD3</f>
        <v>-9058.3599999999969</v>
      </c>
      <c r="AE7" s="427">
        <f t="shared" ref="AE7" si="4">AD7+AE5+AE6-AE2-AE3</f>
        <v>-9058.3599999999969</v>
      </c>
      <c r="AF7" s="427">
        <f t="shared" ref="AF7" si="5">AE7+AF5+AF6-AF2-AF3</f>
        <v>-9058.3599999999969</v>
      </c>
      <c r="AG7" s="427">
        <f t="shared" ref="AG7" si="6">AF7+AG5+AG6-AG2-AG3</f>
        <v>-9058.3599999999969</v>
      </c>
      <c r="AH7" s="427">
        <f t="shared" ref="AH7" si="7">AG7+AH5+AH6-AH2-AH3</f>
        <v>-9058.3599999999969</v>
      </c>
      <c r="AI7" s="427">
        <f t="shared" ref="AI7" si="8">AH7+AI5+AI6-AI2-AI3</f>
        <v>-9058.3599999999969</v>
      </c>
      <c r="AJ7" s="427">
        <f t="shared" ref="AJ7" si="9">AI7+AJ5+AJ6-AJ2-AJ3</f>
        <v>-9058.3599999999969</v>
      </c>
      <c r="AK7" s="427">
        <f t="shared" ref="AK7" si="10">AJ7+AK5+AK6-AK2-AK3</f>
        <v>-9058.3599999999969</v>
      </c>
      <c r="AL7" s="427">
        <f t="shared" ref="AL7" si="11">AK7+AL5+AL6-AL2-AL3</f>
        <v>-9058.3599999999969</v>
      </c>
      <c r="AM7" s="427">
        <f t="shared" ref="AM7" si="12">AL7+AM5+AM6-AM2-AM3</f>
        <v>-9058.3599999999969</v>
      </c>
      <c r="AN7" s="440"/>
      <c r="AO7" s="440"/>
      <c r="AP7" s="198">
        <f>AB7-0</f>
        <v>-9058.3599999999969</v>
      </c>
      <c r="AQ7" s="172">
        <v>8.9600000000000009</v>
      </c>
      <c r="AR7" s="172">
        <f>AP7*AQ7</f>
        <v>-81162.905599999984</v>
      </c>
    </row>
    <row r="8" spans="1:44">
      <c r="A8" s="675" t="s">
        <v>266</v>
      </c>
      <c r="B8" s="580">
        <v>10901109</v>
      </c>
      <c r="C8" s="476" t="s">
        <v>304</v>
      </c>
      <c r="D8" s="174"/>
      <c r="E8" s="175">
        <v>0</v>
      </c>
      <c r="F8" s="175">
        <v>0</v>
      </c>
      <c r="G8" s="176">
        <v>0</v>
      </c>
      <c r="H8" s="177">
        <v>0</v>
      </c>
      <c r="I8" s="177">
        <v>0</v>
      </c>
      <c r="J8" s="177">
        <v>0</v>
      </c>
      <c r="K8" s="177">
        <v>0</v>
      </c>
      <c r="L8" s="177">
        <v>0</v>
      </c>
      <c r="M8" s="177">
        <v>0</v>
      </c>
      <c r="N8" s="176">
        <v>124.86</v>
      </c>
      <c r="O8" s="177">
        <v>1370.86</v>
      </c>
      <c r="P8" s="178">
        <v>1589.91</v>
      </c>
      <c r="Q8" s="179">
        <v>1708.35</v>
      </c>
      <c r="R8" s="177">
        <v>1547.11</v>
      </c>
      <c r="S8" s="177">
        <v>1260.56</v>
      </c>
      <c r="T8" s="177">
        <v>1248.1300000000001</v>
      </c>
      <c r="U8" s="177">
        <v>1246.17</v>
      </c>
      <c r="V8" s="177">
        <v>1125.8599999999999</v>
      </c>
      <c r="W8" s="177">
        <v>1188.98</v>
      </c>
      <c r="X8" s="177">
        <v>1041.1199999999999</v>
      </c>
      <c r="Y8" s="177">
        <v>965.71</v>
      </c>
      <c r="Z8" s="177">
        <v>857.52</v>
      </c>
      <c r="AA8" s="177">
        <v>860.16</v>
      </c>
      <c r="AB8" s="180">
        <v>887.04</v>
      </c>
      <c r="AC8" s="179"/>
      <c r="AD8" s="422"/>
      <c r="AE8" s="422"/>
      <c r="AF8" s="422"/>
      <c r="AG8" s="422"/>
      <c r="AH8" s="422"/>
      <c r="AI8" s="422"/>
      <c r="AJ8" s="422"/>
      <c r="AK8" s="422"/>
      <c r="AL8" s="422"/>
      <c r="AM8" s="422"/>
      <c r="AN8" s="437"/>
      <c r="AO8" s="471">
        <f>SUM(D8:AB8)</f>
        <v>17022.34</v>
      </c>
    </row>
    <row r="9" spans="1:44">
      <c r="A9" s="675"/>
      <c r="B9" s="580"/>
      <c r="C9" s="476" t="s">
        <v>166</v>
      </c>
      <c r="D9" s="174"/>
      <c r="E9" s="177">
        <v>86</v>
      </c>
      <c r="F9" s="177">
        <v>7</v>
      </c>
      <c r="G9" s="177">
        <v>17</v>
      </c>
      <c r="H9" s="177">
        <v>2</v>
      </c>
      <c r="I9" s="177">
        <v>2</v>
      </c>
      <c r="J9" s="177">
        <v>7</v>
      </c>
      <c r="K9" s="177">
        <v>22</v>
      </c>
      <c r="L9" s="177">
        <v>1</v>
      </c>
      <c r="M9" s="177">
        <v>4</v>
      </c>
      <c r="N9" s="177">
        <v>29</v>
      </c>
      <c r="O9" s="177">
        <v>46</v>
      </c>
      <c r="P9" s="178">
        <v>74</v>
      </c>
      <c r="Q9" s="179">
        <v>55</v>
      </c>
      <c r="R9" s="177">
        <v>40</v>
      </c>
      <c r="S9" s="177">
        <v>49</v>
      </c>
      <c r="T9" s="199">
        <v>49</v>
      </c>
      <c r="U9" s="199">
        <v>35</v>
      </c>
      <c r="V9" s="199">
        <v>12</v>
      </c>
      <c r="W9" s="199">
        <v>10</v>
      </c>
      <c r="X9" s="199">
        <v>10</v>
      </c>
      <c r="Y9" s="199">
        <v>18</v>
      </c>
      <c r="Z9" s="199">
        <v>1</v>
      </c>
      <c r="AA9" s="199">
        <v>20</v>
      </c>
      <c r="AB9" s="477">
        <v>10</v>
      </c>
      <c r="AC9" s="467"/>
      <c r="AD9" s="463"/>
      <c r="AE9" s="463"/>
      <c r="AF9" s="463"/>
      <c r="AG9" s="463"/>
      <c r="AH9" s="463"/>
      <c r="AI9" s="463"/>
      <c r="AJ9" s="463"/>
      <c r="AK9" s="463"/>
      <c r="AL9" s="463"/>
      <c r="AM9" s="463"/>
      <c r="AN9" s="353"/>
      <c r="AO9" s="471">
        <f>SUM(D9:AB9)</f>
        <v>606</v>
      </c>
    </row>
    <row r="10" spans="1:44">
      <c r="A10" s="675"/>
      <c r="B10" s="580"/>
      <c r="C10" s="478" t="s">
        <v>49</v>
      </c>
      <c r="D10" s="418">
        <v>1645.03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3"/>
      <c r="Q10" s="184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5"/>
      <c r="AC10" s="438"/>
      <c r="AD10" s="423"/>
      <c r="AE10" s="423"/>
      <c r="AF10" s="423"/>
      <c r="AG10" s="423"/>
      <c r="AH10" s="423"/>
      <c r="AI10" s="423"/>
      <c r="AJ10" s="423"/>
      <c r="AK10" s="423"/>
      <c r="AL10" s="423"/>
      <c r="AM10" s="423"/>
      <c r="AN10" s="439"/>
      <c r="AO10" s="471">
        <f>SUM(D10:AB10)</f>
        <v>1645.03</v>
      </c>
      <c r="AP10" s="186"/>
    </row>
    <row r="11" spans="1:44">
      <c r="A11" s="675"/>
      <c r="B11" s="580"/>
      <c r="C11" s="478" t="s">
        <v>195</v>
      </c>
      <c r="D11" s="417"/>
      <c r="E11" s="182"/>
      <c r="F11" s="182"/>
      <c r="G11" s="182"/>
      <c r="H11" s="187"/>
      <c r="I11" s="187"/>
      <c r="J11" s="187"/>
      <c r="K11" s="187"/>
      <c r="L11" s="187"/>
      <c r="M11" s="187"/>
      <c r="N11" s="182"/>
      <c r="O11" s="182"/>
      <c r="P11" s="183"/>
      <c r="Q11" s="184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5"/>
      <c r="AC11" s="438"/>
      <c r="AD11" s="423"/>
      <c r="AE11" s="423"/>
      <c r="AF11" s="423"/>
      <c r="AG11" s="423"/>
      <c r="AH11" s="423"/>
      <c r="AI11" s="423"/>
      <c r="AJ11" s="423"/>
      <c r="AK11" s="423"/>
      <c r="AL11" s="423"/>
      <c r="AM11" s="423"/>
      <c r="AN11" s="439"/>
      <c r="AO11" s="471">
        <f>SUM(D11:AB11)</f>
        <v>0</v>
      </c>
      <c r="AP11" s="186"/>
    </row>
    <row r="12" spans="1:44">
      <c r="A12" s="675"/>
      <c r="B12" s="580"/>
      <c r="C12" s="479" t="s">
        <v>51</v>
      </c>
      <c r="D12" s="417"/>
      <c r="E12" s="187"/>
      <c r="F12" s="187"/>
      <c r="G12" s="182"/>
      <c r="H12" s="187"/>
      <c r="I12" s="187"/>
      <c r="J12" s="187"/>
      <c r="K12" s="187"/>
      <c r="L12" s="187"/>
      <c r="M12" s="182"/>
      <c r="N12" s="189"/>
      <c r="O12" s="190"/>
      <c r="P12" s="183"/>
      <c r="Q12" s="191"/>
      <c r="R12" s="192"/>
      <c r="S12" s="193"/>
      <c r="T12" s="187"/>
      <c r="U12" s="187"/>
      <c r="V12" s="187"/>
      <c r="W12" s="187"/>
      <c r="X12" s="187"/>
      <c r="Y12" s="187"/>
      <c r="Z12" s="187"/>
      <c r="AA12" s="187"/>
      <c r="AB12" s="185"/>
      <c r="AC12" s="438"/>
      <c r="AD12" s="423"/>
      <c r="AE12" s="423"/>
      <c r="AF12" s="423"/>
      <c r="AG12" s="423"/>
      <c r="AH12" s="423"/>
      <c r="AI12" s="423"/>
      <c r="AJ12" s="423"/>
      <c r="AK12" s="423"/>
      <c r="AL12" s="423"/>
      <c r="AM12" s="423"/>
      <c r="AN12" s="439"/>
      <c r="AO12" s="471">
        <f>SUM(D12:AB12)</f>
        <v>0</v>
      </c>
      <c r="AP12" s="186"/>
    </row>
    <row r="13" spans="1:44">
      <c r="A13" s="675"/>
      <c r="B13" s="580"/>
      <c r="C13" s="480" t="s">
        <v>52</v>
      </c>
      <c r="D13" s="196">
        <f>D10+D11+D12-D8-D9</f>
        <v>1645.03</v>
      </c>
      <c r="E13" s="196">
        <f>D13+E11+E12-E8-E9</f>
        <v>1559.03</v>
      </c>
      <c r="F13" s="196">
        <f>E13+F11+F12-F8-F9</f>
        <v>1552.03</v>
      </c>
      <c r="G13" s="196">
        <f>F13+G11+G12-G8-G9</f>
        <v>1535.03</v>
      </c>
      <c r="H13" s="196">
        <f t="shared" ref="H13:R13" si="13">G13+H11+H12-H8-H9</f>
        <v>1533.03</v>
      </c>
      <c r="I13" s="196">
        <f t="shared" si="13"/>
        <v>1531.03</v>
      </c>
      <c r="J13" s="196">
        <f t="shared" si="13"/>
        <v>1524.03</v>
      </c>
      <c r="K13" s="196">
        <f t="shared" si="13"/>
        <v>1502.03</v>
      </c>
      <c r="L13" s="196">
        <f t="shared" si="13"/>
        <v>1501.03</v>
      </c>
      <c r="M13" s="196">
        <f t="shared" si="13"/>
        <v>1497.03</v>
      </c>
      <c r="N13" s="196">
        <f t="shared" si="13"/>
        <v>1343.17</v>
      </c>
      <c r="O13" s="196">
        <f t="shared" si="13"/>
        <v>-73.689999999999827</v>
      </c>
      <c r="P13" s="196">
        <f t="shared" si="13"/>
        <v>-1737.6</v>
      </c>
      <c r="Q13" s="196">
        <f>P13+Q11+Q12-Q8-Q9</f>
        <v>-3500.95</v>
      </c>
      <c r="R13" s="196">
        <f t="shared" si="13"/>
        <v>-5088.0599999999995</v>
      </c>
      <c r="S13" s="196">
        <f t="shared" ref="S13:AB13" si="14">R13+S11+S12-S8-S9</f>
        <v>-6397.619999999999</v>
      </c>
      <c r="T13" s="196">
        <f t="shared" si="14"/>
        <v>-7694.7499999999991</v>
      </c>
      <c r="U13" s="196">
        <f t="shared" si="14"/>
        <v>-8975.9199999999983</v>
      </c>
      <c r="V13" s="196">
        <f t="shared" si="14"/>
        <v>-10113.779999999999</v>
      </c>
      <c r="W13" s="196">
        <f t="shared" si="14"/>
        <v>-11312.759999999998</v>
      </c>
      <c r="X13" s="196">
        <f t="shared" si="14"/>
        <v>-12363.879999999997</v>
      </c>
      <c r="Y13" s="196">
        <f t="shared" si="14"/>
        <v>-13347.589999999997</v>
      </c>
      <c r="Z13" s="413">
        <f t="shared" si="14"/>
        <v>-14206.109999999997</v>
      </c>
      <c r="AA13" s="468">
        <f t="shared" si="14"/>
        <v>-15086.269999999997</v>
      </c>
      <c r="AB13" s="481">
        <f t="shared" si="14"/>
        <v>-15983.309999999998</v>
      </c>
      <c r="AC13" s="469">
        <f t="shared" ref="AC13" si="15">AB13+AC11+AC12-AC8-AC9</f>
        <v>-15983.309999999998</v>
      </c>
      <c r="AD13" s="427">
        <f t="shared" ref="AD13" si="16">AC13+AD11+AD12-AD8-AD9</f>
        <v>-15983.309999999998</v>
      </c>
      <c r="AE13" s="427">
        <f t="shared" ref="AE13" si="17">AD13+AE11+AE12-AE8-AE9</f>
        <v>-15983.309999999998</v>
      </c>
      <c r="AF13" s="427">
        <f t="shared" ref="AF13" si="18">AE13+AF11+AF12-AF8-AF9</f>
        <v>-15983.309999999998</v>
      </c>
      <c r="AG13" s="427">
        <f t="shared" ref="AG13" si="19">AF13+AG11+AG12-AG8-AG9</f>
        <v>-15983.309999999998</v>
      </c>
      <c r="AH13" s="427">
        <f t="shared" ref="AH13" si="20">AG13+AH11+AH12-AH8-AH9</f>
        <v>-15983.309999999998</v>
      </c>
      <c r="AI13" s="427">
        <f t="shared" ref="AI13" si="21">AH13+AI11+AI12-AI8-AI9</f>
        <v>-15983.309999999998</v>
      </c>
      <c r="AJ13" s="427">
        <f t="shared" ref="AJ13" si="22">AI13+AJ11+AJ12-AJ8-AJ9</f>
        <v>-15983.309999999998</v>
      </c>
      <c r="AK13" s="427">
        <f t="shared" ref="AK13" si="23">AJ13+AK11+AK12-AK8-AK9</f>
        <v>-15983.309999999998</v>
      </c>
      <c r="AL13" s="427">
        <f t="shared" ref="AL13" si="24">AK13+AL11+AL12-AL8-AL9</f>
        <v>-15983.309999999998</v>
      </c>
      <c r="AM13" s="427">
        <f t="shared" ref="AM13" si="25">AL13+AM11+AM12-AM8-AM9</f>
        <v>-15983.309999999998</v>
      </c>
      <c r="AN13" s="440"/>
      <c r="AO13" s="440"/>
      <c r="AP13" s="198">
        <f>AB13-0</f>
        <v>-15983.309999999998</v>
      </c>
      <c r="AQ13" s="172">
        <v>11.82</v>
      </c>
      <c r="AR13" s="172">
        <f>AP13*AQ13</f>
        <v>-188922.72419999997</v>
      </c>
    </row>
    <row r="14" spans="1:44">
      <c r="A14" s="676" t="s">
        <v>267</v>
      </c>
      <c r="B14" s="581">
        <v>10901128</v>
      </c>
      <c r="C14" s="476" t="s">
        <v>303</v>
      </c>
      <c r="D14" s="174"/>
      <c r="E14" s="176">
        <v>0</v>
      </c>
      <c r="F14" s="176">
        <v>0</v>
      </c>
      <c r="G14" s="176">
        <v>0</v>
      </c>
      <c r="H14" s="177">
        <v>0</v>
      </c>
      <c r="I14" s="177">
        <v>0</v>
      </c>
      <c r="J14" s="177">
        <v>0</v>
      </c>
      <c r="K14" s="177">
        <v>3.4</v>
      </c>
      <c r="L14" s="177">
        <v>5.85</v>
      </c>
      <c r="M14" s="177">
        <v>6.9</v>
      </c>
      <c r="N14" s="177">
        <v>293.37</v>
      </c>
      <c r="O14" s="177">
        <v>2815.64</v>
      </c>
      <c r="P14" s="178">
        <v>2612.21</v>
      </c>
      <c r="Q14" s="179">
        <v>597.57000000000005</v>
      </c>
      <c r="R14" s="177">
        <v>876.72</v>
      </c>
      <c r="S14" s="177">
        <v>928.62</v>
      </c>
      <c r="T14" s="177">
        <v>1484.98</v>
      </c>
      <c r="U14" s="177">
        <v>1389.35</v>
      </c>
      <c r="V14" s="177">
        <v>1661.29</v>
      </c>
      <c r="W14" s="177">
        <v>1189.8699999999999</v>
      </c>
      <c r="X14" s="177">
        <v>928.23</v>
      </c>
      <c r="Y14" s="177">
        <v>782.02</v>
      </c>
      <c r="Z14" s="177">
        <v>781.36</v>
      </c>
      <c r="AA14" s="177">
        <v>819.2</v>
      </c>
      <c r="AB14" s="180">
        <v>758.8</v>
      </c>
      <c r="AC14" s="179"/>
      <c r="AD14" s="422"/>
      <c r="AE14" s="422"/>
      <c r="AF14" s="422"/>
      <c r="AG14" s="422"/>
      <c r="AH14" s="422"/>
      <c r="AI14" s="422"/>
      <c r="AJ14" s="422"/>
      <c r="AK14" s="422"/>
      <c r="AL14" s="422"/>
      <c r="AM14" s="422"/>
      <c r="AN14" s="437"/>
      <c r="AO14" s="471">
        <f>SUM(D14:AB14)</f>
        <v>17935.38</v>
      </c>
    </row>
    <row r="15" spans="1:44">
      <c r="A15" s="676"/>
      <c r="B15" s="581"/>
      <c r="C15" s="476" t="s">
        <v>166</v>
      </c>
      <c r="D15" s="174"/>
      <c r="E15" s="177">
        <v>844</v>
      </c>
      <c r="F15" s="177">
        <v>207</v>
      </c>
      <c r="G15" s="177">
        <v>628</v>
      </c>
      <c r="H15" s="177">
        <v>441</v>
      </c>
      <c r="I15" s="177">
        <v>522</v>
      </c>
      <c r="J15" s="177">
        <v>621</v>
      </c>
      <c r="K15" s="177">
        <v>397</v>
      </c>
      <c r="L15" s="177">
        <v>461</v>
      </c>
      <c r="M15" s="177">
        <v>81</v>
      </c>
      <c r="N15" s="177">
        <v>457</v>
      </c>
      <c r="O15" s="177">
        <v>1211</v>
      </c>
      <c r="P15" s="178">
        <v>817</v>
      </c>
      <c r="Q15" s="179">
        <v>605</v>
      </c>
      <c r="R15" s="177">
        <v>241</v>
      </c>
      <c r="S15" s="177">
        <v>304</v>
      </c>
      <c r="T15" s="199">
        <v>316</v>
      </c>
      <c r="U15" s="199">
        <v>335</v>
      </c>
      <c r="V15" s="199">
        <v>429</v>
      </c>
      <c r="W15" s="199">
        <v>308</v>
      </c>
      <c r="X15" s="199">
        <v>263</v>
      </c>
      <c r="Y15" s="199">
        <v>276</v>
      </c>
      <c r="Z15" s="199">
        <v>277</v>
      </c>
      <c r="AA15" s="199">
        <v>298</v>
      </c>
      <c r="AB15" s="477">
        <v>463</v>
      </c>
      <c r="AC15" s="467"/>
      <c r="AD15" s="463"/>
      <c r="AE15" s="463"/>
      <c r="AF15" s="463"/>
      <c r="AG15" s="463"/>
      <c r="AH15" s="463"/>
      <c r="AI15" s="463"/>
      <c r="AJ15" s="463"/>
      <c r="AK15" s="463"/>
      <c r="AL15" s="463"/>
      <c r="AM15" s="463"/>
      <c r="AN15" s="353"/>
      <c r="AO15" s="471">
        <f>SUM(D15:AB15)</f>
        <v>10802</v>
      </c>
    </row>
    <row r="16" spans="1:44">
      <c r="A16" s="676"/>
      <c r="B16" s="581"/>
      <c r="C16" s="478" t="s">
        <v>49</v>
      </c>
      <c r="D16" s="418">
        <v>3341.13</v>
      </c>
      <c r="E16" s="190"/>
      <c r="F16" s="190"/>
      <c r="G16" s="190"/>
      <c r="H16" s="190"/>
      <c r="I16" s="190"/>
      <c r="J16" s="190"/>
      <c r="K16" s="190"/>
      <c r="L16" s="190"/>
      <c r="M16" s="182"/>
      <c r="N16" s="182"/>
      <c r="O16" s="182"/>
      <c r="P16" s="183"/>
      <c r="Q16" s="184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5"/>
      <c r="AC16" s="438"/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39"/>
      <c r="AO16" s="471">
        <f>SUM(D16:AB16)</f>
        <v>3341.13</v>
      </c>
      <c r="AP16" s="186"/>
    </row>
    <row r="17" spans="1:44">
      <c r="A17" s="676"/>
      <c r="B17" s="581"/>
      <c r="C17" s="478" t="s">
        <v>195</v>
      </c>
      <c r="D17" s="418"/>
      <c r="E17" s="190"/>
      <c r="F17" s="190"/>
      <c r="G17" s="190"/>
      <c r="H17" s="187"/>
      <c r="I17" s="187"/>
      <c r="J17" s="187"/>
      <c r="K17" s="187"/>
      <c r="L17" s="187"/>
      <c r="M17" s="182"/>
      <c r="N17" s="182"/>
      <c r="O17" s="182"/>
      <c r="P17" s="183"/>
      <c r="Q17" s="184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5"/>
      <c r="AC17" s="438"/>
      <c r="AD17" s="423"/>
      <c r="AE17" s="423"/>
      <c r="AF17" s="423"/>
      <c r="AG17" s="423"/>
      <c r="AH17" s="423"/>
      <c r="AI17" s="423"/>
      <c r="AJ17" s="423"/>
      <c r="AK17" s="423"/>
      <c r="AL17" s="423"/>
      <c r="AM17" s="423"/>
      <c r="AN17" s="439"/>
      <c r="AO17" s="471">
        <f>SUM(D17:AB17)</f>
        <v>0</v>
      </c>
      <c r="AP17" s="186"/>
    </row>
    <row r="18" spans="1:44">
      <c r="A18" s="676"/>
      <c r="B18" s="581"/>
      <c r="C18" s="479" t="s">
        <v>51</v>
      </c>
      <c r="D18" s="417"/>
      <c r="E18" s="187"/>
      <c r="F18" s="187"/>
      <c r="G18" s="187"/>
      <c r="H18" s="187"/>
      <c r="I18" s="187"/>
      <c r="J18" s="187"/>
      <c r="K18" s="187"/>
      <c r="L18" s="187"/>
      <c r="M18" s="187"/>
      <c r="N18" s="189"/>
      <c r="O18" s="182"/>
      <c r="P18" s="183"/>
      <c r="Q18" s="184"/>
      <c r="R18" s="187"/>
      <c r="S18" s="202"/>
      <c r="T18" s="187"/>
      <c r="U18" s="187"/>
      <c r="V18" s="187"/>
      <c r="W18" s="187"/>
      <c r="X18" s="187"/>
      <c r="Y18" s="187"/>
      <c r="Z18" s="187"/>
      <c r="AA18" s="182"/>
      <c r="AB18" s="185"/>
      <c r="AC18" s="438"/>
      <c r="AD18" s="423"/>
      <c r="AE18" s="423"/>
      <c r="AF18" s="423"/>
      <c r="AG18" s="423"/>
      <c r="AH18" s="423"/>
      <c r="AI18" s="423"/>
      <c r="AJ18" s="423"/>
      <c r="AK18" s="423"/>
      <c r="AL18" s="423"/>
      <c r="AM18" s="423"/>
      <c r="AN18" s="439"/>
      <c r="AO18" s="471">
        <f>SUM(D18:AB18)</f>
        <v>0</v>
      </c>
      <c r="AP18" s="186"/>
    </row>
    <row r="19" spans="1:44" ht="15.75" thickBot="1">
      <c r="A19" s="677"/>
      <c r="B19" s="582"/>
      <c r="C19" s="484" t="s">
        <v>52</v>
      </c>
      <c r="D19" s="445">
        <f>D16+D17+D18-D14-D15</f>
        <v>3341.13</v>
      </c>
      <c r="E19" s="445">
        <f>D19+E17+E18-E14-E15</f>
        <v>2497.13</v>
      </c>
      <c r="F19" s="445">
        <f>E19+F17+F18-F14-F15</f>
        <v>2290.13</v>
      </c>
      <c r="G19" s="445">
        <f>F19+G17+G18-G14-G15</f>
        <v>1662.13</v>
      </c>
      <c r="H19" s="445">
        <f t="shared" ref="H19:R19" si="26">G19+H17+H18-H14-H15</f>
        <v>1221.1300000000001</v>
      </c>
      <c r="I19" s="445">
        <f t="shared" si="26"/>
        <v>699.13000000000011</v>
      </c>
      <c r="J19" s="445">
        <f t="shared" si="26"/>
        <v>78.130000000000109</v>
      </c>
      <c r="K19" s="445">
        <f t="shared" si="26"/>
        <v>-322.26999999999987</v>
      </c>
      <c r="L19" s="445">
        <f t="shared" si="26"/>
        <v>-789.11999999999989</v>
      </c>
      <c r="M19" s="445">
        <f t="shared" si="26"/>
        <v>-877.01999999999987</v>
      </c>
      <c r="N19" s="445">
        <f t="shared" si="26"/>
        <v>-1627.3899999999999</v>
      </c>
      <c r="O19" s="445">
        <f t="shared" si="26"/>
        <v>-5654.03</v>
      </c>
      <c r="P19" s="445">
        <f t="shared" si="26"/>
        <v>-9083.24</v>
      </c>
      <c r="Q19" s="445">
        <f>P19+Q17+Q18-Q14-Q15</f>
        <v>-10285.81</v>
      </c>
      <c r="R19" s="445">
        <f t="shared" si="26"/>
        <v>-11403.529999999999</v>
      </c>
      <c r="S19" s="445">
        <f t="shared" ref="S19:AB19" si="27">R19+S17+S18-S14-S15</f>
        <v>-12636.15</v>
      </c>
      <c r="T19" s="445">
        <f t="shared" si="27"/>
        <v>-14437.13</v>
      </c>
      <c r="U19" s="445">
        <f t="shared" si="27"/>
        <v>-16161.48</v>
      </c>
      <c r="V19" s="445">
        <f t="shared" si="27"/>
        <v>-18251.77</v>
      </c>
      <c r="W19" s="445">
        <f t="shared" si="27"/>
        <v>-19749.64</v>
      </c>
      <c r="X19" s="445">
        <f t="shared" si="27"/>
        <v>-20940.87</v>
      </c>
      <c r="Y19" s="445">
        <f t="shared" si="27"/>
        <v>-21998.89</v>
      </c>
      <c r="Z19" s="485">
        <f t="shared" si="27"/>
        <v>-23057.25</v>
      </c>
      <c r="AA19" s="486">
        <f t="shared" si="27"/>
        <v>-24174.45</v>
      </c>
      <c r="AB19" s="487">
        <f t="shared" si="27"/>
        <v>-25396.25</v>
      </c>
      <c r="AC19" s="494">
        <f t="shared" ref="AC19" si="28">AB19+AC17+AC18-AC14-AC15</f>
        <v>-25396.25</v>
      </c>
      <c r="AD19" s="443">
        <f t="shared" ref="AD19" si="29">AC19+AD17+AD18-AD14-AD15</f>
        <v>-25396.25</v>
      </c>
      <c r="AE19" s="443">
        <f t="shared" ref="AE19" si="30">AD19+AE17+AE18-AE14-AE15</f>
        <v>-25396.25</v>
      </c>
      <c r="AF19" s="443">
        <f t="shared" ref="AF19" si="31">AE19+AF17+AF18-AF14-AF15</f>
        <v>-25396.25</v>
      </c>
      <c r="AG19" s="443">
        <f t="shared" ref="AG19" si="32">AF19+AG17+AG18-AG14-AG15</f>
        <v>-25396.25</v>
      </c>
      <c r="AH19" s="443">
        <f t="shared" ref="AH19" si="33">AG19+AH17+AH18-AH14-AH15</f>
        <v>-25396.25</v>
      </c>
      <c r="AI19" s="443">
        <f t="shared" ref="AI19" si="34">AH19+AI17+AI18-AI14-AI15</f>
        <v>-25396.25</v>
      </c>
      <c r="AJ19" s="443">
        <f t="shared" ref="AJ19" si="35">AI19+AJ17+AJ18-AJ14-AJ15</f>
        <v>-25396.25</v>
      </c>
      <c r="AK19" s="443">
        <f t="shared" ref="AK19" si="36">AJ19+AK17+AK18-AK14-AK15</f>
        <v>-25396.25</v>
      </c>
      <c r="AL19" s="443">
        <f t="shared" ref="AL19" si="37">AK19+AL17+AL18-AL14-AL15</f>
        <v>-25396.25</v>
      </c>
      <c r="AM19" s="495"/>
      <c r="AN19" s="488"/>
      <c r="AO19" s="440"/>
      <c r="AP19" s="198">
        <f>AB19-0</f>
        <v>-25396.25</v>
      </c>
      <c r="AQ19" s="172">
        <v>11.9</v>
      </c>
      <c r="AR19" s="172">
        <f>AP19*AQ19</f>
        <v>-302215.375</v>
      </c>
    </row>
    <row r="20" spans="1:44">
      <c r="A20" s="672" t="s">
        <v>268</v>
      </c>
      <c r="B20" s="561">
        <v>10901105</v>
      </c>
      <c r="C20" s="489" t="s">
        <v>303</v>
      </c>
      <c r="D20" s="490"/>
      <c r="E20" s="491">
        <v>0</v>
      </c>
      <c r="F20" s="491">
        <v>0</v>
      </c>
      <c r="G20" s="491">
        <v>0</v>
      </c>
      <c r="H20" s="455">
        <v>0</v>
      </c>
      <c r="I20" s="455">
        <v>0</v>
      </c>
      <c r="J20" s="455">
        <v>0</v>
      </c>
      <c r="K20" s="455">
        <v>0</v>
      </c>
      <c r="L20" s="455">
        <v>0</v>
      </c>
      <c r="M20" s="455">
        <v>0</v>
      </c>
      <c r="N20" s="455">
        <v>0</v>
      </c>
      <c r="O20" s="455">
        <v>41.3</v>
      </c>
      <c r="P20" s="456">
        <v>160.94</v>
      </c>
      <c r="Q20" s="454">
        <v>1.32</v>
      </c>
      <c r="R20" s="455">
        <v>11.7</v>
      </c>
      <c r="S20" s="455">
        <v>17.16</v>
      </c>
      <c r="T20" s="455">
        <v>0</v>
      </c>
      <c r="U20" s="455">
        <v>0</v>
      </c>
      <c r="V20" s="455">
        <v>37.5</v>
      </c>
      <c r="W20" s="455">
        <v>49.5</v>
      </c>
      <c r="X20" s="455">
        <v>0</v>
      </c>
      <c r="Y20" s="455">
        <v>0</v>
      </c>
      <c r="Z20" s="455">
        <v>0</v>
      </c>
      <c r="AA20" s="455">
        <v>0</v>
      </c>
      <c r="AB20" s="457">
        <v>0</v>
      </c>
      <c r="AC20" s="496"/>
      <c r="AD20" s="455"/>
      <c r="AE20" s="455"/>
      <c r="AF20" s="455"/>
      <c r="AG20" s="455"/>
      <c r="AH20" s="455"/>
      <c r="AI20" s="455"/>
      <c r="AJ20" s="455"/>
      <c r="AK20" s="455"/>
      <c r="AL20" s="455"/>
      <c r="AM20" s="455"/>
      <c r="AN20" s="497"/>
      <c r="AO20" s="471">
        <f>SUM(D20:AB20)</f>
        <v>319.41999999999996</v>
      </c>
    </row>
    <row r="21" spans="1:44">
      <c r="A21" s="673"/>
      <c r="B21" s="562"/>
      <c r="C21" s="476" t="s">
        <v>307</v>
      </c>
      <c r="D21" s="174"/>
      <c r="E21" s="177">
        <v>251</v>
      </c>
      <c r="F21" s="177">
        <v>79</v>
      </c>
      <c r="G21" s="177">
        <v>145</v>
      </c>
      <c r="H21" s="177">
        <v>213</v>
      </c>
      <c r="I21" s="177">
        <v>172</v>
      </c>
      <c r="J21" s="177">
        <v>146</v>
      </c>
      <c r="K21" s="177">
        <v>165</v>
      </c>
      <c r="L21" s="177">
        <v>194</v>
      </c>
      <c r="M21" s="177">
        <v>59</v>
      </c>
      <c r="N21" s="177">
        <v>189</v>
      </c>
      <c r="O21" s="177">
        <v>259</v>
      </c>
      <c r="P21" s="178">
        <v>302</v>
      </c>
      <c r="Q21" s="179">
        <v>174</v>
      </c>
      <c r="R21" s="177">
        <v>51</v>
      </c>
      <c r="S21" s="177">
        <v>120</v>
      </c>
      <c r="T21" s="199">
        <v>104</v>
      </c>
      <c r="U21" s="199">
        <v>128</v>
      </c>
      <c r="V21" s="199">
        <v>134</v>
      </c>
      <c r="W21" s="199">
        <v>191</v>
      </c>
      <c r="X21" s="199">
        <v>125</v>
      </c>
      <c r="Y21" s="199">
        <v>144</v>
      </c>
      <c r="Z21" s="199">
        <v>147</v>
      </c>
      <c r="AA21" s="199">
        <v>138</v>
      </c>
      <c r="AB21" s="477">
        <v>126</v>
      </c>
      <c r="AC21" s="467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477"/>
      <c r="AO21" s="471">
        <f>SUM(D21:AB21)</f>
        <v>3756</v>
      </c>
    </row>
    <row r="22" spans="1:44">
      <c r="A22" s="673"/>
      <c r="B22" s="562"/>
      <c r="C22" s="478" t="s">
        <v>49</v>
      </c>
      <c r="D22" s="418">
        <v>1119.78</v>
      </c>
      <c r="E22" s="190"/>
      <c r="F22" s="190"/>
      <c r="G22" s="190"/>
      <c r="H22" s="190"/>
      <c r="I22" s="190"/>
      <c r="J22" s="190"/>
      <c r="K22" s="190"/>
      <c r="L22" s="190"/>
      <c r="M22" s="182"/>
      <c r="N22" s="182"/>
      <c r="O22" s="182"/>
      <c r="P22" s="183"/>
      <c r="Q22" s="184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5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5"/>
      <c r="AO22" s="471">
        <f>SUM(D22:AB22)</f>
        <v>1119.78</v>
      </c>
      <c r="AP22" s="186"/>
    </row>
    <row r="23" spans="1:44">
      <c r="A23" s="673"/>
      <c r="B23" s="562"/>
      <c r="C23" s="478" t="s">
        <v>195</v>
      </c>
      <c r="D23" s="418"/>
      <c r="E23" s="190"/>
      <c r="F23" s="190"/>
      <c r="G23" s="190"/>
      <c r="H23" s="187"/>
      <c r="I23" s="187"/>
      <c r="J23" s="187"/>
      <c r="K23" s="187"/>
      <c r="L23" s="187"/>
      <c r="M23" s="182"/>
      <c r="N23" s="182"/>
      <c r="O23" s="182"/>
      <c r="P23" s="183"/>
      <c r="Q23" s="184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5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5"/>
      <c r="AO23" s="471">
        <f>SUM(D23:AB23)</f>
        <v>0</v>
      </c>
      <c r="AP23" s="186"/>
    </row>
    <row r="24" spans="1:44">
      <c r="A24" s="673"/>
      <c r="B24" s="562"/>
      <c r="C24" s="479" t="s">
        <v>51</v>
      </c>
      <c r="D24" s="417"/>
      <c r="E24" s="187"/>
      <c r="F24" s="187"/>
      <c r="G24" s="187"/>
      <c r="H24" s="187"/>
      <c r="I24" s="187"/>
      <c r="J24" s="187"/>
      <c r="K24" s="187"/>
      <c r="L24" s="187"/>
      <c r="M24" s="187"/>
      <c r="N24" s="189"/>
      <c r="O24" s="182"/>
      <c r="P24" s="183"/>
      <c r="Q24" s="184"/>
      <c r="R24" s="187"/>
      <c r="S24" s="202"/>
      <c r="T24" s="187"/>
      <c r="U24" s="187"/>
      <c r="V24" s="187"/>
      <c r="W24" s="187"/>
      <c r="X24" s="187"/>
      <c r="Y24" s="187"/>
      <c r="Z24" s="187"/>
      <c r="AA24" s="182"/>
      <c r="AB24" s="185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5"/>
      <c r="AO24" s="471">
        <f>SUM(D24:AB24)</f>
        <v>0</v>
      </c>
      <c r="AP24" s="186"/>
    </row>
    <row r="25" spans="1:44" ht="15.75" thickBot="1">
      <c r="A25" s="674"/>
      <c r="B25" s="563"/>
      <c r="C25" s="482" t="s">
        <v>52</v>
      </c>
      <c r="D25" s="434">
        <f>D22+D23+D24-D20-D21</f>
        <v>1119.78</v>
      </c>
      <c r="E25" s="434">
        <f t="shared" ref="E25:AB25" si="38">D25+E23+E24-E20-E21</f>
        <v>868.78</v>
      </c>
      <c r="F25" s="434">
        <f>E25+F23+F24-F20-F21</f>
        <v>789.78</v>
      </c>
      <c r="G25" s="434">
        <f>F25+G23+G24-G20-G21</f>
        <v>644.78</v>
      </c>
      <c r="H25" s="434">
        <f t="shared" si="38"/>
        <v>431.78</v>
      </c>
      <c r="I25" s="434">
        <f t="shared" si="38"/>
        <v>259.77999999999997</v>
      </c>
      <c r="J25" s="434">
        <f t="shared" si="38"/>
        <v>113.77999999999997</v>
      </c>
      <c r="K25" s="434">
        <f t="shared" si="38"/>
        <v>-51.220000000000027</v>
      </c>
      <c r="L25" s="434">
        <f t="shared" si="38"/>
        <v>-245.22000000000003</v>
      </c>
      <c r="M25" s="434">
        <f t="shared" si="38"/>
        <v>-304.22000000000003</v>
      </c>
      <c r="N25" s="434">
        <f t="shared" si="38"/>
        <v>-493.22</v>
      </c>
      <c r="O25" s="434">
        <f t="shared" si="38"/>
        <v>-793.52</v>
      </c>
      <c r="P25" s="434">
        <f t="shared" si="38"/>
        <v>-1256.46</v>
      </c>
      <c r="Q25" s="434">
        <f>P25+Q23+Q24-Q20-Q21</f>
        <v>-1431.78</v>
      </c>
      <c r="R25" s="434">
        <f t="shared" si="38"/>
        <v>-1494.48</v>
      </c>
      <c r="S25" s="434">
        <f t="shared" si="38"/>
        <v>-1631.64</v>
      </c>
      <c r="T25" s="434">
        <f t="shared" si="38"/>
        <v>-1735.64</v>
      </c>
      <c r="U25" s="434">
        <f t="shared" si="38"/>
        <v>-1863.64</v>
      </c>
      <c r="V25" s="483">
        <f t="shared" si="38"/>
        <v>-2035.14</v>
      </c>
      <c r="W25" s="434">
        <f t="shared" si="38"/>
        <v>-2275.6400000000003</v>
      </c>
      <c r="X25" s="492">
        <f t="shared" si="38"/>
        <v>-2400.6400000000003</v>
      </c>
      <c r="Y25" s="492">
        <f t="shared" si="38"/>
        <v>-2544.6400000000003</v>
      </c>
      <c r="Z25" s="492">
        <f t="shared" si="38"/>
        <v>-2691.6400000000003</v>
      </c>
      <c r="AA25" s="492">
        <f t="shared" si="38"/>
        <v>-2829.6400000000003</v>
      </c>
      <c r="AB25" s="493">
        <f t="shared" si="38"/>
        <v>-2955.6400000000003</v>
      </c>
      <c r="AC25" s="433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5"/>
      <c r="AO25" s="488"/>
      <c r="AP25" s="198">
        <f>AB25-0</f>
        <v>-2955.6400000000003</v>
      </c>
      <c r="AQ25" s="172">
        <v>102.22</v>
      </c>
      <c r="AR25" s="172">
        <f>AP25*AQ25</f>
        <v>-302125.52080000006</v>
      </c>
    </row>
    <row r="26" spans="1:44">
      <c r="A26" s="672" t="s">
        <v>197</v>
      </c>
      <c r="B26" s="561">
        <v>10901106</v>
      </c>
      <c r="C26" s="489" t="s">
        <v>305</v>
      </c>
      <c r="D26" s="490"/>
      <c r="E26" s="491">
        <v>0</v>
      </c>
      <c r="F26" s="491">
        <v>0</v>
      </c>
      <c r="G26" s="491">
        <v>0</v>
      </c>
      <c r="H26" s="455">
        <v>0</v>
      </c>
      <c r="I26" s="455">
        <v>0</v>
      </c>
      <c r="J26" s="455">
        <v>0</v>
      </c>
      <c r="K26" s="455">
        <v>0</v>
      </c>
      <c r="L26" s="455">
        <v>0</v>
      </c>
      <c r="M26" s="455">
        <v>0</v>
      </c>
      <c r="N26" s="455">
        <v>0</v>
      </c>
      <c r="O26" s="455">
        <v>6.56</v>
      </c>
      <c r="P26" s="456">
        <v>25.5</v>
      </c>
      <c r="Q26" s="454">
        <v>0.2</v>
      </c>
      <c r="R26" s="455">
        <v>2.08</v>
      </c>
      <c r="S26" s="455">
        <v>2.6</v>
      </c>
      <c r="T26" s="455">
        <v>0</v>
      </c>
      <c r="U26" s="455">
        <v>0</v>
      </c>
      <c r="V26" s="455">
        <v>6</v>
      </c>
      <c r="W26" s="455">
        <v>7.5</v>
      </c>
      <c r="X26" s="455">
        <v>0</v>
      </c>
      <c r="Y26" s="455">
        <v>0</v>
      </c>
      <c r="Z26" s="455">
        <v>0</v>
      </c>
      <c r="AA26" s="455">
        <v>0</v>
      </c>
      <c r="AB26" s="457">
        <v>0</v>
      </c>
      <c r="AC26" s="454"/>
      <c r="AD26" s="455"/>
      <c r="AE26" s="455"/>
      <c r="AF26" s="455"/>
      <c r="AG26" s="455"/>
      <c r="AH26" s="455"/>
      <c r="AI26" s="455"/>
      <c r="AJ26" s="455"/>
      <c r="AK26" s="455"/>
      <c r="AL26" s="455"/>
      <c r="AM26" s="455"/>
      <c r="AN26" s="455"/>
      <c r="AO26" s="470">
        <f>SUM(D26:AB26)</f>
        <v>50.440000000000005</v>
      </c>
    </row>
    <row r="27" spans="1:44">
      <c r="A27" s="673"/>
      <c r="B27" s="562"/>
      <c r="C27" s="476" t="s">
        <v>166</v>
      </c>
      <c r="D27" s="174"/>
      <c r="E27" s="177">
        <v>41</v>
      </c>
      <c r="F27" s="177">
        <v>13</v>
      </c>
      <c r="G27" s="177">
        <v>24</v>
      </c>
      <c r="H27" s="177">
        <v>35</v>
      </c>
      <c r="I27" s="177">
        <v>29</v>
      </c>
      <c r="J27" s="177">
        <v>24</v>
      </c>
      <c r="K27" s="177">
        <v>27</v>
      </c>
      <c r="L27" s="177">
        <v>31</v>
      </c>
      <c r="M27" s="177">
        <v>11</v>
      </c>
      <c r="N27" s="177">
        <v>32</v>
      </c>
      <c r="O27" s="177">
        <v>43</v>
      </c>
      <c r="P27" s="178">
        <v>49</v>
      </c>
      <c r="Q27" s="179">
        <v>28</v>
      </c>
      <c r="R27" s="177">
        <v>9</v>
      </c>
      <c r="S27" s="177">
        <v>20</v>
      </c>
      <c r="T27" s="177">
        <v>18</v>
      </c>
      <c r="U27" s="199">
        <v>22</v>
      </c>
      <c r="V27" s="199">
        <v>24</v>
      </c>
      <c r="W27" s="199">
        <v>32</v>
      </c>
      <c r="X27" s="199">
        <v>21</v>
      </c>
      <c r="Y27" s="199">
        <v>24</v>
      </c>
      <c r="Z27" s="199">
        <v>25</v>
      </c>
      <c r="AA27" s="199">
        <v>23</v>
      </c>
      <c r="AB27" s="477">
        <v>21</v>
      </c>
      <c r="AC27" s="467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471">
        <f>SUM(D27:AB27)</f>
        <v>626</v>
      </c>
    </row>
    <row r="28" spans="1:44">
      <c r="A28" s="673"/>
      <c r="B28" s="562"/>
      <c r="C28" s="478" t="s">
        <v>49</v>
      </c>
      <c r="D28" s="418">
        <v>201.67</v>
      </c>
      <c r="E28" s="190"/>
      <c r="F28" s="190"/>
      <c r="G28" s="190"/>
      <c r="H28" s="190"/>
      <c r="I28" s="190"/>
      <c r="J28" s="190"/>
      <c r="K28" s="190"/>
      <c r="L28" s="190"/>
      <c r="M28" s="182"/>
      <c r="N28" s="182"/>
      <c r="O28" s="182"/>
      <c r="P28" s="183"/>
      <c r="Q28" s="184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5"/>
      <c r="AC28" s="184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471">
        <f>SUM(D28:AB28)</f>
        <v>201.67</v>
      </c>
      <c r="AP28" s="186"/>
    </row>
    <row r="29" spans="1:44">
      <c r="A29" s="673"/>
      <c r="B29" s="562"/>
      <c r="C29" s="478" t="s">
        <v>195</v>
      </c>
      <c r="D29" s="418"/>
      <c r="E29" s="190"/>
      <c r="F29" s="190"/>
      <c r="G29" s="190"/>
      <c r="H29" s="187"/>
      <c r="I29" s="187"/>
      <c r="J29" s="187"/>
      <c r="K29" s="187"/>
      <c r="L29" s="187"/>
      <c r="M29" s="182"/>
      <c r="N29" s="182"/>
      <c r="O29" s="182"/>
      <c r="P29" s="183"/>
      <c r="Q29" s="184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5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471">
        <f>SUM(D29:AB29)</f>
        <v>0</v>
      </c>
      <c r="AP29" s="186"/>
    </row>
    <row r="30" spans="1:44">
      <c r="A30" s="673"/>
      <c r="B30" s="562"/>
      <c r="C30" s="479" t="s">
        <v>51</v>
      </c>
      <c r="D30" s="417"/>
      <c r="E30" s="187"/>
      <c r="F30" s="187"/>
      <c r="G30" s="187"/>
      <c r="H30" s="187"/>
      <c r="I30" s="187"/>
      <c r="J30" s="187"/>
      <c r="K30" s="187"/>
      <c r="L30" s="187"/>
      <c r="M30" s="187"/>
      <c r="N30" s="189"/>
      <c r="O30" s="182"/>
      <c r="P30" s="183"/>
      <c r="Q30" s="184"/>
      <c r="R30" s="187"/>
      <c r="S30" s="202"/>
      <c r="T30" s="187"/>
      <c r="U30" s="187"/>
      <c r="V30" s="187"/>
      <c r="W30" s="187"/>
      <c r="X30" s="187"/>
      <c r="Y30" s="187"/>
      <c r="Z30" s="187"/>
      <c r="AA30" s="182"/>
      <c r="AB30" s="185"/>
      <c r="AC30" s="184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471">
        <f>SUM(D30:AB30)</f>
        <v>0</v>
      </c>
      <c r="AP30" s="186"/>
    </row>
    <row r="31" spans="1:44" ht="15.75" thickBot="1">
      <c r="A31" s="674"/>
      <c r="B31" s="563"/>
      <c r="C31" s="482" t="s">
        <v>52</v>
      </c>
      <c r="D31" s="434">
        <f>D28+D29+D30-D26-D27</f>
        <v>201.67</v>
      </c>
      <c r="E31" s="434">
        <f t="shared" ref="E31:AB31" si="39">D31+E29+E30-E26-E27</f>
        <v>160.66999999999999</v>
      </c>
      <c r="F31" s="434">
        <f>E31+F29+F30-F26-F27</f>
        <v>147.66999999999999</v>
      </c>
      <c r="G31" s="434">
        <f>F31+G29+G30-G26-G27</f>
        <v>123.66999999999999</v>
      </c>
      <c r="H31" s="434">
        <f t="shared" si="39"/>
        <v>88.669999999999987</v>
      </c>
      <c r="I31" s="434">
        <f t="shared" si="39"/>
        <v>59.669999999999987</v>
      </c>
      <c r="J31" s="434">
        <f t="shared" si="39"/>
        <v>35.669999999999987</v>
      </c>
      <c r="K31" s="434">
        <f t="shared" si="39"/>
        <v>8.6699999999999875</v>
      </c>
      <c r="L31" s="434">
        <f t="shared" si="39"/>
        <v>-22.330000000000013</v>
      </c>
      <c r="M31" s="434">
        <f t="shared" si="39"/>
        <v>-33.330000000000013</v>
      </c>
      <c r="N31" s="434">
        <f t="shared" si="39"/>
        <v>-65.330000000000013</v>
      </c>
      <c r="O31" s="434">
        <f t="shared" si="39"/>
        <v>-114.89000000000001</v>
      </c>
      <c r="P31" s="434">
        <f t="shared" si="39"/>
        <v>-189.39000000000001</v>
      </c>
      <c r="Q31" s="434">
        <f>P31+Q29+Q30-Q26-Q27</f>
        <v>-217.59</v>
      </c>
      <c r="R31" s="434">
        <f t="shared" si="39"/>
        <v>-228.67000000000002</v>
      </c>
      <c r="S31" s="434">
        <f t="shared" si="39"/>
        <v>-251.27</v>
      </c>
      <c r="T31" s="434">
        <f t="shared" si="39"/>
        <v>-269.27</v>
      </c>
      <c r="U31" s="434">
        <f t="shared" si="39"/>
        <v>-291.27</v>
      </c>
      <c r="V31" s="483">
        <f t="shared" si="39"/>
        <v>-321.27</v>
      </c>
      <c r="W31" s="434">
        <f t="shared" si="39"/>
        <v>-360.77</v>
      </c>
      <c r="X31" s="492">
        <f t="shared" si="39"/>
        <v>-381.77</v>
      </c>
      <c r="Y31" s="492">
        <f t="shared" si="39"/>
        <v>-405.77</v>
      </c>
      <c r="Z31" s="492">
        <f t="shared" si="39"/>
        <v>-430.77</v>
      </c>
      <c r="AA31" s="492">
        <f t="shared" si="39"/>
        <v>-453.77</v>
      </c>
      <c r="AB31" s="493">
        <f t="shared" si="39"/>
        <v>-474.77</v>
      </c>
      <c r="AC31" s="433"/>
      <c r="AD31" s="434"/>
      <c r="AE31" s="434"/>
      <c r="AF31" s="434"/>
      <c r="AG31" s="434"/>
      <c r="AH31" s="434"/>
      <c r="AI31" s="434"/>
      <c r="AJ31" s="434"/>
      <c r="AK31" s="434"/>
      <c r="AL31" s="434"/>
      <c r="AM31" s="434"/>
      <c r="AN31" s="434"/>
      <c r="AO31" s="441"/>
      <c r="AP31" s="198">
        <f>AB31-0</f>
        <v>-474.77</v>
      </c>
      <c r="AQ31" s="172">
        <v>102.22</v>
      </c>
      <c r="AR31" s="172">
        <f>AP31*AQ31</f>
        <v>-48530.989399999999</v>
      </c>
    </row>
    <row r="32" spans="1:44">
      <c r="A32" s="672" t="s">
        <v>269</v>
      </c>
      <c r="B32" s="561">
        <v>10901107</v>
      </c>
      <c r="C32" s="489" t="s">
        <v>303</v>
      </c>
      <c r="D32" s="490"/>
      <c r="E32" s="491">
        <v>0</v>
      </c>
      <c r="F32" s="491">
        <v>0</v>
      </c>
      <c r="G32" s="491">
        <v>0</v>
      </c>
      <c r="H32" s="455">
        <v>0</v>
      </c>
      <c r="I32" s="455">
        <v>0</v>
      </c>
      <c r="J32" s="455">
        <v>0</v>
      </c>
      <c r="K32" s="455">
        <v>0</v>
      </c>
      <c r="L32" s="455">
        <v>0</v>
      </c>
      <c r="M32" s="455">
        <v>0</v>
      </c>
      <c r="N32" s="455">
        <v>0</v>
      </c>
      <c r="O32" s="455">
        <v>6.24</v>
      </c>
      <c r="P32" s="456">
        <v>24.3</v>
      </c>
      <c r="Q32" s="454">
        <v>0.2</v>
      </c>
      <c r="R32" s="455">
        <v>1.82</v>
      </c>
      <c r="S32" s="455">
        <v>2.6</v>
      </c>
      <c r="T32" s="455">
        <v>0</v>
      </c>
      <c r="U32" s="455">
        <v>0</v>
      </c>
      <c r="V32" s="455">
        <v>5.25</v>
      </c>
      <c r="W32" s="455">
        <v>7.5</v>
      </c>
      <c r="X32" s="455">
        <v>0</v>
      </c>
      <c r="Y32" s="455">
        <v>0</v>
      </c>
      <c r="Z32" s="455">
        <v>0</v>
      </c>
      <c r="AA32" s="455">
        <v>0</v>
      </c>
      <c r="AB32" s="457">
        <v>0</v>
      </c>
      <c r="AC32" s="454"/>
      <c r="AD32" s="455"/>
      <c r="AE32" s="455"/>
      <c r="AF32" s="455"/>
      <c r="AG32" s="455"/>
      <c r="AH32" s="455"/>
      <c r="AI32" s="455"/>
      <c r="AJ32" s="455"/>
      <c r="AK32" s="455"/>
      <c r="AL32" s="455"/>
      <c r="AM32" s="455"/>
      <c r="AN32" s="455"/>
      <c r="AO32" s="470">
        <f>SUM(D32:AB32)</f>
        <v>47.91</v>
      </c>
    </row>
    <row r="33" spans="1:46">
      <c r="A33" s="673"/>
      <c r="B33" s="562"/>
      <c r="C33" s="476" t="s">
        <v>166</v>
      </c>
      <c r="D33" s="174"/>
      <c r="E33" s="177">
        <v>40</v>
      </c>
      <c r="F33" s="177">
        <v>12</v>
      </c>
      <c r="G33" s="177">
        <v>23</v>
      </c>
      <c r="H33" s="177">
        <v>34</v>
      </c>
      <c r="I33" s="177">
        <v>29</v>
      </c>
      <c r="J33" s="177">
        <v>23</v>
      </c>
      <c r="K33" s="177">
        <v>26</v>
      </c>
      <c r="L33" s="177">
        <v>30</v>
      </c>
      <c r="M33" s="177">
        <v>11</v>
      </c>
      <c r="N33" s="177">
        <v>31</v>
      </c>
      <c r="O33" s="177">
        <v>43</v>
      </c>
      <c r="P33" s="178">
        <v>49</v>
      </c>
      <c r="Q33" s="179">
        <v>28</v>
      </c>
      <c r="R33" s="177">
        <v>9</v>
      </c>
      <c r="S33" s="177">
        <v>20</v>
      </c>
      <c r="T33" s="177">
        <v>18</v>
      </c>
      <c r="U33" s="199">
        <v>22</v>
      </c>
      <c r="V33" s="199">
        <v>24</v>
      </c>
      <c r="W33" s="199">
        <v>32</v>
      </c>
      <c r="X33" s="199">
        <v>21</v>
      </c>
      <c r="Y33" s="199">
        <v>24</v>
      </c>
      <c r="Z33" s="199">
        <v>25</v>
      </c>
      <c r="AA33" s="199">
        <v>23</v>
      </c>
      <c r="AB33" s="477">
        <v>21</v>
      </c>
      <c r="AC33" s="467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471">
        <f>SUM(D33:AB33)</f>
        <v>618</v>
      </c>
    </row>
    <row r="34" spans="1:46">
      <c r="A34" s="673"/>
      <c r="B34" s="562"/>
      <c r="C34" s="478" t="s">
        <v>49</v>
      </c>
      <c r="D34" s="418">
        <v>261.5</v>
      </c>
      <c r="E34" s="190"/>
      <c r="F34" s="190"/>
      <c r="G34" s="190"/>
      <c r="H34" s="190"/>
      <c r="I34" s="190"/>
      <c r="J34" s="190"/>
      <c r="K34" s="190"/>
      <c r="L34" s="190"/>
      <c r="M34" s="182"/>
      <c r="N34" s="182"/>
      <c r="O34" s="182"/>
      <c r="P34" s="183"/>
      <c r="Q34" s="184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5"/>
      <c r="AC34" s="184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471">
        <f>SUM(D34:AB34)</f>
        <v>261.5</v>
      </c>
      <c r="AP34" s="186"/>
    </row>
    <row r="35" spans="1:46">
      <c r="A35" s="673"/>
      <c r="B35" s="562"/>
      <c r="C35" s="478" t="s">
        <v>195</v>
      </c>
      <c r="D35" s="418"/>
      <c r="E35" s="190"/>
      <c r="F35" s="190"/>
      <c r="G35" s="190"/>
      <c r="H35" s="187"/>
      <c r="I35" s="187"/>
      <c r="J35" s="187"/>
      <c r="K35" s="187"/>
      <c r="L35" s="187"/>
      <c r="M35" s="182"/>
      <c r="N35" s="182"/>
      <c r="O35" s="182"/>
      <c r="P35" s="183"/>
      <c r="Q35" s="184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5"/>
      <c r="AC35" s="184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471">
        <f>SUM(D35:AB35)</f>
        <v>0</v>
      </c>
      <c r="AP35" s="186"/>
    </row>
    <row r="36" spans="1:46">
      <c r="A36" s="673"/>
      <c r="B36" s="562"/>
      <c r="C36" s="479" t="s">
        <v>51</v>
      </c>
      <c r="D36" s="417"/>
      <c r="E36" s="187"/>
      <c r="F36" s="187"/>
      <c r="G36" s="187"/>
      <c r="H36" s="187"/>
      <c r="I36" s="187"/>
      <c r="J36" s="187"/>
      <c r="K36" s="187"/>
      <c r="L36" s="187"/>
      <c r="M36" s="187"/>
      <c r="N36" s="189"/>
      <c r="O36" s="182"/>
      <c r="P36" s="183"/>
      <c r="Q36" s="184"/>
      <c r="R36" s="187"/>
      <c r="S36" s="202"/>
      <c r="T36" s="187"/>
      <c r="U36" s="187"/>
      <c r="V36" s="187"/>
      <c r="W36" s="187"/>
      <c r="X36" s="187"/>
      <c r="Y36" s="187"/>
      <c r="Z36" s="187"/>
      <c r="AA36" s="182"/>
      <c r="AB36" s="185"/>
      <c r="AC36" s="184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471">
        <f>SUM(D36:AB36)</f>
        <v>0</v>
      </c>
      <c r="AP36" s="186"/>
    </row>
    <row r="37" spans="1:46" ht="15.75" thickBot="1">
      <c r="A37" s="674"/>
      <c r="B37" s="563"/>
      <c r="C37" s="482" t="s">
        <v>52</v>
      </c>
      <c r="D37" s="434">
        <f>D34+D35+D36-D32-D33</f>
        <v>261.5</v>
      </c>
      <c r="E37" s="434">
        <f t="shared" ref="E37:AB37" si="40">D37+E35+E36-E32-E33</f>
        <v>221.5</v>
      </c>
      <c r="F37" s="434">
        <f>E37+F35+F36-F32-F33</f>
        <v>209.5</v>
      </c>
      <c r="G37" s="434">
        <f>F37+G35+G36-G32-G33</f>
        <v>186.5</v>
      </c>
      <c r="H37" s="434">
        <f t="shared" si="40"/>
        <v>152.5</v>
      </c>
      <c r="I37" s="434">
        <f t="shared" si="40"/>
        <v>123.5</v>
      </c>
      <c r="J37" s="434">
        <f t="shared" si="40"/>
        <v>100.5</v>
      </c>
      <c r="K37" s="434">
        <f t="shared" si="40"/>
        <v>74.5</v>
      </c>
      <c r="L37" s="434">
        <f t="shared" si="40"/>
        <v>44.5</v>
      </c>
      <c r="M37" s="434">
        <f t="shared" si="40"/>
        <v>33.5</v>
      </c>
      <c r="N37" s="434">
        <f t="shared" si="40"/>
        <v>2.5</v>
      </c>
      <c r="O37" s="434">
        <f t="shared" si="40"/>
        <v>-46.74</v>
      </c>
      <c r="P37" s="434">
        <f t="shared" si="40"/>
        <v>-120.04</v>
      </c>
      <c r="Q37" s="434">
        <f>P37+Q35+Q36-Q32-Q33</f>
        <v>-148.24</v>
      </c>
      <c r="R37" s="434">
        <f t="shared" si="40"/>
        <v>-159.06</v>
      </c>
      <c r="S37" s="434">
        <f t="shared" si="40"/>
        <v>-181.66</v>
      </c>
      <c r="T37" s="434">
        <f t="shared" si="40"/>
        <v>-199.66</v>
      </c>
      <c r="U37" s="434">
        <f t="shared" si="40"/>
        <v>-221.66</v>
      </c>
      <c r="V37" s="434">
        <f t="shared" si="40"/>
        <v>-250.91</v>
      </c>
      <c r="W37" s="434">
        <f t="shared" si="40"/>
        <v>-290.40999999999997</v>
      </c>
      <c r="X37" s="434">
        <f t="shared" si="40"/>
        <v>-311.40999999999997</v>
      </c>
      <c r="Y37" s="434">
        <f t="shared" si="40"/>
        <v>-335.40999999999997</v>
      </c>
      <c r="Z37" s="483">
        <f t="shared" si="40"/>
        <v>-360.40999999999997</v>
      </c>
      <c r="AA37" s="434">
        <f t="shared" si="40"/>
        <v>-383.40999999999997</v>
      </c>
      <c r="AB37" s="493">
        <f t="shared" si="40"/>
        <v>-404.40999999999997</v>
      </c>
      <c r="AC37" s="433"/>
      <c r="AD37" s="434"/>
      <c r="AE37" s="434"/>
      <c r="AF37" s="434"/>
      <c r="AG37" s="434"/>
      <c r="AH37" s="434"/>
      <c r="AI37" s="434"/>
      <c r="AJ37" s="434"/>
      <c r="AK37" s="434"/>
      <c r="AL37" s="434"/>
      <c r="AM37" s="434"/>
      <c r="AN37" s="434"/>
      <c r="AO37" s="441"/>
      <c r="AP37" s="198">
        <f>AB37-0</f>
        <v>-404.40999999999997</v>
      </c>
      <c r="AQ37" s="172">
        <v>24.76</v>
      </c>
      <c r="AR37" s="172">
        <f>AP37*AQ37</f>
        <v>-10013.1916</v>
      </c>
      <c r="AT37" s="172">
        <v>143.55000000000001</v>
      </c>
    </row>
  </sheetData>
  <mergeCells count="6">
    <mergeCell ref="A32:A37"/>
    <mergeCell ref="A8:A13"/>
    <mergeCell ref="A2:A7"/>
    <mergeCell ref="A14:A19"/>
    <mergeCell ref="A20:A25"/>
    <mergeCell ref="A26:A31"/>
  </mergeCells>
  <phoneticPr fontId="23" type="noConversion"/>
  <pageMargins left="0" right="0" top="0.74791666666666701" bottom="0.74791666666666701" header="0.31388888888888899" footer="0.31388888888888899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3"/>
  <sheetViews>
    <sheetView showGridLines="0" workbookViewId="0">
      <pane xSplit="3" ySplit="1" topLeftCell="F80" activePane="bottomRight" state="frozen"/>
      <selection pane="topRight"/>
      <selection pane="bottomLeft"/>
      <selection pane="bottomRight" activeCell="K129" sqref="K129"/>
    </sheetView>
  </sheetViews>
  <sheetFormatPr defaultColWidth="9" defaultRowHeight="15"/>
  <cols>
    <col min="1" max="1" width="30.875" style="172" customWidth="1"/>
    <col min="2" max="2" width="18.75" style="172" hidden="1" customWidth="1"/>
    <col min="3" max="3" width="14.625" style="171" customWidth="1"/>
    <col min="4" max="4" width="5" style="171" customWidth="1"/>
    <col min="5" max="31" width="5.375" style="171" customWidth="1"/>
    <col min="32" max="32" width="9" style="171"/>
    <col min="33" max="16384" width="9" style="172"/>
  </cols>
  <sheetData>
    <row r="1" spans="1:32" ht="75.75" thickBot="1">
      <c r="A1" s="588" t="s">
        <v>293</v>
      </c>
      <c r="B1" s="583"/>
      <c r="C1" s="587" t="s">
        <v>292</v>
      </c>
      <c r="D1" s="586" t="s">
        <v>294</v>
      </c>
      <c r="E1" s="547" t="s">
        <v>6</v>
      </c>
      <c r="F1" s="548" t="s">
        <v>7</v>
      </c>
      <c r="G1" s="548" t="s">
        <v>8</v>
      </c>
      <c r="H1" s="549" t="s">
        <v>9</v>
      </c>
      <c r="I1" s="548" t="s">
        <v>10</v>
      </c>
      <c r="J1" s="549" t="s">
        <v>11</v>
      </c>
      <c r="K1" s="548" t="s">
        <v>12</v>
      </c>
      <c r="L1" s="549" t="s">
        <v>13</v>
      </c>
      <c r="M1" s="548" t="s">
        <v>14</v>
      </c>
      <c r="N1" s="549" t="s">
        <v>15</v>
      </c>
      <c r="O1" s="548" t="s">
        <v>16</v>
      </c>
      <c r="P1" s="550" t="s">
        <v>17</v>
      </c>
      <c r="Q1" s="551" t="s">
        <v>6</v>
      </c>
      <c r="R1" s="552" t="s">
        <v>7</v>
      </c>
      <c r="S1" s="552" t="s">
        <v>8</v>
      </c>
      <c r="T1" s="553" t="s">
        <v>9</v>
      </c>
      <c r="U1" s="552" t="s">
        <v>10</v>
      </c>
      <c r="V1" s="553" t="s">
        <v>11</v>
      </c>
      <c r="W1" s="552" t="s">
        <v>12</v>
      </c>
      <c r="X1" s="553" t="s">
        <v>13</v>
      </c>
      <c r="Y1" s="552" t="s">
        <v>14</v>
      </c>
      <c r="Z1" s="553" t="s">
        <v>15</v>
      </c>
      <c r="AA1" s="552" t="s">
        <v>16</v>
      </c>
      <c r="AB1" s="554" t="s">
        <v>17</v>
      </c>
      <c r="AC1" s="170" t="s">
        <v>4</v>
      </c>
      <c r="AD1" s="399" t="s">
        <v>186</v>
      </c>
      <c r="AE1" s="399" t="s">
        <v>185</v>
      </c>
      <c r="AF1" s="171" t="s">
        <v>184</v>
      </c>
    </row>
    <row r="2" spans="1:32" ht="15" customHeight="1">
      <c r="A2" s="687" t="s">
        <v>271</v>
      </c>
      <c r="B2" s="570">
        <v>10100914</v>
      </c>
      <c r="C2" s="173" t="s">
        <v>46</v>
      </c>
      <c r="D2" s="424"/>
      <c r="E2" s="179">
        <v>0</v>
      </c>
      <c r="F2" s="177">
        <v>0</v>
      </c>
      <c r="G2" s="177">
        <v>0</v>
      </c>
      <c r="H2" s="177">
        <v>0</v>
      </c>
      <c r="I2" s="177">
        <v>0</v>
      </c>
      <c r="J2" s="177">
        <v>0</v>
      </c>
      <c r="K2" s="177">
        <v>0</v>
      </c>
      <c r="L2" s="177">
        <v>0</v>
      </c>
      <c r="M2" s="177">
        <v>0</v>
      </c>
      <c r="N2" s="177">
        <v>0</v>
      </c>
      <c r="O2" s="177">
        <v>0</v>
      </c>
      <c r="P2" s="178">
        <v>160</v>
      </c>
      <c r="Q2" s="179">
        <v>0</v>
      </c>
      <c r="R2" s="177">
        <v>0</v>
      </c>
      <c r="S2" s="177">
        <v>0</v>
      </c>
      <c r="T2" s="177">
        <v>0</v>
      </c>
      <c r="U2" s="177">
        <v>0</v>
      </c>
      <c r="V2" s="177">
        <v>0</v>
      </c>
      <c r="W2" s="177">
        <v>0</v>
      </c>
      <c r="X2" s="177">
        <v>0</v>
      </c>
      <c r="Y2" s="177">
        <v>0</v>
      </c>
      <c r="Z2" s="177">
        <v>0</v>
      </c>
      <c r="AA2" s="177">
        <v>0</v>
      </c>
      <c r="AB2" s="180">
        <v>0</v>
      </c>
      <c r="AC2" s="402">
        <f>SUM(K2:AB2)</f>
        <v>160</v>
      </c>
      <c r="AD2" s="399"/>
      <c r="AE2" s="399"/>
    </row>
    <row r="3" spans="1:32">
      <c r="A3" s="682"/>
      <c r="B3" s="565"/>
      <c r="C3" s="173" t="s">
        <v>47</v>
      </c>
      <c r="D3" s="424"/>
      <c r="E3" s="179">
        <v>0</v>
      </c>
      <c r="F3" s="177">
        <v>26</v>
      </c>
      <c r="G3" s="177">
        <v>100</v>
      </c>
      <c r="H3" s="177">
        <v>80</v>
      </c>
      <c r="I3" s="177">
        <v>62</v>
      </c>
      <c r="J3" s="177">
        <v>8</v>
      </c>
      <c r="K3" s="177">
        <v>44</v>
      </c>
      <c r="L3" s="177">
        <v>14</v>
      </c>
      <c r="M3" s="177">
        <v>8</v>
      </c>
      <c r="N3" s="177">
        <v>152</v>
      </c>
      <c r="O3" s="177">
        <v>220</v>
      </c>
      <c r="P3" s="178">
        <v>116</v>
      </c>
      <c r="Q3" s="179">
        <v>100</v>
      </c>
      <c r="R3" s="177">
        <v>4</v>
      </c>
      <c r="S3" s="177">
        <v>92</v>
      </c>
      <c r="T3" s="177">
        <v>92</v>
      </c>
      <c r="U3" s="177">
        <v>100</v>
      </c>
      <c r="V3" s="177">
        <v>100</v>
      </c>
      <c r="W3" s="177">
        <v>108</v>
      </c>
      <c r="X3" s="177">
        <v>104</v>
      </c>
      <c r="Y3" s="177">
        <v>188</v>
      </c>
      <c r="Z3" s="177">
        <v>184</v>
      </c>
      <c r="AA3" s="177">
        <v>100</v>
      </c>
      <c r="AB3" s="180">
        <v>20</v>
      </c>
      <c r="AC3" s="402">
        <f>SUM(K3:AB3)</f>
        <v>1746</v>
      </c>
      <c r="AD3" s="399"/>
      <c r="AE3" s="399"/>
      <c r="AF3" s="171">
        <f>L3+M3+N3+O3+P3+Q3+R3+S3</f>
        <v>706</v>
      </c>
    </row>
    <row r="4" spans="1:32">
      <c r="A4" s="682"/>
      <c r="B4" s="565"/>
      <c r="C4" s="181" t="s">
        <v>49</v>
      </c>
      <c r="D4" s="425">
        <v>554</v>
      </c>
      <c r="E4" s="184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/>
      <c r="Q4" s="184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5"/>
      <c r="AC4" s="402">
        <f>SUM(K4:AB4)</f>
        <v>0</v>
      </c>
      <c r="AD4" s="399"/>
      <c r="AE4" s="399"/>
    </row>
    <row r="5" spans="1:32">
      <c r="A5" s="682"/>
      <c r="B5" s="565"/>
      <c r="C5" s="181" t="s">
        <v>50</v>
      </c>
      <c r="D5" s="425"/>
      <c r="E5" s="184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84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5"/>
      <c r="AC5" s="402">
        <f>SUM(K5:AB5)</f>
        <v>0</v>
      </c>
      <c r="AD5" s="399"/>
      <c r="AE5" s="399"/>
    </row>
    <row r="6" spans="1:32">
      <c r="A6" s="682"/>
      <c r="B6" s="565"/>
      <c r="C6" s="188" t="s">
        <v>51</v>
      </c>
      <c r="D6" s="426"/>
      <c r="E6" s="184"/>
      <c r="F6" s="187"/>
      <c r="G6" s="202"/>
      <c r="H6" s="190"/>
      <c r="I6" s="187"/>
      <c r="J6" s="187"/>
      <c r="K6" s="187"/>
      <c r="L6" s="187"/>
      <c r="M6" s="187"/>
      <c r="N6" s="190"/>
      <c r="O6" s="190"/>
      <c r="P6" s="508"/>
      <c r="Q6" s="509"/>
      <c r="R6" s="190"/>
      <c r="S6" s="190"/>
      <c r="T6" s="190"/>
      <c r="U6" s="190"/>
      <c r="V6" s="190"/>
      <c r="W6" s="190"/>
      <c r="X6" s="190"/>
      <c r="Y6" s="190"/>
      <c r="Z6" s="182"/>
      <c r="AA6" s="182"/>
      <c r="AB6" s="185"/>
      <c r="AC6" s="170">
        <f>SUM(D6:T6)</f>
        <v>0</v>
      </c>
      <c r="AD6" s="399"/>
      <c r="AE6" s="399"/>
    </row>
    <row r="7" spans="1:32" ht="19.5" customHeight="1">
      <c r="A7" s="682"/>
      <c r="B7" s="565"/>
      <c r="C7" s="195" t="s">
        <v>52</v>
      </c>
      <c r="D7" s="427">
        <f>D4+D5+D6-D2-D3</f>
        <v>554</v>
      </c>
      <c r="E7" s="431">
        <f t="shared" ref="E7:P7" si="0">D7+E5+E6-E2-E3</f>
        <v>554</v>
      </c>
      <c r="F7" s="196">
        <f t="shared" si="0"/>
        <v>528</v>
      </c>
      <c r="G7" s="196">
        <f t="shared" si="0"/>
        <v>428</v>
      </c>
      <c r="H7" s="196">
        <f t="shared" si="0"/>
        <v>348</v>
      </c>
      <c r="I7" s="196">
        <f t="shared" si="0"/>
        <v>286</v>
      </c>
      <c r="J7" s="196">
        <f t="shared" si="0"/>
        <v>278</v>
      </c>
      <c r="K7" s="196">
        <f t="shared" si="0"/>
        <v>234</v>
      </c>
      <c r="L7" s="196">
        <f t="shared" si="0"/>
        <v>220</v>
      </c>
      <c r="M7" s="196">
        <f t="shared" si="0"/>
        <v>212</v>
      </c>
      <c r="N7" s="196">
        <f t="shared" si="0"/>
        <v>60</v>
      </c>
      <c r="O7" s="196">
        <f t="shared" si="0"/>
        <v>-160</v>
      </c>
      <c r="P7" s="427">
        <f t="shared" si="0"/>
        <v>-436</v>
      </c>
      <c r="Q7" s="427">
        <f t="shared" ref="Q7" si="1">P7+Q5+Q6-Q2-Q3</f>
        <v>-536</v>
      </c>
      <c r="R7" s="427">
        <f t="shared" ref="R7" si="2">Q7+R5+R6-R2-R3</f>
        <v>-540</v>
      </c>
      <c r="S7" s="427">
        <f t="shared" ref="S7" si="3">R7+S5+S6-S2-S3</f>
        <v>-632</v>
      </c>
      <c r="T7" s="427">
        <f t="shared" ref="T7" si="4">S7+T5+T6-T2-T3</f>
        <v>-724</v>
      </c>
      <c r="U7" s="427">
        <f t="shared" ref="U7" si="5">T7+U5+U6-U2-U3</f>
        <v>-824</v>
      </c>
      <c r="V7" s="427">
        <f t="shared" ref="V7" si="6">U7+V5+V6-V2-V3</f>
        <v>-924</v>
      </c>
      <c r="W7" s="427">
        <f t="shared" ref="W7" si="7">V7+W5+W6-W2-W3</f>
        <v>-1032</v>
      </c>
      <c r="X7" s="427">
        <f t="shared" ref="X7" si="8">W7+X5+X6-X2-X3</f>
        <v>-1136</v>
      </c>
      <c r="Y7" s="427">
        <f t="shared" ref="Y7" si="9">X7+Y5+Y6-Y2-Y3</f>
        <v>-1324</v>
      </c>
      <c r="Z7" s="427">
        <f t="shared" ref="Z7" si="10">Y7+Z5+Z6-Z2-Z3</f>
        <v>-1508</v>
      </c>
      <c r="AA7" s="427">
        <f t="shared" ref="AA7" si="11">Z7+AA5+AA6-AA2-AA3</f>
        <v>-1608</v>
      </c>
      <c r="AB7" s="427">
        <f t="shared" ref="AB7" si="12">AA7+AB5+AB6-AB2-AB3</f>
        <v>-1628</v>
      </c>
      <c r="AC7" s="197"/>
      <c r="AD7" s="398">
        <v>192</v>
      </c>
      <c r="AE7" s="398">
        <f>P7-AD7</f>
        <v>-628</v>
      </c>
    </row>
    <row r="8" spans="1:32">
      <c r="A8" s="682" t="s">
        <v>277</v>
      </c>
      <c r="B8" s="565">
        <v>10100915</v>
      </c>
      <c r="C8" s="173" t="s">
        <v>46</v>
      </c>
      <c r="D8" s="424"/>
      <c r="E8" s="179">
        <v>0</v>
      </c>
      <c r="F8" s="177">
        <v>0</v>
      </c>
      <c r="G8" s="177">
        <v>0</v>
      </c>
      <c r="H8" s="177">
        <v>0</v>
      </c>
      <c r="I8" s="177">
        <v>0</v>
      </c>
      <c r="J8" s="177">
        <v>0</v>
      </c>
      <c r="K8" s="177">
        <v>0</v>
      </c>
      <c r="L8" s="177">
        <v>0</v>
      </c>
      <c r="M8" s="177">
        <v>0</v>
      </c>
      <c r="N8" s="177">
        <v>0</v>
      </c>
      <c r="O8" s="177">
        <v>40</v>
      </c>
      <c r="P8" s="178">
        <v>130</v>
      </c>
      <c r="Q8" s="179">
        <v>0</v>
      </c>
      <c r="R8" s="177">
        <v>0</v>
      </c>
      <c r="S8" s="177">
        <v>0</v>
      </c>
      <c r="T8" s="177">
        <v>0</v>
      </c>
      <c r="U8" s="177">
        <v>0</v>
      </c>
      <c r="V8" s="177">
        <v>0</v>
      </c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80">
        <v>0</v>
      </c>
      <c r="AC8" s="402">
        <f>SUM(K8:AB8)</f>
        <v>170</v>
      </c>
      <c r="AD8" s="399"/>
      <c r="AE8" s="399"/>
    </row>
    <row r="9" spans="1:32">
      <c r="A9" s="682"/>
      <c r="B9" s="565"/>
      <c r="C9" s="173" t="s">
        <v>47</v>
      </c>
      <c r="D9" s="424"/>
      <c r="E9" s="179">
        <v>16</v>
      </c>
      <c r="F9" s="177">
        <v>16</v>
      </c>
      <c r="G9" s="177">
        <v>16</v>
      </c>
      <c r="H9" s="177">
        <v>44</v>
      </c>
      <c r="I9" s="177">
        <v>28</v>
      </c>
      <c r="J9" s="177">
        <v>68</v>
      </c>
      <c r="K9" s="177">
        <v>40</v>
      </c>
      <c r="L9" s="177">
        <v>60</v>
      </c>
      <c r="M9" s="177">
        <v>16</v>
      </c>
      <c r="N9" s="177">
        <v>89</v>
      </c>
      <c r="O9" s="177">
        <v>98</v>
      </c>
      <c r="P9" s="178">
        <v>36</v>
      </c>
      <c r="Q9" s="178">
        <v>38</v>
      </c>
      <c r="R9" s="178">
        <v>2</v>
      </c>
      <c r="S9" s="178">
        <v>4</v>
      </c>
      <c r="T9" s="178">
        <v>26</v>
      </c>
      <c r="U9" s="178">
        <v>18</v>
      </c>
      <c r="V9" s="178">
        <v>36</v>
      </c>
      <c r="W9" s="178">
        <v>22</v>
      </c>
      <c r="X9" s="178">
        <v>18</v>
      </c>
      <c r="Y9" s="178">
        <v>4</v>
      </c>
      <c r="Z9" s="178">
        <v>4</v>
      </c>
      <c r="AA9" s="178">
        <v>4</v>
      </c>
      <c r="AB9" s="178">
        <v>18</v>
      </c>
      <c r="AC9" s="178">
        <f>SUM(K9:AB9)</f>
        <v>533</v>
      </c>
      <c r="AD9" s="399"/>
      <c r="AE9" s="399"/>
      <c r="AF9" s="171">
        <f>L9+M9+N9+O9+P9+Q9+R9+S9</f>
        <v>343</v>
      </c>
    </row>
    <row r="10" spans="1:32">
      <c r="A10" s="682"/>
      <c r="B10" s="565"/>
      <c r="C10" s="181" t="s">
        <v>49</v>
      </c>
      <c r="D10" s="425">
        <v>308</v>
      </c>
      <c r="E10" s="184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3"/>
      <c r="Q10" s="184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5"/>
      <c r="AC10" s="402">
        <f>SUM(K10:AB10)</f>
        <v>0</v>
      </c>
      <c r="AD10" s="399"/>
      <c r="AE10" s="399"/>
    </row>
    <row r="11" spans="1:32">
      <c r="A11" s="682"/>
      <c r="B11" s="565"/>
      <c r="C11" s="181" t="s">
        <v>50</v>
      </c>
      <c r="D11" s="426"/>
      <c r="E11" s="184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3"/>
      <c r="Q11" s="184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5"/>
      <c r="AC11" s="402">
        <f>SUM(K11:AB11)</f>
        <v>0</v>
      </c>
      <c r="AD11" s="399"/>
      <c r="AE11" s="399"/>
    </row>
    <row r="12" spans="1:32">
      <c r="A12" s="682"/>
      <c r="B12" s="565"/>
      <c r="C12" s="188" t="s">
        <v>51</v>
      </c>
      <c r="D12" s="426"/>
      <c r="E12" s="191"/>
      <c r="F12" s="192"/>
      <c r="G12" s="187"/>
      <c r="H12" s="190"/>
      <c r="I12" s="187"/>
      <c r="J12" s="187"/>
      <c r="K12" s="187"/>
      <c r="L12" s="187"/>
      <c r="M12" s="187"/>
      <c r="N12" s="190"/>
      <c r="O12" s="187"/>
      <c r="P12" s="183"/>
      <c r="Q12" s="184"/>
      <c r="R12" s="182"/>
      <c r="S12" s="182"/>
      <c r="T12" s="182"/>
      <c r="U12" s="190"/>
      <c r="V12" s="182"/>
      <c r="W12" s="182"/>
      <c r="X12" s="182"/>
      <c r="Y12" s="182"/>
      <c r="Z12" s="182"/>
      <c r="AA12" s="182"/>
      <c r="AB12" s="185"/>
      <c r="AC12" s="170">
        <f>SUM(D12:P12)</f>
        <v>0</v>
      </c>
      <c r="AD12" s="399"/>
      <c r="AE12" s="399"/>
    </row>
    <row r="13" spans="1:32">
      <c r="A13" s="682"/>
      <c r="B13" s="565"/>
      <c r="C13" s="195" t="s">
        <v>52</v>
      </c>
      <c r="D13" s="427">
        <f>D10+D11+D12-D8-D9</f>
        <v>308</v>
      </c>
      <c r="E13" s="431">
        <f t="shared" ref="E13:P13" si="13">D13+E11+E12-E8-E9</f>
        <v>292</v>
      </c>
      <c r="F13" s="196">
        <f t="shared" si="13"/>
        <v>276</v>
      </c>
      <c r="G13" s="196">
        <f t="shared" si="13"/>
        <v>260</v>
      </c>
      <c r="H13" s="196">
        <f t="shared" si="13"/>
        <v>216</v>
      </c>
      <c r="I13" s="196">
        <f t="shared" si="13"/>
        <v>188</v>
      </c>
      <c r="J13" s="196">
        <f t="shared" si="13"/>
        <v>120</v>
      </c>
      <c r="K13" s="196">
        <f t="shared" si="13"/>
        <v>80</v>
      </c>
      <c r="L13" s="196">
        <f t="shared" si="13"/>
        <v>20</v>
      </c>
      <c r="M13" s="196">
        <f t="shared" si="13"/>
        <v>4</v>
      </c>
      <c r="N13" s="196">
        <f t="shared" si="13"/>
        <v>-85</v>
      </c>
      <c r="O13" s="196">
        <f t="shared" si="13"/>
        <v>-223</v>
      </c>
      <c r="P13" s="427">
        <f t="shared" si="13"/>
        <v>-389</v>
      </c>
      <c r="Q13" s="427">
        <f t="shared" ref="Q13" si="14">P13+Q11+Q12-Q8-Q9</f>
        <v>-427</v>
      </c>
      <c r="R13" s="427">
        <f t="shared" ref="R13" si="15">Q13+R11+R12-R8-R9</f>
        <v>-429</v>
      </c>
      <c r="S13" s="427">
        <f t="shared" ref="S13" si="16">R13+S11+S12-S8-S9</f>
        <v>-433</v>
      </c>
      <c r="T13" s="427">
        <f t="shared" ref="T13" si="17">S13+T11+T12-T8-T9</f>
        <v>-459</v>
      </c>
      <c r="U13" s="427">
        <f t="shared" ref="U13" si="18">T13+U11+U12-U8-U9</f>
        <v>-477</v>
      </c>
      <c r="V13" s="427">
        <f t="shared" ref="V13" si="19">U13+V11+V12-V8-V9</f>
        <v>-513</v>
      </c>
      <c r="W13" s="427">
        <f t="shared" ref="W13" si="20">V13+W11+W12-W8-W9</f>
        <v>-535</v>
      </c>
      <c r="X13" s="427">
        <f t="shared" ref="X13" si="21">W13+X11+X12-X8-X9</f>
        <v>-553</v>
      </c>
      <c r="Y13" s="427">
        <f t="shared" ref="Y13" si="22">X13+Y11+Y12-Y8-Y9</f>
        <v>-557</v>
      </c>
      <c r="Z13" s="427">
        <f t="shared" ref="Z13" si="23">Y13+Z11+Z12-Z8-Z9</f>
        <v>-561</v>
      </c>
      <c r="AA13" s="427">
        <f t="shared" ref="AA13" si="24">Z13+AA11+AA12-AA8-AA9</f>
        <v>-565</v>
      </c>
      <c r="AB13" s="427">
        <f t="shared" ref="AB13" si="25">AA13+AB11+AB12-AB8-AB9</f>
        <v>-583</v>
      </c>
      <c r="AC13" s="197"/>
      <c r="AD13" s="398">
        <v>96</v>
      </c>
      <c r="AE13" s="398">
        <f>P13-AD13</f>
        <v>-485</v>
      </c>
    </row>
    <row r="14" spans="1:32">
      <c r="A14" s="682" t="s">
        <v>272</v>
      </c>
      <c r="B14" s="565">
        <v>10100916</v>
      </c>
      <c r="C14" s="173" t="s">
        <v>46</v>
      </c>
      <c r="D14" s="424"/>
      <c r="E14" s="179">
        <v>0</v>
      </c>
      <c r="F14" s="177">
        <v>0</v>
      </c>
      <c r="G14" s="177">
        <v>0</v>
      </c>
      <c r="H14" s="177">
        <v>0</v>
      </c>
      <c r="I14" s="177">
        <v>0</v>
      </c>
      <c r="J14" s="177">
        <v>0</v>
      </c>
      <c r="K14" s="177">
        <v>0</v>
      </c>
      <c r="L14" s="177">
        <v>0</v>
      </c>
      <c r="M14" s="177">
        <v>0</v>
      </c>
      <c r="N14" s="177">
        <v>0</v>
      </c>
      <c r="O14" s="177">
        <v>20</v>
      </c>
      <c r="P14" s="178">
        <v>65</v>
      </c>
      <c r="Q14" s="179">
        <v>0</v>
      </c>
      <c r="R14" s="177">
        <v>0</v>
      </c>
      <c r="S14" s="177">
        <v>0</v>
      </c>
      <c r="T14" s="177">
        <v>0</v>
      </c>
      <c r="U14" s="177">
        <v>0</v>
      </c>
      <c r="V14" s="177">
        <v>0</v>
      </c>
      <c r="W14" s="177">
        <v>0</v>
      </c>
      <c r="X14" s="177">
        <v>0</v>
      </c>
      <c r="Y14" s="177">
        <v>0</v>
      </c>
      <c r="Z14" s="177">
        <v>0</v>
      </c>
      <c r="AA14" s="177">
        <v>0</v>
      </c>
      <c r="AB14" s="180">
        <v>0</v>
      </c>
      <c r="AC14" s="402">
        <f>SUM(K14:AB14)</f>
        <v>85</v>
      </c>
      <c r="AD14" s="399"/>
      <c r="AE14" s="399"/>
    </row>
    <row r="15" spans="1:32">
      <c r="A15" s="682"/>
      <c r="B15" s="565"/>
      <c r="C15" s="173" t="s">
        <v>47</v>
      </c>
      <c r="D15" s="424"/>
      <c r="E15" s="179">
        <v>8</v>
      </c>
      <c r="F15" s="177">
        <v>8</v>
      </c>
      <c r="G15" s="177">
        <v>8</v>
      </c>
      <c r="H15" s="177">
        <v>22</v>
      </c>
      <c r="I15" s="177">
        <v>14</v>
      </c>
      <c r="J15" s="177">
        <v>34</v>
      </c>
      <c r="K15" s="177">
        <v>20</v>
      </c>
      <c r="L15" s="177">
        <v>30</v>
      </c>
      <c r="M15" s="177">
        <v>8</v>
      </c>
      <c r="N15" s="177">
        <v>44</v>
      </c>
      <c r="O15" s="177">
        <v>47</v>
      </c>
      <c r="P15" s="177">
        <v>18</v>
      </c>
      <c r="Q15" s="179">
        <v>19</v>
      </c>
      <c r="R15" s="177">
        <v>1</v>
      </c>
      <c r="S15" s="177">
        <v>2</v>
      </c>
      <c r="T15" s="177">
        <v>13</v>
      </c>
      <c r="U15" s="177">
        <v>9</v>
      </c>
      <c r="V15" s="177">
        <v>18</v>
      </c>
      <c r="W15" s="177">
        <v>11</v>
      </c>
      <c r="X15" s="177">
        <v>9</v>
      </c>
      <c r="Y15" s="177">
        <v>2</v>
      </c>
      <c r="Z15" s="177">
        <v>2</v>
      </c>
      <c r="AA15" s="177">
        <v>2</v>
      </c>
      <c r="AB15" s="180">
        <v>9</v>
      </c>
      <c r="AC15" s="402">
        <f>SUM(K15:AB15)</f>
        <v>264</v>
      </c>
      <c r="AD15" s="399"/>
      <c r="AE15" s="399"/>
      <c r="AF15" s="171">
        <f>L15+M15+N15+O15+P15+Q15+R15+S15</f>
        <v>169</v>
      </c>
    </row>
    <row r="16" spans="1:32">
      <c r="A16" s="682"/>
      <c r="B16" s="565"/>
      <c r="C16" s="181" t="s">
        <v>49</v>
      </c>
      <c r="D16" s="425">
        <v>141</v>
      </c>
      <c r="E16" s="184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3"/>
      <c r="Q16" s="184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5"/>
      <c r="AC16" s="402">
        <f>SUM(K16:AB16)</f>
        <v>0</v>
      </c>
      <c r="AD16" s="399"/>
      <c r="AE16" s="399"/>
    </row>
    <row r="17" spans="1:32">
      <c r="A17" s="682"/>
      <c r="B17" s="565"/>
      <c r="C17" s="181" t="s">
        <v>50</v>
      </c>
      <c r="D17" s="426"/>
      <c r="E17" s="184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3"/>
      <c r="Q17" s="184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5"/>
      <c r="AC17" s="402">
        <f>SUM(K17:AB17)</f>
        <v>0</v>
      </c>
      <c r="AD17" s="399"/>
      <c r="AE17" s="399"/>
    </row>
    <row r="18" spans="1:32">
      <c r="A18" s="682"/>
      <c r="B18" s="565"/>
      <c r="C18" s="188" t="s">
        <v>51</v>
      </c>
      <c r="D18" s="426"/>
      <c r="E18" s="191"/>
      <c r="F18" s="192"/>
      <c r="G18" s="187"/>
      <c r="H18" s="190"/>
      <c r="I18" s="190"/>
      <c r="J18" s="190"/>
      <c r="K18" s="187"/>
      <c r="L18" s="187"/>
      <c r="M18" s="187"/>
      <c r="N18" s="187"/>
      <c r="O18" s="187"/>
      <c r="P18" s="183"/>
      <c r="Q18" s="184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5"/>
      <c r="AC18" s="170">
        <f>SUM(D18:P18)</f>
        <v>0</v>
      </c>
      <c r="AD18" s="399"/>
      <c r="AE18" s="399"/>
    </row>
    <row r="19" spans="1:32">
      <c r="A19" s="682"/>
      <c r="B19" s="565"/>
      <c r="C19" s="195" t="s">
        <v>52</v>
      </c>
      <c r="D19" s="427">
        <f>D16+D17+D18-D14-D15</f>
        <v>141</v>
      </c>
      <c r="E19" s="431">
        <f t="shared" ref="E19:M19" si="26">D19+E17+E18-E14-E15</f>
        <v>133</v>
      </c>
      <c r="F19" s="196">
        <f t="shared" si="26"/>
        <v>125</v>
      </c>
      <c r="G19" s="196">
        <f t="shared" si="26"/>
        <v>117</v>
      </c>
      <c r="H19" s="196">
        <f t="shared" si="26"/>
        <v>95</v>
      </c>
      <c r="I19" s="196">
        <f t="shared" si="26"/>
        <v>81</v>
      </c>
      <c r="J19" s="196">
        <f t="shared" si="26"/>
        <v>47</v>
      </c>
      <c r="K19" s="196">
        <f t="shared" si="26"/>
        <v>27</v>
      </c>
      <c r="L19" s="196">
        <f t="shared" si="26"/>
        <v>-3</v>
      </c>
      <c r="M19" s="196">
        <f t="shared" si="26"/>
        <v>-11</v>
      </c>
      <c r="N19" s="196">
        <f t="shared" ref="N19" si="27">M19+N17+N18-N14-N15</f>
        <v>-55</v>
      </c>
      <c r="O19" s="196">
        <f t="shared" ref="O19" si="28">N19+O17+O18-O14-O15</f>
        <v>-122</v>
      </c>
      <c r="P19" s="196">
        <f t="shared" ref="P19" si="29">O19+P17+P18-P14-P15</f>
        <v>-205</v>
      </c>
      <c r="Q19" s="196">
        <f t="shared" ref="Q19" si="30">P19+Q17+Q18-Q14-Q15</f>
        <v>-224</v>
      </c>
      <c r="R19" s="196">
        <f t="shared" ref="R19" si="31">Q19+R17+R18-R14-R15</f>
        <v>-225</v>
      </c>
      <c r="S19" s="196">
        <f t="shared" ref="S19" si="32">R19+S17+S18-S14-S15</f>
        <v>-227</v>
      </c>
      <c r="T19" s="196">
        <f t="shared" ref="T19" si="33">S19+T17+T18-T14-T15</f>
        <v>-240</v>
      </c>
      <c r="U19" s="196">
        <f t="shared" ref="U19" si="34">T19+U17+U18-U14-U15</f>
        <v>-249</v>
      </c>
      <c r="V19" s="196">
        <f t="shared" ref="V19" si="35">U19+V17+V18-V14-V15</f>
        <v>-267</v>
      </c>
      <c r="W19" s="196">
        <f t="shared" ref="W19" si="36">V19+W17+W18-W14-W15</f>
        <v>-278</v>
      </c>
      <c r="X19" s="196">
        <f t="shared" ref="X19" si="37">W19+X17+X18-X14-X15</f>
        <v>-287</v>
      </c>
      <c r="Y19" s="196">
        <f t="shared" ref="Y19" si="38">X19+Y17+Y18-Y14-Y15</f>
        <v>-289</v>
      </c>
      <c r="Z19" s="196">
        <f t="shared" ref="Z19" si="39">Y19+Z17+Z18-Z14-Z15</f>
        <v>-291</v>
      </c>
      <c r="AA19" s="196">
        <f t="shared" ref="AA19" si="40">Z19+AA17+AA18-AA14-AA15</f>
        <v>-293</v>
      </c>
      <c r="AB19" s="196">
        <f t="shared" ref="AB19" si="41">AA19+AB17+AB18-AB14-AB15</f>
        <v>-302</v>
      </c>
      <c r="AC19" s="197"/>
      <c r="AD19" s="398">
        <v>48</v>
      </c>
      <c r="AE19" s="398">
        <f>P19-AD19</f>
        <v>-253</v>
      </c>
    </row>
    <row r="20" spans="1:32">
      <c r="A20" s="682" t="s">
        <v>273</v>
      </c>
      <c r="B20" s="565">
        <v>10100917</v>
      </c>
      <c r="C20" s="173" t="s">
        <v>46</v>
      </c>
      <c r="D20" s="424"/>
      <c r="E20" s="179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v>0</v>
      </c>
      <c r="K20" s="177">
        <v>0</v>
      </c>
      <c r="L20" s="177">
        <v>0</v>
      </c>
      <c r="M20" s="177">
        <v>0</v>
      </c>
      <c r="N20" s="177">
        <v>0</v>
      </c>
      <c r="O20" s="177">
        <v>0</v>
      </c>
      <c r="P20" s="178">
        <v>0</v>
      </c>
      <c r="Q20" s="179">
        <v>0</v>
      </c>
      <c r="R20" s="177">
        <v>0</v>
      </c>
      <c r="S20" s="177">
        <v>0</v>
      </c>
      <c r="T20" s="177">
        <v>0</v>
      </c>
      <c r="U20" s="177">
        <v>0</v>
      </c>
      <c r="V20" s="177">
        <v>0</v>
      </c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80">
        <v>0</v>
      </c>
      <c r="AC20" s="402">
        <f>SUM(K20:AB20)</f>
        <v>0</v>
      </c>
      <c r="AD20" s="399"/>
      <c r="AE20" s="399"/>
    </row>
    <row r="21" spans="1:32">
      <c r="A21" s="682"/>
      <c r="B21" s="565"/>
      <c r="C21" s="173" t="s">
        <v>47</v>
      </c>
      <c r="D21" s="424"/>
      <c r="E21" s="179">
        <v>24</v>
      </c>
      <c r="F21" s="177">
        <v>0</v>
      </c>
      <c r="G21" s="177">
        <v>86</v>
      </c>
      <c r="H21" s="177">
        <v>80</v>
      </c>
      <c r="I21" s="177">
        <v>94</v>
      </c>
      <c r="J21" s="177">
        <v>2</v>
      </c>
      <c r="K21" s="177">
        <v>52</v>
      </c>
      <c r="L21" s="177">
        <v>136</v>
      </c>
      <c r="M21" s="177">
        <v>272</v>
      </c>
      <c r="N21" s="177">
        <v>80</v>
      </c>
      <c r="O21" s="177">
        <v>344</v>
      </c>
      <c r="P21" s="178">
        <v>224</v>
      </c>
      <c r="Q21" s="179">
        <v>144</v>
      </c>
      <c r="R21" s="177">
        <v>36</v>
      </c>
      <c r="S21" s="177">
        <v>68</v>
      </c>
      <c r="T21" s="177">
        <v>128</v>
      </c>
      <c r="U21" s="177">
        <v>72</v>
      </c>
      <c r="V21" s="177">
        <v>96</v>
      </c>
      <c r="W21" s="177">
        <v>68</v>
      </c>
      <c r="X21" s="177">
        <v>68</v>
      </c>
      <c r="Y21" s="177">
        <v>20</v>
      </c>
      <c r="Z21" s="177">
        <v>20</v>
      </c>
      <c r="AA21" s="177">
        <v>20</v>
      </c>
      <c r="AB21" s="180">
        <v>64</v>
      </c>
      <c r="AC21" s="402">
        <f>SUM(K21:AB21)</f>
        <v>1912</v>
      </c>
      <c r="AD21" s="399"/>
      <c r="AE21" s="399"/>
      <c r="AF21" s="171">
        <f>L21+M21+N21+O21+P21+Q21+R21+S21</f>
        <v>1304</v>
      </c>
    </row>
    <row r="22" spans="1:32">
      <c r="A22" s="682"/>
      <c r="B22" s="565"/>
      <c r="C22" s="181" t="s">
        <v>49</v>
      </c>
      <c r="D22" s="425">
        <v>36</v>
      </c>
      <c r="E22" s="184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3"/>
      <c r="Q22" s="184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5"/>
      <c r="AC22" s="402">
        <f>SUM(K22:AB22)</f>
        <v>0</v>
      </c>
      <c r="AD22" s="399"/>
      <c r="AE22" s="399"/>
    </row>
    <row r="23" spans="1:32">
      <c r="A23" s="682"/>
      <c r="B23" s="565"/>
      <c r="C23" s="181" t="s">
        <v>50</v>
      </c>
      <c r="D23" s="426"/>
      <c r="E23" s="308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3"/>
      <c r="Q23" s="184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5"/>
      <c r="AC23" s="402">
        <f>SUM(K23:AB23)</f>
        <v>0</v>
      </c>
      <c r="AD23" s="399"/>
      <c r="AE23" s="399"/>
    </row>
    <row r="24" spans="1:32">
      <c r="A24" s="682"/>
      <c r="B24" s="565"/>
      <c r="C24" s="188" t="s">
        <v>51</v>
      </c>
      <c r="D24" s="426"/>
      <c r="E24" s="191"/>
      <c r="F24" s="192"/>
      <c r="G24" s="193"/>
      <c r="H24" s="190"/>
      <c r="I24" s="187"/>
      <c r="J24" s="187"/>
      <c r="K24" s="187"/>
      <c r="L24" s="187"/>
      <c r="M24" s="187"/>
      <c r="N24" s="190"/>
      <c r="O24" s="400"/>
      <c r="P24" s="504"/>
      <c r="Q24" s="505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5"/>
      <c r="AC24" s="170">
        <f>SUM(D24:Q24)</f>
        <v>0</v>
      </c>
      <c r="AD24" s="399"/>
      <c r="AE24" s="399"/>
    </row>
    <row r="25" spans="1:32" ht="35.25" customHeight="1">
      <c r="A25" s="682"/>
      <c r="B25" s="565"/>
      <c r="C25" s="195" t="s">
        <v>52</v>
      </c>
      <c r="D25" s="427">
        <f>D22+D23+D24-D20-D21</f>
        <v>36</v>
      </c>
      <c r="E25" s="431">
        <f t="shared" ref="E25:P25" si="42">D25+E23+E24-E20-E21</f>
        <v>12</v>
      </c>
      <c r="F25" s="196">
        <f t="shared" si="42"/>
        <v>12</v>
      </c>
      <c r="G25" s="196">
        <f t="shared" si="42"/>
        <v>-74</v>
      </c>
      <c r="H25" s="196">
        <f t="shared" si="42"/>
        <v>-154</v>
      </c>
      <c r="I25" s="196">
        <f t="shared" si="42"/>
        <v>-248</v>
      </c>
      <c r="J25" s="196">
        <f t="shared" si="42"/>
        <v>-250</v>
      </c>
      <c r="K25" s="196">
        <f t="shared" si="42"/>
        <v>-302</v>
      </c>
      <c r="L25" s="196">
        <f t="shared" si="42"/>
        <v>-438</v>
      </c>
      <c r="M25" s="196">
        <f t="shared" si="42"/>
        <v>-710</v>
      </c>
      <c r="N25" s="196">
        <f t="shared" si="42"/>
        <v>-790</v>
      </c>
      <c r="O25" s="196">
        <f t="shared" si="42"/>
        <v>-1134</v>
      </c>
      <c r="P25" s="427">
        <f t="shared" si="42"/>
        <v>-1358</v>
      </c>
      <c r="Q25" s="427">
        <f t="shared" ref="Q25" si="43">P25+Q23+Q24-Q20-Q21</f>
        <v>-1502</v>
      </c>
      <c r="R25" s="427">
        <f t="shared" ref="R25" si="44">Q25+R23+R24-R20-R21</f>
        <v>-1538</v>
      </c>
      <c r="S25" s="427">
        <f t="shared" ref="S25" si="45">R25+S23+S24-S20-S21</f>
        <v>-1606</v>
      </c>
      <c r="T25" s="427">
        <f t="shared" ref="T25" si="46">S25+T23+T24-T20-T21</f>
        <v>-1734</v>
      </c>
      <c r="U25" s="427">
        <f t="shared" ref="U25" si="47">T25+U23+U24-U20-U21</f>
        <v>-1806</v>
      </c>
      <c r="V25" s="427">
        <f t="shared" ref="V25" si="48">U25+V23+V24-V20-V21</f>
        <v>-1902</v>
      </c>
      <c r="W25" s="427">
        <f t="shared" ref="W25" si="49">V25+W23+W24-W20-W21</f>
        <v>-1970</v>
      </c>
      <c r="X25" s="427">
        <f t="shared" ref="X25" si="50">W25+X23+X24-X20-X21</f>
        <v>-2038</v>
      </c>
      <c r="Y25" s="427">
        <f t="shared" ref="Y25" si="51">X25+Y23+Y24-Y20-Y21</f>
        <v>-2058</v>
      </c>
      <c r="Z25" s="427">
        <f t="shared" ref="Z25" si="52">Y25+Z23+Z24-Z20-Z21</f>
        <v>-2078</v>
      </c>
      <c r="AA25" s="427">
        <f t="shared" ref="AA25" si="53">Z25+AA23+AA24-AA20-AA21</f>
        <v>-2098</v>
      </c>
      <c r="AB25" s="427">
        <f t="shared" ref="AB25" si="54">AA25+AB23+AB24-AB20-AB21</f>
        <v>-2162</v>
      </c>
      <c r="AC25" s="197"/>
      <c r="AD25" s="398"/>
      <c r="AE25" s="398"/>
    </row>
    <row r="26" spans="1:32">
      <c r="A26" s="689" t="s">
        <v>278</v>
      </c>
      <c r="B26" s="572">
        <v>10100607</v>
      </c>
      <c r="C26" s="173" t="s">
        <v>46</v>
      </c>
      <c r="D26" s="424"/>
      <c r="E26" s="179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v>0</v>
      </c>
      <c r="K26" s="177">
        <v>0</v>
      </c>
      <c r="L26" s="177">
        <v>0</v>
      </c>
      <c r="M26" s="177">
        <v>0</v>
      </c>
      <c r="N26" s="177">
        <v>0</v>
      </c>
      <c r="O26" s="177">
        <v>40</v>
      </c>
      <c r="P26" s="178">
        <v>210</v>
      </c>
      <c r="Q26" s="179">
        <v>0</v>
      </c>
      <c r="R26" s="177">
        <v>0</v>
      </c>
      <c r="S26" s="177">
        <v>0</v>
      </c>
      <c r="T26" s="177">
        <v>0</v>
      </c>
      <c r="U26" s="177">
        <v>0</v>
      </c>
      <c r="V26" s="177">
        <v>0</v>
      </c>
      <c r="W26" s="177">
        <v>0</v>
      </c>
      <c r="X26" s="177">
        <v>0</v>
      </c>
      <c r="Y26" s="177">
        <v>0</v>
      </c>
      <c r="Z26" s="177">
        <v>0</v>
      </c>
      <c r="AA26" s="177">
        <v>0</v>
      </c>
      <c r="AB26" s="180">
        <v>0</v>
      </c>
      <c r="AC26" s="402">
        <f>SUM(K26:AB26)</f>
        <v>250</v>
      </c>
      <c r="AD26" s="399"/>
      <c r="AE26" s="399"/>
    </row>
    <row r="27" spans="1:32">
      <c r="A27" s="689"/>
      <c r="B27" s="572"/>
      <c r="C27" s="173" t="s">
        <v>47</v>
      </c>
      <c r="D27" s="424"/>
      <c r="E27" s="179">
        <v>184</v>
      </c>
      <c r="F27" s="177">
        <v>30</v>
      </c>
      <c r="G27" s="177">
        <v>60</v>
      </c>
      <c r="H27" s="177">
        <v>122</v>
      </c>
      <c r="I27" s="177">
        <v>84</v>
      </c>
      <c r="J27" s="177">
        <v>4</v>
      </c>
      <c r="K27" s="177">
        <v>46</v>
      </c>
      <c r="L27" s="177">
        <v>100</v>
      </c>
      <c r="M27" s="177">
        <v>20</v>
      </c>
      <c r="N27" s="177">
        <v>78</v>
      </c>
      <c r="O27" s="177">
        <v>117</v>
      </c>
      <c r="P27" s="178">
        <v>301</v>
      </c>
      <c r="Q27" s="179">
        <v>114</v>
      </c>
      <c r="R27" s="177">
        <v>91</v>
      </c>
      <c r="S27" s="177">
        <v>109</v>
      </c>
      <c r="T27" s="177">
        <v>114</v>
      </c>
      <c r="U27" s="177">
        <v>111</v>
      </c>
      <c r="V27" s="177">
        <v>110</v>
      </c>
      <c r="W27" s="177">
        <v>109</v>
      </c>
      <c r="X27" s="177">
        <v>107</v>
      </c>
      <c r="Y27" s="177">
        <v>105</v>
      </c>
      <c r="Z27" s="177">
        <v>108</v>
      </c>
      <c r="AA27" s="177">
        <v>97</v>
      </c>
      <c r="AB27" s="180">
        <v>98</v>
      </c>
      <c r="AC27" s="402">
        <f>SUM(K27:AB27)</f>
        <v>1935</v>
      </c>
      <c r="AD27" s="399"/>
      <c r="AE27" s="399"/>
      <c r="AF27" s="171">
        <f>L27+M27+N27+O27+P27+Q27+R27+S27</f>
        <v>930</v>
      </c>
    </row>
    <row r="28" spans="1:32">
      <c r="A28" s="689"/>
      <c r="B28" s="572"/>
      <c r="C28" s="181" t="s">
        <v>49</v>
      </c>
      <c r="D28" s="428">
        <v>98</v>
      </c>
      <c r="E28" s="184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  <c r="Q28" s="184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5"/>
      <c r="AC28" s="402">
        <f>SUM(K28:AB28)</f>
        <v>0</v>
      </c>
      <c r="AD28" s="399"/>
      <c r="AE28" s="399"/>
    </row>
    <row r="29" spans="1:32">
      <c r="A29" s="689"/>
      <c r="B29" s="572"/>
      <c r="C29" s="181" t="s">
        <v>50</v>
      </c>
      <c r="D29" s="426"/>
      <c r="E29" s="308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3"/>
      <c r="Q29" s="184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5"/>
      <c r="AC29" s="402">
        <f>SUM(K29:AB29)</f>
        <v>0</v>
      </c>
      <c r="AD29" s="399"/>
      <c r="AE29" s="399"/>
    </row>
    <row r="30" spans="1:32">
      <c r="A30" s="689"/>
      <c r="B30" s="572"/>
      <c r="C30" s="188" t="s">
        <v>51</v>
      </c>
      <c r="D30" s="426"/>
      <c r="E30" s="309"/>
      <c r="F30" s="202"/>
      <c r="G30" s="320"/>
      <c r="H30" s="400"/>
      <c r="I30" s="187"/>
      <c r="J30" s="187"/>
      <c r="K30" s="187"/>
      <c r="L30" s="187"/>
      <c r="M30" s="190"/>
      <c r="N30" s="187"/>
      <c r="O30" s="187"/>
      <c r="P30" s="183"/>
      <c r="Q30" s="184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5"/>
      <c r="AC30" s="170">
        <f>SUM(D30:P30)</f>
        <v>0</v>
      </c>
      <c r="AD30" s="399"/>
      <c r="AE30" s="399"/>
    </row>
    <row r="31" spans="1:32" ht="28.5" customHeight="1">
      <c r="A31" s="689"/>
      <c r="B31" s="572"/>
      <c r="C31" s="195" t="s">
        <v>52</v>
      </c>
      <c r="D31" s="427">
        <f>D28+D29+D30-D26-D27</f>
        <v>98</v>
      </c>
      <c r="E31" s="431">
        <f t="shared" ref="E31:P31" si="55">D31+E29+E30-E26-E27</f>
        <v>-86</v>
      </c>
      <c r="F31" s="196">
        <f t="shared" si="55"/>
        <v>-116</v>
      </c>
      <c r="G31" s="196">
        <f t="shared" si="55"/>
        <v>-176</v>
      </c>
      <c r="H31" s="196">
        <f t="shared" si="55"/>
        <v>-298</v>
      </c>
      <c r="I31" s="196">
        <f t="shared" si="55"/>
        <v>-382</v>
      </c>
      <c r="J31" s="196">
        <f t="shared" si="55"/>
        <v>-386</v>
      </c>
      <c r="K31" s="196">
        <f t="shared" si="55"/>
        <v>-432</v>
      </c>
      <c r="L31" s="196">
        <f t="shared" si="55"/>
        <v>-532</v>
      </c>
      <c r="M31" s="196">
        <f t="shared" si="55"/>
        <v>-552</v>
      </c>
      <c r="N31" s="196">
        <f t="shared" si="55"/>
        <v>-630</v>
      </c>
      <c r="O31" s="196">
        <f t="shared" si="55"/>
        <v>-787</v>
      </c>
      <c r="P31" s="427">
        <f t="shared" si="55"/>
        <v>-1298</v>
      </c>
      <c r="Q31" s="427">
        <f t="shared" ref="Q31" si="56">P31+Q29+Q30-Q26-Q27</f>
        <v>-1412</v>
      </c>
      <c r="R31" s="427">
        <f t="shared" ref="R31" si="57">Q31+R29+R30-R26-R27</f>
        <v>-1503</v>
      </c>
      <c r="S31" s="427">
        <f t="shared" ref="S31" si="58">R31+S29+S30-S26-S27</f>
        <v>-1612</v>
      </c>
      <c r="T31" s="427">
        <f t="shared" ref="T31" si="59">S31+T29+T30-T26-T27</f>
        <v>-1726</v>
      </c>
      <c r="U31" s="427">
        <f t="shared" ref="U31" si="60">T31+U29+U30-U26-U27</f>
        <v>-1837</v>
      </c>
      <c r="V31" s="427">
        <f t="shared" ref="V31" si="61">U31+V29+V30-V26-V27</f>
        <v>-1947</v>
      </c>
      <c r="W31" s="427">
        <f t="shared" ref="W31" si="62">V31+W29+W30-W26-W27</f>
        <v>-2056</v>
      </c>
      <c r="X31" s="427">
        <f t="shared" ref="X31" si="63">W31+X29+X30-X26-X27</f>
        <v>-2163</v>
      </c>
      <c r="Y31" s="427">
        <f t="shared" ref="Y31" si="64">X31+Y29+Y30-Y26-Y27</f>
        <v>-2268</v>
      </c>
      <c r="Z31" s="427">
        <f t="shared" ref="Z31" si="65">Y31+Z29+Z30-Z26-Z27</f>
        <v>-2376</v>
      </c>
      <c r="AA31" s="196"/>
      <c r="AB31" s="432"/>
      <c r="AC31" s="197"/>
      <c r="AD31" s="398"/>
      <c r="AE31" s="398"/>
    </row>
    <row r="32" spans="1:32">
      <c r="A32" s="689" t="s">
        <v>279</v>
      </c>
      <c r="B32" s="572">
        <v>10100712</v>
      </c>
      <c r="C32" s="173" t="s">
        <v>46</v>
      </c>
      <c r="D32" s="424"/>
      <c r="E32" s="179">
        <v>0</v>
      </c>
      <c r="F32" s="177">
        <v>0</v>
      </c>
      <c r="G32" s="177">
        <v>0</v>
      </c>
      <c r="H32" s="177">
        <v>0</v>
      </c>
      <c r="I32" s="177">
        <v>0</v>
      </c>
      <c r="J32" s="177">
        <v>0</v>
      </c>
      <c r="K32" s="177">
        <v>0</v>
      </c>
      <c r="L32" s="177">
        <v>0</v>
      </c>
      <c r="M32" s="177">
        <v>0</v>
      </c>
      <c r="N32" s="177">
        <v>0</v>
      </c>
      <c r="O32" s="177">
        <v>40</v>
      </c>
      <c r="P32" s="178">
        <v>40</v>
      </c>
      <c r="Q32" s="179">
        <v>0</v>
      </c>
      <c r="R32" s="177">
        <v>0</v>
      </c>
      <c r="S32" s="177">
        <v>0</v>
      </c>
      <c r="T32" s="177">
        <v>0</v>
      </c>
      <c r="U32" s="177">
        <v>0</v>
      </c>
      <c r="V32" s="177">
        <v>0</v>
      </c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80">
        <v>0</v>
      </c>
      <c r="AC32" s="402">
        <f>SUM(K32:AB32)</f>
        <v>80</v>
      </c>
      <c r="AD32" s="399"/>
      <c r="AE32" s="399"/>
    </row>
    <row r="33" spans="1:32">
      <c r="A33" s="689"/>
      <c r="B33" s="572"/>
      <c r="C33" s="173" t="s">
        <v>47</v>
      </c>
      <c r="D33" s="424"/>
      <c r="E33" s="179">
        <v>0</v>
      </c>
      <c r="F33" s="177">
        <v>0</v>
      </c>
      <c r="G33" s="177">
        <v>0</v>
      </c>
      <c r="H33" s="177">
        <v>0</v>
      </c>
      <c r="I33" s="177">
        <v>0</v>
      </c>
      <c r="J33" s="177">
        <v>0</v>
      </c>
      <c r="K33" s="177">
        <v>0</v>
      </c>
      <c r="L33" s="177">
        <v>4</v>
      </c>
      <c r="M33" s="177">
        <v>4</v>
      </c>
      <c r="N33" s="177">
        <v>4</v>
      </c>
      <c r="O33" s="177">
        <v>12</v>
      </c>
      <c r="P33" s="178">
        <v>16</v>
      </c>
      <c r="Q33" s="179">
        <v>4</v>
      </c>
      <c r="R33" s="177">
        <v>4</v>
      </c>
      <c r="S33" s="177">
        <v>10</v>
      </c>
      <c r="T33" s="177">
        <v>18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80">
        <v>0</v>
      </c>
      <c r="AC33" s="402">
        <f>SUM(K33:AB33)</f>
        <v>76</v>
      </c>
      <c r="AD33" s="399"/>
      <c r="AE33" s="399"/>
      <c r="AF33" s="171">
        <f>L33+M33+N33+O33+P33+Q33+R33+S33</f>
        <v>58</v>
      </c>
    </row>
    <row r="34" spans="1:32">
      <c r="A34" s="689"/>
      <c r="B34" s="572"/>
      <c r="C34" s="181" t="s">
        <v>49</v>
      </c>
      <c r="D34" s="506">
        <v>8</v>
      </c>
      <c r="E34" s="184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3"/>
      <c r="Q34" s="184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5"/>
      <c r="AC34" s="402">
        <f>SUM(K34:AB34)</f>
        <v>0</v>
      </c>
      <c r="AD34" s="399"/>
      <c r="AE34" s="399"/>
    </row>
    <row r="35" spans="1:32">
      <c r="A35" s="689"/>
      <c r="B35" s="572"/>
      <c r="C35" s="181" t="s">
        <v>50</v>
      </c>
      <c r="D35" s="426"/>
      <c r="E35" s="308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3"/>
      <c r="Q35" s="184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5"/>
      <c r="AC35" s="402">
        <f>SUM(K35:AB35)</f>
        <v>0</v>
      </c>
      <c r="AD35" s="399"/>
      <c r="AE35" s="399"/>
    </row>
    <row r="36" spans="1:32">
      <c r="A36" s="689"/>
      <c r="B36" s="572"/>
      <c r="C36" s="188" t="s">
        <v>51</v>
      </c>
      <c r="D36" s="426"/>
      <c r="E36" s="309"/>
      <c r="F36" s="202"/>
      <c r="G36" s="320"/>
      <c r="H36" s="400"/>
      <c r="I36" s="409"/>
      <c r="J36" s="187"/>
      <c r="K36" s="400"/>
      <c r="L36" s="400"/>
      <c r="M36" s="187"/>
      <c r="N36" s="187"/>
      <c r="O36" s="187"/>
      <c r="P36" s="183"/>
      <c r="Q36" s="184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5"/>
      <c r="AC36" s="170">
        <f>SUM(D36:P36)</f>
        <v>0</v>
      </c>
      <c r="AD36" s="399"/>
      <c r="AE36" s="399"/>
    </row>
    <row r="37" spans="1:32" ht="15.75" thickBot="1">
      <c r="A37" s="690"/>
      <c r="B37" s="573"/>
      <c r="C37" s="442" t="s">
        <v>52</v>
      </c>
      <c r="D37" s="443">
        <f>D34+D35+D36-D32-D33</f>
        <v>8</v>
      </c>
      <c r="E37" s="444">
        <f t="shared" ref="E37:P37" si="66">D37+E35+E36-E32-E33</f>
        <v>8</v>
      </c>
      <c r="F37" s="445">
        <f t="shared" si="66"/>
        <v>8</v>
      </c>
      <c r="G37" s="445">
        <f t="shared" si="66"/>
        <v>8</v>
      </c>
      <c r="H37" s="445">
        <f t="shared" si="66"/>
        <v>8</v>
      </c>
      <c r="I37" s="445">
        <f t="shared" si="66"/>
        <v>8</v>
      </c>
      <c r="J37" s="445">
        <f t="shared" si="66"/>
        <v>8</v>
      </c>
      <c r="K37" s="445">
        <f t="shared" si="66"/>
        <v>8</v>
      </c>
      <c r="L37" s="445">
        <f t="shared" si="66"/>
        <v>4</v>
      </c>
      <c r="M37" s="445">
        <f t="shared" si="66"/>
        <v>0</v>
      </c>
      <c r="N37" s="445">
        <f t="shared" si="66"/>
        <v>-4</v>
      </c>
      <c r="O37" s="445">
        <f t="shared" si="66"/>
        <v>-56</v>
      </c>
      <c r="P37" s="443">
        <f t="shared" si="66"/>
        <v>-112</v>
      </c>
      <c r="Q37" s="444"/>
      <c r="R37" s="445"/>
      <c r="S37" s="445"/>
      <c r="T37" s="445"/>
      <c r="U37" s="445"/>
      <c r="V37" s="445"/>
      <c r="W37" s="445"/>
      <c r="X37" s="445"/>
      <c r="Y37" s="445"/>
      <c r="Z37" s="445"/>
      <c r="AA37" s="445"/>
      <c r="AB37" s="446"/>
      <c r="AC37" s="197"/>
      <c r="AD37" s="398"/>
      <c r="AE37" s="398"/>
    </row>
    <row r="38" spans="1:32" ht="15" customHeight="1" thickBot="1">
      <c r="A38" s="681" t="s">
        <v>274</v>
      </c>
      <c r="B38" s="564">
        <v>10100608</v>
      </c>
      <c r="C38" s="452" t="s">
        <v>46</v>
      </c>
      <c r="D38" s="453"/>
      <c r="E38" s="454">
        <v>0</v>
      </c>
      <c r="F38" s="455">
        <v>0</v>
      </c>
      <c r="G38" s="455">
        <v>0</v>
      </c>
      <c r="H38" s="455">
        <v>0</v>
      </c>
      <c r="I38" s="455">
        <v>0</v>
      </c>
      <c r="J38" s="455">
        <v>0</v>
      </c>
      <c r="K38" s="455">
        <v>0</v>
      </c>
      <c r="L38" s="455">
        <v>0</v>
      </c>
      <c r="M38" s="455">
        <v>0</v>
      </c>
      <c r="N38" s="455">
        <v>10</v>
      </c>
      <c r="O38" s="455">
        <v>2</v>
      </c>
      <c r="P38" s="457">
        <v>0</v>
      </c>
      <c r="Q38" s="516">
        <v>0</v>
      </c>
      <c r="R38" s="455">
        <v>0</v>
      </c>
      <c r="S38" s="455">
        <v>8</v>
      </c>
      <c r="T38" s="455">
        <v>0</v>
      </c>
      <c r="U38" s="455">
        <v>0</v>
      </c>
      <c r="V38" s="455">
        <v>0</v>
      </c>
      <c r="W38" s="455">
        <v>0</v>
      </c>
      <c r="X38" s="455">
        <v>0</v>
      </c>
      <c r="Y38" s="455">
        <v>0</v>
      </c>
      <c r="Z38" s="455">
        <v>0</v>
      </c>
      <c r="AA38" s="455">
        <v>0</v>
      </c>
      <c r="AB38" s="457">
        <v>0</v>
      </c>
      <c r="AC38" s="514">
        <f>SUM(K38:AB38)</f>
        <v>20</v>
      </c>
      <c r="AD38" s="399"/>
      <c r="AE38" s="399"/>
    </row>
    <row r="39" spans="1:32">
      <c r="A39" s="682"/>
      <c r="B39" s="565"/>
      <c r="C39" s="173" t="s">
        <v>47</v>
      </c>
      <c r="D39" s="424"/>
      <c r="E39" s="179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v>0</v>
      </c>
      <c r="K39" s="177">
        <v>0</v>
      </c>
      <c r="L39" s="177">
        <v>0</v>
      </c>
      <c r="M39" s="177">
        <v>0</v>
      </c>
      <c r="N39" s="177">
        <v>0</v>
      </c>
      <c r="O39" s="177">
        <v>0</v>
      </c>
      <c r="P39" s="180">
        <v>0</v>
      </c>
      <c r="Q39" s="516">
        <v>72</v>
      </c>
      <c r="R39" s="455">
        <v>72</v>
      </c>
      <c r="S39" s="455">
        <v>72</v>
      </c>
      <c r="T39" s="455">
        <v>72</v>
      </c>
      <c r="U39" s="455">
        <v>72</v>
      </c>
      <c r="V39" s="455">
        <v>72</v>
      </c>
      <c r="W39" s="455">
        <v>72</v>
      </c>
      <c r="X39" s="455">
        <v>72</v>
      </c>
      <c r="Y39" s="455">
        <v>72</v>
      </c>
      <c r="Z39" s="455">
        <v>72</v>
      </c>
      <c r="AA39" s="455">
        <v>72</v>
      </c>
      <c r="AB39" s="457">
        <v>88</v>
      </c>
      <c r="AC39" s="514">
        <f>SUM(K39:AB39)</f>
        <v>880</v>
      </c>
      <c r="AD39" s="399"/>
      <c r="AE39" s="399"/>
      <c r="AF39" s="171">
        <f>L39+M39+N39+O39+P39+Q39+R39+S39</f>
        <v>216</v>
      </c>
    </row>
    <row r="40" spans="1:32">
      <c r="A40" s="682"/>
      <c r="B40" s="565"/>
      <c r="C40" s="181" t="s">
        <v>49</v>
      </c>
      <c r="D40" s="512">
        <v>14</v>
      </c>
      <c r="E40" s="184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5"/>
      <c r="Q40" s="517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5"/>
      <c r="AC40" s="514">
        <f>SUM(K40:AB40)</f>
        <v>0</v>
      </c>
      <c r="AD40" s="399"/>
      <c r="AE40" s="399"/>
    </row>
    <row r="41" spans="1:32">
      <c r="A41" s="682"/>
      <c r="B41" s="565"/>
      <c r="C41" s="181" t="s">
        <v>50</v>
      </c>
      <c r="D41" s="512"/>
      <c r="E41" s="184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5"/>
      <c r="Q41" s="517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5"/>
      <c r="AC41" s="514">
        <f>SUM(K41:AB41)</f>
        <v>0</v>
      </c>
      <c r="AD41" s="399"/>
      <c r="AE41" s="399"/>
    </row>
    <row r="42" spans="1:32">
      <c r="A42" s="682"/>
      <c r="B42" s="565"/>
      <c r="C42" s="188" t="s">
        <v>51</v>
      </c>
      <c r="D42" s="513"/>
      <c r="E42" s="184"/>
      <c r="F42" s="187"/>
      <c r="G42" s="202"/>
      <c r="H42" s="190"/>
      <c r="I42" s="187"/>
      <c r="J42" s="187"/>
      <c r="K42" s="187"/>
      <c r="L42" s="187"/>
      <c r="M42" s="187"/>
      <c r="N42" s="187"/>
      <c r="O42" s="182"/>
      <c r="P42" s="185"/>
      <c r="Q42" s="517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5"/>
      <c r="AC42" s="170">
        <f>SUM(D42:P42)</f>
        <v>0</v>
      </c>
      <c r="AD42" s="399"/>
      <c r="AE42" s="399"/>
    </row>
    <row r="43" spans="1:32" ht="19.5" customHeight="1" thickBot="1">
      <c r="A43" s="682"/>
      <c r="B43" s="565"/>
      <c r="C43" s="195" t="s">
        <v>52</v>
      </c>
      <c r="D43" s="443">
        <f>D40+D41+D42-D38-D39</f>
        <v>14</v>
      </c>
      <c r="E43" s="444">
        <f t="shared" ref="E43" si="67">D43+E41+E42-E38-E39</f>
        <v>14</v>
      </c>
      <c r="F43" s="445">
        <f t="shared" ref="F43" si="68">E43+F41+F42-F38-F39</f>
        <v>14</v>
      </c>
      <c r="G43" s="445">
        <f t="shared" ref="G43" si="69">F43+G41+G42-G38-G39</f>
        <v>14</v>
      </c>
      <c r="H43" s="445">
        <f t="shared" ref="H43" si="70">G43+H41+H42-H38-H39</f>
        <v>14</v>
      </c>
      <c r="I43" s="445">
        <f t="shared" ref="I43" si="71">H43+I41+I42-I38-I39</f>
        <v>14</v>
      </c>
      <c r="J43" s="445">
        <f t="shared" ref="J43" si="72">I43+J41+J42-J38-J39</f>
        <v>14</v>
      </c>
      <c r="K43" s="486">
        <f t="shared" ref="K43" si="73">J43+K41+K42-K38-K39</f>
        <v>14</v>
      </c>
      <c r="L43" s="486">
        <f t="shared" ref="L43" si="74">K43+L41+L42-L38-L39</f>
        <v>14</v>
      </c>
      <c r="M43" s="486">
        <f t="shared" ref="M43" si="75">L43+M41+M42-M38-M39</f>
        <v>14</v>
      </c>
      <c r="N43" s="486">
        <f t="shared" ref="N43" si="76">M43+N41+N42-N38-N39</f>
        <v>4</v>
      </c>
      <c r="O43" s="486">
        <f t="shared" ref="O43" si="77">N43+O41+O42-O38-O39</f>
        <v>2</v>
      </c>
      <c r="P43" s="487">
        <f t="shared" ref="P43" si="78">O43+P41+P42-P38-P39</f>
        <v>2</v>
      </c>
      <c r="Q43" s="510">
        <f t="shared" ref="Q43" si="79">P43+Q41+Q42-Q38-Q39</f>
        <v>-70</v>
      </c>
      <c r="R43" s="507">
        <f t="shared" ref="R43" si="80">Q43+R41+R42-R38-R39</f>
        <v>-142</v>
      </c>
      <c r="S43" s="507">
        <f t="shared" ref="S43" si="81">R43+S41+S42-S38-S39</f>
        <v>-222</v>
      </c>
      <c r="T43" s="507">
        <f t="shared" ref="T43" si="82">S43+T41+T42-T38-T39</f>
        <v>-294</v>
      </c>
      <c r="U43" s="507">
        <f>T43+U41+U42-U38-U39</f>
        <v>-366</v>
      </c>
      <c r="V43" s="507">
        <f t="shared" ref="V43" si="83">U43+V41+V42-V38-V39</f>
        <v>-438</v>
      </c>
      <c r="W43" s="507">
        <f t="shared" ref="W43" si="84">V43+W41+W42-W38-W39</f>
        <v>-510</v>
      </c>
      <c r="X43" s="507">
        <f t="shared" ref="X43" si="85">W43+X41+X42-X38-X39</f>
        <v>-582</v>
      </c>
      <c r="Y43" s="507">
        <f t="shared" ref="Y43" si="86">X43+Y41+Y42-Y38-Y39</f>
        <v>-654</v>
      </c>
      <c r="Z43" s="507">
        <f t="shared" ref="Z43" si="87">Y43+Z41+Z42-Z38-Z39</f>
        <v>-726</v>
      </c>
      <c r="AA43" s="507">
        <f t="shared" ref="AA43" si="88">Z43+AA41+AA42-AA38-AA39</f>
        <v>-798</v>
      </c>
      <c r="AB43" s="487">
        <f t="shared" ref="AB43" si="89">AA43+AB41+AB42-AB38-AB39</f>
        <v>-886</v>
      </c>
      <c r="AC43" s="197"/>
      <c r="AD43" s="398">
        <v>192</v>
      </c>
      <c r="AE43" s="398">
        <f>P43-AD43</f>
        <v>-190</v>
      </c>
    </row>
    <row r="44" spans="1:32" ht="15" customHeight="1">
      <c r="A44" s="681" t="s">
        <v>280</v>
      </c>
      <c r="B44" s="564">
        <v>10100918</v>
      </c>
      <c r="C44" s="452" t="s">
        <v>46</v>
      </c>
      <c r="D44" s="453"/>
      <c r="E44" s="454">
        <v>0</v>
      </c>
      <c r="F44" s="455">
        <v>0</v>
      </c>
      <c r="G44" s="455">
        <v>0</v>
      </c>
      <c r="H44" s="455">
        <v>0</v>
      </c>
      <c r="I44" s="455">
        <v>0</v>
      </c>
      <c r="J44" s="455">
        <v>0</v>
      </c>
      <c r="K44" s="455">
        <v>0</v>
      </c>
      <c r="L44" s="455">
        <v>0</v>
      </c>
      <c r="M44" s="455">
        <v>0</v>
      </c>
      <c r="N44" s="455">
        <v>20</v>
      </c>
      <c r="O44" s="455">
        <v>0</v>
      </c>
      <c r="P44" s="457">
        <v>0</v>
      </c>
      <c r="Q44" s="516">
        <v>0</v>
      </c>
      <c r="R44" s="455">
        <v>0</v>
      </c>
      <c r="S44" s="455">
        <v>16</v>
      </c>
      <c r="T44" s="455">
        <v>0</v>
      </c>
      <c r="U44" s="455">
        <v>0</v>
      </c>
      <c r="V44" s="455">
        <v>0</v>
      </c>
      <c r="W44" s="455">
        <v>0</v>
      </c>
      <c r="X44" s="455">
        <v>0</v>
      </c>
      <c r="Y44" s="455">
        <v>0</v>
      </c>
      <c r="Z44" s="455">
        <v>0</v>
      </c>
      <c r="AA44" s="455">
        <v>0</v>
      </c>
      <c r="AB44" s="457">
        <v>0</v>
      </c>
      <c r="AC44" s="402">
        <f>SUM(K44:AB44)</f>
        <v>36</v>
      </c>
      <c r="AD44" s="399"/>
      <c r="AE44" s="399"/>
    </row>
    <row r="45" spans="1:32">
      <c r="A45" s="682"/>
      <c r="B45" s="565"/>
      <c r="C45" s="173" t="s">
        <v>47</v>
      </c>
      <c r="D45" s="424"/>
      <c r="E45" s="179">
        <v>0</v>
      </c>
      <c r="F45" s="177">
        <v>0</v>
      </c>
      <c r="G45" s="177">
        <v>0</v>
      </c>
      <c r="H45" s="177">
        <v>0</v>
      </c>
      <c r="I45" s="177">
        <v>0</v>
      </c>
      <c r="J45" s="177">
        <v>32</v>
      </c>
      <c r="K45" s="177">
        <v>64</v>
      </c>
      <c r="L45" s="177">
        <v>112</v>
      </c>
      <c r="M45" s="177">
        <v>4</v>
      </c>
      <c r="N45" s="177">
        <v>40</v>
      </c>
      <c r="O45" s="177">
        <v>28</v>
      </c>
      <c r="P45" s="180">
        <v>168</v>
      </c>
      <c r="Q45" s="422">
        <v>96</v>
      </c>
      <c r="R45" s="177">
        <v>96</v>
      </c>
      <c r="S45" s="177">
        <v>136</v>
      </c>
      <c r="T45" s="177">
        <v>196</v>
      </c>
      <c r="U45" s="177">
        <v>348</v>
      </c>
      <c r="V45" s="177">
        <v>300</v>
      </c>
      <c r="W45" s="177">
        <v>348</v>
      </c>
      <c r="X45" s="177">
        <v>300</v>
      </c>
      <c r="Y45" s="177">
        <v>300</v>
      </c>
      <c r="Z45" s="177">
        <v>348</v>
      </c>
      <c r="AA45" s="177">
        <v>300</v>
      </c>
      <c r="AB45" s="180">
        <v>256</v>
      </c>
      <c r="AC45" s="402">
        <f>SUM(K45:AB45)</f>
        <v>3440</v>
      </c>
      <c r="AD45" s="399"/>
      <c r="AE45" s="399"/>
      <c r="AF45" s="171">
        <f>L45+M45+N45+O45+P45+Q45+R45+S45</f>
        <v>680</v>
      </c>
    </row>
    <row r="46" spans="1:32">
      <c r="A46" s="682"/>
      <c r="B46" s="565"/>
      <c r="C46" s="181" t="s">
        <v>49</v>
      </c>
      <c r="D46" s="512">
        <v>28</v>
      </c>
      <c r="E46" s="184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5"/>
      <c r="Q46" s="517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5"/>
      <c r="AC46" s="402">
        <f>SUM(K46:AB46)</f>
        <v>0</v>
      </c>
      <c r="AD46" s="399"/>
      <c r="AE46" s="399"/>
    </row>
    <row r="47" spans="1:32">
      <c r="A47" s="682"/>
      <c r="B47" s="565"/>
      <c r="C47" s="181" t="s">
        <v>50</v>
      </c>
      <c r="D47" s="512"/>
      <c r="E47" s="184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5"/>
      <c r="Q47" s="517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5"/>
      <c r="AC47" s="402">
        <f>SUM(K47:AB47)</f>
        <v>0</v>
      </c>
      <c r="AD47" s="399"/>
      <c r="AE47" s="399"/>
    </row>
    <row r="48" spans="1:32">
      <c r="A48" s="682"/>
      <c r="B48" s="565"/>
      <c r="C48" s="188" t="s">
        <v>51</v>
      </c>
      <c r="D48" s="513"/>
      <c r="E48" s="184"/>
      <c r="F48" s="187"/>
      <c r="G48" s="202"/>
      <c r="H48" s="190"/>
      <c r="I48" s="187"/>
      <c r="J48" s="187"/>
      <c r="K48" s="187"/>
      <c r="L48" s="187"/>
      <c r="M48" s="187"/>
      <c r="N48" s="187"/>
      <c r="O48" s="182"/>
      <c r="P48" s="185"/>
      <c r="Q48" s="517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5"/>
      <c r="AC48" s="170">
        <f>SUM(D48:P48)</f>
        <v>0</v>
      </c>
      <c r="AD48" s="399"/>
      <c r="AE48" s="399"/>
    </row>
    <row r="49" spans="1:32" ht="19.5" customHeight="1">
      <c r="A49" s="682"/>
      <c r="B49" s="565"/>
      <c r="C49" s="195" t="s">
        <v>52</v>
      </c>
      <c r="D49" s="443">
        <f>D46+D47+D48-D44-D45</f>
        <v>28</v>
      </c>
      <c r="E49" s="444">
        <f t="shared" ref="E49" si="90">D49+E47+E48-E44-E45</f>
        <v>28</v>
      </c>
      <c r="F49" s="445">
        <f t="shared" ref="F49" si="91">E49+F47+F48-F44-F45</f>
        <v>28</v>
      </c>
      <c r="G49" s="445">
        <f t="shared" ref="G49" si="92">F49+G47+G48-G44-G45</f>
        <v>28</v>
      </c>
      <c r="H49" s="445">
        <f t="shared" ref="H49" si="93">G49+H47+H48-H44-H45</f>
        <v>28</v>
      </c>
      <c r="I49" s="445">
        <f t="shared" ref="I49" si="94">H49+I47+I48-I44-I45</f>
        <v>28</v>
      </c>
      <c r="J49" s="445">
        <f t="shared" ref="J49" si="95">I49+J47+J48-J44-J45</f>
        <v>-4</v>
      </c>
      <c r="K49" s="486">
        <f t="shared" ref="K49" si="96">J49+K47+K48-K44-K45</f>
        <v>-68</v>
      </c>
      <c r="L49" s="486">
        <f t="shared" ref="L49" si="97">K49+L47+L48-L44-L45</f>
        <v>-180</v>
      </c>
      <c r="M49" s="486">
        <f t="shared" ref="M49" si="98">L49+M47+M48-M44-M45</f>
        <v>-184</v>
      </c>
      <c r="N49" s="486">
        <f t="shared" ref="N49" si="99">M49+N47+N48-N44-N45</f>
        <v>-244</v>
      </c>
      <c r="O49" s="486">
        <f t="shared" ref="O49" si="100">N49+O47+O48-O44-O45</f>
        <v>-272</v>
      </c>
      <c r="P49" s="487">
        <f t="shared" ref="P49" si="101">O49+P47+P48-P44-P45</f>
        <v>-440</v>
      </c>
      <c r="Q49" s="510">
        <f t="shared" ref="Q49" si="102">P49+Q47+Q48-Q44-Q45</f>
        <v>-536</v>
      </c>
      <c r="R49" s="507">
        <f t="shared" ref="R49" si="103">Q49+R47+R48-R44-R45</f>
        <v>-632</v>
      </c>
      <c r="S49" s="507">
        <f t="shared" ref="S49" si="104">R49+S47+S48-S44-S45</f>
        <v>-784</v>
      </c>
      <c r="T49" s="507">
        <f t="shared" ref="T49" si="105">S49+T47+T48-T44-T45</f>
        <v>-980</v>
      </c>
      <c r="U49" s="507">
        <f>T49+U47+U48-U44-U45</f>
        <v>-1328</v>
      </c>
      <c r="V49" s="507">
        <f t="shared" ref="V49:AB49" si="106">U49+V47+V48-V44-V45</f>
        <v>-1628</v>
      </c>
      <c r="W49" s="507">
        <f t="shared" si="106"/>
        <v>-1976</v>
      </c>
      <c r="X49" s="507">
        <f t="shared" si="106"/>
        <v>-2276</v>
      </c>
      <c r="Y49" s="507">
        <f t="shared" si="106"/>
        <v>-2576</v>
      </c>
      <c r="Z49" s="507">
        <f t="shared" si="106"/>
        <v>-2924</v>
      </c>
      <c r="AA49" s="507">
        <f t="shared" si="106"/>
        <v>-3224</v>
      </c>
      <c r="AB49" s="487">
        <f t="shared" si="106"/>
        <v>-3480</v>
      </c>
      <c r="AC49" s="197"/>
      <c r="AD49" s="398">
        <v>192</v>
      </c>
      <c r="AE49" s="398">
        <f>P49-AD49</f>
        <v>-632</v>
      </c>
    </row>
    <row r="50" spans="1:32">
      <c r="A50" s="682" t="s">
        <v>275</v>
      </c>
      <c r="B50" s="565">
        <v>10100919</v>
      </c>
      <c r="C50" s="173" t="s">
        <v>46</v>
      </c>
      <c r="D50" s="424"/>
      <c r="E50" s="179">
        <v>0</v>
      </c>
      <c r="F50" s="177">
        <v>0</v>
      </c>
      <c r="G50" s="177">
        <v>0</v>
      </c>
      <c r="H50" s="177">
        <v>0</v>
      </c>
      <c r="I50" s="177">
        <v>0</v>
      </c>
      <c r="J50" s="177">
        <v>0</v>
      </c>
      <c r="K50" s="177">
        <v>0</v>
      </c>
      <c r="L50" s="177">
        <v>0</v>
      </c>
      <c r="M50" s="177">
        <v>0</v>
      </c>
      <c r="N50" s="177">
        <v>0</v>
      </c>
      <c r="O50" s="177">
        <v>2</v>
      </c>
      <c r="P50" s="180">
        <v>0</v>
      </c>
      <c r="Q50" s="422">
        <v>0</v>
      </c>
      <c r="R50" s="177">
        <v>0</v>
      </c>
      <c r="S50" s="177">
        <v>0</v>
      </c>
      <c r="T50" s="177">
        <v>0</v>
      </c>
      <c r="U50" s="177">
        <v>0</v>
      </c>
      <c r="V50" s="177">
        <v>0</v>
      </c>
      <c r="W50" s="177">
        <v>0</v>
      </c>
      <c r="X50" s="177">
        <v>0</v>
      </c>
      <c r="Y50" s="177">
        <v>0</v>
      </c>
      <c r="Z50" s="177">
        <v>0</v>
      </c>
      <c r="AA50" s="177">
        <v>0</v>
      </c>
      <c r="AB50" s="180">
        <v>0</v>
      </c>
      <c r="AC50" s="402">
        <f>SUM(K50:AB50)</f>
        <v>2</v>
      </c>
      <c r="AD50" s="399"/>
      <c r="AE50" s="399"/>
    </row>
    <row r="51" spans="1:32">
      <c r="A51" s="682"/>
      <c r="B51" s="565"/>
      <c r="C51" s="173" t="s">
        <v>47</v>
      </c>
      <c r="D51" s="424"/>
      <c r="E51" s="179">
        <v>0</v>
      </c>
      <c r="F51" s="177">
        <v>0</v>
      </c>
      <c r="G51" s="177">
        <v>0</v>
      </c>
      <c r="H51" s="177">
        <v>0</v>
      </c>
      <c r="I51" s="177">
        <v>0</v>
      </c>
      <c r="J51" s="177">
        <v>0</v>
      </c>
      <c r="K51" s="177">
        <v>0</v>
      </c>
      <c r="L51" s="177">
        <v>0</v>
      </c>
      <c r="M51" s="177">
        <v>0</v>
      </c>
      <c r="N51" s="177">
        <v>0</v>
      </c>
      <c r="O51" s="177">
        <v>0</v>
      </c>
      <c r="P51" s="180">
        <v>16</v>
      </c>
      <c r="Q51" s="421">
        <v>32</v>
      </c>
      <c r="R51" s="178">
        <v>6</v>
      </c>
      <c r="S51" s="178">
        <v>2</v>
      </c>
      <c r="T51" s="178">
        <v>4</v>
      </c>
      <c r="U51" s="178">
        <v>12</v>
      </c>
      <c r="V51" s="178">
        <v>10</v>
      </c>
      <c r="W51" s="178">
        <v>12</v>
      </c>
      <c r="X51" s="178">
        <v>10</v>
      </c>
      <c r="Y51" s="178">
        <v>10</v>
      </c>
      <c r="Z51" s="178">
        <v>12</v>
      </c>
      <c r="AA51" s="178">
        <v>10</v>
      </c>
      <c r="AB51" s="180">
        <v>20</v>
      </c>
      <c r="AC51" s="421">
        <f>SUM(K51:AB51)</f>
        <v>156</v>
      </c>
      <c r="AD51" s="399"/>
      <c r="AE51" s="399"/>
      <c r="AF51" s="171">
        <f>L51+M51+N51+O51+P51+Q51+R51+S51</f>
        <v>56</v>
      </c>
    </row>
    <row r="52" spans="1:32">
      <c r="A52" s="682"/>
      <c r="B52" s="565"/>
      <c r="C52" s="181" t="s">
        <v>49</v>
      </c>
      <c r="D52" s="512">
        <v>4</v>
      </c>
      <c r="E52" s="184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5"/>
      <c r="Q52" s="517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5"/>
      <c r="AC52" s="402">
        <f>SUM(K52:AB52)</f>
        <v>0</v>
      </c>
      <c r="AD52" s="399"/>
      <c r="AE52" s="399"/>
    </row>
    <row r="53" spans="1:32">
      <c r="A53" s="682"/>
      <c r="B53" s="565"/>
      <c r="C53" s="181" t="s">
        <v>50</v>
      </c>
      <c r="D53" s="513"/>
      <c r="E53" s="184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5"/>
      <c r="Q53" s="517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5"/>
      <c r="AC53" s="402">
        <f>SUM(K53:AB53)</f>
        <v>0</v>
      </c>
      <c r="AD53" s="399"/>
      <c r="AE53" s="399"/>
    </row>
    <row r="54" spans="1:32">
      <c r="A54" s="682"/>
      <c r="B54" s="565"/>
      <c r="C54" s="188" t="s">
        <v>51</v>
      </c>
      <c r="D54" s="513"/>
      <c r="E54" s="191"/>
      <c r="F54" s="192"/>
      <c r="G54" s="187"/>
      <c r="H54" s="190"/>
      <c r="I54" s="187"/>
      <c r="J54" s="187"/>
      <c r="K54" s="187"/>
      <c r="L54" s="187"/>
      <c r="M54" s="187"/>
      <c r="N54" s="187"/>
      <c r="O54" s="187"/>
      <c r="P54" s="185"/>
      <c r="Q54" s="517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5"/>
      <c r="AC54" s="170">
        <f>SUM(D54:P54)</f>
        <v>0</v>
      </c>
      <c r="AD54" s="399"/>
      <c r="AE54" s="399"/>
    </row>
    <row r="55" spans="1:32">
      <c r="A55" s="682"/>
      <c r="B55" s="565"/>
      <c r="C55" s="195" t="s">
        <v>52</v>
      </c>
      <c r="D55" s="443">
        <f>D52+D53+D54-D50-D51</f>
        <v>4</v>
      </c>
      <c r="E55" s="444">
        <f t="shared" ref="E55" si="107">D55+E53+E54-E50-E51</f>
        <v>4</v>
      </c>
      <c r="F55" s="445">
        <f t="shared" ref="F55" si="108">E55+F53+F54-F50-F51</f>
        <v>4</v>
      </c>
      <c r="G55" s="445">
        <f t="shared" ref="G55" si="109">F55+G53+G54-G50-G51</f>
        <v>4</v>
      </c>
      <c r="H55" s="445">
        <f t="shared" ref="H55" si="110">G55+H53+H54-H50-H51</f>
        <v>4</v>
      </c>
      <c r="I55" s="445">
        <f t="shared" ref="I55" si="111">H55+I53+I54-I50-I51</f>
        <v>4</v>
      </c>
      <c r="J55" s="445">
        <f t="shared" ref="J55" si="112">I55+J53+J54-J50-J51</f>
        <v>4</v>
      </c>
      <c r="K55" s="486">
        <f t="shared" ref="K55" si="113">J55+K53+K54-K50-K51</f>
        <v>4</v>
      </c>
      <c r="L55" s="486">
        <f t="shared" ref="L55" si="114">K55+L53+L54-L50-L51</f>
        <v>4</v>
      </c>
      <c r="M55" s="486">
        <f t="shared" ref="M55" si="115">L55+M53+M54-M50-M51</f>
        <v>4</v>
      </c>
      <c r="N55" s="486">
        <f t="shared" ref="N55" si="116">M55+N53+N54-N50-N51</f>
        <v>4</v>
      </c>
      <c r="O55" s="486">
        <f t="shared" ref="O55" si="117">N55+O53+O54-O50-O51</f>
        <v>2</v>
      </c>
      <c r="P55" s="487">
        <f t="shared" ref="P55" si="118">O55+P53+P54-P50-P51</f>
        <v>-14</v>
      </c>
      <c r="Q55" s="510">
        <f t="shared" ref="Q55" si="119">P55+Q53+Q54-Q50-Q51</f>
        <v>-46</v>
      </c>
      <c r="R55" s="507">
        <f t="shared" ref="R55" si="120">Q55+R53+R54-R50-R51</f>
        <v>-52</v>
      </c>
      <c r="S55" s="507">
        <f t="shared" ref="S55" si="121">R55+S53+S54-S50-S51</f>
        <v>-54</v>
      </c>
      <c r="T55" s="507">
        <f t="shared" ref="T55" si="122">S55+T53+T54-T50-T51</f>
        <v>-58</v>
      </c>
      <c r="U55" s="507">
        <f>T55+U53+U54-U50-U51</f>
        <v>-70</v>
      </c>
      <c r="V55" s="507">
        <f t="shared" ref="V55" si="123">U55+V53+V54-V50-V51</f>
        <v>-80</v>
      </c>
      <c r="W55" s="507">
        <f t="shared" ref="W55" si="124">V55+W53+W54-W50-W51</f>
        <v>-92</v>
      </c>
      <c r="X55" s="507">
        <f t="shared" ref="X55" si="125">W55+X53+X54-X50-X51</f>
        <v>-102</v>
      </c>
      <c r="Y55" s="507">
        <f t="shared" ref="Y55" si="126">X55+Y53+Y54-Y50-Y51</f>
        <v>-112</v>
      </c>
      <c r="Z55" s="507">
        <f t="shared" ref="Z55" si="127">Y55+Z53+Z54-Z50-Z51</f>
        <v>-124</v>
      </c>
      <c r="AA55" s="507">
        <f t="shared" ref="AA55" si="128">Z55+AA53+AA54-AA50-AA51</f>
        <v>-134</v>
      </c>
      <c r="AB55" s="487">
        <f t="shared" ref="AB55" si="129">AA55+AB53+AB54-AB50-AB51</f>
        <v>-154</v>
      </c>
      <c r="AC55" s="197"/>
      <c r="AD55" s="398">
        <v>96</v>
      </c>
      <c r="AE55" s="398">
        <f>P55-AD55</f>
        <v>-110</v>
      </c>
    </row>
    <row r="56" spans="1:32">
      <c r="A56" s="682" t="s">
        <v>276</v>
      </c>
      <c r="B56" s="565">
        <v>10100920</v>
      </c>
      <c r="C56" s="173" t="s">
        <v>46</v>
      </c>
      <c r="D56" s="424"/>
      <c r="E56" s="179">
        <v>0</v>
      </c>
      <c r="F56" s="177">
        <v>0</v>
      </c>
      <c r="G56" s="177">
        <v>0</v>
      </c>
      <c r="H56" s="177">
        <v>0</v>
      </c>
      <c r="I56" s="177">
        <v>0</v>
      </c>
      <c r="J56" s="177">
        <v>0</v>
      </c>
      <c r="K56" s="177">
        <v>0</v>
      </c>
      <c r="L56" s="177">
        <v>0</v>
      </c>
      <c r="M56" s="177">
        <v>0</v>
      </c>
      <c r="N56" s="177">
        <v>0</v>
      </c>
      <c r="O56" s="177">
        <v>1</v>
      </c>
      <c r="P56" s="180">
        <v>0</v>
      </c>
      <c r="Q56" s="422">
        <v>0</v>
      </c>
      <c r="R56" s="177">
        <v>0</v>
      </c>
      <c r="S56" s="177">
        <v>0</v>
      </c>
      <c r="T56" s="177">
        <v>0</v>
      </c>
      <c r="U56" s="177">
        <v>0</v>
      </c>
      <c r="V56" s="177">
        <v>0</v>
      </c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80">
        <v>0</v>
      </c>
      <c r="AC56" s="402">
        <f>SUM(K56:AB56)</f>
        <v>1</v>
      </c>
      <c r="AD56" s="399"/>
      <c r="AE56" s="399"/>
    </row>
    <row r="57" spans="1:32">
      <c r="A57" s="682"/>
      <c r="B57" s="565"/>
      <c r="C57" s="173" t="s">
        <v>47</v>
      </c>
      <c r="D57" s="424"/>
      <c r="E57" s="179">
        <v>0</v>
      </c>
      <c r="F57" s="177">
        <v>0</v>
      </c>
      <c r="G57" s="177">
        <v>0</v>
      </c>
      <c r="H57" s="177">
        <v>0</v>
      </c>
      <c r="I57" s="177">
        <v>0</v>
      </c>
      <c r="J57" s="177">
        <v>0</v>
      </c>
      <c r="K57" s="177">
        <v>0</v>
      </c>
      <c r="L57" s="177">
        <v>0</v>
      </c>
      <c r="M57" s="177">
        <v>0</v>
      </c>
      <c r="N57" s="177">
        <v>0</v>
      </c>
      <c r="O57" s="177">
        <v>0</v>
      </c>
      <c r="P57" s="180">
        <v>8</v>
      </c>
      <c r="Q57" s="422">
        <v>16</v>
      </c>
      <c r="R57" s="177">
        <v>3</v>
      </c>
      <c r="S57" s="177">
        <v>1</v>
      </c>
      <c r="T57" s="177">
        <v>2</v>
      </c>
      <c r="U57" s="177">
        <v>6</v>
      </c>
      <c r="V57" s="177">
        <v>5</v>
      </c>
      <c r="W57" s="177">
        <v>6</v>
      </c>
      <c r="X57" s="177">
        <v>5</v>
      </c>
      <c r="Y57" s="177">
        <v>5</v>
      </c>
      <c r="Z57" s="177">
        <v>6</v>
      </c>
      <c r="AA57" s="177">
        <v>5</v>
      </c>
      <c r="AB57" s="180">
        <v>10</v>
      </c>
      <c r="AC57" s="402">
        <f>SUM(K57:AB57)</f>
        <v>78</v>
      </c>
      <c r="AD57" s="399"/>
      <c r="AE57" s="399"/>
      <c r="AF57" s="171">
        <f>L57+M57+N57+O57+P57+Q57+R57+S57</f>
        <v>28</v>
      </c>
    </row>
    <row r="58" spans="1:32">
      <c r="A58" s="682"/>
      <c r="B58" s="565"/>
      <c r="C58" s="181" t="s">
        <v>49</v>
      </c>
      <c r="D58" s="512">
        <v>2</v>
      </c>
      <c r="E58" s="184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5"/>
      <c r="Q58" s="517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5"/>
      <c r="AC58" s="402">
        <f>SUM(K58:AB58)</f>
        <v>0</v>
      </c>
      <c r="AD58" s="399"/>
      <c r="AE58" s="399"/>
    </row>
    <row r="59" spans="1:32">
      <c r="A59" s="682"/>
      <c r="B59" s="565"/>
      <c r="C59" s="181" t="s">
        <v>50</v>
      </c>
      <c r="D59" s="513"/>
      <c r="E59" s="184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5"/>
      <c r="Q59" s="517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5"/>
      <c r="AC59" s="402">
        <f>SUM(K59:AB59)</f>
        <v>0</v>
      </c>
      <c r="AD59" s="399"/>
      <c r="AE59" s="399"/>
    </row>
    <row r="60" spans="1:32">
      <c r="A60" s="682"/>
      <c r="B60" s="565"/>
      <c r="C60" s="188" t="s">
        <v>51</v>
      </c>
      <c r="D60" s="513"/>
      <c r="E60" s="191"/>
      <c r="F60" s="192"/>
      <c r="G60" s="187"/>
      <c r="H60" s="190"/>
      <c r="I60" s="190"/>
      <c r="J60" s="190"/>
      <c r="K60" s="187"/>
      <c r="L60" s="187"/>
      <c r="M60" s="187"/>
      <c r="N60" s="187"/>
      <c r="O60" s="187"/>
      <c r="P60" s="185"/>
      <c r="Q60" s="517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5"/>
      <c r="AC60" s="170">
        <f>SUM(D60:P60)</f>
        <v>0</v>
      </c>
      <c r="AD60" s="399"/>
      <c r="AE60" s="399"/>
    </row>
    <row r="61" spans="1:32" ht="15.75" thickBot="1">
      <c r="A61" s="683"/>
      <c r="B61" s="566"/>
      <c r="C61" s="344" t="s">
        <v>52</v>
      </c>
      <c r="D61" s="436">
        <f>D58+D59+D60-D56-D57</f>
        <v>2</v>
      </c>
      <c r="E61" s="433">
        <f t="shared" ref="E61" si="130">D61+E59+E60-E56-E57</f>
        <v>2</v>
      </c>
      <c r="F61" s="434">
        <f t="shared" ref="F61" si="131">E61+F59+F60-F56-F57</f>
        <v>2</v>
      </c>
      <c r="G61" s="434">
        <f t="shared" ref="G61" si="132">F61+G59+G60-G56-G57</f>
        <v>2</v>
      </c>
      <c r="H61" s="436">
        <f>H58+H59+H60-H56-H57</f>
        <v>0</v>
      </c>
      <c r="I61" s="433">
        <f t="shared" ref="I61" si="133">H61+I59+I60-I56-I57</f>
        <v>0</v>
      </c>
      <c r="J61" s="434">
        <f t="shared" ref="J61" si="134">I61+J59+J60-J56-J57</f>
        <v>0</v>
      </c>
      <c r="K61" s="492">
        <f t="shared" ref="K61" si="135">J61+K59+K60-K56-K57</f>
        <v>0</v>
      </c>
      <c r="L61" s="492">
        <f t="shared" ref="L61" si="136">K61+L59+L60-L56-L57</f>
        <v>0</v>
      </c>
      <c r="M61" s="492">
        <f t="shared" ref="M61" si="137">L61+M59+M60-M56-M57</f>
        <v>0</v>
      </c>
      <c r="N61" s="492">
        <f t="shared" ref="N61" si="138">M61+N59+N60-N56-N57</f>
        <v>0</v>
      </c>
      <c r="O61" s="492">
        <f t="shared" ref="O61" si="139">N61+O59+O60-O56-O57</f>
        <v>-1</v>
      </c>
      <c r="P61" s="493">
        <f t="shared" ref="P61" si="140">O61+P59+P60-P56-P57</f>
        <v>-9</v>
      </c>
      <c r="Q61" s="518">
        <f t="shared" ref="Q61" si="141">P61+Q59+Q60-Q56-Q57</f>
        <v>-25</v>
      </c>
      <c r="R61" s="492">
        <f t="shared" ref="R61" si="142">Q61+R59+R60-R56-R57</f>
        <v>-28</v>
      </c>
      <c r="S61" s="492">
        <f t="shared" ref="S61" si="143">R61+S59+S60-S56-S57</f>
        <v>-29</v>
      </c>
      <c r="T61" s="511">
        <f t="shared" ref="T61" si="144">S61+T59+T60-T56-T57</f>
        <v>-31</v>
      </c>
      <c r="U61" s="511">
        <f t="shared" ref="U61" si="145">T61+U59+U60-U56-U57</f>
        <v>-37</v>
      </c>
      <c r="V61" s="511">
        <f t="shared" ref="V61" si="146">U61+V59+V60-V56-V57</f>
        <v>-42</v>
      </c>
      <c r="W61" s="511">
        <f t="shared" ref="W61" si="147">V61+W59+W60-W56-W57</f>
        <v>-48</v>
      </c>
      <c r="X61" s="511">
        <f t="shared" ref="X61" si="148">W61+X59+X60-X56-X57</f>
        <v>-53</v>
      </c>
      <c r="Y61" s="511">
        <f t="shared" ref="Y61" si="149">X61+Y59+Y60-Y56-Y57</f>
        <v>-58</v>
      </c>
      <c r="Z61" s="511">
        <f t="shared" ref="Z61" si="150">Y61+Z59+Z60-Z56-Z57</f>
        <v>-64</v>
      </c>
      <c r="AA61" s="511">
        <f t="shared" ref="AA61" si="151">Z61+AA59+AA60-AA56-AA57</f>
        <v>-69</v>
      </c>
      <c r="AB61" s="493">
        <f t="shared" ref="AB61" si="152">AA61+AB59+AB60-AB56-AB57</f>
        <v>-79</v>
      </c>
      <c r="AC61" s="510">
        <f t="shared" ref="AC61" si="153">AB61+AC59+AC60-AC56-AC57</f>
        <v>-158</v>
      </c>
      <c r="AD61" s="507">
        <f t="shared" ref="AD61" si="154">AC61+AD59+AD60-AD56-AD57</f>
        <v>-158</v>
      </c>
      <c r="AE61" s="507">
        <f t="shared" ref="AE61" si="155">AD61+AE59+AE60-AE56-AE57</f>
        <v>-158</v>
      </c>
      <c r="AF61" s="507">
        <f t="shared" ref="AF61" si="156">AE61+AF59+AF60-AF56-AF57</f>
        <v>-186</v>
      </c>
    </row>
    <row r="62" spans="1:32">
      <c r="A62" s="687" t="s">
        <v>281</v>
      </c>
      <c r="B62" s="570">
        <v>10200904</v>
      </c>
      <c r="C62" s="447" t="s">
        <v>46</v>
      </c>
      <c r="D62" s="448"/>
      <c r="E62" s="449">
        <v>0</v>
      </c>
      <c r="F62" s="450">
        <v>0</v>
      </c>
      <c r="G62" s="450">
        <v>0</v>
      </c>
      <c r="H62" s="450">
        <v>0</v>
      </c>
      <c r="I62" s="450">
        <v>0</v>
      </c>
      <c r="J62" s="450">
        <v>0</v>
      </c>
      <c r="K62" s="450">
        <v>0</v>
      </c>
      <c r="L62" s="450">
        <v>0</v>
      </c>
      <c r="M62" s="450">
        <v>0</v>
      </c>
      <c r="N62" s="450">
        <v>0</v>
      </c>
      <c r="O62" s="450">
        <v>552</v>
      </c>
      <c r="P62" s="448">
        <v>540</v>
      </c>
      <c r="Q62" s="449">
        <v>0</v>
      </c>
      <c r="R62" s="450">
        <v>0</v>
      </c>
      <c r="S62" s="450">
        <v>572</v>
      </c>
      <c r="T62" s="450">
        <v>384</v>
      </c>
      <c r="U62" s="450">
        <v>512</v>
      </c>
      <c r="V62" s="450">
        <v>0</v>
      </c>
      <c r="W62" s="450">
        <v>0</v>
      </c>
      <c r="X62" s="450">
        <v>0</v>
      </c>
      <c r="Y62" s="450">
        <v>0</v>
      </c>
      <c r="Z62" s="450">
        <v>0</v>
      </c>
      <c r="AA62" s="450">
        <v>0</v>
      </c>
      <c r="AB62" s="451">
        <v>0</v>
      </c>
      <c r="AC62" s="402">
        <f>SUM(K62:AB62)</f>
        <v>2560</v>
      </c>
      <c r="AD62" s="399"/>
      <c r="AE62" s="399"/>
    </row>
    <row r="63" spans="1:32">
      <c r="A63" s="682"/>
      <c r="B63" s="565"/>
      <c r="C63" s="173" t="s">
        <v>47</v>
      </c>
      <c r="D63" s="429"/>
      <c r="E63" s="179">
        <v>416</v>
      </c>
      <c r="F63" s="177">
        <v>0</v>
      </c>
      <c r="G63" s="177">
        <v>56</v>
      </c>
      <c r="H63" s="177">
        <v>40</v>
      </c>
      <c r="I63" s="177">
        <v>60</v>
      </c>
      <c r="J63" s="177">
        <v>64</v>
      </c>
      <c r="K63" s="177">
        <v>156</v>
      </c>
      <c r="L63" s="177">
        <v>52</v>
      </c>
      <c r="M63" s="177">
        <v>16</v>
      </c>
      <c r="N63" s="177">
        <v>124</v>
      </c>
      <c r="O63" s="177">
        <v>168</v>
      </c>
      <c r="P63" s="178">
        <v>352</v>
      </c>
      <c r="Q63" s="179">
        <v>252</v>
      </c>
      <c r="R63" s="177">
        <v>188</v>
      </c>
      <c r="S63" s="177">
        <v>228</v>
      </c>
      <c r="T63" s="177">
        <v>228</v>
      </c>
      <c r="U63" s="177">
        <v>100</v>
      </c>
      <c r="V63" s="177">
        <v>52</v>
      </c>
      <c r="W63" s="177">
        <v>44</v>
      </c>
      <c r="X63" s="177">
        <v>44</v>
      </c>
      <c r="Y63" s="177">
        <v>84</v>
      </c>
      <c r="Z63" s="177">
        <v>4</v>
      </c>
      <c r="AA63" s="177">
        <v>92</v>
      </c>
      <c r="AB63" s="180">
        <v>44</v>
      </c>
      <c r="AC63" s="402">
        <f>SUM(K63:AB63)</f>
        <v>2228</v>
      </c>
      <c r="AD63" s="399"/>
      <c r="AE63" s="399"/>
      <c r="AF63" s="171">
        <f>L63+M63+N63+O63+P63+Q63+R63+S63</f>
        <v>1380</v>
      </c>
    </row>
    <row r="64" spans="1:32">
      <c r="A64" s="682"/>
      <c r="B64" s="565"/>
      <c r="C64" s="181" t="s">
        <v>49</v>
      </c>
      <c r="D64" s="183">
        <v>674</v>
      </c>
      <c r="E64" s="184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  <c r="Q64" s="184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5"/>
      <c r="AC64" s="402">
        <f>SUM(K64:AB64)</f>
        <v>0</v>
      </c>
      <c r="AD64" s="399"/>
      <c r="AE64" s="399"/>
    </row>
    <row r="65" spans="1:32">
      <c r="A65" s="682"/>
      <c r="B65" s="565"/>
      <c r="C65" s="181" t="s">
        <v>50</v>
      </c>
      <c r="D65" s="426"/>
      <c r="E65" s="184"/>
      <c r="F65" s="187"/>
      <c r="G65" s="182"/>
      <c r="H65" s="182"/>
      <c r="I65" s="182"/>
      <c r="J65" s="182"/>
      <c r="K65" s="182"/>
      <c r="L65" s="182"/>
      <c r="M65" s="182"/>
      <c r="N65" s="182"/>
      <c r="O65" s="182"/>
      <c r="P65" s="183"/>
      <c r="Q65" s="184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5"/>
      <c r="AC65" s="402">
        <f>SUM(K65:AB65)</f>
        <v>0</v>
      </c>
      <c r="AD65" s="399"/>
      <c r="AE65" s="399"/>
    </row>
    <row r="66" spans="1:32">
      <c r="A66" s="682"/>
      <c r="B66" s="565"/>
      <c r="C66" s="188" t="s">
        <v>51</v>
      </c>
      <c r="D66" s="426"/>
      <c r="E66" s="201"/>
      <c r="F66" s="187"/>
      <c r="G66" s="187"/>
      <c r="H66" s="190"/>
      <c r="I66" s="182"/>
      <c r="J66" s="182"/>
      <c r="K66" s="182"/>
      <c r="L66" s="182"/>
      <c r="M66" s="182"/>
      <c r="N66" s="397"/>
      <c r="O66" s="397"/>
      <c r="P66" s="502"/>
      <c r="Q66" s="503"/>
      <c r="R66" s="397"/>
      <c r="S66" s="182"/>
      <c r="T66" s="182"/>
      <c r="U66" s="182"/>
      <c r="V66" s="182"/>
      <c r="W66" s="182"/>
      <c r="X66" s="182"/>
      <c r="Y66" s="182"/>
      <c r="Z66" s="182"/>
      <c r="AA66" s="182"/>
      <c r="AB66" s="185"/>
      <c r="AC66" s="170">
        <f>SUM(D66:P66)</f>
        <v>0</v>
      </c>
      <c r="AD66" s="399"/>
      <c r="AE66" s="399"/>
    </row>
    <row r="67" spans="1:32">
      <c r="A67" s="682"/>
      <c r="B67" s="565"/>
      <c r="C67" s="195" t="s">
        <v>52</v>
      </c>
      <c r="D67" s="427">
        <f>D64+D65+D66-D62-D63</f>
        <v>674</v>
      </c>
      <c r="E67" s="431">
        <f t="shared" ref="E67:P67" si="157">D67+E65+E66-E62-E63</f>
        <v>258</v>
      </c>
      <c r="F67" s="196">
        <f t="shared" si="157"/>
        <v>258</v>
      </c>
      <c r="G67" s="196">
        <f t="shared" si="157"/>
        <v>202</v>
      </c>
      <c r="H67" s="196">
        <f t="shared" si="157"/>
        <v>162</v>
      </c>
      <c r="I67" s="196">
        <f t="shared" si="157"/>
        <v>102</v>
      </c>
      <c r="J67" s="196">
        <f t="shared" si="157"/>
        <v>38</v>
      </c>
      <c r="K67" s="196">
        <f t="shared" si="157"/>
        <v>-118</v>
      </c>
      <c r="L67" s="196">
        <f t="shared" si="157"/>
        <v>-170</v>
      </c>
      <c r="M67" s="196">
        <f t="shared" si="157"/>
        <v>-186</v>
      </c>
      <c r="N67" s="196">
        <f t="shared" si="157"/>
        <v>-310</v>
      </c>
      <c r="O67" s="196">
        <f t="shared" si="157"/>
        <v>-1030</v>
      </c>
      <c r="P67" s="427">
        <f t="shared" si="157"/>
        <v>-1922</v>
      </c>
      <c r="Q67" s="427">
        <f t="shared" ref="Q67" si="158">P67+Q65+Q66-Q62-Q63</f>
        <v>-2174</v>
      </c>
      <c r="R67" s="427">
        <f t="shared" ref="R67" si="159">Q67+R65+R66-R62-R63</f>
        <v>-2362</v>
      </c>
      <c r="S67" s="427">
        <f t="shared" ref="S67" si="160">R67+S65+S66-S62-S63</f>
        <v>-3162</v>
      </c>
      <c r="T67" s="427">
        <f t="shared" ref="T67" si="161">S67+T65+T66-T62-T63</f>
        <v>-3774</v>
      </c>
      <c r="U67" s="427">
        <f t="shared" ref="U67" si="162">T67+U65+U66-U62-U63</f>
        <v>-4386</v>
      </c>
      <c r="V67" s="427">
        <f t="shared" ref="V67" si="163">U67+V65+V66-V62-V63</f>
        <v>-4438</v>
      </c>
      <c r="W67" s="427">
        <f t="shared" ref="W67" si="164">V67+W65+W66-W62-W63</f>
        <v>-4482</v>
      </c>
      <c r="X67" s="427">
        <f t="shared" ref="X67" si="165">W67+X65+X66-X62-X63</f>
        <v>-4526</v>
      </c>
      <c r="Y67" s="427">
        <f t="shared" ref="Y67" si="166">X67+Y65+Y66-Y62-Y63</f>
        <v>-4610</v>
      </c>
      <c r="Z67" s="196"/>
      <c r="AA67" s="196"/>
      <c r="AB67" s="432"/>
      <c r="AC67" s="197"/>
      <c r="AD67" s="398"/>
      <c r="AE67" s="398"/>
    </row>
    <row r="68" spans="1:32">
      <c r="A68" s="682" t="s">
        <v>282</v>
      </c>
      <c r="B68" s="565">
        <v>10201306</v>
      </c>
      <c r="C68" s="173" t="s">
        <v>46</v>
      </c>
      <c r="D68" s="178"/>
      <c r="E68" s="179">
        <v>0</v>
      </c>
      <c r="F68" s="177">
        <v>0</v>
      </c>
      <c r="G68" s="177">
        <v>0</v>
      </c>
      <c r="H68" s="177">
        <v>0</v>
      </c>
      <c r="I68" s="177">
        <v>0</v>
      </c>
      <c r="J68" s="177">
        <v>0</v>
      </c>
      <c r="K68" s="177">
        <v>0</v>
      </c>
      <c r="L68" s="177">
        <v>0</v>
      </c>
      <c r="M68" s="177">
        <v>0</v>
      </c>
      <c r="N68" s="177">
        <v>0</v>
      </c>
      <c r="O68" s="177">
        <v>0</v>
      </c>
      <c r="P68" s="178">
        <v>0</v>
      </c>
      <c r="Q68" s="179">
        <v>0</v>
      </c>
      <c r="R68" s="177">
        <v>0</v>
      </c>
      <c r="S68" s="177">
        <v>32</v>
      </c>
      <c r="T68" s="177">
        <v>0</v>
      </c>
      <c r="U68" s="177">
        <v>0</v>
      </c>
      <c r="V68" s="177">
        <v>0</v>
      </c>
      <c r="W68" s="177">
        <v>0</v>
      </c>
      <c r="X68" s="177">
        <v>0</v>
      </c>
      <c r="Y68" s="177">
        <v>0</v>
      </c>
      <c r="Z68" s="177">
        <v>0</v>
      </c>
      <c r="AA68" s="177">
        <v>0</v>
      </c>
      <c r="AB68" s="180">
        <v>0</v>
      </c>
      <c r="AC68" s="402">
        <f>SUM(K68:AB68)</f>
        <v>32</v>
      </c>
      <c r="AD68" s="399"/>
      <c r="AE68" s="399"/>
    </row>
    <row r="69" spans="1:32">
      <c r="A69" s="682"/>
      <c r="B69" s="565"/>
      <c r="C69" s="173" t="s">
        <v>47</v>
      </c>
      <c r="D69" s="429"/>
      <c r="E69" s="179">
        <v>0</v>
      </c>
      <c r="F69" s="177">
        <v>0</v>
      </c>
      <c r="G69" s="177">
        <v>0</v>
      </c>
      <c r="H69" s="177">
        <v>0</v>
      </c>
      <c r="I69" s="177">
        <v>0</v>
      </c>
      <c r="J69" s="177">
        <v>0</v>
      </c>
      <c r="K69" s="177">
        <v>0</v>
      </c>
      <c r="L69" s="177">
        <v>0</v>
      </c>
      <c r="M69" s="177">
        <v>0</v>
      </c>
      <c r="N69" s="177">
        <v>0</v>
      </c>
      <c r="O69" s="177">
        <v>0</v>
      </c>
      <c r="P69" s="178">
        <v>0</v>
      </c>
      <c r="Q69" s="179">
        <v>0</v>
      </c>
      <c r="R69" s="177">
        <v>0</v>
      </c>
      <c r="S69" s="177">
        <v>0</v>
      </c>
      <c r="T69" s="177">
        <v>0</v>
      </c>
      <c r="U69" s="177">
        <v>0</v>
      </c>
      <c r="V69" s="177">
        <v>0</v>
      </c>
      <c r="W69" s="177">
        <v>0</v>
      </c>
      <c r="X69" s="177">
        <v>0</v>
      </c>
      <c r="Y69" s="177">
        <v>0</v>
      </c>
      <c r="Z69" s="177">
        <v>0</v>
      </c>
      <c r="AA69" s="177">
        <v>0</v>
      </c>
      <c r="AB69" s="180">
        <v>0</v>
      </c>
      <c r="AC69" s="402">
        <f>SUM(K69:AB69)</f>
        <v>0</v>
      </c>
      <c r="AD69" s="399"/>
      <c r="AE69" s="399"/>
      <c r="AF69" s="171">
        <f>L69+M69+N69+O69+P69+Q69+R69+S69</f>
        <v>0</v>
      </c>
    </row>
    <row r="70" spans="1:32">
      <c r="A70" s="682"/>
      <c r="B70" s="565"/>
      <c r="C70" s="181" t="s">
        <v>49</v>
      </c>
      <c r="D70" s="183">
        <v>32</v>
      </c>
      <c r="E70" s="184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3"/>
      <c r="Q70" s="184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5"/>
      <c r="AC70" s="402">
        <f>SUM(K70:AB70)</f>
        <v>0</v>
      </c>
      <c r="AD70" s="399"/>
      <c r="AE70" s="399"/>
    </row>
    <row r="71" spans="1:32">
      <c r="A71" s="682"/>
      <c r="B71" s="565"/>
      <c r="C71" s="181" t="s">
        <v>50</v>
      </c>
      <c r="D71" s="426"/>
      <c r="E71" s="184"/>
      <c r="F71" s="187"/>
      <c r="G71" s="182"/>
      <c r="H71" s="182"/>
      <c r="I71" s="182"/>
      <c r="J71" s="182"/>
      <c r="K71" s="182"/>
      <c r="L71" s="182"/>
      <c r="M71" s="182"/>
      <c r="N71" s="182"/>
      <c r="O71" s="182"/>
      <c r="P71" s="183"/>
      <c r="Q71" s="184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5"/>
      <c r="AC71" s="402">
        <f>SUM(K71:AB71)</f>
        <v>0</v>
      </c>
      <c r="AD71" s="399"/>
      <c r="AE71" s="399"/>
    </row>
    <row r="72" spans="1:32">
      <c r="A72" s="682"/>
      <c r="B72" s="565"/>
      <c r="C72" s="188" t="s">
        <v>51</v>
      </c>
      <c r="D72" s="426"/>
      <c r="E72" s="201"/>
      <c r="F72" s="187"/>
      <c r="G72" s="187"/>
      <c r="H72" s="182"/>
      <c r="I72" s="182"/>
      <c r="J72" s="182"/>
      <c r="K72" s="182"/>
      <c r="L72" s="182"/>
      <c r="M72" s="182"/>
      <c r="N72" s="182"/>
      <c r="O72" s="182"/>
      <c r="P72" s="183"/>
      <c r="Q72" s="184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5"/>
      <c r="AC72" s="170">
        <f>SUM(D72:P72)</f>
        <v>0</v>
      </c>
      <c r="AD72" s="399"/>
      <c r="AE72" s="399"/>
    </row>
    <row r="73" spans="1:32">
      <c r="A73" s="682"/>
      <c r="B73" s="565"/>
      <c r="C73" s="195" t="s">
        <v>52</v>
      </c>
      <c r="D73" s="427">
        <f>D70+D71+D72-D68-D69</f>
        <v>32</v>
      </c>
      <c r="E73" s="431">
        <f t="shared" ref="E73:P73" si="167">D73+E71+E72-E68-E69</f>
        <v>32</v>
      </c>
      <c r="F73" s="196">
        <f t="shared" si="167"/>
        <v>32</v>
      </c>
      <c r="G73" s="196">
        <f t="shared" si="167"/>
        <v>32</v>
      </c>
      <c r="H73" s="196">
        <f t="shared" si="167"/>
        <v>32</v>
      </c>
      <c r="I73" s="196">
        <f t="shared" si="167"/>
        <v>32</v>
      </c>
      <c r="J73" s="196">
        <f t="shared" si="167"/>
        <v>32</v>
      </c>
      <c r="K73" s="196">
        <f t="shared" si="167"/>
        <v>32</v>
      </c>
      <c r="L73" s="196">
        <f t="shared" si="167"/>
        <v>32</v>
      </c>
      <c r="M73" s="196">
        <f t="shared" si="167"/>
        <v>32</v>
      </c>
      <c r="N73" s="196">
        <f t="shared" si="167"/>
        <v>32</v>
      </c>
      <c r="O73" s="196">
        <f t="shared" si="167"/>
        <v>32</v>
      </c>
      <c r="P73" s="427">
        <f t="shared" si="167"/>
        <v>32</v>
      </c>
      <c r="Q73" s="431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432"/>
      <c r="AC73" s="197"/>
      <c r="AD73" s="398"/>
      <c r="AE73" s="398"/>
    </row>
    <row r="74" spans="1:32">
      <c r="A74" s="682" t="s">
        <v>283</v>
      </c>
      <c r="B74" s="565">
        <v>10200602</v>
      </c>
      <c r="C74" s="173" t="s">
        <v>46</v>
      </c>
      <c r="D74" s="424"/>
      <c r="E74" s="179">
        <v>0</v>
      </c>
      <c r="F74" s="177">
        <v>0</v>
      </c>
      <c r="G74" s="177">
        <v>0</v>
      </c>
      <c r="H74" s="177">
        <v>0</v>
      </c>
      <c r="I74" s="177">
        <v>0</v>
      </c>
      <c r="J74" s="177">
        <v>0</v>
      </c>
      <c r="K74" s="177">
        <v>0</v>
      </c>
      <c r="L74" s="177">
        <v>0</v>
      </c>
      <c r="M74" s="177">
        <v>0</v>
      </c>
      <c r="N74" s="177">
        <v>0</v>
      </c>
      <c r="O74" s="177">
        <v>42</v>
      </c>
      <c r="P74" s="178">
        <v>82</v>
      </c>
      <c r="Q74" s="179">
        <v>0</v>
      </c>
      <c r="R74" s="177">
        <v>0</v>
      </c>
      <c r="S74" s="177">
        <v>62</v>
      </c>
      <c r="T74" s="177">
        <v>0</v>
      </c>
      <c r="U74" s="177">
        <v>0</v>
      </c>
      <c r="V74" s="177">
        <v>0</v>
      </c>
      <c r="W74" s="177">
        <v>0</v>
      </c>
      <c r="X74" s="177">
        <v>0</v>
      </c>
      <c r="Y74" s="177">
        <v>0</v>
      </c>
      <c r="Z74" s="177">
        <v>0</v>
      </c>
      <c r="AA74" s="177">
        <v>0</v>
      </c>
      <c r="AB74" s="180">
        <v>0</v>
      </c>
      <c r="AC74" s="402">
        <f>SUM(K74:AB74)</f>
        <v>186</v>
      </c>
      <c r="AD74" s="399"/>
      <c r="AE74" s="399"/>
    </row>
    <row r="75" spans="1:32">
      <c r="A75" s="682"/>
      <c r="B75" s="565"/>
      <c r="C75" s="173" t="s">
        <v>47</v>
      </c>
      <c r="D75" s="424"/>
      <c r="E75" s="179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v>17</v>
      </c>
      <c r="K75" s="177">
        <v>20</v>
      </c>
      <c r="L75" s="177">
        <v>4</v>
      </c>
      <c r="M75" s="177">
        <v>3</v>
      </c>
      <c r="N75" s="177">
        <v>13</v>
      </c>
      <c r="O75" s="177">
        <v>22</v>
      </c>
      <c r="P75" s="177">
        <v>92</v>
      </c>
      <c r="Q75" s="179">
        <v>23</v>
      </c>
      <c r="R75" s="177">
        <v>10</v>
      </c>
      <c r="S75" s="177">
        <v>26</v>
      </c>
      <c r="T75" s="177">
        <v>26</v>
      </c>
      <c r="U75" s="177">
        <v>18</v>
      </c>
      <c r="V75" s="177">
        <v>21</v>
      </c>
      <c r="W75" s="177">
        <v>16</v>
      </c>
      <c r="X75" s="177">
        <v>16</v>
      </c>
      <c r="Y75" s="177">
        <v>32</v>
      </c>
      <c r="Z75" s="177">
        <v>0</v>
      </c>
      <c r="AA75" s="177">
        <v>35</v>
      </c>
      <c r="AB75" s="180">
        <v>15</v>
      </c>
      <c r="AC75" s="402">
        <f>SUM(K75:AB75)</f>
        <v>392</v>
      </c>
      <c r="AD75" s="399"/>
      <c r="AE75" s="399"/>
      <c r="AF75" s="171">
        <f>L75+M75+N75+O75+P75+Q75+R75+S75</f>
        <v>193</v>
      </c>
    </row>
    <row r="76" spans="1:32">
      <c r="A76" s="682"/>
      <c r="B76" s="565"/>
      <c r="C76" s="181" t="s">
        <v>49</v>
      </c>
      <c r="D76" s="425">
        <v>234</v>
      </c>
      <c r="E76" s="184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3"/>
      <c r="Q76" s="184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5"/>
      <c r="AC76" s="402">
        <f>SUM(K76:AB76)</f>
        <v>0</v>
      </c>
      <c r="AD76" s="399"/>
      <c r="AE76" s="399"/>
    </row>
    <row r="77" spans="1:32">
      <c r="A77" s="682"/>
      <c r="B77" s="565"/>
      <c r="C77" s="181" t="s">
        <v>50</v>
      </c>
      <c r="D77" s="426"/>
      <c r="E77" s="308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3"/>
      <c r="Q77" s="184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5"/>
      <c r="AC77" s="402">
        <f>SUM(K77:AB77)</f>
        <v>0</v>
      </c>
      <c r="AD77" s="399"/>
      <c r="AE77" s="399"/>
    </row>
    <row r="78" spans="1:32">
      <c r="A78" s="682"/>
      <c r="B78" s="565"/>
      <c r="C78" s="188" t="s">
        <v>51</v>
      </c>
      <c r="D78" s="426"/>
      <c r="E78" s="191"/>
      <c r="F78" s="192"/>
      <c r="G78" s="193"/>
      <c r="H78" s="190"/>
      <c r="I78" s="187"/>
      <c r="J78" s="187"/>
      <c r="K78" s="187"/>
      <c r="L78" s="187"/>
      <c r="M78" s="187"/>
      <c r="N78" s="187"/>
      <c r="O78" s="187"/>
      <c r="P78" s="183"/>
      <c r="Q78" s="184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5"/>
      <c r="AC78" s="170">
        <f>SUM(D78:P78)</f>
        <v>0</v>
      </c>
      <c r="AD78" s="399"/>
      <c r="AE78" s="399"/>
    </row>
    <row r="79" spans="1:32">
      <c r="A79" s="682"/>
      <c r="B79" s="565"/>
      <c r="C79" s="195" t="s">
        <v>52</v>
      </c>
      <c r="D79" s="427">
        <f>D76+D77+D78-D74-D75</f>
        <v>234</v>
      </c>
      <c r="E79" s="431">
        <f t="shared" ref="E79:P79" si="168">D79+E77+E78-E74-E75</f>
        <v>234</v>
      </c>
      <c r="F79" s="196">
        <f t="shared" si="168"/>
        <v>234</v>
      </c>
      <c r="G79" s="196">
        <f t="shared" si="168"/>
        <v>234</v>
      </c>
      <c r="H79" s="196">
        <f t="shared" si="168"/>
        <v>234</v>
      </c>
      <c r="I79" s="196">
        <f t="shared" si="168"/>
        <v>234</v>
      </c>
      <c r="J79" s="196">
        <f t="shared" si="168"/>
        <v>217</v>
      </c>
      <c r="K79" s="196">
        <f t="shared" si="168"/>
        <v>197</v>
      </c>
      <c r="L79" s="196">
        <f t="shared" si="168"/>
        <v>193</v>
      </c>
      <c r="M79" s="196">
        <f t="shared" si="168"/>
        <v>190</v>
      </c>
      <c r="N79" s="196">
        <f t="shared" si="168"/>
        <v>177</v>
      </c>
      <c r="O79" s="196">
        <f t="shared" si="168"/>
        <v>113</v>
      </c>
      <c r="P79" s="427">
        <f t="shared" si="168"/>
        <v>-61</v>
      </c>
      <c r="Q79" s="431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432"/>
      <c r="AC79" s="197"/>
      <c r="AD79" s="398"/>
      <c r="AE79" s="398"/>
    </row>
    <row r="80" spans="1:32">
      <c r="A80" s="682" t="s">
        <v>284</v>
      </c>
      <c r="B80" s="565">
        <v>10200603</v>
      </c>
      <c r="C80" s="173" t="s">
        <v>46</v>
      </c>
      <c r="D80" s="424"/>
      <c r="E80" s="179">
        <v>0</v>
      </c>
      <c r="F80" s="177">
        <v>0</v>
      </c>
      <c r="G80" s="177">
        <v>0</v>
      </c>
      <c r="H80" s="177">
        <v>0</v>
      </c>
      <c r="I80" s="177">
        <v>0</v>
      </c>
      <c r="J80" s="177">
        <v>0</v>
      </c>
      <c r="K80" s="177">
        <v>0</v>
      </c>
      <c r="L80" s="177">
        <v>0</v>
      </c>
      <c r="M80" s="177">
        <v>0</v>
      </c>
      <c r="N80" s="177">
        <v>0</v>
      </c>
      <c r="O80" s="177">
        <v>68</v>
      </c>
      <c r="P80" s="178">
        <v>58</v>
      </c>
      <c r="Q80" s="179">
        <v>0</v>
      </c>
      <c r="R80" s="177">
        <v>0</v>
      </c>
      <c r="S80" s="177">
        <v>48</v>
      </c>
      <c r="T80" s="177">
        <v>0</v>
      </c>
      <c r="U80" s="177">
        <v>0</v>
      </c>
      <c r="V80" s="177">
        <v>0</v>
      </c>
      <c r="W80" s="177">
        <v>0</v>
      </c>
      <c r="X80" s="177">
        <v>0</v>
      </c>
      <c r="Y80" s="177">
        <v>0</v>
      </c>
      <c r="Z80" s="177">
        <v>0</v>
      </c>
      <c r="AA80" s="177">
        <v>0</v>
      </c>
      <c r="AB80" s="180">
        <v>0</v>
      </c>
      <c r="AC80" s="402">
        <f>SUM(K80:AB80)</f>
        <v>174</v>
      </c>
      <c r="AD80" s="399"/>
      <c r="AE80" s="399"/>
    </row>
    <row r="81" spans="1:32">
      <c r="A81" s="682"/>
      <c r="B81" s="565"/>
      <c r="C81" s="173" t="s">
        <v>47</v>
      </c>
      <c r="D81" s="424"/>
      <c r="E81" s="179">
        <v>0</v>
      </c>
      <c r="F81" s="177">
        <v>0</v>
      </c>
      <c r="G81" s="177">
        <v>0</v>
      </c>
      <c r="H81" s="177">
        <v>0</v>
      </c>
      <c r="I81" s="177">
        <v>16</v>
      </c>
      <c r="J81" s="177">
        <v>11</v>
      </c>
      <c r="K81" s="177">
        <v>22</v>
      </c>
      <c r="L81" s="177">
        <v>0</v>
      </c>
      <c r="M81" s="177">
        <v>12</v>
      </c>
      <c r="N81" s="177">
        <v>10</v>
      </c>
      <c r="O81" s="177">
        <v>41</v>
      </c>
      <c r="P81" s="178">
        <v>0</v>
      </c>
      <c r="Q81" s="179">
        <v>0</v>
      </c>
      <c r="R81" s="177">
        <v>0</v>
      </c>
      <c r="S81" s="177">
        <v>0</v>
      </c>
      <c r="T81" s="177">
        <v>0</v>
      </c>
      <c r="U81" s="177">
        <v>0</v>
      </c>
      <c r="V81" s="177">
        <v>0</v>
      </c>
      <c r="W81" s="177">
        <v>0</v>
      </c>
      <c r="X81" s="177">
        <v>0</v>
      </c>
      <c r="Y81" s="177">
        <v>0</v>
      </c>
      <c r="Z81" s="177">
        <v>0</v>
      </c>
      <c r="AA81" s="177">
        <v>0</v>
      </c>
      <c r="AB81" s="180">
        <v>0</v>
      </c>
      <c r="AC81" s="402">
        <f>SUM(K81:AB81)</f>
        <v>85</v>
      </c>
      <c r="AD81" s="399"/>
      <c r="AE81" s="399"/>
      <c r="AF81" s="171">
        <f>L81+M81+N81+O81+P81+Q81+R81+S81</f>
        <v>63</v>
      </c>
    </row>
    <row r="82" spans="1:32">
      <c r="A82" s="682"/>
      <c r="B82" s="565"/>
      <c r="C82" s="181" t="s">
        <v>49</v>
      </c>
      <c r="D82" s="425">
        <v>178</v>
      </c>
      <c r="E82" s="184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3"/>
      <c r="Q82" s="184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5"/>
      <c r="AC82" s="402">
        <f>SUM(K82:AB82)</f>
        <v>0</v>
      </c>
      <c r="AD82" s="399"/>
      <c r="AE82" s="399"/>
    </row>
    <row r="83" spans="1:32">
      <c r="A83" s="682"/>
      <c r="B83" s="565"/>
      <c r="C83" s="181" t="s">
        <v>50</v>
      </c>
      <c r="D83" s="426"/>
      <c r="E83" s="184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3"/>
      <c r="Q83" s="184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5"/>
      <c r="AC83" s="402">
        <f>SUM(K83:AB83)</f>
        <v>0</v>
      </c>
      <c r="AD83" s="399"/>
      <c r="AE83" s="399"/>
    </row>
    <row r="84" spans="1:32">
      <c r="A84" s="682"/>
      <c r="B84" s="565"/>
      <c r="C84" s="188" t="s">
        <v>51</v>
      </c>
      <c r="D84" s="426"/>
      <c r="E84" s="191"/>
      <c r="F84" s="192"/>
      <c r="G84" s="193"/>
      <c r="H84" s="190"/>
      <c r="I84" s="187"/>
      <c r="J84" s="187"/>
      <c r="K84" s="187"/>
      <c r="L84" s="187"/>
      <c r="M84" s="187"/>
      <c r="N84" s="187"/>
      <c r="O84" s="187"/>
      <c r="P84" s="183"/>
      <c r="Q84" s="184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5"/>
      <c r="AC84" s="170">
        <f>SUM(D84:P84)</f>
        <v>0</v>
      </c>
      <c r="AD84" s="399"/>
      <c r="AE84" s="399"/>
    </row>
    <row r="85" spans="1:32">
      <c r="A85" s="682"/>
      <c r="B85" s="565"/>
      <c r="C85" s="195" t="s">
        <v>52</v>
      </c>
      <c r="D85" s="427">
        <f>D82+D83+D84-D80-D81</f>
        <v>178</v>
      </c>
      <c r="E85" s="431">
        <f t="shared" ref="E85:P85" si="169">D85+E83+E84-E80-E81</f>
        <v>178</v>
      </c>
      <c r="F85" s="196">
        <f t="shared" si="169"/>
        <v>178</v>
      </c>
      <c r="G85" s="196">
        <f t="shared" si="169"/>
        <v>178</v>
      </c>
      <c r="H85" s="196">
        <f t="shared" si="169"/>
        <v>178</v>
      </c>
      <c r="I85" s="196">
        <f t="shared" si="169"/>
        <v>162</v>
      </c>
      <c r="J85" s="196">
        <f t="shared" si="169"/>
        <v>151</v>
      </c>
      <c r="K85" s="196">
        <f t="shared" si="169"/>
        <v>129</v>
      </c>
      <c r="L85" s="196">
        <f t="shared" si="169"/>
        <v>129</v>
      </c>
      <c r="M85" s="196">
        <f t="shared" si="169"/>
        <v>117</v>
      </c>
      <c r="N85" s="196">
        <f t="shared" si="169"/>
        <v>107</v>
      </c>
      <c r="O85" s="196">
        <f t="shared" si="169"/>
        <v>-2</v>
      </c>
      <c r="P85" s="427">
        <f t="shared" si="169"/>
        <v>-60</v>
      </c>
      <c r="Q85" s="431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432"/>
      <c r="AC85" s="197"/>
      <c r="AD85" s="398"/>
      <c r="AE85" s="398"/>
    </row>
    <row r="86" spans="1:32">
      <c r="A86" s="682" t="s">
        <v>285</v>
      </c>
      <c r="B86" s="565">
        <v>10220903</v>
      </c>
      <c r="C86" s="173" t="s">
        <v>46</v>
      </c>
      <c r="D86" s="424"/>
      <c r="E86" s="179">
        <v>0</v>
      </c>
      <c r="F86" s="177">
        <v>0</v>
      </c>
      <c r="G86" s="177">
        <v>0</v>
      </c>
      <c r="H86" s="177">
        <v>0</v>
      </c>
      <c r="I86" s="177">
        <v>0</v>
      </c>
      <c r="J86" s="177">
        <v>0</v>
      </c>
      <c r="K86" s="177">
        <v>0</v>
      </c>
      <c r="L86" s="177">
        <v>0</v>
      </c>
      <c r="M86" s="177">
        <v>0</v>
      </c>
      <c r="N86" s="177">
        <v>0</v>
      </c>
      <c r="O86" s="177">
        <v>0</v>
      </c>
      <c r="P86" s="178">
        <v>0</v>
      </c>
      <c r="Q86" s="179">
        <v>0</v>
      </c>
      <c r="R86" s="177">
        <v>0</v>
      </c>
      <c r="S86" s="177">
        <v>8</v>
      </c>
      <c r="T86" s="177">
        <v>0</v>
      </c>
      <c r="U86" s="177">
        <v>0</v>
      </c>
      <c r="V86" s="177">
        <v>0</v>
      </c>
      <c r="W86" s="177">
        <v>0</v>
      </c>
      <c r="X86" s="177">
        <v>0</v>
      </c>
      <c r="Y86" s="177">
        <v>0</v>
      </c>
      <c r="Z86" s="177">
        <v>0</v>
      </c>
      <c r="AA86" s="177">
        <v>0</v>
      </c>
      <c r="AB86" s="180">
        <v>0</v>
      </c>
      <c r="AC86" s="402">
        <f>SUM(K86:AB86)</f>
        <v>8</v>
      </c>
      <c r="AD86" s="399"/>
      <c r="AE86" s="399"/>
    </row>
    <row r="87" spans="1:32">
      <c r="A87" s="682"/>
      <c r="B87" s="565"/>
      <c r="C87" s="173" t="s">
        <v>47</v>
      </c>
      <c r="D87" s="424"/>
      <c r="E87" s="179">
        <v>0</v>
      </c>
      <c r="F87" s="177">
        <v>0</v>
      </c>
      <c r="G87" s="177">
        <v>0</v>
      </c>
      <c r="H87" s="177">
        <v>0</v>
      </c>
      <c r="I87" s="177">
        <v>0</v>
      </c>
      <c r="J87" s="177">
        <v>0</v>
      </c>
      <c r="K87" s="177">
        <v>0</v>
      </c>
      <c r="L87" s="177">
        <v>0</v>
      </c>
      <c r="M87" s="177">
        <v>0</v>
      </c>
      <c r="N87" s="177">
        <v>0</v>
      </c>
      <c r="O87" s="177">
        <v>0</v>
      </c>
      <c r="P87" s="178">
        <v>0</v>
      </c>
      <c r="Q87" s="179">
        <v>0</v>
      </c>
      <c r="R87" s="177">
        <v>0</v>
      </c>
      <c r="S87" s="177">
        <v>0</v>
      </c>
      <c r="T87" s="177">
        <v>0</v>
      </c>
      <c r="U87" s="177">
        <v>0</v>
      </c>
      <c r="V87" s="177">
        <v>0</v>
      </c>
      <c r="W87" s="177">
        <v>0</v>
      </c>
      <c r="X87" s="177">
        <v>0</v>
      </c>
      <c r="Y87" s="177">
        <v>0</v>
      </c>
      <c r="Z87" s="177">
        <v>0</v>
      </c>
      <c r="AA87" s="177">
        <v>0</v>
      </c>
      <c r="AB87" s="180">
        <v>0</v>
      </c>
      <c r="AC87" s="402">
        <f>SUM(K87:AB87)</f>
        <v>0</v>
      </c>
      <c r="AD87" s="399"/>
      <c r="AE87" s="399"/>
      <c r="AF87" s="171">
        <f>L87+M87+N87+O87+P87+Q87+R87+S87</f>
        <v>0</v>
      </c>
    </row>
    <row r="88" spans="1:32">
      <c r="A88" s="682"/>
      <c r="B88" s="565"/>
      <c r="C88" s="181" t="s">
        <v>49</v>
      </c>
      <c r="D88" s="425">
        <v>0</v>
      </c>
      <c r="E88" s="184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3"/>
      <c r="Q88" s="184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5"/>
      <c r="AC88" s="402">
        <f>SUM(K88:AB88)</f>
        <v>0</v>
      </c>
      <c r="AD88" s="399"/>
      <c r="AE88" s="399"/>
    </row>
    <row r="89" spans="1:32">
      <c r="A89" s="682"/>
      <c r="B89" s="565"/>
      <c r="C89" s="181" t="s">
        <v>50</v>
      </c>
      <c r="D89" s="426"/>
      <c r="E89" s="184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3"/>
      <c r="Q89" s="184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5"/>
      <c r="AC89" s="402">
        <f>SUM(K89:AB89)</f>
        <v>0</v>
      </c>
      <c r="AD89" s="399"/>
      <c r="AE89" s="399"/>
    </row>
    <row r="90" spans="1:32">
      <c r="A90" s="682"/>
      <c r="B90" s="565"/>
      <c r="C90" s="188" t="s">
        <v>51</v>
      </c>
      <c r="D90" s="426"/>
      <c r="E90" s="191"/>
      <c r="F90" s="192"/>
      <c r="G90" s="193"/>
      <c r="H90" s="190"/>
      <c r="I90" s="187"/>
      <c r="J90" s="187"/>
      <c r="K90" s="187"/>
      <c r="L90" s="187"/>
      <c r="M90" s="187"/>
      <c r="N90" s="187"/>
      <c r="O90" s="190"/>
      <c r="P90" s="183"/>
      <c r="Q90" s="184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5"/>
      <c r="AC90" s="170">
        <f>SUM(D90:P90)</f>
        <v>0</v>
      </c>
      <c r="AD90" s="399"/>
      <c r="AE90" s="399"/>
    </row>
    <row r="91" spans="1:32" ht="15.75" thickBot="1">
      <c r="A91" s="688"/>
      <c r="B91" s="571"/>
      <c r="C91" s="442" t="s">
        <v>52</v>
      </c>
      <c r="D91" s="443">
        <f>D88+D89+D90-D86-D87</f>
        <v>0</v>
      </c>
      <c r="E91" s="444">
        <f t="shared" ref="E91:P91" si="170">D91+E89+E90-E86-E87</f>
        <v>0</v>
      </c>
      <c r="F91" s="445">
        <f t="shared" si="170"/>
        <v>0</v>
      </c>
      <c r="G91" s="445">
        <f t="shared" si="170"/>
        <v>0</v>
      </c>
      <c r="H91" s="445">
        <f t="shared" si="170"/>
        <v>0</v>
      </c>
      <c r="I91" s="445">
        <f t="shared" si="170"/>
        <v>0</v>
      </c>
      <c r="J91" s="445">
        <f t="shared" si="170"/>
        <v>0</v>
      </c>
      <c r="K91" s="445">
        <f t="shared" si="170"/>
        <v>0</v>
      </c>
      <c r="L91" s="445">
        <f t="shared" si="170"/>
        <v>0</v>
      </c>
      <c r="M91" s="445">
        <f t="shared" si="170"/>
        <v>0</v>
      </c>
      <c r="N91" s="445">
        <f t="shared" si="170"/>
        <v>0</v>
      </c>
      <c r="O91" s="445">
        <f t="shared" si="170"/>
        <v>0</v>
      </c>
      <c r="P91" s="443">
        <f t="shared" si="170"/>
        <v>0</v>
      </c>
      <c r="Q91" s="444"/>
      <c r="R91" s="445"/>
      <c r="S91" s="445"/>
      <c r="T91" s="445"/>
      <c r="U91" s="445"/>
      <c r="V91" s="445"/>
      <c r="W91" s="445"/>
      <c r="X91" s="445"/>
      <c r="Y91" s="445"/>
      <c r="Z91" s="445"/>
      <c r="AA91" s="445"/>
      <c r="AB91" s="446"/>
      <c r="AC91" s="197"/>
      <c r="AD91" s="398"/>
      <c r="AE91" s="398"/>
    </row>
    <row r="92" spans="1:32">
      <c r="A92" s="684" t="s">
        <v>286</v>
      </c>
      <c r="B92" s="567">
        <v>10300905</v>
      </c>
      <c r="C92" s="452" t="s">
        <v>46</v>
      </c>
      <c r="D92" s="453"/>
      <c r="E92" s="454">
        <v>0</v>
      </c>
      <c r="F92" s="455">
        <v>0</v>
      </c>
      <c r="G92" s="455">
        <v>0</v>
      </c>
      <c r="H92" s="455">
        <v>0</v>
      </c>
      <c r="I92" s="455">
        <v>0</v>
      </c>
      <c r="J92" s="455">
        <v>0</v>
      </c>
      <c r="K92" s="455">
        <v>0</v>
      </c>
      <c r="L92" s="455">
        <v>0</v>
      </c>
      <c r="M92" s="455">
        <v>0</v>
      </c>
      <c r="N92" s="455">
        <v>0</v>
      </c>
      <c r="O92" s="455">
        <v>0</v>
      </c>
      <c r="P92" s="456">
        <v>0</v>
      </c>
      <c r="Q92" s="454">
        <v>0</v>
      </c>
      <c r="R92" s="455">
        <v>0</v>
      </c>
      <c r="S92" s="455">
        <v>0</v>
      </c>
      <c r="T92" s="455">
        <v>0</v>
      </c>
      <c r="U92" s="455">
        <v>0</v>
      </c>
      <c r="V92" s="455">
        <v>0</v>
      </c>
      <c r="W92" s="455">
        <v>0</v>
      </c>
      <c r="X92" s="455">
        <v>0</v>
      </c>
      <c r="Y92" s="455">
        <v>0</v>
      </c>
      <c r="Z92" s="455">
        <v>0</v>
      </c>
      <c r="AA92" s="455">
        <v>0</v>
      </c>
      <c r="AB92" s="457">
        <v>0</v>
      </c>
      <c r="AC92" s="402">
        <f>SUM(K92:AB92)</f>
        <v>0</v>
      </c>
      <c r="AD92" s="399"/>
      <c r="AE92" s="399"/>
    </row>
    <row r="93" spans="1:32">
      <c r="A93" s="685"/>
      <c r="B93" s="568"/>
      <c r="C93" s="173" t="s">
        <v>47</v>
      </c>
      <c r="D93" s="424"/>
      <c r="E93" s="179">
        <v>92</v>
      </c>
      <c r="F93" s="177">
        <v>74</v>
      </c>
      <c r="G93" s="177">
        <v>106</v>
      </c>
      <c r="H93" s="177">
        <v>104</v>
      </c>
      <c r="I93" s="177">
        <v>118</v>
      </c>
      <c r="J93" s="177">
        <v>256</v>
      </c>
      <c r="K93" s="177">
        <v>184</v>
      </c>
      <c r="L93" s="177">
        <v>262</v>
      </c>
      <c r="M93" s="177">
        <v>64</v>
      </c>
      <c r="N93" s="177">
        <v>292</v>
      </c>
      <c r="O93" s="177">
        <v>1252</v>
      </c>
      <c r="P93" s="178">
        <v>644</v>
      </c>
      <c r="Q93" s="179">
        <v>280</v>
      </c>
      <c r="R93" s="177">
        <v>288</v>
      </c>
      <c r="S93" s="177">
        <v>308</v>
      </c>
      <c r="T93" s="177">
        <v>308</v>
      </c>
      <c r="U93" s="177">
        <v>348</v>
      </c>
      <c r="V93" s="177">
        <v>308</v>
      </c>
      <c r="W93" s="177">
        <v>316</v>
      </c>
      <c r="X93" s="177">
        <v>324</v>
      </c>
      <c r="Y93" s="177">
        <v>184</v>
      </c>
      <c r="Z93" s="177">
        <v>188</v>
      </c>
      <c r="AA93" s="177">
        <v>180</v>
      </c>
      <c r="AB93" s="180">
        <v>240</v>
      </c>
      <c r="AC93" s="402">
        <f>SUM(K93:AB93)</f>
        <v>5970</v>
      </c>
      <c r="AD93" s="399"/>
      <c r="AE93" s="399"/>
      <c r="AF93" s="171">
        <f>L93+M93+N93+O93+P93+Q93+R93+S93</f>
        <v>3390</v>
      </c>
    </row>
    <row r="94" spans="1:32">
      <c r="A94" s="685"/>
      <c r="B94" s="568"/>
      <c r="C94" s="181" t="s">
        <v>49</v>
      </c>
      <c r="D94" s="425">
        <v>2772</v>
      </c>
      <c r="E94" s="184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3"/>
      <c r="Q94" s="184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5"/>
      <c r="AC94" s="402">
        <f>SUM(K94:AB94)</f>
        <v>0</v>
      </c>
      <c r="AD94" s="399"/>
      <c r="AE94" s="399"/>
    </row>
    <row r="95" spans="1:32">
      <c r="A95" s="685"/>
      <c r="B95" s="568"/>
      <c r="C95" s="181" t="s">
        <v>50</v>
      </c>
      <c r="D95" s="426"/>
      <c r="E95" s="184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3"/>
      <c r="Q95" s="184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5"/>
      <c r="AC95" s="402">
        <f>SUM(K95:AB95)</f>
        <v>0</v>
      </c>
      <c r="AD95" s="399"/>
      <c r="AE95" s="399"/>
    </row>
    <row r="96" spans="1:32">
      <c r="A96" s="685"/>
      <c r="B96" s="568"/>
      <c r="C96" s="188" t="s">
        <v>51</v>
      </c>
      <c r="D96" s="426"/>
      <c r="E96" s="191"/>
      <c r="F96" s="192"/>
      <c r="G96" s="193"/>
      <c r="H96" s="190"/>
      <c r="I96" s="187"/>
      <c r="J96" s="187"/>
      <c r="K96" s="187"/>
      <c r="L96" s="187"/>
      <c r="M96" s="187"/>
      <c r="N96" s="187"/>
      <c r="O96" s="187"/>
      <c r="P96" s="183"/>
      <c r="Q96" s="509"/>
      <c r="R96" s="182"/>
      <c r="S96" s="503"/>
      <c r="T96" s="397"/>
      <c r="U96" s="397"/>
      <c r="V96" s="182"/>
      <c r="W96" s="182"/>
      <c r="X96" s="182"/>
      <c r="Y96" s="182"/>
      <c r="Z96" s="182"/>
      <c r="AA96" s="182"/>
      <c r="AB96" s="185"/>
      <c r="AC96" s="170">
        <f>SUM(D96:P96)</f>
        <v>0</v>
      </c>
      <c r="AD96" s="399"/>
      <c r="AE96" s="399"/>
    </row>
    <row r="97" spans="1:32">
      <c r="A97" s="685"/>
      <c r="B97" s="568"/>
      <c r="C97" s="195" t="s">
        <v>52</v>
      </c>
      <c r="D97" s="427">
        <f>D94+D95+D96-D92-D93</f>
        <v>2772</v>
      </c>
      <c r="E97" s="431">
        <f t="shared" ref="E97:P97" si="171">D97+E95+E96-E92-E93</f>
        <v>2680</v>
      </c>
      <c r="F97" s="196">
        <f t="shared" si="171"/>
        <v>2606</v>
      </c>
      <c r="G97" s="196">
        <f t="shared" si="171"/>
        <v>2500</v>
      </c>
      <c r="H97" s="196">
        <f t="shared" si="171"/>
        <v>2396</v>
      </c>
      <c r="I97" s="196">
        <f t="shared" si="171"/>
        <v>2278</v>
      </c>
      <c r="J97" s="196">
        <f t="shared" si="171"/>
        <v>2022</v>
      </c>
      <c r="K97" s="196">
        <f t="shared" si="171"/>
        <v>1838</v>
      </c>
      <c r="L97" s="196">
        <f t="shared" si="171"/>
        <v>1576</v>
      </c>
      <c r="M97" s="196">
        <f t="shared" si="171"/>
        <v>1512</v>
      </c>
      <c r="N97" s="196">
        <f t="shared" si="171"/>
        <v>1220</v>
      </c>
      <c r="O97" s="196">
        <f t="shared" si="171"/>
        <v>-32</v>
      </c>
      <c r="P97" s="427">
        <f t="shared" si="171"/>
        <v>-676</v>
      </c>
      <c r="Q97" s="427">
        <f t="shared" ref="Q97" si="172">P97+Q95+Q96-Q92-Q93</f>
        <v>-956</v>
      </c>
      <c r="R97" s="427">
        <f t="shared" ref="R97" si="173">Q97+R95+R96-R92-R93</f>
        <v>-1244</v>
      </c>
      <c r="S97" s="427">
        <f t="shared" ref="S97" si="174">R97+S95+S96-S92-S93</f>
        <v>-1552</v>
      </c>
      <c r="T97" s="427">
        <f t="shared" ref="T97" si="175">S97+T95+T96-T92-T93</f>
        <v>-1860</v>
      </c>
      <c r="U97" s="427">
        <f t="shared" ref="U97" si="176">T97+U95+U96-U92-U93</f>
        <v>-2208</v>
      </c>
      <c r="V97" s="427">
        <f t="shared" ref="V97" si="177">U97+V95+V96-V92-V93</f>
        <v>-2516</v>
      </c>
      <c r="W97" s="196"/>
      <c r="X97" s="196"/>
      <c r="Y97" s="196"/>
      <c r="Z97" s="196"/>
      <c r="AA97" s="196"/>
      <c r="AB97" s="432"/>
      <c r="AC97" s="197"/>
      <c r="AD97" s="398"/>
      <c r="AE97" s="398"/>
    </row>
    <row r="98" spans="1:32">
      <c r="A98" s="685" t="s">
        <v>198</v>
      </c>
      <c r="B98" s="568">
        <v>10300908</v>
      </c>
      <c r="C98" s="173" t="s">
        <v>46</v>
      </c>
      <c r="D98" s="424"/>
      <c r="E98" s="179">
        <v>0</v>
      </c>
      <c r="F98" s="177">
        <v>0</v>
      </c>
      <c r="G98" s="177">
        <v>0</v>
      </c>
      <c r="H98" s="177">
        <v>0</v>
      </c>
      <c r="I98" s="177">
        <v>0</v>
      </c>
      <c r="J98" s="177">
        <v>0</v>
      </c>
      <c r="K98" s="177">
        <v>0</v>
      </c>
      <c r="L98" s="177">
        <v>0</v>
      </c>
      <c r="M98" s="177">
        <v>0</v>
      </c>
      <c r="N98" s="177">
        <v>0</v>
      </c>
      <c r="O98" s="177">
        <v>0</v>
      </c>
      <c r="P98" s="178">
        <v>0</v>
      </c>
      <c r="Q98" s="179">
        <v>0</v>
      </c>
      <c r="R98" s="177">
        <v>0</v>
      </c>
      <c r="S98" s="177">
        <v>0</v>
      </c>
      <c r="T98" s="177">
        <v>0</v>
      </c>
      <c r="U98" s="177">
        <v>0</v>
      </c>
      <c r="V98" s="177">
        <v>0</v>
      </c>
      <c r="W98" s="177">
        <v>0</v>
      </c>
      <c r="X98" s="177">
        <v>0</v>
      </c>
      <c r="Y98" s="177">
        <v>0</v>
      </c>
      <c r="Z98" s="177">
        <v>0</v>
      </c>
      <c r="AA98" s="177">
        <v>0</v>
      </c>
      <c r="AB98" s="180">
        <v>0</v>
      </c>
      <c r="AC98" s="402">
        <f>SUM(K98:AB98)</f>
        <v>0</v>
      </c>
      <c r="AD98" s="399"/>
      <c r="AE98" s="399"/>
    </row>
    <row r="99" spans="1:32">
      <c r="A99" s="685"/>
      <c r="B99" s="568"/>
      <c r="C99" s="173" t="s">
        <v>47</v>
      </c>
      <c r="D99" s="424"/>
      <c r="E99" s="179">
        <v>3</v>
      </c>
      <c r="F99" s="177">
        <v>0</v>
      </c>
      <c r="G99" s="177">
        <v>6</v>
      </c>
      <c r="H99" s="177">
        <v>5</v>
      </c>
      <c r="I99" s="177">
        <v>3</v>
      </c>
      <c r="J99" s="177">
        <v>3</v>
      </c>
      <c r="K99" s="177">
        <v>2</v>
      </c>
      <c r="L99" s="177">
        <v>9</v>
      </c>
      <c r="M99" s="177">
        <v>1</v>
      </c>
      <c r="N99" s="177">
        <v>4</v>
      </c>
      <c r="O99" s="177">
        <v>6</v>
      </c>
      <c r="P99" s="178">
        <v>7</v>
      </c>
      <c r="Q99" s="179">
        <v>0</v>
      </c>
      <c r="R99" s="177">
        <v>5</v>
      </c>
      <c r="S99" s="177">
        <v>1</v>
      </c>
      <c r="T99" s="177">
        <v>0</v>
      </c>
      <c r="U99" s="177">
        <v>5</v>
      </c>
      <c r="V99" s="177">
        <v>0</v>
      </c>
      <c r="W99" s="177">
        <v>0</v>
      </c>
      <c r="X99" s="177">
        <v>0</v>
      </c>
      <c r="Y99" s="177">
        <v>0</v>
      </c>
      <c r="Z99" s="177">
        <v>0</v>
      </c>
      <c r="AA99" s="177">
        <v>0</v>
      </c>
      <c r="AB99" s="180">
        <v>0</v>
      </c>
      <c r="AC99" s="402">
        <f>SUM(K99:AB99)</f>
        <v>40</v>
      </c>
      <c r="AD99" s="399"/>
      <c r="AE99" s="399"/>
      <c r="AF99" s="171">
        <f>L99+M99+N99+O99+P99+Q99+R99+S99</f>
        <v>33</v>
      </c>
    </row>
    <row r="100" spans="1:32">
      <c r="A100" s="685"/>
      <c r="B100" s="568"/>
      <c r="C100" s="181" t="s">
        <v>49</v>
      </c>
      <c r="D100" s="425">
        <v>72</v>
      </c>
      <c r="E100" s="184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3"/>
      <c r="Q100" s="184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5"/>
      <c r="AC100" s="402">
        <f>SUM(K100:AB100)</f>
        <v>0</v>
      </c>
      <c r="AD100" s="399"/>
      <c r="AE100" s="399"/>
    </row>
    <row r="101" spans="1:32">
      <c r="A101" s="685"/>
      <c r="B101" s="568"/>
      <c r="C101" s="181" t="s">
        <v>50</v>
      </c>
      <c r="D101" s="425"/>
      <c r="E101" s="184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3"/>
      <c r="Q101" s="184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5"/>
      <c r="AC101" s="402">
        <f>SUM(K101:AB101)</f>
        <v>0</v>
      </c>
      <c r="AD101" s="399"/>
      <c r="AE101" s="399"/>
    </row>
    <row r="102" spans="1:32">
      <c r="A102" s="685"/>
      <c r="B102" s="568"/>
      <c r="C102" s="188" t="s">
        <v>51</v>
      </c>
      <c r="D102" s="426"/>
      <c r="E102" s="184"/>
      <c r="F102" s="187"/>
      <c r="G102" s="202"/>
      <c r="H102" s="190"/>
      <c r="I102" s="187"/>
      <c r="J102" s="187"/>
      <c r="K102" s="187"/>
      <c r="L102" s="187"/>
      <c r="M102" s="187"/>
      <c r="N102" s="187"/>
      <c r="O102" s="182"/>
      <c r="P102" s="183"/>
      <c r="Q102" s="184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5"/>
      <c r="AC102" s="170">
        <f>SUM(D102:P102)</f>
        <v>0</v>
      </c>
      <c r="AD102" s="399"/>
      <c r="AE102" s="399"/>
    </row>
    <row r="103" spans="1:32">
      <c r="A103" s="685"/>
      <c r="B103" s="568"/>
      <c r="C103" s="195" t="s">
        <v>52</v>
      </c>
      <c r="D103" s="427">
        <f>D100+D101+D102-D98-D99</f>
        <v>72</v>
      </c>
      <c r="E103" s="431">
        <f t="shared" ref="E103:P103" si="178">D103+E101+E102-E98-E99</f>
        <v>69</v>
      </c>
      <c r="F103" s="196">
        <f t="shared" si="178"/>
        <v>69</v>
      </c>
      <c r="G103" s="196">
        <f t="shared" si="178"/>
        <v>63</v>
      </c>
      <c r="H103" s="196">
        <f t="shared" si="178"/>
        <v>58</v>
      </c>
      <c r="I103" s="196">
        <f t="shared" si="178"/>
        <v>55</v>
      </c>
      <c r="J103" s="196">
        <f t="shared" si="178"/>
        <v>52</v>
      </c>
      <c r="K103" s="196">
        <f t="shared" si="178"/>
        <v>50</v>
      </c>
      <c r="L103" s="196">
        <f t="shared" si="178"/>
        <v>41</v>
      </c>
      <c r="M103" s="196">
        <f t="shared" si="178"/>
        <v>40</v>
      </c>
      <c r="N103" s="196">
        <f t="shared" si="178"/>
        <v>36</v>
      </c>
      <c r="O103" s="196">
        <f t="shared" si="178"/>
        <v>30</v>
      </c>
      <c r="P103" s="427">
        <f t="shared" si="178"/>
        <v>23</v>
      </c>
      <c r="Q103" s="431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432"/>
      <c r="AC103" s="197"/>
      <c r="AD103" s="398"/>
      <c r="AE103" s="398"/>
    </row>
    <row r="104" spans="1:32">
      <c r="A104" s="685" t="s">
        <v>287</v>
      </c>
      <c r="B104" s="568">
        <v>10300907</v>
      </c>
      <c r="C104" s="173" t="s">
        <v>46</v>
      </c>
      <c r="D104" s="424"/>
      <c r="E104" s="179">
        <v>0</v>
      </c>
      <c r="F104" s="177">
        <v>0</v>
      </c>
      <c r="G104" s="177">
        <v>0</v>
      </c>
      <c r="H104" s="177">
        <v>0</v>
      </c>
      <c r="I104" s="177">
        <v>0</v>
      </c>
      <c r="J104" s="177">
        <v>0</v>
      </c>
      <c r="K104" s="177">
        <v>0</v>
      </c>
      <c r="L104" s="177">
        <v>0</v>
      </c>
      <c r="M104" s="177">
        <v>0</v>
      </c>
      <c r="N104" s="177">
        <v>0</v>
      </c>
      <c r="O104" s="177">
        <v>0</v>
      </c>
      <c r="P104" s="178">
        <v>0</v>
      </c>
      <c r="Q104" s="179">
        <v>0</v>
      </c>
      <c r="R104" s="177">
        <v>0</v>
      </c>
      <c r="S104" s="177">
        <v>0</v>
      </c>
      <c r="T104" s="177">
        <v>0</v>
      </c>
      <c r="U104" s="177">
        <v>0</v>
      </c>
      <c r="V104" s="177">
        <v>0</v>
      </c>
      <c r="W104" s="177">
        <v>0</v>
      </c>
      <c r="X104" s="177">
        <v>0</v>
      </c>
      <c r="Y104" s="177">
        <v>0</v>
      </c>
      <c r="Z104" s="177">
        <v>0</v>
      </c>
      <c r="AA104" s="177">
        <v>0</v>
      </c>
      <c r="AB104" s="180">
        <v>0</v>
      </c>
      <c r="AC104" s="402">
        <f>SUM(K104:AB104)</f>
        <v>0</v>
      </c>
      <c r="AD104" s="399"/>
      <c r="AE104" s="399"/>
    </row>
    <row r="105" spans="1:32">
      <c r="A105" s="685"/>
      <c r="B105" s="568"/>
      <c r="C105" s="173" t="s">
        <v>47</v>
      </c>
      <c r="D105" s="424"/>
      <c r="E105" s="179">
        <v>6</v>
      </c>
      <c r="F105" s="177">
        <v>0</v>
      </c>
      <c r="G105" s="177">
        <v>8</v>
      </c>
      <c r="H105" s="177">
        <v>10</v>
      </c>
      <c r="I105" s="177">
        <v>6</v>
      </c>
      <c r="J105" s="177">
        <v>1</v>
      </c>
      <c r="K105" s="177">
        <v>4</v>
      </c>
      <c r="L105" s="177">
        <v>20</v>
      </c>
      <c r="M105" s="177">
        <v>2</v>
      </c>
      <c r="N105" s="177">
        <v>9</v>
      </c>
      <c r="O105" s="177">
        <v>12</v>
      </c>
      <c r="P105" s="178">
        <v>14</v>
      </c>
      <c r="Q105" s="179">
        <v>0</v>
      </c>
      <c r="R105" s="177">
        <v>10</v>
      </c>
      <c r="S105" s="177">
        <v>2</v>
      </c>
      <c r="T105" s="177">
        <v>0</v>
      </c>
      <c r="U105" s="177">
        <v>10</v>
      </c>
      <c r="V105" s="177">
        <v>0</v>
      </c>
      <c r="W105" s="177">
        <v>0</v>
      </c>
      <c r="X105" s="177">
        <v>0</v>
      </c>
      <c r="Y105" s="177">
        <v>0</v>
      </c>
      <c r="Z105" s="177">
        <v>0</v>
      </c>
      <c r="AA105" s="177">
        <v>0</v>
      </c>
      <c r="AB105" s="180">
        <v>0</v>
      </c>
      <c r="AC105" s="402">
        <f>SUM(K105:AB105)</f>
        <v>83</v>
      </c>
      <c r="AD105" s="399"/>
      <c r="AE105" s="399"/>
      <c r="AF105" s="171">
        <f>L105+M105+N105+O105+P105+Q105+R105+S105</f>
        <v>69</v>
      </c>
    </row>
    <row r="106" spans="1:32">
      <c r="A106" s="685"/>
      <c r="B106" s="568"/>
      <c r="C106" s="181" t="s">
        <v>49</v>
      </c>
      <c r="D106" s="425">
        <v>144</v>
      </c>
      <c r="E106" s="184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3"/>
      <c r="Q106" s="184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5"/>
      <c r="AC106" s="402">
        <f>SUM(K106:AB106)</f>
        <v>0</v>
      </c>
      <c r="AD106" s="399"/>
      <c r="AE106" s="399"/>
    </row>
    <row r="107" spans="1:32">
      <c r="A107" s="685"/>
      <c r="B107" s="568"/>
      <c r="C107" s="181" t="s">
        <v>50</v>
      </c>
      <c r="D107" s="425"/>
      <c r="E107" s="184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3"/>
      <c r="Q107" s="184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5"/>
      <c r="AC107" s="402">
        <f>SUM(K107:AB107)</f>
        <v>0</v>
      </c>
      <c r="AD107" s="399"/>
      <c r="AE107" s="399"/>
    </row>
    <row r="108" spans="1:32">
      <c r="A108" s="685"/>
      <c r="B108" s="568"/>
      <c r="C108" s="188" t="s">
        <v>51</v>
      </c>
      <c r="D108" s="426"/>
      <c r="E108" s="184"/>
      <c r="F108" s="187"/>
      <c r="G108" s="202"/>
      <c r="H108" s="190"/>
      <c r="I108" s="187"/>
      <c r="J108" s="187"/>
      <c r="K108" s="187"/>
      <c r="L108" s="187"/>
      <c r="M108" s="187"/>
      <c r="N108" s="187"/>
      <c r="O108" s="182"/>
      <c r="P108" s="183"/>
      <c r="Q108" s="184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5"/>
      <c r="AC108" s="170">
        <f>SUM(D108:P108)</f>
        <v>0</v>
      </c>
      <c r="AD108" s="399"/>
      <c r="AE108" s="399"/>
    </row>
    <row r="109" spans="1:32">
      <c r="A109" s="685"/>
      <c r="B109" s="568"/>
      <c r="C109" s="195" t="s">
        <v>52</v>
      </c>
      <c r="D109" s="427">
        <f>D106+D107+D108-D104-D105</f>
        <v>144</v>
      </c>
      <c r="E109" s="431">
        <f t="shared" ref="E109:P109" si="179">D109+E107+E108-E104-E105</f>
        <v>138</v>
      </c>
      <c r="F109" s="196">
        <f t="shared" si="179"/>
        <v>138</v>
      </c>
      <c r="G109" s="196">
        <f t="shared" si="179"/>
        <v>130</v>
      </c>
      <c r="H109" s="196">
        <f t="shared" si="179"/>
        <v>120</v>
      </c>
      <c r="I109" s="196">
        <f t="shared" si="179"/>
        <v>114</v>
      </c>
      <c r="J109" s="196">
        <f t="shared" si="179"/>
        <v>113</v>
      </c>
      <c r="K109" s="196">
        <f t="shared" si="179"/>
        <v>109</v>
      </c>
      <c r="L109" s="196">
        <f t="shared" si="179"/>
        <v>89</v>
      </c>
      <c r="M109" s="196">
        <f t="shared" si="179"/>
        <v>87</v>
      </c>
      <c r="N109" s="196">
        <f t="shared" si="179"/>
        <v>78</v>
      </c>
      <c r="O109" s="196">
        <f t="shared" si="179"/>
        <v>66</v>
      </c>
      <c r="P109" s="427">
        <f t="shared" si="179"/>
        <v>52</v>
      </c>
      <c r="Q109" s="431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432"/>
      <c r="AC109" s="197"/>
      <c r="AD109" s="398"/>
      <c r="AE109" s="398"/>
    </row>
    <row r="110" spans="1:32">
      <c r="A110" s="685" t="s">
        <v>288</v>
      </c>
      <c r="B110" s="568">
        <v>10300607</v>
      </c>
      <c r="C110" s="173" t="s">
        <v>46</v>
      </c>
      <c r="D110" s="424"/>
      <c r="E110" s="179">
        <v>0</v>
      </c>
      <c r="F110" s="177">
        <v>0</v>
      </c>
      <c r="G110" s="177">
        <v>0</v>
      </c>
      <c r="H110" s="177">
        <v>0</v>
      </c>
      <c r="I110" s="177">
        <v>0</v>
      </c>
      <c r="J110" s="177">
        <v>0</v>
      </c>
      <c r="K110" s="177">
        <v>0</v>
      </c>
      <c r="L110" s="177">
        <v>0</v>
      </c>
      <c r="M110" s="177">
        <v>0</v>
      </c>
      <c r="N110" s="177">
        <v>0</v>
      </c>
      <c r="O110" s="177">
        <v>0</v>
      </c>
      <c r="P110" s="178">
        <v>0</v>
      </c>
      <c r="Q110" s="179">
        <v>0</v>
      </c>
      <c r="R110" s="177">
        <v>0</v>
      </c>
      <c r="S110" s="177">
        <v>0</v>
      </c>
      <c r="T110" s="177">
        <v>0</v>
      </c>
      <c r="U110" s="177">
        <v>0</v>
      </c>
      <c r="V110" s="177">
        <v>0</v>
      </c>
      <c r="W110" s="177">
        <v>0</v>
      </c>
      <c r="X110" s="177">
        <v>0</v>
      </c>
      <c r="Y110" s="177">
        <v>0</v>
      </c>
      <c r="Z110" s="177">
        <v>0</v>
      </c>
      <c r="AA110" s="177">
        <v>0</v>
      </c>
      <c r="AB110" s="180">
        <v>0</v>
      </c>
      <c r="AC110" s="402">
        <f>SUM(K110:AB110)</f>
        <v>0</v>
      </c>
      <c r="AD110" s="399"/>
      <c r="AE110" s="399"/>
    </row>
    <row r="111" spans="1:32">
      <c r="A111" s="685"/>
      <c r="B111" s="568"/>
      <c r="C111" s="173" t="s">
        <v>47</v>
      </c>
      <c r="D111" s="424"/>
      <c r="E111" s="179">
        <v>0</v>
      </c>
      <c r="F111" s="177">
        <v>0</v>
      </c>
      <c r="G111" s="177">
        <v>4</v>
      </c>
      <c r="H111" s="177">
        <v>102</v>
      </c>
      <c r="I111" s="177">
        <v>95</v>
      </c>
      <c r="J111" s="177">
        <v>68</v>
      </c>
      <c r="K111" s="177">
        <v>4</v>
      </c>
      <c r="L111" s="177">
        <v>81</v>
      </c>
      <c r="M111" s="177">
        <v>46</v>
      </c>
      <c r="N111" s="177">
        <v>69</v>
      </c>
      <c r="O111" s="177">
        <v>194</v>
      </c>
      <c r="P111" s="178">
        <v>82</v>
      </c>
      <c r="Q111" s="179">
        <v>315</v>
      </c>
      <c r="R111" s="177">
        <v>104</v>
      </c>
      <c r="S111" s="177">
        <v>106</v>
      </c>
      <c r="T111" s="177">
        <v>107</v>
      </c>
      <c r="U111" s="177">
        <v>110</v>
      </c>
      <c r="V111" s="177">
        <v>110</v>
      </c>
      <c r="W111" s="177">
        <v>108</v>
      </c>
      <c r="X111" s="177">
        <v>104</v>
      </c>
      <c r="Y111" s="177">
        <v>108</v>
      </c>
      <c r="Z111" s="177">
        <v>130</v>
      </c>
      <c r="AA111" s="177">
        <v>126</v>
      </c>
      <c r="AB111" s="180">
        <v>123</v>
      </c>
      <c r="AC111" s="402">
        <f>SUM(K111:AB111)</f>
        <v>2027</v>
      </c>
      <c r="AD111" s="399"/>
      <c r="AE111" s="399"/>
      <c r="AF111" s="171">
        <f>L111+M111+N111+O111+P111+Q111+R111+S111</f>
        <v>997</v>
      </c>
    </row>
    <row r="112" spans="1:32">
      <c r="A112" s="685"/>
      <c r="B112" s="568"/>
      <c r="C112" s="181" t="s">
        <v>49</v>
      </c>
      <c r="D112" s="425">
        <v>84</v>
      </c>
      <c r="E112" s="184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3"/>
      <c r="Q112" s="184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5"/>
      <c r="AC112" s="402">
        <f>SUM(K112:AB112)</f>
        <v>0</v>
      </c>
      <c r="AD112" s="399"/>
      <c r="AE112" s="399"/>
    </row>
    <row r="113" spans="1:32">
      <c r="A113" s="685"/>
      <c r="B113" s="568"/>
      <c r="C113" s="181" t="s">
        <v>50</v>
      </c>
      <c r="D113" s="426"/>
      <c r="E113" s="184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3"/>
      <c r="Q113" s="184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5"/>
      <c r="AC113" s="402">
        <f>SUM(K113:AB113)</f>
        <v>0</v>
      </c>
      <c r="AD113" s="399"/>
      <c r="AE113" s="399"/>
    </row>
    <row r="114" spans="1:32">
      <c r="A114" s="685"/>
      <c r="B114" s="568"/>
      <c r="C114" s="188" t="s">
        <v>51</v>
      </c>
      <c r="D114" s="426"/>
      <c r="E114" s="191"/>
      <c r="F114" s="192"/>
      <c r="G114" s="193"/>
      <c r="H114" s="190"/>
      <c r="I114" s="187"/>
      <c r="J114" s="187"/>
      <c r="K114" s="187"/>
      <c r="L114" s="187"/>
      <c r="M114" s="187"/>
      <c r="N114" s="187"/>
      <c r="O114" s="187"/>
      <c r="P114" s="183"/>
      <c r="Q114" s="184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5"/>
      <c r="AC114" s="170">
        <f>SUM(D114:P114)</f>
        <v>0</v>
      </c>
      <c r="AD114" s="399"/>
      <c r="AE114" s="399"/>
    </row>
    <row r="115" spans="1:32">
      <c r="A115" s="685"/>
      <c r="B115" s="568"/>
      <c r="C115" s="195" t="s">
        <v>52</v>
      </c>
      <c r="D115" s="427">
        <f>D112+D113+D114-D110-D111</f>
        <v>84</v>
      </c>
      <c r="E115" s="431">
        <f t="shared" ref="E115:P115" si="180">D115+E113+E114-E110-E111</f>
        <v>84</v>
      </c>
      <c r="F115" s="196">
        <f t="shared" si="180"/>
        <v>84</v>
      </c>
      <c r="G115" s="196">
        <f t="shared" si="180"/>
        <v>80</v>
      </c>
      <c r="H115" s="196">
        <f t="shared" si="180"/>
        <v>-22</v>
      </c>
      <c r="I115" s="196">
        <f t="shared" si="180"/>
        <v>-117</v>
      </c>
      <c r="J115" s="196">
        <f t="shared" si="180"/>
        <v>-185</v>
      </c>
      <c r="K115" s="196">
        <f t="shared" si="180"/>
        <v>-189</v>
      </c>
      <c r="L115" s="196">
        <f t="shared" si="180"/>
        <v>-270</v>
      </c>
      <c r="M115" s="196">
        <f t="shared" si="180"/>
        <v>-316</v>
      </c>
      <c r="N115" s="196">
        <f t="shared" si="180"/>
        <v>-385</v>
      </c>
      <c r="O115" s="196">
        <f t="shared" si="180"/>
        <v>-579</v>
      </c>
      <c r="P115" s="427">
        <f t="shared" si="180"/>
        <v>-661</v>
      </c>
      <c r="Q115" s="431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432"/>
      <c r="AC115" s="197"/>
      <c r="AD115" s="398"/>
      <c r="AE115" s="398"/>
    </row>
    <row r="116" spans="1:32">
      <c r="A116" s="685" t="s">
        <v>289</v>
      </c>
      <c r="B116" s="568">
        <v>10300608</v>
      </c>
      <c r="C116" s="173" t="s">
        <v>46</v>
      </c>
      <c r="D116" s="424"/>
      <c r="E116" s="179">
        <v>0</v>
      </c>
      <c r="F116" s="177">
        <v>0</v>
      </c>
      <c r="G116" s="177">
        <v>0</v>
      </c>
      <c r="H116" s="177">
        <v>0</v>
      </c>
      <c r="I116" s="177">
        <v>0</v>
      </c>
      <c r="J116" s="177">
        <v>0</v>
      </c>
      <c r="K116" s="177">
        <v>0</v>
      </c>
      <c r="L116" s="177">
        <v>0</v>
      </c>
      <c r="M116" s="177">
        <v>0</v>
      </c>
      <c r="N116" s="177">
        <v>0</v>
      </c>
      <c r="O116" s="177">
        <v>0</v>
      </c>
      <c r="P116" s="178">
        <v>0</v>
      </c>
      <c r="Q116" s="179">
        <v>0</v>
      </c>
      <c r="R116" s="177">
        <v>0</v>
      </c>
      <c r="S116" s="177">
        <v>0</v>
      </c>
      <c r="T116" s="177">
        <v>0</v>
      </c>
      <c r="U116" s="177">
        <v>0</v>
      </c>
      <c r="V116" s="177">
        <v>0</v>
      </c>
      <c r="W116" s="177">
        <v>0</v>
      </c>
      <c r="X116" s="177">
        <v>0</v>
      </c>
      <c r="Y116" s="177">
        <v>0</v>
      </c>
      <c r="Z116" s="177">
        <v>0</v>
      </c>
      <c r="AA116" s="177">
        <v>0</v>
      </c>
      <c r="AB116" s="180">
        <v>0</v>
      </c>
      <c r="AC116" s="402">
        <f>SUM(K116:AB116)</f>
        <v>0</v>
      </c>
      <c r="AD116" s="399"/>
      <c r="AE116" s="399"/>
    </row>
    <row r="117" spans="1:32">
      <c r="A117" s="685"/>
      <c r="B117" s="568"/>
      <c r="C117" s="173" t="s">
        <v>47</v>
      </c>
      <c r="D117" s="424"/>
      <c r="E117" s="179">
        <v>0</v>
      </c>
      <c r="F117" s="177">
        <v>0</v>
      </c>
      <c r="G117" s="177">
        <v>0</v>
      </c>
      <c r="H117" s="177">
        <v>0</v>
      </c>
      <c r="I117" s="177">
        <v>13</v>
      </c>
      <c r="J117" s="177">
        <v>1</v>
      </c>
      <c r="K117" s="177">
        <v>11</v>
      </c>
      <c r="L117" s="177">
        <v>37</v>
      </c>
      <c r="M117" s="177">
        <v>13</v>
      </c>
      <c r="N117" s="177">
        <v>19</v>
      </c>
      <c r="O117" s="177">
        <v>53</v>
      </c>
      <c r="P117" s="178">
        <v>54</v>
      </c>
      <c r="Q117" s="179">
        <v>48</v>
      </c>
      <c r="R117" s="177">
        <v>44</v>
      </c>
      <c r="S117" s="177">
        <v>63</v>
      </c>
      <c r="T117" s="177">
        <v>92</v>
      </c>
      <c r="U117" s="177">
        <v>81</v>
      </c>
      <c r="V117" s="177">
        <v>81</v>
      </c>
      <c r="W117" s="177">
        <v>81</v>
      </c>
      <c r="X117" s="177">
        <v>61</v>
      </c>
      <c r="Y117" s="177">
        <v>65</v>
      </c>
      <c r="Z117" s="177">
        <v>89</v>
      </c>
      <c r="AA117" s="177">
        <v>81</v>
      </c>
      <c r="AB117" s="180">
        <v>102</v>
      </c>
      <c r="AC117" s="402">
        <f>SUM(K117:AB117)</f>
        <v>1075</v>
      </c>
      <c r="AD117" s="399"/>
      <c r="AE117" s="399"/>
      <c r="AF117" s="171">
        <f>L117+M117+N117+O117+P117+Q117+R117+S117</f>
        <v>331</v>
      </c>
    </row>
    <row r="118" spans="1:32">
      <c r="A118" s="685"/>
      <c r="B118" s="568"/>
      <c r="C118" s="181" t="s">
        <v>49</v>
      </c>
      <c r="D118" s="425">
        <v>53</v>
      </c>
      <c r="E118" s="184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3"/>
      <c r="Q118" s="184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5"/>
      <c r="AC118" s="402">
        <f>SUM(K118:AB118)</f>
        <v>0</v>
      </c>
      <c r="AD118" s="399"/>
      <c r="AE118" s="399"/>
    </row>
    <row r="119" spans="1:32">
      <c r="A119" s="685"/>
      <c r="B119" s="568"/>
      <c r="C119" s="181" t="s">
        <v>50</v>
      </c>
      <c r="D119" s="426"/>
      <c r="E119" s="184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3"/>
      <c r="Q119" s="184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5"/>
      <c r="AC119" s="402">
        <f>SUM(K119:AB119)</f>
        <v>0</v>
      </c>
      <c r="AD119" s="399"/>
      <c r="AE119" s="399"/>
    </row>
    <row r="120" spans="1:32">
      <c r="A120" s="685"/>
      <c r="B120" s="568"/>
      <c r="C120" s="188" t="s">
        <v>51</v>
      </c>
      <c r="D120" s="426"/>
      <c r="E120" s="191"/>
      <c r="F120" s="192"/>
      <c r="G120" s="193"/>
      <c r="H120" s="190"/>
      <c r="I120" s="187"/>
      <c r="J120" s="187"/>
      <c r="K120" s="187"/>
      <c r="L120" s="187"/>
      <c r="M120" s="187"/>
      <c r="N120" s="187"/>
      <c r="O120" s="187"/>
      <c r="P120" s="183"/>
      <c r="Q120" s="184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5"/>
      <c r="AC120" s="170">
        <f>SUM(D120:P120)</f>
        <v>0</v>
      </c>
      <c r="AD120" s="399"/>
      <c r="AE120" s="399"/>
    </row>
    <row r="121" spans="1:32" ht="15.75" thickBot="1">
      <c r="A121" s="686"/>
      <c r="B121" s="569"/>
      <c r="C121" s="344" t="s">
        <v>52</v>
      </c>
      <c r="D121" s="436">
        <f>D118+D119+D120-D116-D117</f>
        <v>53</v>
      </c>
      <c r="E121" s="433">
        <f t="shared" ref="E121:P121" si="181">D121+E119+E120-E116-E117</f>
        <v>53</v>
      </c>
      <c r="F121" s="434">
        <f t="shared" si="181"/>
        <v>53</v>
      </c>
      <c r="G121" s="434">
        <f t="shared" si="181"/>
        <v>53</v>
      </c>
      <c r="H121" s="434">
        <f t="shared" si="181"/>
        <v>53</v>
      </c>
      <c r="I121" s="434">
        <f t="shared" si="181"/>
        <v>40</v>
      </c>
      <c r="J121" s="434">
        <f t="shared" si="181"/>
        <v>39</v>
      </c>
      <c r="K121" s="434">
        <f t="shared" si="181"/>
        <v>28</v>
      </c>
      <c r="L121" s="434">
        <f t="shared" si="181"/>
        <v>-9</v>
      </c>
      <c r="M121" s="434">
        <f t="shared" si="181"/>
        <v>-22</v>
      </c>
      <c r="N121" s="434">
        <f t="shared" si="181"/>
        <v>-41</v>
      </c>
      <c r="O121" s="434">
        <f t="shared" si="181"/>
        <v>-94</v>
      </c>
      <c r="P121" s="436">
        <f t="shared" si="181"/>
        <v>-148</v>
      </c>
      <c r="Q121" s="433"/>
      <c r="R121" s="434"/>
      <c r="S121" s="434"/>
      <c r="T121" s="434"/>
      <c r="U121" s="434"/>
      <c r="V121" s="434"/>
      <c r="W121" s="434"/>
      <c r="X121" s="434"/>
      <c r="Y121" s="434"/>
      <c r="Z121" s="434"/>
      <c r="AA121" s="434"/>
      <c r="AB121" s="435"/>
      <c r="AC121" s="197"/>
      <c r="AD121" s="398"/>
      <c r="AE121" s="398"/>
    </row>
    <row r="122" spans="1:32">
      <c r="A122" s="678" t="s">
        <v>290</v>
      </c>
      <c r="B122" s="584">
        <v>11200901</v>
      </c>
      <c r="C122" s="458" t="s">
        <v>46</v>
      </c>
      <c r="D122" s="424"/>
      <c r="E122" s="179">
        <v>0</v>
      </c>
      <c r="F122" s="177">
        <v>0</v>
      </c>
      <c r="G122" s="177">
        <v>0</v>
      </c>
      <c r="H122" s="177">
        <v>0</v>
      </c>
      <c r="I122" s="177">
        <v>0</v>
      </c>
      <c r="J122" s="177">
        <v>0</v>
      </c>
      <c r="K122" s="177">
        <v>0</v>
      </c>
      <c r="L122" s="177">
        <v>0</v>
      </c>
      <c r="M122" s="177">
        <v>0</v>
      </c>
      <c r="N122" s="177">
        <v>0</v>
      </c>
      <c r="O122" s="177">
        <v>0</v>
      </c>
      <c r="P122" s="178">
        <v>0</v>
      </c>
      <c r="Q122" s="179">
        <v>0</v>
      </c>
      <c r="R122" s="177">
        <v>0</v>
      </c>
      <c r="S122" s="177">
        <v>0</v>
      </c>
      <c r="T122" s="177">
        <v>0</v>
      </c>
      <c r="U122" s="177">
        <v>0</v>
      </c>
      <c r="V122" s="177">
        <v>0</v>
      </c>
      <c r="W122" s="177">
        <v>0</v>
      </c>
      <c r="X122" s="177">
        <v>0</v>
      </c>
      <c r="Y122" s="177">
        <v>0</v>
      </c>
      <c r="Z122" s="177">
        <v>0</v>
      </c>
      <c r="AA122" s="177">
        <v>0</v>
      </c>
      <c r="AB122" s="180">
        <v>0</v>
      </c>
      <c r="AC122" s="402">
        <f>SUM(K122:AB122)</f>
        <v>0</v>
      </c>
      <c r="AD122" s="399"/>
      <c r="AE122" s="399"/>
    </row>
    <row r="123" spans="1:32">
      <c r="A123" s="679"/>
      <c r="B123" s="580"/>
      <c r="C123" s="458" t="s">
        <v>47</v>
      </c>
      <c r="D123" s="424"/>
      <c r="E123" s="179">
        <v>0</v>
      </c>
      <c r="F123" s="177">
        <v>0</v>
      </c>
      <c r="G123" s="177">
        <v>0</v>
      </c>
      <c r="H123" s="177">
        <v>0</v>
      </c>
      <c r="I123" s="177">
        <v>0</v>
      </c>
      <c r="J123" s="177">
        <v>12</v>
      </c>
      <c r="K123" s="177">
        <v>12</v>
      </c>
      <c r="L123" s="177">
        <v>12</v>
      </c>
      <c r="M123" s="177">
        <v>12</v>
      </c>
      <c r="N123" s="177">
        <v>12</v>
      </c>
      <c r="O123" s="177">
        <v>0</v>
      </c>
      <c r="P123" s="178">
        <v>0</v>
      </c>
      <c r="Q123" s="179">
        <v>0</v>
      </c>
      <c r="R123" s="177">
        <v>0</v>
      </c>
      <c r="S123" s="177">
        <v>0</v>
      </c>
      <c r="T123" s="177">
        <v>0</v>
      </c>
      <c r="U123" s="177">
        <v>0</v>
      </c>
      <c r="V123" s="177">
        <v>0</v>
      </c>
      <c r="W123" s="177">
        <v>0</v>
      </c>
      <c r="X123" s="177">
        <v>0</v>
      </c>
      <c r="Y123" s="177">
        <v>0</v>
      </c>
      <c r="Z123" s="177">
        <v>0</v>
      </c>
      <c r="AA123" s="177">
        <v>0</v>
      </c>
      <c r="AB123" s="180">
        <v>0</v>
      </c>
      <c r="AC123" s="402">
        <f>SUM(K123:AB123)</f>
        <v>48</v>
      </c>
      <c r="AD123" s="399"/>
      <c r="AE123" s="399"/>
      <c r="AF123" s="171">
        <f>L123+M123+N123+O123+P123+Q123+R123+S123</f>
        <v>36</v>
      </c>
    </row>
    <row r="124" spans="1:32">
      <c r="A124" s="679"/>
      <c r="B124" s="580"/>
      <c r="C124" s="459" t="s">
        <v>49</v>
      </c>
      <c r="D124" s="425">
        <v>121</v>
      </c>
      <c r="E124" s="184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3"/>
      <c r="Q124" s="184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5"/>
      <c r="AC124" s="402">
        <f>SUM(K124:AB124)</f>
        <v>0</v>
      </c>
      <c r="AD124" s="399"/>
      <c r="AE124" s="399"/>
    </row>
    <row r="125" spans="1:32">
      <c r="A125" s="679"/>
      <c r="B125" s="580"/>
      <c r="C125" s="459" t="s">
        <v>50</v>
      </c>
      <c r="D125" s="426"/>
      <c r="E125" s="184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3"/>
      <c r="Q125" s="184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5"/>
      <c r="AC125" s="402">
        <f>SUM(K125:AB125)</f>
        <v>0</v>
      </c>
      <c r="AD125" s="399"/>
      <c r="AE125" s="399"/>
    </row>
    <row r="126" spans="1:32">
      <c r="A126" s="679"/>
      <c r="B126" s="580"/>
      <c r="C126" s="460" t="s">
        <v>51</v>
      </c>
      <c r="D126" s="426"/>
      <c r="E126" s="191"/>
      <c r="F126" s="192"/>
      <c r="G126" s="193"/>
      <c r="H126" s="190"/>
      <c r="I126" s="187"/>
      <c r="J126" s="187"/>
      <c r="K126" s="187"/>
      <c r="L126" s="187"/>
      <c r="M126" s="187"/>
      <c r="N126" s="187"/>
      <c r="O126" s="187"/>
      <c r="P126" s="183"/>
      <c r="Q126" s="184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5"/>
      <c r="AC126" s="170">
        <f>SUM(D126:P126)</f>
        <v>0</v>
      </c>
      <c r="AD126" s="399"/>
      <c r="AE126" s="399"/>
    </row>
    <row r="127" spans="1:32" ht="15.75" thickBot="1">
      <c r="A127" s="679"/>
      <c r="B127" s="580"/>
      <c r="C127" s="461" t="s">
        <v>52</v>
      </c>
      <c r="D127" s="436">
        <f>D124+D125+D126-D122-D123</f>
        <v>121</v>
      </c>
      <c r="E127" s="433">
        <f t="shared" ref="E127" si="182">D127+E125+E126-E122-E123</f>
        <v>121</v>
      </c>
      <c r="F127" s="434">
        <f t="shared" ref="F127" si="183">E127+F125+F126-F122-F123</f>
        <v>121</v>
      </c>
      <c r="G127" s="434">
        <f t="shared" ref="G127" si="184">F127+G125+G126-G122-G123</f>
        <v>121</v>
      </c>
      <c r="H127" s="434">
        <f t="shared" ref="H127" si="185">G127+H125+H126-H122-H123</f>
        <v>121</v>
      </c>
      <c r="I127" s="434">
        <f t="shared" ref="I127" si="186">H127+I125+I126-I122-I123</f>
        <v>121</v>
      </c>
      <c r="J127" s="434">
        <f t="shared" ref="J127" si="187">I127+J125+J126-J122-J123</f>
        <v>109</v>
      </c>
      <c r="K127" s="434">
        <f t="shared" ref="K127" si="188">J127+K125+K126-K122-K123</f>
        <v>97</v>
      </c>
      <c r="L127" s="434">
        <f t="shared" ref="L127" si="189">K127+L125+L126-L122-L123</f>
        <v>85</v>
      </c>
      <c r="M127" s="434">
        <f t="shared" ref="M127" si="190">L127+M125+M126-M122-M123</f>
        <v>73</v>
      </c>
      <c r="N127" s="434">
        <f t="shared" ref="N127" si="191">M127+N125+N126-N122-N123</f>
        <v>61</v>
      </c>
      <c r="O127" s="434">
        <f t="shared" ref="O127" si="192">N127+O125+O126-O122-O123</f>
        <v>61</v>
      </c>
      <c r="P127" s="436">
        <f t="shared" ref="P127" si="193">O127+P125+P126-P122-P123</f>
        <v>61</v>
      </c>
      <c r="Q127" s="433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432"/>
      <c r="AC127" s="197"/>
      <c r="AD127" s="398"/>
      <c r="AE127" s="398"/>
    </row>
    <row r="128" spans="1:32">
      <c r="A128" s="679" t="s">
        <v>291</v>
      </c>
      <c r="B128" s="580">
        <v>11200902</v>
      </c>
      <c r="C128" s="458" t="s">
        <v>46</v>
      </c>
      <c r="D128" s="424"/>
      <c r="E128" s="179">
        <v>0</v>
      </c>
      <c r="F128" s="177">
        <v>0</v>
      </c>
      <c r="G128" s="177">
        <v>0</v>
      </c>
      <c r="H128" s="177">
        <v>0</v>
      </c>
      <c r="I128" s="177">
        <v>0</v>
      </c>
      <c r="J128" s="177">
        <v>0</v>
      </c>
      <c r="K128" s="177">
        <v>0</v>
      </c>
      <c r="L128" s="177">
        <v>0</v>
      </c>
      <c r="M128" s="177">
        <v>0</v>
      </c>
      <c r="N128" s="177">
        <v>0</v>
      </c>
      <c r="O128" s="177">
        <v>0</v>
      </c>
      <c r="P128" s="178">
        <v>0</v>
      </c>
      <c r="Q128" s="179">
        <v>0</v>
      </c>
      <c r="R128" s="177">
        <v>0</v>
      </c>
      <c r="S128" s="177">
        <v>0</v>
      </c>
      <c r="T128" s="177">
        <v>0</v>
      </c>
      <c r="U128" s="177">
        <v>0</v>
      </c>
      <c r="V128" s="177">
        <v>0</v>
      </c>
      <c r="W128" s="177">
        <v>0</v>
      </c>
      <c r="X128" s="177">
        <v>0</v>
      </c>
      <c r="Y128" s="177">
        <v>0</v>
      </c>
      <c r="Z128" s="177">
        <v>0</v>
      </c>
      <c r="AA128" s="177">
        <v>0</v>
      </c>
      <c r="AB128" s="180">
        <v>0</v>
      </c>
      <c r="AC128" s="402">
        <f>SUM(K128:AB128)</f>
        <v>0</v>
      </c>
      <c r="AD128" s="399"/>
      <c r="AE128" s="399"/>
    </row>
    <row r="129" spans="1:32">
      <c r="A129" s="679"/>
      <c r="B129" s="580"/>
      <c r="C129" s="458" t="s">
        <v>47</v>
      </c>
      <c r="D129" s="424"/>
      <c r="E129" s="179">
        <v>0</v>
      </c>
      <c r="F129" s="177">
        <v>0</v>
      </c>
      <c r="G129" s="177">
        <v>0</v>
      </c>
      <c r="H129" s="177">
        <v>1</v>
      </c>
      <c r="I129" s="177">
        <v>0</v>
      </c>
      <c r="J129" s="177">
        <v>4</v>
      </c>
      <c r="K129" s="177">
        <v>4</v>
      </c>
      <c r="L129" s="177">
        <v>4</v>
      </c>
      <c r="M129" s="177">
        <v>4</v>
      </c>
      <c r="N129" s="177">
        <v>4</v>
      </c>
      <c r="O129" s="177">
        <v>0</v>
      </c>
      <c r="P129" s="178">
        <v>0</v>
      </c>
      <c r="Q129" s="179">
        <v>0</v>
      </c>
      <c r="R129" s="177">
        <v>0</v>
      </c>
      <c r="S129" s="177">
        <v>0</v>
      </c>
      <c r="T129" s="177">
        <v>0</v>
      </c>
      <c r="U129" s="177">
        <v>0</v>
      </c>
      <c r="V129" s="177">
        <v>0</v>
      </c>
      <c r="W129" s="177">
        <v>0</v>
      </c>
      <c r="X129" s="177">
        <v>0</v>
      </c>
      <c r="Y129" s="177">
        <v>0</v>
      </c>
      <c r="Z129" s="177">
        <v>0</v>
      </c>
      <c r="AA129" s="177">
        <v>0</v>
      </c>
      <c r="AB129" s="180">
        <v>0</v>
      </c>
      <c r="AC129" s="402">
        <f>SUM(K129:AB129)</f>
        <v>16</v>
      </c>
      <c r="AD129" s="399"/>
      <c r="AE129" s="399"/>
      <c r="AF129" s="171">
        <f>L129+M129+N129+O129+P129+Q129+R129+S129</f>
        <v>12</v>
      </c>
    </row>
    <row r="130" spans="1:32">
      <c r="A130" s="679"/>
      <c r="B130" s="580"/>
      <c r="C130" s="459" t="s">
        <v>49</v>
      </c>
      <c r="D130" s="425">
        <v>56</v>
      </c>
      <c r="E130" s="184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3"/>
      <c r="Q130" s="184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5"/>
      <c r="AC130" s="402">
        <f>SUM(K130:AB130)</f>
        <v>0</v>
      </c>
      <c r="AD130" s="399"/>
      <c r="AE130" s="399"/>
    </row>
    <row r="131" spans="1:32">
      <c r="A131" s="679"/>
      <c r="B131" s="580"/>
      <c r="C131" s="459" t="s">
        <v>50</v>
      </c>
      <c r="D131" s="426"/>
      <c r="E131" s="184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3"/>
      <c r="Q131" s="184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5"/>
      <c r="AC131" s="402">
        <f>SUM(K131:AB131)</f>
        <v>0</v>
      </c>
      <c r="AD131" s="399"/>
      <c r="AE131" s="399"/>
    </row>
    <row r="132" spans="1:32">
      <c r="A132" s="679"/>
      <c r="B132" s="580"/>
      <c r="C132" s="460" t="s">
        <v>51</v>
      </c>
      <c r="D132" s="426"/>
      <c r="E132" s="191"/>
      <c r="F132" s="192"/>
      <c r="G132" s="193"/>
      <c r="H132" s="190"/>
      <c r="I132" s="187"/>
      <c r="J132" s="187"/>
      <c r="K132" s="187"/>
      <c r="L132" s="187"/>
      <c r="M132" s="187"/>
      <c r="N132" s="187"/>
      <c r="O132" s="187"/>
      <c r="P132" s="183"/>
      <c r="Q132" s="184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5"/>
      <c r="AC132" s="170">
        <f>SUM(D132:P132)</f>
        <v>0</v>
      </c>
      <c r="AD132" s="399"/>
      <c r="AE132" s="399"/>
    </row>
    <row r="133" spans="1:32" ht="15.75" thickBot="1">
      <c r="A133" s="680"/>
      <c r="B133" s="585"/>
      <c r="C133" s="462" t="s">
        <v>52</v>
      </c>
      <c r="D133" s="436">
        <f>D130+D131+D132-D128-D129</f>
        <v>56</v>
      </c>
      <c r="E133" s="433">
        <f t="shared" ref="E133" si="194">D133+E131+E132-E128-E129</f>
        <v>56</v>
      </c>
      <c r="F133" s="434">
        <f t="shared" ref="F133" si="195">E133+F131+F132-F128-F129</f>
        <v>56</v>
      </c>
      <c r="G133" s="434">
        <f t="shared" ref="G133" si="196">F133+G131+G132-G128-G129</f>
        <v>56</v>
      </c>
      <c r="H133" s="434">
        <f t="shared" ref="H133" si="197">G133+H131+H132-H128-H129</f>
        <v>55</v>
      </c>
      <c r="I133" s="434">
        <f t="shared" ref="I133" si="198">H133+I131+I132-I128-I129</f>
        <v>55</v>
      </c>
      <c r="J133" s="434">
        <f t="shared" ref="J133" si="199">I133+J131+J132-J128-J129</f>
        <v>51</v>
      </c>
      <c r="K133" s="434">
        <f t="shared" ref="K133" si="200">J133+K131+K132-K128-K129</f>
        <v>47</v>
      </c>
      <c r="L133" s="434">
        <f t="shared" ref="L133" si="201">K133+L131+L132-L128-L129</f>
        <v>43</v>
      </c>
      <c r="M133" s="434">
        <f t="shared" ref="M133" si="202">L133+M131+M132-M128-M129</f>
        <v>39</v>
      </c>
      <c r="N133" s="434">
        <f t="shared" ref="N133" si="203">M133+N131+N132-N128-N129</f>
        <v>35</v>
      </c>
      <c r="O133" s="434">
        <f t="shared" ref="O133" si="204">N133+O131+O132-O128-O129</f>
        <v>35</v>
      </c>
      <c r="P133" s="436">
        <f t="shared" ref="P133" si="205">O133+P131+P132-P128-P129</f>
        <v>35</v>
      </c>
      <c r="Q133" s="433"/>
      <c r="R133" s="434"/>
      <c r="S133" s="434"/>
      <c r="T133" s="434"/>
      <c r="U133" s="434"/>
      <c r="V133" s="434"/>
      <c r="W133" s="434"/>
      <c r="X133" s="434"/>
      <c r="Y133" s="434"/>
      <c r="Z133" s="434"/>
      <c r="AA133" s="434"/>
      <c r="AB133" s="435"/>
      <c r="AC133" s="197"/>
      <c r="AD133" s="398"/>
      <c r="AE133" s="398"/>
    </row>
  </sheetData>
  <mergeCells count="22">
    <mergeCell ref="A32:A37"/>
    <mergeCell ref="A38:A43"/>
    <mergeCell ref="A2:A7"/>
    <mergeCell ref="A8:A13"/>
    <mergeCell ref="A14:A19"/>
    <mergeCell ref="A20:A25"/>
    <mergeCell ref="A26:A31"/>
    <mergeCell ref="A122:A127"/>
    <mergeCell ref="A128:A133"/>
    <mergeCell ref="A44:A49"/>
    <mergeCell ref="A50:A55"/>
    <mergeCell ref="A56:A61"/>
    <mergeCell ref="A92:A97"/>
    <mergeCell ref="A98:A103"/>
    <mergeCell ref="A104:A109"/>
    <mergeCell ref="A110:A115"/>
    <mergeCell ref="A116:A121"/>
    <mergeCell ref="A62:A67"/>
    <mergeCell ref="A68:A73"/>
    <mergeCell ref="A74:A79"/>
    <mergeCell ref="A80:A85"/>
    <mergeCell ref="A86:A91"/>
  </mergeCells>
  <phoneticPr fontId="23" type="noConversion"/>
  <pageMargins left="0" right="0" top="0.74791666666666701" bottom="0.74791666666666701" header="0.31388888888888899" footer="0.31388888888888899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C19" sqref="C19"/>
    </sheetView>
  </sheetViews>
  <sheetFormatPr defaultRowHeight="13.5"/>
  <cols>
    <col min="1" max="1" width="9.875" customWidth="1"/>
    <col min="2" max="2" width="20.375" style="125" customWidth="1"/>
    <col min="3" max="4" width="8" bestFit="1" customWidth="1"/>
    <col min="5" max="5" width="7.375" customWidth="1"/>
    <col min="6" max="6" width="5.875" customWidth="1"/>
    <col min="7" max="18" width="4.375" customWidth="1"/>
    <col min="19" max="19" width="5.375" customWidth="1"/>
    <col min="20" max="20" width="4.125" bestFit="1" customWidth="1"/>
    <col min="21" max="23" width="4.875" bestFit="1" customWidth="1"/>
    <col min="24" max="25" width="21.75" customWidth="1"/>
  </cols>
  <sheetData>
    <row r="1" spans="1:24">
      <c r="A1" s="691" t="s">
        <v>216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</row>
    <row r="2" spans="1:24" ht="15">
      <c r="A2" s="36" t="s">
        <v>213</v>
      </c>
      <c r="B2" s="49" t="s">
        <v>212</v>
      </c>
      <c r="C2" s="50" t="s">
        <v>214</v>
      </c>
      <c r="D2" s="50" t="s">
        <v>215</v>
      </c>
      <c r="E2" s="6" t="s">
        <v>209</v>
      </c>
      <c r="F2" s="420" t="s">
        <v>12</v>
      </c>
      <c r="G2" s="420" t="s">
        <v>13</v>
      </c>
      <c r="H2" s="420" t="s">
        <v>14</v>
      </c>
      <c r="I2" s="420" t="s">
        <v>15</v>
      </c>
      <c r="J2" s="420" t="s">
        <v>208</v>
      </c>
      <c r="K2" s="420" t="s">
        <v>207</v>
      </c>
      <c r="L2" s="420" t="s">
        <v>205</v>
      </c>
      <c r="M2" s="420" t="s">
        <v>206</v>
      </c>
      <c r="N2" s="420" t="s">
        <v>8</v>
      </c>
      <c r="O2" s="420" t="s">
        <v>9</v>
      </c>
      <c r="P2" s="420" t="s">
        <v>10</v>
      </c>
      <c r="Q2" s="420" t="s">
        <v>11</v>
      </c>
      <c r="R2" s="420" t="s">
        <v>12</v>
      </c>
      <c r="S2" s="420" t="s">
        <v>13</v>
      </c>
      <c r="T2" s="420" t="s">
        <v>14</v>
      </c>
      <c r="U2" s="420" t="s">
        <v>15</v>
      </c>
      <c r="V2" s="420" t="s">
        <v>16</v>
      </c>
      <c r="W2" s="420" t="s">
        <v>17</v>
      </c>
      <c r="X2" s="420" t="s">
        <v>235</v>
      </c>
    </row>
    <row r="3" spans="1:24" ht="15" customHeight="1">
      <c r="A3" s="519" t="s">
        <v>211</v>
      </c>
      <c r="B3" s="11" t="s">
        <v>210</v>
      </c>
      <c r="C3" s="8">
        <v>2696</v>
      </c>
      <c r="D3" s="8">
        <v>320</v>
      </c>
      <c r="E3" s="37">
        <f t="shared" ref="E3:E10" si="0">C3+D3</f>
        <v>3016</v>
      </c>
      <c r="F3" s="37"/>
      <c r="G3" s="37"/>
      <c r="H3" s="37"/>
      <c r="I3" s="37"/>
      <c r="J3" s="37"/>
      <c r="K3" s="37"/>
      <c r="L3" s="37">
        <v>386</v>
      </c>
      <c r="M3" s="37">
        <v>56</v>
      </c>
      <c r="N3" s="37">
        <v>55</v>
      </c>
      <c r="O3" s="37">
        <v>312</v>
      </c>
      <c r="P3" s="37">
        <v>326</v>
      </c>
      <c r="Q3" s="37">
        <v>308</v>
      </c>
      <c r="R3" s="37">
        <v>312</v>
      </c>
      <c r="S3" s="37">
        <v>316</v>
      </c>
      <c r="T3" s="37">
        <v>280</v>
      </c>
      <c r="U3" s="37">
        <v>292</v>
      </c>
      <c r="V3" s="37">
        <v>230</v>
      </c>
      <c r="W3" s="37">
        <v>143</v>
      </c>
      <c r="X3" s="545" t="s">
        <v>217</v>
      </c>
    </row>
    <row r="4" spans="1:24" ht="15">
      <c r="A4" s="525" t="s">
        <v>211</v>
      </c>
      <c r="B4" s="11" t="s">
        <v>224</v>
      </c>
      <c r="C4" s="8">
        <v>324</v>
      </c>
      <c r="D4" s="8">
        <v>0</v>
      </c>
      <c r="E4" s="37">
        <f t="shared" si="0"/>
        <v>324</v>
      </c>
      <c r="F4" s="8"/>
      <c r="G4" s="8"/>
      <c r="H4" s="8"/>
      <c r="I4" s="8"/>
      <c r="J4" s="8"/>
      <c r="K4" s="8"/>
      <c r="L4" s="525">
        <v>92</v>
      </c>
      <c r="M4" s="525">
        <v>22</v>
      </c>
      <c r="N4" s="525">
        <v>22</v>
      </c>
      <c r="O4" s="525">
        <v>22</v>
      </c>
      <c r="P4" s="525">
        <v>22</v>
      </c>
      <c r="Q4" s="525">
        <v>22</v>
      </c>
      <c r="R4" s="525">
        <v>22</v>
      </c>
      <c r="S4" s="525">
        <v>22</v>
      </c>
      <c r="T4" s="525">
        <v>22</v>
      </c>
      <c r="U4" s="525">
        <v>22</v>
      </c>
      <c r="V4" s="525">
        <v>28</v>
      </c>
      <c r="W4" s="525">
        <v>6</v>
      </c>
      <c r="X4" s="545" t="s">
        <v>226</v>
      </c>
    </row>
    <row r="5" spans="1:24" ht="15">
      <c r="A5" s="525" t="s">
        <v>211</v>
      </c>
      <c r="B5" s="11" t="s">
        <v>225</v>
      </c>
      <c r="C5" s="8">
        <v>108</v>
      </c>
      <c r="D5" s="8">
        <v>0</v>
      </c>
      <c r="E5" s="37">
        <f t="shared" si="0"/>
        <v>108</v>
      </c>
      <c r="F5" s="8"/>
      <c r="G5" s="8"/>
      <c r="H5" s="8"/>
      <c r="I5" s="8"/>
      <c r="J5" s="8"/>
      <c r="K5" s="8"/>
      <c r="L5" s="525"/>
      <c r="M5" s="525"/>
      <c r="N5" s="525"/>
      <c r="O5" s="525"/>
      <c r="P5" s="525"/>
      <c r="Q5" s="525">
        <v>8</v>
      </c>
      <c r="R5" s="525">
        <v>20</v>
      </c>
      <c r="S5" s="525">
        <v>20</v>
      </c>
      <c r="T5" s="525">
        <v>20</v>
      </c>
      <c r="U5" s="525">
        <v>20</v>
      </c>
      <c r="V5" s="525">
        <v>20</v>
      </c>
      <c r="W5" s="525"/>
      <c r="X5" s="545" t="s">
        <v>227</v>
      </c>
    </row>
    <row r="6" spans="1:24" ht="15">
      <c r="A6" s="525" t="s">
        <v>211</v>
      </c>
      <c r="B6" s="11" t="s">
        <v>228</v>
      </c>
      <c r="C6" s="8">
        <v>2770</v>
      </c>
      <c r="D6" s="8">
        <v>384</v>
      </c>
      <c r="E6" s="37">
        <f t="shared" si="0"/>
        <v>3154</v>
      </c>
      <c r="F6" s="8"/>
      <c r="G6" s="8"/>
      <c r="H6" s="8"/>
      <c r="I6" s="8"/>
      <c r="J6" s="8"/>
      <c r="K6" s="8"/>
      <c r="L6" s="525"/>
      <c r="M6" s="525"/>
      <c r="N6" s="525"/>
      <c r="O6" s="525">
        <v>517</v>
      </c>
      <c r="P6" s="525">
        <v>746</v>
      </c>
      <c r="Q6" s="525">
        <v>500</v>
      </c>
      <c r="R6" s="525">
        <v>532</v>
      </c>
      <c r="S6" s="525">
        <v>542</v>
      </c>
      <c r="T6" s="525">
        <v>317</v>
      </c>
      <c r="U6" s="525"/>
      <c r="V6" s="525"/>
      <c r="W6" s="525"/>
      <c r="X6" s="545" t="s">
        <v>232</v>
      </c>
    </row>
    <row r="7" spans="1:24" ht="15">
      <c r="A7" s="525" t="s">
        <v>211</v>
      </c>
      <c r="B7" s="11" t="s">
        <v>229</v>
      </c>
      <c r="C7" s="8">
        <v>-1</v>
      </c>
      <c r="D7" s="8">
        <v>128</v>
      </c>
      <c r="E7" s="37">
        <f t="shared" si="0"/>
        <v>127</v>
      </c>
      <c r="F7" s="8"/>
      <c r="G7" s="8"/>
      <c r="H7" s="8"/>
      <c r="I7" s="8"/>
      <c r="J7" s="8"/>
      <c r="K7" s="8"/>
      <c r="L7" s="525"/>
      <c r="M7" s="525"/>
      <c r="N7" s="525"/>
      <c r="O7" s="525"/>
      <c r="P7" s="525"/>
      <c r="Q7" s="525"/>
      <c r="R7" s="525">
        <v>127</v>
      </c>
      <c r="S7" s="525"/>
      <c r="T7" s="525"/>
      <c r="U7" s="525"/>
      <c r="V7" s="525"/>
      <c r="W7" s="525"/>
      <c r="X7" s="84"/>
    </row>
    <row r="8" spans="1:24" ht="15">
      <c r="A8" s="525" t="s">
        <v>211</v>
      </c>
      <c r="B8" s="11" t="s">
        <v>230</v>
      </c>
      <c r="C8" s="8">
        <v>-1643</v>
      </c>
      <c r="D8" s="8">
        <v>3360</v>
      </c>
      <c r="E8" s="37">
        <f t="shared" si="0"/>
        <v>1717</v>
      </c>
      <c r="F8" s="8"/>
      <c r="G8" s="8"/>
      <c r="H8" s="8"/>
      <c r="I8" s="8"/>
      <c r="J8" s="8"/>
      <c r="K8" s="8"/>
      <c r="L8" s="525"/>
      <c r="M8" s="525"/>
      <c r="N8" s="525"/>
      <c r="O8" s="525"/>
      <c r="P8" s="525"/>
      <c r="Q8" s="525">
        <v>200</v>
      </c>
      <c r="R8" s="525">
        <v>400</v>
      </c>
      <c r="S8" s="525">
        <v>300</v>
      </c>
      <c r="T8" s="525">
        <v>300</v>
      </c>
      <c r="U8" s="525">
        <v>300</v>
      </c>
      <c r="V8" s="525">
        <v>217</v>
      </c>
      <c r="W8" s="525"/>
      <c r="X8" s="545" t="s">
        <v>233</v>
      </c>
    </row>
    <row r="9" spans="1:24" ht="15">
      <c r="A9" s="525" t="s">
        <v>211</v>
      </c>
      <c r="B9" s="11" t="s">
        <v>231</v>
      </c>
      <c r="C9" s="8">
        <v>716</v>
      </c>
      <c r="D9" s="8">
        <v>160</v>
      </c>
      <c r="E9" s="37">
        <f t="shared" si="0"/>
        <v>876</v>
      </c>
      <c r="F9" s="8"/>
      <c r="G9" s="8"/>
      <c r="H9" s="8"/>
      <c r="I9" s="8"/>
      <c r="J9" s="8"/>
      <c r="K9" s="8"/>
      <c r="L9" s="525"/>
      <c r="M9" s="525"/>
      <c r="N9" s="525"/>
      <c r="O9" s="525"/>
      <c r="P9" s="525"/>
      <c r="Q9" s="525"/>
      <c r="R9" s="525"/>
      <c r="S9" s="525">
        <v>100</v>
      </c>
      <c r="T9" s="525">
        <v>250</v>
      </c>
      <c r="U9" s="525">
        <v>150</v>
      </c>
      <c r="V9" s="525">
        <v>200</v>
      </c>
      <c r="W9" s="525">
        <v>176</v>
      </c>
      <c r="X9" s="545" t="s">
        <v>234</v>
      </c>
    </row>
    <row r="10" spans="1:24" ht="30">
      <c r="A10" s="525" t="s">
        <v>219</v>
      </c>
      <c r="B10" s="11" t="s">
        <v>218</v>
      </c>
      <c r="C10" s="8">
        <v>12</v>
      </c>
      <c r="D10" s="8">
        <v>0</v>
      </c>
      <c r="E10" s="37">
        <f t="shared" si="0"/>
        <v>12</v>
      </c>
      <c r="F10" s="8"/>
      <c r="G10" s="8"/>
      <c r="H10" s="8"/>
      <c r="I10" s="8"/>
      <c r="J10" s="8"/>
      <c r="K10" s="8"/>
      <c r="L10" s="8">
        <v>12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4"/>
    </row>
    <row r="13" spans="1:24">
      <c r="A13" s="691" t="s">
        <v>236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691"/>
      <c r="N13" s="691"/>
      <c r="O13" s="691"/>
      <c r="P13" s="691"/>
      <c r="Q13" s="691"/>
      <c r="R13" s="691"/>
      <c r="S13" s="691"/>
      <c r="T13" s="691"/>
      <c r="U13" s="691"/>
      <c r="V13" s="691"/>
      <c r="W13" s="691"/>
      <c r="X13" s="691"/>
    </row>
    <row r="14" spans="1:24" ht="15">
      <c r="A14" s="36" t="s">
        <v>213</v>
      </c>
      <c r="B14" s="49" t="s">
        <v>212</v>
      </c>
      <c r="C14" s="50" t="s">
        <v>214</v>
      </c>
      <c r="D14" s="50" t="s">
        <v>215</v>
      </c>
      <c r="E14" s="6" t="s">
        <v>209</v>
      </c>
      <c r="F14" s="420" t="s">
        <v>12</v>
      </c>
      <c r="G14" s="420" t="s">
        <v>13</v>
      </c>
      <c r="H14" s="420" t="s">
        <v>14</v>
      </c>
      <c r="I14" s="420" t="s">
        <v>15</v>
      </c>
      <c r="J14" s="420" t="s">
        <v>208</v>
      </c>
      <c r="K14" s="420" t="s">
        <v>207</v>
      </c>
      <c r="L14" s="420" t="s">
        <v>205</v>
      </c>
      <c r="M14" s="420" t="s">
        <v>202</v>
      </c>
      <c r="N14" s="420" t="s">
        <v>8</v>
      </c>
      <c r="O14" s="420" t="s">
        <v>9</v>
      </c>
      <c r="P14" s="420" t="s">
        <v>10</v>
      </c>
      <c r="Q14" s="420" t="s">
        <v>11</v>
      </c>
      <c r="R14" s="420" t="s">
        <v>12</v>
      </c>
      <c r="S14" s="420" t="s">
        <v>13</v>
      </c>
      <c r="T14" s="420" t="s">
        <v>14</v>
      </c>
      <c r="U14" s="420" t="s">
        <v>15</v>
      </c>
      <c r="V14" s="420" t="s">
        <v>16</v>
      </c>
      <c r="W14" s="420" t="s">
        <v>17</v>
      </c>
      <c r="X14" s="420" t="s">
        <v>235</v>
      </c>
    </row>
    <row r="15" spans="1:24" ht="15">
      <c r="A15" s="525" t="s">
        <v>211</v>
      </c>
      <c r="B15" s="11" t="s">
        <v>210</v>
      </c>
      <c r="C15" s="8">
        <v>2696</v>
      </c>
      <c r="D15" s="8">
        <v>320</v>
      </c>
      <c r="E15" s="37">
        <f t="shared" ref="E15:E22" si="1">C15+D15</f>
        <v>3016</v>
      </c>
      <c r="F15" s="37"/>
      <c r="G15" s="37"/>
      <c r="H15" s="37"/>
      <c r="I15" s="37">
        <v>386</v>
      </c>
      <c r="J15" s="37">
        <v>56</v>
      </c>
      <c r="K15" s="37">
        <v>55</v>
      </c>
      <c r="L15" s="37">
        <v>312</v>
      </c>
      <c r="M15" s="37">
        <v>326</v>
      </c>
      <c r="N15" s="37">
        <v>308</v>
      </c>
      <c r="O15" s="37">
        <v>312</v>
      </c>
      <c r="P15" s="37">
        <v>316</v>
      </c>
      <c r="Q15" s="37">
        <v>280</v>
      </c>
      <c r="R15" s="37">
        <v>292</v>
      </c>
      <c r="S15" s="37">
        <v>230</v>
      </c>
      <c r="T15" s="37">
        <v>143</v>
      </c>
      <c r="U15" s="84"/>
      <c r="V15" s="84"/>
      <c r="W15" s="84"/>
      <c r="X15" s="545" t="s">
        <v>217</v>
      </c>
    </row>
    <row r="16" spans="1:24" ht="15">
      <c r="A16" s="525" t="s">
        <v>211</v>
      </c>
      <c r="B16" s="11" t="s">
        <v>224</v>
      </c>
      <c r="C16" s="8">
        <v>324</v>
      </c>
      <c r="D16" s="8">
        <v>0</v>
      </c>
      <c r="E16" s="37">
        <f t="shared" si="1"/>
        <v>324</v>
      </c>
      <c r="F16" s="8"/>
      <c r="G16" s="8"/>
      <c r="H16" s="8"/>
      <c r="I16" s="525">
        <v>92</v>
      </c>
      <c r="J16" s="525">
        <v>22</v>
      </c>
      <c r="K16" s="525">
        <v>22</v>
      </c>
      <c r="L16" s="525">
        <v>22</v>
      </c>
      <c r="M16" s="525">
        <v>22</v>
      </c>
      <c r="N16" s="525">
        <v>22</v>
      </c>
      <c r="O16" s="525">
        <v>22</v>
      </c>
      <c r="P16" s="525">
        <v>22</v>
      </c>
      <c r="Q16" s="525">
        <v>22</v>
      </c>
      <c r="R16" s="525">
        <v>22</v>
      </c>
      <c r="S16" s="525">
        <v>28</v>
      </c>
      <c r="T16" s="525">
        <v>6</v>
      </c>
      <c r="U16" s="84"/>
      <c r="V16" s="84"/>
      <c r="W16" s="84"/>
      <c r="X16" s="545" t="s">
        <v>226</v>
      </c>
    </row>
    <row r="17" spans="1:24" ht="15">
      <c r="A17" s="525" t="s">
        <v>211</v>
      </c>
      <c r="B17" s="11" t="s">
        <v>225</v>
      </c>
      <c r="C17" s="8">
        <v>108</v>
      </c>
      <c r="D17" s="8">
        <v>0</v>
      </c>
      <c r="E17" s="37">
        <f t="shared" si="1"/>
        <v>108</v>
      </c>
      <c r="F17" s="8"/>
      <c r="G17" s="8"/>
      <c r="H17" s="8"/>
      <c r="I17" s="525"/>
      <c r="J17" s="525"/>
      <c r="K17" s="525"/>
      <c r="L17" s="525"/>
      <c r="M17" s="525"/>
      <c r="N17" s="525">
        <v>8</v>
      </c>
      <c r="O17" s="525">
        <v>20</v>
      </c>
      <c r="P17" s="525">
        <v>20</v>
      </c>
      <c r="Q17" s="525">
        <v>20</v>
      </c>
      <c r="R17" s="525">
        <v>20</v>
      </c>
      <c r="S17" s="525">
        <v>20</v>
      </c>
      <c r="T17" s="525"/>
      <c r="U17" s="84"/>
      <c r="V17" s="84"/>
      <c r="W17" s="84"/>
      <c r="X17" s="545" t="s">
        <v>227</v>
      </c>
    </row>
    <row r="18" spans="1:24" ht="15">
      <c r="A18" s="525" t="s">
        <v>211</v>
      </c>
      <c r="B18" s="11" t="s">
        <v>228</v>
      </c>
      <c r="C18" s="8">
        <v>2770</v>
      </c>
      <c r="D18" s="8">
        <v>384</v>
      </c>
      <c r="E18" s="37">
        <f t="shared" si="1"/>
        <v>3154</v>
      </c>
      <c r="F18" s="8"/>
      <c r="G18" s="8"/>
      <c r="H18" s="8"/>
      <c r="I18" s="525"/>
      <c r="J18" s="525"/>
      <c r="K18" s="525"/>
      <c r="L18" s="525">
        <v>517</v>
      </c>
      <c r="M18" s="525">
        <v>746</v>
      </c>
      <c r="N18" s="525">
        <v>500</v>
      </c>
      <c r="O18" s="525">
        <v>532</v>
      </c>
      <c r="P18" s="525">
        <v>542</v>
      </c>
      <c r="Q18" s="525">
        <v>317</v>
      </c>
      <c r="R18" s="525"/>
      <c r="S18" s="525"/>
      <c r="T18" s="525"/>
      <c r="U18" s="84"/>
      <c r="V18" s="84"/>
      <c r="W18" s="84"/>
      <c r="X18" s="545" t="s">
        <v>232</v>
      </c>
    </row>
    <row r="19" spans="1:24" ht="15">
      <c r="A19" s="525" t="s">
        <v>211</v>
      </c>
      <c r="B19" s="11" t="s">
        <v>229</v>
      </c>
      <c r="C19" s="8">
        <v>-1</v>
      </c>
      <c r="D19" s="8">
        <v>128</v>
      </c>
      <c r="E19" s="37">
        <f t="shared" si="1"/>
        <v>127</v>
      </c>
      <c r="F19" s="8"/>
      <c r="G19" s="8"/>
      <c r="H19" s="8"/>
      <c r="I19" s="525"/>
      <c r="J19" s="525"/>
      <c r="K19" s="525"/>
      <c r="L19" s="525"/>
      <c r="M19" s="525"/>
      <c r="N19" s="525"/>
      <c r="O19" s="525">
        <v>127</v>
      </c>
      <c r="P19" s="525"/>
      <c r="Q19" s="525"/>
      <c r="R19" s="525"/>
      <c r="S19" s="525"/>
      <c r="T19" s="525"/>
      <c r="U19" s="84"/>
      <c r="V19" s="84"/>
      <c r="W19" s="84"/>
      <c r="X19" s="84"/>
    </row>
    <row r="20" spans="1:24" ht="15">
      <c r="A20" s="525" t="s">
        <v>211</v>
      </c>
      <c r="B20" s="11" t="s">
        <v>230</v>
      </c>
      <c r="C20" s="8">
        <v>-1643</v>
      </c>
      <c r="D20" s="8">
        <v>3360</v>
      </c>
      <c r="E20" s="37">
        <f t="shared" si="1"/>
        <v>1717</v>
      </c>
      <c r="F20" s="8"/>
      <c r="G20" s="8"/>
      <c r="H20" s="8"/>
      <c r="I20" s="525"/>
      <c r="J20" s="525"/>
      <c r="K20" s="525"/>
      <c r="L20" s="525"/>
      <c r="M20" s="525"/>
      <c r="N20" s="525">
        <v>200</v>
      </c>
      <c r="O20" s="525">
        <v>400</v>
      </c>
      <c r="P20" s="525">
        <v>300</v>
      </c>
      <c r="Q20" s="525">
        <v>300</v>
      </c>
      <c r="R20" s="525">
        <v>300</v>
      </c>
      <c r="S20" s="525">
        <v>217</v>
      </c>
      <c r="T20" s="525"/>
      <c r="U20" s="84"/>
      <c r="V20" s="84"/>
      <c r="W20" s="84"/>
      <c r="X20" s="545" t="s">
        <v>233</v>
      </c>
    </row>
    <row r="21" spans="1:24" ht="15">
      <c r="A21" s="525" t="s">
        <v>211</v>
      </c>
      <c r="B21" s="11" t="s">
        <v>231</v>
      </c>
      <c r="C21" s="8">
        <v>716</v>
      </c>
      <c r="D21" s="8">
        <v>160</v>
      </c>
      <c r="E21" s="37">
        <f t="shared" si="1"/>
        <v>876</v>
      </c>
      <c r="F21" s="8"/>
      <c r="G21" s="8"/>
      <c r="H21" s="8"/>
      <c r="I21" s="525"/>
      <c r="J21" s="525"/>
      <c r="K21" s="525"/>
      <c r="L21" s="525"/>
      <c r="M21" s="525"/>
      <c r="N21" s="525"/>
      <c r="O21" s="525"/>
      <c r="P21" s="525">
        <v>100</v>
      </c>
      <c r="Q21" s="525">
        <v>250</v>
      </c>
      <c r="R21" s="525">
        <v>150</v>
      </c>
      <c r="S21" s="525">
        <v>200</v>
      </c>
      <c r="T21" s="525">
        <v>176</v>
      </c>
      <c r="U21" s="84"/>
      <c r="V21" s="84"/>
      <c r="W21" s="84"/>
      <c r="X21" s="545" t="s">
        <v>234</v>
      </c>
    </row>
    <row r="22" spans="1:24" ht="30">
      <c r="A22" s="525" t="s">
        <v>219</v>
      </c>
      <c r="B22" s="11" t="s">
        <v>218</v>
      </c>
      <c r="C22" s="8">
        <v>12</v>
      </c>
      <c r="D22" s="8">
        <v>0</v>
      </c>
      <c r="E22" s="37">
        <f t="shared" si="1"/>
        <v>12</v>
      </c>
      <c r="F22" s="8"/>
      <c r="G22" s="8"/>
      <c r="H22" s="8"/>
      <c r="I22" s="8">
        <v>12</v>
      </c>
      <c r="J22" s="8"/>
      <c r="K22" s="8"/>
      <c r="L22" s="84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4"/>
    </row>
  </sheetData>
  <mergeCells count="2">
    <mergeCell ref="A1:X1"/>
    <mergeCell ref="A13:X13"/>
  </mergeCells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pane xSplit="2" ySplit="2" topLeftCell="H3" activePane="bottomRight" state="frozen"/>
      <selection pane="topRight"/>
      <selection pane="bottomLeft"/>
      <selection pane="bottomRight" activeCell="P15" sqref="P15"/>
    </sheetView>
  </sheetViews>
  <sheetFormatPr defaultColWidth="9" defaultRowHeight="16.5"/>
  <cols>
    <col min="1" max="1" width="10.875" style="87" customWidth="1"/>
    <col min="2" max="2" width="14.375" style="86" customWidth="1"/>
    <col min="3" max="5" width="6.25" style="86" customWidth="1"/>
    <col min="6" max="6" width="6.625" style="86" customWidth="1"/>
    <col min="7" max="11" width="6.25" style="86" customWidth="1"/>
    <col min="12" max="12" width="7.375" style="86" customWidth="1"/>
    <col min="13" max="26" width="6.25" style="86" customWidth="1"/>
    <col min="27" max="27" width="7.875" style="86" customWidth="1"/>
    <col min="28" max="28" width="7.625" style="87" hidden="1" customWidth="1"/>
    <col min="29" max="29" width="7.75" style="87" hidden="1" customWidth="1"/>
    <col min="30" max="30" width="7.375" style="87" hidden="1" customWidth="1"/>
    <col min="31" max="31" width="11" style="88" hidden="1" customWidth="1"/>
    <col min="32" max="32" width="8.375" style="87" hidden="1" customWidth="1"/>
    <col min="33" max="33" width="5.625" style="86" hidden="1" customWidth="1"/>
    <col min="34" max="16384" width="9" style="86"/>
  </cols>
  <sheetData>
    <row r="1" spans="1:33" ht="20.25">
      <c r="A1" s="147"/>
      <c r="B1" s="89"/>
      <c r="C1" s="601" t="s">
        <v>70</v>
      </c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89"/>
      <c r="AD1" s="89"/>
      <c r="AE1" s="89"/>
      <c r="AF1" s="89"/>
      <c r="AG1" s="89"/>
    </row>
    <row r="2" spans="1:33">
      <c r="A2" s="144" t="s">
        <v>0</v>
      </c>
      <c r="B2" s="90" t="s">
        <v>5</v>
      </c>
      <c r="C2" s="90" t="s">
        <v>6</v>
      </c>
      <c r="D2" s="90" t="s">
        <v>7</v>
      </c>
      <c r="E2" s="90" t="s">
        <v>8</v>
      </c>
      <c r="F2" s="90" t="s">
        <v>9</v>
      </c>
      <c r="G2" s="90" t="s">
        <v>10</v>
      </c>
      <c r="H2" s="90" t="s">
        <v>11</v>
      </c>
      <c r="I2" s="90" t="s">
        <v>12</v>
      </c>
      <c r="J2" s="90" t="s">
        <v>13</v>
      </c>
      <c r="K2" s="90" t="s">
        <v>14</v>
      </c>
      <c r="L2" s="90" t="s">
        <v>15</v>
      </c>
      <c r="M2" s="90" t="s">
        <v>16</v>
      </c>
      <c r="N2" s="90" t="s">
        <v>17</v>
      </c>
      <c r="O2" s="90" t="s">
        <v>6</v>
      </c>
      <c r="P2" s="90" t="s">
        <v>7</v>
      </c>
      <c r="Q2" s="90" t="s">
        <v>8</v>
      </c>
      <c r="R2" s="90" t="s">
        <v>9</v>
      </c>
      <c r="S2" s="143" t="s">
        <v>10</v>
      </c>
      <c r="T2" s="143" t="s">
        <v>11</v>
      </c>
      <c r="U2" s="143" t="s">
        <v>12</v>
      </c>
      <c r="V2" s="143" t="s">
        <v>13</v>
      </c>
      <c r="W2" s="143" t="s">
        <v>14</v>
      </c>
      <c r="X2" s="143" t="s">
        <v>15</v>
      </c>
      <c r="Y2" s="143" t="s">
        <v>16</v>
      </c>
      <c r="Z2" s="143" t="s">
        <v>17</v>
      </c>
      <c r="AA2" s="90" t="s">
        <v>18</v>
      </c>
      <c r="AB2" s="90" t="s">
        <v>19</v>
      </c>
      <c r="AC2" s="90" t="s">
        <v>20</v>
      </c>
      <c r="AD2" s="90" t="s">
        <v>21</v>
      </c>
      <c r="AE2" s="602" t="s">
        <v>21</v>
      </c>
      <c r="AF2" s="602"/>
      <c r="AG2" s="81" t="s">
        <v>22</v>
      </c>
    </row>
    <row r="3" spans="1:33">
      <c r="A3" s="603" t="s">
        <v>1</v>
      </c>
      <c r="B3" s="91" t="s">
        <v>23</v>
      </c>
      <c r="C3" s="91" t="e">
        <f>'CRH1-250材料匹配'!#REF!+'CRH1-250材料匹配'!#REF!</f>
        <v>#REF!</v>
      </c>
      <c r="D3" s="91" t="e">
        <f>'CRH1-250材料匹配'!#REF!+'CRH1-250材料匹配'!#REF!</f>
        <v>#REF!</v>
      </c>
      <c r="E3" s="91" t="e">
        <f>'CRH1-250材料匹配'!#REF!+'CRH1-250材料匹配'!#REF!</f>
        <v>#REF!</v>
      </c>
      <c r="F3" s="91" t="e">
        <f>'CRH1-250材料匹配'!#REF!+'CRH1-250材料匹配'!#REF!</f>
        <v>#REF!</v>
      </c>
      <c r="G3" s="91" t="e">
        <f>'CRH1-250材料匹配'!#REF!+'CRH1-250材料匹配'!#REF!</f>
        <v>#REF!</v>
      </c>
      <c r="H3" s="91" t="e">
        <f>'CRH1-250材料匹配'!#REF!+'CRH1-250材料匹配'!#REF!</f>
        <v>#REF!</v>
      </c>
      <c r="I3" s="91" t="e">
        <f>'CRH1-250材料匹配'!#REF!+'CRH1-250材料匹配'!#REF!</f>
        <v>#REF!</v>
      </c>
      <c r="J3" s="91" t="e">
        <f>'CRH1-250材料匹配'!#REF!+'CRH1-250材料匹配'!#REF!</f>
        <v>#REF!</v>
      </c>
      <c r="K3" s="91" t="e">
        <f>'CRH1-250材料匹配'!#REF!+'CRH1-250材料匹配'!#REF!</f>
        <v>#REF!</v>
      </c>
      <c r="L3" s="91" t="e">
        <f>'CRH1-250材料匹配'!#REF!+'CRH1-250材料匹配'!#REF!</f>
        <v>#REF!</v>
      </c>
      <c r="M3" s="91" t="e">
        <f>'CRH1-250材料匹配'!#REF!+'CRH1-250材料匹配'!#REF!</f>
        <v>#REF!</v>
      </c>
      <c r="N3" s="91" t="e">
        <f>'CRH1-250材料匹配'!#REF!+'CRH1-250材料匹配'!#REF!</f>
        <v>#REF!</v>
      </c>
      <c r="O3" s="91">
        <f>'CRH1-250材料匹配'!E2+'CRH1-250材料匹配'!E3</f>
        <v>2</v>
      </c>
      <c r="P3" s="91">
        <f>'CRH1-250材料匹配'!F2+'CRH1-250材料匹配'!F3</f>
        <v>3</v>
      </c>
      <c r="Q3" s="91">
        <f>'CRH1-250材料匹配'!G2+'CRH1-250材料匹配'!G3</f>
        <v>8</v>
      </c>
      <c r="R3" s="91">
        <f>'CRH1-250材料匹配'!H2+'CRH1-250材料匹配'!H3</f>
        <v>16</v>
      </c>
      <c r="S3" s="91">
        <f>'CRH1-250材料匹配'!I2+'CRH1-250材料匹配'!I3</f>
        <v>15</v>
      </c>
      <c r="T3" s="91">
        <f>'CRH1-250材料匹配'!J2+'CRH1-250材料匹配'!J3</f>
        <v>21</v>
      </c>
      <c r="U3" s="91">
        <f>'CRH1-250材料匹配'!K2+'CRH1-250材料匹配'!K3</f>
        <v>8</v>
      </c>
      <c r="V3" s="91">
        <f>'CRH1-250材料匹配'!L2+'CRH1-250材料匹配'!L3</f>
        <v>16</v>
      </c>
      <c r="W3" s="91">
        <f>'CRH1-250材料匹配'!M2+'CRH1-250材料匹配'!M3</f>
        <v>22</v>
      </c>
      <c r="X3" s="91">
        <f>'CRH1-250材料匹配'!N2+'CRH1-250材料匹配'!N3</f>
        <v>11</v>
      </c>
      <c r="Y3" s="91">
        <f>'CRH1-250材料匹配'!O2+'CRH1-250材料匹配'!O3</f>
        <v>68</v>
      </c>
      <c r="Z3" s="91">
        <f>'CRH1-250材料匹配'!P2+'CRH1-250材料匹配'!P3</f>
        <v>22</v>
      </c>
      <c r="AA3" s="94" t="e">
        <f t="shared" ref="AA3:AA17" si="0">SUM(C3:Z3)</f>
        <v>#REF!</v>
      </c>
      <c r="AB3" s="100" t="e">
        <f>AVERAGE(C3:N3)</f>
        <v>#REF!</v>
      </c>
      <c r="AC3" s="100" t="e">
        <f>MAX(C3:N3)</f>
        <v>#REF!</v>
      </c>
      <c r="AD3" s="100" t="e">
        <f>(MAX(AB3:AC3)/20)*2.5</f>
        <v>#REF!</v>
      </c>
      <c r="AE3" s="101" t="e">
        <f>AB3/20*2.5</f>
        <v>#REF!</v>
      </c>
      <c r="AF3" s="611">
        <v>2</v>
      </c>
      <c r="AG3" s="612">
        <v>4</v>
      </c>
    </row>
    <row r="4" spans="1:33">
      <c r="A4" s="604"/>
      <c r="B4" s="73" t="s">
        <v>24</v>
      </c>
      <c r="C4" s="73" t="e">
        <f>'CRH1-250材料匹配'!#REF!+'CRH1-250材料匹配'!#REF!</f>
        <v>#REF!</v>
      </c>
      <c r="D4" s="73" t="e">
        <f>'CRH1-250材料匹配'!#REF!+'CRH1-250材料匹配'!#REF!</f>
        <v>#REF!</v>
      </c>
      <c r="E4" s="73" t="e">
        <f>'CRH1-250材料匹配'!#REF!+'CRH1-250材料匹配'!#REF!</f>
        <v>#REF!</v>
      </c>
      <c r="F4" s="73" t="e">
        <f>'CRH1-250材料匹配'!#REF!+'CRH1-250材料匹配'!#REF!</f>
        <v>#REF!</v>
      </c>
      <c r="G4" s="73" t="e">
        <f>'CRH1-250材料匹配'!#REF!+'CRH1-250材料匹配'!#REF!</f>
        <v>#REF!</v>
      </c>
      <c r="H4" s="73" t="e">
        <f>'CRH1-250材料匹配'!#REF!+'CRH1-250材料匹配'!#REF!</f>
        <v>#REF!</v>
      </c>
      <c r="I4" s="73" t="e">
        <f>'CRH1-250材料匹配'!#REF!+'CRH1-250材料匹配'!#REF!</f>
        <v>#REF!</v>
      </c>
      <c r="J4" s="73" t="e">
        <f>'CRH1-250材料匹配'!#REF!+'CRH1-250材料匹配'!#REF!</f>
        <v>#REF!</v>
      </c>
      <c r="K4" s="73" t="e">
        <f>'CRH1-250材料匹配'!#REF!+'CRH1-250材料匹配'!#REF!</f>
        <v>#REF!</v>
      </c>
      <c r="L4" s="73" t="e">
        <f>'CRH1-250材料匹配'!#REF!+'CRH1-250材料匹配'!#REF!</f>
        <v>#REF!</v>
      </c>
      <c r="M4" s="73" t="e">
        <f>'CRH1-250材料匹配'!#REF!+'CRH1-250材料匹配'!#REF!</f>
        <v>#REF!</v>
      </c>
      <c r="N4" s="73" t="e">
        <f>'CRH1-250材料匹配'!#REF!+'CRH1-250材料匹配'!#REF!</f>
        <v>#REF!</v>
      </c>
      <c r="O4" s="73">
        <f>'CRH1-250材料匹配'!E9+'CRH1-250材料匹配'!E10</f>
        <v>8</v>
      </c>
      <c r="P4" s="73">
        <f>'CRH1-250材料匹配'!F9+'CRH1-250材料匹配'!F10</f>
        <v>10</v>
      </c>
      <c r="Q4" s="73">
        <f>'CRH1-250材料匹配'!G9+'CRH1-250材料匹配'!G10</f>
        <v>10</v>
      </c>
      <c r="R4" s="73">
        <f>'CRH1-250材料匹配'!H9+'CRH1-250材料匹配'!H10</f>
        <v>23</v>
      </c>
      <c r="S4" s="73">
        <f>'CRH1-250材料匹配'!I9+'CRH1-250材料匹配'!I10</f>
        <v>14</v>
      </c>
      <c r="T4" s="73">
        <f>'CRH1-250材料匹配'!J9+'CRH1-250材料匹配'!J10</f>
        <v>35</v>
      </c>
      <c r="U4" s="73">
        <f>'CRH1-250材料匹配'!K9+'CRH1-250材料匹配'!K10</f>
        <v>19</v>
      </c>
      <c r="V4" s="73">
        <f>'CRH1-250材料匹配'!L9+'CRH1-250材料匹配'!L10</f>
        <v>15</v>
      </c>
      <c r="W4" s="73">
        <f>'CRH1-250材料匹配'!M9+'CRH1-250材料匹配'!M10</f>
        <v>4</v>
      </c>
      <c r="X4" s="73">
        <f>'CRH1-250材料匹配'!N9+'CRH1-250材料匹配'!N10</f>
        <v>27</v>
      </c>
      <c r="Y4" s="73">
        <f>'CRH1-250材料匹配'!O9+'CRH1-250材料匹配'!O10</f>
        <v>95</v>
      </c>
      <c r="Z4" s="73">
        <f>'CRH1-250材料匹配'!P9+'CRH1-250材料匹配'!P10</f>
        <v>18</v>
      </c>
      <c r="AA4" s="73" t="e">
        <f t="shared" si="0"/>
        <v>#REF!</v>
      </c>
      <c r="AB4" s="102" t="e">
        <f t="shared" ref="AB4:AB25" si="1">AVERAGE(C4:N4)</f>
        <v>#REF!</v>
      </c>
      <c r="AC4" s="102" t="e">
        <f t="shared" ref="AC4:AC25" si="2">MAX(C4:N4)</f>
        <v>#REF!</v>
      </c>
      <c r="AD4" s="102" t="e">
        <f>(MAX(AB4:AC4)/12)*2.5</f>
        <v>#REF!</v>
      </c>
      <c r="AE4" s="103" t="e">
        <f>AB4/12*2.5</f>
        <v>#REF!</v>
      </c>
      <c r="AF4" s="612"/>
      <c r="AG4" s="612"/>
    </row>
    <row r="5" spans="1:33">
      <c r="A5" s="604"/>
      <c r="B5" s="73" t="s">
        <v>25</v>
      </c>
      <c r="C5" s="75" t="e">
        <f>'CRH1-250材料匹配'!#REF!+'CRH1-250材料匹配'!#REF!</f>
        <v>#REF!</v>
      </c>
      <c r="D5" s="75" t="e">
        <f>'CRH1-250材料匹配'!#REF!+'CRH1-250材料匹配'!#REF!</f>
        <v>#REF!</v>
      </c>
      <c r="E5" s="75" t="e">
        <f>'CRH1-250材料匹配'!#REF!+'CRH1-250材料匹配'!#REF!</f>
        <v>#REF!</v>
      </c>
      <c r="F5" s="75" t="e">
        <f>'CRH1-250材料匹配'!#REF!+'CRH1-250材料匹配'!#REF!</f>
        <v>#REF!</v>
      </c>
      <c r="G5" s="75" t="e">
        <f>'CRH1-250材料匹配'!#REF!+'CRH1-250材料匹配'!#REF!</f>
        <v>#REF!</v>
      </c>
      <c r="H5" s="75" t="e">
        <f>'CRH1-250材料匹配'!#REF!+'CRH1-250材料匹配'!#REF!</f>
        <v>#REF!</v>
      </c>
      <c r="I5" s="75" t="e">
        <f>'CRH1-250材料匹配'!#REF!+'CRH1-250材料匹配'!#REF!</f>
        <v>#REF!</v>
      </c>
      <c r="J5" s="75" t="e">
        <f>'CRH1-250材料匹配'!#REF!+'CRH1-250材料匹配'!#REF!</f>
        <v>#REF!</v>
      </c>
      <c r="K5" s="75" t="e">
        <f>'CRH1-250材料匹配'!#REF!+'CRH1-250材料匹配'!#REF!</f>
        <v>#REF!</v>
      </c>
      <c r="L5" s="75" t="e">
        <f>'CRH1-250材料匹配'!#REF!+'CRH1-250材料匹配'!#REF!</f>
        <v>#REF!</v>
      </c>
      <c r="M5" s="75" t="e">
        <f>'CRH1-250材料匹配'!#REF!+'CRH1-250材料匹配'!#REF!</f>
        <v>#REF!</v>
      </c>
      <c r="N5" s="75" t="e">
        <f>'CRH1-250材料匹配'!#REF!+'CRH1-250材料匹配'!#REF!</f>
        <v>#REF!</v>
      </c>
      <c r="O5" s="75">
        <f>'CRH1-250材料匹配'!E16+'CRH1-250材料匹配'!E17</f>
        <v>0</v>
      </c>
      <c r="P5" s="75">
        <f>'CRH1-250材料匹配'!F16+'CRH1-250材料匹配'!F17</f>
        <v>0</v>
      </c>
      <c r="Q5" s="75">
        <f>'CRH1-250材料匹配'!G16+'CRH1-250材料匹配'!G17</f>
        <v>0</v>
      </c>
      <c r="R5" s="75">
        <f>'CRH1-250材料匹配'!H16+'CRH1-250材料匹配'!H17</f>
        <v>0</v>
      </c>
      <c r="S5" s="75">
        <f>'CRH1-250材料匹配'!I16+'CRH1-250材料匹配'!I17</f>
        <v>0</v>
      </c>
      <c r="T5" s="75">
        <f>'CRH1-250材料匹配'!J16+'CRH1-250材料匹配'!J17</f>
        <v>0</v>
      </c>
      <c r="U5" s="75">
        <f>'CRH1-250材料匹配'!K16+'CRH1-250材料匹配'!K17</f>
        <v>0</v>
      </c>
      <c r="V5" s="75">
        <f>'CRH1-250材料匹配'!L16+'CRH1-250材料匹配'!L17</f>
        <v>0</v>
      </c>
      <c r="W5" s="75">
        <f>'CRH1-250材料匹配'!M16+'CRH1-250材料匹配'!M17</f>
        <v>0</v>
      </c>
      <c r="X5" s="75">
        <f>'CRH1-250材料匹配'!N16+'CRH1-250材料匹配'!N17</f>
        <v>40</v>
      </c>
      <c r="Y5" s="75">
        <f>'CRH1-250材料匹配'!O16+'CRH1-250材料匹配'!O17</f>
        <v>344</v>
      </c>
      <c r="Z5" s="75">
        <f>'CRH1-250材料匹配'!P16+'CRH1-250材料匹配'!P17</f>
        <v>0</v>
      </c>
      <c r="AA5" s="73" t="e">
        <f t="shared" si="0"/>
        <v>#REF!</v>
      </c>
      <c r="AB5" s="102" t="e">
        <f t="shared" si="1"/>
        <v>#REF!</v>
      </c>
      <c r="AC5" s="102" t="e">
        <f t="shared" si="2"/>
        <v>#REF!</v>
      </c>
      <c r="AD5" s="102" t="e">
        <f>(MAX(AB5:AC5)/64)*2.5</f>
        <v>#REF!</v>
      </c>
      <c r="AE5" s="103" t="e">
        <f>AB5/64*2.5</f>
        <v>#REF!</v>
      </c>
      <c r="AF5" s="613"/>
      <c r="AG5" s="613"/>
    </row>
    <row r="6" spans="1:33" s="85" customFormat="1">
      <c r="A6" s="605"/>
      <c r="B6" s="92" t="s">
        <v>26</v>
      </c>
      <c r="C6" s="92" t="e">
        <f>'CRH1-250材料匹配'!#REF!+'CRH1-250材料匹配'!#REF!</f>
        <v>#REF!</v>
      </c>
      <c r="D6" s="92" t="e">
        <f>'CRH1-250材料匹配'!#REF!+'CRH1-250材料匹配'!#REF!</f>
        <v>#REF!</v>
      </c>
      <c r="E6" s="92" t="e">
        <f>'CRH1-250材料匹配'!#REF!+'CRH1-250材料匹配'!#REF!</f>
        <v>#REF!</v>
      </c>
      <c r="F6" s="92" t="e">
        <f>'CRH1-250材料匹配'!#REF!+'CRH1-250材料匹配'!#REF!</f>
        <v>#REF!</v>
      </c>
      <c r="G6" s="92" t="e">
        <f>'CRH1-250材料匹配'!#REF!+'CRH1-250材料匹配'!#REF!</f>
        <v>#REF!</v>
      </c>
      <c r="H6" s="92" t="e">
        <f>'CRH1-250材料匹配'!#REF!+'CRH1-250材料匹配'!#REF!</f>
        <v>#REF!</v>
      </c>
      <c r="I6" s="92" t="e">
        <f>'CRH1-250材料匹配'!#REF!+'CRH1-250材料匹配'!#REF!</f>
        <v>#REF!</v>
      </c>
      <c r="J6" s="92" t="e">
        <f>'CRH1-250材料匹配'!#REF!+'CRH1-250材料匹配'!#REF!</f>
        <v>#REF!</v>
      </c>
      <c r="K6" s="92" t="e">
        <f>'CRH1-250材料匹配'!#REF!+'CRH1-250材料匹配'!#REF!</f>
        <v>#REF!</v>
      </c>
      <c r="L6" s="92" t="e">
        <f>'CRH1-250材料匹配'!#REF!+'CRH1-250材料匹配'!#REF!</f>
        <v>#REF!</v>
      </c>
      <c r="M6" s="92" t="e">
        <f>'CRH1-250材料匹配'!#REF!+'CRH1-250材料匹配'!#REF!</f>
        <v>#REF!</v>
      </c>
      <c r="N6" s="92" t="e">
        <f>'CRH1-250材料匹配'!#REF!+'CRH1-250材料匹配'!#REF!</f>
        <v>#REF!</v>
      </c>
      <c r="O6" s="92">
        <f>'CRH1-250材料匹配'!E23+'CRH1-250材料匹配'!E24</f>
        <v>516</v>
      </c>
      <c r="P6" s="92">
        <f>'CRH1-250材料匹配'!F23+'CRH1-250材料匹配'!F24</f>
        <v>184</v>
      </c>
      <c r="Q6" s="92">
        <f>'CRH1-250材料匹配'!G23+'CRH1-250材料匹配'!G24</f>
        <v>299</v>
      </c>
      <c r="R6" s="92">
        <f>'CRH1-250材料匹配'!H23+'CRH1-250材料匹配'!H24</f>
        <v>399</v>
      </c>
      <c r="S6" s="92">
        <f>'CRH1-250材料匹配'!I23+'CRH1-250材料匹配'!I24</f>
        <v>293</v>
      </c>
      <c r="T6" s="92">
        <f>'CRH1-250材料匹配'!J23+'CRH1-250材料匹配'!J24</f>
        <v>271</v>
      </c>
      <c r="U6" s="92">
        <f>'CRH1-250材料匹配'!K23+'CRH1-250材料匹配'!K24</f>
        <v>345</v>
      </c>
      <c r="V6" s="92">
        <f>'CRH1-250材料匹配'!L23+'CRH1-250材料匹配'!L24</f>
        <v>381</v>
      </c>
      <c r="W6" s="92">
        <f>'CRH1-250材料匹配'!M23+'CRH1-250材料匹配'!M24</f>
        <v>126</v>
      </c>
      <c r="X6" s="92">
        <f>'CRH1-250材料匹配'!N23+'CRH1-250材料匹配'!N24</f>
        <v>482</v>
      </c>
      <c r="Y6" s="92">
        <f>'CRH1-250材料匹配'!O23+'CRH1-250材料匹配'!O24</f>
        <v>662</v>
      </c>
      <c r="Z6" s="92">
        <f>'CRH1-250材料匹配'!P23+'CRH1-250材料匹配'!P24</f>
        <v>728</v>
      </c>
      <c r="AA6" s="95" t="e">
        <f t="shared" si="0"/>
        <v>#REF!</v>
      </c>
      <c r="AB6" s="104" t="e">
        <f t="shared" si="1"/>
        <v>#REF!</v>
      </c>
      <c r="AC6" s="104" t="e">
        <f t="shared" si="2"/>
        <v>#REF!</v>
      </c>
      <c r="AD6" s="104" t="e">
        <f>(MAX(AB6:AC6)/64)*1</f>
        <v>#REF!</v>
      </c>
      <c r="AE6" s="105" t="e">
        <f>AB6/64*1</f>
        <v>#REF!</v>
      </c>
      <c r="AF6" s="119">
        <v>2</v>
      </c>
      <c r="AG6" s="119">
        <v>4</v>
      </c>
    </row>
    <row r="7" spans="1:33">
      <c r="A7" s="603" t="s">
        <v>2</v>
      </c>
      <c r="B7" s="91" t="s">
        <v>23</v>
      </c>
      <c r="C7" s="91" t="e">
        <f>'CRH1-380材料匹配'!#REF!+'CRH1-380材料匹配'!#REF!+'CRH1-380材料匹配'!#REF!</f>
        <v>#REF!</v>
      </c>
      <c r="D7" s="91" t="e">
        <f>'CRH1-380材料匹配'!#REF!+'CRH1-380材料匹配'!#REF!+'CRH1-380材料匹配'!#REF!</f>
        <v>#REF!</v>
      </c>
      <c r="E7" s="91" t="e">
        <f>'CRH1-380材料匹配'!#REF!+'CRH1-380材料匹配'!#REF!+'CRH1-380材料匹配'!#REF!</f>
        <v>#REF!</v>
      </c>
      <c r="F7" s="91" t="e">
        <f>'CRH1-380材料匹配'!#REF!+'CRH1-380材料匹配'!#REF!+'CRH1-380材料匹配'!#REF!</f>
        <v>#REF!</v>
      </c>
      <c r="G7" s="91" t="e">
        <f>'CRH1-380材料匹配'!#REF!+'CRH1-380材料匹配'!#REF!+'CRH1-380材料匹配'!#REF!</f>
        <v>#REF!</v>
      </c>
      <c r="H7" s="91" t="e">
        <f>'CRH1-380材料匹配'!#REF!+'CRH1-380材料匹配'!#REF!+'CRH1-380材料匹配'!#REF!</f>
        <v>#REF!</v>
      </c>
      <c r="I7" s="91" t="e">
        <f>'CRH1-380材料匹配'!#REF!+'CRH1-380材料匹配'!#REF!+'CRH1-380材料匹配'!#REF!</f>
        <v>#REF!</v>
      </c>
      <c r="J7" s="91" t="e">
        <f>'CRH1-380材料匹配'!#REF!+'CRH1-380材料匹配'!#REF!+'CRH1-380材料匹配'!#REF!</f>
        <v>#REF!</v>
      </c>
      <c r="K7" s="91" t="e">
        <f>'CRH1-380材料匹配'!#REF!+'CRH1-380材料匹配'!#REF!+'CRH1-380材料匹配'!#REF!</f>
        <v>#REF!</v>
      </c>
      <c r="L7" s="91" t="e">
        <f>'CRH1-380材料匹配'!#REF!+'CRH1-380材料匹配'!#REF!+'CRH1-380材料匹配'!#REF!</f>
        <v>#REF!</v>
      </c>
      <c r="M7" s="91" t="e">
        <f>'CRH1-380材料匹配'!#REF!+'CRH1-380材料匹配'!#REF!+'CRH1-380材料匹配'!#REF!</f>
        <v>#REF!</v>
      </c>
      <c r="N7" s="91" t="e">
        <f>'CRH1-380材料匹配'!#REF!+'CRH1-380材料匹配'!#REF!+'CRH1-380材料匹配'!#REF!</f>
        <v>#REF!</v>
      </c>
      <c r="O7" s="91">
        <f>'CRH1-380材料匹配'!E2+'CRH1-380材料匹配'!E3+'CRH1-380材料匹配'!E4</f>
        <v>0</v>
      </c>
      <c r="P7" s="91">
        <f>'CRH1-380材料匹配'!F2+'CRH1-380材料匹配'!F3+'CRH1-380材料匹配'!F4</f>
        <v>0</v>
      </c>
      <c r="Q7" s="91">
        <f>'CRH1-380材料匹配'!G2+'CRH1-380材料匹配'!G3+'CRH1-380材料匹配'!G4</f>
        <v>0</v>
      </c>
      <c r="R7" s="91">
        <f>'CRH1-380材料匹配'!H2+'CRH1-380材料匹配'!H3+'CRH1-380材料匹配'!H4</f>
        <v>0</v>
      </c>
      <c r="S7" s="91">
        <f>'CRH1-380材料匹配'!I2+'CRH1-380材料匹配'!I3+'CRH1-380材料匹配'!I4</f>
        <v>0</v>
      </c>
      <c r="T7" s="91">
        <f>'CRH1-380材料匹配'!J2+'CRH1-380材料匹配'!J3+'CRH1-380材料匹配'!J4</f>
        <v>0</v>
      </c>
      <c r="U7" s="91">
        <f>'CRH1-380材料匹配'!K2+'CRH1-380材料匹配'!K3+'CRH1-380材料匹配'!K4</f>
        <v>0</v>
      </c>
      <c r="V7" s="91">
        <f>'CRH1-380材料匹配'!L2+'CRH1-380材料匹配'!L3+'CRH1-380材料匹配'!L4</f>
        <v>5</v>
      </c>
      <c r="W7" s="91">
        <f>'CRH1-380材料匹配'!M2+'CRH1-380材料匹配'!M3+'CRH1-380材料匹配'!M4</f>
        <v>16</v>
      </c>
      <c r="X7" s="91">
        <f>'CRH1-380材料匹配'!N2+'CRH1-380材料匹配'!N3+'CRH1-380材料匹配'!N4</f>
        <v>16</v>
      </c>
      <c r="Y7" s="91">
        <f>'CRH1-380材料匹配'!O2+'CRH1-380材料匹配'!O3+'CRH1-380材料匹配'!O4</f>
        <v>0</v>
      </c>
      <c r="Z7" s="91">
        <f>'CRH1-380材料匹配'!P2+'CRH1-380材料匹配'!P3+'CRH1-380材料匹配'!P4</f>
        <v>0</v>
      </c>
      <c r="AA7" s="94" t="e">
        <f t="shared" si="0"/>
        <v>#REF!</v>
      </c>
      <c r="AB7" s="100" t="e">
        <f t="shared" si="1"/>
        <v>#REF!</v>
      </c>
      <c r="AC7" s="100" t="e">
        <f t="shared" si="2"/>
        <v>#REF!</v>
      </c>
      <c r="AD7" s="100" t="e">
        <f>(MAX(AB7:AC7)/16)*2.5</f>
        <v>#REF!</v>
      </c>
      <c r="AE7" s="101" t="e">
        <f>AB7/16*2.5</f>
        <v>#REF!</v>
      </c>
      <c r="AF7" s="611">
        <v>1.5</v>
      </c>
      <c r="AG7" s="611">
        <v>2</v>
      </c>
    </row>
    <row r="8" spans="1:33">
      <c r="A8" s="604"/>
      <c r="B8" s="73" t="s">
        <v>24</v>
      </c>
      <c r="C8" s="73" t="e">
        <f>'CRH1-380材料匹配'!#REF!+'CRH1-380材料匹配'!#REF!+'CRH1-380材料匹配'!#REF!</f>
        <v>#REF!</v>
      </c>
      <c r="D8" s="73" t="e">
        <f>'CRH1-380材料匹配'!#REF!+'CRH1-380材料匹配'!#REF!+'CRH1-380材料匹配'!#REF!</f>
        <v>#REF!</v>
      </c>
      <c r="E8" s="73" t="e">
        <f>'CRH1-380材料匹配'!#REF!+'CRH1-380材料匹配'!#REF!+'CRH1-380材料匹配'!#REF!</f>
        <v>#REF!</v>
      </c>
      <c r="F8" s="73" t="e">
        <f>'CRH1-380材料匹配'!#REF!+'CRH1-380材料匹配'!#REF!+'CRH1-380材料匹配'!#REF!</f>
        <v>#REF!</v>
      </c>
      <c r="G8" s="73" t="e">
        <f>'CRH1-380材料匹配'!#REF!+'CRH1-380材料匹配'!#REF!+'CRH1-380材料匹配'!#REF!</f>
        <v>#REF!</v>
      </c>
      <c r="H8" s="73" t="e">
        <f>'CRH1-380材料匹配'!#REF!+'CRH1-380材料匹配'!#REF!+'CRH1-380材料匹配'!#REF!</f>
        <v>#REF!</v>
      </c>
      <c r="I8" s="73" t="e">
        <f>'CRH1-380材料匹配'!#REF!+'CRH1-380材料匹配'!#REF!+'CRH1-380材料匹配'!#REF!</f>
        <v>#REF!</v>
      </c>
      <c r="J8" s="73" t="e">
        <f>'CRH1-380材料匹配'!#REF!+'CRH1-380材料匹配'!#REF!+'CRH1-380材料匹配'!#REF!</f>
        <v>#REF!</v>
      </c>
      <c r="K8" s="73" t="e">
        <f>'CRH1-380材料匹配'!#REF!+'CRH1-380材料匹配'!#REF!+'CRH1-380材料匹配'!#REF!</f>
        <v>#REF!</v>
      </c>
      <c r="L8" s="73" t="e">
        <f>'CRH1-380材料匹配'!#REF!+'CRH1-380材料匹配'!#REF!+'CRH1-380材料匹配'!#REF!</f>
        <v>#REF!</v>
      </c>
      <c r="M8" s="73" t="e">
        <f>'CRH1-380材料匹配'!#REF!+'CRH1-380材料匹配'!#REF!+'CRH1-380材料匹配'!#REF!</f>
        <v>#REF!</v>
      </c>
      <c r="N8" s="73" t="e">
        <f>'CRH1-380材料匹配'!#REF!+'CRH1-380材料匹配'!#REF!+'CRH1-380材料匹配'!#REF!</f>
        <v>#REF!</v>
      </c>
      <c r="O8" s="73">
        <f>'CRH1-380材料匹配'!E9+'CRH1-380材料匹配'!E10+'CRH1-380材料匹配'!E11</f>
        <v>0</v>
      </c>
      <c r="P8" s="73">
        <f>'CRH1-380材料匹配'!F9+'CRH1-380材料匹配'!F10+'CRH1-380材料匹配'!F11</f>
        <v>0</v>
      </c>
      <c r="Q8" s="73">
        <f>'CRH1-380材料匹配'!G9+'CRH1-380材料匹配'!G10+'CRH1-380材料匹配'!G11</f>
        <v>0</v>
      </c>
      <c r="R8" s="73">
        <f>'CRH1-380材料匹配'!H9+'CRH1-380材料匹配'!H10+'CRH1-380材料匹配'!H11</f>
        <v>0</v>
      </c>
      <c r="S8" s="73">
        <f>'CRH1-380材料匹配'!I9+'CRH1-380材料匹配'!I10+'CRH1-380材料匹配'!I11</f>
        <v>0</v>
      </c>
      <c r="T8" s="73">
        <f>'CRH1-380材料匹配'!J9+'CRH1-380材料匹配'!J10+'CRH1-380材料匹配'!J11</f>
        <v>0</v>
      </c>
      <c r="U8" s="73">
        <f>'CRH1-380材料匹配'!K9+'CRH1-380材料匹配'!K10+'CRH1-380材料匹配'!K11</f>
        <v>0</v>
      </c>
      <c r="V8" s="73">
        <f>'CRH1-380材料匹配'!L9+'CRH1-380材料匹配'!L10+'CRH1-380材料匹配'!L11</f>
        <v>0</v>
      </c>
      <c r="W8" s="73">
        <f>'CRH1-380材料匹配'!M9+'CRH1-380材料匹配'!M10+'CRH1-380材料匹配'!M11</f>
        <v>2</v>
      </c>
      <c r="X8" s="73">
        <f>'CRH1-380材料匹配'!N9+'CRH1-380材料匹配'!N10+'CRH1-380材料匹配'!N11</f>
        <v>1</v>
      </c>
      <c r="Y8" s="73">
        <f>'CRH1-380材料匹配'!O9+'CRH1-380材料匹配'!O10+'CRH1-380材料匹配'!O11</f>
        <v>0</v>
      </c>
      <c r="Z8" s="73">
        <f>'CRH1-380材料匹配'!P9+'CRH1-380材料匹配'!P10+'CRH1-380材料匹配'!P11</f>
        <v>0</v>
      </c>
      <c r="AA8" s="73" t="e">
        <f t="shared" si="0"/>
        <v>#REF!</v>
      </c>
      <c r="AB8" s="102" t="e">
        <f t="shared" si="1"/>
        <v>#REF!</v>
      </c>
      <c r="AC8" s="102" t="e">
        <f t="shared" si="2"/>
        <v>#REF!</v>
      </c>
      <c r="AD8" s="102" t="e">
        <f>(MAX(AB8:AC8)/16)*2.5</f>
        <v>#REF!</v>
      </c>
      <c r="AE8" s="103" t="e">
        <f>AB8/16*2.5</f>
        <v>#REF!</v>
      </c>
      <c r="AF8" s="612"/>
      <c r="AG8" s="612"/>
    </row>
    <row r="9" spans="1:33">
      <c r="A9" s="604"/>
      <c r="B9" s="73" t="s">
        <v>27</v>
      </c>
      <c r="C9" s="75" t="e">
        <f>'CRH1-380材料匹配'!#REF!+'CRH1-380材料匹配'!#REF!+'CRH1-380材料匹配'!#REF!</f>
        <v>#REF!</v>
      </c>
      <c r="D9" s="75" t="e">
        <f>'CRH1-380材料匹配'!#REF!+'CRH1-380材料匹配'!#REF!+'CRH1-380材料匹配'!#REF!</f>
        <v>#REF!</v>
      </c>
      <c r="E9" s="75" t="e">
        <f>'CRH1-380材料匹配'!#REF!+'CRH1-380材料匹配'!#REF!+'CRH1-380材料匹配'!#REF!</f>
        <v>#REF!</v>
      </c>
      <c r="F9" s="75" t="e">
        <f>'CRH1-380材料匹配'!#REF!+'CRH1-380材料匹配'!#REF!+'CRH1-380材料匹配'!#REF!</f>
        <v>#REF!</v>
      </c>
      <c r="G9" s="75" t="e">
        <f>'CRH1-380材料匹配'!#REF!+'CRH1-380材料匹配'!#REF!+'CRH1-380材料匹配'!#REF!</f>
        <v>#REF!</v>
      </c>
      <c r="H9" s="75" t="e">
        <f>'CRH1-380材料匹配'!#REF!+'CRH1-380材料匹配'!#REF!+'CRH1-380材料匹配'!#REF!</f>
        <v>#REF!</v>
      </c>
      <c r="I9" s="75" t="e">
        <f>'CRH1-380材料匹配'!#REF!+'CRH1-380材料匹配'!#REF!+'CRH1-380材料匹配'!#REF!</f>
        <v>#REF!</v>
      </c>
      <c r="J9" s="75" t="e">
        <f>'CRH1-380材料匹配'!#REF!+'CRH1-380材料匹配'!#REF!+'CRH1-380材料匹配'!#REF!</f>
        <v>#REF!</v>
      </c>
      <c r="K9" s="75" t="e">
        <f>'CRH1-380材料匹配'!#REF!+'CRH1-380材料匹配'!#REF!+'CRH1-380材料匹配'!#REF!</f>
        <v>#REF!</v>
      </c>
      <c r="L9" s="75" t="e">
        <f>'CRH1-380材料匹配'!#REF!+'CRH1-380材料匹配'!#REF!+'CRH1-380材料匹配'!#REF!</f>
        <v>#REF!</v>
      </c>
      <c r="M9" s="75" t="e">
        <f>'CRH1-380材料匹配'!#REF!+'CRH1-380材料匹配'!#REF!+'CRH1-380材料匹配'!#REF!</f>
        <v>#REF!</v>
      </c>
      <c r="N9" s="75" t="e">
        <f>'CRH1-380材料匹配'!#REF!+'CRH1-380材料匹配'!#REF!+'CRH1-380材料匹配'!#REF!</f>
        <v>#REF!</v>
      </c>
      <c r="O9" s="75">
        <f>'CRH1-380材料匹配'!E16+'CRH1-380材料匹配'!E17+'CRH1-380材料匹配'!E18</f>
        <v>0</v>
      </c>
      <c r="P9" s="75">
        <f>'CRH1-380材料匹配'!F16+'CRH1-380材料匹配'!F17+'CRH1-380材料匹配'!F18</f>
        <v>0</v>
      </c>
      <c r="Q9" s="75">
        <f>'CRH1-380材料匹配'!G16+'CRH1-380材料匹配'!G17+'CRH1-380材料匹配'!G18</f>
        <v>0</v>
      </c>
      <c r="R9" s="75">
        <f>'CRH1-380材料匹配'!H16+'CRH1-380材料匹配'!H17+'CRH1-380材料匹配'!H18</f>
        <v>0</v>
      </c>
      <c r="S9" s="75">
        <f>'CRH1-380材料匹配'!I16+'CRH1-380材料匹配'!I17+'CRH1-380材料匹配'!I18</f>
        <v>0</v>
      </c>
      <c r="T9" s="75">
        <f>'CRH1-380材料匹配'!J16+'CRH1-380材料匹配'!J17+'CRH1-380材料匹配'!J18</f>
        <v>16</v>
      </c>
      <c r="U9" s="75">
        <f>'CRH1-380材料匹配'!K16+'CRH1-380材料匹配'!K17+'CRH1-380材料匹配'!K18</f>
        <v>2</v>
      </c>
      <c r="V9" s="75">
        <f>'CRH1-380材料匹配'!L16+'CRH1-380材料匹配'!L17+'CRH1-380材料匹配'!L18</f>
        <v>18</v>
      </c>
      <c r="W9" s="75">
        <f>'CRH1-380材料匹配'!M16+'CRH1-380材料匹配'!M17+'CRH1-380材料匹配'!M18</f>
        <v>12</v>
      </c>
      <c r="X9" s="75">
        <f>'CRH1-380材料匹配'!N16+'CRH1-380材料匹配'!N17+'CRH1-380材料匹配'!N18</f>
        <v>52</v>
      </c>
      <c r="Y9" s="75">
        <f>'CRH1-380材料匹配'!O16+'CRH1-380材料匹配'!O17+'CRH1-380材料匹配'!O18</f>
        <v>46</v>
      </c>
      <c r="Z9" s="75">
        <f>'CRH1-380材料匹配'!P16+'CRH1-380材料匹配'!P17+'CRH1-380材料匹配'!P18</f>
        <v>84</v>
      </c>
      <c r="AA9" s="73" t="e">
        <f t="shared" si="0"/>
        <v>#REF!</v>
      </c>
      <c r="AB9" s="102" t="e">
        <f t="shared" si="1"/>
        <v>#REF!</v>
      </c>
      <c r="AC9" s="102" t="e">
        <f t="shared" si="2"/>
        <v>#REF!</v>
      </c>
      <c r="AD9" s="102" t="e">
        <f>(MAX(AB9:AC9)/32)*2.5</f>
        <v>#REF!</v>
      </c>
      <c r="AE9" s="103" t="e">
        <f>AB9/32*2.5</f>
        <v>#REF!</v>
      </c>
      <c r="AF9" s="612"/>
      <c r="AG9" s="612"/>
    </row>
    <row r="10" spans="1:33">
      <c r="A10" s="606"/>
      <c r="B10" s="93" t="s">
        <v>28</v>
      </c>
      <c r="C10" s="93" t="e">
        <f>'CRH1-380材料匹配'!#REF!+'CRH1-380材料匹配'!#REF!+'CRH1-380材料匹配'!#REF!</f>
        <v>#REF!</v>
      </c>
      <c r="D10" s="93" t="e">
        <f>'CRH1-380材料匹配'!#REF!+'CRH1-380材料匹配'!#REF!+'CRH1-380材料匹配'!#REF!</f>
        <v>#REF!</v>
      </c>
      <c r="E10" s="93" t="e">
        <f>'CRH1-380材料匹配'!#REF!+'CRH1-380材料匹配'!#REF!+'CRH1-380材料匹配'!#REF!</f>
        <v>#REF!</v>
      </c>
      <c r="F10" s="93" t="e">
        <f>'CRH1-380材料匹配'!#REF!+'CRH1-380材料匹配'!#REF!+'CRH1-380材料匹配'!#REF!</f>
        <v>#REF!</v>
      </c>
      <c r="G10" s="93" t="e">
        <f>'CRH1-380材料匹配'!#REF!+'CRH1-380材料匹配'!#REF!+'CRH1-380材料匹配'!#REF!</f>
        <v>#REF!</v>
      </c>
      <c r="H10" s="93" t="e">
        <f>'CRH1-380材料匹配'!#REF!+'CRH1-380材料匹配'!#REF!+'CRH1-380材料匹配'!#REF!</f>
        <v>#REF!</v>
      </c>
      <c r="I10" s="93" t="e">
        <f>'CRH1-380材料匹配'!#REF!+'CRH1-380材料匹配'!#REF!+'CRH1-380材料匹配'!#REF!</f>
        <v>#REF!</v>
      </c>
      <c r="J10" s="93" t="e">
        <f>'CRH1-380材料匹配'!#REF!+'CRH1-380材料匹配'!#REF!+'CRH1-380材料匹配'!#REF!</f>
        <v>#REF!</v>
      </c>
      <c r="K10" s="93" t="e">
        <f>'CRH1-380材料匹配'!#REF!+'CRH1-380材料匹配'!#REF!+'CRH1-380材料匹配'!#REF!</f>
        <v>#REF!</v>
      </c>
      <c r="L10" s="93" t="e">
        <f>'CRH1-380材料匹配'!#REF!+'CRH1-380材料匹配'!#REF!+'CRH1-380材料匹配'!#REF!</f>
        <v>#REF!</v>
      </c>
      <c r="M10" s="93" t="e">
        <f>'CRH1-380材料匹配'!#REF!+'CRH1-380材料匹配'!#REF!+'CRH1-380材料匹配'!#REF!</f>
        <v>#REF!</v>
      </c>
      <c r="N10" s="93" t="e">
        <f>'CRH1-380材料匹配'!#REF!+'CRH1-380材料匹配'!#REF!+'CRH1-380材料匹配'!#REF!</f>
        <v>#REF!</v>
      </c>
      <c r="O10" s="93">
        <f>'CRH1-380材料匹配'!E23+'CRH1-380材料匹配'!E24+'CRH1-380材料匹配'!E25</f>
        <v>0</v>
      </c>
      <c r="P10" s="93">
        <f>'CRH1-380材料匹配'!F23+'CRH1-380材料匹配'!F24+'CRH1-380材料匹配'!F25</f>
        <v>0</v>
      </c>
      <c r="Q10" s="93">
        <f>'CRH1-380材料匹配'!G23+'CRH1-380材料匹配'!G24+'CRH1-380材料匹配'!G25</f>
        <v>0</v>
      </c>
      <c r="R10" s="93">
        <f>'CRH1-380材料匹配'!H23+'CRH1-380材料匹配'!H24+'CRH1-380材料匹配'!H25</f>
        <v>0</v>
      </c>
      <c r="S10" s="93">
        <f>'CRH1-380材料匹配'!I23+'CRH1-380材料匹配'!I24+'CRH1-380材料匹配'!I25</f>
        <v>0</v>
      </c>
      <c r="T10" s="93">
        <f>'CRH1-380材料匹配'!J23+'CRH1-380材料匹配'!J24+'CRH1-380材料匹配'!J25</f>
        <v>16</v>
      </c>
      <c r="U10" s="93">
        <f>'CRH1-380材料匹配'!K23+'CRH1-380材料匹配'!K24+'CRH1-380材料匹配'!K25</f>
        <v>32</v>
      </c>
      <c r="V10" s="93">
        <f>'CRH1-380材料匹配'!L23+'CRH1-380材料匹配'!L24+'CRH1-380材料匹配'!L25</f>
        <v>12</v>
      </c>
      <c r="W10" s="93">
        <f>'CRH1-380材料匹配'!M23+'CRH1-380材料匹配'!M24+'CRH1-380材料匹配'!M25</f>
        <v>4</v>
      </c>
      <c r="X10" s="93">
        <f>'CRH1-380材料匹配'!N23+'CRH1-380材料匹配'!N24+'CRH1-380材料匹配'!N25</f>
        <v>4</v>
      </c>
      <c r="Y10" s="93">
        <f>'CRH1-380材料匹配'!O23+'CRH1-380材料匹配'!O24+'CRH1-380材料匹配'!O25</f>
        <v>16</v>
      </c>
      <c r="Z10" s="93">
        <f>'CRH1-380材料匹配'!P23+'CRH1-380材料匹配'!P24+'CRH1-380材料匹配'!P25</f>
        <v>58</v>
      </c>
      <c r="AA10" s="95" t="e">
        <f t="shared" si="0"/>
        <v>#REF!</v>
      </c>
      <c r="AB10" s="106" t="e">
        <f t="shared" si="1"/>
        <v>#REF!</v>
      </c>
      <c r="AC10" s="107" t="e">
        <f t="shared" si="2"/>
        <v>#REF!</v>
      </c>
      <c r="AD10" s="107" t="e">
        <f>(MAX(AB10:AC10)/32)*2.5</f>
        <v>#REF!</v>
      </c>
      <c r="AE10" s="105" t="e">
        <f>AB10/32*2.5</f>
        <v>#REF!</v>
      </c>
      <c r="AF10" s="614"/>
      <c r="AG10" s="614"/>
    </row>
    <row r="11" spans="1:33" ht="17.25" customHeight="1">
      <c r="A11" s="607" t="s">
        <v>29</v>
      </c>
      <c r="B11" s="91" t="s">
        <v>23</v>
      </c>
      <c r="C11" s="94" t="e">
        <f>CRH2材料匹配!#REF!+CRH2材料匹配!#REF!</f>
        <v>#REF!</v>
      </c>
      <c r="D11" s="94" t="e">
        <f>CRH2材料匹配!#REF!+CRH2材料匹配!#REF!</f>
        <v>#REF!</v>
      </c>
      <c r="E11" s="94" t="e">
        <f>CRH2材料匹配!#REF!+CRH2材料匹配!#REF!</f>
        <v>#REF!</v>
      </c>
      <c r="F11" s="94" t="e">
        <f>CRH2材料匹配!#REF!+CRH2材料匹配!#REF!</f>
        <v>#REF!</v>
      </c>
      <c r="G11" s="94" t="e">
        <f>CRH2材料匹配!#REF!+CRH2材料匹配!#REF!</f>
        <v>#REF!</v>
      </c>
      <c r="H11" s="94" t="e">
        <f>CRH2材料匹配!#REF!+CRH2材料匹配!#REF!</f>
        <v>#REF!</v>
      </c>
      <c r="I11" s="94" t="e">
        <f>CRH2材料匹配!#REF!+CRH2材料匹配!#REF!</f>
        <v>#REF!</v>
      </c>
      <c r="J11" s="94" t="e">
        <f>CRH2材料匹配!#REF!+CRH2材料匹配!#REF!</f>
        <v>#REF!</v>
      </c>
      <c r="K11" s="94" t="e">
        <f>CRH2材料匹配!#REF!+CRH2材料匹配!#REF!</f>
        <v>#REF!</v>
      </c>
      <c r="L11" s="94" t="e">
        <f>CRH2材料匹配!#REF!+CRH2材料匹配!#REF!</f>
        <v>#REF!</v>
      </c>
      <c r="M11" s="94" t="e">
        <f>CRH2材料匹配!#REF!+CRH2材料匹配!#REF!</f>
        <v>#REF!</v>
      </c>
      <c r="N11" s="94" t="e">
        <f>CRH2材料匹配!#REF!+CRH2材料匹配!#REF!</f>
        <v>#REF!</v>
      </c>
      <c r="O11" s="94">
        <f>CRH2材料匹配!E2+CRH2材料匹配!E3</f>
        <v>0</v>
      </c>
      <c r="P11" s="94">
        <f>CRH2材料匹配!F2+CRH2材料匹配!F3</f>
        <v>0</v>
      </c>
      <c r="Q11" s="94">
        <f>CRH2材料匹配!G2+CRH2材料匹配!G3</f>
        <v>0</v>
      </c>
      <c r="R11" s="94">
        <f>CRH2材料匹配!H2+CRH2材料匹配!H3</f>
        <v>0</v>
      </c>
      <c r="S11" s="94">
        <f>CRH2材料匹配!I2+CRH2材料匹配!I3</f>
        <v>1</v>
      </c>
      <c r="T11" s="94">
        <f>CRH2材料匹配!J2+CRH2材料匹配!J3</f>
        <v>0</v>
      </c>
      <c r="U11" s="94">
        <f>CRH2材料匹配!K2+CRH2材料匹配!K3</f>
        <v>1</v>
      </c>
      <c r="V11" s="94">
        <f>CRH2材料匹配!L2+CRH2材料匹配!L3</f>
        <v>33</v>
      </c>
      <c r="W11" s="94">
        <f>CRH2材料匹配!M2+CRH2材料匹配!M3</f>
        <v>232</v>
      </c>
      <c r="X11" s="94">
        <f>CRH2材料匹配!N2+CRH2材料匹配!N3</f>
        <v>945</v>
      </c>
      <c r="Y11" s="94">
        <f>CRH2材料匹配!O2+CRH2材料匹配!O3</f>
        <v>834</v>
      </c>
      <c r="Z11" s="94">
        <f>CRH2材料匹配!P2+CRH2材料匹配!P3</f>
        <v>850</v>
      </c>
      <c r="AA11" s="94" t="e">
        <f t="shared" si="0"/>
        <v>#REF!</v>
      </c>
      <c r="AB11" s="108" t="e">
        <f t="shared" si="1"/>
        <v>#REF!</v>
      </c>
      <c r="AC11" s="109" t="e">
        <f t="shared" si="2"/>
        <v>#REF!</v>
      </c>
      <c r="AD11" s="100" t="e">
        <f>(MAX(AB11:AC11)/40)*2.5</f>
        <v>#REF!</v>
      </c>
      <c r="AE11" s="101" t="e">
        <f>AB11/40*2*2.5</f>
        <v>#REF!</v>
      </c>
      <c r="AF11" s="611">
        <v>38</v>
      </c>
      <c r="AG11" s="615">
        <v>40</v>
      </c>
    </row>
    <row r="12" spans="1:33">
      <c r="A12" s="608"/>
      <c r="B12" s="73" t="s">
        <v>24</v>
      </c>
      <c r="C12" s="73" t="e">
        <f>CRH2材料匹配!#REF!+CRH2材料匹配!#REF!</f>
        <v>#REF!</v>
      </c>
      <c r="D12" s="73" t="e">
        <f>CRH2材料匹配!#REF!+CRH2材料匹配!#REF!</f>
        <v>#REF!</v>
      </c>
      <c r="E12" s="73" t="e">
        <f>CRH2材料匹配!#REF!+CRH2材料匹配!#REF!</f>
        <v>#REF!</v>
      </c>
      <c r="F12" s="73" t="e">
        <f>CRH2材料匹配!#REF!+CRH2材料匹配!#REF!</f>
        <v>#REF!</v>
      </c>
      <c r="G12" s="73" t="e">
        <f>CRH2材料匹配!#REF!+CRH2材料匹配!#REF!</f>
        <v>#REF!</v>
      </c>
      <c r="H12" s="73" t="e">
        <f>CRH2材料匹配!#REF!+CRH2材料匹配!#REF!</f>
        <v>#REF!</v>
      </c>
      <c r="I12" s="73" t="e">
        <f>CRH2材料匹配!#REF!+CRH2材料匹配!#REF!</f>
        <v>#REF!</v>
      </c>
      <c r="J12" s="73" t="e">
        <f>CRH2材料匹配!#REF!+CRH2材料匹配!#REF!</f>
        <v>#REF!</v>
      </c>
      <c r="K12" s="73" t="e">
        <f>CRH2材料匹配!#REF!+CRH2材料匹配!#REF!</f>
        <v>#REF!</v>
      </c>
      <c r="L12" s="73" t="e">
        <f>CRH2材料匹配!#REF!+CRH2材料匹配!#REF!</f>
        <v>#REF!</v>
      </c>
      <c r="M12" s="73" t="e">
        <f>CRH2材料匹配!#REF!+CRH2材料匹配!#REF!</f>
        <v>#REF!</v>
      </c>
      <c r="N12" s="73" t="e">
        <f>CRH2材料匹配!#REF!+CRH2材料匹配!#REF!</f>
        <v>#REF!</v>
      </c>
      <c r="O12" s="73">
        <f>CRH2材料匹配!E8+CRH2材料匹配!E9</f>
        <v>2</v>
      </c>
      <c r="P12" s="73">
        <f>CRH2材料匹配!F8+CRH2材料匹配!F9</f>
        <v>0</v>
      </c>
      <c r="Q12" s="73">
        <f>CRH2材料匹配!G8+CRH2材料匹配!G9</f>
        <v>0</v>
      </c>
      <c r="R12" s="73">
        <f>CRH2材料匹配!H8+CRH2材料匹配!H9</f>
        <v>0</v>
      </c>
      <c r="S12" s="73">
        <f>CRH2材料匹配!I8+CRH2材料匹配!I9</f>
        <v>1</v>
      </c>
      <c r="T12" s="73">
        <f>CRH2材料匹配!J8+CRH2材料匹配!J9</f>
        <v>1</v>
      </c>
      <c r="U12" s="73">
        <f>CRH2材料匹配!K8+CRH2材料匹配!K9</f>
        <v>0</v>
      </c>
      <c r="V12" s="73">
        <f>CRH2材料匹配!L8+CRH2材料匹配!L9</f>
        <v>0</v>
      </c>
      <c r="W12" s="73">
        <f>CRH2材料匹配!M8+CRH2材料匹配!M9</f>
        <v>1</v>
      </c>
      <c r="X12" s="73">
        <f>CRH2材料匹配!N8+CRH2材料匹配!N9</f>
        <v>134</v>
      </c>
      <c r="Y12" s="73">
        <f>CRH2材料匹配!O8+CRH2材料匹配!O9</f>
        <v>95</v>
      </c>
      <c r="Z12" s="73">
        <f>CRH2材料匹配!P8+CRH2材料匹配!P9</f>
        <v>22</v>
      </c>
      <c r="AA12" s="73" t="e">
        <f t="shared" si="0"/>
        <v>#REF!</v>
      </c>
      <c r="AB12" s="110" t="e">
        <f t="shared" si="1"/>
        <v>#REF!</v>
      </c>
      <c r="AC12" s="111" t="e">
        <f t="shared" si="2"/>
        <v>#REF!</v>
      </c>
      <c r="AD12" s="102" t="e">
        <f>(MAX(AB12:AC12)/24)*2.5</f>
        <v>#REF!</v>
      </c>
      <c r="AE12" s="103" t="e">
        <f>AB12/24*2*2.5</f>
        <v>#REF!</v>
      </c>
      <c r="AF12" s="613"/>
      <c r="AG12" s="616"/>
    </row>
    <row r="13" spans="1:33">
      <c r="A13" s="608"/>
      <c r="B13" s="73" t="s">
        <v>30</v>
      </c>
      <c r="C13" s="73" t="e">
        <f>CRH2材料匹配!#REF!+CRH2材料匹配!#REF!</f>
        <v>#REF!</v>
      </c>
      <c r="D13" s="73" t="e">
        <f>CRH2材料匹配!#REF!+CRH2材料匹配!#REF!</f>
        <v>#REF!</v>
      </c>
      <c r="E13" s="73" t="e">
        <f>CRH2材料匹配!#REF!+CRH2材料匹配!#REF!</f>
        <v>#REF!</v>
      </c>
      <c r="F13" s="73" t="e">
        <f>CRH2材料匹配!#REF!+CRH2材料匹配!#REF!</f>
        <v>#REF!</v>
      </c>
      <c r="G13" s="73" t="e">
        <f>CRH2材料匹配!#REF!+CRH2材料匹配!#REF!</f>
        <v>#REF!</v>
      </c>
      <c r="H13" s="73" t="e">
        <f>CRH2材料匹配!#REF!+CRH2材料匹配!#REF!</f>
        <v>#REF!</v>
      </c>
      <c r="I13" s="73" t="e">
        <f>CRH2材料匹配!#REF!+CRH2材料匹配!#REF!</f>
        <v>#REF!</v>
      </c>
      <c r="J13" s="73" t="e">
        <f>CRH2材料匹配!#REF!+CRH2材料匹配!#REF!</f>
        <v>#REF!</v>
      </c>
      <c r="K13" s="73" t="e">
        <f>CRH2材料匹配!#REF!+CRH2材料匹配!#REF!</f>
        <v>#REF!</v>
      </c>
      <c r="L13" s="73" t="e">
        <f>CRH2材料匹配!#REF!+CRH2材料匹配!#REF!</f>
        <v>#REF!</v>
      </c>
      <c r="M13" s="73" t="e">
        <f>CRH2材料匹配!#REF!+CRH2材料匹配!#REF!</f>
        <v>#REF!</v>
      </c>
      <c r="N13" s="73" t="e">
        <f>CRH2材料匹配!#REF!+CRH2材料匹配!#REF!</f>
        <v>#REF!</v>
      </c>
      <c r="O13" s="73">
        <f>CRH2材料匹配!E14+CRH2材料匹配!E15</f>
        <v>150</v>
      </c>
      <c r="P13" s="73">
        <f>CRH2材料匹配!F14+CRH2材料匹配!F15</f>
        <v>10</v>
      </c>
      <c r="Q13" s="73">
        <f>CRH2材料匹配!G14+CRH2材料匹配!G15</f>
        <v>32</v>
      </c>
      <c r="R13" s="73">
        <f>CRH2材料匹配!H14+CRH2材料匹配!H15</f>
        <v>24</v>
      </c>
      <c r="S13" s="73">
        <f>CRH2材料匹配!I14+CRH2材料匹配!I15</f>
        <v>2</v>
      </c>
      <c r="T13" s="73">
        <f>CRH2材料匹配!J14+CRH2材料匹配!J15</f>
        <v>16</v>
      </c>
      <c r="U13" s="73">
        <f>CRH2材料匹配!K14+CRH2材料匹配!K15</f>
        <v>52</v>
      </c>
      <c r="V13" s="73">
        <f>CRH2材料匹配!L14+CRH2材料匹配!L15</f>
        <v>2</v>
      </c>
      <c r="W13" s="73">
        <f>CRH2材料匹配!M14+CRH2材料匹配!M15</f>
        <v>308</v>
      </c>
      <c r="X13" s="73">
        <f>CRH2材料匹配!N14+CRH2材料匹配!N15</f>
        <v>4154</v>
      </c>
      <c r="Y13" s="73">
        <f>CRH2材料匹配!O14+CRH2材料匹配!O15</f>
        <v>2212</v>
      </c>
      <c r="Z13" s="73">
        <f>CRH2材料匹配!P14+CRH2材料匹配!P15</f>
        <v>2162</v>
      </c>
      <c r="AA13" s="73" t="e">
        <f t="shared" si="0"/>
        <v>#REF!</v>
      </c>
      <c r="AB13" s="110" t="e">
        <f t="shared" si="1"/>
        <v>#REF!</v>
      </c>
      <c r="AC13" s="111" t="e">
        <f t="shared" si="2"/>
        <v>#REF!</v>
      </c>
      <c r="AD13" s="102" t="e">
        <f>(MAX(AB13:AC13)/64)*2.5</f>
        <v>#REF!</v>
      </c>
      <c r="AE13" s="103" t="e">
        <f>AB13/64*2.5</f>
        <v>#REF!</v>
      </c>
      <c r="AF13" s="120">
        <v>45</v>
      </c>
      <c r="AG13" s="617"/>
    </row>
    <row r="14" spans="1:33">
      <c r="A14" s="608"/>
      <c r="B14" s="95" t="s">
        <v>31</v>
      </c>
      <c r="C14" s="95" t="e">
        <f>CRH2材料匹配!#REF!+CRH2材料匹配!#REF!+CRH2材料匹配!#REF!</f>
        <v>#REF!</v>
      </c>
      <c r="D14" s="95" t="e">
        <f>CRH2材料匹配!#REF!+CRH2材料匹配!#REF!+CRH2材料匹配!#REF!</f>
        <v>#REF!</v>
      </c>
      <c r="E14" s="95" t="e">
        <f>CRH2材料匹配!#REF!+CRH2材料匹配!#REF!+CRH2材料匹配!#REF!</f>
        <v>#REF!</v>
      </c>
      <c r="F14" s="95" t="e">
        <f>CRH2材料匹配!#REF!+CRH2材料匹配!#REF!+CRH2材料匹配!#REF!</f>
        <v>#REF!</v>
      </c>
      <c r="G14" s="95" t="e">
        <f>CRH2材料匹配!#REF!+CRH2材料匹配!#REF!+CRH2材料匹配!#REF!</f>
        <v>#REF!</v>
      </c>
      <c r="H14" s="95" t="e">
        <f>CRH2材料匹配!#REF!+CRH2材料匹配!#REF!+CRH2材料匹配!#REF!</f>
        <v>#REF!</v>
      </c>
      <c r="I14" s="95" t="e">
        <f>CRH2材料匹配!#REF!+CRH2材料匹配!#REF!+CRH2材料匹配!#REF!</f>
        <v>#REF!</v>
      </c>
      <c r="J14" s="95" t="e">
        <f>CRH2材料匹配!#REF!+CRH2材料匹配!#REF!+CRH2材料匹配!#REF!</f>
        <v>#REF!</v>
      </c>
      <c r="K14" s="95" t="e">
        <f>CRH2材料匹配!#REF!+CRH2材料匹配!#REF!+CRH2材料匹配!#REF!</f>
        <v>#REF!</v>
      </c>
      <c r="L14" s="95" t="e">
        <f>CRH2材料匹配!#REF!+CRH2材料匹配!#REF!+CRH2材料匹配!#REF!</f>
        <v>#REF!</v>
      </c>
      <c r="M14" s="95" t="e">
        <f>CRH2材料匹配!#REF!+CRH2材料匹配!#REF!+CRH2材料匹配!#REF!</f>
        <v>#REF!</v>
      </c>
      <c r="N14" s="95" t="e">
        <f>CRH2材料匹配!#REF!+CRH2材料匹配!#REF!+CRH2材料匹配!#REF!</f>
        <v>#REF!</v>
      </c>
      <c r="O14" s="95" t="e">
        <f>CRH2材料匹配!E20+CRH2材料匹配!E21+CRH2材料匹配!#REF!</f>
        <v>#REF!</v>
      </c>
      <c r="P14" s="95" t="e">
        <f>CRH2材料匹配!F20+CRH2材料匹配!F21+CRH2材料匹配!#REF!</f>
        <v>#REF!</v>
      </c>
      <c r="Q14" s="95" t="e">
        <f>CRH2材料匹配!G20+CRH2材料匹配!G21+CRH2材料匹配!#REF!</f>
        <v>#REF!</v>
      </c>
      <c r="R14" s="95" t="e">
        <f>CRH2材料匹配!H20+CRH2材料匹配!H21+CRH2材料匹配!#REF!</f>
        <v>#REF!</v>
      </c>
      <c r="S14" s="95" t="e">
        <f>CRH2材料匹配!I20+CRH2材料匹配!I21+CRH2材料匹配!#REF!</f>
        <v>#REF!</v>
      </c>
      <c r="T14" s="95" t="e">
        <f>CRH2材料匹配!J20+CRH2材料匹配!J21+CRH2材料匹配!#REF!</f>
        <v>#REF!</v>
      </c>
      <c r="U14" s="95" t="e">
        <f>CRH2材料匹配!K20+CRH2材料匹配!K21+CRH2材料匹配!#REF!</f>
        <v>#REF!</v>
      </c>
      <c r="V14" s="95" t="e">
        <f>CRH2材料匹配!L20+CRH2材料匹配!L21+CRH2材料匹配!#REF!</f>
        <v>#REF!</v>
      </c>
      <c r="W14" s="95" t="e">
        <f>CRH2材料匹配!M20+CRH2材料匹配!M21+CRH2材料匹配!#REF!</f>
        <v>#REF!</v>
      </c>
      <c r="X14" s="95" t="e">
        <f>CRH2材料匹配!N20+CRH2材料匹配!N21+CRH2材料匹配!#REF!</f>
        <v>#REF!</v>
      </c>
      <c r="Y14" s="95" t="e">
        <f>CRH2材料匹配!O20+CRH2材料匹配!O21+CRH2材料匹配!#REF!</f>
        <v>#REF!</v>
      </c>
      <c r="Z14" s="95" t="e">
        <f>CRH2材料匹配!P20+CRH2材料匹配!P21+CRH2材料匹配!#REF!</f>
        <v>#REF!</v>
      </c>
      <c r="AA14" s="95" t="e">
        <f t="shared" si="0"/>
        <v>#REF!</v>
      </c>
      <c r="AB14" s="110" t="e">
        <f t="shared" si="1"/>
        <v>#REF!</v>
      </c>
      <c r="AC14" s="112"/>
      <c r="AD14" s="113"/>
      <c r="AE14" s="114"/>
      <c r="AF14" s="121"/>
      <c r="AG14" s="122"/>
    </row>
    <row r="15" spans="1:33">
      <c r="A15" s="609"/>
      <c r="B15" s="96" t="s">
        <v>32</v>
      </c>
      <c r="C15" s="96" t="e">
        <f>CRH2材料匹配!#REF!+CRH2材料匹配!#REF!+CRH2材料匹配!#REF!</f>
        <v>#REF!</v>
      </c>
      <c r="D15" s="96" t="e">
        <f>CRH2材料匹配!#REF!+CRH2材料匹配!#REF!+CRH2材料匹配!#REF!</f>
        <v>#REF!</v>
      </c>
      <c r="E15" s="96" t="e">
        <f>CRH2材料匹配!#REF!+CRH2材料匹配!#REF!+CRH2材料匹配!#REF!</f>
        <v>#REF!</v>
      </c>
      <c r="F15" s="96" t="e">
        <f>CRH2材料匹配!#REF!+CRH2材料匹配!#REF!+CRH2材料匹配!#REF!</f>
        <v>#REF!</v>
      </c>
      <c r="G15" s="96" t="e">
        <f>CRH2材料匹配!#REF!+CRH2材料匹配!#REF!+CRH2材料匹配!#REF!</f>
        <v>#REF!</v>
      </c>
      <c r="H15" s="96" t="e">
        <f>CRH2材料匹配!#REF!+CRH2材料匹配!#REF!+CRH2材料匹配!#REF!</f>
        <v>#REF!</v>
      </c>
      <c r="I15" s="96" t="e">
        <f>CRH2材料匹配!#REF!+CRH2材料匹配!#REF!+CRH2材料匹配!#REF!</f>
        <v>#REF!</v>
      </c>
      <c r="J15" s="96" t="e">
        <f>CRH2材料匹配!#REF!+CRH2材料匹配!#REF!+CRH2材料匹配!#REF!</f>
        <v>#REF!</v>
      </c>
      <c r="K15" s="96" t="e">
        <f>CRH2材料匹配!#REF!+CRH2材料匹配!#REF!+CRH2材料匹配!#REF!</f>
        <v>#REF!</v>
      </c>
      <c r="L15" s="96" t="e">
        <f>CRH2材料匹配!#REF!+CRH2材料匹配!#REF!+CRH2材料匹配!#REF!</f>
        <v>#REF!</v>
      </c>
      <c r="M15" s="96" t="e">
        <f>CRH2材料匹配!#REF!+CRH2材料匹配!#REF!+CRH2材料匹配!#REF!</f>
        <v>#REF!</v>
      </c>
      <c r="N15" s="96" t="e">
        <f>CRH2材料匹配!#REF!+CRH2材料匹配!#REF!+CRH2材料匹配!#REF!</f>
        <v>#REF!</v>
      </c>
      <c r="O15" s="96" t="e">
        <f>CRH2材料匹配!E26+CRH2材料匹配!E27+CRH2材料匹配!#REF!</f>
        <v>#REF!</v>
      </c>
      <c r="P15" s="96" t="e">
        <f>CRH2材料匹配!F26+CRH2材料匹配!F27+CRH2材料匹配!#REF!</f>
        <v>#REF!</v>
      </c>
      <c r="Q15" s="96" t="e">
        <f>CRH2材料匹配!G26+CRH2材料匹配!G27+CRH2材料匹配!#REF!</f>
        <v>#REF!</v>
      </c>
      <c r="R15" s="96" t="e">
        <f>CRH2材料匹配!H26+CRH2材料匹配!H27+CRH2材料匹配!#REF!</f>
        <v>#REF!</v>
      </c>
      <c r="S15" s="96" t="e">
        <f>CRH2材料匹配!I26+CRH2材料匹配!I27+CRH2材料匹配!#REF!</f>
        <v>#REF!</v>
      </c>
      <c r="T15" s="96" t="e">
        <f>CRH2材料匹配!J26+CRH2材料匹配!J27+CRH2材料匹配!#REF!</f>
        <v>#REF!</v>
      </c>
      <c r="U15" s="96" t="e">
        <f>CRH2材料匹配!K26+CRH2材料匹配!K27+CRH2材料匹配!#REF!</f>
        <v>#REF!</v>
      </c>
      <c r="V15" s="96" t="e">
        <f>CRH2材料匹配!L26+CRH2材料匹配!L27+CRH2材料匹配!#REF!</f>
        <v>#REF!</v>
      </c>
      <c r="W15" s="96" t="e">
        <f>CRH2材料匹配!M26+CRH2材料匹配!M27+CRH2材料匹配!#REF!</f>
        <v>#REF!</v>
      </c>
      <c r="X15" s="96" t="e">
        <f>CRH2材料匹配!N26+CRH2材料匹配!N27+CRH2材料匹配!#REF!</f>
        <v>#REF!</v>
      </c>
      <c r="Y15" s="96" t="e">
        <f>CRH2材料匹配!O26+CRH2材料匹配!O27+CRH2材料匹配!#REF!</f>
        <v>#REF!</v>
      </c>
      <c r="Z15" s="96" t="e">
        <f>CRH2材料匹配!P26+CRH2材料匹配!P27+CRH2材料匹配!#REF!</f>
        <v>#REF!</v>
      </c>
      <c r="AA15" s="95" t="e">
        <f t="shared" si="0"/>
        <v>#REF!</v>
      </c>
      <c r="AB15" s="115" t="e">
        <f t="shared" si="1"/>
        <v>#REF!</v>
      </c>
      <c r="AC15" s="112"/>
      <c r="AD15" s="113"/>
      <c r="AE15" s="114"/>
      <c r="AF15" s="121"/>
      <c r="AG15" s="122"/>
    </row>
    <row r="16" spans="1:33">
      <c r="A16" s="603" t="s">
        <v>3</v>
      </c>
      <c r="B16" s="91" t="s">
        <v>23</v>
      </c>
      <c r="C16" s="91" t="e">
        <f>'CRH3-380+标动材料匹配'!#REF!+'CRH3-380+标动材料匹配'!#REF!+'CRH3-380+标动材料匹配'!#REF!</f>
        <v>#REF!</v>
      </c>
      <c r="D16" s="91" t="e">
        <f>'CRH3-380+标动材料匹配'!#REF!+'CRH3-380+标动材料匹配'!#REF!+'CRH3-380+标动材料匹配'!#REF!</f>
        <v>#REF!</v>
      </c>
      <c r="E16" s="91" t="e">
        <f>'CRH3-380+标动材料匹配'!#REF!+'CRH3-380+标动材料匹配'!#REF!+'CRH3-380+标动材料匹配'!#REF!</f>
        <v>#REF!</v>
      </c>
      <c r="F16" s="91" t="e">
        <f>'CRH3-380+标动材料匹配'!#REF!+'CRH3-380+标动材料匹配'!#REF!+'CRH3-380+标动材料匹配'!#REF!</f>
        <v>#REF!</v>
      </c>
      <c r="G16" s="91" t="e">
        <f>'CRH3-380+标动材料匹配'!#REF!+'CRH3-380+标动材料匹配'!#REF!+'CRH3-380+标动材料匹配'!#REF!</f>
        <v>#REF!</v>
      </c>
      <c r="H16" s="91" t="e">
        <f>'CRH3-380+标动材料匹配'!#REF!+'CRH3-380+标动材料匹配'!#REF!+'CRH3-380+标动材料匹配'!#REF!</f>
        <v>#REF!</v>
      </c>
      <c r="I16" s="91" t="e">
        <f>'CRH3-380+标动材料匹配'!#REF!+'CRH3-380+标动材料匹配'!#REF!+'CRH3-380+标动材料匹配'!#REF!</f>
        <v>#REF!</v>
      </c>
      <c r="J16" s="91" t="e">
        <f>'CRH3-380+标动材料匹配'!#REF!+'CRH3-380+标动材料匹配'!#REF!+'CRH3-380+标动材料匹配'!#REF!</f>
        <v>#REF!</v>
      </c>
      <c r="K16" s="91" t="e">
        <f>'CRH3-380+标动材料匹配'!#REF!+'CRH3-380+标动材料匹配'!#REF!+'CRH3-380+标动材料匹配'!#REF!</f>
        <v>#REF!</v>
      </c>
      <c r="L16" s="91" t="e">
        <f>'CRH3-380+标动材料匹配'!#REF!+'CRH3-380+标动材料匹配'!#REF!+'CRH3-380+标动材料匹配'!#REF!</f>
        <v>#REF!</v>
      </c>
      <c r="M16" s="91" t="e">
        <f>'CRH3-380+标动材料匹配'!#REF!+'CRH3-380+标动材料匹配'!#REF!+'CRH3-380+标动材料匹配'!#REF!</f>
        <v>#REF!</v>
      </c>
      <c r="N16" s="91" t="e">
        <f>'CRH3-380+标动材料匹配'!#REF!+'CRH3-380+标动材料匹配'!#REF!+'CRH3-380+标动材料匹配'!#REF!</f>
        <v>#REF!</v>
      </c>
      <c r="O16" s="91">
        <f>'CRH3-380+标动材料匹配'!E2+'CRH3-380+标动材料匹配'!E3+'CRH3-380+标动材料匹配'!E5</f>
        <v>0</v>
      </c>
      <c r="P16" s="91">
        <f>'CRH3-380+标动材料匹配'!F2+'CRH3-380+标动材料匹配'!F3+'CRH3-380+标动材料匹配'!F5</f>
        <v>0</v>
      </c>
      <c r="Q16" s="91">
        <f>'CRH3-380+标动材料匹配'!G2+'CRH3-380+标动材料匹配'!G3+'CRH3-380+标动材料匹配'!G5</f>
        <v>10</v>
      </c>
      <c r="R16" s="91">
        <f>'CRH3-380+标动材料匹配'!H2+'CRH3-380+标动材料匹配'!H3+'CRH3-380+标动材料匹配'!H5</f>
        <v>8</v>
      </c>
      <c r="S16" s="91">
        <f>'CRH3-380+标动材料匹配'!I2+'CRH3-380+标动材料匹配'!I3+'CRH3-380+标动材料匹配'!I5</f>
        <v>1</v>
      </c>
      <c r="T16" s="91">
        <f>'CRH3-380+标动材料匹配'!J2+'CRH3-380+标动材料匹配'!J3+'CRH3-380+标动材料匹配'!J5</f>
        <v>10</v>
      </c>
      <c r="U16" s="91">
        <f>'CRH3-380+标动材料匹配'!K2+'CRH3-380+标动材料匹配'!K3+'CRH3-380+标动材料匹配'!K5</f>
        <v>10</v>
      </c>
      <c r="V16" s="91">
        <f>'CRH3-380+标动材料匹配'!L2+'CRH3-380+标动材料匹配'!L3+'CRH3-380+标动材料匹配'!L5</f>
        <v>9</v>
      </c>
      <c r="W16" s="91">
        <f>'CRH3-380+标动材料匹配'!M2+'CRH3-380+标动材料匹配'!M3+'CRH3-380+标动材料匹配'!M5</f>
        <v>312</v>
      </c>
      <c r="X16" s="91">
        <f>'CRH3-380+标动材料匹配'!N2+'CRH3-380+标动材料匹配'!N3+'CRH3-380+标动材料匹配'!N5</f>
        <v>845</v>
      </c>
      <c r="Y16" s="91">
        <f>'CRH3-380+标动材料匹配'!O2+'CRH3-380+标动材料匹配'!O3+'CRH3-380+标动材料匹配'!O5</f>
        <v>444</v>
      </c>
      <c r="Z16" s="91">
        <f>'CRH3-380+标动材料匹配'!P2+'CRH3-380+标动材料匹配'!P3+'CRH3-380+标动材料匹配'!P5</f>
        <v>475</v>
      </c>
      <c r="AA16" s="94" t="e">
        <f t="shared" si="0"/>
        <v>#REF!</v>
      </c>
      <c r="AB16" s="108" t="e">
        <f t="shared" si="1"/>
        <v>#REF!</v>
      </c>
      <c r="AC16" s="109" t="e">
        <f t="shared" si="2"/>
        <v>#REF!</v>
      </c>
      <c r="AD16" s="100" t="e">
        <f>(MAX(AB16:AC16)/16)*2.5</f>
        <v>#REF!</v>
      </c>
      <c r="AE16" s="101" t="e">
        <f>AB16/16*2.5</f>
        <v>#REF!</v>
      </c>
      <c r="AF16" s="83">
        <v>15</v>
      </c>
      <c r="AG16" s="618">
        <v>20</v>
      </c>
    </row>
    <row r="17" spans="1:33">
      <c r="A17" s="604"/>
      <c r="B17" s="73" t="s">
        <v>24</v>
      </c>
      <c r="C17" s="73" t="e">
        <f>'CRH3-380+标动材料匹配'!#REF!+'CRH3-380+标动材料匹配'!#REF!+'CRH3-380+标动材料匹配'!#REF!</f>
        <v>#REF!</v>
      </c>
      <c r="D17" s="73" t="e">
        <f>'CRH3-380+标动材料匹配'!#REF!+'CRH3-380+标动材料匹配'!#REF!+'CRH3-380+标动材料匹配'!#REF!</f>
        <v>#REF!</v>
      </c>
      <c r="E17" s="73" t="e">
        <f>'CRH3-380+标动材料匹配'!#REF!+'CRH3-380+标动材料匹配'!#REF!+'CRH3-380+标动材料匹配'!#REF!</f>
        <v>#REF!</v>
      </c>
      <c r="F17" s="73" t="e">
        <f>'CRH3-380+标动材料匹配'!#REF!+'CRH3-380+标动材料匹配'!#REF!+'CRH3-380+标动材料匹配'!#REF!</f>
        <v>#REF!</v>
      </c>
      <c r="G17" s="73" t="e">
        <f>'CRH3-380+标动材料匹配'!#REF!+'CRH3-380+标动材料匹配'!#REF!+'CRH3-380+标动材料匹配'!#REF!</f>
        <v>#REF!</v>
      </c>
      <c r="H17" s="73" t="e">
        <f>'CRH3-380+标动材料匹配'!#REF!+'CRH3-380+标动材料匹配'!#REF!+'CRH3-380+标动材料匹配'!#REF!</f>
        <v>#REF!</v>
      </c>
      <c r="I17" s="73" t="e">
        <f>'CRH3-380+标动材料匹配'!#REF!+'CRH3-380+标动材料匹配'!#REF!+'CRH3-380+标动材料匹配'!#REF!</f>
        <v>#REF!</v>
      </c>
      <c r="J17" s="73" t="e">
        <f>'CRH3-380+标动材料匹配'!#REF!+'CRH3-380+标动材料匹配'!#REF!+'CRH3-380+标动材料匹配'!#REF!</f>
        <v>#REF!</v>
      </c>
      <c r="K17" s="73" t="e">
        <f>'CRH3-380+标动材料匹配'!#REF!+'CRH3-380+标动材料匹配'!#REF!+'CRH3-380+标动材料匹配'!#REF!</f>
        <v>#REF!</v>
      </c>
      <c r="L17" s="73" t="e">
        <f>'CRH3-380+标动材料匹配'!#REF!+'CRH3-380+标动材料匹配'!#REF!+'CRH3-380+标动材料匹配'!#REF!</f>
        <v>#REF!</v>
      </c>
      <c r="M17" s="73" t="e">
        <f>'CRH3-380+标动材料匹配'!#REF!+'CRH3-380+标动材料匹配'!#REF!+'CRH3-380+标动材料匹配'!#REF!</f>
        <v>#REF!</v>
      </c>
      <c r="N17" s="73" t="e">
        <f>'CRH3-380+标动材料匹配'!#REF!+'CRH3-380+标动材料匹配'!#REF!+'CRH3-380+标动材料匹配'!#REF!</f>
        <v>#REF!</v>
      </c>
      <c r="O17" s="73">
        <f>'CRH3-380+标动材料匹配'!E10+'CRH3-380+标动材料匹配'!E11+'CRH3-380+标动材料匹配'!E12</f>
        <v>9</v>
      </c>
      <c r="P17" s="73">
        <f>'CRH3-380+标动材料匹配'!F10+'CRH3-380+标动材料匹配'!F11+'CRH3-380+标动材料匹配'!F12</f>
        <v>9</v>
      </c>
      <c r="Q17" s="73">
        <f>'CRH3-380+标动材料匹配'!G10+'CRH3-380+标动材料匹配'!G11+'CRH3-380+标动材料匹配'!G12</f>
        <v>10</v>
      </c>
      <c r="R17" s="73">
        <f>'CRH3-380+标动材料匹配'!H10+'CRH3-380+标动材料匹配'!H11+'CRH3-380+标动材料匹配'!H12</f>
        <v>2</v>
      </c>
      <c r="S17" s="73">
        <f>'CRH3-380+标动材料匹配'!I10+'CRH3-380+标动材料匹配'!I11+'CRH3-380+标动材料匹配'!I12</f>
        <v>3</v>
      </c>
      <c r="T17" s="73">
        <f>'CRH3-380+标动材料匹配'!J10+'CRH3-380+标动材料匹配'!J11+'CRH3-380+标动材料匹配'!J12</f>
        <v>7</v>
      </c>
      <c r="U17" s="73">
        <f>'CRH3-380+标动材料匹配'!K10+'CRH3-380+标动材料匹配'!K11+'CRH3-380+标动材料匹配'!K12</f>
        <v>1</v>
      </c>
      <c r="V17" s="73">
        <f>'CRH3-380+标动材料匹配'!L10+'CRH3-380+标动材料匹配'!L11+'CRH3-380+标动材料匹配'!L12</f>
        <v>15</v>
      </c>
      <c r="W17" s="73">
        <f>'CRH3-380+标动材料匹配'!M10+'CRH3-380+标动材料匹配'!M11+'CRH3-380+标动材料匹配'!M12</f>
        <v>176</v>
      </c>
      <c r="X17" s="73">
        <f>'CRH3-380+标动材料匹配'!N10+'CRH3-380+标动材料匹配'!N11+'CRH3-380+标动材料匹配'!N12</f>
        <v>503</v>
      </c>
      <c r="Y17" s="73">
        <f>'CRH3-380+标动材料匹配'!O10+'CRH3-380+标动材料匹配'!O11+'CRH3-380+标动材料匹配'!O12</f>
        <v>497</v>
      </c>
      <c r="Z17" s="73">
        <f>'CRH3-380+标动材料匹配'!P10+'CRH3-380+标动材料匹配'!P11+'CRH3-380+标动材料匹配'!P12</f>
        <v>261</v>
      </c>
      <c r="AA17" s="73" t="e">
        <f t="shared" si="0"/>
        <v>#REF!</v>
      </c>
      <c r="AB17" s="110" t="e">
        <f t="shared" si="1"/>
        <v>#REF!</v>
      </c>
      <c r="AC17" s="111" t="e">
        <f t="shared" si="2"/>
        <v>#REF!</v>
      </c>
      <c r="AD17" s="102" t="e">
        <f>(MAX(AB17:AC17)/16)*2.5</f>
        <v>#REF!</v>
      </c>
      <c r="AE17" s="103" t="e">
        <f>AB17/16*2.5</f>
        <v>#REF!</v>
      </c>
      <c r="AF17" s="123">
        <v>9</v>
      </c>
      <c r="AG17" s="619"/>
    </row>
    <row r="18" spans="1:33">
      <c r="A18" s="604"/>
      <c r="B18" s="73" t="s">
        <v>33</v>
      </c>
      <c r="C18" s="73" t="e">
        <f>'CRH3-380+标动材料匹配'!#REF!+'CRH3-380+标动材料匹配'!#REF!+'CRH3-380+标动材料匹配'!#REF!</f>
        <v>#REF!</v>
      </c>
      <c r="D18" s="73" t="e">
        <f>'CRH3-380+标动材料匹配'!#REF!+'CRH3-380+标动材料匹配'!#REF!+'CRH3-380+标动材料匹配'!#REF!</f>
        <v>#REF!</v>
      </c>
      <c r="E18" s="73" t="e">
        <f>'CRH3-380+标动材料匹配'!#REF!+'CRH3-380+标动材料匹配'!#REF!+'CRH3-380+标动材料匹配'!#REF!</f>
        <v>#REF!</v>
      </c>
      <c r="F18" s="73" t="e">
        <f>'CRH3-380+标动材料匹配'!#REF!+'CRH3-380+标动材料匹配'!#REF!+'CRH3-380+标动材料匹配'!#REF!</f>
        <v>#REF!</v>
      </c>
      <c r="G18" s="73" t="e">
        <f>'CRH3-380+标动材料匹配'!#REF!+'CRH3-380+标动材料匹配'!#REF!+'CRH3-380+标动材料匹配'!#REF!</f>
        <v>#REF!</v>
      </c>
      <c r="H18" s="73" t="e">
        <f>'CRH3-380+标动材料匹配'!#REF!+'CRH3-380+标动材料匹配'!#REF!+'CRH3-380+标动材料匹配'!#REF!</f>
        <v>#REF!</v>
      </c>
      <c r="I18" s="73" t="e">
        <f>'CRH3-380+标动材料匹配'!#REF!+'CRH3-380+标动材料匹配'!#REF!+'CRH3-380+标动材料匹配'!#REF!</f>
        <v>#REF!</v>
      </c>
      <c r="J18" s="73" t="e">
        <f>'CRH3-380+标动材料匹配'!#REF!+'CRH3-380+标动材料匹配'!#REF!+'CRH3-380+标动材料匹配'!#REF!</f>
        <v>#REF!</v>
      </c>
      <c r="K18" s="73" t="e">
        <f>'CRH3-380+标动材料匹配'!#REF!+'CRH3-380+标动材料匹配'!#REF!+'CRH3-380+标动材料匹配'!#REF!</f>
        <v>#REF!</v>
      </c>
      <c r="L18" s="73" t="e">
        <f>'CRH3-380+标动材料匹配'!#REF!+'CRH3-380+标动材料匹配'!#REF!+'CRH3-380+标动材料匹配'!#REF!</f>
        <v>#REF!</v>
      </c>
      <c r="M18" s="73" t="e">
        <f>'CRH3-380+标动材料匹配'!#REF!+'CRH3-380+标动材料匹配'!#REF!+'CRH3-380+标动材料匹配'!#REF!</f>
        <v>#REF!</v>
      </c>
      <c r="N18" s="73" t="e">
        <f>'CRH3-380+标动材料匹配'!#REF!+'CRH3-380+标动材料匹配'!#REF!+'CRH3-380+标动材料匹配'!#REF!</f>
        <v>#REF!</v>
      </c>
      <c r="O18" s="73">
        <f>'CRH3-380+标动材料匹配'!E18+'CRH3-380+标动材料匹配'!E19+'CRH3-380+标动材料匹配'!E20</f>
        <v>270</v>
      </c>
      <c r="P18" s="73">
        <f>'CRH3-380+标动材料匹配'!F18+'CRH3-380+标动材料匹配'!F19+'CRH3-380+标动材料匹配'!F20</f>
        <v>74</v>
      </c>
      <c r="Q18" s="73">
        <f>'CRH3-380+标动材料匹配'!G18+'CRH3-380+标动材料匹配'!G19+'CRH3-380+标动材料匹配'!G20</f>
        <v>208</v>
      </c>
      <c r="R18" s="73">
        <f>'CRH3-380+标动材料匹配'!H18+'CRH3-380+标动材料匹配'!H19+'CRH3-380+标动材料匹配'!H20</f>
        <v>64</v>
      </c>
      <c r="S18" s="73">
        <f>'CRH3-380+标动材料匹配'!I18+'CRH3-380+标动材料匹配'!I19+'CRH3-380+标动材料匹配'!I20</f>
        <v>60</v>
      </c>
      <c r="T18" s="73">
        <f>'CRH3-380+标动材料匹配'!J18+'CRH3-380+标动材料匹配'!J19+'CRH3-380+标动材料匹配'!J20</f>
        <v>110</v>
      </c>
      <c r="U18" s="73">
        <f>'CRH3-380+标动材料匹配'!K18+'CRH3-380+标动材料匹配'!K19+'CRH3-380+标动材料匹配'!K20</f>
        <v>246</v>
      </c>
      <c r="V18" s="73">
        <f>'CRH3-380+标动材料匹配'!L18+'CRH3-380+标动材料匹配'!L19+'CRH3-380+标动材料匹配'!L20</f>
        <v>206</v>
      </c>
      <c r="W18" s="73">
        <f>'CRH3-380+标动材料匹配'!M18+'CRH3-380+标动材料匹配'!M19+'CRH3-380+标动材料匹配'!M20</f>
        <v>528</v>
      </c>
      <c r="X18" s="73">
        <f>'CRH3-380+标动材料匹配'!N18+'CRH3-380+标动材料匹配'!N19+'CRH3-380+标动材料匹配'!N20</f>
        <v>3406</v>
      </c>
      <c r="Y18" s="73">
        <f>'CRH3-380+标动材料匹配'!O18+'CRH3-380+标动材料匹配'!O19+'CRH3-380+标动材料匹配'!O20</f>
        <v>5449</v>
      </c>
      <c r="Z18" s="73">
        <f>'CRH3-380+标动材料匹配'!P18+'CRH3-380+标动材料匹配'!P19+'CRH3-380+标动材料匹配'!P20</f>
        <v>4386</v>
      </c>
      <c r="AA18" s="73" t="e">
        <f t="shared" ref="AA18:AA24" si="3">SUM(C18:Z18)</f>
        <v>#REF!</v>
      </c>
      <c r="AB18" s="110" t="e">
        <f t="shared" si="1"/>
        <v>#REF!</v>
      </c>
      <c r="AC18" s="111" t="e">
        <f t="shared" si="2"/>
        <v>#REF!</v>
      </c>
      <c r="AD18" s="102" t="e">
        <f>(MAX(AB18:AC18)/32)*2.5</f>
        <v>#REF!</v>
      </c>
      <c r="AE18" s="103" t="e">
        <f>AB18/32*2.5</f>
        <v>#REF!</v>
      </c>
      <c r="AF18" s="123">
        <v>15</v>
      </c>
      <c r="AG18" s="619"/>
    </row>
    <row r="19" spans="1:33">
      <c r="A19" s="604"/>
      <c r="B19" s="73" t="s">
        <v>34</v>
      </c>
      <c r="C19" s="73" t="e">
        <f>'CRH3-380+标动材料匹配'!#REF!+'CRH3-380+标动材料匹配'!#REF!+'CRH3-380+标动材料匹配'!#REF!</f>
        <v>#REF!</v>
      </c>
      <c r="D19" s="73" t="e">
        <f>'CRH3-380+标动材料匹配'!#REF!+'CRH3-380+标动材料匹配'!#REF!+'CRH3-380+标动材料匹配'!#REF!</f>
        <v>#REF!</v>
      </c>
      <c r="E19" s="73" t="e">
        <f>'CRH3-380+标动材料匹配'!#REF!+'CRH3-380+标动材料匹配'!#REF!+'CRH3-380+标动材料匹配'!#REF!</f>
        <v>#REF!</v>
      </c>
      <c r="F19" s="73" t="e">
        <f>'CRH3-380+标动材料匹配'!#REF!+'CRH3-380+标动材料匹配'!#REF!+'CRH3-380+标动材料匹配'!#REF!</f>
        <v>#REF!</v>
      </c>
      <c r="G19" s="73" t="e">
        <f>'CRH3-380+标动材料匹配'!#REF!+'CRH3-380+标动材料匹配'!#REF!+'CRH3-380+标动材料匹配'!#REF!</f>
        <v>#REF!</v>
      </c>
      <c r="H19" s="73" t="e">
        <f>'CRH3-380+标动材料匹配'!#REF!+'CRH3-380+标动材料匹配'!#REF!+'CRH3-380+标动材料匹配'!#REF!</f>
        <v>#REF!</v>
      </c>
      <c r="I19" s="73" t="e">
        <f>'CRH3-380+标动材料匹配'!#REF!+'CRH3-380+标动材料匹配'!#REF!+'CRH3-380+标动材料匹配'!#REF!</f>
        <v>#REF!</v>
      </c>
      <c r="J19" s="73" t="e">
        <f>'CRH3-380+标动材料匹配'!#REF!+'CRH3-380+标动材料匹配'!#REF!+'CRH3-380+标动材料匹配'!#REF!</f>
        <v>#REF!</v>
      </c>
      <c r="K19" s="73" t="e">
        <f>'CRH3-380+标动材料匹配'!#REF!+'CRH3-380+标动材料匹配'!#REF!+'CRH3-380+标动材料匹配'!#REF!</f>
        <v>#REF!</v>
      </c>
      <c r="L19" s="73" t="e">
        <f>'CRH3-380+标动材料匹配'!#REF!+'CRH3-380+标动材料匹配'!#REF!+'CRH3-380+标动材料匹配'!#REF!</f>
        <v>#REF!</v>
      </c>
      <c r="M19" s="73" t="e">
        <f>'CRH3-380+标动材料匹配'!#REF!+'CRH3-380+标动材料匹配'!#REF!+'CRH3-380+标动材料匹配'!#REF!</f>
        <v>#REF!</v>
      </c>
      <c r="N19" s="73" t="e">
        <f>'CRH3-380+标动材料匹配'!#REF!+'CRH3-380+标动材料匹配'!#REF!+'CRH3-380+标动材料匹配'!#REF!</f>
        <v>#REF!</v>
      </c>
      <c r="O19" s="73">
        <f>'CRH3-380+标动材料匹配'!E26+'CRH3-380+标动材料匹配'!E27+'CRH3-380+标动材料匹配'!E28</f>
        <v>440</v>
      </c>
      <c r="P19" s="73">
        <f>'CRH3-380+标动材料匹配'!F26+'CRH3-380+标动材料匹配'!F27+'CRH3-380+标动材料匹配'!F28</f>
        <v>98</v>
      </c>
      <c r="Q19" s="73">
        <f>'CRH3-380+标动材料匹配'!G26+'CRH3-380+标动材料匹配'!G27+'CRH3-380+标动材料匹配'!G28</f>
        <v>292</v>
      </c>
      <c r="R19" s="73">
        <f>'CRH3-380+标动材料匹配'!H26+'CRH3-380+标动材料匹配'!H27+'CRH3-380+标动材料匹配'!H28</f>
        <v>142</v>
      </c>
      <c r="S19" s="73">
        <f>'CRH3-380+标动材料匹配'!I26+'CRH3-380+标动材料匹配'!I27+'CRH3-380+标动材料匹配'!I28</f>
        <v>224</v>
      </c>
      <c r="T19" s="73">
        <f>'CRH3-380+标动材料匹配'!J26+'CRH3-380+标动材料匹配'!J27+'CRH3-380+标动材料匹配'!J28</f>
        <v>344</v>
      </c>
      <c r="U19" s="73">
        <f>'CRH3-380+标动材料匹配'!K26+'CRH3-380+标动材料匹配'!K27+'CRH3-380+标动材料匹配'!K28</f>
        <v>126</v>
      </c>
      <c r="V19" s="73">
        <f>'CRH3-380+标动材料匹配'!L26+'CRH3-380+标动材料匹配'!L27+'CRH3-380+标动材料匹配'!L28</f>
        <v>178</v>
      </c>
      <c r="W19" s="73">
        <f>'CRH3-380+标动材料匹配'!M26+'CRH3-380+标动材料匹配'!M27+'CRH3-380+标动材料匹配'!M28</f>
        <v>48</v>
      </c>
      <c r="X19" s="73">
        <f>'CRH3-380+标动材料匹配'!N26+'CRH3-380+标动材料匹配'!N27+'CRH3-380+标动材料匹配'!N28</f>
        <v>1138</v>
      </c>
      <c r="Y19" s="73">
        <f>'CRH3-380+标动材料匹配'!O26+'CRH3-380+标动材料匹配'!O27+'CRH3-380+标动材料匹配'!O28</f>
        <v>1782</v>
      </c>
      <c r="Z19" s="73">
        <f>'CRH3-380+标动材料匹配'!P26+'CRH3-380+标动材料匹配'!P27+'CRH3-380+标动材料匹配'!P28</f>
        <v>1278</v>
      </c>
      <c r="AA19" s="73" t="e">
        <f t="shared" si="3"/>
        <v>#REF!</v>
      </c>
      <c r="AB19" s="110" t="e">
        <f t="shared" si="1"/>
        <v>#REF!</v>
      </c>
      <c r="AC19" s="111" t="e">
        <f t="shared" si="2"/>
        <v>#REF!</v>
      </c>
      <c r="AD19" s="102" t="e">
        <f>(MAX(AB19:AC19)/32)*2.5</f>
        <v>#REF!</v>
      </c>
      <c r="AE19" s="103" t="e">
        <f>AB19/32*2.5</f>
        <v>#REF!</v>
      </c>
      <c r="AF19" s="123">
        <v>17</v>
      </c>
      <c r="AG19" s="619"/>
    </row>
    <row r="20" spans="1:33">
      <c r="A20" s="610" t="s">
        <v>35</v>
      </c>
      <c r="B20" s="95" t="s">
        <v>23</v>
      </c>
      <c r="C20" s="95" t="e">
        <f>CRH5材料匹配!#REF!+CRH5材料匹配!#REF!+CRH5材料匹配!#REF!</f>
        <v>#REF!</v>
      </c>
      <c r="D20" s="95" t="e">
        <f>CRH5材料匹配!#REF!+CRH5材料匹配!#REF!+CRH5材料匹配!#REF!</f>
        <v>#REF!</v>
      </c>
      <c r="E20" s="95" t="e">
        <f>CRH5材料匹配!#REF!+CRH5材料匹配!#REF!+CRH5材料匹配!#REF!</f>
        <v>#REF!</v>
      </c>
      <c r="F20" s="95" t="e">
        <f>CRH5材料匹配!#REF!+CRH5材料匹配!#REF!+CRH5材料匹配!#REF!</f>
        <v>#REF!</v>
      </c>
      <c r="G20" s="95" t="e">
        <f>CRH5材料匹配!#REF!+CRH5材料匹配!#REF!+CRH5材料匹配!#REF!</f>
        <v>#REF!</v>
      </c>
      <c r="H20" s="95" t="e">
        <f>CRH5材料匹配!#REF!+CRH5材料匹配!#REF!+CRH5材料匹配!#REF!</f>
        <v>#REF!</v>
      </c>
      <c r="I20" s="95" t="e">
        <f>CRH5材料匹配!#REF!+CRH5材料匹配!#REF!+CRH5材料匹配!#REF!</f>
        <v>#REF!</v>
      </c>
      <c r="J20" s="95" t="e">
        <f>CRH5材料匹配!#REF!+CRH5材料匹配!#REF!+CRH5材料匹配!#REF!</f>
        <v>#REF!</v>
      </c>
      <c r="K20" s="95" t="e">
        <f>CRH5材料匹配!#REF!+CRH5材料匹配!#REF!+CRH5材料匹配!#REF!</f>
        <v>#REF!</v>
      </c>
      <c r="L20" s="95" t="e">
        <f>CRH5材料匹配!#REF!+CRH5材料匹配!#REF!+CRH5材料匹配!#REF!</f>
        <v>#REF!</v>
      </c>
      <c r="M20" s="95" t="e">
        <f>CRH5材料匹配!#REF!+CRH5材料匹配!#REF!+CRH5材料匹配!#REF!</f>
        <v>#REF!</v>
      </c>
      <c r="N20" s="95" t="e">
        <f>CRH5材料匹配!#REF!+CRH5材料匹配!#REF!+CRH5材料匹配!#REF!</f>
        <v>#REF!</v>
      </c>
      <c r="O20" s="95">
        <f>CRH5材料匹配!E2+CRH5材料匹配!E3+CRH5材料匹配!E4</f>
        <v>0</v>
      </c>
      <c r="P20" s="95">
        <f>CRH5材料匹配!F2+CRH5材料匹配!F3+CRH5材料匹配!F4</f>
        <v>0</v>
      </c>
      <c r="Q20" s="95">
        <f>CRH5材料匹配!G2+CRH5材料匹配!G3+CRH5材料匹配!G4</f>
        <v>0</v>
      </c>
      <c r="R20" s="95">
        <f>CRH5材料匹配!H2+CRH5材料匹配!H3+CRH5材料匹配!H4</f>
        <v>0</v>
      </c>
      <c r="S20" s="95">
        <f>CRH5材料匹配!I2+CRH5材料匹配!I3+CRH5材料匹配!I4</f>
        <v>0</v>
      </c>
      <c r="T20" s="95">
        <f>CRH5材料匹配!J2+CRH5材料匹配!J3+CRH5材料匹配!J4</f>
        <v>0</v>
      </c>
      <c r="U20" s="95">
        <f>CRH5材料匹配!K2+CRH5材料匹配!K3+CRH5材料匹配!K4</f>
        <v>0</v>
      </c>
      <c r="V20" s="95">
        <f>CRH5材料匹配!L2+CRH5材料匹配!L3+CRH5材料匹配!L4</f>
        <v>0</v>
      </c>
      <c r="W20" s="95">
        <f>CRH5材料匹配!M2+CRH5材料匹配!M3+CRH5材料匹配!M4</f>
        <v>0</v>
      </c>
      <c r="X20" s="95">
        <f>CRH5材料匹配!N2+CRH5材料匹配!N3+CRH5材料匹配!N4</f>
        <v>0</v>
      </c>
      <c r="Y20" s="95">
        <f>CRH5材料匹配!O2+CRH5材料匹配!O3+CRH5材料匹配!O4</f>
        <v>0</v>
      </c>
      <c r="Z20" s="95">
        <f>CRH5材料匹配!P2+CRH5材料匹配!P3+CRH5材料匹配!P4</f>
        <v>3</v>
      </c>
      <c r="AA20" s="73" t="e">
        <f t="shared" si="3"/>
        <v>#REF!</v>
      </c>
      <c r="AB20" s="116" t="e">
        <f t="shared" si="1"/>
        <v>#REF!</v>
      </c>
      <c r="AC20" s="112" t="e">
        <f t="shared" si="2"/>
        <v>#REF!</v>
      </c>
      <c r="AD20" s="113" t="e">
        <f>(MAX(AB20:AC20)/10)*2.5</f>
        <v>#REF!</v>
      </c>
      <c r="AE20" s="114" t="e">
        <f>AB20/10*2.5</f>
        <v>#REF!</v>
      </c>
      <c r="AF20" s="118">
        <v>8</v>
      </c>
      <c r="AG20" s="615">
        <v>5</v>
      </c>
    </row>
    <row r="21" spans="1:33">
      <c r="A21" s="604"/>
      <c r="B21" s="73" t="s">
        <v>24</v>
      </c>
      <c r="C21" s="73" t="e">
        <f>CRH5材料匹配!#REF!+CRH5材料匹配!#REF!+CRH5材料匹配!#REF!</f>
        <v>#REF!</v>
      </c>
      <c r="D21" s="73" t="e">
        <f>CRH5材料匹配!#REF!+CRH5材料匹配!#REF!+CRH5材料匹配!#REF!</f>
        <v>#REF!</v>
      </c>
      <c r="E21" s="73" t="e">
        <f>CRH5材料匹配!#REF!+CRH5材料匹配!#REF!+CRH5材料匹配!#REF!</f>
        <v>#REF!</v>
      </c>
      <c r="F21" s="73" t="e">
        <f>CRH5材料匹配!#REF!+CRH5材料匹配!#REF!+CRH5材料匹配!#REF!</f>
        <v>#REF!</v>
      </c>
      <c r="G21" s="73" t="e">
        <f>CRH5材料匹配!#REF!+CRH5材料匹配!#REF!+CRH5材料匹配!#REF!</f>
        <v>#REF!</v>
      </c>
      <c r="H21" s="73" t="e">
        <f>CRH5材料匹配!#REF!+CRH5材料匹配!#REF!+CRH5材料匹配!#REF!</f>
        <v>#REF!</v>
      </c>
      <c r="I21" s="73" t="e">
        <f>CRH5材料匹配!#REF!+CRH5材料匹配!#REF!+CRH5材料匹配!#REF!</f>
        <v>#REF!</v>
      </c>
      <c r="J21" s="73" t="e">
        <f>CRH5材料匹配!#REF!+CRH5材料匹配!#REF!+CRH5材料匹配!#REF!</f>
        <v>#REF!</v>
      </c>
      <c r="K21" s="73" t="e">
        <f>CRH5材料匹配!#REF!+CRH5材料匹配!#REF!+CRH5材料匹配!#REF!</f>
        <v>#REF!</v>
      </c>
      <c r="L21" s="73" t="e">
        <f>CRH5材料匹配!#REF!+CRH5材料匹配!#REF!+CRH5材料匹配!#REF!</f>
        <v>#REF!</v>
      </c>
      <c r="M21" s="73" t="e">
        <f>CRH5材料匹配!#REF!+CRH5材料匹配!#REF!+CRH5材料匹配!#REF!</f>
        <v>#REF!</v>
      </c>
      <c r="N21" s="73" t="e">
        <f>CRH5材料匹配!#REF!+CRH5材料匹配!#REF!+CRH5材料匹配!#REF!</f>
        <v>#REF!</v>
      </c>
      <c r="O21" s="73">
        <f>CRH5材料匹配!E9+CRH5材料匹配!E10+CRH5材料匹配!E11</f>
        <v>0</v>
      </c>
      <c r="P21" s="73">
        <f>CRH5材料匹配!F9+CRH5材料匹配!F10+CRH5材料匹配!F11</f>
        <v>0</v>
      </c>
      <c r="Q21" s="73">
        <f>CRH5材料匹配!G9+CRH5材料匹配!G10+CRH5材料匹配!G11</f>
        <v>0</v>
      </c>
      <c r="R21" s="73">
        <f>CRH5材料匹配!H9+CRH5材料匹配!H10+CRH5材料匹配!H11</f>
        <v>3</v>
      </c>
      <c r="S21" s="73">
        <f>CRH5材料匹配!I9+CRH5材料匹配!I10+CRH5材料匹配!I11</f>
        <v>0</v>
      </c>
      <c r="T21" s="73">
        <f>CRH5材料匹配!J9+CRH5材料匹配!J10+CRH5材料匹配!J11</f>
        <v>0</v>
      </c>
      <c r="U21" s="73">
        <f>CRH5材料匹配!K9+CRH5材料匹配!K10+CRH5材料匹配!K11</f>
        <v>0</v>
      </c>
      <c r="V21" s="73">
        <f>CRH5材料匹配!L9+CRH5材料匹配!L10+CRH5材料匹配!L11</f>
        <v>0</v>
      </c>
      <c r="W21" s="73">
        <f>CRH5材料匹配!M9+CRH5材料匹配!M10+CRH5材料匹配!M11</f>
        <v>0</v>
      </c>
      <c r="X21" s="73">
        <f>CRH5材料匹配!N9+CRH5材料匹配!N10+CRH5材料匹配!N11</f>
        <v>0</v>
      </c>
      <c r="Y21" s="73">
        <f>CRH5材料匹配!O9+CRH5材料匹配!O10+CRH5材料匹配!O11</f>
        <v>0</v>
      </c>
      <c r="Z21" s="73">
        <f>CRH5材料匹配!P9+CRH5材料匹配!P10+CRH5材料匹配!P11</f>
        <v>3</v>
      </c>
      <c r="AA21" s="73" t="e">
        <f t="shared" si="3"/>
        <v>#REF!</v>
      </c>
      <c r="AB21" s="110" t="e">
        <f t="shared" si="1"/>
        <v>#REF!</v>
      </c>
      <c r="AC21" s="111" t="e">
        <f t="shared" si="2"/>
        <v>#REF!</v>
      </c>
      <c r="AD21" s="102" t="e">
        <f>(MAX(AB21:AC21)/22)*2.5</f>
        <v>#REF!</v>
      </c>
      <c r="AE21" s="103" t="e">
        <f>AB21/22*2.5</f>
        <v>#REF!</v>
      </c>
      <c r="AF21" s="120">
        <v>5</v>
      </c>
      <c r="AG21" s="616"/>
    </row>
    <row r="22" spans="1:33">
      <c r="A22" s="605"/>
      <c r="B22" s="97" t="s">
        <v>36</v>
      </c>
      <c r="C22" s="97" t="e">
        <f>CRH5材料匹配!#REF!+CRH5材料匹配!#REF!+CRH5材料匹配!#REF!</f>
        <v>#REF!</v>
      </c>
      <c r="D22" s="97" t="e">
        <f>CRH5材料匹配!#REF!+CRH5材料匹配!#REF!+CRH5材料匹配!#REF!</f>
        <v>#REF!</v>
      </c>
      <c r="E22" s="97" t="e">
        <f>CRH5材料匹配!#REF!+CRH5材料匹配!#REF!+CRH5材料匹配!#REF!</f>
        <v>#REF!</v>
      </c>
      <c r="F22" s="97" t="e">
        <f>CRH5材料匹配!#REF!+CRH5材料匹配!#REF!+CRH5材料匹配!#REF!</f>
        <v>#REF!</v>
      </c>
      <c r="G22" s="97" t="e">
        <f>CRH5材料匹配!#REF!+CRH5材料匹配!#REF!+CRH5材料匹配!#REF!</f>
        <v>#REF!</v>
      </c>
      <c r="H22" s="97" t="e">
        <f>CRH5材料匹配!#REF!+CRH5材料匹配!#REF!+CRH5材料匹配!#REF!</f>
        <v>#REF!</v>
      </c>
      <c r="I22" s="97" t="e">
        <f>CRH5材料匹配!#REF!+CRH5材料匹配!#REF!+CRH5材料匹配!#REF!</f>
        <v>#REF!</v>
      </c>
      <c r="J22" s="97" t="e">
        <f>CRH5材料匹配!#REF!+CRH5材料匹配!#REF!+CRH5材料匹配!#REF!</f>
        <v>#REF!</v>
      </c>
      <c r="K22" s="97" t="e">
        <f>CRH5材料匹配!#REF!+CRH5材料匹配!#REF!+CRH5材料匹配!#REF!</f>
        <v>#REF!</v>
      </c>
      <c r="L22" s="97" t="e">
        <f>CRH5材料匹配!#REF!+CRH5材料匹配!#REF!+CRH5材料匹配!#REF!</f>
        <v>#REF!</v>
      </c>
      <c r="M22" s="97" t="e">
        <f>CRH5材料匹配!#REF!+CRH5材料匹配!#REF!+CRH5材料匹配!#REF!</f>
        <v>#REF!</v>
      </c>
      <c r="N22" s="97" t="e">
        <f>CRH5材料匹配!#REF!+CRH5材料匹配!#REF!+CRH5材料匹配!#REF!</f>
        <v>#REF!</v>
      </c>
      <c r="O22" s="97">
        <f>CRH5材料匹配!E16+CRH5材料匹配!E17+CRH5材料匹配!E18</f>
        <v>0</v>
      </c>
      <c r="P22" s="97">
        <f>CRH5材料匹配!F16+CRH5材料匹配!F17+CRH5材料匹配!F18</f>
        <v>0</v>
      </c>
      <c r="Q22" s="97">
        <f>CRH5材料匹配!G16+CRH5材料匹配!G17+CRH5材料匹配!G18</f>
        <v>2</v>
      </c>
      <c r="R22" s="97">
        <f>CRH5材料匹配!H16+CRH5材料匹配!H17+CRH5材料匹配!H18</f>
        <v>8</v>
      </c>
      <c r="S22" s="97">
        <f>CRH5材料匹配!I16+CRH5材料匹配!I17+CRH5材料匹配!I18</f>
        <v>6</v>
      </c>
      <c r="T22" s="97">
        <f>CRH5材料匹配!J16+CRH5材料匹配!J17+CRH5材料匹配!J18</f>
        <v>78</v>
      </c>
      <c r="U22" s="97">
        <f>CRH5材料匹配!K16+CRH5材料匹配!K17+CRH5材料匹配!K18</f>
        <v>70</v>
      </c>
      <c r="V22" s="97">
        <f>CRH5材料匹配!L16+CRH5材料匹配!L17+CRH5材料匹配!L18</f>
        <v>78</v>
      </c>
      <c r="W22" s="97">
        <f>CRH5材料匹配!M16+CRH5材料匹配!M17+CRH5材料匹配!M18</f>
        <v>82</v>
      </c>
      <c r="X22" s="97">
        <f>CRH5材料匹配!N16+CRH5材料匹配!N17+CRH5材料匹配!N18</f>
        <v>98</v>
      </c>
      <c r="Y22" s="97">
        <f>CRH5材料匹配!O16+CRH5材料匹配!O17+CRH5材料匹配!O18</f>
        <v>388</v>
      </c>
      <c r="Z22" s="97">
        <f>CRH5材料匹配!P16+CRH5材料匹配!P17+CRH5材料匹配!P18</f>
        <v>8</v>
      </c>
      <c r="AA22" s="95" t="e">
        <f t="shared" si="3"/>
        <v>#REF!</v>
      </c>
      <c r="AB22" s="115" t="e">
        <f t="shared" si="1"/>
        <v>#REF!</v>
      </c>
      <c r="AC22" s="117" t="e">
        <f t="shared" si="2"/>
        <v>#REF!</v>
      </c>
      <c r="AD22" s="107" t="e">
        <f>(MAX(AB22:AC22)/64)*2.5</f>
        <v>#REF!</v>
      </c>
      <c r="AE22" s="105" t="e">
        <f>AB22/64*2.5</f>
        <v>#REF!</v>
      </c>
      <c r="AF22" s="80">
        <v>17</v>
      </c>
      <c r="AG22" s="620"/>
    </row>
    <row r="23" spans="1:33">
      <c r="A23" s="603" t="s">
        <v>37</v>
      </c>
      <c r="B23" s="91" t="s">
        <v>23</v>
      </c>
      <c r="C23" s="91" t="e">
        <f>CRH6材料匹配!#REF!+CRH6材料匹配!#REF!</f>
        <v>#REF!</v>
      </c>
      <c r="D23" s="91" t="e">
        <f>CRH6材料匹配!#REF!+CRH6材料匹配!#REF!</f>
        <v>#REF!</v>
      </c>
      <c r="E23" s="91" t="e">
        <f>CRH6材料匹配!#REF!+CRH6材料匹配!#REF!</f>
        <v>#REF!</v>
      </c>
      <c r="F23" s="91" t="e">
        <f>CRH6材料匹配!#REF!+CRH6材料匹配!#REF!</f>
        <v>#REF!</v>
      </c>
      <c r="G23" s="91" t="e">
        <f>CRH6材料匹配!#REF!+CRH6材料匹配!#REF!</f>
        <v>#REF!</v>
      </c>
      <c r="H23" s="91" t="e">
        <f>CRH6材料匹配!#REF!+CRH6材料匹配!#REF!</f>
        <v>#REF!</v>
      </c>
      <c r="I23" s="91" t="e">
        <f>CRH6材料匹配!#REF!+CRH6材料匹配!#REF!</f>
        <v>#REF!</v>
      </c>
      <c r="J23" s="91" t="e">
        <f>CRH6材料匹配!#REF!+CRH6材料匹配!#REF!</f>
        <v>#REF!</v>
      </c>
      <c r="K23" s="91" t="e">
        <f>CRH6材料匹配!#REF!+CRH6材料匹配!#REF!</f>
        <v>#REF!</v>
      </c>
      <c r="L23" s="91" t="e">
        <f>CRH6材料匹配!#REF!+CRH6材料匹配!#REF!</f>
        <v>#REF!</v>
      </c>
      <c r="M23" s="91" t="e">
        <f>CRH6材料匹配!#REF!+CRH6材料匹配!#REF!</f>
        <v>#REF!</v>
      </c>
      <c r="N23" s="91" t="e">
        <f>CRH6材料匹配!#REF!+CRH6材料匹配!#REF!</f>
        <v>#REF!</v>
      </c>
      <c r="O23" s="91">
        <f>CRH6材料匹配!E2+CRH6材料匹配!E3</f>
        <v>0</v>
      </c>
      <c r="P23" s="91">
        <f>CRH6材料匹配!F2+CRH6材料匹配!F3</f>
        <v>0</v>
      </c>
      <c r="Q23" s="91">
        <f>CRH6材料匹配!G2+CRH6材料匹配!G3</f>
        <v>0</v>
      </c>
      <c r="R23" s="91">
        <f>CRH6材料匹配!H2+CRH6材料匹配!H3</f>
        <v>0</v>
      </c>
      <c r="S23" s="91">
        <f>CRH6材料匹配!I2+CRH6材料匹配!I3</f>
        <v>0</v>
      </c>
      <c r="T23" s="91">
        <f>CRH6材料匹配!J2+CRH6材料匹配!J3</f>
        <v>0</v>
      </c>
      <c r="U23" s="91">
        <f>CRH6材料匹配!K2+CRH6材料匹配!K3</f>
        <v>0</v>
      </c>
      <c r="V23" s="91">
        <f>CRH6材料匹配!L2+CRH6材料匹配!L3</f>
        <v>0</v>
      </c>
      <c r="W23" s="91">
        <f>CRH6材料匹配!M2+CRH6材料匹配!M3</f>
        <v>0</v>
      </c>
      <c r="X23" s="91">
        <f>CRH6材料匹配!N2+CRH6材料匹配!N3</f>
        <v>41</v>
      </c>
      <c r="Y23" s="91">
        <f>CRH6材料匹配!O2+CRH6材料匹配!O3</f>
        <v>32</v>
      </c>
      <c r="Z23" s="91">
        <f>CRH6材料匹配!P2+CRH6材料匹配!P3</f>
        <v>112</v>
      </c>
      <c r="AA23" s="94" t="e">
        <f>SUM(C23:Z23)</f>
        <v>#REF!</v>
      </c>
      <c r="AB23" s="108" t="e">
        <f t="shared" si="1"/>
        <v>#REF!</v>
      </c>
      <c r="AC23" s="109" t="e">
        <f t="shared" si="2"/>
        <v>#REF!</v>
      </c>
      <c r="AD23" s="100"/>
      <c r="AE23" s="101" t="e">
        <f>AB23/16*2.5</f>
        <v>#REF!</v>
      </c>
      <c r="AF23" s="611">
        <v>1.5</v>
      </c>
      <c r="AG23" s="611">
        <v>2</v>
      </c>
    </row>
    <row r="24" spans="1:33">
      <c r="A24" s="604"/>
      <c r="B24" s="73" t="s">
        <v>24</v>
      </c>
      <c r="C24" s="73" t="e">
        <f>CRH6材料匹配!#REF!+CRH6材料匹配!#REF!</f>
        <v>#REF!</v>
      </c>
      <c r="D24" s="73" t="e">
        <f>CRH6材料匹配!#REF!+CRH6材料匹配!#REF!</f>
        <v>#REF!</v>
      </c>
      <c r="E24" s="73" t="e">
        <f>CRH6材料匹配!#REF!+CRH6材料匹配!#REF!</f>
        <v>#REF!</v>
      </c>
      <c r="F24" s="73" t="e">
        <f>CRH6材料匹配!#REF!+CRH6材料匹配!#REF!</f>
        <v>#REF!</v>
      </c>
      <c r="G24" s="73" t="e">
        <f>CRH6材料匹配!#REF!+CRH6材料匹配!#REF!</f>
        <v>#REF!</v>
      </c>
      <c r="H24" s="73" t="e">
        <f>CRH6材料匹配!#REF!+CRH6材料匹配!#REF!</f>
        <v>#REF!</v>
      </c>
      <c r="I24" s="73" t="e">
        <f>CRH6材料匹配!#REF!+CRH6材料匹配!#REF!</f>
        <v>#REF!</v>
      </c>
      <c r="J24" s="73" t="e">
        <f>CRH6材料匹配!#REF!+CRH6材料匹配!#REF!</f>
        <v>#REF!</v>
      </c>
      <c r="K24" s="73" t="e">
        <f>CRH6材料匹配!#REF!+CRH6材料匹配!#REF!</f>
        <v>#REF!</v>
      </c>
      <c r="L24" s="73" t="e">
        <f>CRH6材料匹配!#REF!+CRH6材料匹配!#REF!</f>
        <v>#REF!</v>
      </c>
      <c r="M24" s="73" t="e">
        <f>CRH6材料匹配!#REF!+CRH6材料匹配!#REF!</f>
        <v>#REF!</v>
      </c>
      <c r="N24" s="73" t="e">
        <f>CRH6材料匹配!#REF!+CRH6材料匹配!#REF!</f>
        <v>#REF!</v>
      </c>
      <c r="O24" s="73">
        <f>CRH6材料匹配!E9+CRH6材料匹配!E10</f>
        <v>0</v>
      </c>
      <c r="P24" s="73">
        <f>CRH6材料匹配!F9+CRH6材料匹配!F10</f>
        <v>0</v>
      </c>
      <c r="Q24" s="73">
        <f>CRH6材料匹配!G9+CRH6材料匹配!G10</f>
        <v>0</v>
      </c>
      <c r="R24" s="73">
        <f>CRH6材料匹配!H9+CRH6材料匹配!H10</f>
        <v>0</v>
      </c>
      <c r="S24" s="73">
        <f>CRH6材料匹配!I9+CRH6材料匹配!I10</f>
        <v>0</v>
      </c>
      <c r="T24" s="73">
        <f>CRH6材料匹配!J9+CRH6材料匹配!J10</f>
        <v>0</v>
      </c>
      <c r="U24" s="73">
        <f>CRH6材料匹配!K9+CRH6材料匹配!K10</f>
        <v>0</v>
      </c>
      <c r="V24" s="73">
        <f>CRH6材料匹配!L9+CRH6材料匹配!L10</f>
        <v>0</v>
      </c>
      <c r="W24" s="73">
        <f>CRH6材料匹配!M9+CRH6材料匹配!M10</f>
        <v>0</v>
      </c>
      <c r="X24" s="73">
        <f>CRH6材料匹配!N9+CRH6材料匹配!N10</f>
        <v>7</v>
      </c>
      <c r="Y24" s="73">
        <f>CRH6材料匹配!O9+CRH6材料匹配!O10</f>
        <v>7</v>
      </c>
      <c r="Z24" s="73">
        <f>CRH6材料匹配!P9+CRH6材料匹配!P10</f>
        <v>80</v>
      </c>
      <c r="AA24" s="73" t="e">
        <f t="shared" si="3"/>
        <v>#REF!</v>
      </c>
      <c r="AB24" s="110" t="e">
        <f t="shared" si="1"/>
        <v>#REF!</v>
      </c>
      <c r="AC24" s="111" t="e">
        <f t="shared" si="2"/>
        <v>#REF!</v>
      </c>
      <c r="AD24" s="102"/>
      <c r="AE24" s="103" t="e">
        <f>AB24/16*2.5</f>
        <v>#REF!</v>
      </c>
      <c r="AF24" s="612"/>
      <c r="AG24" s="612"/>
    </row>
    <row r="25" spans="1:33">
      <c r="A25" s="605"/>
      <c r="B25" s="97" t="s">
        <v>36</v>
      </c>
      <c r="C25" s="97" t="e">
        <f>CRH6材料匹配!#REF!+CRH6材料匹配!#REF!</f>
        <v>#REF!</v>
      </c>
      <c r="D25" s="97" t="e">
        <f>CRH6材料匹配!#REF!+CRH6材料匹配!#REF!</f>
        <v>#REF!</v>
      </c>
      <c r="E25" s="97" t="e">
        <f>CRH6材料匹配!#REF!+CRH6材料匹配!#REF!</f>
        <v>#REF!</v>
      </c>
      <c r="F25" s="97" t="e">
        <f>CRH6材料匹配!#REF!+CRH6材料匹配!#REF!</f>
        <v>#REF!</v>
      </c>
      <c r="G25" s="97" t="e">
        <f>CRH6材料匹配!#REF!+CRH6材料匹配!#REF!</f>
        <v>#REF!</v>
      </c>
      <c r="H25" s="97" t="e">
        <f>CRH6材料匹配!#REF!+CRH6材料匹配!#REF!</f>
        <v>#REF!</v>
      </c>
      <c r="I25" s="97" t="e">
        <f>CRH6材料匹配!#REF!+CRH6材料匹配!#REF!</f>
        <v>#REF!</v>
      </c>
      <c r="J25" s="97" t="e">
        <f>CRH6材料匹配!#REF!+CRH6材料匹配!#REF!</f>
        <v>#REF!</v>
      </c>
      <c r="K25" s="97" t="e">
        <f>CRH6材料匹配!#REF!+CRH6材料匹配!#REF!</f>
        <v>#REF!</v>
      </c>
      <c r="L25" s="97" t="e">
        <f>CRH6材料匹配!#REF!+CRH6材料匹配!#REF!</f>
        <v>#REF!</v>
      </c>
      <c r="M25" s="97" t="e">
        <f>CRH6材料匹配!#REF!+CRH6材料匹配!#REF!</f>
        <v>#REF!</v>
      </c>
      <c r="N25" s="97" t="e">
        <f>CRH6材料匹配!#REF!+CRH6材料匹配!#REF!</f>
        <v>#REF!</v>
      </c>
      <c r="O25" s="97">
        <f>CRH6材料匹配!E16+CRH6材料匹配!E17</f>
        <v>0</v>
      </c>
      <c r="P25" s="97">
        <f>CRH6材料匹配!F16+CRH6材料匹配!F17</f>
        <v>0</v>
      </c>
      <c r="Q25" s="97">
        <f>CRH6材料匹配!G16+CRH6材料匹配!G17</f>
        <v>0</v>
      </c>
      <c r="R25" s="97">
        <f>CRH6材料匹配!H16+CRH6材料匹配!H17</f>
        <v>0</v>
      </c>
      <c r="S25" s="97">
        <f>CRH6材料匹配!I16+CRH6材料匹配!I17</f>
        <v>0</v>
      </c>
      <c r="T25" s="97">
        <f>CRH6材料匹配!J16+CRH6材料匹配!J17</f>
        <v>0</v>
      </c>
      <c r="U25" s="97">
        <f>CRH6材料匹配!K16+CRH6材料匹配!K17</f>
        <v>0</v>
      </c>
      <c r="V25" s="97">
        <f>CRH6材料匹配!L16+CRH6材料匹配!L17</f>
        <v>0</v>
      </c>
      <c r="W25" s="97">
        <f>CRH6材料匹配!M16+CRH6材料匹配!M17</f>
        <v>0</v>
      </c>
      <c r="X25" s="97">
        <f>CRH6材料匹配!N16+CRH6材料匹配!N17</f>
        <v>76</v>
      </c>
      <c r="Y25" s="97">
        <f>CRH6材料匹配!O16+CRH6材料匹配!O17</f>
        <v>34</v>
      </c>
      <c r="Z25" s="97">
        <f>CRH6材料匹配!P16+CRH6材料匹配!P17</f>
        <v>320</v>
      </c>
      <c r="AA25" s="73" t="e">
        <f>SUM(C25:Z25)</f>
        <v>#REF!</v>
      </c>
      <c r="AB25" s="115" t="e">
        <f t="shared" si="1"/>
        <v>#REF!</v>
      </c>
      <c r="AC25" s="117" t="e">
        <f t="shared" si="2"/>
        <v>#REF!</v>
      </c>
      <c r="AD25" s="107"/>
      <c r="AE25" s="105" t="e">
        <f>AB25/64*2.5</f>
        <v>#REF!</v>
      </c>
      <c r="AF25" s="614"/>
      <c r="AG25" s="614"/>
    </row>
    <row r="26" spans="1:33">
      <c r="B26" s="76" t="s">
        <v>38</v>
      </c>
      <c r="C26" s="98" t="e">
        <f>C3+C4+C7+C8+C11+C12+C16+C17+C20+C21+C23+C24</f>
        <v>#REF!</v>
      </c>
      <c r="D26" s="98" t="e">
        <f>D3+D4+D7+D8+D11+D12+D16+D17+D20+D21+D23+D24</f>
        <v>#REF!</v>
      </c>
      <c r="E26" s="98" t="e">
        <f>E3+E4+E7+E8+E11+E12+E16+E17+E20+E21+E23+E24</f>
        <v>#REF!</v>
      </c>
      <c r="F26" s="98" t="e">
        <f>F3+F4+F7+F8+F11+F12+F16+F17+F20+F21+F23+F24</f>
        <v>#REF!</v>
      </c>
      <c r="G26" s="98" t="e">
        <f>G3+G4+G7+G8+G11+G12+G16+G17+G20+G21+G23+G24</f>
        <v>#REF!</v>
      </c>
      <c r="H26" s="98" t="e">
        <f t="shared" ref="H26:N26" si="4">H3+H4+H7+H8+H11+H12+H16+H17+H20+H21+H23+H24</f>
        <v>#REF!</v>
      </c>
      <c r="I26" s="98" t="e">
        <f>I3+I4+I7+I8+I11+I12+I16+I17+I20+I21+I23+I24</f>
        <v>#REF!</v>
      </c>
      <c r="J26" s="98" t="e">
        <f t="shared" si="4"/>
        <v>#REF!</v>
      </c>
      <c r="K26" s="98" t="e">
        <f t="shared" si="4"/>
        <v>#REF!</v>
      </c>
      <c r="L26" s="98" t="e">
        <f t="shared" si="4"/>
        <v>#REF!</v>
      </c>
      <c r="M26" s="98" t="e">
        <f t="shared" si="4"/>
        <v>#REF!</v>
      </c>
      <c r="N26" s="98" t="e">
        <f t="shared" si="4"/>
        <v>#REF!</v>
      </c>
      <c r="O26" s="98">
        <f>O3+O4+O7+O8+O11+O12+O16+O17+O20+O21+O23+O24</f>
        <v>21</v>
      </c>
      <c r="P26" s="98">
        <f>P3+P4+P7+P8+P11+P12+P16+P17+P20+P21+P23+P24</f>
        <v>22</v>
      </c>
      <c r="Q26" s="98">
        <f>Q3+Q4+Q7+Q8+Q11+Q12+Q16+Q17+Q20+Q21+Q23+Q24</f>
        <v>38</v>
      </c>
      <c r="R26" s="98">
        <f>R3+R4+R7+R8+R11+R12+R16+R17+R20+R21+R23+R24</f>
        <v>52</v>
      </c>
      <c r="S26" s="98">
        <f>S3+S4+S7+S8+S11+S12+S16+S17+S20+S21+S23+S24</f>
        <v>35</v>
      </c>
      <c r="T26" s="98">
        <f t="shared" ref="T26:Z26" si="5">T3+T4+T7+T8+T11+T12+T16+T17+T20+T21+T23+T24</f>
        <v>74</v>
      </c>
      <c r="U26" s="98">
        <f t="shared" si="5"/>
        <v>39</v>
      </c>
      <c r="V26" s="98">
        <f t="shared" si="5"/>
        <v>93</v>
      </c>
      <c r="W26" s="98">
        <f t="shared" si="5"/>
        <v>765</v>
      </c>
      <c r="X26" s="98">
        <f t="shared" si="5"/>
        <v>2530</v>
      </c>
      <c r="Y26" s="98">
        <f t="shared" si="5"/>
        <v>2072</v>
      </c>
      <c r="Z26" s="98">
        <f t="shared" si="5"/>
        <v>1846</v>
      </c>
      <c r="AA26" s="98" t="e">
        <f>SUM(C26:Z26)</f>
        <v>#REF!</v>
      </c>
      <c r="AB26" s="79" t="e">
        <f>SUM(C26:N26)/12</f>
        <v>#REF!</v>
      </c>
    </row>
    <row r="27" spans="1:33">
      <c r="B27" s="77" t="s">
        <v>39</v>
      </c>
      <c r="C27" s="99" t="e">
        <f>C5+C6+C9+C10+C13+C14+C15+C18+C19+C22+C25</f>
        <v>#REF!</v>
      </c>
      <c r="D27" s="99" t="e">
        <f>D5+D6+D9+D10+D13+D14+D15+D18+D19+D22+D25</f>
        <v>#REF!</v>
      </c>
      <c r="E27" s="99" t="e">
        <f>E5+E6+E9+E10+E13+E14+E15+E18+E19+E22+E25</f>
        <v>#REF!</v>
      </c>
      <c r="F27" s="99" t="e">
        <f>F5+F6+F9+F10+F13+F14+F15+F18+F19+F22+F25</f>
        <v>#REF!</v>
      </c>
      <c r="G27" s="99" t="e">
        <f>G5+G6+G9+G10+G13+G14+G15+G18+G19+G22+G25</f>
        <v>#REF!</v>
      </c>
      <c r="H27" s="99" t="e">
        <f t="shared" ref="H27:N27" si="6">H5+H6+H9+H10+H13+H14+H15+H18+H19+H22+H25</f>
        <v>#REF!</v>
      </c>
      <c r="I27" s="99" t="e">
        <f t="shared" si="6"/>
        <v>#REF!</v>
      </c>
      <c r="J27" s="99" t="e">
        <f t="shared" si="6"/>
        <v>#REF!</v>
      </c>
      <c r="K27" s="99" t="e">
        <f t="shared" si="6"/>
        <v>#REF!</v>
      </c>
      <c r="L27" s="99" t="e">
        <f t="shared" si="6"/>
        <v>#REF!</v>
      </c>
      <c r="M27" s="99" t="e">
        <f t="shared" si="6"/>
        <v>#REF!</v>
      </c>
      <c r="N27" s="99" t="e">
        <f t="shared" si="6"/>
        <v>#REF!</v>
      </c>
      <c r="O27" s="99" t="e">
        <f>O5+O6+O9+O10+O13+O14+O15+O18+O19+O22+O25</f>
        <v>#REF!</v>
      </c>
      <c r="P27" s="99" t="e">
        <f>P5+P6+P9+P10+P13+P14+P15+P18+P19+P22+P25</f>
        <v>#REF!</v>
      </c>
      <c r="Q27" s="99" t="e">
        <f>Q5+Q6+Q9+Q10+Q13+Q14+Q15+Q18+Q19+Q22+Q25</f>
        <v>#REF!</v>
      </c>
      <c r="R27" s="99" t="e">
        <f>R5+R6+R9+R10+R13+R14+R15+R18+R19+R22+R25</f>
        <v>#REF!</v>
      </c>
      <c r="S27" s="99" t="e">
        <f>S5+S6+S9+S10+S13+S14+S15+S18+S19+S22+S25</f>
        <v>#REF!</v>
      </c>
      <c r="T27" s="99" t="e">
        <f t="shared" ref="T27:Z27" si="7">T5+T6+T9+T10+T13+T14+T15+T18+T19+T22+T25</f>
        <v>#REF!</v>
      </c>
      <c r="U27" s="99" t="e">
        <f t="shared" si="7"/>
        <v>#REF!</v>
      </c>
      <c r="V27" s="99" t="e">
        <f t="shared" si="7"/>
        <v>#REF!</v>
      </c>
      <c r="W27" s="99" t="e">
        <f t="shared" si="7"/>
        <v>#REF!</v>
      </c>
      <c r="X27" s="99" t="e">
        <f t="shared" si="7"/>
        <v>#REF!</v>
      </c>
      <c r="Y27" s="99" t="e">
        <f t="shared" si="7"/>
        <v>#REF!</v>
      </c>
      <c r="Z27" s="99" t="e">
        <f t="shared" si="7"/>
        <v>#REF!</v>
      </c>
      <c r="AA27" s="99" t="e">
        <f>SUM(C27:Z27)</f>
        <v>#REF!</v>
      </c>
      <c r="AB27" s="80" t="e">
        <f>SUM(C27:N27)/12</f>
        <v>#REF!</v>
      </c>
    </row>
    <row r="28" spans="1:33">
      <c r="F28" s="86" t="e">
        <f>(C26+D26+E26+F26)/32</f>
        <v>#REF!</v>
      </c>
      <c r="G28" s="86" t="e">
        <f>G26/32</f>
        <v>#REF!</v>
      </c>
      <c r="H28" s="86" t="e">
        <f t="shared" ref="H28:R28" si="8">H26/32</f>
        <v>#REF!</v>
      </c>
      <c r="I28" s="86" t="e">
        <f t="shared" si="8"/>
        <v>#REF!</v>
      </c>
      <c r="J28" s="86" t="e">
        <f t="shared" si="8"/>
        <v>#REF!</v>
      </c>
      <c r="K28" s="86" t="e">
        <f t="shared" si="8"/>
        <v>#REF!</v>
      </c>
      <c r="L28" s="86" t="e">
        <f t="shared" si="8"/>
        <v>#REF!</v>
      </c>
      <c r="M28" s="86" t="e">
        <f t="shared" si="8"/>
        <v>#REF!</v>
      </c>
      <c r="N28" s="86" t="e">
        <f t="shared" si="8"/>
        <v>#REF!</v>
      </c>
      <c r="O28" s="86">
        <f t="shared" si="8"/>
        <v>0.65625</v>
      </c>
      <c r="P28" s="86">
        <f t="shared" si="8"/>
        <v>0.6875</v>
      </c>
      <c r="Q28" s="86">
        <f t="shared" si="8"/>
        <v>1.1875</v>
      </c>
      <c r="R28" s="86">
        <f t="shared" si="8"/>
        <v>1.625</v>
      </c>
      <c r="S28" s="86">
        <f t="shared" ref="S28:Z28" si="9">S26/32</f>
        <v>1.09375</v>
      </c>
      <c r="T28" s="86">
        <f t="shared" si="9"/>
        <v>2.3125</v>
      </c>
      <c r="U28" s="86">
        <f t="shared" si="9"/>
        <v>1.21875</v>
      </c>
      <c r="V28" s="86">
        <f t="shared" si="9"/>
        <v>2.90625</v>
      </c>
      <c r="W28" s="86">
        <f t="shared" si="9"/>
        <v>23.90625</v>
      </c>
      <c r="X28" s="86">
        <f t="shared" si="9"/>
        <v>79.0625</v>
      </c>
      <c r="Y28" s="86">
        <f t="shared" si="9"/>
        <v>64.75</v>
      </c>
      <c r="Z28" s="86">
        <f t="shared" si="9"/>
        <v>57.6875</v>
      </c>
    </row>
    <row r="29" spans="1:33">
      <c r="F29" s="86" t="e">
        <f>(C27+D27+E27+F27)/64</f>
        <v>#REF!</v>
      </c>
      <c r="G29" s="86" t="e">
        <f>G27/64</f>
        <v>#REF!</v>
      </c>
      <c r="H29" s="86" t="e">
        <f t="shared" ref="H29:R29" si="10">H27/64</f>
        <v>#REF!</v>
      </c>
      <c r="I29" s="86" t="e">
        <f t="shared" si="10"/>
        <v>#REF!</v>
      </c>
      <c r="J29" s="86" t="e">
        <f t="shared" si="10"/>
        <v>#REF!</v>
      </c>
      <c r="K29" s="86" t="e">
        <f t="shared" si="10"/>
        <v>#REF!</v>
      </c>
      <c r="L29" s="86" t="e">
        <f t="shared" si="10"/>
        <v>#REF!</v>
      </c>
      <c r="M29" s="86" t="e">
        <f t="shared" si="10"/>
        <v>#REF!</v>
      </c>
      <c r="N29" s="86" t="e">
        <f t="shared" si="10"/>
        <v>#REF!</v>
      </c>
      <c r="O29" s="86" t="e">
        <f t="shared" si="10"/>
        <v>#REF!</v>
      </c>
      <c r="P29" s="86" t="e">
        <f t="shared" si="10"/>
        <v>#REF!</v>
      </c>
      <c r="Q29" s="86" t="e">
        <f t="shared" si="10"/>
        <v>#REF!</v>
      </c>
      <c r="R29" s="86" t="e">
        <f t="shared" si="10"/>
        <v>#REF!</v>
      </c>
      <c r="S29" s="86" t="e">
        <f t="shared" ref="S29:Z29" si="11">S27/64</f>
        <v>#REF!</v>
      </c>
      <c r="T29" s="86" t="e">
        <f t="shared" si="11"/>
        <v>#REF!</v>
      </c>
      <c r="U29" s="86" t="e">
        <f t="shared" si="11"/>
        <v>#REF!</v>
      </c>
      <c r="V29" s="86" t="e">
        <f t="shared" si="11"/>
        <v>#REF!</v>
      </c>
      <c r="W29" s="86" t="e">
        <f t="shared" si="11"/>
        <v>#REF!</v>
      </c>
      <c r="X29" s="86" t="e">
        <f t="shared" si="11"/>
        <v>#REF!</v>
      </c>
      <c r="Y29" s="86" t="e">
        <f t="shared" si="11"/>
        <v>#REF!</v>
      </c>
      <c r="Z29" s="86" t="e">
        <f t="shared" si="11"/>
        <v>#REF!</v>
      </c>
    </row>
    <row r="32" spans="1:33">
      <c r="N32" s="86">
        <f>7205/5</f>
        <v>1441</v>
      </c>
    </row>
    <row r="33" spans="14:15">
      <c r="N33" s="86" t="e">
        <f>I27+J27+K27+L27+M27+N27</f>
        <v>#REF!</v>
      </c>
      <c r="O33" s="86" t="e">
        <f>N33/4</f>
        <v>#REF!</v>
      </c>
    </row>
  </sheetData>
  <mergeCells count="18">
    <mergeCell ref="AG23:AG25"/>
    <mergeCell ref="AG3:AG5"/>
    <mergeCell ref="AG7:AG10"/>
    <mergeCell ref="AG11:AG13"/>
    <mergeCell ref="AG16:AG19"/>
    <mergeCell ref="AG20:AG22"/>
    <mergeCell ref="A16:A19"/>
    <mergeCell ref="A20:A22"/>
    <mergeCell ref="A23:A25"/>
    <mergeCell ref="AF3:AF5"/>
    <mergeCell ref="AF7:AF10"/>
    <mergeCell ref="AF11:AF12"/>
    <mergeCell ref="AF23:AF25"/>
    <mergeCell ref="C1:AB1"/>
    <mergeCell ref="AE2:AF2"/>
    <mergeCell ref="A3:A6"/>
    <mergeCell ref="A7:A10"/>
    <mergeCell ref="A11:A15"/>
  </mergeCells>
  <phoneticPr fontId="23" type="noConversion"/>
  <pageMargins left="0.69930555555555596" right="0.69930555555555596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pane xSplit="2" ySplit="2" topLeftCell="C3" activePane="bottomRight" state="frozen"/>
      <selection activeCell="H30" sqref="H30"/>
      <selection pane="topRight" activeCell="H30" sqref="H30"/>
      <selection pane="bottomLeft" activeCell="H30" sqref="H30"/>
      <selection pane="bottomRight" activeCell="B13" sqref="B13"/>
    </sheetView>
  </sheetViews>
  <sheetFormatPr defaultColWidth="9" defaultRowHeight="16.5"/>
  <cols>
    <col min="1" max="1" width="10.875" style="292" customWidth="1"/>
    <col min="2" max="2" width="16.75" style="231" customWidth="1"/>
    <col min="3" max="14" width="6.25" style="231" customWidth="1"/>
    <col min="15" max="15" width="9.375" style="231" customWidth="1"/>
    <col min="16" max="16" width="7.75" style="231" customWidth="1"/>
    <col min="17" max="17" width="7.625" style="292" hidden="1" customWidth="1"/>
    <col min="18" max="18" width="7.75" style="292" hidden="1" customWidth="1"/>
    <col min="19" max="19" width="7.375" style="292" hidden="1" customWidth="1"/>
    <col min="20" max="20" width="11" style="293" hidden="1" customWidth="1"/>
    <col min="21" max="21" width="8.375" style="292" hidden="1" customWidth="1"/>
    <col min="22" max="22" width="3" style="231" hidden="1" customWidth="1"/>
    <col min="23" max="16384" width="9" style="231"/>
  </cols>
  <sheetData>
    <row r="1" spans="1:22" ht="20.25">
      <c r="A1" s="229"/>
      <c r="B1" s="230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230"/>
      <c r="S1" s="230"/>
      <c r="T1" s="230"/>
      <c r="U1" s="230"/>
      <c r="V1" s="230"/>
    </row>
    <row r="2" spans="1:22" ht="61.5" thickBot="1">
      <c r="A2" s="232" t="s">
        <v>0</v>
      </c>
      <c r="B2" s="232" t="s">
        <v>5</v>
      </c>
      <c r="C2" s="232" t="s">
        <v>6</v>
      </c>
      <c r="D2" s="232" t="s">
        <v>7</v>
      </c>
      <c r="E2" s="232" t="s">
        <v>8</v>
      </c>
      <c r="F2" s="232" t="s">
        <v>9</v>
      </c>
      <c r="G2" s="232" t="s">
        <v>10</v>
      </c>
      <c r="H2" s="232" t="s">
        <v>11</v>
      </c>
      <c r="I2" s="232" t="s">
        <v>12</v>
      </c>
      <c r="J2" s="232" t="s">
        <v>13</v>
      </c>
      <c r="K2" s="232" t="s">
        <v>14</v>
      </c>
      <c r="L2" s="232" t="s">
        <v>15</v>
      </c>
      <c r="M2" s="232" t="s">
        <v>16</v>
      </c>
      <c r="N2" s="232" t="s">
        <v>17</v>
      </c>
      <c r="O2" s="302" t="s">
        <v>141</v>
      </c>
      <c r="P2" s="232" t="s">
        <v>18</v>
      </c>
      <c r="Q2" s="232" t="s">
        <v>19</v>
      </c>
      <c r="R2" s="232" t="s">
        <v>20</v>
      </c>
      <c r="S2" s="232" t="s">
        <v>21</v>
      </c>
      <c r="T2" s="629" t="s">
        <v>21</v>
      </c>
      <c r="U2" s="629"/>
      <c r="V2" s="233" t="s">
        <v>22</v>
      </c>
    </row>
    <row r="3" spans="1:22" ht="20.25">
      <c r="A3" s="621" t="s">
        <v>1</v>
      </c>
      <c r="B3" s="234" t="s">
        <v>118</v>
      </c>
      <c r="C3" s="234">
        <f>'CRH1-250材料匹配'!E2</f>
        <v>0</v>
      </c>
      <c r="D3" s="234">
        <f>'CRH1-250材料匹配'!F2</f>
        <v>0</v>
      </c>
      <c r="E3" s="234">
        <f>'CRH1-250材料匹配'!G2</f>
        <v>0</v>
      </c>
      <c r="F3" s="234">
        <f>'CRH1-250材料匹配'!H2</f>
        <v>0</v>
      </c>
      <c r="G3" s="234">
        <f>'CRH1-250材料匹配'!I2</f>
        <v>0</v>
      </c>
      <c r="H3" s="234">
        <f>'CRH1-250材料匹配'!J2</f>
        <v>0</v>
      </c>
      <c r="I3" s="234">
        <f>'CRH1-250材料匹配'!K2</f>
        <v>0</v>
      </c>
      <c r="J3" s="234">
        <f>'CRH1-250材料匹配'!L2</f>
        <v>0</v>
      </c>
      <c r="K3" s="234">
        <f>'CRH1-250材料匹配'!M2</f>
        <v>10</v>
      </c>
      <c r="L3" s="234">
        <f>'CRH1-250材料匹配'!N2</f>
        <v>2</v>
      </c>
      <c r="M3" s="234">
        <f>'CRH1-250材料匹配'!O2</f>
        <v>42</v>
      </c>
      <c r="N3" s="234">
        <f>'CRH1-250材料匹配'!P2</f>
        <v>0</v>
      </c>
      <c r="O3" s="312">
        <f>SUM(C3:N3)</f>
        <v>54</v>
      </c>
      <c r="P3" s="235" t="e">
        <f>#REF!+O3</f>
        <v>#REF!</v>
      </c>
      <c r="Q3" s="236" t="e">
        <f>AVERAGE(#REF!)</f>
        <v>#REF!</v>
      </c>
      <c r="R3" s="236" t="e">
        <f>MAX(#REF!)</f>
        <v>#REF!</v>
      </c>
      <c r="S3" s="236" t="e">
        <f>(MAX(Q3:R3)/20)*2.5</f>
        <v>#REF!</v>
      </c>
      <c r="T3" s="237" t="e">
        <f>Q3/20*2.5</f>
        <v>#REF!</v>
      </c>
      <c r="U3" s="625">
        <v>2</v>
      </c>
      <c r="V3" s="626">
        <v>4</v>
      </c>
    </row>
    <row r="4" spans="1:22" s="242" customFormat="1" ht="21" thickBot="1">
      <c r="A4" s="622"/>
      <c r="B4" s="238" t="s">
        <v>120</v>
      </c>
      <c r="C4" s="238">
        <f>'CRH1-250材料匹配'!E3</f>
        <v>2</v>
      </c>
      <c r="D4" s="238">
        <f>'CRH1-250材料匹配'!F3</f>
        <v>3</v>
      </c>
      <c r="E4" s="238">
        <f>'CRH1-250材料匹配'!G3</f>
        <v>8</v>
      </c>
      <c r="F4" s="238">
        <f>'CRH1-250材料匹配'!H3</f>
        <v>16</v>
      </c>
      <c r="G4" s="238">
        <f>'CRH1-250材料匹配'!I3</f>
        <v>15</v>
      </c>
      <c r="H4" s="238">
        <f>'CRH1-250材料匹配'!J3</f>
        <v>21</v>
      </c>
      <c r="I4" s="238">
        <f>'CRH1-250材料匹配'!K3</f>
        <v>8</v>
      </c>
      <c r="J4" s="238">
        <f>'CRH1-250材料匹配'!L3</f>
        <v>16</v>
      </c>
      <c r="K4" s="238">
        <f>'CRH1-250材料匹配'!M3</f>
        <v>12</v>
      </c>
      <c r="L4" s="238">
        <f>'CRH1-250材料匹配'!N3</f>
        <v>9</v>
      </c>
      <c r="M4" s="238">
        <f>'CRH1-250材料匹配'!O3</f>
        <v>26</v>
      </c>
      <c r="N4" s="238">
        <f>'CRH1-250材料匹配'!P3</f>
        <v>22</v>
      </c>
      <c r="O4" s="313">
        <f>SUM(C4:N4)</f>
        <v>158</v>
      </c>
      <c r="P4" s="239" t="e">
        <f>#REF!+O3</f>
        <v>#REF!</v>
      </c>
      <c r="Q4" s="240"/>
      <c r="R4" s="240"/>
      <c r="S4" s="240"/>
      <c r="T4" s="241"/>
      <c r="U4" s="626"/>
      <c r="V4" s="626"/>
    </row>
    <row r="5" spans="1:22" ht="20.25">
      <c r="A5" s="623"/>
      <c r="B5" s="243" t="s">
        <v>121</v>
      </c>
      <c r="C5" s="243">
        <f>'CRH1-250材料匹配'!E9</f>
        <v>0</v>
      </c>
      <c r="D5" s="243">
        <f>'CRH1-250材料匹配'!F9</f>
        <v>0</v>
      </c>
      <c r="E5" s="243">
        <f>'CRH1-250材料匹配'!G9</f>
        <v>0</v>
      </c>
      <c r="F5" s="243">
        <f>'CRH1-250材料匹配'!H9</f>
        <v>0</v>
      </c>
      <c r="G5" s="243">
        <f>'CRH1-250材料匹配'!I9</f>
        <v>0</v>
      </c>
      <c r="H5" s="243">
        <f>'CRH1-250材料匹配'!J9</f>
        <v>0</v>
      </c>
      <c r="I5" s="243">
        <f>'CRH1-250材料匹配'!K9</f>
        <v>0</v>
      </c>
      <c r="J5" s="243">
        <f>'CRH1-250材料匹配'!L9</f>
        <v>0</v>
      </c>
      <c r="K5" s="243">
        <f>'CRH1-250材料匹配'!M9</f>
        <v>0</v>
      </c>
      <c r="L5" s="243">
        <f>'CRH1-250材料匹配'!N9</f>
        <v>21</v>
      </c>
      <c r="M5" s="243">
        <f>'CRH1-250材料匹配'!O9</f>
        <v>77</v>
      </c>
      <c r="N5" s="243">
        <f>'CRH1-250材料匹配'!P9</f>
        <v>9</v>
      </c>
      <c r="O5" s="312">
        <f t="shared" ref="O5:O46" si="0">SUM(C5:N5)</f>
        <v>107</v>
      </c>
      <c r="P5" s="235" t="e">
        <f>#REF!+O5</f>
        <v>#REF!</v>
      </c>
      <c r="Q5" s="244" t="e">
        <f>AVERAGE(#REF!)</f>
        <v>#REF!</v>
      </c>
      <c r="R5" s="244" t="e">
        <f>MAX(#REF!)</f>
        <v>#REF!</v>
      </c>
      <c r="S5" s="244" t="e">
        <f>(MAX(Q5:R5)/12)*2.5</f>
        <v>#REF!</v>
      </c>
      <c r="T5" s="245" t="e">
        <f>Q5/12*2.5</f>
        <v>#REF!</v>
      </c>
      <c r="U5" s="626"/>
      <c r="V5" s="626"/>
    </row>
    <row r="6" spans="1:22" s="242" customFormat="1" ht="21" thickBot="1">
      <c r="A6" s="623"/>
      <c r="B6" s="239" t="s">
        <v>122</v>
      </c>
      <c r="C6" s="239">
        <f>'CRH1-250材料匹配'!E10</f>
        <v>8</v>
      </c>
      <c r="D6" s="239">
        <f>'CRH1-250材料匹配'!F10</f>
        <v>10</v>
      </c>
      <c r="E6" s="239">
        <f>'CRH1-250材料匹配'!G10</f>
        <v>10</v>
      </c>
      <c r="F6" s="239">
        <f>'CRH1-250材料匹配'!H10</f>
        <v>23</v>
      </c>
      <c r="G6" s="239">
        <f>'CRH1-250材料匹配'!I10</f>
        <v>14</v>
      </c>
      <c r="H6" s="239">
        <f>'CRH1-250材料匹配'!J10</f>
        <v>35</v>
      </c>
      <c r="I6" s="239">
        <f>'CRH1-250材料匹配'!K10</f>
        <v>19</v>
      </c>
      <c r="J6" s="239">
        <f>'CRH1-250材料匹配'!L10</f>
        <v>15</v>
      </c>
      <c r="K6" s="239">
        <f>'CRH1-250材料匹配'!M10</f>
        <v>4</v>
      </c>
      <c r="L6" s="239">
        <f>'CRH1-250材料匹配'!N10</f>
        <v>6</v>
      </c>
      <c r="M6" s="239">
        <f>'CRH1-250材料匹配'!O10</f>
        <v>18</v>
      </c>
      <c r="N6" s="239">
        <f>'CRH1-250材料匹配'!P10</f>
        <v>9</v>
      </c>
      <c r="O6" s="313">
        <f t="shared" si="0"/>
        <v>171</v>
      </c>
      <c r="P6" s="239" t="e">
        <f>#REF!+O5</f>
        <v>#REF!</v>
      </c>
      <c r="Q6" s="246"/>
      <c r="R6" s="246"/>
      <c r="S6" s="246"/>
      <c r="T6" s="247"/>
      <c r="U6" s="626"/>
      <c r="V6" s="626"/>
    </row>
    <row r="7" spans="1:22" ht="20.25">
      <c r="A7" s="623"/>
      <c r="B7" s="243" t="s">
        <v>123</v>
      </c>
      <c r="C7" s="248">
        <f>'CRH1-250材料匹配'!E16</f>
        <v>0</v>
      </c>
      <c r="D7" s="248">
        <f>'CRH1-250材料匹配'!F16</f>
        <v>0</v>
      </c>
      <c r="E7" s="248">
        <f>'CRH1-250材料匹配'!G16</f>
        <v>0</v>
      </c>
      <c r="F7" s="248">
        <f>'CRH1-250材料匹配'!H16</f>
        <v>0</v>
      </c>
      <c r="G7" s="248">
        <f>'CRH1-250材料匹配'!I16</f>
        <v>0</v>
      </c>
      <c r="H7" s="248">
        <f>'CRH1-250材料匹配'!J16</f>
        <v>0</v>
      </c>
      <c r="I7" s="248">
        <f>'CRH1-250材料匹配'!K16</f>
        <v>0</v>
      </c>
      <c r="J7" s="248">
        <f>'CRH1-250材料匹配'!L16</f>
        <v>0</v>
      </c>
      <c r="K7" s="248">
        <f>'CRH1-250材料匹配'!M16</f>
        <v>0</v>
      </c>
      <c r="L7" s="248">
        <f>'CRH1-250材料匹配'!N16</f>
        <v>40</v>
      </c>
      <c r="M7" s="248">
        <f>'CRH1-250材料匹配'!O16</f>
        <v>344</v>
      </c>
      <c r="N7" s="248">
        <f>'CRH1-250材料匹配'!P16</f>
        <v>0</v>
      </c>
      <c r="O7" s="312">
        <f t="shared" si="0"/>
        <v>384</v>
      </c>
      <c r="P7" s="235" t="e">
        <f>#REF!+O7</f>
        <v>#REF!</v>
      </c>
      <c r="Q7" s="244" t="e">
        <f>AVERAGE(#REF!)</f>
        <v>#REF!</v>
      </c>
      <c r="R7" s="244" t="e">
        <f>MAX(#REF!)</f>
        <v>#REF!</v>
      </c>
      <c r="S7" s="244" t="e">
        <f>(MAX(Q7:R7)/64)*2.5</f>
        <v>#REF!</v>
      </c>
      <c r="T7" s="245" t="e">
        <f>Q7/64*2.5</f>
        <v>#REF!</v>
      </c>
      <c r="U7" s="631"/>
      <c r="V7" s="631"/>
    </row>
    <row r="8" spans="1:22" s="242" customFormat="1" ht="21" thickBot="1">
      <c r="A8" s="624"/>
      <c r="B8" s="239" t="s">
        <v>124</v>
      </c>
      <c r="C8" s="249">
        <f>'CRH1-250材料匹配'!E17</f>
        <v>0</v>
      </c>
      <c r="D8" s="249">
        <f>'CRH1-250材料匹配'!F17</f>
        <v>0</v>
      </c>
      <c r="E8" s="249">
        <f>'CRH1-250材料匹配'!G17</f>
        <v>0</v>
      </c>
      <c r="F8" s="249">
        <f>'CRH1-250材料匹配'!H17</f>
        <v>0</v>
      </c>
      <c r="G8" s="249">
        <f>'CRH1-250材料匹配'!I17</f>
        <v>0</v>
      </c>
      <c r="H8" s="249">
        <f>'CRH1-250材料匹配'!J17</f>
        <v>0</v>
      </c>
      <c r="I8" s="249">
        <f>'CRH1-250材料匹配'!K17</f>
        <v>0</v>
      </c>
      <c r="J8" s="249">
        <f>'CRH1-250材料匹配'!L17</f>
        <v>0</v>
      </c>
      <c r="K8" s="249">
        <f>'CRH1-250材料匹配'!M17</f>
        <v>0</v>
      </c>
      <c r="L8" s="249">
        <f>'CRH1-250材料匹配'!N17</f>
        <v>0</v>
      </c>
      <c r="M8" s="249">
        <f>'CRH1-250材料匹配'!O17</f>
        <v>0</v>
      </c>
      <c r="N8" s="249">
        <f>'CRH1-250材料匹配'!P17</f>
        <v>0</v>
      </c>
      <c r="O8" s="313">
        <f t="shared" si="0"/>
        <v>0</v>
      </c>
      <c r="P8" s="239" t="e">
        <f>#REF!+O7</f>
        <v>#REF!</v>
      </c>
      <c r="Q8" s="250"/>
      <c r="R8" s="250"/>
      <c r="S8" s="250"/>
      <c r="T8" s="251"/>
      <c r="U8" s="252"/>
      <c r="V8" s="252"/>
    </row>
    <row r="9" spans="1:22" ht="20.25">
      <c r="A9" s="624"/>
      <c r="B9" s="253" t="s">
        <v>125</v>
      </c>
      <c r="C9" s="254">
        <f>'CRH1-250材料匹配'!E23</f>
        <v>0</v>
      </c>
      <c r="D9" s="254">
        <f>'CRH1-250材料匹配'!F23</f>
        <v>0</v>
      </c>
      <c r="E9" s="254">
        <f>'CRH1-250材料匹配'!G23</f>
        <v>0</v>
      </c>
      <c r="F9" s="254">
        <f>'CRH1-250材料匹配'!H23</f>
        <v>0</v>
      </c>
      <c r="G9" s="254">
        <f>'CRH1-250材料匹配'!I23</f>
        <v>0</v>
      </c>
      <c r="H9" s="254">
        <f>'CRH1-250材料匹配'!J23</f>
        <v>0</v>
      </c>
      <c r="I9" s="254">
        <f>'CRH1-250材料匹配'!K23</f>
        <v>0</v>
      </c>
      <c r="J9" s="254">
        <f>'CRH1-250材料匹配'!L23</f>
        <v>0</v>
      </c>
      <c r="K9" s="254">
        <f>'CRH1-250材料匹配'!M23</f>
        <v>0</v>
      </c>
      <c r="L9" s="254">
        <f>'CRH1-250材料匹配'!N23</f>
        <v>40</v>
      </c>
      <c r="M9" s="254">
        <f>'CRH1-250材料匹配'!O23</f>
        <v>68</v>
      </c>
      <c r="N9" s="254">
        <f>'CRH1-250材料匹配'!P23</f>
        <v>4</v>
      </c>
      <c r="O9" s="312">
        <f t="shared" si="0"/>
        <v>112</v>
      </c>
      <c r="P9" s="235" t="e">
        <f>#REF!+O9</f>
        <v>#REF!</v>
      </c>
      <c r="Q9" s="255"/>
      <c r="R9" s="255"/>
      <c r="S9" s="255"/>
      <c r="T9" s="256"/>
      <c r="U9" s="257"/>
      <c r="V9" s="257"/>
    </row>
    <row r="10" spans="1:22" s="262" customFormat="1" ht="21" thickBot="1">
      <c r="A10" s="630"/>
      <c r="B10" s="258" t="s">
        <v>126</v>
      </c>
      <c r="C10" s="258">
        <f>'CRH1-250材料匹配'!E24</f>
        <v>516</v>
      </c>
      <c r="D10" s="258">
        <f>'CRH1-250材料匹配'!F24</f>
        <v>184</v>
      </c>
      <c r="E10" s="258">
        <f>'CRH1-250材料匹配'!G24</f>
        <v>299</v>
      </c>
      <c r="F10" s="258">
        <f>'CRH1-250材料匹配'!H24</f>
        <v>399</v>
      </c>
      <c r="G10" s="258">
        <f>'CRH1-250材料匹配'!I24</f>
        <v>293</v>
      </c>
      <c r="H10" s="258">
        <f>'CRH1-250材料匹配'!J24</f>
        <v>271</v>
      </c>
      <c r="I10" s="258">
        <f>'CRH1-250材料匹配'!K24</f>
        <v>345</v>
      </c>
      <c r="J10" s="258">
        <f>'CRH1-250材料匹配'!L24</f>
        <v>381</v>
      </c>
      <c r="K10" s="258">
        <f>'CRH1-250材料匹配'!M24</f>
        <v>126</v>
      </c>
      <c r="L10" s="258">
        <f>'CRH1-250材料匹配'!N24</f>
        <v>442</v>
      </c>
      <c r="M10" s="258">
        <f>'CRH1-250材料匹配'!O24</f>
        <v>594</v>
      </c>
      <c r="N10" s="258">
        <f>'CRH1-250材料匹配'!P24</f>
        <v>724</v>
      </c>
      <c r="O10" s="313">
        <f t="shared" si="0"/>
        <v>4574</v>
      </c>
      <c r="P10" s="239" t="e">
        <f>#REF!+O9</f>
        <v>#REF!</v>
      </c>
      <c r="Q10" s="259" t="e">
        <f>AVERAGE(#REF!)</f>
        <v>#REF!</v>
      </c>
      <c r="R10" s="259" t="e">
        <f>MAX(#REF!)</f>
        <v>#REF!</v>
      </c>
      <c r="S10" s="259" t="e">
        <f>(MAX(Q10:R10)/64)*1</f>
        <v>#REF!</v>
      </c>
      <c r="T10" s="260" t="e">
        <f>Q10/64*1</f>
        <v>#REF!</v>
      </c>
      <c r="U10" s="261">
        <v>2</v>
      </c>
      <c r="V10" s="261">
        <v>4</v>
      </c>
    </row>
    <row r="11" spans="1:22" ht="20.25">
      <c r="A11" s="621" t="s">
        <v>2</v>
      </c>
      <c r="B11" s="234" t="s">
        <v>127</v>
      </c>
      <c r="C11" s="234">
        <f>'CRH1-380材料匹配'!E2</f>
        <v>0</v>
      </c>
      <c r="D11" s="234">
        <f>'CRH1-380材料匹配'!F2</f>
        <v>0</v>
      </c>
      <c r="E11" s="234">
        <f>'CRH1-380材料匹配'!G2</f>
        <v>0</v>
      </c>
      <c r="F11" s="234">
        <f>'CRH1-380材料匹配'!H2</f>
        <v>0</v>
      </c>
      <c r="G11" s="234">
        <f>'CRH1-380材料匹配'!I2</f>
        <v>0</v>
      </c>
      <c r="H11" s="234">
        <f>'CRH1-380材料匹配'!J2</f>
        <v>0</v>
      </c>
      <c r="I11" s="234">
        <f>'CRH1-380材料匹配'!K2</f>
        <v>0</v>
      </c>
      <c r="J11" s="234">
        <f>'CRH1-380材料匹配'!L2</f>
        <v>5</v>
      </c>
      <c r="K11" s="234">
        <f>'CRH1-380材料匹配'!M2</f>
        <v>16</v>
      </c>
      <c r="L11" s="234">
        <f>'CRH1-380材料匹配'!N2</f>
        <v>16</v>
      </c>
      <c r="M11" s="234">
        <f>'CRH1-380材料匹配'!O2</f>
        <v>0</v>
      </c>
      <c r="N11" s="234">
        <f>'CRH1-380材料匹配'!P2</f>
        <v>0</v>
      </c>
      <c r="O11" s="312">
        <f t="shared" si="0"/>
        <v>37</v>
      </c>
      <c r="P11" s="235" t="e">
        <f>#REF!+O11</f>
        <v>#REF!</v>
      </c>
      <c r="Q11" s="236" t="e">
        <f>AVERAGE(#REF!)</f>
        <v>#REF!</v>
      </c>
      <c r="R11" s="236" t="e">
        <f>MAX(#REF!)</f>
        <v>#REF!</v>
      </c>
      <c r="S11" s="236" t="e">
        <f>(MAX(Q11:R11)/16)*2.5</f>
        <v>#REF!</v>
      </c>
      <c r="T11" s="237" t="e">
        <f>Q11/16*2.5</f>
        <v>#REF!</v>
      </c>
      <c r="U11" s="625">
        <v>1.5</v>
      </c>
      <c r="V11" s="625">
        <v>2</v>
      </c>
    </row>
    <row r="12" spans="1:22" s="242" customFormat="1" ht="21" thickBot="1">
      <c r="A12" s="622"/>
      <c r="B12" s="238" t="s">
        <v>128</v>
      </c>
      <c r="C12" s="238">
        <f>'CRH1-380材料匹配'!E3</f>
        <v>0</v>
      </c>
      <c r="D12" s="238">
        <f>'CRH1-380材料匹配'!F3</f>
        <v>0</v>
      </c>
      <c r="E12" s="238">
        <f>'CRH1-380材料匹配'!G3</f>
        <v>0</v>
      </c>
      <c r="F12" s="238">
        <f>'CRH1-380材料匹配'!H3</f>
        <v>0</v>
      </c>
      <c r="G12" s="238">
        <f>'CRH1-380材料匹配'!I3</f>
        <v>0</v>
      </c>
      <c r="H12" s="238">
        <f>'CRH1-380材料匹配'!J3</f>
        <v>0</v>
      </c>
      <c r="I12" s="238">
        <f>'CRH1-380材料匹配'!K3</f>
        <v>0</v>
      </c>
      <c r="J12" s="238">
        <f>'CRH1-380材料匹配'!L3</f>
        <v>0</v>
      </c>
      <c r="K12" s="238">
        <f>'CRH1-380材料匹配'!M3</f>
        <v>0</v>
      </c>
      <c r="L12" s="238">
        <f>'CRH1-380材料匹配'!N3</f>
        <v>0</v>
      </c>
      <c r="M12" s="238">
        <f>'CRH1-380材料匹配'!O3</f>
        <v>0</v>
      </c>
      <c r="N12" s="238">
        <f>'CRH1-380材料匹配'!P3</f>
        <v>0</v>
      </c>
      <c r="O12" s="313">
        <f t="shared" si="0"/>
        <v>0</v>
      </c>
      <c r="P12" s="239" t="e">
        <f>#REF!+O11</f>
        <v>#REF!</v>
      </c>
      <c r="Q12" s="240"/>
      <c r="R12" s="240"/>
      <c r="S12" s="240"/>
      <c r="T12" s="241"/>
      <c r="U12" s="626"/>
      <c r="V12" s="626"/>
    </row>
    <row r="13" spans="1:22" ht="20.25">
      <c r="A13" s="623"/>
      <c r="B13" s="243" t="s">
        <v>121</v>
      </c>
      <c r="C13" s="243">
        <f>'CRH1-380材料匹配'!E9</f>
        <v>0</v>
      </c>
      <c r="D13" s="243">
        <f>'CRH1-380材料匹配'!F9</f>
        <v>0</v>
      </c>
      <c r="E13" s="243">
        <f>'CRH1-380材料匹配'!G9</f>
        <v>0</v>
      </c>
      <c r="F13" s="243">
        <f>'CRH1-380材料匹配'!H9</f>
        <v>0</v>
      </c>
      <c r="G13" s="243">
        <f>'CRH1-380材料匹配'!I9</f>
        <v>0</v>
      </c>
      <c r="H13" s="243">
        <f>'CRH1-380材料匹配'!J9</f>
        <v>0</v>
      </c>
      <c r="I13" s="243">
        <f>'CRH1-380材料匹配'!K9</f>
        <v>0</v>
      </c>
      <c r="J13" s="243">
        <f>'CRH1-380材料匹配'!L9</f>
        <v>0</v>
      </c>
      <c r="K13" s="243">
        <f>'CRH1-380材料匹配'!M9</f>
        <v>2</v>
      </c>
      <c r="L13" s="243">
        <f>'CRH1-380材料匹配'!N9</f>
        <v>1</v>
      </c>
      <c r="M13" s="243">
        <f>'CRH1-380材料匹配'!O9</f>
        <v>0</v>
      </c>
      <c r="N13" s="243">
        <f>'CRH1-380材料匹配'!P9</f>
        <v>0</v>
      </c>
      <c r="O13" s="312">
        <f t="shared" si="0"/>
        <v>3</v>
      </c>
      <c r="P13" s="235" t="e">
        <f>#REF!+O13</f>
        <v>#REF!</v>
      </c>
      <c r="Q13" s="244" t="e">
        <f>AVERAGE(#REF!)</f>
        <v>#REF!</v>
      </c>
      <c r="R13" s="244" t="e">
        <f>MAX(#REF!)</f>
        <v>#REF!</v>
      </c>
      <c r="S13" s="244" t="e">
        <f>(MAX(Q13:R13)/16)*2.5</f>
        <v>#REF!</v>
      </c>
      <c r="T13" s="245" t="e">
        <f>Q13/16*2.5</f>
        <v>#REF!</v>
      </c>
      <c r="U13" s="626"/>
      <c r="V13" s="626"/>
    </row>
    <row r="14" spans="1:22" s="242" customFormat="1" ht="21" thickBot="1">
      <c r="A14" s="623"/>
      <c r="B14" s="239" t="s">
        <v>122</v>
      </c>
      <c r="C14" s="239">
        <f>'CRH1-380材料匹配'!E10</f>
        <v>0</v>
      </c>
      <c r="D14" s="239">
        <f>'CRH1-380材料匹配'!F10</f>
        <v>0</v>
      </c>
      <c r="E14" s="239">
        <f>'CRH1-380材料匹配'!G10</f>
        <v>0</v>
      </c>
      <c r="F14" s="239">
        <f>'CRH1-380材料匹配'!H10</f>
        <v>0</v>
      </c>
      <c r="G14" s="239">
        <f>'CRH1-380材料匹配'!I10</f>
        <v>0</v>
      </c>
      <c r="H14" s="239">
        <f>'CRH1-380材料匹配'!J10</f>
        <v>0</v>
      </c>
      <c r="I14" s="239">
        <f>'CRH1-380材料匹配'!K10</f>
        <v>0</v>
      </c>
      <c r="J14" s="239">
        <f>'CRH1-380材料匹配'!L10</f>
        <v>0</v>
      </c>
      <c r="K14" s="239">
        <f>'CRH1-380材料匹配'!M10</f>
        <v>0</v>
      </c>
      <c r="L14" s="239">
        <f>'CRH1-380材料匹配'!N10</f>
        <v>0</v>
      </c>
      <c r="M14" s="239">
        <f>'CRH1-380材料匹配'!O10</f>
        <v>0</v>
      </c>
      <c r="N14" s="239">
        <f>'CRH1-380材料匹配'!P10</f>
        <v>0</v>
      </c>
      <c r="O14" s="313">
        <f t="shared" si="0"/>
        <v>0</v>
      </c>
      <c r="P14" s="239" t="e">
        <f>#REF!+O13</f>
        <v>#REF!</v>
      </c>
      <c r="Q14" s="246"/>
      <c r="R14" s="246"/>
      <c r="S14" s="246"/>
      <c r="T14" s="247"/>
      <c r="U14" s="626"/>
      <c r="V14" s="626"/>
    </row>
    <row r="15" spans="1:22" ht="20.25">
      <c r="A15" s="623"/>
      <c r="B15" s="243" t="s">
        <v>129</v>
      </c>
      <c r="C15" s="248">
        <f>'CRH1-380材料匹配'!E16</f>
        <v>0</v>
      </c>
      <c r="D15" s="248">
        <f>'CRH1-380材料匹配'!F16</f>
        <v>0</v>
      </c>
      <c r="E15" s="248">
        <f>'CRH1-380材料匹配'!G16</f>
        <v>0</v>
      </c>
      <c r="F15" s="248">
        <f>'CRH1-380材料匹配'!H16</f>
        <v>0</v>
      </c>
      <c r="G15" s="248">
        <f>'CRH1-380材料匹配'!I16</f>
        <v>0</v>
      </c>
      <c r="H15" s="248">
        <f>'CRH1-380材料匹配'!J16</f>
        <v>0</v>
      </c>
      <c r="I15" s="248">
        <f>'CRH1-380材料匹配'!K16</f>
        <v>0</v>
      </c>
      <c r="J15" s="248">
        <f>'CRH1-380材料匹配'!L16</f>
        <v>0</v>
      </c>
      <c r="K15" s="248">
        <f>'CRH1-380材料匹配'!M16</f>
        <v>10</v>
      </c>
      <c r="L15" s="248">
        <f>'CRH1-380材料匹配'!N16</f>
        <v>32</v>
      </c>
      <c r="M15" s="248">
        <f>'CRH1-380材料匹配'!O16</f>
        <v>32</v>
      </c>
      <c r="N15" s="248">
        <f>'CRH1-380材料匹配'!P16</f>
        <v>0</v>
      </c>
      <c r="O15" s="312">
        <f t="shared" si="0"/>
        <v>74</v>
      </c>
      <c r="P15" s="235" t="e">
        <f>#REF!+O15</f>
        <v>#REF!</v>
      </c>
      <c r="Q15" s="244" t="e">
        <f>AVERAGE(#REF!)</f>
        <v>#REF!</v>
      </c>
      <c r="R15" s="244" t="e">
        <f>MAX(#REF!)</f>
        <v>#REF!</v>
      </c>
      <c r="S15" s="244" t="e">
        <f>(MAX(Q15:R15)/32)*2.5</f>
        <v>#REF!</v>
      </c>
      <c r="T15" s="245" t="e">
        <f>Q15/32*2.5</f>
        <v>#REF!</v>
      </c>
      <c r="U15" s="626"/>
      <c r="V15" s="626"/>
    </row>
    <row r="16" spans="1:22" s="242" customFormat="1" ht="21" thickBot="1">
      <c r="A16" s="624"/>
      <c r="B16" s="239" t="s">
        <v>130</v>
      </c>
      <c r="C16" s="249">
        <f>'CRH1-380材料匹配'!E17</f>
        <v>0</v>
      </c>
      <c r="D16" s="249">
        <f>'CRH1-380材料匹配'!F17</f>
        <v>0</v>
      </c>
      <c r="E16" s="249">
        <f>'CRH1-380材料匹配'!G17</f>
        <v>0</v>
      </c>
      <c r="F16" s="249">
        <f>'CRH1-380材料匹配'!H17</f>
        <v>0</v>
      </c>
      <c r="G16" s="249">
        <f>'CRH1-380材料匹配'!I17</f>
        <v>0</v>
      </c>
      <c r="H16" s="249">
        <f>'CRH1-380材料匹配'!J17</f>
        <v>16</v>
      </c>
      <c r="I16" s="249">
        <f>'CRH1-380材料匹配'!K17</f>
        <v>2</v>
      </c>
      <c r="J16" s="249">
        <f>'CRH1-380材料匹配'!L17</f>
        <v>18</v>
      </c>
      <c r="K16" s="249">
        <f>'CRH1-380材料匹配'!M17</f>
        <v>2</v>
      </c>
      <c r="L16" s="249">
        <f>'CRH1-380材料匹配'!N17</f>
        <v>20</v>
      </c>
      <c r="M16" s="249">
        <f>'CRH1-380材料匹配'!O17</f>
        <v>14</v>
      </c>
      <c r="N16" s="249">
        <f>'CRH1-380材料匹配'!P17</f>
        <v>84</v>
      </c>
      <c r="O16" s="313">
        <f t="shared" si="0"/>
        <v>156</v>
      </c>
      <c r="P16" s="239" t="e">
        <f>#REF!+O15</f>
        <v>#REF!</v>
      </c>
      <c r="Q16" s="250"/>
      <c r="R16" s="250"/>
      <c r="S16" s="250"/>
      <c r="T16" s="251"/>
      <c r="U16" s="626"/>
      <c r="V16" s="626"/>
    </row>
    <row r="17" spans="1:22" ht="20.25">
      <c r="A17" s="624"/>
      <c r="B17" s="243" t="s">
        <v>131</v>
      </c>
      <c r="C17" s="254">
        <f>'CRH1-380材料匹配'!E23</f>
        <v>0</v>
      </c>
      <c r="D17" s="254">
        <f>'CRH1-380材料匹配'!F23</f>
        <v>0</v>
      </c>
      <c r="E17" s="254">
        <f>'CRH1-380材料匹配'!G23</f>
        <v>0</v>
      </c>
      <c r="F17" s="254">
        <f>'CRH1-380材料匹配'!H23</f>
        <v>0</v>
      </c>
      <c r="G17" s="254">
        <f>'CRH1-380材料匹配'!I23</f>
        <v>0</v>
      </c>
      <c r="H17" s="254">
        <f>'CRH1-380材料匹配'!J23</f>
        <v>0</v>
      </c>
      <c r="I17" s="254">
        <f>'CRH1-380材料匹配'!K23</f>
        <v>0</v>
      </c>
      <c r="J17" s="254">
        <f>'CRH1-380材料匹配'!L23</f>
        <v>0</v>
      </c>
      <c r="K17" s="254">
        <f>'CRH1-380材料匹配'!M23</f>
        <v>4</v>
      </c>
      <c r="L17" s="254">
        <f>'CRH1-380材料匹配'!N23</f>
        <v>2</v>
      </c>
      <c r="M17" s="254">
        <f>'CRH1-380材料匹配'!O23</f>
        <v>0</v>
      </c>
      <c r="N17" s="254">
        <f>'CRH1-380材料匹配'!P23</f>
        <v>0</v>
      </c>
      <c r="O17" s="312">
        <f t="shared" si="0"/>
        <v>6</v>
      </c>
      <c r="P17" s="235" t="e">
        <f>#REF!+O17</f>
        <v>#REF!</v>
      </c>
      <c r="Q17" s="255"/>
      <c r="R17" s="255"/>
      <c r="S17" s="255"/>
      <c r="T17" s="256"/>
      <c r="U17" s="626"/>
      <c r="V17" s="626"/>
    </row>
    <row r="18" spans="1:22" s="242" customFormat="1" ht="21" thickBot="1">
      <c r="A18" s="624"/>
      <c r="B18" s="239" t="s">
        <v>132</v>
      </c>
      <c r="C18" s="249">
        <f>'CRH1-380材料匹配'!E24</f>
        <v>0</v>
      </c>
      <c r="D18" s="249">
        <f>'CRH1-380材料匹配'!F24</f>
        <v>0</v>
      </c>
      <c r="E18" s="249">
        <f>'CRH1-380材料匹配'!G24</f>
        <v>0</v>
      </c>
      <c r="F18" s="249">
        <f>'CRH1-380材料匹配'!H24</f>
        <v>0</v>
      </c>
      <c r="G18" s="249">
        <f>'CRH1-380材料匹配'!I24</f>
        <v>0</v>
      </c>
      <c r="H18" s="249">
        <f>'CRH1-380材料匹配'!J24</f>
        <v>16</v>
      </c>
      <c r="I18" s="249">
        <f>'CRH1-380材料匹配'!K24</f>
        <v>32</v>
      </c>
      <c r="J18" s="249">
        <f>'CRH1-380材料匹配'!L24</f>
        <v>12</v>
      </c>
      <c r="K18" s="249">
        <f>'CRH1-380材料匹配'!M24</f>
        <v>0</v>
      </c>
      <c r="L18" s="249">
        <f>'CRH1-380材料匹配'!N24</f>
        <v>2</v>
      </c>
      <c r="M18" s="249">
        <f>'CRH1-380材料匹配'!O24</f>
        <v>16</v>
      </c>
      <c r="N18" s="249">
        <f>'CRH1-380材料匹配'!P24</f>
        <v>58</v>
      </c>
      <c r="O18" s="313">
        <f t="shared" si="0"/>
        <v>136</v>
      </c>
      <c r="P18" s="239" t="e">
        <f>#REF!+O17</f>
        <v>#REF!</v>
      </c>
      <c r="Q18" s="250" t="e">
        <f>AVERAGE(#REF!)</f>
        <v>#REF!</v>
      </c>
      <c r="R18" s="263" t="e">
        <f>MAX(#REF!)</f>
        <v>#REF!</v>
      </c>
      <c r="S18" s="263" t="e">
        <f>(MAX(Q18:R18)/32)*2.5</f>
        <v>#REF!</v>
      </c>
      <c r="T18" s="264" t="e">
        <f>Q18/32*2.5</f>
        <v>#REF!</v>
      </c>
      <c r="U18" s="627"/>
      <c r="V18" s="627"/>
    </row>
    <row r="19" spans="1:22" ht="17.25" customHeight="1">
      <c r="A19" s="632" t="s">
        <v>29</v>
      </c>
      <c r="B19" s="234" t="s">
        <v>127</v>
      </c>
      <c r="C19" s="243">
        <f>CRH2材料匹配!E2</f>
        <v>0</v>
      </c>
      <c r="D19" s="243">
        <f>CRH2材料匹配!F2</f>
        <v>0</v>
      </c>
      <c r="E19" s="243">
        <f>CRH2材料匹配!G2</f>
        <v>0</v>
      </c>
      <c r="F19" s="243">
        <f>CRH2材料匹配!H2</f>
        <v>0</v>
      </c>
      <c r="G19" s="243">
        <f>CRH2材料匹配!I2</f>
        <v>0</v>
      </c>
      <c r="H19" s="243">
        <f>CRH2材料匹配!J2</f>
        <v>0</v>
      </c>
      <c r="I19" s="243">
        <f>CRH2材料匹配!K2</f>
        <v>0</v>
      </c>
      <c r="J19" s="243">
        <f>CRH2材料匹配!L2</f>
        <v>32</v>
      </c>
      <c r="K19" s="243">
        <f>CRH2材料匹配!M2</f>
        <v>232</v>
      </c>
      <c r="L19" s="243">
        <f>CRH2材料匹配!N2</f>
        <v>944</v>
      </c>
      <c r="M19" s="243">
        <f>CRH2材料匹配!O2</f>
        <v>832</v>
      </c>
      <c r="N19" s="243">
        <f>CRH2材料匹配!P2</f>
        <v>848</v>
      </c>
      <c r="O19" s="312">
        <f t="shared" si="0"/>
        <v>2888</v>
      </c>
      <c r="P19" s="235" t="e">
        <f>#REF!+O19</f>
        <v>#REF!</v>
      </c>
      <c r="Q19" s="265" t="e">
        <f>AVERAGE(#REF!)</f>
        <v>#REF!</v>
      </c>
      <c r="R19" s="266" t="e">
        <f>MAX(#REF!)</f>
        <v>#REF!</v>
      </c>
      <c r="S19" s="236" t="e">
        <f>(MAX(Q19:R19)/40)*2.5</f>
        <v>#REF!</v>
      </c>
      <c r="T19" s="237" t="e">
        <f>Q19/40*2*2.5</f>
        <v>#REF!</v>
      </c>
      <c r="U19" s="625">
        <v>38</v>
      </c>
      <c r="V19" s="635">
        <v>40</v>
      </c>
    </row>
    <row r="20" spans="1:22" s="242" customFormat="1" ht="17.25" customHeight="1" thickBot="1">
      <c r="A20" s="633"/>
      <c r="B20" s="238" t="s">
        <v>128</v>
      </c>
      <c r="C20" s="239">
        <f>CRH2材料匹配!E3</f>
        <v>0</v>
      </c>
      <c r="D20" s="239">
        <f>CRH2材料匹配!F3</f>
        <v>0</v>
      </c>
      <c r="E20" s="239">
        <f>CRH2材料匹配!G3</f>
        <v>0</v>
      </c>
      <c r="F20" s="239">
        <f>CRH2材料匹配!H3</f>
        <v>0</v>
      </c>
      <c r="G20" s="239">
        <f>CRH2材料匹配!I3</f>
        <v>1</v>
      </c>
      <c r="H20" s="239">
        <f>CRH2材料匹配!J3</f>
        <v>0</v>
      </c>
      <c r="I20" s="239">
        <f>CRH2材料匹配!K3</f>
        <v>1</v>
      </c>
      <c r="J20" s="239">
        <f>CRH2材料匹配!L3</f>
        <v>1</v>
      </c>
      <c r="K20" s="239">
        <f>CRH2材料匹配!M3</f>
        <v>0</v>
      </c>
      <c r="L20" s="239">
        <f>CRH2材料匹配!N3</f>
        <v>1</v>
      </c>
      <c r="M20" s="239">
        <f>CRH2材料匹配!O3</f>
        <v>2</v>
      </c>
      <c r="N20" s="239">
        <f>CRH2材料匹配!P3</f>
        <v>2</v>
      </c>
      <c r="O20" s="313">
        <f t="shared" si="0"/>
        <v>8</v>
      </c>
      <c r="P20" s="239" t="e">
        <f>#REF!+O19</f>
        <v>#REF!</v>
      </c>
      <c r="Q20" s="279"/>
      <c r="R20" s="280"/>
      <c r="S20" s="240"/>
      <c r="T20" s="241"/>
      <c r="U20" s="626"/>
      <c r="V20" s="636"/>
    </row>
    <row r="21" spans="1:22" ht="20.25">
      <c r="A21" s="633"/>
      <c r="B21" s="243" t="s">
        <v>121</v>
      </c>
      <c r="C21" s="243">
        <f>CRH2材料匹配!E8</f>
        <v>0</v>
      </c>
      <c r="D21" s="243">
        <f>CRH2材料匹配!F8</f>
        <v>0</v>
      </c>
      <c r="E21" s="243">
        <f>CRH2材料匹配!G8</f>
        <v>0</v>
      </c>
      <c r="F21" s="243">
        <f>CRH2材料匹配!H8</f>
        <v>0</v>
      </c>
      <c r="G21" s="243">
        <f>CRH2材料匹配!I8</f>
        <v>0</v>
      </c>
      <c r="H21" s="243">
        <f>CRH2材料匹配!J8</f>
        <v>0</v>
      </c>
      <c r="I21" s="243">
        <f>CRH2材料匹配!K8</f>
        <v>0</v>
      </c>
      <c r="J21" s="243">
        <f>CRH2材料匹配!L8</f>
        <v>0</v>
      </c>
      <c r="K21" s="243">
        <f>CRH2材料匹配!M8</f>
        <v>0</v>
      </c>
      <c r="L21" s="243">
        <f>CRH2材料匹配!N8</f>
        <v>134</v>
      </c>
      <c r="M21" s="243">
        <f>CRH2材料匹配!O8</f>
        <v>94</v>
      </c>
      <c r="N21" s="243">
        <f>CRH2材料匹配!P8</f>
        <v>20</v>
      </c>
      <c r="O21" s="312">
        <f t="shared" si="0"/>
        <v>248</v>
      </c>
      <c r="P21" s="235" t="e">
        <f>#REF!+O21</f>
        <v>#REF!</v>
      </c>
      <c r="Q21" s="267" t="e">
        <f>AVERAGE(#REF!)</f>
        <v>#REF!</v>
      </c>
      <c r="R21" s="268" t="e">
        <f>MAX(#REF!)</f>
        <v>#REF!</v>
      </c>
      <c r="S21" s="244" t="e">
        <f>(MAX(Q21:R21)/24)*2.5</f>
        <v>#REF!</v>
      </c>
      <c r="T21" s="245" t="e">
        <f>Q21/24*2*2.5</f>
        <v>#REF!</v>
      </c>
      <c r="U21" s="631"/>
      <c r="V21" s="636"/>
    </row>
    <row r="22" spans="1:22" s="242" customFormat="1" ht="21" thickBot="1">
      <c r="A22" s="633"/>
      <c r="B22" s="239" t="s">
        <v>122</v>
      </c>
      <c r="C22" s="239">
        <f>CRH2材料匹配!E9</f>
        <v>2</v>
      </c>
      <c r="D22" s="239">
        <f>CRH2材料匹配!F9</f>
        <v>0</v>
      </c>
      <c r="E22" s="239">
        <f>CRH2材料匹配!G9</f>
        <v>0</v>
      </c>
      <c r="F22" s="239">
        <f>CRH2材料匹配!H9</f>
        <v>0</v>
      </c>
      <c r="G22" s="239">
        <f>CRH2材料匹配!I9</f>
        <v>1</v>
      </c>
      <c r="H22" s="239">
        <f>CRH2材料匹配!J9</f>
        <v>1</v>
      </c>
      <c r="I22" s="239">
        <f>CRH2材料匹配!K9</f>
        <v>0</v>
      </c>
      <c r="J22" s="239">
        <f>CRH2材料匹配!L9</f>
        <v>0</v>
      </c>
      <c r="K22" s="239">
        <f>CRH2材料匹配!M9</f>
        <v>1</v>
      </c>
      <c r="L22" s="239">
        <f>CRH2材料匹配!N9</f>
        <v>0</v>
      </c>
      <c r="M22" s="239">
        <f>CRH2材料匹配!O9</f>
        <v>1</v>
      </c>
      <c r="N22" s="239">
        <f>CRH2材料匹配!P9</f>
        <v>2</v>
      </c>
      <c r="O22" s="313">
        <f t="shared" si="0"/>
        <v>8</v>
      </c>
      <c r="P22" s="239" t="e">
        <f>#REF!+O21</f>
        <v>#REF!</v>
      </c>
      <c r="Q22" s="283"/>
      <c r="R22" s="284"/>
      <c r="S22" s="246"/>
      <c r="T22" s="247"/>
      <c r="U22" s="303"/>
      <c r="V22" s="636"/>
    </row>
    <row r="23" spans="1:22" ht="20.25">
      <c r="A23" s="633"/>
      <c r="B23" s="243" t="s">
        <v>30</v>
      </c>
      <c r="C23" s="243">
        <f>CRH2材料匹配!E14</f>
        <v>0</v>
      </c>
      <c r="D23" s="243">
        <f>CRH2材料匹配!F14</f>
        <v>0</v>
      </c>
      <c r="E23" s="243">
        <f>CRH2材料匹配!G14</f>
        <v>0</v>
      </c>
      <c r="F23" s="243">
        <f>CRH2材料匹配!H14</f>
        <v>0</v>
      </c>
      <c r="G23" s="243">
        <f>CRH2材料匹配!I14</f>
        <v>0</v>
      </c>
      <c r="H23" s="243">
        <f>CRH2材料匹配!J14</f>
        <v>0</v>
      </c>
      <c r="I23" s="243">
        <f>CRH2材料匹配!K14</f>
        <v>0</v>
      </c>
      <c r="J23" s="243">
        <f>CRH2材料匹配!L14</f>
        <v>0</v>
      </c>
      <c r="K23" s="243">
        <f>CRH2材料匹配!M14</f>
        <v>300</v>
      </c>
      <c r="L23" s="243">
        <f>CRH2材料匹配!N14</f>
        <v>4092</v>
      </c>
      <c r="M23" s="243">
        <f>CRH2材料匹配!O14</f>
        <v>2112</v>
      </c>
      <c r="N23" s="243">
        <f>CRH2材料匹配!P14</f>
        <v>1996</v>
      </c>
      <c r="O23" s="312">
        <f t="shared" si="0"/>
        <v>8500</v>
      </c>
      <c r="P23" s="235" t="e">
        <f>#REF!+O23</f>
        <v>#REF!</v>
      </c>
      <c r="Q23" s="267" t="e">
        <f>AVERAGE(#REF!)</f>
        <v>#REF!</v>
      </c>
      <c r="R23" s="268" t="e">
        <f>MAX(#REF!)</f>
        <v>#REF!</v>
      </c>
      <c r="S23" s="244" t="e">
        <f>(MAX(Q23:R23)/64)*2.5</f>
        <v>#REF!</v>
      </c>
      <c r="T23" s="245" t="e">
        <f>Q23/64*2.5</f>
        <v>#REF!</v>
      </c>
      <c r="U23" s="269">
        <v>45</v>
      </c>
      <c r="V23" s="637"/>
    </row>
    <row r="24" spans="1:22" ht="21" thickBot="1">
      <c r="A24" s="633"/>
      <c r="B24" s="239" t="s">
        <v>133</v>
      </c>
      <c r="C24" s="238">
        <f>CRH2材料匹配!E15</f>
        <v>150</v>
      </c>
      <c r="D24" s="238">
        <f>CRH2材料匹配!F15</f>
        <v>10</v>
      </c>
      <c r="E24" s="238">
        <f>CRH2材料匹配!G15</f>
        <v>32</v>
      </c>
      <c r="F24" s="238">
        <f>CRH2材料匹配!H15</f>
        <v>24</v>
      </c>
      <c r="G24" s="238">
        <f>CRH2材料匹配!I15</f>
        <v>2</v>
      </c>
      <c r="H24" s="238">
        <f>CRH2材料匹配!J15</f>
        <v>16</v>
      </c>
      <c r="I24" s="238">
        <f>CRH2材料匹配!K15</f>
        <v>52</v>
      </c>
      <c r="J24" s="238">
        <f>CRH2材料匹配!L15</f>
        <v>2</v>
      </c>
      <c r="K24" s="238">
        <f>CRH2材料匹配!M15</f>
        <v>8</v>
      </c>
      <c r="L24" s="238">
        <f>CRH2材料匹配!N15</f>
        <v>62</v>
      </c>
      <c r="M24" s="238">
        <f>CRH2材料匹配!O15</f>
        <v>100</v>
      </c>
      <c r="N24" s="238">
        <f>CRH2材料匹配!P15</f>
        <v>166</v>
      </c>
      <c r="O24" s="313">
        <f t="shared" si="0"/>
        <v>624</v>
      </c>
      <c r="P24" s="239" t="e">
        <f>#REF!+O23</f>
        <v>#REF!</v>
      </c>
      <c r="Q24" s="267"/>
      <c r="R24" s="270"/>
      <c r="S24" s="271"/>
      <c r="T24" s="272"/>
      <c r="U24" s="273"/>
      <c r="V24" s="274"/>
    </row>
    <row r="25" spans="1:22" ht="20.25">
      <c r="A25" s="633"/>
      <c r="B25" s="275" t="s">
        <v>31</v>
      </c>
      <c r="C25" s="275">
        <f>CRH2材料匹配!E20</f>
        <v>0</v>
      </c>
      <c r="D25" s="275">
        <f>CRH2材料匹配!F20</f>
        <v>0</v>
      </c>
      <c r="E25" s="275">
        <f>CRH2材料匹配!G20</f>
        <v>0</v>
      </c>
      <c r="F25" s="275">
        <f>CRH2材料匹配!H20</f>
        <v>0</v>
      </c>
      <c r="G25" s="275">
        <f>CRH2材料匹配!I20</f>
        <v>0</v>
      </c>
      <c r="H25" s="275">
        <f>CRH2材料匹配!J20</f>
        <v>0</v>
      </c>
      <c r="I25" s="275">
        <f>CRH2材料匹配!K20</f>
        <v>0</v>
      </c>
      <c r="J25" s="275">
        <f>CRH2材料匹配!L20</f>
        <v>0</v>
      </c>
      <c r="K25" s="275">
        <f>CRH2材料匹配!M20</f>
        <v>0</v>
      </c>
      <c r="L25" s="275">
        <f>CRH2材料匹配!N20</f>
        <v>64</v>
      </c>
      <c r="M25" s="275">
        <f>CRH2材料匹配!O20</f>
        <v>0</v>
      </c>
      <c r="N25" s="275">
        <f>CRH2材料匹配!P20</f>
        <v>0</v>
      </c>
      <c r="O25" s="312">
        <f t="shared" si="0"/>
        <v>64</v>
      </c>
      <c r="P25" s="235" t="e">
        <f>#REF!+O25</f>
        <v>#REF!</v>
      </c>
      <c r="Q25" s="267" t="e">
        <f>AVERAGE(#REF!)</f>
        <v>#REF!</v>
      </c>
      <c r="R25" s="270"/>
      <c r="S25" s="271"/>
      <c r="T25" s="272"/>
      <c r="U25" s="273"/>
      <c r="V25" s="274"/>
    </row>
    <row r="26" spans="1:22" ht="21" thickBot="1">
      <c r="A26" s="634"/>
      <c r="B26" s="276" t="s">
        <v>32</v>
      </c>
      <c r="C26" s="276">
        <f>CRH2材料匹配!E26</f>
        <v>0</v>
      </c>
      <c r="D26" s="276">
        <f>CRH2材料匹配!F26</f>
        <v>0</v>
      </c>
      <c r="E26" s="276">
        <f>CRH2材料匹配!G26</f>
        <v>0</v>
      </c>
      <c r="F26" s="276">
        <f>CRH2材料匹配!H26</f>
        <v>0</v>
      </c>
      <c r="G26" s="276">
        <f>CRH2材料匹配!I26</f>
        <v>0</v>
      </c>
      <c r="H26" s="276">
        <f>CRH2材料匹配!J26</f>
        <v>0</v>
      </c>
      <c r="I26" s="276">
        <f>CRH2材料匹配!K26</f>
        <v>0</v>
      </c>
      <c r="J26" s="276">
        <f>CRH2材料匹配!L26</f>
        <v>0</v>
      </c>
      <c r="K26" s="276">
        <f>CRH2材料匹配!M26</f>
        <v>0</v>
      </c>
      <c r="L26" s="276">
        <f>CRH2材料匹配!N26</f>
        <v>32</v>
      </c>
      <c r="M26" s="276">
        <f>CRH2材料匹配!O26</f>
        <v>0</v>
      </c>
      <c r="N26" s="276">
        <f>CRH2材料匹配!P26</f>
        <v>0</v>
      </c>
      <c r="O26" s="313">
        <f t="shared" si="0"/>
        <v>32</v>
      </c>
      <c r="P26" s="239" t="e">
        <f>#REF!+O25</f>
        <v>#REF!</v>
      </c>
      <c r="Q26" s="277" t="e">
        <f>AVERAGE(#REF!)</f>
        <v>#REF!</v>
      </c>
      <c r="R26" s="270"/>
      <c r="S26" s="271"/>
      <c r="T26" s="272"/>
      <c r="U26" s="273"/>
      <c r="V26" s="274"/>
    </row>
    <row r="27" spans="1:22" ht="20.25">
      <c r="A27" s="621" t="s">
        <v>3</v>
      </c>
      <c r="B27" s="234" t="s">
        <v>127</v>
      </c>
      <c r="C27" s="234">
        <f>'CRH3-380+标动材料匹配'!E2</f>
        <v>0</v>
      </c>
      <c r="D27" s="234">
        <f>'CRH3-380+标动材料匹配'!F2</f>
        <v>0</v>
      </c>
      <c r="E27" s="234">
        <f>'CRH3-380+标动材料匹配'!G2</f>
        <v>0</v>
      </c>
      <c r="F27" s="234">
        <f>'CRH3-380+标动材料匹配'!H2</f>
        <v>0</v>
      </c>
      <c r="G27" s="234">
        <f>'CRH3-380+标动材料匹配'!I2</f>
        <v>0</v>
      </c>
      <c r="H27" s="234">
        <f>'CRH3-380+标动材料匹配'!J2</f>
        <v>4</v>
      </c>
      <c r="I27" s="234">
        <f>'CRH3-380+标动材料匹配'!K2</f>
        <v>1</v>
      </c>
      <c r="J27" s="234">
        <f>'CRH3-380+标动材料匹配'!L2</f>
        <v>4</v>
      </c>
      <c r="K27" s="234">
        <f>'CRH3-380+标动材料匹配'!M2</f>
        <v>295</v>
      </c>
      <c r="L27" s="234">
        <f>'CRH3-380+标动材料匹配'!N2</f>
        <v>833</v>
      </c>
      <c r="M27" s="234">
        <f>'CRH3-380+标动材料匹配'!O2</f>
        <v>339</v>
      </c>
      <c r="N27" s="234">
        <f>'CRH3-380+标动材料匹配'!P2</f>
        <v>409</v>
      </c>
      <c r="O27" s="312">
        <f t="shared" si="0"/>
        <v>1885</v>
      </c>
      <c r="P27" s="235" t="e">
        <f>#REF!+O27</f>
        <v>#REF!</v>
      </c>
      <c r="Q27" s="265" t="e">
        <f>AVERAGE(#REF!)</f>
        <v>#REF!</v>
      </c>
      <c r="R27" s="266" t="e">
        <f>MAX(#REF!)</f>
        <v>#REF!</v>
      </c>
      <c r="S27" s="236" t="e">
        <f>(MAX(Q27:R27)/16)*2.5</f>
        <v>#REF!</v>
      </c>
      <c r="T27" s="237" t="e">
        <f>Q27/16*2.5</f>
        <v>#REF!</v>
      </c>
      <c r="U27" s="278">
        <v>15</v>
      </c>
      <c r="V27" s="638">
        <v>20</v>
      </c>
    </row>
    <row r="28" spans="1:22" s="242" customFormat="1" ht="21" thickBot="1">
      <c r="A28" s="622"/>
      <c r="B28" s="238" t="s">
        <v>119</v>
      </c>
      <c r="C28" s="238">
        <f>'CRH3-380+标动材料匹配'!E3</f>
        <v>0</v>
      </c>
      <c r="D28" s="238">
        <f>'CRH3-380+标动材料匹配'!F3</f>
        <v>0</v>
      </c>
      <c r="E28" s="238">
        <f>'CRH3-380+标动材料匹配'!G3</f>
        <v>10</v>
      </c>
      <c r="F28" s="238">
        <f>'CRH3-380+标动材料匹配'!H3</f>
        <v>8</v>
      </c>
      <c r="G28" s="238">
        <f>'CRH3-380+标动材料匹配'!I3</f>
        <v>1</v>
      </c>
      <c r="H28" s="238">
        <f>'CRH3-380+标动材料匹配'!J3</f>
        <v>6</v>
      </c>
      <c r="I28" s="238">
        <f>'CRH3-380+标动材料匹配'!K3</f>
        <v>9</v>
      </c>
      <c r="J28" s="238">
        <f>'CRH3-380+标动材料匹配'!L3</f>
        <v>5</v>
      </c>
      <c r="K28" s="238">
        <f>'CRH3-380+标动材料匹配'!M3</f>
        <v>17</v>
      </c>
      <c r="L28" s="238">
        <f>'CRH3-380+标动材料匹配'!N3</f>
        <v>12</v>
      </c>
      <c r="M28" s="238">
        <f>'CRH3-380+标动材料匹配'!O3</f>
        <v>105</v>
      </c>
      <c r="N28" s="238">
        <f>'CRH3-380+标动材料匹配'!P3</f>
        <v>66</v>
      </c>
      <c r="O28" s="313">
        <f t="shared" si="0"/>
        <v>239</v>
      </c>
      <c r="P28" s="239" t="e">
        <f>#REF!+O27</f>
        <v>#REF!</v>
      </c>
      <c r="Q28" s="279"/>
      <c r="R28" s="280"/>
      <c r="S28" s="240"/>
      <c r="T28" s="241"/>
      <c r="U28" s="281"/>
      <c r="V28" s="631"/>
    </row>
    <row r="29" spans="1:22" ht="20.25">
      <c r="A29" s="623"/>
      <c r="B29" s="243" t="s">
        <v>121</v>
      </c>
      <c r="C29" s="243">
        <f>'CRH3-380+标动材料匹配'!E10</f>
        <v>0</v>
      </c>
      <c r="D29" s="243">
        <f>'CRH3-380+标动材料匹配'!F10</f>
        <v>0</v>
      </c>
      <c r="E29" s="243">
        <f>'CRH3-380+标动材料匹配'!G10</f>
        <v>0</v>
      </c>
      <c r="F29" s="243">
        <f>'CRH3-380+标动材料匹配'!H10</f>
        <v>0</v>
      </c>
      <c r="G29" s="243">
        <f>'CRH3-380+标动材料匹配'!I10</f>
        <v>0</v>
      </c>
      <c r="H29" s="243">
        <f>'CRH3-380+标动材料匹配'!J10</f>
        <v>0</v>
      </c>
      <c r="I29" s="243">
        <f>'CRH3-380+标动材料匹配'!K10</f>
        <v>0</v>
      </c>
      <c r="J29" s="243">
        <f>'CRH3-380+标动材料匹配'!L10</f>
        <v>0</v>
      </c>
      <c r="K29" s="243">
        <f>'CRH3-380+标动材料匹配'!M10</f>
        <v>174</v>
      </c>
      <c r="L29" s="243">
        <f>'CRH3-380+标动材料匹配'!N10</f>
        <v>495</v>
      </c>
      <c r="M29" s="243">
        <f>'CRH3-380+标动材料匹配'!O10</f>
        <v>491</v>
      </c>
      <c r="N29" s="243">
        <f>'CRH3-380+标动材料匹配'!P10</f>
        <v>227</v>
      </c>
      <c r="O29" s="312">
        <f t="shared" si="0"/>
        <v>1387</v>
      </c>
      <c r="P29" s="235" t="e">
        <f>#REF!+O29</f>
        <v>#REF!</v>
      </c>
      <c r="Q29" s="267" t="e">
        <f>AVERAGE(#REF!)</f>
        <v>#REF!</v>
      </c>
      <c r="R29" s="268" t="e">
        <f>MAX(#REF!)</f>
        <v>#REF!</v>
      </c>
      <c r="S29" s="244" t="e">
        <f>(MAX(Q29:R29)/16)*2.5</f>
        <v>#REF!</v>
      </c>
      <c r="T29" s="245" t="e">
        <f>Q29/16*2.5</f>
        <v>#REF!</v>
      </c>
      <c r="U29" s="282">
        <v>9</v>
      </c>
      <c r="V29" s="639"/>
    </row>
    <row r="30" spans="1:22" s="242" customFormat="1" ht="21" thickBot="1">
      <c r="A30" s="623"/>
      <c r="B30" s="239" t="s">
        <v>122</v>
      </c>
      <c r="C30" s="239">
        <f>'CRH3-380+标动材料匹配'!E11</f>
        <v>9</v>
      </c>
      <c r="D30" s="239">
        <f>'CRH3-380+标动材料匹配'!F11</f>
        <v>9</v>
      </c>
      <c r="E30" s="239">
        <f>'CRH3-380+标动材料匹配'!G11</f>
        <v>10</v>
      </c>
      <c r="F30" s="239">
        <f>'CRH3-380+标动材料匹配'!H11</f>
        <v>2</v>
      </c>
      <c r="G30" s="239">
        <f>'CRH3-380+标动材料匹配'!I11</f>
        <v>3</v>
      </c>
      <c r="H30" s="239">
        <f>'CRH3-380+标动材料匹配'!J11</f>
        <v>7</v>
      </c>
      <c r="I30" s="239">
        <f>'CRH3-380+标动材料匹配'!K11</f>
        <v>1</v>
      </c>
      <c r="J30" s="239">
        <f>'CRH3-380+标动材料匹配'!L11</f>
        <v>15</v>
      </c>
      <c r="K30" s="239">
        <f>'CRH3-380+标动材料匹配'!M11</f>
        <v>2</v>
      </c>
      <c r="L30" s="239">
        <f>'CRH3-380+标动材料匹配'!N11</f>
        <v>8</v>
      </c>
      <c r="M30" s="239">
        <f>'CRH3-380+标动材料匹配'!O11</f>
        <v>6</v>
      </c>
      <c r="N30" s="239">
        <f>'CRH3-380+标动材料匹配'!P11</f>
        <v>34</v>
      </c>
      <c r="O30" s="313">
        <f t="shared" si="0"/>
        <v>106</v>
      </c>
      <c r="P30" s="239" t="e">
        <f>#REF!+O29</f>
        <v>#REF!</v>
      </c>
      <c r="Q30" s="283"/>
      <c r="R30" s="284"/>
      <c r="S30" s="246"/>
      <c r="T30" s="247"/>
      <c r="U30" s="285"/>
      <c r="V30" s="639"/>
    </row>
    <row r="31" spans="1:22" ht="20.25">
      <c r="A31" s="623"/>
      <c r="B31" s="243" t="s">
        <v>33</v>
      </c>
      <c r="C31" s="243">
        <f>'CRH3-380+标动材料匹配'!E18</f>
        <v>0</v>
      </c>
      <c r="D31" s="243">
        <f>'CRH3-380+标动材料匹配'!F18</f>
        <v>0</v>
      </c>
      <c r="E31" s="243">
        <f>'CRH3-380+标动材料匹配'!G18</f>
        <v>0</v>
      </c>
      <c r="F31" s="243">
        <f>'CRH3-380+标动材料匹配'!H18</f>
        <v>0</v>
      </c>
      <c r="G31" s="243">
        <f>'CRH3-380+标动材料匹配'!I18</f>
        <v>0</v>
      </c>
      <c r="H31" s="243">
        <f>'CRH3-380+标动材料匹配'!J18</f>
        <v>0</v>
      </c>
      <c r="I31" s="243">
        <f>'CRH3-380+标动材料匹配'!K18</f>
        <v>20</v>
      </c>
      <c r="J31" s="243">
        <f>'CRH3-380+标动材料匹配'!L18</f>
        <v>0</v>
      </c>
      <c r="K31" s="243">
        <f>'CRH3-380+标动材料匹配'!M18</f>
        <v>496</v>
      </c>
      <c r="L31" s="243">
        <f>'CRH3-380+标动材料匹配'!N18</f>
        <v>3260</v>
      </c>
      <c r="M31" s="243">
        <f>'CRH3-380+标动材料匹配'!O18</f>
        <v>4823</v>
      </c>
      <c r="N31" s="243">
        <f>'CRH3-380+标动材料匹配'!P18</f>
        <v>4064</v>
      </c>
      <c r="O31" s="312">
        <f t="shared" si="0"/>
        <v>12663</v>
      </c>
      <c r="P31" s="235" t="e">
        <f>#REF!+O31</f>
        <v>#REF!</v>
      </c>
      <c r="Q31" s="267" t="e">
        <f>AVERAGE(#REF!)</f>
        <v>#REF!</v>
      </c>
      <c r="R31" s="268" t="e">
        <f>MAX(#REF!)</f>
        <v>#REF!</v>
      </c>
      <c r="S31" s="244" t="e">
        <f>(MAX(Q31:R31)/32)*2.5</f>
        <v>#REF!</v>
      </c>
      <c r="T31" s="245" t="e">
        <f>Q31/32*2.5</f>
        <v>#REF!</v>
      </c>
      <c r="U31" s="282">
        <v>15</v>
      </c>
      <c r="V31" s="639"/>
    </row>
    <row r="32" spans="1:22" s="242" customFormat="1" ht="21" thickBot="1">
      <c r="A32" s="623"/>
      <c r="B32" s="239" t="s">
        <v>130</v>
      </c>
      <c r="C32" s="239">
        <f>'CRH3-380+标动材料匹配'!E19</f>
        <v>270</v>
      </c>
      <c r="D32" s="239">
        <f>'CRH3-380+标动材料匹配'!F19</f>
        <v>74</v>
      </c>
      <c r="E32" s="239">
        <f>'CRH3-380+标动材料匹配'!G19</f>
        <v>208</v>
      </c>
      <c r="F32" s="239">
        <f>'CRH3-380+标动材料匹配'!H19</f>
        <v>64</v>
      </c>
      <c r="G32" s="239">
        <f>'CRH3-380+标动材料匹配'!I19</f>
        <v>60</v>
      </c>
      <c r="H32" s="239">
        <f>'CRH3-380+标动材料匹配'!J19</f>
        <v>110</v>
      </c>
      <c r="I32" s="239">
        <f>'CRH3-380+标动材料匹配'!K19</f>
        <v>226</v>
      </c>
      <c r="J32" s="239">
        <f>'CRH3-380+标动材料匹配'!L19</f>
        <v>206</v>
      </c>
      <c r="K32" s="239">
        <f>'CRH3-380+标动材料匹配'!M19</f>
        <v>32</v>
      </c>
      <c r="L32" s="239">
        <f>'CRH3-380+标动材料匹配'!N19</f>
        <v>146</v>
      </c>
      <c r="M32" s="239">
        <f>'CRH3-380+标动材料匹配'!O19</f>
        <v>626</v>
      </c>
      <c r="N32" s="239">
        <f>'CRH3-380+标动材料匹配'!P19</f>
        <v>322</v>
      </c>
      <c r="O32" s="313">
        <f t="shared" si="0"/>
        <v>2344</v>
      </c>
      <c r="P32" s="239" t="e">
        <f>#REF!+O31</f>
        <v>#REF!</v>
      </c>
      <c r="Q32" s="283"/>
      <c r="R32" s="284"/>
      <c r="S32" s="246"/>
      <c r="T32" s="247"/>
      <c r="U32" s="285"/>
      <c r="V32" s="639"/>
    </row>
    <row r="33" spans="1:22" ht="20.25">
      <c r="A33" s="623"/>
      <c r="B33" s="243" t="s">
        <v>131</v>
      </c>
      <c r="C33" s="243">
        <f>'CRH3-380+标动材料匹配'!E26</f>
        <v>0</v>
      </c>
      <c r="D33" s="243">
        <f>'CRH3-380+标动材料匹配'!F26</f>
        <v>0</v>
      </c>
      <c r="E33" s="243">
        <f>'CRH3-380+标动材料匹配'!G26</f>
        <v>0</v>
      </c>
      <c r="F33" s="243">
        <f>'CRH3-380+标动材料匹配'!H26</f>
        <v>0</v>
      </c>
      <c r="G33" s="243">
        <f>'CRH3-380+标动材料匹配'!I26</f>
        <v>0</v>
      </c>
      <c r="H33" s="243">
        <f>'CRH3-380+标动材料匹配'!J26</f>
        <v>0</v>
      </c>
      <c r="I33" s="243">
        <f>'CRH3-380+标动材料匹配'!K26</f>
        <v>0</v>
      </c>
      <c r="J33" s="243">
        <f>'CRH3-380+标动材料匹配'!L26</f>
        <v>0</v>
      </c>
      <c r="K33" s="243">
        <f>'CRH3-380+标动材料匹配'!M26</f>
        <v>0</v>
      </c>
      <c r="L33" s="243">
        <f>'CRH3-380+标动材料匹配'!N26</f>
        <v>760</v>
      </c>
      <c r="M33" s="243">
        <f>'CRH3-380+标动材料匹配'!O26</f>
        <v>948</v>
      </c>
      <c r="N33" s="243">
        <f>'CRH3-380+标动材料匹配'!P26</f>
        <v>688</v>
      </c>
      <c r="O33" s="312">
        <f t="shared" si="0"/>
        <v>2396</v>
      </c>
      <c r="P33" s="235" t="e">
        <f>#REF!+O33</f>
        <v>#REF!</v>
      </c>
      <c r="Q33" s="267"/>
      <c r="R33" s="268"/>
      <c r="S33" s="244"/>
      <c r="T33" s="245"/>
      <c r="U33" s="282"/>
      <c r="V33" s="639"/>
    </row>
    <row r="34" spans="1:22" s="242" customFormat="1" ht="21" thickBot="1">
      <c r="A34" s="623"/>
      <c r="B34" s="239" t="s">
        <v>132</v>
      </c>
      <c r="C34" s="239">
        <f>'CRH3-380+标动材料匹配'!E27</f>
        <v>440</v>
      </c>
      <c r="D34" s="239">
        <f>'CRH3-380+标动材料匹配'!F27</f>
        <v>98</v>
      </c>
      <c r="E34" s="239">
        <f>'CRH3-380+标动材料匹配'!G27</f>
        <v>292</v>
      </c>
      <c r="F34" s="239">
        <f>'CRH3-380+标动材料匹配'!H27</f>
        <v>142</v>
      </c>
      <c r="G34" s="239">
        <f>'CRH3-380+标动材料匹配'!I27</f>
        <v>224</v>
      </c>
      <c r="H34" s="239">
        <f>'CRH3-380+标动材料匹配'!J27</f>
        <v>344</v>
      </c>
      <c r="I34" s="239">
        <f>'CRH3-380+标动材料匹配'!K27</f>
        <v>126</v>
      </c>
      <c r="J34" s="239">
        <f>'CRH3-380+标动材料匹配'!L27</f>
        <v>178</v>
      </c>
      <c r="K34" s="239">
        <f>'CRH3-380+标动材料匹配'!M27</f>
        <v>48</v>
      </c>
      <c r="L34" s="239">
        <f>'CRH3-380+标动材料匹配'!N27</f>
        <v>378</v>
      </c>
      <c r="M34" s="239">
        <f>'CRH3-380+标动材料匹配'!O27</f>
        <v>834</v>
      </c>
      <c r="N34" s="239">
        <f>'CRH3-380+标动材料匹配'!P27</f>
        <v>590</v>
      </c>
      <c r="O34" s="313">
        <f t="shared" si="0"/>
        <v>3694</v>
      </c>
      <c r="P34" s="239" t="e">
        <f>#REF!+O33</f>
        <v>#REF!</v>
      </c>
      <c r="Q34" s="283" t="e">
        <f>AVERAGE(#REF!)</f>
        <v>#REF!</v>
      </c>
      <c r="R34" s="284" t="e">
        <f>MAX(#REF!)</f>
        <v>#REF!</v>
      </c>
      <c r="S34" s="246" t="e">
        <f>(MAX(Q34:R34)/32)*2.5</f>
        <v>#REF!</v>
      </c>
      <c r="T34" s="247" t="e">
        <f>Q34/32*2.5</f>
        <v>#REF!</v>
      </c>
      <c r="U34" s="285">
        <v>17</v>
      </c>
      <c r="V34" s="639"/>
    </row>
    <row r="35" spans="1:22" ht="20.25">
      <c r="A35" s="622" t="s">
        <v>35</v>
      </c>
      <c r="B35" s="275" t="s">
        <v>23</v>
      </c>
      <c r="C35" s="275">
        <f>CRH5材料匹配!E2</f>
        <v>0</v>
      </c>
      <c r="D35" s="275">
        <f>CRH5材料匹配!F2</f>
        <v>0</v>
      </c>
      <c r="E35" s="275">
        <f>CRH5材料匹配!G2</f>
        <v>0</v>
      </c>
      <c r="F35" s="275">
        <f>CRH5材料匹配!H2</f>
        <v>0</v>
      </c>
      <c r="G35" s="275">
        <f>CRH5材料匹配!I2</f>
        <v>0</v>
      </c>
      <c r="H35" s="275">
        <f>CRH5材料匹配!J2</f>
        <v>0</v>
      </c>
      <c r="I35" s="275">
        <f>CRH5材料匹配!K2</f>
        <v>0</v>
      </c>
      <c r="J35" s="275">
        <f>CRH5材料匹配!L2</f>
        <v>0</v>
      </c>
      <c r="K35" s="275">
        <f>CRH5材料匹配!M2</f>
        <v>0</v>
      </c>
      <c r="L35" s="275">
        <f>CRH5材料匹配!N2</f>
        <v>0</v>
      </c>
      <c r="M35" s="275">
        <f>CRH5材料匹配!O2</f>
        <v>0</v>
      </c>
      <c r="N35" s="275">
        <f>CRH5材料匹配!P2</f>
        <v>3</v>
      </c>
      <c r="O35" s="312">
        <f t="shared" si="0"/>
        <v>3</v>
      </c>
      <c r="P35" s="235" t="e">
        <f>#REF!+O35</f>
        <v>#REF!</v>
      </c>
      <c r="Q35" s="286" t="e">
        <f>AVERAGE(#REF!)</f>
        <v>#REF!</v>
      </c>
      <c r="R35" s="270" t="e">
        <f>MAX(#REF!)</f>
        <v>#REF!</v>
      </c>
      <c r="S35" s="271" t="e">
        <f>(MAX(Q35:R35)/10)*2.5</f>
        <v>#REF!</v>
      </c>
      <c r="T35" s="272" t="e">
        <f>Q35/10*2.5</f>
        <v>#REF!</v>
      </c>
      <c r="U35" s="287">
        <v>8</v>
      </c>
      <c r="V35" s="635">
        <v>5</v>
      </c>
    </row>
    <row r="36" spans="1:22" ht="21" thickBot="1">
      <c r="A36" s="623"/>
      <c r="B36" s="243" t="s">
        <v>24</v>
      </c>
      <c r="C36" s="243">
        <f>CRH5材料匹配!E9</f>
        <v>0</v>
      </c>
      <c r="D36" s="243">
        <f>CRH5材料匹配!F9</f>
        <v>0</v>
      </c>
      <c r="E36" s="243">
        <f>CRH5材料匹配!G9</f>
        <v>0</v>
      </c>
      <c r="F36" s="243">
        <f>CRH5材料匹配!H9</f>
        <v>0</v>
      </c>
      <c r="G36" s="243">
        <f>CRH5材料匹配!I9</f>
        <v>0</v>
      </c>
      <c r="H36" s="243">
        <f>CRH5材料匹配!J9</f>
        <v>0</v>
      </c>
      <c r="I36" s="243">
        <f>CRH5材料匹配!K9</f>
        <v>0</v>
      </c>
      <c r="J36" s="243">
        <f>CRH5材料匹配!L9</f>
        <v>0</v>
      </c>
      <c r="K36" s="243">
        <f>CRH5材料匹配!M9</f>
        <v>0</v>
      </c>
      <c r="L36" s="243">
        <f>CRH5材料匹配!N9</f>
        <v>0</v>
      </c>
      <c r="M36" s="243">
        <f>CRH5材料匹配!O9</f>
        <v>0</v>
      </c>
      <c r="N36" s="243">
        <f>CRH5材料匹配!P9</f>
        <v>3</v>
      </c>
      <c r="O36" s="313">
        <f t="shared" si="0"/>
        <v>3</v>
      </c>
      <c r="P36" s="239" t="e">
        <f>#REF!+O35</f>
        <v>#REF!</v>
      </c>
      <c r="Q36" s="267" t="e">
        <f>AVERAGE(#REF!)</f>
        <v>#REF!</v>
      </c>
      <c r="R36" s="268" t="e">
        <f>MAX(#REF!)</f>
        <v>#REF!</v>
      </c>
      <c r="S36" s="244" t="e">
        <f>(MAX(Q36:R36)/22)*2.5</f>
        <v>#REF!</v>
      </c>
      <c r="T36" s="245" t="e">
        <f>Q36/22*2.5</f>
        <v>#REF!</v>
      </c>
      <c r="U36" s="269">
        <v>5</v>
      </c>
      <c r="V36" s="636"/>
    </row>
    <row r="37" spans="1:22" ht="21" thickBot="1">
      <c r="A37" s="630"/>
      <c r="B37" s="288" t="s">
        <v>36</v>
      </c>
      <c r="C37" s="288">
        <f>CRH5材料匹配!E16</f>
        <v>0</v>
      </c>
      <c r="D37" s="288">
        <f>CRH5材料匹配!F16</f>
        <v>0</v>
      </c>
      <c r="E37" s="288">
        <f>CRH5材料匹配!G16</f>
        <v>0</v>
      </c>
      <c r="F37" s="288">
        <f>CRH5材料匹配!H16</f>
        <v>0</v>
      </c>
      <c r="G37" s="288">
        <f>CRH5材料匹配!I16</f>
        <v>0</v>
      </c>
      <c r="H37" s="288">
        <f>CRH5材料匹配!J16</f>
        <v>0</v>
      </c>
      <c r="I37" s="288">
        <f>CRH5材料匹配!K16</f>
        <v>0</v>
      </c>
      <c r="J37" s="288">
        <f>CRH5材料匹配!L16</f>
        <v>0</v>
      </c>
      <c r="K37" s="288">
        <f>CRH5材料匹配!M16</f>
        <v>0</v>
      </c>
      <c r="L37" s="288">
        <f>CRH5材料匹配!N16</f>
        <v>0</v>
      </c>
      <c r="M37" s="288">
        <f>CRH5材料匹配!O16</f>
        <v>384</v>
      </c>
      <c r="N37" s="288">
        <f>CRH5材料匹配!P16</f>
        <v>0</v>
      </c>
      <c r="O37" s="312">
        <f t="shared" si="0"/>
        <v>384</v>
      </c>
      <c r="P37" s="235" t="e">
        <f>#REF!+O37</f>
        <v>#REF!</v>
      </c>
      <c r="Q37" s="277" t="e">
        <f>AVERAGE(#REF!)</f>
        <v>#REF!</v>
      </c>
      <c r="R37" s="289" t="e">
        <f>MAX(#REF!)</f>
        <v>#REF!</v>
      </c>
      <c r="S37" s="290" t="e">
        <f>(MAX(Q37:R37)/64)*2.5</f>
        <v>#REF!</v>
      </c>
      <c r="T37" s="260" t="e">
        <f>Q37/64*2.5</f>
        <v>#REF!</v>
      </c>
      <c r="U37" s="291">
        <v>17</v>
      </c>
      <c r="V37" s="640"/>
    </row>
    <row r="38" spans="1:22" ht="21" thickBot="1">
      <c r="A38" s="621" t="s">
        <v>37</v>
      </c>
      <c r="B38" s="234" t="s">
        <v>23</v>
      </c>
      <c r="C38" s="234">
        <f>CRH6材料匹配!E2</f>
        <v>0</v>
      </c>
      <c r="D38" s="234">
        <f>CRH6材料匹配!F2</f>
        <v>0</v>
      </c>
      <c r="E38" s="234">
        <f>CRH6材料匹配!G2</f>
        <v>0</v>
      </c>
      <c r="F38" s="234">
        <f>CRH6材料匹配!H2</f>
        <v>0</v>
      </c>
      <c r="G38" s="234">
        <f>CRH6材料匹配!I2</f>
        <v>0</v>
      </c>
      <c r="H38" s="234">
        <f>CRH6材料匹配!J2</f>
        <v>0</v>
      </c>
      <c r="I38" s="234">
        <f>CRH6材料匹配!K2</f>
        <v>0</v>
      </c>
      <c r="J38" s="234">
        <f>CRH6材料匹配!L2</f>
        <v>0</v>
      </c>
      <c r="K38" s="234">
        <f>CRH6材料匹配!M2</f>
        <v>0</v>
      </c>
      <c r="L38" s="234">
        <f>CRH6材料匹配!N2</f>
        <v>41</v>
      </c>
      <c r="M38" s="234">
        <f>CRH6材料匹配!O2</f>
        <v>32</v>
      </c>
      <c r="N38" s="234">
        <f>CRH6材料匹配!P2</f>
        <v>112</v>
      </c>
      <c r="O38" s="313">
        <f t="shared" si="0"/>
        <v>185</v>
      </c>
      <c r="P38" s="239" t="e">
        <f>#REF!+O37</f>
        <v>#REF!</v>
      </c>
      <c r="Q38" s="265" t="e">
        <f>AVERAGE(#REF!)</f>
        <v>#REF!</v>
      </c>
      <c r="R38" s="266" t="e">
        <f>MAX(#REF!)</f>
        <v>#REF!</v>
      </c>
      <c r="S38" s="236"/>
      <c r="T38" s="237" t="e">
        <f>Q38/16*2.5</f>
        <v>#REF!</v>
      </c>
      <c r="U38" s="625">
        <v>1.5</v>
      </c>
      <c r="V38" s="625">
        <v>2</v>
      </c>
    </row>
    <row r="39" spans="1:22" ht="20.25">
      <c r="A39" s="623"/>
      <c r="B39" s="243" t="s">
        <v>24</v>
      </c>
      <c r="C39" s="243">
        <f>CRH6材料匹配!E9</f>
        <v>0</v>
      </c>
      <c r="D39" s="243">
        <f>CRH6材料匹配!F9</f>
        <v>0</v>
      </c>
      <c r="E39" s="243">
        <f>CRH6材料匹配!G9</f>
        <v>0</v>
      </c>
      <c r="F39" s="243">
        <f>CRH6材料匹配!H9</f>
        <v>0</v>
      </c>
      <c r="G39" s="243">
        <f>CRH6材料匹配!I9</f>
        <v>0</v>
      </c>
      <c r="H39" s="243">
        <f>CRH6材料匹配!J9</f>
        <v>0</v>
      </c>
      <c r="I39" s="243">
        <f>CRH6材料匹配!K9</f>
        <v>0</v>
      </c>
      <c r="J39" s="243">
        <f>CRH6材料匹配!L9</f>
        <v>0</v>
      </c>
      <c r="K39" s="243">
        <f>CRH6材料匹配!M9</f>
        <v>0</v>
      </c>
      <c r="L39" s="243">
        <f>CRH6材料匹配!N9</f>
        <v>7</v>
      </c>
      <c r="M39" s="243">
        <f>CRH6材料匹配!O9</f>
        <v>7</v>
      </c>
      <c r="N39" s="243">
        <f>CRH6材料匹配!P9</f>
        <v>80</v>
      </c>
      <c r="O39" s="312">
        <f t="shared" si="0"/>
        <v>94</v>
      </c>
      <c r="P39" s="235" t="e">
        <f>#REF!+O39</f>
        <v>#REF!</v>
      </c>
      <c r="Q39" s="267" t="e">
        <f>AVERAGE(#REF!)</f>
        <v>#REF!</v>
      </c>
      <c r="R39" s="268" t="e">
        <f>MAX(#REF!)</f>
        <v>#REF!</v>
      </c>
      <c r="S39" s="244"/>
      <c r="T39" s="245" t="e">
        <f>Q39/16*2.5</f>
        <v>#REF!</v>
      </c>
      <c r="U39" s="626"/>
      <c r="V39" s="626"/>
    </row>
    <row r="40" spans="1:22" ht="21" thickBot="1">
      <c r="A40" s="630"/>
      <c r="B40" s="253" t="s">
        <v>36</v>
      </c>
      <c r="C40" s="253">
        <f>CRH6材料匹配!E16</f>
        <v>0</v>
      </c>
      <c r="D40" s="253">
        <f>CRH6材料匹配!F16</f>
        <v>0</v>
      </c>
      <c r="E40" s="253">
        <f>CRH6材料匹配!G16</f>
        <v>0</v>
      </c>
      <c r="F40" s="253">
        <f>CRH6材料匹配!H16</f>
        <v>0</v>
      </c>
      <c r="G40" s="253">
        <f>CRH6材料匹配!I16</f>
        <v>0</v>
      </c>
      <c r="H40" s="253">
        <f>CRH6材料匹配!J16</f>
        <v>0</v>
      </c>
      <c r="I40" s="253">
        <f>CRH6材料匹配!K16</f>
        <v>0</v>
      </c>
      <c r="J40" s="253">
        <f>CRH6材料匹配!L16</f>
        <v>0</v>
      </c>
      <c r="K40" s="253">
        <f>CRH6材料匹配!M16</f>
        <v>0</v>
      </c>
      <c r="L40" s="253">
        <f>CRH6材料匹配!N16</f>
        <v>76</v>
      </c>
      <c r="M40" s="253">
        <f>CRH6材料匹配!O16</f>
        <v>34</v>
      </c>
      <c r="N40" s="253">
        <f>CRH6材料匹配!P16</f>
        <v>320</v>
      </c>
      <c r="O40" s="313">
        <f t="shared" si="0"/>
        <v>430</v>
      </c>
      <c r="P40" s="239" t="e">
        <f>#REF!+O39</f>
        <v>#REF!</v>
      </c>
      <c r="Q40" s="277" t="e">
        <f>AVERAGE(#REF!)</f>
        <v>#REF!</v>
      </c>
      <c r="R40" s="289" t="e">
        <f>MAX(#REF!)</f>
        <v>#REF!</v>
      </c>
      <c r="S40" s="290"/>
      <c r="T40" s="260" t="e">
        <f>Q40/64*2.5</f>
        <v>#REF!</v>
      </c>
      <c r="U40" s="627"/>
      <c r="V40" s="627"/>
    </row>
    <row r="41" spans="1:22">
      <c r="B41" s="297" t="s">
        <v>134</v>
      </c>
      <c r="C41" s="298">
        <f>C3+C5+C11+C13+C19+C21+C27+C29+C35+C36+C38+C39</f>
        <v>0</v>
      </c>
      <c r="D41" s="298">
        <f t="shared" ref="D41:N41" si="1">D3+D5+D11+D13+D19+D21+D27+D29+D35+D36+D38+D39</f>
        <v>0</v>
      </c>
      <c r="E41" s="298">
        <f t="shared" si="1"/>
        <v>0</v>
      </c>
      <c r="F41" s="298">
        <f t="shared" si="1"/>
        <v>0</v>
      </c>
      <c r="G41" s="298">
        <f t="shared" si="1"/>
        <v>0</v>
      </c>
      <c r="H41" s="298">
        <f t="shared" si="1"/>
        <v>4</v>
      </c>
      <c r="I41" s="298">
        <f t="shared" si="1"/>
        <v>1</v>
      </c>
      <c r="J41" s="298">
        <f t="shared" si="1"/>
        <v>41</v>
      </c>
      <c r="K41" s="298">
        <f t="shared" si="1"/>
        <v>729</v>
      </c>
      <c r="L41" s="298">
        <f t="shared" si="1"/>
        <v>2494</v>
      </c>
      <c r="M41" s="298">
        <f t="shared" si="1"/>
        <v>1914</v>
      </c>
      <c r="N41" s="298">
        <f t="shared" si="1"/>
        <v>1711</v>
      </c>
      <c r="O41" s="298">
        <f>O3+O5+O11+O13+O3+O5+O11+O13+O19+O21+O27+O29+O35+O38</f>
        <v>6998</v>
      </c>
      <c r="P41" s="235" t="e">
        <f>#REF!+O41</f>
        <v>#REF!</v>
      </c>
      <c r="Q41" s="294" t="e">
        <f>SUM(#REF!)/12</f>
        <v>#REF!</v>
      </c>
    </row>
    <row r="42" spans="1:22" ht="21" thickBot="1">
      <c r="B42" s="297" t="s">
        <v>135</v>
      </c>
      <c r="C42" s="298">
        <f>C4+C6+C12+C14+C20+C22+C28+C30</f>
        <v>21</v>
      </c>
      <c r="D42" s="298">
        <f t="shared" ref="D42:N42" si="2">D4+D6+D12+D14+D20+D22+D28+D30</f>
        <v>22</v>
      </c>
      <c r="E42" s="298">
        <f t="shared" si="2"/>
        <v>38</v>
      </c>
      <c r="F42" s="298">
        <f t="shared" si="2"/>
        <v>49</v>
      </c>
      <c r="G42" s="298">
        <f t="shared" si="2"/>
        <v>35</v>
      </c>
      <c r="H42" s="298">
        <f t="shared" si="2"/>
        <v>70</v>
      </c>
      <c r="I42" s="298">
        <f t="shared" si="2"/>
        <v>38</v>
      </c>
      <c r="J42" s="298">
        <f t="shared" si="2"/>
        <v>52</v>
      </c>
      <c r="K42" s="298">
        <f t="shared" si="2"/>
        <v>36</v>
      </c>
      <c r="L42" s="298">
        <f t="shared" si="2"/>
        <v>36</v>
      </c>
      <c r="M42" s="298">
        <f t="shared" si="2"/>
        <v>158</v>
      </c>
      <c r="N42" s="298">
        <f t="shared" si="2"/>
        <v>135</v>
      </c>
      <c r="O42" s="313">
        <f t="shared" si="0"/>
        <v>690</v>
      </c>
      <c r="P42" s="239" t="e">
        <f>#REF!+O41</f>
        <v>#REF!</v>
      </c>
      <c r="Q42" s="295"/>
    </row>
    <row r="43" spans="1:22" ht="20.25">
      <c r="B43" s="300" t="s">
        <v>138</v>
      </c>
      <c r="C43" s="301">
        <f t="shared" ref="C43:N43" si="3">C41+C42</f>
        <v>21</v>
      </c>
      <c r="D43" s="301">
        <f t="shared" si="3"/>
        <v>22</v>
      </c>
      <c r="E43" s="301">
        <f t="shared" si="3"/>
        <v>38</v>
      </c>
      <c r="F43" s="301">
        <f t="shared" si="3"/>
        <v>49</v>
      </c>
      <c r="G43" s="301">
        <f t="shared" si="3"/>
        <v>35</v>
      </c>
      <c r="H43" s="301">
        <f t="shared" si="3"/>
        <v>74</v>
      </c>
      <c r="I43" s="301">
        <f t="shared" si="3"/>
        <v>39</v>
      </c>
      <c r="J43" s="301">
        <f t="shared" si="3"/>
        <v>93</v>
      </c>
      <c r="K43" s="301">
        <f t="shared" si="3"/>
        <v>765</v>
      </c>
      <c r="L43" s="301">
        <f t="shared" si="3"/>
        <v>2530</v>
      </c>
      <c r="M43" s="301">
        <f t="shared" si="3"/>
        <v>2072</v>
      </c>
      <c r="N43" s="301">
        <f t="shared" si="3"/>
        <v>1846</v>
      </c>
      <c r="O43" s="312">
        <f t="shared" si="0"/>
        <v>7584</v>
      </c>
      <c r="P43" s="235" t="e">
        <f>#REF!+O43</f>
        <v>#REF!</v>
      </c>
      <c r="Q43" s="295"/>
    </row>
    <row r="44" spans="1:22" ht="17.25" thickBot="1">
      <c r="B44" s="297" t="s">
        <v>136</v>
      </c>
      <c r="C44" s="298">
        <f>C7+C9+C15+C17+C23+C25+C26+C31+C33+C37+C40</f>
        <v>0</v>
      </c>
      <c r="D44" s="298">
        <f t="shared" ref="D44:O44" si="4">D7+D9+D15+D17+D23+D25+D26+D31+D33+D37+D40</f>
        <v>0</v>
      </c>
      <c r="E44" s="298">
        <f t="shared" si="4"/>
        <v>0</v>
      </c>
      <c r="F44" s="298">
        <f t="shared" si="4"/>
        <v>0</v>
      </c>
      <c r="G44" s="298">
        <f t="shared" si="4"/>
        <v>0</v>
      </c>
      <c r="H44" s="298">
        <f t="shared" si="4"/>
        <v>0</v>
      </c>
      <c r="I44" s="298">
        <f t="shared" si="4"/>
        <v>20</v>
      </c>
      <c r="J44" s="298">
        <f t="shared" si="4"/>
        <v>0</v>
      </c>
      <c r="K44" s="298">
        <f t="shared" si="4"/>
        <v>810</v>
      </c>
      <c r="L44" s="298">
        <f t="shared" si="4"/>
        <v>8398</v>
      </c>
      <c r="M44" s="298">
        <f t="shared" si="4"/>
        <v>8745</v>
      </c>
      <c r="N44" s="298">
        <f t="shared" si="4"/>
        <v>7072</v>
      </c>
      <c r="O44" s="298">
        <f t="shared" si="4"/>
        <v>25045</v>
      </c>
      <c r="P44" s="239" t="e">
        <f>#REF!+O43</f>
        <v>#REF!</v>
      </c>
      <c r="Q44" s="295"/>
    </row>
    <row r="45" spans="1:22" ht="17.25" thickBot="1">
      <c r="B45" s="297" t="s">
        <v>137</v>
      </c>
      <c r="C45" s="298">
        <f>C8+C10+C16+C18+C24+C32+C34</f>
        <v>1376</v>
      </c>
      <c r="D45" s="298">
        <f t="shared" ref="D45:O45" si="5">D8+D10+D16+D18+D24+D32+D34</f>
        <v>366</v>
      </c>
      <c r="E45" s="298">
        <f t="shared" si="5"/>
        <v>831</v>
      </c>
      <c r="F45" s="298">
        <f t="shared" si="5"/>
        <v>629</v>
      </c>
      <c r="G45" s="298">
        <f t="shared" si="5"/>
        <v>579</v>
      </c>
      <c r="H45" s="298">
        <f t="shared" si="5"/>
        <v>773</v>
      </c>
      <c r="I45" s="298">
        <f t="shared" si="5"/>
        <v>783</v>
      </c>
      <c r="J45" s="298">
        <f t="shared" si="5"/>
        <v>797</v>
      </c>
      <c r="K45" s="298">
        <f t="shared" si="5"/>
        <v>216</v>
      </c>
      <c r="L45" s="298">
        <f t="shared" si="5"/>
        <v>1050</v>
      </c>
      <c r="M45" s="298">
        <f t="shared" si="5"/>
        <v>2184</v>
      </c>
      <c r="N45" s="298">
        <f t="shared" si="5"/>
        <v>1944</v>
      </c>
      <c r="O45" s="298">
        <f t="shared" si="5"/>
        <v>11528</v>
      </c>
      <c r="P45" s="235" t="e">
        <f>#REF!+O45</f>
        <v>#REF!</v>
      </c>
      <c r="Q45" s="296" t="e">
        <f>SUM(#REF!)/12</f>
        <v>#REF!</v>
      </c>
    </row>
    <row r="46" spans="1:22" ht="20.25">
      <c r="B46" s="300" t="s">
        <v>139</v>
      </c>
      <c r="C46" s="299">
        <f t="shared" ref="C46:N46" si="6">C44+C45</f>
        <v>1376</v>
      </c>
      <c r="D46" s="299">
        <f t="shared" si="6"/>
        <v>366</v>
      </c>
      <c r="E46" s="299">
        <f t="shared" si="6"/>
        <v>831</v>
      </c>
      <c r="F46" s="299">
        <f t="shared" si="6"/>
        <v>629</v>
      </c>
      <c r="G46" s="299">
        <f t="shared" si="6"/>
        <v>579</v>
      </c>
      <c r="H46" s="299">
        <f t="shared" si="6"/>
        <v>773</v>
      </c>
      <c r="I46" s="299">
        <f t="shared" si="6"/>
        <v>803</v>
      </c>
      <c r="J46" s="299">
        <f t="shared" si="6"/>
        <v>797</v>
      </c>
      <c r="K46" s="299">
        <f t="shared" si="6"/>
        <v>1026</v>
      </c>
      <c r="L46" s="299">
        <f t="shared" si="6"/>
        <v>9448</v>
      </c>
      <c r="M46" s="299">
        <f t="shared" si="6"/>
        <v>10929</v>
      </c>
      <c r="N46" s="299">
        <f t="shared" si="6"/>
        <v>9016</v>
      </c>
      <c r="O46" s="313">
        <f t="shared" si="0"/>
        <v>36573</v>
      </c>
      <c r="P46" s="239" t="e">
        <f>#REF!+O45</f>
        <v>#REF!</v>
      </c>
    </row>
  </sheetData>
  <mergeCells count="18">
    <mergeCell ref="A38:A40"/>
    <mergeCell ref="U38:U40"/>
    <mergeCell ref="V38:V40"/>
    <mergeCell ref="A19:A26"/>
    <mergeCell ref="U19:U21"/>
    <mergeCell ref="V19:V23"/>
    <mergeCell ref="A27:A34"/>
    <mergeCell ref="V27:V34"/>
    <mergeCell ref="A35:A37"/>
    <mergeCell ref="V35:V37"/>
    <mergeCell ref="A11:A18"/>
    <mergeCell ref="U11:U18"/>
    <mergeCell ref="V11:V18"/>
    <mergeCell ref="C1:Q1"/>
    <mergeCell ref="T2:U2"/>
    <mergeCell ref="A3:A10"/>
    <mergeCell ref="U3:U7"/>
    <mergeCell ref="V3:V7"/>
  </mergeCells>
  <phoneticPr fontId="23" type="noConversion"/>
  <pageMargins left="0.69930555555555596" right="0.69930555555555596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8" sqref="H28"/>
    </sheetView>
  </sheetViews>
  <sheetFormatPr defaultRowHeight="13.5"/>
  <cols>
    <col min="2" max="2" width="13.375" customWidth="1"/>
    <col min="3" max="3" width="7.75" customWidth="1"/>
    <col min="4" max="4" width="8" customWidth="1"/>
    <col min="5" max="5" width="7.375" style="215" customWidth="1"/>
    <col min="6" max="6" width="8.125" style="215" customWidth="1"/>
    <col min="7" max="7" width="12.25" customWidth="1"/>
    <col min="8" max="8" width="14.375" style="215" customWidth="1"/>
    <col min="9" max="9" width="0" hidden="1" customWidth="1"/>
  </cols>
  <sheetData>
    <row r="1" spans="1:9" s="125" customFormat="1" ht="36.75" customHeight="1">
      <c r="A1" s="319" t="s">
        <v>0</v>
      </c>
      <c r="B1" s="319" t="s">
        <v>5</v>
      </c>
      <c r="C1" s="222" t="s">
        <v>111</v>
      </c>
      <c r="D1" s="222" t="s">
        <v>112</v>
      </c>
      <c r="E1" s="222" t="s">
        <v>113</v>
      </c>
      <c r="F1" s="224" t="s">
        <v>114</v>
      </c>
      <c r="G1" s="224" t="s">
        <v>115</v>
      </c>
      <c r="H1" s="326" t="s">
        <v>163</v>
      </c>
      <c r="I1" s="223"/>
    </row>
    <row r="2" spans="1:9" ht="16.5">
      <c r="A2" s="641" t="s">
        <v>1</v>
      </c>
      <c r="B2" s="228" t="s">
        <v>23</v>
      </c>
      <c r="C2" s="47">
        <v>-15</v>
      </c>
      <c r="D2" s="47">
        <v>-20</v>
      </c>
      <c r="E2" s="47">
        <v>-20</v>
      </c>
      <c r="F2" s="47">
        <v>-47</v>
      </c>
      <c r="G2" s="47">
        <v>-46</v>
      </c>
      <c r="H2" s="311">
        <v>34</v>
      </c>
      <c r="I2" s="84"/>
    </row>
    <row r="3" spans="1:9" ht="16.5">
      <c r="A3" s="641"/>
      <c r="B3" s="228" t="s">
        <v>24</v>
      </c>
      <c r="C3" s="47">
        <v>15</v>
      </c>
      <c r="D3" s="47">
        <v>35</v>
      </c>
      <c r="E3" s="47">
        <v>35</v>
      </c>
      <c r="F3" s="47">
        <v>63</v>
      </c>
      <c r="G3" s="47">
        <v>62</v>
      </c>
      <c r="H3" s="311">
        <v>96</v>
      </c>
      <c r="I3" s="84"/>
    </row>
    <row r="4" spans="1:9" ht="16.5">
      <c r="A4" s="641"/>
      <c r="B4" s="228" t="s">
        <v>25</v>
      </c>
      <c r="C4" s="47">
        <v>220</v>
      </c>
      <c r="D4" s="47">
        <v>145</v>
      </c>
      <c r="E4" s="47">
        <v>145</v>
      </c>
      <c r="F4" s="47">
        <v>131</v>
      </c>
      <c r="G4" s="47">
        <v>126</v>
      </c>
      <c r="H4" s="311">
        <v>284</v>
      </c>
      <c r="I4" s="84"/>
    </row>
    <row r="5" spans="1:9" ht="16.5">
      <c r="A5" s="641"/>
      <c r="B5" s="228" t="s">
        <v>41</v>
      </c>
      <c r="C5" s="47">
        <v>-993</v>
      </c>
      <c r="D5" s="47">
        <v>-20</v>
      </c>
      <c r="E5" s="47">
        <v>-22</v>
      </c>
      <c r="F5" s="47">
        <v>379</v>
      </c>
      <c r="G5" s="47">
        <v>516</v>
      </c>
      <c r="H5" s="311">
        <v>654</v>
      </c>
      <c r="I5" s="84"/>
    </row>
    <row r="6" spans="1:9" ht="16.5">
      <c r="A6" s="641" t="s">
        <v>2</v>
      </c>
      <c r="B6" s="228" t="s">
        <v>23</v>
      </c>
      <c r="C6" s="47">
        <v>59</v>
      </c>
      <c r="D6" s="47">
        <v>62</v>
      </c>
      <c r="E6" s="47">
        <v>62</v>
      </c>
      <c r="F6" s="47">
        <v>64</v>
      </c>
      <c r="G6" s="47">
        <v>64</v>
      </c>
      <c r="H6" s="311">
        <v>54</v>
      </c>
      <c r="I6" s="84"/>
    </row>
    <row r="7" spans="1:9" ht="16.5">
      <c r="A7" s="641"/>
      <c r="B7" s="228" t="s">
        <v>24</v>
      </c>
      <c r="C7" s="47">
        <v>82</v>
      </c>
      <c r="D7" s="47">
        <v>86</v>
      </c>
      <c r="E7" s="47">
        <v>86</v>
      </c>
      <c r="F7" s="47">
        <v>90</v>
      </c>
      <c r="G7" s="47">
        <v>90</v>
      </c>
      <c r="H7" s="311">
        <v>82</v>
      </c>
      <c r="I7" s="84"/>
    </row>
    <row r="8" spans="1:9" ht="16.5">
      <c r="A8" s="641"/>
      <c r="B8" s="228" t="s">
        <v>27</v>
      </c>
      <c r="C8" s="47">
        <v>141</v>
      </c>
      <c r="D8" s="47">
        <v>147</v>
      </c>
      <c r="E8" s="47">
        <v>147</v>
      </c>
      <c r="F8" s="47">
        <v>152</v>
      </c>
      <c r="G8" s="47">
        <v>153</v>
      </c>
      <c r="H8" s="311">
        <v>177</v>
      </c>
      <c r="I8" s="84"/>
    </row>
    <row r="9" spans="1:9" ht="16.5">
      <c r="A9" s="641"/>
      <c r="B9" s="228" t="s">
        <v>28</v>
      </c>
      <c r="C9" s="47">
        <v>247</v>
      </c>
      <c r="D9" s="47">
        <v>249</v>
      </c>
      <c r="E9" s="47">
        <v>249</v>
      </c>
      <c r="F9" s="47">
        <v>253</v>
      </c>
      <c r="G9" s="47">
        <v>254</v>
      </c>
      <c r="H9" s="311">
        <v>246</v>
      </c>
      <c r="I9" s="84"/>
    </row>
    <row r="10" spans="1:9" ht="16.5">
      <c r="A10" s="641" t="s">
        <v>29</v>
      </c>
      <c r="B10" s="228" t="s">
        <v>23</v>
      </c>
      <c r="C10" s="47">
        <v>-137</v>
      </c>
      <c r="D10" s="47">
        <v>-97</v>
      </c>
      <c r="E10" s="47">
        <v>-9</v>
      </c>
      <c r="F10" s="47">
        <v>304</v>
      </c>
      <c r="G10" s="47">
        <v>663</v>
      </c>
      <c r="H10" s="311">
        <v>797</v>
      </c>
      <c r="I10" s="84"/>
    </row>
    <row r="11" spans="1:9" ht="16.5">
      <c r="A11" s="641"/>
      <c r="B11" s="228" t="s">
        <v>24</v>
      </c>
      <c r="C11" s="47">
        <v>224</v>
      </c>
      <c r="D11" s="47">
        <v>370</v>
      </c>
      <c r="E11" s="47">
        <v>370</v>
      </c>
      <c r="F11" s="47">
        <v>406</v>
      </c>
      <c r="G11" s="47">
        <v>478</v>
      </c>
      <c r="H11" s="311">
        <v>273</v>
      </c>
      <c r="I11" s="84"/>
    </row>
    <row r="12" spans="1:9" ht="16.5">
      <c r="A12" s="641"/>
      <c r="B12" s="228" t="s">
        <v>42</v>
      </c>
      <c r="C12" s="47">
        <v>-447</v>
      </c>
      <c r="D12" s="47">
        <v>1519</v>
      </c>
      <c r="E12" s="47">
        <v>464</v>
      </c>
      <c r="F12" s="47">
        <v>483</v>
      </c>
      <c r="G12" s="47">
        <v>850</v>
      </c>
      <c r="H12" s="311">
        <v>1056</v>
      </c>
      <c r="I12" s="84"/>
    </row>
    <row r="13" spans="1:9" ht="16.5">
      <c r="A13" s="641"/>
      <c r="B13" s="228" t="s">
        <v>31</v>
      </c>
      <c r="C13" s="47">
        <v>81</v>
      </c>
      <c r="D13" s="47">
        <v>105</v>
      </c>
      <c r="E13" s="47">
        <v>79</v>
      </c>
      <c r="F13" s="47">
        <v>183</v>
      </c>
      <c r="G13" s="47">
        <v>187</v>
      </c>
      <c r="H13" s="311">
        <v>271</v>
      </c>
      <c r="I13" s="84"/>
    </row>
    <row r="14" spans="1:9" ht="16.5">
      <c r="A14" s="641"/>
      <c r="B14" s="228" t="s">
        <v>32</v>
      </c>
      <c r="C14" s="47">
        <v>67</v>
      </c>
      <c r="D14" s="47">
        <v>75</v>
      </c>
      <c r="E14" s="47">
        <v>75</v>
      </c>
      <c r="F14" s="47">
        <v>106</v>
      </c>
      <c r="G14" s="47">
        <v>122</v>
      </c>
      <c r="H14" s="311">
        <v>219</v>
      </c>
      <c r="I14" s="84"/>
    </row>
    <row r="15" spans="1:9" ht="16.5">
      <c r="A15" s="642" t="s">
        <v>43</v>
      </c>
      <c r="B15" s="228" t="s">
        <v>23</v>
      </c>
      <c r="C15" s="47">
        <v>768</v>
      </c>
      <c r="D15" s="47">
        <v>-118</v>
      </c>
      <c r="E15" s="47">
        <v>-38</v>
      </c>
      <c r="F15" s="47">
        <v>326</v>
      </c>
      <c r="G15" s="47">
        <v>401</v>
      </c>
      <c r="H15" s="311">
        <v>158</v>
      </c>
      <c r="I15" s="84"/>
    </row>
    <row r="16" spans="1:9" ht="16.5">
      <c r="A16" s="643"/>
      <c r="B16" s="228" t="s">
        <v>24</v>
      </c>
      <c r="C16" s="47">
        <v>913</v>
      </c>
      <c r="D16" s="47">
        <v>265</v>
      </c>
      <c r="E16" s="47">
        <v>337</v>
      </c>
      <c r="F16" s="47">
        <v>290</v>
      </c>
      <c r="G16" s="47">
        <v>392</v>
      </c>
      <c r="H16" s="10">
        <v>58</v>
      </c>
      <c r="I16" s="84"/>
    </row>
    <row r="17" spans="1:9" ht="16.5">
      <c r="A17" s="643"/>
      <c r="B17" s="228" t="s">
        <v>27</v>
      </c>
      <c r="C17" s="47">
        <v>3973</v>
      </c>
      <c r="D17" s="47">
        <v>1026</v>
      </c>
      <c r="E17" s="47">
        <v>1397</v>
      </c>
      <c r="F17" s="47">
        <v>-108</v>
      </c>
      <c r="G17" s="47">
        <v>-473</v>
      </c>
      <c r="H17" s="315">
        <v>-453</v>
      </c>
      <c r="I17" s="84"/>
    </row>
    <row r="18" spans="1:9" ht="16.5">
      <c r="A18" s="643"/>
      <c r="B18" s="228" t="s">
        <v>28</v>
      </c>
      <c r="C18" s="47">
        <v>3375</v>
      </c>
      <c r="D18" s="47">
        <v>508</v>
      </c>
      <c r="E18" s="47">
        <v>534</v>
      </c>
      <c r="F18" s="47">
        <v>1422</v>
      </c>
      <c r="G18" s="47">
        <v>1675</v>
      </c>
      <c r="H18" s="311">
        <v>3817</v>
      </c>
      <c r="I18" s="84"/>
    </row>
    <row r="19" spans="1:9" ht="16.5" hidden="1">
      <c r="A19" s="643"/>
      <c r="B19" s="228" t="s">
        <v>108</v>
      </c>
      <c r="C19" s="47"/>
      <c r="D19" s="84"/>
      <c r="E19" s="47"/>
      <c r="F19" s="47"/>
      <c r="G19" s="47">
        <v>1877</v>
      </c>
      <c r="H19" s="311">
        <v>1994</v>
      </c>
      <c r="I19" s="84"/>
    </row>
    <row r="20" spans="1:9" ht="16.5" hidden="1">
      <c r="A20" s="644"/>
      <c r="B20" s="228" t="s">
        <v>109</v>
      </c>
      <c r="C20" s="47"/>
      <c r="D20" s="84"/>
      <c r="E20" s="47"/>
      <c r="F20" s="47"/>
      <c r="G20" s="47">
        <v>1954</v>
      </c>
      <c r="H20" s="311">
        <v>2067</v>
      </c>
      <c r="I20" s="84"/>
    </row>
    <row r="21" spans="1:9" ht="16.5">
      <c r="A21" s="641" t="s">
        <v>35</v>
      </c>
      <c r="B21" s="228" t="s">
        <v>23</v>
      </c>
      <c r="C21" s="47">
        <v>60</v>
      </c>
      <c r="D21" s="47">
        <v>-13</v>
      </c>
      <c r="E21" s="47">
        <v>-43</v>
      </c>
      <c r="F21" s="47">
        <v>-15</v>
      </c>
      <c r="G21" s="47">
        <v>35</v>
      </c>
      <c r="H21" s="73">
        <v>59</v>
      </c>
      <c r="I21" s="84"/>
    </row>
    <row r="22" spans="1:9" ht="16.5">
      <c r="A22" s="641"/>
      <c r="B22" s="228" t="s">
        <v>24</v>
      </c>
      <c r="C22" s="47">
        <v>151</v>
      </c>
      <c r="D22" s="47">
        <v>-19</v>
      </c>
      <c r="E22" s="47">
        <v>91</v>
      </c>
      <c r="F22" s="47">
        <v>198</v>
      </c>
      <c r="G22" s="47">
        <v>537</v>
      </c>
      <c r="H22" s="73">
        <v>531</v>
      </c>
      <c r="I22" s="84"/>
    </row>
    <row r="23" spans="1:9" ht="16.5">
      <c r="A23" s="641"/>
      <c r="B23" s="228" t="s">
        <v>36</v>
      </c>
      <c r="C23" s="47">
        <v>518</v>
      </c>
      <c r="D23" s="47">
        <v>-386</v>
      </c>
      <c r="E23" s="47">
        <v>-350</v>
      </c>
      <c r="F23" s="47">
        <v>-94</v>
      </c>
      <c r="G23" s="47">
        <v>54</v>
      </c>
      <c r="H23" s="149">
        <v>-466</v>
      </c>
      <c r="I23" s="84"/>
    </row>
    <row r="24" spans="1:9" ht="16.5">
      <c r="A24" s="641" t="s">
        <v>37</v>
      </c>
      <c r="B24" s="228" t="s">
        <v>23</v>
      </c>
      <c r="C24" s="47">
        <v>37</v>
      </c>
      <c r="D24" s="47">
        <v>94</v>
      </c>
      <c r="E24" s="47">
        <v>92</v>
      </c>
      <c r="F24" s="47">
        <v>105</v>
      </c>
      <c r="G24" s="47">
        <v>201</v>
      </c>
      <c r="H24" s="148">
        <v>-83</v>
      </c>
      <c r="I24" s="84"/>
    </row>
    <row r="25" spans="1:9" ht="16.5">
      <c r="A25" s="641"/>
      <c r="B25" s="228" t="s">
        <v>24</v>
      </c>
      <c r="C25" s="47">
        <v>37</v>
      </c>
      <c r="D25" s="47">
        <v>113</v>
      </c>
      <c r="E25" s="47">
        <v>109</v>
      </c>
      <c r="F25" s="47">
        <v>181</v>
      </c>
      <c r="G25" s="47">
        <v>179</v>
      </c>
      <c r="H25" s="148">
        <v>-56</v>
      </c>
      <c r="I25" s="84"/>
    </row>
    <row r="26" spans="1:9" ht="16.5">
      <c r="A26" s="641"/>
      <c r="B26" s="228" t="s">
        <v>36</v>
      </c>
      <c r="C26" s="47">
        <v>-477</v>
      </c>
      <c r="D26" s="47">
        <v>-168</v>
      </c>
      <c r="E26" s="47">
        <v>-180</v>
      </c>
      <c r="F26" s="47">
        <v>118</v>
      </c>
      <c r="G26" s="47">
        <v>108</v>
      </c>
      <c r="H26" s="148">
        <v>-179</v>
      </c>
      <c r="I26" s="84"/>
    </row>
    <row r="27" spans="1:9" ht="16.5">
      <c r="B27" s="310" t="s">
        <v>116</v>
      </c>
      <c r="C27" s="316">
        <f>C3+C6+C7+C11+C15+C16+C21+C22+C24+C25</f>
        <v>2346</v>
      </c>
      <c r="D27" s="316">
        <f>D3+D6+D7+D11+D16+D24+D25</f>
        <v>1025</v>
      </c>
      <c r="E27" s="316">
        <f>E3+E6+E7+E11+E16+E22+E24+E25</f>
        <v>1182</v>
      </c>
      <c r="F27" s="316">
        <f>F3+F6+F7+F10+F11+F15+F16+F22+F24+F25</f>
        <v>2027</v>
      </c>
      <c r="G27" s="316">
        <f>G3+G6+G7+G10+G11+G15+G16+G21+G22+G24+G25</f>
        <v>3102</v>
      </c>
      <c r="H27" s="316">
        <f>H2+H3+H6+H7+H10+H11+H15+H16+H21+H22</f>
        <v>2142</v>
      </c>
      <c r="I27" s="317"/>
    </row>
    <row r="28" spans="1:9" ht="16.5">
      <c r="B28" s="310" t="s">
        <v>117</v>
      </c>
      <c r="C28" s="316">
        <f>C4+C8+C9+C13+C14+C17+C18+C23</f>
        <v>8622</v>
      </c>
      <c r="D28" s="316">
        <f>D4+D8+D9+D12+D13+D14+D17+D18</f>
        <v>3774</v>
      </c>
      <c r="E28" s="316">
        <f>E4+E8+E9+E12+E13+E14+E17+E18</f>
        <v>3090</v>
      </c>
      <c r="F28" s="316">
        <f>F4+F5+F8+F9+F12+F13+F14+F18+F26</f>
        <v>3227</v>
      </c>
      <c r="G28" s="316">
        <f>G4+G5+G8+G9+G12+G13+G14+G18+G23+G26</f>
        <v>4045</v>
      </c>
      <c r="H28" s="316">
        <f>H4+H5+H8+H9+H12+H13+H14+H18</f>
        <v>6724</v>
      </c>
      <c r="I28" s="317"/>
    </row>
  </sheetData>
  <mergeCells count="6">
    <mergeCell ref="A21:A23"/>
    <mergeCell ref="A24:A26"/>
    <mergeCell ref="A2:A5"/>
    <mergeCell ref="A6:A9"/>
    <mergeCell ref="A10:A14"/>
    <mergeCell ref="A15:A20"/>
  </mergeCells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topLeftCell="A2" zoomScaleNormal="100" workbookViewId="0">
      <pane xSplit="2" ySplit="2" topLeftCell="C4" activePane="bottomRight" state="frozen"/>
      <selection pane="topRight"/>
      <selection pane="bottomLeft"/>
      <selection pane="bottomRight" activeCell="C3" sqref="C1:N1048576"/>
    </sheetView>
  </sheetViews>
  <sheetFormatPr defaultColWidth="9" defaultRowHeight="13.5"/>
  <cols>
    <col min="1" max="1" width="10" style="125" customWidth="1"/>
    <col min="2" max="2" width="12.125" style="125" customWidth="1"/>
    <col min="3" max="3" width="9" style="125" hidden="1" customWidth="1"/>
    <col min="4" max="4" width="8.375" style="125" hidden="1" customWidth="1"/>
    <col min="5" max="5" width="7.625" style="125" hidden="1" customWidth="1"/>
    <col min="6" max="6" width="8.25" style="125" hidden="1" customWidth="1"/>
    <col min="7" max="7" width="9.75" style="125" hidden="1" customWidth="1"/>
    <col min="8" max="8" width="9.75" hidden="1" customWidth="1"/>
    <col min="9" max="12" width="6.25" hidden="1" customWidth="1"/>
    <col min="13" max="13" width="8.625" hidden="1" customWidth="1"/>
    <col min="14" max="14" width="6.25" hidden="1" customWidth="1"/>
    <col min="15" max="18" width="6.25" customWidth="1"/>
    <col min="19" max="19" width="7.375" customWidth="1"/>
    <col min="20" max="20" width="8.125" customWidth="1"/>
  </cols>
  <sheetData>
    <row r="1" spans="1:20" ht="18.75" hidden="1">
      <c r="A1" s="646" t="s">
        <v>40</v>
      </c>
      <c r="B1" s="646"/>
      <c r="C1" s="646"/>
      <c r="D1" s="646"/>
      <c r="E1" s="646"/>
      <c r="F1" s="646"/>
      <c r="G1" s="646"/>
      <c r="H1" s="646"/>
      <c r="I1" s="72"/>
      <c r="J1" s="72"/>
      <c r="K1" s="72"/>
      <c r="L1" s="72"/>
      <c r="M1" s="72"/>
      <c r="N1" s="72"/>
      <c r="O1" s="146"/>
      <c r="P1" s="146"/>
      <c r="Q1" s="146"/>
      <c r="R1" s="146"/>
      <c r="S1" s="146"/>
      <c r="T1" s="146"/>
    </row>
    <row r="2" spans="1:20" ht="18.75">
      <c r="A2" s="647" t="s">
        <v>0</v>
      </c>
      <c r="B2" s="647" t="s">
        <v>5</v>
      </c>
      <c r="C2" s="645" t="s">
        <v>76</v>
      </c>
      <c r="D2" s="645"/>
      <c r="E2" s="645"/>
      <c r="F2" s="645"/>
      <c r="G2" s="645"/>
      <c r="H2" s="164" t="s">
        <v>77</v>
      </c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</row>
    <row r="3" spans="1:20" ht="49.5" customHeight="1">
      <c r="A3" s="647"/>
      <c r="B3" s="647"/>
      <c r="C3" s="82" t="s">
        <v>71</v>
      </c>
      <c r="D3" s="82" t="s">
        <v>73</v>
      </c>
      <c r="E3" s="82" t="s">
        <v>72</v>
      </c>
      <c r="F3" s="82" t="s">
        <v>74</v>
      </c>
      <c r="G3" s="163" t="s">
        <v>75</v>
      </c>
      <c r="H3" s="82" t="s">
        <v>169</v>
      </c>
      <c r="I3" s="150" t="s">
        <v>6</v>
      </c>
      <c r="J3" s="150" t="s">
        <v>7</v>
      </c>
      <c r="K3" s="150" t="s">
        <v>8</v>
      </c>
      <c r="L3" s="150" t="s">
        <v>9</v>
      </c>
      <c r="M3" s="150" t="s">
        <v>10</v>
      </c>
      <c r="N3" s="150" t="s">
        <v>11</v>
      </c>
      <c r="O3" s="150" t="s">
        <v>12</v>
      </c>
      <c r="P3" s="150" t="s">
        <v>13</v>
      </c>
      <c r="Q3" s="150" t="s">
        <v>14</v>
      </c>
      <c r="R3" s="150" t="s">
        <v>15</v>
      </c>
      <c r="S3" s="150" t="s">
        <v>16</v>
      </c>
      <c r="T3" s="150" t="s">
        <v>17</v>
      </c>
    </row>
    <row r="4" spans="1:20" ht="16.5" customHeight="1">
      <c r="A4" s="641" t="s">
        <v>1</v>
      </c>
      <c r="B4" s="158" t="s">
        <v>23</v>
      </c>
      <c r="C4" s="158" t="e">
        <f>'汇报-订单需求情况'!#REF!</f>
        <v>#REF!</v>
      </c>
      <c r="D4" s="158">
        <f>'汇报-订单需求情况'!D2</f>
        <v>155</v>
      </c>
      <c r="E4" s="158" t="e">
        <f>'汇报-订单需求情况'!#REF!</f>
        <v>#REF!</v>
      </c>
      <c r="F4" s="158">
        <f>'汇报-订单需求情况'!E2</f>
        <v>274</v>
      </c>
      <c r="G4" s="163" t="e">
        <f>C4+D4+E4+F4</f>
        <v>#REF!</v>
      </c>
      <c r="H4" s="73">
        <f>'CRH1-250材料匹配'!D5</f>
        <v>266</v>
      </c>
      <c r="I4" s="73">
        <f>'CRH1-250材料匹配'!E8</f>
        <v>264</v>
      </c>
      <c r="J4" s="73">
        <f>'CRH1-250材料匹配'!F8</f>
        <v>261</v>
      </c>
      <c r="K4" s="73">
        <f>'CRH1-250材料匹配'!G8</f>
        <v>253</v>
      </c>
      <c r="L4" s="73">
        <f>'CRH1-250材料匹配'!H8</f>
        <v>237</v>
      </c>
      <c r="M4" s="73">
        <f>'CRH1-250材料匹配'!I8</f>
        <v>222</v>
      </c>
      <c r="N4" s="73">
        <f>'CRH1-250材料匹配'!J8</f>
        <v>201</v>
      </c>
      <c r="O4" s="73">
        <f>'CRH1-250材料匹配'!K8</f>
        <v>193</v>
      </c>
      <c r="P4" s="73">
        <f>'CRH1-250材料匹配'!L8</f>
        <v>177</v>
      </c>
      <c r="Q4" s="73">
        <f>'CRH1-250材料匹配'!M8</f>
        <v>155</v>
      </c>
      <c r="R4" s="73">
        <f>'CRH1-250材料匹配'!N8</f>
        <v>144</v>
      </c>
      <c r="S4" s="73">
        <f>'CRH1-250材料匹配'!O8</f>
        <v>76</v>
      </c>
      <c r="T4" s="73">
        <f>'CRH1-250材料匹配'!P8</f>
        <v>54</v>
      </c>
    </row>
    <row r="5" spans="1:20" ht="16.5">
      <c r="A5" s="641"/>
      <c r="B5" s="158" t="s">
        <v>24</v>
      </c>
      <c r="C5" s="206" t="e">
        <f>'汇报-订单需求情况'!#REF!</f>
        <v>#REF!</v>
      </c>
      <c r="D5" s="206">
        <f>'汇报-订单需求情况'!D3</f>
        <v>107</v>
      </c>
      <c r="E5" s="206" t="e">
        <f>'汇报-订单需求情况'!#REF!</f>
        <v>#REF!</v>
      </c>
      <c r="F5" s="206">
        <f>'汇报-订单需求情况'!E3</f>
        <v>242</v>
      </c>
      <c r="G5" s="163" t="e">
        <f>C5+D5+E5+F5</f>
        <v>#REF!</v>
      </c>
      <c r="H5" s="73">
        <f>'CRH1-250材料匹配'!D12</f>
        <v>212</v>
      </c>
      <c r="I5" s="73">
        <f>'CRH1-250材料匹配'!E15</f>
        <v>204</v>
      </c>
      <c r="J5" s="73">
        <f>'CRH1-250材料匹配'!F15</f>
        <v>194</v>
      </c>
      <c r="K5" s="73">
        <f>'CRH1-250材料匹配'!G15</f>
        <v>184</v>
      </c>
      <c r="L5" s="73">
        <f>'CRH1-250材料匹配'!H15</f>
        <v>161</v>
      </c>
      <c r="M5" s="73">
        <f>'CRH1-250材料匹配'!I15</f>
        <v>147</v>
      </c>
      <c r="N5" s="73">
        <f>'CRH1-250材料匹配'!J15</f>
        <v>112</v>
      </c>
      <c r="O5" s="73">
        <f>'CRH1-250材料匹配'!K15</f>
        <v>93</v>
      </c>
      <c r="P5" s="73">
        <f>'CRH1-250材料匹配'!L15</f>
        <v>78</v>
      </c>
      <c r="Q5" s="73">
        <f>'CRH1-250材料匹配'!M15</f>
        <v>74</v>
      </c>
      <c r="R5" s="73">
        <f>'CRH1-250材料匹配'!N15</f>
        <v>47</v>
      </c>
      <c r="S5" s="73">
        <f>'CRH1-250材料匹配'!O15</f>
        <v>-48</v>
      </c>
      <c r="T5" s="73">
        <f>'CRH1-250材料匹配'!P15</f>
        <v>-66</v>
      </c>
    </row>
    <row r="6" spans="1:20" ht="16.5" customHeight="1">
      <c r="A6" s="641"/>
      <c r="B6" s="158" t="s">
        <v>25</v>
      </c>
      <c r="C6" s="206" t="e">
        <f>'汇报-订单需求情况'!#REF!</f>
        <v>#REF!</v>
      </c>
      <c r="D6" s="206">
        <f>'汇报-订单需求情况'!D4</f>
        <v>684</v>
      </c>
      <c r="E6" s="206" t="e">
        <f>'汇报-订单需求情况'!#REF!</f>
        <v>#REF!</v>
      </c>
      <c r="F6" s="206">
        <f>'汇报-订单需求情况'!E4</f>
        <v>0</v>
      </c>
      <c r="G6" s="163" t="e">
        <f>C6+D6+E6+F6</f>
        <v>#REF!</v>
      </c>
      <c r="H6" s="73">
        <f>'CRH1-250材料匹配'!D19</f>
        <v>335</v>
      </c>
      <c r="I6" s="73">
        <f>'CRH1-250材料匹配'!E22</f>
        <v>335</v>
      </c>
      <c r="J6" s="73">
        <f>'CRH1-250材料匹配'!F22</f>
        <v>335</v>
      </c>
      <c r="K6" s="73">
        <f>'CRH1-250材料匹配'!G22</f>
        <v>335</v>
      </c>
      <c r="L6" s="73">
        <f>'CRH1-250材料匹配'!H22</f>
        <v>335</v>
      </c>
      <c r="M6" s="73">
        <f>'CRH1-250材料匹配'!I22</f>
        <v>335</v>
      </c>
      <c r="N6" s="73">
        <f>'CRH1-250材料匹配'!J22</f>
        <v>335</v>
      </c>
      <c r="O6" s="73">
        <f>'CRH1-250材料匹配'!K22</f>
        <v>335</v>
      </c>
      <c r="P6" s="73">
        <f>'CRH1-250材料匹配'!L22</f>
        <v>335</v>
      </c>
      <c r="Q6" s="73">
        <f>'CRH1-250材料匹配'!M22</f>
        <v>335</v>
      </c>
      <c r="R6" s="73">
        <f>'CRH1-250材料匹配'!N22</f>
        <v>295</v>
      </c>
      <c r="S6" s="73">
        <f>'CRH1-250材料匹配'!O22</f>
        <v>-49</v>
      </c>
      <c r="T6" s="73">
        <f>'CRH1-250材料匹配'!P22</f>
        <v>-49</v>
      </c>
    </row>
    <row r="7" spans="1:20" ht="26.25" customHeight="1">
      <c r="A7" s="641"/>
      <c r="B7" s="158" t="s">
        <v>41</v>
      </c>
      <c r="C7" s="206" t="e">
        <f>'汇报-订单需求情况'!#REF!</f>
        <v>#REF!</v>
      </c>
      <c r="D7" s="206">
        <f>'汇报-订单需求情况'!D5</f>
        <v>180</v>
      </c>
      <c r="E7" s="206" t="e">
        <f>'汇报-订单需求情况'!#REF!</f>
        <v>#REF!</v>
      </c>
      <c r="F7" s="206">
        <f>'汇报-订单需求情况'!E5</f>
        <v>8334</v>
      </c>
      <c r="G7" s="163" t="e">
        <f>C7+D7+E7+F7</f>
        <v>#REF!</v>
      </c>
      <c r="H7" s="73">
        <f>'CRH1-250材料匹配'!D26</f>
        <v>1373</v>
      </c>
      <c r="I7" s="73">
        <f>'CRH1-250材料匹配'!E29</f>
        <v>857</v>
      </c>
      <c r="J7" s="73">
        <f>'CRH1-250材料匹配'!F29</f>
        <v>673</v>
      </c>
      <c r="K7" s="73">
        <f>'CRH1-250材料匹配'!G29</f>
        <v>374</v>
      </c>
      <c r="L7" s="73">
        <f>'CRH1-250材料匹配'!H29</f>
        <v>-25</v>
      </c>
      <c r="M7" s="73">
        <f>'CRH1-250材料匹配'!I29</f>
        <v>-318</v>
      </c>
      <c r="N7" s="328">
        <f>'CRH1-250材料匹配'!J29</f>
        <v>-589</v>
      </c>
      <c r="O7" s="328">
        <f>'CRH1-250材料匹配'!K29</f>
        <v>-934</v>
      </c>
      <c r="P7" s="73">
        <f>'CRH1-250材料匹配'!L29</f>
        <v>-1315</v>
      </c>
      <c r="Q7" s="328">
        <f>'CRH1-250材料匹配'!M29</f>
        <v>-1441</v>
      </c>
      <c r="R7" s="328">
        <f>'CRH1-250材料匹配'!N29</f>
        <v>-1923</v>
      </c>
      <c r="S7" s="328">
        <f>'CRH1-250材料匹配'!O29</f>
        <v>-2585</v>
      </c>
      <c r="T7" s="328">
        <f>'CRH1-250材料匹配'!P29</f>
        <v>-3313</v>
      </c>
    </row>
    <row r="8" spans="1:20" ht="16.5" customHeight="1">
      <c r="A8" s="641" t="s">
        <v>2</v>
      </c>
      <c r="B8" s="158" t="s">
        <v>23</v>
      </c>
      <c r="C8" s="206" t="e">
        <f>'汇报-订单需求情况'!#REF!</f>
        <v>#REF!</v>
      </c>
      <c r="D8" s="206">
        <f>'汇报-订单需求情况'!D6</f>
        <v>105</v>
      </c>
      <c r="E8" s="206" t="e">
        <f>'汇报-订单需求情况'!#REF!</f>
        <v>#REF!</v>
      </c>
      <c r="F8" s="206">
        <f>'汇报-订单需求情况'!E6</f>
        <v>155</v>
      </c>
      <c r="G8" s="163" t="e">
        <f t="shared" ref="G8:G29" si="0">C8+D8+E8+F8</f>
        <v>#REF!</v>
      </c>
      <c r="H8" s="73">
        <f>'CRH1-380材料匹配'!D8</f>
        <v>62</v>
      </c>
      <c r="I8" s="73">
        <f>'CRH1-380材料匹配'!E8</f>
        <v>62</v>
      </c>
      <c r="J8" s="73">
        <f>'CRH1-380材料匹配'!F8</f>
        <v>62</v>
      </c>
      <c r="K8" s="73">
        <f>'CRH1-380材料匹配'!G8</f>
        <v>62</v>
      </c>
      <c r="L8" s="73">
        <f>'CRH1-380材料匹配'!H8</f>
        <v>62</v>
      </c>
      <c r="M8" s="73">
        <f>'CRH1-380材料匹配'!I8</f>
        <v>62</v>
      </c>
      <c r="N8" s="73">
        <f>'CRH1-380材料匹配'!J8</f>
        <v>62</v>
      </c>
      <c r="O8" s="73">
        <f>'CRH1-380材料匹配'!K8</f>
        <v>62</v>
      </c>
      <c r="P8" s="73">
        <f>'CRH1-380材料匹配'!L8</f>
        <v>57</v>
      </c>
      <c r="Q8" s="73">
        <f>'CRH1-380材料匹配'!M8</f>
        <v>41</v>
      </c>
      <c r="R8" s="73">
        <f>'CRH1-380材料匹配'!N8</f>
        <v>25</v>
      </c>
      <c r="S8" s="73">
        <f>'CRH1-380材料匹配'!O8</f>
        <v>25</v>
      </c>
      <c r="T8" s="73">
        <f>'CRH1-380材料匹配'!P8</f>
        <v>25</v>
      </c>
    </row>
    <row r="9" spans="1:20" ht="16.5">
      <c r="A9" s="641"/>
      <c r="B9" s="158" t="s">
        <v>24</v>
      </c>
      <c r="C9" s="206" t="e">
        <f>'汇报-订单需求情况'!#REF!</f>
        <v>#REF!</v>
      </c>
      <c r="D9" s="206">
        <f>'汇报-订单需求情况'!D7</f>
        <v>29</v>
      </c>
      <c r="E9" s="206" t="e">
        <f>'汇报-订单需求情况'!#REF!</f>
        <v>#REF!</v>
      </c>
      <c r="F9" s="206">
        <f>'汇报-订单需求情况'!E7</f>
        <v>168</v>
      </c>
      <c r="G9" s="163" t="e">
        <f t="shared" si="0"/>
        <v>#REF!</v>
      </c>
      <c r="H9" s="73">
        <f>'CRH1-380材料匹配'!D15</f>
        <v>46</v>
      </c>
      <c r="I9" s="73">
        <f>'CRH1-380材料匹配'!E15</f>
        <v>46</v>
      </c>
      <c r="J9" s="73">
        <f>'CRH1-380材料匹配'!F15</f>
        <v>46</v>
      </c>
      <c r="K9" s="73">
        <f>'CRH1-380材料匹配'!G15</f>
        <v>46</v>
      </c>
      <c r="L9" s="73">
        <f>'CRH1-380材料匹配'!H15</f>
        <v>46</v>
      </c>
      <c r="M9" s="73">
        <f>'CRH1-380材料匹配'!I15</f>
        <v>46</v>
      </c>
      <c r="N9" s="73">
        <f>'CRH1-380材料匹配'!J15</f>
        <v>46</v>
      </c>
      <c r="O9" s="73">
        <f>'CRH1-380材料匹配'!K15</f>
        <v>46</v>
      </c>
      <c r="P9" s="73">
        <f>'CRH1-380材料匹配'!L15</f>
        <v>46</v>
      </c>
      <c r="Q9" s="73">
        <f>'CRH1-380材料匹配'!M15</f>
        <v>44</v>
      </c>
      <c r="R9" s="73">
        <f>'CRH1-380材料匹配'!N15</f>
        <v>43</v>
      </c>
      <c r="S9" s="73">
        <f>'CRH1-380材料匹配'!O15</f>
        <v>43</v>
      </c>
      <c r="T9" s="73">
        <f>'CRH1-380材料匹配'!P15</f>
        <v>43</v>
      </c>
    </row>
    <row r="10" spans="1:20" ht="16.5">
      <c r="A10" s="641"/>
      <c r="B10" s="158" t="s">
        <v>27</v>
      </c>
      <c r="C10" s="206" t="e">
        <f>'汇报-订单需求情况'!#REF!</f>
        <v>#REF!</v>
      </c>
      <c r="D10" s="206">
        <f>'汇报-订单需求情况'!D8</f>
        <v>215</v>
      </c>
      <c r="E10" s="206" t="e">
        <f>'汇报-订单需求情况'!#REF!</f>
        <v>#REF!</v>
      </c>
      <c r="F10" s="206">
        <f>'汇报-订单需求情况'!E8</f>
        <v>1668</v>
      </c>
      <c r="G10" s="163" t="e">
        <f t="shared" si="0"/>
        <v>#REF!</v>
      </c>
      <c r="H10" s="73">
        <f>'CRH1-380材料匹配'!D22</f>
        <v>188</v>
      </c>
      <c r="I10" s="73">
        <f>'CRH1-380材料匹配'!E22</f>
        <v>188</v>
      </c>
      <c r="J10" s="73">
        <f>'CRH1-380材料匹配'!F22</f>
        <v>188</v>
      </c>
      <c r="K10" s="73">
        <f>'CRH1-380材料匹配'!G22</f>
        <v>188</v>
      </c>
      <c r="L10" s="73">
        <f>'CRH1-380材料匹配'!H22</f>
        <v>188</v>
      </c>
      <c r="M10" s="73">
        <f>'CRH1-380材料匹配'!I22</f>
        <v>188</v>
      </c>
      <c r="N10" s="73">
        <f>'CRH1-380材料匹配'!J22</f>
        <v>172</v>
      </c>
      <c r="O10" s="73">
        <f>'CRH1-380材料匹配'!K22</f>
        <v>170</v>
      </c>
      <c r="P10" s="73">
        <f>'CRH1-380材料匹配'!L22</f>
        <v>152</v>
      </c>
      <c r="Q10" s="73">
        <f>'CRH1-380材料匹配'!M22</f>
        <v>140</v>
      </c>
      <c r="R10" s="73">
        <f>'CRH1-380材料匹配'!N22</f>
        <v>88</v>
      </c>
      <c r="S10" s="73">
        <f>'CRH1-380材料匹配'!O22</f>
        <v>42</v>
      </c>
      <c r="T10" s="73">
        <f>'CRH1-380材料匹配'!P22</f>
        <v>-42</v>
      </c>
    </row>
    <row r="11" spans="1:20" ht="16.5">
      <c r="A11" s="641"/>
      <c r="B11" s="158" t="s">
        <v>28</v>
      </c>
      <c r="C11" s="206" t="e">
        <f>'汇报-订单需求情况'!#REF!</f>
        <v>#REF!</v>
      </c>
      <c r="D11" s="206">
        <f>'汇报-订单需求情况'!D9</f>
        <v>60</v>
      </c>
      <c r="E11" s="206" t="e">
        <f>'汇报-订单需求情况'!#REF!</f>
        <v>#REF!</v>
      </c>
      <c r="F11" s="206">
        <f>'汇报-订单需求情况'!E9</f>
        <v>1504</v>
      </c>
      <c r="G11" s="163" t="e">
        <f t="shared" si="0"/>
        <v>#REF!</v>
      </c>
      <c r="H11" s="73">
        <f>'CRH1-380材料匹配'!D29</f>
        <v>193</v>
      </c>
      <c r="I11" s="73">
        <f>'CRH1-380材料匹配'!E29</f>
        <v>193</v>
      </c>
      <c r="J11" s="73">
        <f>'CRH1-380材料匹配'!F29</f>
        <v>193</v>
      </c>
      <c r="K11" s="73">
        <f>'CRH1-380材料匹配'!G29</f>
        <v>193</v>
      </c>
      <c r="L11" s="73">
        <f>'CRH1-380材料匹配'!H29</f>
        <v>193</v>
      </c>
      <c r="M11" s="73">
        <f>'CRH1-380材料匹配'!I29</f>
        <v>193</v>
      </c>
      <c r="N11" s="73">
        <f>'CRH1-380材料匹配'!J29</f>
        <v>177</v>
      </c>
      <c r="O11" s="73">
        <f>'CRH1-380材料匹配'!K29</f>
        <v>145</v>
      </c>
      <c r="P11" s="73">
        <f>'CRH1-380材料匹配'!L29</f>
        <v>133</v>
      </c>
      <c r="Q11" s="73">
        <f>'CRH1-380材料匹配'!M29</f>
        <v>129</v>
      </c>
      <c r="R11" s="73">
        <f>'CRH1-380材料匹配'!N29</f>
        <v>125</v>
      </c>
      <c r="S11" s="73">
        <f>'CRH1-380材料匹配'!O29</f>
        <v>109</v>
      </c>
      <c r="T11" s="73">
        <f>'CRH1-380材料匹配'!P29</f>
        <v>51</v>
      </c>
    </row>
    <row r="12" spans="1:20" ht="16.5" customHeight="1">
      <c r="A12" s="641" t="s">
        <v>29</v>
      </c>
      <c r="B12" s="158" t="s">
        <v>23</v>
      </c>
      <c r="C12" s="206" t="e">
        <f>'汇报-订单需求情况'!#REF!</f>
        <v>#REF!</v>
      </c>
      <c r="D12" s="206">
        <f>'汇报-订单需求情况'!D10</f>
        <v>4922</v>
      </c>
      <c r="E12" s="206" t="e">
        <f>'汇报-订单需求情况'!#REF!</f>
        <v>#REF!</v>
      </c>
      <c r="F12" s="206">
        <f>'汇报-订单需求情况'!E10</f>
        <v>11</v>
      </c>
      <c r="G12" s="163" t="e">
        <f t="shared" si="0"/>
        <v>#REF!</v>
      </c>
      <c r="H12" s="73">
        <f>CRH2材料匹配!D7</f>
        <v>541</v>
      </c>
      <c r="I12" s="73">
        <f>CRH2材料匹配!E7</f>
        <v>541</v>
      </c>
      <c r="J12" s="73">
        <f>CRH2材料匹配!F7</f>
        <v>541</v>
      </c>
      <c r="K12" s="73">
        <f>CRH2材料匹配!G7</f>
        <v>541</v>
      </c>
      <c r="L12" s="73">
        <f>CRH2材料匹配!H7</f>
        <v>541</v>
      </c>
      <c r="M12" s="73">
        <f>CRH2材料匹配!I7</f>
        <v>540</v>
      </c>
      <c r="N12" s="73">
        <f>CRH2材料匹配!J7</f>
        <v>540</v>
      </c>
      <c r="O12" s="73">
        <f>CRH2材料匹配!K7</f>
        <v>539</v>
      </c>
      <c r="P12" s="73">
        <f>CRH2材料匹配!L7</f>
        <v>506</v>
      </c>
      <c r="Q12" s="73">
        <f>CRH2材料匹配!M7</f>
        <v>274</v>
      </c>
      <c r="R12" s="73">
        <f>CRH2材料匹配!N7</f>
        <v>-671</v>
      </c>
      <c r="S12" s="73">
        <f>CRH2材料匹配!O7</f>
        <v>-1505</v>
      </c>
      <c r="T12" s="73">
        <f>CRH2材料匹配!P7</f>
        <v>-2355</v>
      </c>
    </row>
    <row r="13" spans="1:20" ht="16.5">
      <c r="A13" s="641"/>
      <c r="B13" s="158" t="s">
        <v>24</v>
      </c>
      <c r="C13" s="206" t="e">
        <f>'汇报-订单需求情况'!#REF!</f>
        <v>#REF!</v>
      </c>
      <c r="D13" s="206">
        <f>'汇报-订单需求情况'!D11</f>
        <v>348</v>
      </c>
      <c r="E13" s="206" t="e">
        <f>'汇报-订单需求情况'!#REF!</f>
        <v>#REF!</v>
      </c>
      <c r="F13" s="206">
        <f>'汇报-订单需求情况'!E11</f>
        <v>8</v>
      </c>
      <c r="G13" s="163" t="e">
        <f t="shared" si="0"/>
        <v>#REF!</v>
      </c>
      <c r="H13" s="73">
        <f>CRH2材料匹配!D13</f>
        <v>953</v>
      </c>
      <c r="I13" s="73">
        <f>CRH2材料匹配!E13</f>
        <v>951</v>
      </c>
      <c r="J13" s="73">
        <f>CRH2材料匹配!F13</f>
        <v>951</v>
      </c>
      <c r="K13" s="73">
        <f>CRH2材料匹配!G13</f>
        <v>951</v>
      </c>
      <c r="L13" s="73">
        <f>CRH2材料匹配!H13</f>
        <v>951</v>
      </c>
      <c r="M13" s="73">
        <f>CRH2材料匹配!I13</f>
        <v>950</v>
      </c>
      <c r="N13" s="73">
        <f>CRH2材料匹配!J13</f>
        <v>949</v>
      </c>
      <c r="O13" s="73">
        <f>CRH2材料匹配!K13</f>
        <v>949</v>
      </c>
      <c r="P13" s="73">
        <f>CRH2材料匹配!L13</f>
        <v>949</v>
      </c>
      <c r="Q13" s="73">
        <f>CRH2材料匹配!M13</f>
        <v>948</v>
      </c>
      <c r="R13" s="73">
        <f>CRH2材料匹配!N13</f>
        <v>814</v>
      </c>
      <c r="S13" s="73">
        <f>CRH2材料匹配!O13</f>
        <v>719</v>
      </c>
      <c r="T13" s="73">
        <f>CRH2材料匹配!P13</f>
        <v>697</v>
      </c>
    </row>
    <row r="14" spans="1:20" ht="16.5">
      <c r="A14" s="641"/>
      <c r="B14" s="158" t="s">
        <v>42</v>
      </c>
      <c r="C14" s="206" t="e">
        <f>'汇报-订单需求情况'!#REF!</f>
        <v>#REF!</v>
      </c>
      <c r="D14" s="206">
        <f>'汇报-订单需求情况'!D12</f>
        <v>28288</v>
      </c>
      <c r="E14" s="206" t="e">
        <f>'汇报-订单需求情况'!#REF!</f>
        <v>#REF!</v>
      </c>
      <c r="F14" s="206">
        <f>'汇报-订单需求情况'!E12</f>
        <v>1134</v>
      </c>
      <c r="G14" s="163" t="e">
        <f t="shared" si="0"/>
        <v>#REF!</v>
      </c>
      <c r="H14" s="74">
        <f>CRH2材料匹配!D19</f>
        <v>2138</v>
      </c>
      <c r="I14" s="74">
        <f>CRH2材料匹配!E19</f>
        <v>1988</v>
      </c>
      <c r="J14" s="74">
        <f>CRH2材料匹配!F19</f>
        <v>1978</v>
      </c>
      <c r="K14" s="74">
        <f>CRH2材料匹配!G19</f>
        <v>1946</v>
      </c>
      <c r="L14" s="74">
        <f>CRH2材料匹配!H19</f>
        <v>1922</v>
      </c>
      <c r="M14" s="74">
        <f>CRH2材料匹配!I19</f>
        <v>1920</v>
      </c>
      <c r="N14" s="357">
        <f>CRH2材料匹配!J19</f>
        <v>1904</v>
      </c>
      <c r="O14" s="357">
        <f>CRH2材料匹配!K19</f>
        <v>1852</v>
      </c>
      <c r="P14" s="357">
        <f>CRH2材料匹配!L19</f>
        <v>1850</v>
      </c>
      <c r="Q14" s="357">
        <f>CRH2材料匹配!M19</f>
        <v>1542</v>
      </c>
      <c r="R14" s="357">
        <f>CRH2材料匹配!N19</f>
        <v>-2612</v>
      </c>
      <c r="S14" s="74">
        <f>CRH2材料匹配!O19</f>
        <v>-4824</v>
      </c>
      <c r="T14" s="74">
        <f>CRH2材料匹配!P19</f>
        <v>-6986</v>
      </c>
    </row>
    <row r="15" spans="1:20" ht="16.5">
      <c r="A15" s="641"/>
      <c r="B15" s="158" t="s">
        <v>31</v>
      </c>
      <c r="C15" s="206" t="e">
        <f>'汇报-订单需求情况'!#REF!</f>
        <v>#REF!</v>
      </c>
      <c r="D15" s="206">
        <f>'汇报-订单需求情况'!D13</f>
        <v>200</v>
      </c>
      <c r="E15" s="206" t="e">
        <f>'汇报-订单需求情况'!#REF!</f>
        <v>#REF!</v>
      </c>
      <c r="F15" s="206">
        <f>'汇报-订单需求情况'!E13</f>
        <v>0</v>
      </c>
      <c r="G15" s="163" t="e">
        <f t="shared" si="0"/>
        <v>#REF!</v>
      </c>
      <c r="H15" s="74">
        <f>CRH2材料匹配!D25</f>
        <v>187</v>
      </c>
      <c r="I15" s="74">
        <f>CRH2材料匹配!E25</f>
        <v>187</v>
      </c>
      <c r="J15" s="74">
        <f>CRH2材料匹配!F25</f>
        <v>187</v>
      </c>
      <c r="K15" s="74">
        <f>CRH2材料匹配!G25</f>
        <v>187</v>
      </c>
      <c r="L15" s="74">
        <f>CRH2材料匹配!H25</f>
        <v>187</v>
      </c>
      <c r="M15" s="74">
        <f>CRH2材料匹配!I25</f>
        <v>187</v>
      </c>
      <c r="N15" s="74">
        <f>CRH2材料匹配!J25</f>
        <v>187</v>
      </c>
      <c r="O15" s="74">
        <f>CRH2材料匹配!K25</f>
        <v>187</v>
      </c>
      <c r="P15" s="74">
        <f>CRH2材料匹配!L25</f>
        <v>187</v>
      </c>
      <c r="Q15" s="74">
        <f>CRH2材料匹配!M25</f>
        <v>187</v>
      </c>
      <c r="R15" s="74">
        <f>CRH2材料匹配!N25</f>
        <v>123</v>
      </c>
      <c r="S15" s="74">
        <f>CRH2材料匹配!O25</f>
        <v>123</v>
      </c>
      <c r="T15" s="74">
        <f>CRH2材料匹配!P25</f>
        <v>123</v>
      </c>
    </row>
    <row r="16" spans="1:20" ht="16.5">
      <c r="A16" s="641"/>
      <c r="B16" s="158" t="s">
        <v>32</v>
      </c>
      <c r="C16" s="206" t="e">
        <f>'汇报-订单需求情况'!#REF!</f>
        <v>#REF!</v>
      </c>
      <c r="D16" s="206">
        <f>'汇报-订单需求情况'!D14</f>
        <v>168</v>
      </c>
      <c r="E16" s="206" t="e">
        <f>'汇报-订单需求情况'!#REF!</f>
        <v>#REF!</v>
      </c>
      <c r="F16" s="206">
        <f>'汇报-订单需求情况'!E14</f>
        <v>0</v>
      </c>
      <c r="G16" s="163" t="e">
        <f t="shared" si="0"/>
        <v>#REF!</v>
      </c>
      <c r="H16" s="74">
        <f>CRH2材料匹配!D31</f>
        <v>333</v>
      </c>
      <c r="I16" s="74">
        <f>CRH2材料匹配!E31</f>
        <v>333</v>
      </c>
      <c r="J16" s="74">
        <f>CRH2材料匹配!F31</f>
        <v>333</v>
      </c>
      <c r="K16" s="74">
        <f>CRH2材料匹配!G31</f>
        <v>333</v>
      </c>
      <c r="L16" s="74">
        <f>CRH2材料匹配!H31</f>
        <v>333</v>
      </c>
      <c r="M16" s="74">
        <f>CRH2材料匹配!I31</f>
        <v>333</v>
      </c>
      <c r="N16" s="74">
        <f>CRH2材料匹配!J31</f>
        <v>333</v>
      </c>
      <c r="O16" s="74">
        <f>CRH2材料匹配!K31</f>
        <v>333</v>
      </c>
      <c r="P16" s="74">
        <f>CRH2材料匹配!L31</f>
        <v>333</v>
      </c>
      <c r="Q16" s="74">
        <f>CRH2材料匹配!M31</f>
        <v>333</v>
      </c>
      <c r="R16" s="74">
        <f>CRH2材料匹配!N31</f>
        <v>301</v>
      </c>
      <c r="S16" s="74">
        <f>CRH2材料匹配!O31</f>
        <v>301</v>
      </c>
      <c r="T16" s="74">
        <f>CRH2材料匹配!P31</f>
        <v>301</v>
      </c>
    </row>
    <row r="17" spans="1:20" ht="16.5" customHeight="1">
      <c r="A17" s="642" t="s">
        <v>43</v>
      </c>
      <c r="B17" s="158" t="s">
        <v>23</v>
      </c>
      <c r="C17" s="206" t="e">
        <f>'汇报-订单需求情况'!#REF!</f>
        <v>#REF!</v>
      </c>
      <c r="D17" s="206">
        <f>'汇报-订单需求情况'!D15</f>
        <v>5171</v>
      </c>
      <c r="E17" s="206" t="e">
        <f>'汇报-订单需求情况'!#REF!</f>
        <v>#REF!</v>
      </c>
      <c r="F17" s="206">
        <f>'汇报-订单需求情况'!E15</f>
        <v>306</v>
      </c>
      <c r="G17" s="163" t="e">
        <f t="shared" si="0"/>
        <v>#REF!</v>
      </c>
      <c r="H17" s="73">
        <f>'CRH3-380+标动材料匹配'!D9</f>
        <v>2855</v>
      </c>
      <c r="I17" s="328">
        <f>'CRH3-380+标动材料匹配'!E9</f>
        <v>2855</v>
      </c>
      <c r="J17" s="328">
        <f>'CRH3-380+标动材料匹配'!F9</f>
        <v>2855</v>
      </c>
      <c r="K17" s="328">
        <f>'CRH3-380+标动材料匹配'!G9</f>
        <v>2845</v>
      </c>
      <c r="L17" s="368">
        <f>'CRH3-380+标动材料匹配'!H9</f>
        <v>2837</v>
      </c>
      <c r="M17" s="368">
        <f>'CRH3-380+标动材料匹配'!I9</f>
        <v>2836</v>
      </c>
      <c r="N17" s="368">
        <f>'CRH3-380+标动材料匹配'!J9</f>
        <v>2826</v>
      </c>
      <c r="O17" s="73">
        <f>'CRH3-380+标动材料匹配'!K9</f>
        <v>2816</v>
      </c>
      <c r="P17" s="73">
        <f>'CRH3-380+标动材料匹配'!L9</f>
        <v>2807</v>
      </c>
      <c r="Q17" s="73">
        <f>'CRH3-380+标动材料匹配'!M9</f>
        <v>2495</v>
      </c>
      <c r="R17" s="73">
        <f>'CRH3-380+标动材料匹配'!N9</f>
        <v>1650</v>
      </c>
      <c r="S17" s="73">
        <f>'CRH3-380+标动材料匹配'!O9</f>
        <v>1206</v>
      </c>
      <c r="T17" s="73">
        <f>'CRH3-380+标动材料匹配'!P9</f>
        <v>731</v>
      </c>
    </row>
    <row r="18" spans="1:20" ht="16.5">
      <c r="A18" s="643"/>
      <c r="B18" s="158" t="s">
        <v>24</v>
      </c>
      <c r="C18" s="206" t="e">
        <f>'汇报-订单需求情况'!#REF!</f>
        <v>#REF!</v>
      </c>
      <c r="D18" s="206">
        <f>'汇报-订单需求情况'!D16</f>
        <v>4928</v>
      </c>
      <c r="E18" s="206" t="e">
        <f>'汇报-订单需求情况'!#REF!</f>
        <v>#REF!</v>
      </c>
      <c r="F18" s="206">
        <f>'汇报-订单需求情况'!E16</f>
        <v>157</v>
      </c>
      <c r="G18" s="163" t="e">
        <f t="shared" si="0"/>
        <v>#REF!</v>
      </c>
      <c r="H18" s="73">
        <f>'CRH3-380+标动材料匹配'!D17</f>
        <v>2810</v>
      </c>
      <c r="I18" s="73">
        <f>'CRH3-380+标动材料匹配'!E17</f>
        <v>2801</v>
      </c>
      <c r="J18" s="73">
        <f>'CRH3-380+标动材料匹配'!F17</f>
        <v>2792</v>
      </c>
      <c r="K18" s="328">
        <f>'CRH3-380+标动材料匹配'!G17</f>
        <v>2782</v>
      </c>
      <c r="L18" s="73">
        <f>'CRH3-380+标动材料匹配'!H17</f>
        <v>2780</v>
      </c>
      <c r="M18" s="73">
        <f>'CRH3-380+标动材料匹配'!I17</f>
        <v>2777</v>
      </c>
      <c r="N18" s="73">
        <f>'CRH3-380+标动材料匹配'!J17</f>
        <v>2770</v>
      </c>
      <c r="O18" s="73">
        <f>'CRH3-380+标动材料匹配'!K17</f>
        <v>2769</v>
      </c>
      <c r="P18" s="73">
        <f>'CRH3-380+标动材料匹配'!L17</f>
        <v>2754</v>
      </c>
      <c r="Q18" s="73">
        <f>'CRH3-380+标动材料匹配'!M17</f>
        <v>2578</v>
      </c>
      <c r="R18" s="73">
        <f>'CRH3-380+标动材料匹配'!N17</f>
        <v>2075</v>
      </c>
      <c r="S18" s="73">
        <f>'CRH3-380+标动材料匹配'!O17</f>
        <v>1578</v>
      </c>
      <c r="T18" s="73">
        <f>'CRH3-380+标动材料匹配'!P17</f>
        <v>1317</v>
      </c>
    </row>
    <row r="19" spans="1:20" ht="16.5">
      <c r="A19" s="643"/>
      <c r="B19" s="158" t="s">
        <v>27</v>
      </c>
      <c r="C19" s="206" t="e">
        <f>'汇报-订单需求情况'!#REF!</f>
        <v>#REF!</v>
      </c>
      <c r="D19" s="206">
        <f>'汇报-订单需求情况'!D17</f>
        <v>43165</v>
      </c>
      <c r="E19" s="206" t="e">
        <f>'汇报-订单需求情况'!#REF!</f>
        <v>#REF!</v>
      </c>
      <c r="F19" s="206">
        <f>'汇报-订单需求情况'!E17</f>
        <v>3980</v>
      </c>
      <c r="G19" s="163" t="e">
        <f t="shared" si="0"/>
        <v>#REF!</v>
      </c>
      <c r="H19" s="73">
        <f>'CRH3-380+标动材料匹配'!D25</f>
        <v>5720</v>
      </c>
      <c r="I19" s="73">
        <f>'CRH3-380+标动材料匹配'!E25</f>
        <v>5450</v>
      </c>
      <c r="J19" s="73">
        <f>'CRH3-380+标动材料匹配'!F25</f>
        <v>5376</v>
      </c>
      <c r="K19" s="328">
        <f>'CRH3-380+标动材料匹配'!G25</f>
        <v>5168</v>
      </c>
      <c r="L19" s="328">
        <f>'CRH3-380+标动材料匹配'!H25</f>
        <v>5104</v>
      </c>
      <c r="M19" s="328">
        <f>'CRH3-380+标动材料匹配'!I25</f>
        <v>5044</v>
      </c>
      <c r="N19" s="328">
        <f>'CRH3-380+标动材料匹配'!J25</f>
        <v>4934</v>
      </c>
      <c r="O19" s="73">
        <f>'CRH3-380+标动材料匹配'!K25</f>
        <v>4688</v>
      </c>
      <c r="P19" s="328">
        <f>'CRH3-380+标动材料匹配'!L25</f>
        <v>4482</v>
      </c>
      <c r="Q19" s="328">
        <f>'CRH3-380+标动材料匹配'!M25</f>
        <v>3954</v>
      </c>
      <c r="R19" s="328">
        <f>'CRH3-380+标动材料匹配'!N25</f>
        <v>548</v>
      </c>
      <c r="S19" s="328">
        <f>'CRH3-380+标动材料匹配'!O25</f>
        <v>-4901</v>
      </c>
      <c r="T19" s="73">
        <f>'CRH3-380+标动材料匹配'!P25</f>
        <v>-9287</v>
      </c>
    </row>
    <row r="20" spans="1:20" ht="16.5">
      <c r="A20" s="643"/>
      <c r="B20" s="158" t="s">
        <v>28</v>
      </c>
      <c r="C20" s="206" t="e">
        <f>'汇报-订单需求情况'!#REF!</f>
        <v>#REF!</v>
      </c>
      <c r="D20" s="206">
        <f>'汇报-订单需求情况'!D18</f>
        <v>10354</v>
      </c>
      <c r="E20" s="206" t="e">
        <f>'汇报-订单需求情况'!#REF!</f>
        <v>#REF!</v>
      </c>
      <c r="F20" s="206">
        <f>'汇报-订单需求情况'!E18</f>
        <v>6992</v>
      </c>
      <c r="G20" s="163" t="e">
        <f t="shared" si="0"/>
        <v>#REF!</v>
      </c>
      <c r="H20" s="73">
        <f>'CRH3-380+标动材料匹配'!D33</f>
        <v>3045</v>
      </c>
      <c r="I20" s="73">
        <f>'CRH3-380+标动材料匹配'!E33</f>
        <v>2605</v>
      </c>
      <c r="J20" s="73">
        <f>'CRH3-380+标动材料匹配'!F33</f>
        <v>2507</v>
      </c>
      <c r="K20" s="73">
        <f>'CRH3-380+标动材料匹配'!G33</f>
        <v>2215</v>
      </c>
      <c r="L20" s="73">
        <f>'CRH3-380+标动材料匹配'!H33</f>
        <v>2073</v>
      </c>
      <c r="M20" s="73">
        <f>'CRH3-380+标动材料匹配'!I33</f>
        <v>1849</v>
      </c>
      <c r="N20" s="73">
        <f>'CRH3-380+标动材料匹配'!J33</f>
        <v>1505</v>
      </c>
      <c r="O20" s="73">
        <f>'CRH3-380+标动材料匹配'!K33</f>
        <v>1379</v>
      </c>
      <c r="P20" s="73">
        <f>'CRH3-380+标动材料匹配'!L33</f>
        <v>1201</v>
      </c>
      <c r="Q20" s="73">
        <f>'CRH3-380+标动材料匹配'!M33</f>
        <v>1153</v>
      </c>
      <c r="R20" s="73">
        <f>'CRH3-380+标动材料匹配'!N33</f>
        <v>15</v>
      </c>
      <c r="S20" s="73">
        <f>'CRH3-380+标动材料匹配'!O33</f>
        <v>-1767</v>
      </c>
      <c r="T20" s="73">
        <f>'CRH3-380+标动材料匹配'!P33</f>
        <v>-3045</v>
      </c>
    </row>
    <row r="21" spans="1:20" ht="16.5">
      <c r="A21" s="643"/>
      <c r="B21" s="522" t="s">
        <v>223</v>
      </c>
      <c r="C21" s="522"/>
      <c r="D21" s="522"/>
      <c r="E21" s="522"/>
      <c r="F21" s="522"/>
      <c r="G21" s="163"/>
      <c r="H21" s="73"/>
      <c r="I21" s="73">
        <f>'CRH3-380+标动材料匹配'!E41</f>
        <v>3677</v>
      </c>
      <c r="J21" s="73">
        <f>'CRH3-380+标动材料匹配'!F41</f>
        <v>3677</v>
      </c>
      <c r="K21" s="73">
        <f>'CRH3-380+标动材料匹配'!G41</f>
        <v>3677</v>
      </c>
      <c r="L21" s="73">
        <f>'CRH3-380+标动材料匹配'!H41</f>
        <v>3677</v>
      </c>
      <c r="M21" s="73">
        <f>'CRH3-380+标动材料匹配'!I41</f>
        <v>3677</v>
      </c>
      <c r="N21" s="73">
        <f>'CRH3-380+标动材料匹配'!J41</f>
        <v>3677</v>
      </c>
      <c r="O21" s="73">
        <f>'CRH3-380+标动材料匹配'!K41</f>
        <v>3677</v>
      </c>
      <c r="P21" s="73">
        <f>'CRH3-380+标动材料匹配'!L41</f>
        <v>3677</v>
      </c>
      <c r="Q21" s="73">
        <f>'CRH3-380+标动材料匹配'!M41</f>
        <v>3677</v>
      </c>
      <c r="R21" s="73">
        <f>'CRH3-380+标动材料匹配'!N41</f>
        <v>3677</v>
      </c>
      <c r="S21" s="73">
        <f>'CRH3-380+标动材料匹配'!O41</f>
        <v>1597</v>
      </c>
      <c r="T21" s="73">
        <f>'CRH3-380+标动材料匹配'!P41</f>
        <v>-651</v>
      </c>
    </row>
    <row r="22" spans="1:20" ht="16.5">
      <c r="A22" s="643"/>
      <c r="B22" s="219" t="s">
        <v>108</v>
      </c>
      <c r="C22" s="219" t="e">
        <f>'汇报-订单需求情况'!#REF!</f>
        <v>#REF!</v>
      </c>
      <c r="D22" s="219">
        <f>'汇报-订单需求情况'!D20</f>
        <v>3864</v>
      </c>
      <c r="E22" s="219" t="e">
        <f>'汇报-订单需求情况'!#REF!</f>
        <v>#REF!</v>
      </c>
      <c r="F22" s="219">
        <f>'汇报-订单需求情况'!E20</f>
        <v>6992</v>
      </c>
      <c r="G22" s="163" t="e">
        <f>C22+D22+E22+F22</f>
        <v>#REF!</v>
      </c>
      <c r="H22" s="73">
        <f>'CRH3-380+标动材料匹配'!D38</f>
        <v>3677</v>
      </c>
      <c r="I22" s="73">
        <f>'CRH3-380+标动材料匹配'!E49</f>
        <v>217</v>
      </c>
      <c r="J22" s="73">
        <f>'CRH3-380+标动材料匹配'!F49</f>
        <v>119</v>
      </c>
      <c r="K22" s="73">
        <f>'CRH3-380+标动材料匹配'!G49</f>
        <v>-173</v>
      </c>
      <c r="L22" s="73">
        <f>'CRH3-380+标动材料匹配'!H49</f>
        <v>-315</v>
      </c>
      <c r="M22" s="73">
        <f>'CRH3-380+标动材料匹配'!I49</f>
        <v>-539</v>
      </c>
      <c r="N22" s="73">
        <f>'CRH3-380+标动材料匹配'!J49</f>
        <v>-883</v>
      </c>
      <c r="O22" s="73">
        <f>'CRH3-380+标动材料匹配'!K49</f>
        <v>-1009</v>
      </c>
      <c r="P22" s="73">
        <f>'CRH3-380+标动材料匹配'!L49</f>
        <v>-1187</v>
      </c>
      <c r="Q22" s="73">
        <f>'CRH3-380+标动材料匹配'!M49</f>
        <v>-1235</v>
      </c>
      <c r="R22" s="73">
        <f>'CRH3-380+标动材料匹配'!N49</f>
        <v>-1993</v>
      </c>
      <c r="S22" s="73">
        <f>'CRH3-380+标动材料匹配'!O49</f>
        <v>-3279</v>
      </c>
      <c r="T22" s="73">
        <f>'CRH3-380+标动材料匹配'!P49</f>
        <v>-4217</v>
      </c>
    </row>
    <row r="23" spans="1:20" ht="16.5">
      <c r="A23" s="644"/>
      <c r="B23" s="219" t="s">
        <v>109</v>
      </c>
      <c r="C23" s="219" t="e">
        <f>'汇报-订单需求情况'!#REF!</f>
        <v>#REF!</v>
      </c>
      <c r="D23" s="219">
        <f>'汇报-订单需求情况'!D21</f>
        <v>3864</v>
      </c>
      <c r="E23" s="219" t="e">
        <f>'汇报-订单需求情况'!#REF!</f>
        <v>#REF!</v>
      </c>
      <c r="F23" s="219">
        <f>'汇报-订单需求情况'!E21</f>
        <v>6992</v>
      </c>
      <c r="G23" s="163" t="e">
        <f>C23+D23+E23+F23</f>
        <v>#REF!</v>
      </c>
      <c r="H23" s="73" t="e">
        <f>'CRH3-380+标动材料匹配'!#REF!</f>
        <v>#REF!</v>
      </c>
      <c r="I23" s="544">
        <f>'CRH3-380+标动材料匹配'!E57</f>
        <v>193</v>
      </c>
      <c r="J23" s="544">
        <f>'CRH3-380+标动材料匹配'!F57</f>
        <v>95</v>
      </c>
      <c r="K23" s="544">
        <f>'CRH3-380+标动材料匹配'!G57</f>
        <v>-197</v>
      </c>
      <c r="L23" s="544">
        <f>'CRH3-380+标动材料匹配'!H57</f>
        <v>-339</v>
      </c>
      <c r="M23" s="544">
        <f>'CRH3-380+标动材料匹配'!I57</f>
        <v>-563</v>
      </c>
      <c r="N23" s="544">
        <f>'CRH3-380+标动材料匹配'!J57</f>
        <v>-907</v>
      </c>
      <c r="O23" s="544">
        <f>'CRH3-380+标动材料匹配'!K57</f>
        <v>-1033</v>
      </c>
      <c r="P23" s="544">
        <f>'CRH3-380+标动材料匹配'!L57</f>
        <v>-1211</v>
      </c>
      <c r="Q23" s="544">
        <f>'CRH3-380+标动材料匹配'!M57</f>
        <v>-1259</v>
      </c>
      <c r="R23" s="544">
        <f>'CRH3-380+标动材料匹配'!N57</f>
        <v>-2017</v>
      </c>
      <c r="S23" s="544">
        <f>'CRH3-380+标动材料匹配'!O57</f>
        <v>-3303</v>
      </c>
      <c r="T23" s="544">
        <f>'CRH3-380+标动材料匹配'!P57</f>
        <v>-4241</v>
      </c>
    </row>
    <row r="24" spans="1:20" ht="16.5" customHeight="1">
      <c r="A24" s="641" t="s">
        <v>35</v>
      </c>
      <c r="B24" s="158" t="s">
        <v>23</v>
      </c>
      <c r="C24" s="206" t="e">
        <f>'汇报-订单需求情况'!#REF!</f>
        <v>#REF!</v>
      </c>
      <c r="D24" s="206">
        <f>'汇报-订单需求情况'!D22</f>
        <v>123</v>
      </c>
      <c r="E24" s="206" t="e">
        <f>'汇报-订单需求情况'!#REF!</f>
        <v>#REF!</v>
      </c>
      <c r="F24" s="206">
        <f>'汇报-订单需求情况'!E22</f>
        <v>0</v>
      </c>
      <c r="G24" s="163" t="e">
        <f t="shared" si="0"/>
        <v>#REF!</v>
      </c>
      <c r="H24" s="73">
        <f>CRH5材料匹配!D8</f>
        <v>308</v>
      </c>
      <c r="I24" s="73">
        <f>CRH5材料匹配!E8</f>
        <v>308</v>
      </c>
      <c r="J24" s="73">
        <f>CRH5材料匹配!F8</f>
        <v>308</v>
      </c>
      <c r="K24" s="73">
        <f>CRH5材料匹配!G8</f>
        <v>308</v>
      </c>
      <c r="L24" s="328">
        <f>CRH5材料匹配!H8</f>
        <v>308</v>
      </c>
      <c r="M24" s="75">
        <f>CRH5材料匹配!I8</f>
        <v>308</v>
      </c>
      <c r="N24" s="75">
        <f>CRH5材料匹配!J8</f>
        <v>308</v>
      </c>
      <c r="O24" s="75">
        <f>CRH5材料匹配!K8</f>
        <v>308</v>
      </c>
      <c r="P24" s="75">
        <f>CRH5材料匹配!L8</f>
        <v>308</v>
      </c>
      <c r="Q24" s="75">
        <f>CRH5材料匹配!M8</f>
        <v>308</v>
      </c>
      <c r="R24" s="75">
        <f>CRH5材料匹配!N8</f>
        <v>308</v>
      </c>
      <c r="S24" s="75">
        <f>CRH5材料匹配!O8</f>
        <v>308</v>
      </c>
      <c r="T24" s="73">
        <f>CRH5材料匹配!P8</f>
        <v>305</v>
      </c>
    </row>
    <row r="25" spans="1:20" ht="16.5">
      <c r="A25" s="641"/>
      <c r="B25" s="158" t="s">
        <v>24</v>
      </c>
      <c r="C25" s="206" t="e">
        <f>'汇报-订单需求情况'!#REF!</f>
        <v>#REF!</v>
      </c>
      <c r="D25" s="206">
        <f>'汇报-订单需求情况'!D23</f>
        <v>267</v>
      </c>
      <c r="E25" s="206" t="e">
        <f>'汇报-订单需求情况'!#REF!</f>
        <v>#REF!</v>
      </c>
      <c r="F25" s="206">
        <f>'汇报-订单需求情况'!E23</f>
        <v>3</v>
      </c>
      <c r="G25" s="163" t="e">
        <f t="shared" si="0"/>
        <v>#REF!</v>
      </c>
      <c r="H25" s="73">
        <f>CRH5材料匹配!D15</f>
        <v>586</v>
      </c>
      <c r="I25" s="73">
        <f>CRH5材料匹配!E15</f>
        <v>586</v>
      </c>
      <c r="J25" s="73">
        <f>CRH5材料匹配!F15</f>
        <v>586</v>
      </c>
      <c r="K25" s="73">
        <f>CRH5材料匹配!G15</f>
        <v>586</v>
      </c>
      <c r="L25" s="73">
        <f>CRH5材料匹配!H15</f>
        <v>583</v>
      </c>
      <c r="M25" s="75">
        <f>CRH5材料匹配!I15</f>
        <v>583</v>
      </c>
      <c r="N25" s="75">
        <f>CRH5材料匹配!J15</f>
        <v>583</v>
      </c>
      <c r="O25" s="75">
        <f>CRH5材料匹配!K15</f>
        <v>583</v>
      </c>
      <c r="P25" s="75">
        <f>CRH5材料匹配!L15</f>
        <v>583</v>
      </c>
      <c r="Q25" s="75">
        <f>CRH5材料匹配!M15</f>
        <v>583</v>
      </c>
      <c r="R25" s="75">
        <f>CRH5材料匹配!N15</f>
        <v>583</v>
      </c>
      <c r="S25" s="75">
        <f>CRH5材料匹配!O15</f>
        <v>583</v>
      </c>
      <c r="T25" s="73">
        <f>CRH5材料匹配!P15</f>
        <v>580</v>
      </c>
    </row>
    <row r="26" spans="1:20" ht="16.5">
      <c r="A26" s="641"/>
      <c r="B26" s="158" t="s">
        <v>36</v>
      </c>
      <c r="C26" s="206" t="e">
        <f>'汇报-订单需求情况'!#REF!</f>
        <v>#REF!</v>
      </c>
      <c r="D26" s="206">
        <f>'汇报-订单需求情况'!D24</f>
        <v>2086</v>
      </c>
      <c r="E26" s="206" t="e">
        <f>'汇报-订单需求情况'!#REF!</f>
        <v>#REF!</v>
      </c>
      <c r="F26" s="206">
        <f>'汇报-订单需求情况'!E24</f>
        <v>484</v>
      </c>
      <c r="G26" s="163" t="e">
        <f t="shared" si="0"/>
        <v>#REF!</v>
      </c>
      <c r="H26" s="73">
        <f>CRH5材料匹配!D22</f>
        <v>1471</v>
      </c>
      <c r="I26" s="328">
        <f>CRH5材料匹配!E22</f>
        <v>1471</v>
      </c>
      <c r="J26" s="328">
        <f>CRH5材料匹配!F22</f>
        <v>1471</v>
      </c>
      <c r="K26" s="328">
        <f>CRH5材料匹配!G22</f>
        <v>1469</v>
      </c>
      <c r="L26" s="328">
        <f>CRH5材料匹配!H22</f>
        <v>1461</v>
      </c>
      <c r="M26" s="75">
        <f>CRH5材料匹配!I22</f>
        <v>1455</v>
      </c>
      <c r="N26" s="75">
        <f>CRH5材料匹配!J22</f>
        <v>1377</v>
      </c>
      <c r="O26" s="75">
        <f>CRH5材料匹配!K22</f>
        <v>1307</v>
      </c>
      <c r="P26" s="75">
        <f>CRH5材料匹配!L22</f>
        <v>1229</v>
      </c>
      <c r="Q26" s="75">
        <f>CRH5材料匹配!M22</f>
        <v>1147</v>
      </c>
      <c r="R26" s="75">
        <f>CRH5材料匹配!N22</f>
        <v>1049</v>
      </c>
      <c r="S26" s="75">
        <f>CRH5材料匹配!O22</f>
        <v>661</v>
      </c>
      <c r="T26" s="73">
        <f>CRH5材料匹配!P22</f>
        <v>653</v>
      </c>
    </row>
    <row r="27" spans="1:20" ht="16.5" customHeight="1">
      <c r="A27" s="641" t="s">
        <v>37</v>
      </c>
      <c r="B27" s="158" t="s">
        <v>23</v>
      </c>
      <c r="C27" s="206" t="e">
        <f>'汇报-订单需求情况'!#REF!</f>
        <v>#REF!</v>
      </c>
      <c r="D27" s="206">
        <f>'汇报-订单需求情况'!D25</f>
        <v>325</v>
      </c>
      <c r="E27" s="206" t="e">
        <f>'汇报-订单需求情况'!#REF!</f>
        <v>#REF!</v>
      </c>
      <c r="F27" s="206">
        <f>'汇报-订单需求情况'!E25</f>
        <v>0</v>
      </c>
      <c r="G27" s="163" t="e">
        <f t="shared" si="0"/>
        <v>#REF!</v>
      </c>
      <c r="H27" s="74">
        <f>CRH6材料匹配!D8</f>
        <v>137</v>
      </c>
      <c r="I27" s="74">
        <f>CRH6材料匹配!E8</f>
        <v>137</v>
      </c>
      <c r="J27" s="74">
        <f>CRH6材料匹配!F8</f>
        <v>137</v>
      </c>
      <c r="K27" s="74">
        <f>CRH6材料匹配!G8</f>
        <v>137</v>
      </c>
      <c r="L27" s="74">
        <f>CRH6材料匹配!H8</f>
        <v>137</v>
      </c>
      <c r="M27" s="74">
        <f>CRH6材料匹配!I8</f>
        <v>137</v>
      </c>
      <c r="N27" s="74">
        <f>CRH6材料匹配!J8</f>
        <v>137</v>
      </c>
      <c r="O27" s="74">
        <f>CRH6材料匹配!K8</f>
        <v>137</v>
      </c>
      <c r="P27" s="74">
        <f>CRH6材料匹配!L8</f>
        <v>137</v>
      </c>
      <c r="Q27" s="74">
        <f>CRH6材料匹配!M8</f>
        <v>137</v>
      </c>
      <c r="R27" s="74">
        <f>CRH6材料匹配!N8</f>
        <v>96</v>
      </c>
      <c r="S27" s="74">
        <f>CRH6材料匹配!O8</f>
        <v>64</v>
      </c>
      <c r="T27" s="74">
        <f>CRH6材料匹配!P8</f>
        <v>-48</v>
      </c>
    </row>
    <row r="28" spans="1:20" ht="16.5">
      <c r="A28" s="641"/>
      <c r="B28" s="158" t="s">
        <v>24</v>
      </c>
      <c r="C28" s="206" t="e">
        <f>'汇报-订单需求情况'!#REF!</f>
        <v>#REF!</v>
      </c>
      <c r="D28" s="206">
        <f>'汇报-订单需求情况'!D26</f>
        <v>298</v>
      </c>
      <c r="E28" s="206" t="e">
        <f>'汇报-订单需求情况'!#REF!</f>
        <v>#REF!</v>
      </c>
      <c r="F28" s="206">
        <f>'汇报-订单需求情况'!E26</f>
        <v>0</v>
      </c>
      <c r="G28" s="163" t="e">
        <f t="shared" si="0"/>
        <v>#REF!</v>
      </c>
      <c r="H28" s="74">
        <f>CRH6材料匹配!D15</f>
        <v>60</v>
      </c>
      <c r="I28" s="74">
        <f>CRH6材料匹配!E15</f>
        <v>60</v>
      </c>
      <c r="J28" s="74">
        <f>CRH6材料匹配!F15</f>
        <v>60</v>
      </c>
      <c r="K28" s="74">
        <f>CRH6材料匹配!G15</f>
        <v>60</v>
      </c>
      <c r="L28" s="74">
        <f>CRH6材料匹配!H15</f>
        <v>60</v>
      </c>
      <c r="M28" s="74">
        <f>CRH6材料匹配!I15</f>
        <v>60</v>
      </c>
      <c r="N28" s="74">
        <f>CRH6材料匹配!J15</f>
        <v>60</v>
      </c>
      <c r="O28" s="74">
        <f>CRH6材料匹配!K15</f>
        <v>60</v>
      </c>
      <c r="P28" s="74">
        <f>CRH6材料匹配!L15</f>
        <v>60</v>
      </c>
      <c r="Q28" s="74">
        <f>CRH6材料匹配!M15</f>
        <v>60</v>
      </c>
      <c r="R28" s="74">
        <f>CRH6材料匹配!N15</f>
        <v>53</v>
      </c>
      <c r="S28" s="74">
        <f>CRH6材料匹配!O15</f>
        <v>46</v>
      </c>
      <c r="T28" s="74">
        <f>CRH6材料匹配!P15</f>
        <v>-34</v>
      </c>
    </row>
    <row r="29" spans="1:20" ht="16.5">
      <c r="A29" s="641"/>
      <c r="B29" s="158" t="s">
        <v>36</v>
      </c>
      <c r="C29" s="206" t="e">
        <f>'汇报-订单需求情况'!#REF!</f>
        <v>#REF!</v>
      </c>
      <c r="D29" s="206">
        <f>'汇报-订单需求情况'!D27</f>
        <v>1390</v>
      </c>
      <c r="E29" s="206" t="e">
        <f>'汇报-订单需求情况'!#REF!</f>
        <v>#REF!</v>
      </c>
      <c r="F29" s="206">
        <f>'汇报-订单需求情况'!E27</f>
        <v>0</v>
      </c>
      <c r="G29" s="163" t="e">
        <f t="shared" si="0"/>
        <v>#REF!</v>
      </c>
      <c r="H29" s="74">
        <f>CRH6材料匹配!D22</f>
        <v>203</v>
      </c>
      <c r="I29" s="74">
        <f>CRH6材料匹配!E22</f>
        <v>203</v>
      </c>
      <c r="J29" s="74">
        <f>CRH6材料匹配!F22</f>
        <v>203</v>
      </c>
      <c r="K29" s="74">
        <f>CRH6材料匹配!G22</f>
        <v>203</v>
      </c>
      <c r="L29" s="74">
        <f>CRH6材料匹配!H22</f>
        <v>203</v>
      </c>
      <c r="M29" s="74">
        <f>CRH6材料匹配!I22</f>
        <v>203</v>
      </c>
      <c r="N29" s="74">
        <f>CRH6材料匹配!J22</f>
        <v>203</v>
      </c>
      <c r="O29" s="74">
        <f>CRH6材料匹配!K22</f>
        <v>203</v>
      </c>
      <c r="P29" s="74">
        <f>CRH6材料匹配!L22</f>
        <v>203</v>
      </c>
      <c r="Q29" s="74">
        <f>CRH6材料匹配!M22</f>
        <v>203</v>
      </c>
      <c r="R29" s="74">
        <f>CRH6材料匹配!N22</f>
        <v>127</v>
      </c>
      <c r="S29" s="74">
        <f>CRH6材料匹配!O22</f>
        <v>93</v>
      </c>
      <c r="T29" s="74">
        <f>CRH6材料匹配!P22</f>
        <v>-227</v>
      </c>
    </row>
    <row r="30" spans="1:20" ht="33" hidden="1">
      <c r="B30" s="159" t="s">
        <v>38</v>
      </c>
      <c r="C30" s="161"/>
      <c r="D30" s="161"/>
      <c r="E30" s="161"/>
      <c r="F30" s="161"/>
      <c r="G30" s="161"/>
      <c r="H30" s="155"/>
      <c r="I30" s="157">
        <f t="shared" ref="I30:T30" si="1">I4+I5+I8+I9+I12+I13+I17+I18+I24+I25+I27+I28</f>
        <v>8815</v>
      </c>
      <c r="J30" s="156">
        <f t="shared" si="1"/>
        <v>8793</v>
      </c>
      <c r="K30" s="156">
        <f t="shared" si="1"/>
        <v>8755</v>
      </c>
      <c r="L30" s="156">
        <f t="shared" si="1"/>
        <v>8703</v>
      </c>
      <c r="M30" s="156">
        <f t="shared" si="1"/>
        <v>8668</v>
      </c>
      <c r="N30" s="156">
        <f t="shared" si="1"/>
        <v>8594</v>
      </c>
      <c r="O30" s="156">
        <f t="shared" si="1"/>
        <v>8555</v>
      </c>
      <c r="P30" s="156">
        <f t="shared" si="1"/>
        <v>8462</v>
      </c>
      <c r="Q30" s="156">
        <f t="shared" si="1"/>
        <v>7697</v>
      </c>
      <c r="R30" s="156">
        <f t="shared" si="1"/>
        <v>5167</v>
      </c>
      <c r="S30" s="156">
        <f t="shared" si="1"/>
        <v>3095</v>
      </c>
      <c r="T30" s="145">
        <f t="shared" si="1"/>
        <v>1249</v>
      </c>
    </row>
    <row r="31" spans="1:20" ht="33.75" hidden="1" thickBot="1">
      <c r="B31" s="160" t="s">
        <v>39</v>
      </c>
      <c r="C31" s="162"/>
      <c r="D31" s="162"/>
      <c r="E31" s="162"/>
      <c r="F31" s="162"/>
      <c r="G31" s="162"/>
      <c r="H31" s="78">
        <f t="shared" ref="H31:T31" si="2">H6+H7+H10+H11+H14+H15+H16+H19+H20+H26+H29</f>
        <v>15186</v>
      </c>
      <c r="I31" s="151">
        <f t="shared" si="2"/>
        <v>13810</v>
      </c>
      <c r="J31" s="78">
        <f t="shared" si="2"/>
        <v>13444</v>
      </c>
      <c r="K31" s="78">
        <f t="shared" si="2"/>
        <v>12611</v>
      </c>
      <c r="L31" s="78">
        <f t="shared" si="2"/>
        <v>11974</v>
      </c>
      <c r="M31" s="78">
        <f t="shared" si="2"/>
        <v>11389</v>
      </c>
      <c r="N31" s="78">
        <f t="shared" si="2"/>
        <v>10538</v>
      </c>
      <c r="O31" s="78">
        <f t="shared" si="2"/>
        <v>9665</v>
      </c>
      <c r="P31" s="78">
        <f t="shared" si="2"/>
        <v>8790</v>
      </c>
      <c r="Q31" s="78">
        <f t="shared" si="2"/>
        <v>7682</v>
      </c>
      <c r="R31" s="78">
        <f t="shared" si="2"/>
        <v>-1864</v>
      </c>
      <c r="S31" s="78">
        <f t="shared" si="2"/>
        <v>-12797</v>
      </c>
      <c r="T31" s="80">
        <f t="shared" si="2"/>
        <v>-21821</v>
      </c>
    </row>
    <row r="32" spans="1:20">
      <c r="B32" s="166" t="s">
        <v>78</v>
      </c>
      <c r="C32" s="165" t="e">
        <f t="shared" ref="C32:H32" si="3">C4+C5+C8+C9+C12+C13+C17+C18+C24+C25+C27+C28</f>
        <v>#REF!</v>
      </c>
      <c r="D32" s="165">
        <f t="shared" si="3"/>
        <v>16778</v>
      </c>
      <c r="E32" s="165" t="e">
        <f t="shared" si="3"/>
        <v>#REF!</v>
      </c>
      <c r="F32" s="165">
        <f t="shared" si="3"/>
        <v>1324</v>
      </c>
      <c r="G32" s="165" t="e">
        <f t="shared" si="3"/>
        <v>#REF!</v>
      </c>
      <c r="H32" s="165">
        <f t="shared" si="3"/>
        <v>8836</v>
      </c>
      <c r="I32" s="154">
        <f>I5+I8+I9+I12+I13+I17+I18+I24+I25+I27+I28</f>
        <v>8551</v>
      </c>
      <c r="J32" s="154">
        <f>J5+J8+J9+J12+J13+J17+J18+J24+J25+J27+J28</f>
        <v>8532</v>
      </c>
      <c r="K32" s="154">
        <f>K5+K8+K9+K12+K13+K17+K18+K24+K25+K27+K28</f>
        <v>8502</v>
      </c>
      <c r="L32" s="154">
        <f>L5+L8+L9+L12+L13+L17+L18+L24+L25+L27+L28</f>
        <v>8466</v>
      </c>
      <c r="M32" s="154">
        <f>M5+M8+M9+M12+M13+M17+M18+M24+M25+M27+M28</f>
        <v>8446</v>
      </c>
    </row>
    <row r="33" spans="2:13">
      <c r="B33" s="166" t="s">
        <v>79</v>
      </c>
      <c r="C33" s="165" t="e">
        <f t="shared" ref="C33:M33" si="4">C6+C7+C10+C11+C14+C15+C16+C19+C20+C26+C29</f>
        <v>#REF!</v>
      </c>
      <c r="D33" s="165">
        <f t="shared" si="4"/>
        <v>86790</v>
      </c>
      <c r="E33" s="165" t="e">
        <f t="shared" si="4"/>
        <v>#REF!</v>
      </c>
      <c r="F33" s="165">
        <f t="shared" si="4"/>
        <v>24096</v>
      </c>
      <c r="G33" s="165" t="e">
        <f t="shared" si="4"/>
        <v>#REF!</v>
      </c>
      <c r="H33" s="165">
        <f t="shared" si="4"/>
        <v>15186</v>
      </c>
      <c r="I33" s="154">
        <f t="shared" si="4"/>
        <v>13810</v>
      </c>
      <c r="J33" s="154">
        <f t="shared" si="4"/>
        <v>13444</v>
      </c>
      <c r="K33" s="154">
        <f t="shared" si="4"/>
        <v>12611</v>
      </c>
      <c r="L33" s="154">
        <f t="shared" si="4"/>
        <v>11974</v>
      </c>
      <c r="M33" s="154">
        <f t="shared" si="4"/>
        <v>11389</v>
      </c>
    </row>
  </sheetData>
  <mergeCells count="11">
    <mergeCell ref="I2:T2"/>
    <mergeCell ref="A17:A23"/>
    <mergeCell ref="A24:A26"/>
    <mergeCell ref="A27:A29"/>
    <mergeCell ref="A1:H1"/>
    <mergeCell ref="A4:A7"/>
    <mergeCell ref="A8:A11"/>
    <mergeCell ref="A12:A16"/>
    <mergeCell ref="C2:G2"/>
    <mergeCell ref="B2:B3"/>
    <mergeCell ref="A2:A3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xSplit="2" ySplit="1" topLeftCell="C5" activePane="bottomRight" state="frozen"/>
      <selection activeCell="G18" sqref="G18"/>
      <selection pane="topRight" activeCell="G18" sqref="G18"/>
      <selection pane="bottomLeft" activeCell="G18" sqref="G18"/>
      <selection pane="bottomRight" activeCell="E21" sqref="E21"/>
    </sheetView>
  </sheetViews>
  <sheetFormatPr defaultColWidth="9" defaultRowHeight="13.5"/>
  <cols>
    <col min="1" max="1" width="9.75" style="153" customWidth="1"/>
    <col min="2" max="2" width="11.375" style="153" bestFit="1" customWidth="1"/>
    <col min="3" max="3" width="16.25" style="153" customWidth="1"/>
    <col min="4" max="4" width="14.375" style="153" customWidth="1"/>
    <col min="5" max="5" width="13.875" style="153" customWidth="1"/>
    <col min="6" max="6" width="12.125" style="153" customWidth="1"/>
    <col min="7" max="7" width="15.75" style="153" customWidth="1"/>
    <col min="8" max="10" width="7.375" style="153" bestFit="1" customWidth="1"/>
    <col min="11" max="11" width="7.25" style="153" customWidth="1"/>
    <col min="12" max="16384" width="9" style="153"/>
  </cols>
  <sheetData>
    <row r="1" spans="1:7" ht="29.25" customHeight="1">
      <c r="A1" s="373" t="s">
        <v>0</v>
      </c>
      <c r="B1" s="373" t="s">
        <v>5</v>
      </c>
      <c r="C1" s="369" t="s">
        <v>174</v>
      </c>
      <c r="D1" s="385" t="s">
        <v>176</v>
      </c>
      <c r="E1" s="385" t="s">
        <v>177</v>
      </c>
      <c r="F1" s="386" t="s">
        <v>178</v>
      </c>
      <c r="G1" s="374" t="s">
        <v>179</v>
      </c>
    </row>
    <row r="2" spans="1:7" ht="16.5">
      <c r="A2" s="649" t="s">
        <v>1</v>
      </c>
      <c r="B2" s="212" t="s">
        <v>23</v>
      </c>
      <c r="C2" s="213">
        <f>'CRH1-250材料匹配'!AE3</f>
        <v>115</v>
      </c>
      <c r="D2" s="213">
        <f>'CRH1-250材料匹配'!AC2</f>
        <v>155</v>
      </c>
      <c r="E2" s="213">
        <f>'CRH1-250材料匹配'!AC3</f>
        <v>274</v>
      </c>
      <c r="F2" s="213">
        <f>C2+D2</f>
        <v>270</v>
      </c>
      <c r="G2" s="213">
        <f>D2+E2</f>
        <v>429</v>
      </c>
    </row>
    <row r="3" spans="1:7" ht="16.5">
      <c r="A3" s="649"/>
      <c r="B3" s="212" t="s">
        <v>24</v>
      </c>
      <c r="C3" s="213">
        <f>'CRH1-250材料匹配'!AE10</f>
        <v>85</v>
      </c>
      <c r="D3" s="213">
        <f>'CRH1-250材料匹配'!AC9</f>
        <v>107</v>
      </c>
      <c r="E3" s="213">
        <f>'CRH1-250材料匹配'!AC10</f>
        <v>242</v>
      </c>
      <c r="F3" s="374">
        <f t="shared" ref="F3:F27" si="0">C3+D3</f>
        <v>192</v>
      </c>
      <c r="G3" s="374">
        <f t="shared" ref="G3:G27" si="1">D3+E3</f>
        <v>349</v>
      </c>
    </row>
    <row r="4" spans="1:7" ht="33">
      <c r="A4" s="649"/>
      <c r="B4" s="212" t="s">
        <v>90</v>
      </c>
      <c r="C4" s="213">
        <f>'CRH1-250材料匹配'!AE17</f>
        <v>0</v>
      </c>
      <c r="D4" s="213">
        <f>'CRH1-250材料匹配'!AC16</f>
        <v>684</v>
      </c>
      <c r="E4" s="213">
        <f>'CRH1-250材料匹配'!AC17</f>
        <v>0</v>
      </c>
      <c r="F4" s="374">
        <f t="shared" si="0"/>
        <v>684</v>
      </c>
      <c r="G4" s="374">
        <f t="shared" si="1"/>
        <v>684</v>
      </c>
    </row>
    <row r="5" spans="1:7" ht="16.5">
      <c r="A5" s="649"/>
      <c r="B5" s="212" t="s">
        <v>41</v>
      </c>
      <c r="C5" s="213">
        <f>'CRH1-250材料匹配'!AE24</f>
        <v>3432</v>
      </c>
      <c r="D5" s="213">
        <f>'CRH1-250材料匹配'!AC23</f>
        <v>180</v>
      </c>
      <c r="E5" s="213">
        <f>'CRH1-250材料匹配'!AC24</f>
        <v>8334</v>
      </c>
      <c r="F5" s="374">
        <f t="shared" si="0"/>
        <v>3612</v>
      </c>
      <c r="G5" s="374">
        <f t="shared" si="1"/>
        <v>8514</v>
      </c>
    </row>
    <row r="6" spans="1:7" ht="16.5">
      <c r="A6" s="649" t="s">
        <v>2</v>
      </c>
      <c r="B6" s="212" t="s">
        <v>23</v>
      </c>
      <c r="C6" s="213">
        <f>'CRH1-380材料匹配'!AE3</f>
        <v>87</v>
      </c>
      <c r="D6" s="213">
        <f>'CRH1-380材料匹配'!AC2</f>
        <v>105</v>
      </c>
      <c r="E6" s="213">
        <f>'CRH1-380材料匹配'!AC3</f>
        <v>155</v>
      </c>
      <c r="F6" s="374">
        <f t="shared" si="0"/>
        <v>192</v>
      </c>
      <c r="G6" s="374">
        <f t="shared" si="1"/>
        <v>260</v>
      </c>
    </row>
    <row r="7" spans="1:7" ht="16.5">
      <c r="A7" s="649"/>
      <c r="B7" s="212" t="s">
        <v>24</v>
      </c>
      <c r="C7" s="213">
        <f>'CRH1-380材料匹配'!AE10</f>
        <v>50</v>
      </c>
      <c r="D7" s="213">
        <f>'CRH1-380材料匹配'!AC9</f>
        <v>29</v>
      </c>
      <c r="E7" s="213">
        <f>'CRH1-380材料匹配'!AC10</f>
        <v>168</v>
      </c>
      <c r="F7" s="374">
        <f t="shared" si="0"/>
        <v>79</v>
      </c>
      <c r="G7" s="374">
        <f t="shared" si="1"/>
        <v>197</v>
      </c>
    </row>
    <row r="8" spans="1:7" ht="16.5">
      <c r="A8" s="649"/>
      <c r="B8" s="212" t="s">
        <v>27</v>
      </c>
      <c r="C8" s="213">
        <f>'CRH1-380材料匹配'!AE17</f>
        <v>304</v>
      </c>
      <c r="D8" s="213">
        <f>'CRH1-380材料匹配'!AC16</f>
        <v>215</v>
      </c>
      <c r="E8" s="213">
        <f>'CRH1-380材料匹配'!AC17</f>
        <v>1668</v>
      </c>
      <c r="F8" s="374">
        <f t="shared" si="0"/>
        <v>519</v>
      </c>
      <c r="G8" s="374">
        <f t="shared" si="1"/>
        <v>1883</v>
      </c>
    </row>
    <row r="9" spans="1:7" ht="16.5">
      <c r="A9" s="649"/>
      <c r="B9" s="212" t="s">
        <v>28</v>
      </c>
      <c r="C9" s="213">
        <f>'CRH1-380材料匹配'!AE24</f>
        <v>246</v>
      </c>
      <c r="D9" s="213">
        <f>'CRH1-380材料匹配'!AC23</f>
        <v>60</v>
      </c>
      <c r="E9" s="213">
        <f>'CRH1-380材料匹配'!AC24</f>
        <v>1504</v>
      </c>
      <c r="F9" s="374">
        <f t="shared" si="0"/>
        <v>306</v>
      </c>
      <c r="G9" s="374">
        <f t="shared" si="1"/>
        <v>1564</v>
      </c>
    </row>
    <row r="10" spans="1:7" ht="16.5">
      <c r="A10" s="649" t="s">
        <v>29</v>
      </c>
      <c r="B10" s="212" t="s">
        <v>23</v>
      </c>
      <c r="C10" s="213">
        <f>CRH2材料匹配!AF3</f>
        <v>7</v>
      </c>
      <c r="D10" s="213">
        <f>CRH2材料匹配!AD2</f>
        <v>4922</v>
      </c>
      <c r="E10" s="213">
        <f>CRH2材料匹配!AD3</f>
        <v>11</v>
      </c>
      <c r="F10" s="374">
        <f t="shared" si="0"/>
        <v>4929</v>
      </c>
      <c r="G10" s="374">
        <f t="shared" si="1"/>
        <v>4933</v>
      </c>
    </row>
    <row r="11" spans="1:7" ht="16.5">
      <c r="A11" s="649"/>
      <c r="B11" s="212" t="s">
        <v>24</v>
      </c>
      <c r="C11" s="213">
        <f>CRH2材料匹配!AF9</f>
        <v>5</v>
      </c>
      <c r="D11" s="213">
        <f>CRH2材料匹配!AD8</f>
        <v>348</v>
      </c>
      <c r="E11" s="213">
        <f>CRH2材料匹配!AD9</f>
        <v>8</v>
      </c>
      <c r="F11" s="374">
        <f t="shared" si="0"/>
        <v>353</v>
      </c>
      <c r="G11" s="374">
        <f t="shared" si="1"/>
        <v>356</v>
      </c>
    </row>
    <row r="12" spans="1:7" ht="16.5">
      <c r="A12" s="649"/>
      <c r="B12" s="212" t="s">
        <v>42</v>
      </c>
      <c r="C12" s="213">
        <f>CRH2材料匹配!AF15</f>
        <v>724</v>
      </c>
      <c r="D12" s="213">
        <f>CRH2材料匹配!AD14</f>
        <v>28288</v>
      </c>
      <c r="E12" s="213">
        <f>CRH2材料匹配!AD15</f>
        <v>1134</v>
      </c>
      <c r="F12" s="374">
        <f t="shared" si="0"/>
        <v>29012</v>
      </c>
      <c r="G12" s="374">
        <f t="shared" si="1"/>
        <v>29422</v>
      </c>
    </row>
    <row r="13" spans="1:7" ht="16.5">
      <c r="A13" s="649"/>
      <c r="B13" s="212" t="s">
        <v>31</v>
      </c>
      <c r="C13" s="213">
        <f>CRH2材料匹配!AF21</f>
        <v>0</v>
      </c>
      <c r="D13" s="213">
        <f>CRH2材料匹配!AD20</f>
        <v>200</v>
      </c>
      <c r="E13" s="213">
        <f>CRH2材料匹配!AD21</f>
        <v>0</v>
      </c>
      <c r="F13" s="374">
        <f t="shared" si="0"/>
        <v>200</v>
      </c>
      <c r="G13" s="374">
        <f t="shared" si="1"/>
        <v>200</v>
      </c>
    </row>
    <row r="14" spans="1:7" ht="16.5">
      <c r="A14" s="649"/>
      <c r="B14" s="212" t="s">
        <v>32</v>
      </c>
      <c r="C14" s="213">
        <f>CRH2材料匹配!AF27</f>
        <v>0</v>
      </c>
      <c r="D14" s="213">
        <f>CRH2材料匹配!AD26</f>
        <v>168</v>
      </c>
      <c r="E14" s="213">
        <f>CRH2材料匹配!AD27</f>
        <v>0</v>
      </c>
      <c r="F14" s="374">
        <f t="shared" si="0"/>
        <v>168</v>
      </c>
      <c r="G14" s="374">
        <f t="shared" si="1"/>
        <v>168</v>
      </c>
    </row>
    <row r="15" spans="1:7" ht="16.5" customHeight="1">
      <c r="A15" s="650" t="s">
        <v>43</v>
      </c>
      <c r="B15" s="212" t="s">
        <v>23</v>
      </c>
      <c r="C15" s="213">
        <f>'CRH3-380+标动材料匹配'!AE3</f>
        <v>226</v>
      </c>
      <c r="D15" s="213">
        <f>'CRH3-380+标动材料匹配'!AC2</f>
        <v>5171</v>
      </c>
      <c r="E15" s="213">
        <f>'CRH3-380+标动材料匹配'!AC3</f>
        <v>306</v>
      </c>
      <c r="F15" s="374">
        <f t="shared" si="0"/>
        <v>5397</v>
      </c>
      <c r="G15" s="374">
        <f t="shared" si="1"/>
        <v>5477</v>
      </c>
    </row>
    <row r="16" spans="1:7" ht="16.5">
      <c r="A16" s="651"/>
      <c r="B16" s="212" t="s">
        <v>24</v>
      </c>
      <c r="C16" s="213">
        <f>'CRH3-380+标动材料匹配'!AE11</f>
        <v>94</v>
      </c>
      <c r="D16" s="213">
        <f>'CRH3-380+标动材料匹配'!AC10</f>
        <v>4928</v>
      </c>
      <c r="E16" s="213">
        <f>'CRH3-380+标动材料匹配'!AC11</f>
        <v>157</v>
      </c>
      <c r="F16" s="374">
        <f t="shared" si="0"/>
        <v>5022</v>
      </c>
      <c r="G16" s="374">
        <f t="shared" si="1"/>
        <v>5085</v>
      </c>
    </row>
    <row r="17" spans="1:7" ht="16.5">
      <c r="A17" s="651"/>
      <c r="B17" s="212" t="s">
        <v>27</v>
      </c>
      <c r="C17" s="213">
        <f>'CRH3-380+标动材料匹配'!AE19</f>
        <v>1996</v>
      </c>
      <c r="D17" s="213">
        <f>'CRH3-380+标动材料匹配'!AC18</f>
        <v>43165</v>
      </c>
      <c r="E17" s="213">
        <f>'CRH3-380+标动材料匹配'!AC19</f>
        <v>3980</v>
      </c>
      <c r="F17" s="374">
        <f t="shared" si="0"/>
        <v>45161</v>
      </c>
      <c r="G17" s="374">
        <f t="shared" si="1"/>
        <v>47145</v>
      </c>
    </row>
    <row r="18" spans="1:7" ht="16.5">
      <c r="A18" s="651"/>
      <c r="B18" s="212" t="s">
        <v>28</v>
      </c>
      <c r="C18" s="213">
        <f>'CRH3-380+标动材料匹配'!AE27</f>
        <v>3080</v>
      </c>
      <c r="D18" s="213">
        <f>'CRH3-380+标动材料匹配'!AC26</f>
        <v>10354</v>
      </c>
      <c r="E18" s="213">
        <f>'CRH3-380+标动材料匹配'!AC27</f>
        <v>6992</v>
      </c>
      <c r="F18" s="374">
        <f t="shared" si="0"/>
        <v>13434</v>
      </c>
      <c r="G18" s="374">
        <f t="shared" si="1"/>
        <v>17346</v>
      </c>
    </row>
    <row r="19" spans="1:7" ht="16.5">
      <c r="A19" s="651"/>
      <c r="B19" s="523" t="s">
        <v>223</v>
      </c>
      <c r="C19" s="374">
        <f>'CRH3-380+标动材料匹配'!AE35</f>
        <v>0</v>
      </c>
      <c r="D19" s="374">
        <f>'CRH3-380+标动材料匹配'!AC34</f>
        <v>16404</v>
      </c>
      <c r="E19" s="374">
        <f>'CRH3-380+标动材料匹配'!AC35</f>
        <v>0</v>
      </c>
      <c r="F19" s="374">
        <f t="shared" ref="F19:F20" si="2">C19+D19</f>
        <v>16404</v>
      </c>
      <c r="G19" s="374">
        <f t="shared" ref="G19:G20" si="3">D19+E19</f>
        <v>16404</v>
      </c>
    </row>
    <row r="20" spans="1:7" ht="16.5">
      <c r="A20" s="651"/>
      <c r="B20" s="220" t="s">
        <v>108</v>
      </c>
      <c r="C20" s="221">
        <f>'CRH3-380+标动材料匹配'!AE43</f>
        <v>3080</v>
      </c>
      <c r="D20" s="221">
        <f>'CRH3-380+标动材料匹配'!AC42</f>
        <v>3864</v>
      </c>
      <c r="E20" s="221">
        <f>'CRH3-380+标动材料匹配'!AC43</f>
        <v>6992</v>
      </c>
      <c r="F20" s="374">
        <f t="shared" si="2"/>
        <v>6944</v>
      </c>
      <c r="G20" s="374">
        <f t="shared" si="3"/>
        <v>10856</v>
      </c>
    </row>
    <row r="21" spans="1:7" ht="16.5">
      <c r="A21" s="652"/>
      <c r="B21" s="220" t="s">
        <v>109</v>
      </c>
      <c r="C21" s="221">
        <f>'CRH3-380+标动材料匹配'!AE51</f>
        <v>3080</v>
      </c>
      <c r="D21" s="221">
        <f>'CRH3-380+标动材料匹配'!AC50</f>
        <v>3864</v>
      </c>
      <c r="E21" s="221">
        <f>'CRH3-380+标动材料匹配'!AC51</f>
        <v>6992</v>
      </c>
      <c r="F21" s="374">
        <f t="shared" si="0"/>
        <v>6944</v>
      </c>
      <c r="G21" s="374">
        <f t="shared" si="1"/>
        <v>10856</v>
      </c>
    </row>
    <row r="22" spans="1:7" ht="16.5">
      <c r="A22" s="649" t="s">
        <v>82</v>
      </c>
      <c r="B22" s="212" t="s">
        <v>23</v>
      </c>
      <c r="C22" s="213">
        <f>CRH5材料匹配!AE3</f>
        <v>0</v>
      </c>
      <c r="D22" s="213">
        <f>CRH5材料匹配!AC2</f>
        <v>123</v>
      </c>
      <c r="E22" s="213">
        <f>CRH5材料匹配!AC3</f>
        <v>0</v>
      </c>
      <c r="F22" s="374">
        <f t="shared" si="0"/>
        <v>123</v>
      </c>
      <c r="G22" s="374">
        <f t="shared" si="1"/>
        <v>123</v>
      </c>
    </row>
    <row r="23" spans="1:7" ht="16.5">
      <c r="A23" s="649"/>
      <c r="B23" s="212" t="s">
        <v>24</v>
      </c>
      <c r="C23" s="213">
        <f>CRH5材料匹配!AE10</f>
        <v>0</v>
      </c>
      <c r="D23" s="213">
        <f>CRH5材料匹配!AC9</f>
        <v>267</v>
      </c>
      <c r="E23" s="213">
        <f>CRH5材料匹配!AC10</f>
        <v>3</v>
      </c>
      <c r="F23" s="374">
        <f t="shared" si="0"/>
        <v>267</v>
      </c>
      <c r="G23" s="374">
        <f t="shared" si="1"/>
        <v>270</v>
      </c>
    </row>
    <row r="24" spans="1:7" ht="16.5">
      <c r="A24" s="649"/>
      <c r="B24" s="212" t="s">
        <v>36</v>
      </c>
      <c r="C24" s="213">
        <f>CRH5材料匹配!AE17</f>
        <v>436</v>
      </c>
      <c r="D24" s="213">
        <f>CRH5材料匹配!AC16</f>
        <v>2086</v>
      </c>
      <c r="E24" s="213">
        <f>CRH5材料匹配!AC17</f>
        <v>484</v>
      </c>
      <c r="F24" s="374">
        <f t="shared" si="0"/>
        <v>2522</v>
      </c>
      <c r="G24" s="374">
        <f t="shared" si="1"/>
        <v>2570</v>
      </c>
    </row>
    <row r="25" spans="1:7" ht="16.5">
      <c r="A25" s="649" t="s">
        <v>83</v>
      </c>
      <c r="B25" s="212" t="s">
        <v>23</v>
      </c>
      <c r="C25" s="213">
        <f>CRH6材料匹配!AE3</f>
        <v>0</v>
      </c>
      <c r="D25" s="213">
        <f>CRH6材料匹配!AC2</f>
        <v>325</v>
      </c>
      <c r="E25" s="213">
        <f>CRH6材料匹配!AC3</f>
        <v>0</v>
      </c>
      <c r="F25" s="374">
        <f t="shared" si="0"/>
        <v>325</v>
      </c>
      <c r="G25" s="374">
        <f t="shared" si="1"/>
        <v>325</v>
      </c>
    </row>
    <row r="26" spans="1:7" ht="16.5">
      <c r="A26" s="649"/>
      <c r="B26" s="212" t="s">
        <v>24</v>
      </c>
      <c r="C26" s="213">
        <f>CRH6材料匹配!AE10</f>
        <v>0</v>
      </c>
      <c r="D26" s="213">
        <f>CRH6材料匹配!AC9</f>
        <v>298</v>
      </c>
      <c r="E26" s="213">
        <f>CRH6材料匹配!AC10</f>
        <v>0</v>
      </c>
      <c r="F26" s="374">
        <f t="shared" si="0"/>
        <v>298</v>
      </c>
      <c r="G26" s="374">
        <f t="shared" si="1"/>
        <v>298</v>
      </c>
    </row>
    <row r="27" spans="1:7" ht="16.5">
      <c r="A27" s="649"/>
      <c r="B27" s="212" t="s">
        <v>36</v>
      </c>
      <c r="C27" s="213">
        <f>CRH6材料匹配!AE17</f>
        <v>0</v>
      </c>
      <c r="D27" s="213">
        <f>CRH6材料匹配!AC16</f>
        <v>1390</v>
      </c>
      <c r="E27" s="213">
        <f>CRH6材料匹配!AC17</f>
        <v>0</v>
      </c>
      <c r="F27" s="374">
        <f t="shared" si="0"/>
        <v>1390</v>
      </c>
      <c r="G27" s="374">
        <f t="shared" si="1"/>
        <v>1390</v>
      </c>
    </row>
    <row r="28" spans="1:7" ht="16.5">
      <c r="A28" s="648" t="s">
        <v>81</v>
      </c>
      <c r="B28" s="212" t="s">
        <v>84</v>
      </c>
      <c r="C28" s="214">
        <f>C4+C5+C8+C9+C12+C13+C14+C17+C18+C24+C27</f>
        <v>10218</v>
      </c>
      <c r="D28" s="214">
        <f>D4+D5+D8+D9+D12+D13+D14+D17+D18+D24+D27</f>
        <v>86790</v>
      </c>
      <c r="E28" s="214">
        <f>E4+E5+E8+E9+E12+E13+E14+E17+E18+E24+E27</f>
        <v>24096</v>
      </c>
      <c r="F28" s="372">
        <f>F4+F5+F8+F9+F12+F13+F14+F17+F18+F24+F27</f>
        <v>97008</v>
      </c>
      <c r="G28" s="372">
        <f>G4+G5+G8+G9+G12+G13+G14+G17+G18+G24+G27</f>
        <v>110886</v>
      </c>
    </row>
    <row r="29" spans="1:7" ht="16.5">
      <c r="A29" s="648"/>
      <c r="B29" s="212" t="s">
        <v>86</v>
      </c>
      <c r="C29" s="214">
        <f>C2+C3+C6+C7+C10+C11+C15+C16+C22+C23+C25+C26</f>
        <v>669</v>
      </c>
      <c r="D29" s="214">
        <f>D2+D3+D6+D7+D10+D11+D15+D16+D22+D23+D25+D26</f>
        <v>16778</v>
      </c>
      <c r="E29" s="214">
        <f>E2+E3+E6+E7+E10+E11+E15+E16+E22+E23+E25+E26</f>
        <v>1324</v>
      </c>
      <c r="F29" s="372">
        <f>F2+F3+F6+F7+F10+F11+F15+F16+F22+F23+F25+F26</f>
        <v>17447</v>
      </c>
      <c r="G29" s="372">
        <f>G2+G3+G6+G7+G10+G11+G15+G16+G22+G23+G25+G26</f>
        <v>18102</v>
      </c>
    </row>
  </sheetData>
  <mergeCells count="7">
    <mergeCell ref="A28:A29"/>
    <mergeCell ref="A2:A5"/>
    <mergeCell ref="A6:A9"/>
    <mergeCell ref="A10:A14"/>
    <mergeCell ref="A22:A24"/>
    <mergeCell ref="A25:A27"/>
    <mergeCell ref="A15:A21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0" sqref="G20"/>
    </sheetView>
  </sheetViews>
  <sheetFormatPr defaultColWidth="9" defaultRowHeight="16.5"/>
  <cols>
    <col min="1" max="2" width="9" style="393"/>
    <col min="3" max="3" width="9.25" style="393" bestFit="1" customWidth="1"/>
    <col min="4" max="4" width="11.375" style="393" bestFit="1" customWidth="1"/>
    <col min="5" max="5" width="11.375" style="393" customWidth="1"/>
    <col min="6" max="6" width="17.375" style="393" customWidth="1"/>
    <col min="7" max="7" width="16.625" style="393" bestFit="1" customWidth="1"/>
    <col min="8" max="16384" width="9" style="393"/>
  </cols>
  <sheetData>
    <row r="1" spans="1:7" ht="52.5" customHeight="1">
      <c r="A1" s="387" t="s">
        <v>0</v>
      </c>
      <c r="B1" s="387" t="s">
        <v>5</v>
      </c>
      <c r="C1" s="387" t="s">
        <v>66</v>
      </c>
      <c r="D1" s="387" t="s">
        <v>180</v>
      </c>
      <c r="E1" s="387" t="s">
        <v>181</v>
      </c>
      <c r="F1" s="387" t="s">
        <v>182</v>
      </c>
      <c r="G1" s="387" t="s">
        <v>183</v>
      </c>
    </row>
    <row r="2" spans="1:7" ht="18">
      <c r="A2" s="654" t="s">
        <v>1</v>
      </c>
      <c r="B2" s="388" t="s">
        <v>23</v>
      </c>
      <c r="C2" s="389">
        <f>'CRH1-250材料匹配'!D5</f>
        <v>266</v>
      </c>
      <c r="D2" s="390">
        <f>'CRH1-250材料匹配'!AC6</f>
        <v>0</v>
      </c>
      <c r="E2" s="390">
        <f>'CRH1-250材料匹配'!AC7</f>
        <v>0</v>
      </c>
      <c r="F2" s="392">
        <f>D2+E2</f>
        <v>0</v>
      </c>
      <c r="G2" s="394">
        <f>C2+F2</f>
        <v>266</v>
      </c>
    </row>
    <row r="3" spans="1:7" ht="18">
      <c r="A3" s="654"/>
      <c r="B3" s="388" t="s">
        <v>24</v>
      </c>
      <c r="C3" s="389">
        <f>'CRH1-250材料匹配'!D12</f>
        <v>212</v>
      </c>
      <c r="D3" s="389">
        <f>'CRH1-250材料匹配'!AC13</f>
        <v>0</v>
      </c>
      <c r="E3" s="390">
        <f>'CRH1-250材料匹配'!AC14</f>
        <v>0</v>
      </c>
      <c r="F3" s="392">
        <f t="shared" ref="F3:F27" si="0">D3+E3</f>
        <v>0</v>
      </c>
      <c r="G3" s="394">
        <f t="shared" ref="G3:G27" si="1">C3+F3</f>
        <v>212</v>
      </c>
    </row>
    <row r="4" spans="1:7" ht="36">
      <c r="A4" s="654"/>
      <c r="B4" s="388" t="s">
        <v>25</v>
      </c>
      <c r="C4" s="389">
        <f>'CRH1-250材料匹配'!D19</f>
        <v>335</v>
      </c>
      <c r="D4" s="389">
        <f>'CRH1-250材料匹配'!AC20</f>
        <v>0</v>
      </c>
      <c r="E4" s="390">
        <f>'CRH1-250材料匹配'!AC21</f>
        <v>11</v>
      </c>
      <c r="F4" s="392">
        <f t="shared" si="0"/>
        <v>11</v>
      </c>
      <c r="G4" s="394">
        <f t="shared" si="1"/>
        <v>346</v>
      </c>
    </row>
    <row r="5" spans="1:7" ht="36">
      <c r="A5" s="654"/>
      <c r="B5" s="388" t="s">
        <v>41</v>
      </c>
      <c r="C5" s="389">
        <f>'CRH1-250材料匹配'!D26</f>
        <v>1373</v>
      </c>
      <c r="D5" s="389">
        <f>'CRH1-250材料匹配'!AC27</f>
        <v>0</v>
      </c>
      <c r="E5" s="390">
        <f>'CRH1-250材料匹配'!AC28</f>
        <v>0</v>
      </c>
      <c r="F5" s="392">
        <f t="shared" si="0"/>
        <v>0</v>
      </c>
      <c r="G5" s="394">
        <f t="shared" si="1"/>
        <v>1373</v>
      </c>
    </row>
    <row r="6" spans="1:7" ht="18">
      <c r="A6" s="654" t="s">
        <v>2</v>
      </c>
      <c r="B6" s="388" t="s">
        <v>23</v>
      </c>
      <c r="C6" s="389">
        <f>'CRH1-380材料匹配'!D5</f>
        <v>62</v>
      </c>
      <c r="D6" s="390">
        <f>'CRH1-380材料匹配'!AC6</f>
        <v>0</v>
      </c>
      <c r="E6" s="390">
        <f>'CRH1-380材料匹配'!AC7</f>
        <v>0</v>
      </c>
      <c r="F6" s="392">
        <f t="shared" si="0"/>
        <v>0</v>
      </c>
      <c r="G6" s="394">
        <f t="shared" si="1"/>
        <v>62</v>
      </c>
    </row>
    <row r="7" spans="1:7" ht="18">
      <c r="A7" s="654"/>
      <c r="B7" s="388" t="s">
        <v>24</v>
      </c>
      <c r="C7" s="389">
        <f>'CRH1-380材料匹配'!D12</f>
        <v>46</v>
      </c>
      <c r="D7" s="389">
        <f>'CRH1-380材料匹配'!AC13</f>
        <v>0</v>
      </c>
      <c r="E7" s="390">
        <f>'CRH1-380材料匹配'!AC14</f>
        <v>0</v>
      </c>
      <c r="F7" s="392">
        <f t="shared" si="0"/>
        <v>0</v>
      </c>
      <c r="G7" s="394">
        <f t="shared" si="1"/>
        <v>46</v>
      </c>
    </row>
    <row r="8" spans="1:7" ht="18">
      <c r="A8" s="654"/>
      <c r="B8" s="388" t="s">
        <v>27</v>
      </c>
      <c r="C8" s="389">
        <f>'CRH1-380材料匹配'!D19</f>
        <v>188</v>
      </c>
      <c r="D8" s="389">
        <f>'CRH1-380材料匹配'!AC20</f>
        <v>0</v>
      </c>
      <c r="E8" s="390">
        <f>'CRH1-380材料匹配'!AC21</f>
        <v>0</v>
      </c>
      <c r="F8" s="392">
        <f t="shared" si="0"/>
        <v>0</v>
      </c>
      <c r="G8" s="394">
        <f t="shared" si="1"/>
        <v>188</v>
      </c>
    </row>
    <row r="9" spans="1:7" ht="18">
      <c r="A9" s="654"/>
      <c r="B9" s="388" t="s">
        <v>28</v>
      </c>
      <c r="C9" s="389">
        <f>'CRH1-380材料匹配'!D26</f>
        <v>193</v>
      </c>
      <c r="D9" s="389">
        <f>'CRH1-380材料匹配'!AC27</f>
        <v>0</v>
      </c>
      <c r="E9" s="390">
        <f>'CRH1-380材料匹配'!AC28</f>
        <v>0</v>
      </c>
      <c r="F9" s="392">
        <f t="shared" si="0"/>
        <v>0</v>
      </c>
      <c r="G9" s="394">
        <f t="shared" si="1"/>
        <v>193</v>
      </c>
    </row>
    <row r="10" spans="1:7" ht="18">
      <c r="A10" s="654" t="s">
        <v>29</v>
      </c>
      <c r="B10" s="388" t="s">
        <v>23</v>
      </c>
      <c r="C10" s="389">
        <f>CRH2材料匹配!D4</f>
        <v>541</v>
      </c>
      <c r="D10" s="389">
        <f>CRH2材料匹配!AD5</f>
        <v>0</v>
      </c>
      <c r="E10" s="390">
        <f>CRH2材料匹配!AD6</f>
        <v>0</v>
      </c>
      <c r="F10" s="392">
        <f t="shared" si="0"/>
        <v>0</v>
      </c>
      <c r="G10" s="394">
        <f t="shared" si="1"/>
        <v>541</v>
      </c>
    </row>
    <row r="11" spans="1:7" ht="18">
      <c r="A11" s="654"/>
      <c r="B11" s="388" t="s">
        <v>24</v>
      </c>
      <c r="C11" s="389">
        <f>CRH2材料匹配!D10</f>
        <v>953</v>
      </c>
      <c r="D11" s="389">
        <f>CRH2材料匹配!AD11</f>
        <v>0</v>
      </c>
      <c r="E11" s="390">
        <f>CRH2材料匹配!AD12</f>
        <v>0</v>
      </c>
      <c r="F11" s="392">
        <f t="shared" si="0"/>
        <v>0</v>
      </c>
      <c r="G11" s="394">
        <f t="shared" si="1"/>
        <v>953</v>
      </c>
    </row>
    <row r="12" spans="1:7" ht="18">
      <c r="A12" s="654"/>
      <c r="B12" s="388" t="s">
        <v>42</v>
      </c>
      <c r="C12" s="389">
        <f>CRH2材料匹配!D16</f>
        <v>2138</v>
      </c>
      <c r="D12" s="389">
        <f>CRH2材料匹配!AD17</f>
        <v>0</v>
      </c>
      <c r="E12" s="390">
        <f>CRH2材料匹配!AD18</f>
        <v>0</v>
      </c>
      <c r="F12" s="392">
        <f t="shared" si="0"/>
        <v>0</v>
      </c>
      <c r="G12" s="394">
        <f t="shared" si="1"/>
        <v>2138</v>
      </c>
    </row>
    <row r="13" spans="1:7" ht="18">
      <c r="A13" s="654"/>
      <c r="B13" s="388" t="s">
        <v>31</v>
      </c>
      <c r="C13" s="389">
        <f>CRH2材料匹配!D22</f>
        <v>187</v>
      </c>
      <c r="D13" s="389">
        <f>CRH2材料匹配!AD23</f>
        <v>0</v>
      </c>
      <c r="E13" s="390">
        <f>CRH2材料匹配!AD24</f>
        <v>0</v>
      </c>
      <c r="F13" s="392">
        <f t="shared" si="0"/>
        <v>0</v>
      </c>
      <c r="G13" s="394">
        <f t="shared" si="1"/>
        <v>187</v>
      </c>
    </row>
    <row r="14" spans="1:7" ht="18">
      <c r="A14" s="654"/>
      <c r="B14" s="388" t="s">
        <v>32</v>
      </c>
      <c r="C14" s="389">
        <f>CRH2材料匹配!D28</f>
        <v>333</v>
      </c>
      <c r="D14" s="389">
        <f>CRH2材料匹配!AD29</f>
        <v>0</v>
      </c>
      <c r="E14" s="390">
        <f>CRH2材料匹配!AD30</f>
        <v>0</v>
      </c>
      <c r="F14" s="392">
        <f t="shared" si="0"/>
        <v>0</v>
      </c>
      <c r="G14" s="394">
        <f t="shared" si="1"/>
        <v>333</v>
      </c>
    </row>
    <row r="15" spans="1:7" ht="24" customHeight="1">
      <c r="A15" s="654" t="s">
        <v>43</v>
      </c>
      <c r="B15" s="388" t="s">
        <v>23</v>
      </c>
      <c r="C15" s="389">
        <f>'CRH3-380+标动材料匹配'!D6</f>
        <v>2855</v>
      </c>
      <c r="D15" s="389">
        <f>'CRH3-380+标动材料匹配'!AC7</f>
        <v>0</v>
      </c>
      <c r="E15" s="390">
        <f>'CRH3-380+标动材料匹配'!AC8</f>
        <v>0</v>
      </c>
      <c r="F15" s="392">
        <f t="shared" si="0"/>
        <v>0</v>
      </c>
      <c r="G15" s="394">
        <f t="shared" si="1"/>
        <v>2855</v>
      </c>
    </row>
    <row r="16" spans="1:7" ht="18">
      <c r="A16" s="654"/>
      <c r="B16" s="388" t="s">
        <v>24</v>
      </c>
      <c r="C16" s="389">
        <f>'CRH3-380+标动材料匹配'!D14</f>
        <v>2810</v>
      </c>
      <c r="D16" s="389">
        <f>'CRH3-380+标动材料匹配'!AC15</f>
        <v>0</v>
      </c>
      <c r="E16" s="390">
        <f>'CRH3-380+标动材料匹配'!AC16</f>
        <v>0</v>
      </c>
      <c r="F16" s="392">
        <f t="shared" si="0"/>
        <v>0</v>
      </c>
      <c r="G16" s="394">
        <f t="shared" si="1"/>
        <v>2810</v>
      </c>
    </row>
    <row r="17" spans="1:7" ht="18">
      <c r="A17" s="654"/>
      <c r="B17" s="388" t="s">
        <v>27</v>
      </c>
      <c r="C17" s="389">
        <f>'CRH3-380+标动材料匹配'!D22</f>
        <v>5720</v>
      </c>
      <c r="D17" s="389">
        <f>'CRH3-380+标动材料匹配'!AC23</f>
        <v>0</v>
      </c>
      <c r="E17" s="390">
        <f>'CRH3-380+标动材料匹配'!AC24</f>
        <v>0</v>
      </c>
      <c r="F17" s="392">
        <f t="shared" si="0"/>
        <v>0</v>
      </c>
      <c r="G17" s="394">
        <f t="shared" si="1"/>
        <v>5720</v>
      </c>
    </row>
    <row r="18" spans="1:7" ht="18">
      <c r="A18" s="654"/>
      <c r="B18" s="388" t="s">
        <v>28</v>
      </c>
      <c r="C18" s="389">
        <f>'CRH3-380+标动材料匹配'!D30</f>
        <v>3045</v>
      </c>
      <c r="D18" s="389">
        <f>'CRH3-380+标动材料匹配'!AC31</f>
        <v>0</v>
      </c>
      <c r="E18" s="390">
        <f>'CRH3-380+标动材料匹配'!AC32</f>
        <v>0</v>
      </c>
      <c r="F18" s="392">
        <f t="shared" si="0"/>
        <v>0</v>
      </c>
      <c r="G18" s="394">
        <f t="shared" si="1"/>
        <v>3045</v>
      </c>
    </row>
    <row r="19" spans="1:7" ht="36">
      <c r="A19" s="654"/>
      <c r="B19" s="524" t="s">
        <v>223</v>
      </c>
      <c r="C19" s="389">
        <f>'CRH3-380+标动材料匹配'!D38</f>
        <v>3677</v>
      </c>
      <c r="D19" s="389">
        <f>'CRH3-380+标动材料匹配'!AC39</f>
        <v>0</v>
      </c>
      <c r="E19" s="390">
        <f>'CRH3-380+标动材料匹配'!AC40</f>
        <v>0</v>
      </c>
      <c r="F19" s="392">
        <f t="shared" ref="F19" si="2">D19+E19</f>
        <v>0</v>
      </c>
      <c r="G19" s="394">
        <f t="shared" ref="G19" si="3">C19+F19</f>
        <v>3677</v>
      </c>
    </row>
    <row r="20" spans="1:7" ht="36">
      <c r="A20" s="654"/>
      <c r="B20" s="388" t="s">
        <v>108</v>
      </c>
      <c r="C20" s="389">
        <f>'CRH3-380+标动材料匹配'!D46</f>
        <v>657</v>
      </c>
      <c r="D20" s="389">
        <f>'CRH3-380+标动材料匹配'!AC47</f>
        <v>0</v>
      </c>
      <c r="E20" s="390">
        <f>'CRH3-380+标动材料匹配'!AC48</f>
        <v>0</v>
      </c>
      <c r="F20" s="392">
        <f t="shared" si="0"/>
        <v>0</v>
      </c>
      <c r="G20" s="394">
        <f t="shared" si="1"/>
        <v>657</v>
      </c>
    </row>
    <row r="21" spans="1:7" ht="36">
      <c r="A21" s="654"/>
      <c r="B21" s="388" t="s">
        <v>109</v>
      </c>
      <c r="C21" s="389">
        <f>'CRH3-380+标动材料匹配'!D54</f>
        <v>633</v>
      </c>
      <c r="D21" s="389">
        <f>'CRH3-380+标动材料匹配'!AC55</f>
        <v>0</v>
      </c>
      <c r="E21" s="390">
        <f>'CRH3-380+标动材料匹配'!AC56</f>
        <v>0</v>
      </c>
      <c r="F21" s="392">
        <f t="shared" si="0"/>
        <v>0</v>
      </c>
      <c r="G21" s="394">
        <f t="shared" si="1"/>
        <v>633</v>
      </c>
    </row>
    <row r="22" spans="1:7" ht="18">
      <c r="A22" s="654" t="s">
        <v>82</v>
      </c>
      <c r="B22" s="388" t="s">
        <v>23</v>
      </c>
      <c r="C22" s="389">
        <f>CRH5材料匹配!D5</f>
        <v>308</v>
      </c>
      <c r="D22" s="389">
        <f>CRH5材料匹配!AC6</f>
        <v>0</v>
      </c>
      <c r="E22" s="390">
        <f>CRH5材料匹配!AC7</f>
        <v>0</v>
      </c>
      <c r="F22" s="392">
        <f t="shared" si="0"/>
        <v>0</v>
      </c>
      <c r="G22" s="394">
        <f t="shared" si="1"/>
        <v>308</v>
      </c>
    </row>
    <row r="23" spans="1:7" ht="18">
      <c r="A23" s="654"/>
      <c r="B23" s="388" t="s">
        <v>24</v>
      </c>
      <c r="C23" s="389">
        <f>CRH5材料匹配!D12</f>
        <v>586</v>
      </c>
      <c r="D23" s="389">
        <f>CRH5材料匹配!AC13</f>
        <v>0</v>
      </c>
      <c r="E23" s="390">
        <f>CRH5材料匹配!AC14</f>
        <v>0</v>
      </c>
      <c r="F23" s="392">
        <f t="shared" si="0"/>
        <v>0</v>
      </c>
      <c r="G23" s="394">
        <f t="shared" si="1"/>
        <v>586</v>
      </c>
    </row>
    <row r="24" spans="1:7" ht="18">
      <c r="A24" s="654"/>
      <c r="B24" s="388" t="s">
        <v>36</v>
      </c>
      <c r="C24" s="389">
        <f>CRH5材料匹配!D19</f>
        <v>1471</v>
      </c>
      <c r="D24" s="389">
        <f>CRH5材料匹配!AC20</f>
        <v>0</v>
      </c>
      <c r="E24" s="390">
        <f>CRH5材料匹配!AC21</f>
        <v>0</v>
      </c>
      <c r="F24" s="392">
        <f t="shared" si="0"/>
        <v>0</v>
      </c>
      <c r="G24" s="394">
        <f t="shared" si="1"/>
        <v>1471</v>
      </c>
    </row>
    <row r="25" spans="1:7" ht="18">
      <c r="A25" s="654" t="s">
        <v>83</v>
      </c>
      <c r="B25" s="388" t="s">
        <v>23</v>
      </c>
      <c r="C25" s="389">
        <f>CRH6材料匹配!D5</f>
        <v>137</v>
      </c>
      <c r="D25" s="389">
        <f>CRH6材料匹配!AC6</f>
        <v>0</v>
      </c>
      <c r="E25" s="390">
        <f>CRH6材料匹配!AC7</f>
        <v>0</v>
      </c>
      <c r="F25" s="392">
        <f t="shared" si="0"/>
        <v>0</v>
      </c>
      <c r="G25" s="394">
        <f t="shared" si="1"/>
        <v>137</v>
      </c>
    </row>
    <row r="26" spans="1:7" ht="18">
      <c r="A26" s="654"/>
      <c r="B26" s="388" t="s">
        <v>24</v>
      </c>
      <c r="C26" s="389">
        <f>CRH6材料匹配!D12</f>
        <v>60</v>
      </c>
      <c r="D26" s="389">
        <f>CRH6材料匹配!AC13</f>
        <v>0</v>
      </c>
      <c r="E26" s="390">
        <f>CRH6材料匹配!AC14</f>
        <v>0</v>
      </c>
      <c r="F26" s="392">
        <f t="shared" si="0"/>
        <v>0</v>
      </c>
      <c r="G26" s="394">
        <f t="shared" si="1"/>
        <v>60</v>
      </c>
    </row>
    <row r="27" spans="1:7" ht="18">
      <c r="A27" s="654"/>
      <c r="B27" s="388" t="s">
        <v>36</v>
      </c>
      <c r="C27" s="389">
        <f>CRH6材料匹配!D19</f>
        <v>203</v>
      </c>
      <c r="D27" s="390">
        <f>CRH6材料匹配!AC20</f>
        <v>0</v>
      </c>
      <c r="E27" s="390">
        <f>CRH6材料匹配!AC21</f>
        <v>0</v>
      </c>
      <c r="F27" s="392">
        <f t="shared" si="0"/>
        <v>0</v>
      </c>
      <c r="G27" s="394">
        <f t="shared" si="1"/>
        <v>203</v>
      </c>
    </row>
    <row r="28" spans="1:7" ht="21">
      <c r="A28" s="653" t="s">
        <v>4</v>
      </c>
      <c r="B28" s="391" t="s">
        <v>36</v>
      </c>
      <c r="C28" s="391">
        <f>C4+C5+C8+C9+C12+C13+C14+C17+C18+C24+C27</f>
        <v>15186</v>
      </c>
      <c r="D28" s="391">
        <f>D4+D5+D8+D9+D12+D13+D14+D17+D18+D24+D27</f>
        <v>0</v>
      </c>
      <c r="E28" s="391">
        <f>E4+E5+E8+E9+E12+E13+E14+E17+E18+E24+E27</f>
        <v>11</v>
      </c>
      <c r="F28" s="391">
        <f>F4+F5+F8+F9+F12+F13+F14+F17+F18+F24+F27</f>
        <v>11</v>
      </c>
      <c r="G28" s="391">
        <f>G4+G5+G8+G9+G12+G13+G14+G17+G18+G24+G27</f>
        <v>15197</v>
      </c>
    </row>
    <row r="29" spans="1:7" ht="21">
      <c r="A29" s="653"/>
      <c r="B29" s="391" t="s">
        <v>85</v>
      </c>
      <c r="C29" s="391">
        <f>C2+C3+C6+C7+C10+C11+C15+C16+C22+C23+C25+C26</f>
        <v>8836</v>
      </c>
      <c r="D29" s="391">
        <f>D2+D3+D6+D7+D10+D11+D15+D16+D22+D23+D25+D26</f>
        <v>0</v>
      </c>
      <c r="E29" s="391">
        <f>E2+E3+E6+E7+E10+E11+E15+E16+E22+E23+E25+E26</f>
        <v>0</v>
      </c>
      <c r="F29" s="391">
        <f>F2+F3+F6+F7+F10+F11+F15+F16+F22+F23+F25+F26</f>
        <v>0</v>
      </c>
      <c r="G29" s="391">
        <f>G2+G3+G6+G7+G10+G11+G15+G16+G22+G23+G25+G26</f>
        <v>8836</v>
      </c>
    </row>
  </sheetData>
  <mergeCells count="7">
    <mergeCell ref="A28:A29"/>
    <mergeCell ref="A2:A5"/>
    <mergeCell ref="A6:A9"/>
    <mergeCell ref="A10:A14"/>
    <mergeCell ref="A22:A24"/>
    <mergeCell ref="A25:A27"/>
    <mergeCell ref="A15:A21"/>
  </mergeCells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Normal="100" workbookViewId="0">
      <pane xSplit="2" ySplit="5" topLeftCell="C6" activePane="bottomRight" state="frozen"/>
      <selection activeCell="G18" sqref="G18"/>
      <selection pane="topRight" activeCell="G18" sqref="G18"/>
      <selection pane="bottomLeft" activeCell="G18" sqref="G18"/>
      <selection pane="bottomRight" activeCell="C14" sqref="B14:C14"/>
    </sheetView>
  </sheetViews>
  <sheetFormatPr defaultColWidth="9" defaultRowHeight="12"/>
  <cols>
    <col min="1" max="1" width="15.625" style="216" customWidth="1"/>
    <col min="2" max="2" width="11" style="216" bestFit="1" customWidth="1"/>
    <col min="3" max="3" width="9" style="216" bestFit="1" customWidth="1"/>
    <col min="4" max="4" width="9" style="216"/>
    <col min="5" max="5" width="8" style="216" bestFit="1" customWidth="1"/>
    <col min="6" max="8" width="7.375" style="216" hidden="1" customWidth="1"/>
    <col min="9" max="9" width="5.375" style="216" bestFit="1" customWidth="1"/>
    <col min="10" max="10" width="8" style="216" bestFit="1" customWidth="1"/>
    <col min="11" max="11" width="6.375" style="216" bestFit="1" customWidth="1"/>
    <col min="12" max="12" width="7.25" style="216" customWidth="1"/>
    <col min="13" max="14" width="7.25" style="216" bestFit="1" customWidth="1"/>
    <col min="15" max="15" width="7.25" style="216" customWidth="1"/>
    <col min="16" max="16" width="16.75" style="217" bestFit="1" customWidth="1"/>
    <col min="17" max="17" width="5.875" style="216" bestFit="1" customWidth="1"/>
    <col min="18" max="18" width="5.875" style="216" customWidth="1"/>
    <col min="19" max="19" width="5.875" style="216" bestFit="1" customWidth="1"/>
    <col min="20" max="16384" width="9" style="216"/>
  </cols>
  <sheetData>
    <row r="1" spans="1:21">
      <c r="A1" s="216" t="s">
        <v>99</v>
      </c>
    </row>
    <row r="2" spans="1:21">
      <c r="A2" s="216" t="s">
        <v>95</v>
      </c>
    </row>
    <row r="3" spans="1:21">
      <c r="A3" s="216" t="s">
        <v>96</v>
      </c>
    </row>
    <row r="4" spans="1:21" ht="26.25" customHeight="1">
      <c r="A4" s="656" t="s">
        <v>0</v>
      </c>
      <c r="B4" s="656" t="s">
        <v>5</v>
      </c>
      <c r="C4" s="656" t="s">
        <v>63</v>
      </c>
      <c r="D4" s="656"/>
      <c r="E4" s="656"/>
      <c r="F4" s="656"/>
      <c r="G4" s="656"/>
      <c r="H4" s="656"/>
      <c r="I4" s="656" t="s">
        <v>97</v>
      </c>
      <c r="J4" s="656"/>
      <c r="K4" s="656"/>
      <c r="L4" s="656" t="s">
        <v>64</v>
      </c>
      <c r="M4" s="656"/>
      <c r="N4" s="656"/>
      <c r="O4" s="526"/>
      <c r="P4" s="663" t="s">
        <v>171</v>
      </c>
      <c r="Q4" s="662" t="s">
        <v>187</v>
      </c>
      <c r="R4" s="662"/>
      <c r="S4" s="662"/>
    </row>
    <row r="5" spans="1:21" ht="47.25" customHeight="1">
      <c r="A5" s="656"/>
      <c r="B5" s="656"/>
      <c r="C5" s="527" t="s">
        <v>100</v>
      </c>
      <c r="D5" s="527" t="s">
        <v>101</v>
      </c>
      <c r="E5" s="526" t="s">
        <v>65</v>
      </c>
      <c r="F5" s="528" t="s">
        <v>103</v>
      </c>
      <c r="G5" s="528" t="s">
        <v>102</v>
      </c>
      <c r="H5" s="528" t="s">
        <v>104</v>
      </c>
      <c r="I5" s="526" t="s">
        <v>66</v>
      </c>
      <c r="J5" s="526" t="s">
        <v>51</v>
      </c>
      <c r="K5" s="528" t="s">
        <v>67</v>
      </c>
      <c r="L5" s="529" t="s">
        <v>105</v>
      </c>
      <c r="M5" s="529" t="s">
        <v>106</v>
      </c>
      <c r="N5" s="529" t="s">
        <v>107</v>
      </c>
      <c r="O5" s="529" t="s">
        <v>220</v>
      </c>
      <c r="P5" s="663"/>
      <c r="Q5" s="530" t="s">
        <v>105</v>
      </c>
      <c r="R5" s="530" t="s">
        <v>106</v>
      </c>
      <c r="S5" s="530" t="s">
        <v>107</v>
      </c>
      <c r="U5" s="216" t="s">
        <v>196</v>
      </c>
    </row>
    <row r="6" spans="1:21" ht="21.75" customHeight="1">
      <c r="A6" s="655" t="s">
        <v>1</v>
      </c>
      <c r="B6" s="531" t="s">
        <v>23</v>
      </c>
      <c r="C6" s="532">
        <f>'汇报-订单需求情况'!F2</f>
        <v>270</v>
      </c>
      <c r="D6" s="532">
        <f>'汇报-订单需求情况'!G2</f>
        <v>429</v>
      </c>
      <c r="E6" s="533">
        <v>60</v>
      </c>
      <c r="F6" s="534">
        <f>C6</f>
        <v>270</v>
      </c>
      <c r="G6" s="534">
        <f>C6+E6</f>
        <v>330</v>
      </c>
      <c r="H6" s="534">
        <f>D6+E6</f>
        <v>489</v>
      </c>
      <c r="I6" s="535">
        <f>汇报—采购情况!C2</f>
        <v>266</v>
      </c>
      <c r="J6" s="536">
        <f>汇报—采购情况!D2+汇报—采购情况!E2</f>
        <v>0</v>
      </c>
      <c r="K6" s="537">
        <f>I6+J6</f>
        <v>266</v>
      </c>
      <c r="L6" s="538">
        <f>K6-F6</f>
        <v>-4</v>
      </c>
      <c r="M6" s="538">
        <f>K6-G6</f>
        <v>-64</v>
      </c>
      <c r="N6" s="538">
        <f>K6-H6</f>
        <v>-223</v>
      </c>
      <c r="O6" s="538">
        <f>K6-D6</f>
        <v>-163</v>
      </c>
      <c r="P6" s="660" t="s">
        <v>188</v>
      </c>
      <c r="Q6" s="218">
        <v>79</v>
      </c>
      <c r="R6" s="218">
        <v>19</v>
      </c>
      <c r="S6" s="218">
        <v>2</v>
      </c>
    </row>
    <row r="7" spans="1:21" ht="16.5">
      <c r="A7" s="655"/>
      <c r="B7" s="531" t="s">
        <v>24</v>
      </c>
      <c r="C7" s="532">
        <f>'汇报-订单需求情况'!F3</f>
        <v>192</v>
      </c>
      <c r="D7" s="532">
        <f>'汇报-订单需求情况'!G3</f>
        <v>349</v>
      </c>
      <c r="E7" s="533">
        <v>36</v>
      </c>
      <c r="F7" s="534">
        <f t="shared" ref="F7:F31" si="0">C7</f>
        <v>192</v>
      </c>
      <c r="G7" s="534">
        <f t="shared" ref="G7:G31" si="1">C7+E7</f>
        <v>228</v>
      </c>
      <c r="H7" s="534">
        <f t="shared" ref="H7:H31" si="2">D7+E7</f>
        <v>385</v>
      </c>
      <c r="I7" s="535">
        <f>汇报—采购情况!C3</f>
        <v>212</v>
      </c>
      <c r="J7" s="536">
        <f>汇报—采购情况!D3+汇报—采购情况!E3</f>
        <v>0</v>
      </c>
      <c r="K7" s="537">
        <f t="shared" ref="K7:K31" si="3">I7+J7</f>
        <v>212</v>
      </c>
      <c r="L7" s="538">
        <f t="shared" ref="L7:L31" si="4">K7-F7</f>
        <v>20</v>
      </c>
      <c r="M7" s="538">
        <f>K7-G7</f>
        <v>-16</v>
      </c>
      <c r="N7" s="538">
        <f t="shared" ref="N7:N31" si="5">K7-H7</f>
        <v>-173</v>
      </c>
      <c r="O7" s="538">
        <f t="shared" ref="O7:O31" si="6">K7-D7</f>
        <v>-137</v>
      </c>
      <c r="P7" s="660"/>
      <c r="Q7" s="218">
        <v>74</v>
      </c>
      <c r="R7" s="218">
        <v>38</v>
      </c>
      <c r="S7" s="218">
        <v>-3</v>
      </c>
    </row>
    <row r="8" spans="1:21" ht="16.5">
      <c r="A8" s="655"/>
      <c r="B8" s="531" t="s">
        <v>25</v>
      </c>
      <c r="C8" s="532">
        <f>'汇报-订单需求情况'!F4</f>
        <v>684</v>
      </c>
      <c r="D8" s="532">
        <f>'汇报-订单需求情况'!G4</f>
        <v>684</v>
      </c>
      <c r="E8" s="533"/>
      <c r="F8" s="534">
        <f t="shared" si="0"/>
        <v>684</v>
      </c>
      <c r="G8" s="534">
        <f t="shared" si="1"/>
        <v>684</v>
      </c>
      <c r="H8" s="534">
        <f t="shared" si="2"/>
        <v>684</v>
      </c>
      <c r="I8" s="535">
        <f>汇报—采购情况!C4</f>
        <v>335</v>
      </c>
      <c r="J8" s="536">
        <f>汇报—采购情况!D4+汇报—采购情况!E4</f>
        <v>11</v>
      </c>
      <c r="K8" s="537">
        <f t="shared" si="3"/>
        <v>346</v>
      </c>
      <c r="L8" s="538">
        <f t="shared" si="4"/>
        <v>-338</v>
      </c>
      <c r="M8" s="538">
        <f t="shared" ref="M8:M31" si="7">K8-G8</f>
        <v>-338</v>
      </c>
      <c r="N8" s="538">
        <f t="shared" si="5"/>
        <v>-338</v>
      </c>
      <c r="O8" s="538">
        <f t="shared" si="6"/>
        <v>-338</v>
      </c>
      <c r="P8" s="660"/>
      <c r="Q8" s="218">
        <v>197</v>
      </c>
      <c r="R8" s="218">
        <v>197</v>
      </c>
      <c r="S8" s="218">
        <v>197</v>
      </c>
    </row>
    <row r="9" spans="1:21" ht="16.5">
      <c r="A9" s="655"/>
      <c r="B9" s="531" t="s">
        <v>41</v>
      </c>
      <c r="C9" s="532">
        <f>'汇报-订单需求情况'!F5</f>
        <v>3612</v>
      </c>
      <c r="D9" s="532">
        <f>'汇报-订单需求情况'!G5</f>
        <v>8514</v>
      </c>
      <c r="E9" s="533">
        <v>320</v>
      </c>
      <c r="F9" s="534">
        <f t="shared" si="0"/>
        <v>3612</v>
      </c>
      <c r="G9" s="534">
        <f t="shared" si="1"/>
        <v>3932</v>
      </c>
      <c r="H9" s="534">
        <f t="shared" si="2"/>
        <v>8834</v>
      </c>
      <c r="I9" s="535">
        <f>汇报—采购情况!C5</f>
        <v>1373</v>
      </c>
      <c r="J9" s="536">
        <f>汇报—采购情况!D5+汇报—采购情况!E5</f>
        <v>0</v>
      </c>
      <c r="K9" s="537">
        <f t="shared" si="3"/>
        <v>1373</v>
      </c>
      <c r="L9" s="538">
        <f>K9-F9</f>
        <v>-2239</v>
      </c>
      <c r="M9" s="539">
        <f>K9-G9</f>
        <v>-2559</v>
      </c>
      <c r="N9" s="539">
        <f t="shared" si="5"/>
        <v>-7461</v>
      </c>
      <c r="O9" s="538">
        <f t="shared" si="6"/>
        <v>-7141</v>
      </c>
      <c r="P9" s="660"/>
      <c r="Q9" s="218">
        <v>645</v>
      </c>
      <c r="R9" s="218">
        <v>965</v>
      </c>
      <c r="S9" s="218">
        <v>965</v>
      </c>
      <c r="U9" s="216">
        <v>679</v>
      </c>
    </row>
    <row r="10" spans="1:21" ht="16.5">
      <c r="A10" s="655" t="s">
        <v>2</v>
      </c>
      <c r="B10" s="531" t="s">
        <v>23</v>
      </c>
      <c r="C10" s="532">
        <f>'汇报-订单需求情况'!F6</f>
        <v>192</v>
      </c>
      <c r="D10" s="532">
        <f>'汇报-订单需求情况'!G6</f>
        <v>260</v>
      </c>
      <c r="E10" s="531"/>
      <c r="F10" s="534">
        <f t="shared" si="0"/>
        <v>192</v>
      </c>
      <c r="G10" s="534">
        <f t="shared" si="1"/>
        <v>192</v>
      </c>
      <c r="H10" s="534">
        <f t="shared" si="2"/>
        <v>260</v>
      </c>
      <c r="I10" s="535">
        <f>汇报—采购情况!C6</f>
        <v>62</v>
      </c>
      <c r="J10" s="536">
        <f>汇报—采购情况!D6+汇报—采购情况!E6</f>
        <v>0</v>
      </c>
      <c r="K10" s="537">
        <f t="shared" si="3"/>
        <v>62</v>
      </c>
      <c r="L10" s="538">
        <f t="shared" si="4"/>
        <v>-130</v>
      </c>
      <c r="M10" s="539">
        <f t="shared" si="7"/>
        <v>-130</v>
      </c>
      <c r="N10" s="539">
        <f t="shared" si="5"/>
        <v>-198</v>
      </c>
      <c r="O10" s="538">
        <f t="shared" si="6"/>
        <v>-198</v>
      </c>
      <c r="P10" s="661" t="s">
        <v>189</v>
      </c>
      <c r="Q10" s="218">
        <v>11</v>
      </c>
      <c r="R10" s="218">
        <v>11</v>
      </c>
      <c r="S10" s="218">
        <v>11</v>
      </c>
    </row>
    <row r="11" spans="1:21" ht="16.5">
      <c r="A11" s="655"/>
      <c r="B11" s="531" t="s">
        <v>24</v>
      </c>
      <c r="C11" s="532">
        <f>'汇报-订单需求情况'!F7</f>
        <v>79</v>
      </c>
      <c r="D11" s="532">
        <f>'汇报-订单需求情况'!G7</f>
        <v>197</v>
      </c>
      <c r="E11" s="531"/>
      <c r="F11" s="534">
        <f t="shared" si="0"/>
        <v>79</v>
      </c>
      <c r="G11" s="534">
        <f t="shared" si="1"/>
        <v>79</v>
      </c>
      <c r="H11" s="534">
        <f t="shared" si="2"/>
        <v>197</v>
      </c>
      <c r="I11" s="535">
        <f>汇报—采购情况!C7</f>
        <v>46</v>
      </c>
      <c r="J11" s="536">
        <f>汇报—采购情况!D7+汇报—采购情况!E7</f>
        <v>0</v>
      </c>
      <c r="K11" s="537">
        <f t="shared" si="3"/>
        <v>46</v>
      </c>
      <c r="L11" s="538">
        <f t="shared" si="4"/>
        <v>-33</v>
      </c>
      <c r="M11" s="538">
        <f t="shared" si="7"/>
        <v>-33</v>
      </c>
      <c r="N11" s="538">
        <f t="shared" si="5"/>
        <v>-151</v>
      </c>
      <c r="O11" s="538">
        <f t="shared" si="6"/>
        <v>-151</v>
      </c>
      <c r="P11" s="661"/>
      <c r="Q11" s="218">
        <v>47</v>
      </c>
      <c r="R11" s="218">
        <v>47</v>
      </c>
      <c r="S11" s="218">
        <v>47</v>
      </c>
    </row>
    <row r="12" spans="1:21" ht="16.5">
      <c r="A12" s="655"/>
      <c r="B12" s="531" t="s">
        <v>27</v>
      </c>
      <c r="C12" s="532">
        <f>'汇报-订单需求情况'!F8</f>
        <v>519</v>
      </c>
      <c r="D12" s="532">
        <f>'汇报-订单需求情况'!G8</f>
        <v>1883</v>
      </c>
      <c r="E12" s="531"/>
      <c r="F12" s="534">
        <f t="shared" si="0"/>
        <v>519</v>
      </c>
      <c r="G12" s="534">
        <f t="shared" si="1"/>
        <v>519</v>
      </c>
      <c r="H12" s="534">
        <f t="shared" si="2"/>
        <v>1883</v>
      </c>
      <c r="I12" s="535">
        <f>汇报—采购情况!C8</f>
        <v>188</v>
      </c>
      <c r="J12" s="536">
        <f>汇报—采购情况!D8+汇报—采购情况!E8</f>
        <v>0</v>
      </c>
      <c r="K12" s="537">
        <f t="shared" si="3"/>
        <v>188</v>
      </c>
      <c r="L12" s="538">
        <f t="shared" si="4"/>
        <v>-331</v>
      </c>
      <c r="M12" s="539">
        <f t="shared" si="7"/>
        <v>-331</v>
      </c>
      <c r="N12" s="539">
        <f t="shared" si="5"/>
        <v>-1695</v>
      </c>
      <c r="O12" s="538">
        <f t="shared" si="6"/>
        <v>-1695</v>
      </c>
      <c r="P12" s="661"/>
      <c r="Q12" s="218">
        <v>62</v>
      </c>
      <c r="R12" s="218">
        <v>62</v>
      </c>
      <c r="S12" s="218">
        <v>62</v>
      </c>
    </row>
    <row r="13" spans="1:21" ht="16.5">
      <c r="A13" s="655"/>
      <c r="B13" s="531" t="s">
        <v>28</v>
      </c>
      <c r="C13" s="532">
        <f>'汇报-订单需求情况'!F9</f>
        <v>306</v>
      </c>
      <c r="D13" s="532">
        <f>'汇报-订单需求情况'!G9</f>
        <v>1564</v>
      </c>
      <c r="E13" s="531"/>
      <c r="F13" s="534">
        <f t="shared" si="0"/>
        <v>306</v>
      </c>
      <c r="G13" s="534">
        <f t="shared" si="1"/>
        <v>306</v>
      </c>
      <c r="H13" s="534">
        <f t="shared" si="2"/>
        <v>1564</v>
      </c>
      <c r="I13" s="535">
        <f>汇报—采购情况!C9</f>
        <v>193</v>
      </c>
      <c r="J13" s="536">
        <f>汇报—采购情况!D9+汇报—采购情况!E9</f>
        <v>0</v>
      </c>
      <c r="K13" s="537">
        <f t="shared" si="3"/>
        <v>193</v>
      </c>
      <c r="L13" s="538">
        <f t="shared" si="4"/>
        <v>-113</v>
      </c>
      <c r="M13" s="538">
        <f t="shared" si="7"/>
        <v>-113</v>
      </c>
      <c r="N13" s="539">
        <f t="shared" si="5"/>
        <v>-1371</v>
      </c>
      <c r="O13" s="538">
        <f t="shared" si="6"/>
        <v>-1371</v>
      </c>
      <c r="P13" s="661"/>
      <c r="Q13" s="218">
        <v>205</v>
      </c>
      <c r="R13" s="218">
        <v>205</v>
      </c>
      <c r="S13" s="218">
        <v>205</v>
      </c>
    </row>
    <row r="14" spans="1:21" ht="23.25" customHeight="1">
      <c r="A14" s="655" t="s">
        <v>29</v>
      </c>
      <c r="B14" s="531" t="s">
        <v>23</v>
      </c>
      <c r="C14" s="532">
        <f>'汇报-订单需求情况'!F10</f>
        <v>4929</v>
      </c>
      <c r="D14" s="532">
        <f>'汇报-订单需求情况'!G10</f>
        <v>4933</v>
      </c>
      <c r="E14" s="531">
        <v>80</v>
      </c>
      <c r="F14" s="534">
        <f t="shared" si="0"/>
        <v>4929</v>
      </c>
      <c r="G14" s="534">
        <f t="shared" si="1"/>
        <v>5009</v>
      </c>
      <c r="H14" s="534">
        <f t="shared" si="2"/>
        <v>5013</v>
      </c>
      <c r="I14" s="535">
        <f>汇报—采购情况!C10</f>
        <v>541</v>
      </c>
      <c r="J14" s="536">
        <f>汇报—采购情况!D10+汇报—采购情况!E10</f>
        <v>0</v>
      </c>
      <c r="K14" s="537">
        <f t="shared" si="3"/>
        <v>541</v>
      </c>
      <c r="L14" s="538">
        <f t="shared" si="4"/>
        <v>-4388</v>
      </c>
      <c r="M14" s="538">
        <f t="shared" si="7"/>
        <v>-4468</v>
      </c>
      <c r="N14" s="538">
        <f t="shared" si="5"/>
        <v>-4472</v>
      </c>
      <c r="O14" s="538">
        <f t="shared" si="6"/>
        <v>-4392</v>
      </c>
      <c r="P14" s="661" t="s">
        <v>190</v>
      </c>
      <c r="Q14" s="218">
        <v>233</v>
      </c>
      <c r="R14" s="218">
        <v>153</v>
      </c>
      <c r="S14" s="218">
        <v>153</v>
      </c>
    </row>
    <row r="15" spans="1:21" ht="16.5">
      <c r="A15" s="655"/>
      <c r="B15" s="531" t="s">
        <v>24</v>
      </c>
      <c r="C15" s="532">
        <f>'汇报-订单需求情况'!F11</f>
        <v>353</v>
      </c>
      <c r="D15" s="532">
        <f>'汇报-订单需求情况'!G11</f>
        <v>356</v>
      </c>
      <c r="E15" s="531">
        <v>48</v>
      </c>
      <c r="F15" s="534">
        <f t="shared" si="0"/>
        <v>353</v>
      </c>
      <c r="G15" s="534">
        <f t="shared" si="1"/>
        <v>401</v>
      </c>
      <c r="H15" s="534">
        <f t="shared" si="2"/>
        <v>404</v>
      </c>
      <c r="I15" s="535">
        <f>汇报—采购情况!C11</f>
        <v>953</v>
      </c>
      <c r="J15" s="536">
        <f>汇报—采购情况!D11+汇报—采购情况!E11</f>
        <v>0</v>
      </c>
      <c r="K15" s="537">
        <f t="shared" si="3"/>
        <v>953</v>
      </c>
      <c r="L15" s="538">
        <f t="shared" si="4"/>
        <v>600</v>
      </c>
      <c r="M15" s="538">
        <f t="shared" si="7"/>
        <v>552</v>
      </c>
      <c r="N15" s="538">
        <f t="shared" si="5"/>
        <v>549</v>
      </c>
      <c r="O15" s="538">
        <f t="shared" si="6"/>
        <v>597</v>
      </c>
      <c r="P15" s="661"/>
      <c r="Q15" s="218">
        <v>880</v>
      </c>
      <c r="R15" s="218">
        <v>832</v>
      </c>
      <c r="S15" s="218">
        <v>832</v>
      </c>
    </row>
    <row r="16" spans="1:21" ht="16.5">
      <c r="A16" s="655"/>
      <c r="B16" s="531" t="s">
        <v>42</v>
      </c>
      <c r="C16" s="532">
        <f>'汇报-订单需求情况'!F12</f>
        <v>29012</v>
      </c>
      <c r="D16" s="532">
        <f>'汇报-订单需求情况'!G12</f>
        <v>29422</v>
      </c>
      <c r="E16" s="531">
        <f>6*64</f>
        <v>384</v>
      </c>
      <c r="F16" s="534">
        <f t="shared" si="0"/>
        <v>29012</v>
      </c>
      <c r="G16" s="534">
        <f t="shared" si="1"/>
        <v>29396</v>
      </c>
      <c r="H16" s="534">
        <f t="shared" si="2"/>
        <v>29806</v>
      </c>
      <c r="I16" s="535">
        <f>汇报—采购情况!C12</f>
        <v>2138</v>
      </c>
      <c r="J16" s="536">
        <f>汇报—采购情况!D12+汇报—采购情况!E12</f>
        <v>0</v>
      </c>
      <c r="K16" s="537">
        <f t="shared" si="3"/>
        <v>2138</v>
      </c>
      <c r="L16" s="538">
        <f>K16-F16</f>
        <v>-26874</v>
      </c>
      <c r="M16" s="539">
        <f t="shared" si="7"/>
        <v>-27258</v>
      </c>
      <c r="N16" s="539">
        <f t="shared" si="5"/>
        <v>-27668</v>
      </c>
      <c r="O16" s="538">
        <f t="shared" si="6"/>
        <v>-27284</v>
      </c>
      <c r="P16" s="661"/>
      <c r="Q16" s="218">
        <v>-1436</v>
      </c>
      <c r="R16" s="218">
        <v>-1820</v>
      </c>
      <c r="S16" s="218">
        <v>-1904</v>
      </c>
    </row>
    <row r="17" spans="1:20" ht="16.5">
      <c r="A17" s="655"/>
      <c r="B17" s="531" t="s">
        <v>31</v>
      </c>
      <c r="C17" s="532">
        <f>'汇报-订单需求情况'!F13</f>
        <v>200</v>
      </c>
      <c r="D17" s="532">
        <f>'汇报-订单需求情况'!G13</f>
        <v>200</v>
      </c>
      <c r="E17" s="531"/>
      <c r="F17" s="534">
        <f t="shared" si="0"/>
        <v>200</v>
      </c>
      <c r="G17" s="534">
        <f t="shared" si="1"/>
        <v>200</v>
      </c>
      <c r="H17" s="534">
        <f t="shared" si="2"/>
        <v>200</v>
      </c>
      <c r="I17" s="535">
        <f>汇报—采购情况!C13</f>
        <v>187</v>
      </c>
      <c r="J17" s="536">
        <f>汇报—采购情况!D13+汇报—采购情况!E13</f>
        <v>0</v>
      </c>
      <c r="K17" s="537">
        <f t="shared" si="3"/>
        <v>187</v>
      </c>
      <c r="L17" s="538">
        <f t="shared" si="4"/>
        <v>-13</v>
      </c>
      <c r="M17" s="538">
        <f t="shared" si="7"/>
        <v>-13</v>
      </c>
      <c r="N17" s="538">
        <f t="shared" si="5"/>
        <v>-13</v>
      </c>
      <c r="O17" s="538">
        <f t="shared" si="6"/>
        <v>-13</v>
      </c>
      <c r="P17" s="661"/>
      <c r="Q17" s="218">
        <v>-30</v>
      </c>
      <c r="R17" s="218">
        <v>-30</v>
      </c>
      <c r="S17" s="218">
        <v>-30</v>
      </c>
    </row>
    <row r="18" spans="1:20" ht="18.75" customHeight="1">
      <c r="A18" s="655"/>
      <c r="B18" s="531" t="s">
        <v>32</v>
      </c>
      <c r="C18" s="532">
        <f>'汇报-订单需求情况'!F14</f>
        <v>168</v>
      </c>
      <c r="D18" s="532">
        <f>'汇报-订单需求情况'!G14</f>
        <v>168</v>
      </c>
      <c r="E18" s="531"/>
      <c r="F18" s="534">
        <f t="shared" si="0"/>
        <v>168</v>
      </c>
      <c r="G18" s="534">
        <f t="shared" si="1"/>
        <v>168</v>
      </c>
      <c r="H18" s="534">
        <f t="shared" si="2"/>
        <v>168</v>
      </c>
      <c r="I18" s="535">
        <f>汇报—采购情况!C14</f>
        <v>333</v>
      </c>
      <c r="J18" s="536">
        <f>汇报—采购情况!D14+汇报—采购情况!E14</f>
        <v>0</v>
      </c>
      <c r="K18" s="537">
        <f t="shared" si="3"/>
        <v>333</v>
      </c>
      <c r="L18" s="538">
        <f t="shared" si="4"/>
        <v>165</v>
      </c>
      <c r="M18" s="538">
        <f t="shared" si="7"/>
        <v>165</v>
      </c>
      <c r="N18" s="538">
        <f t="shared" si="5"/>
        <v>165</v>
      </c>
      <c r="O18" s="538">
        <f t="shared" si="6"/>
        <v>165</v>
      </c>
      <c r="P18" s="661"/>
      <c r="Q18" s="218">
        <v>146</v>
      </c>
      <c r="R18" s="218">
        <v>146</v>
      </c>
      <c r="S18" s="218">
        <v>146</v>
      </c>
    </row>
    <row r="19" spans="1:20" ht="23.25" customHeight="1">
      <c r="A19" s="657" t="s">
        <v>43</v>
      </c>
      <c r="B19" s="531" t="s">
        <v>23</v>
      </c>
      <c r="C19" s="532">
        <f>'汇报-订单需求情况'!F15</f>
        <v>5397</v>
      </c>
      <c r="D19" s="532">
        <f>'汇报-订单需求情况'!G15</f>
        <v>5477</v>
      </c>
      <c r="E19" s="531">
        <v>848</v>
      </c>
      <c r="F19" s="534">
        <f t="shared" si="0"/>
        <v>5397</v>
      </c>
      <c r="G19" s="534">
        <f t="shared" si="1"/>
        <v>6245</v>
      </c>
      <c r="H19" s="534">
        <f t="shared" si="2"/>
        <v>6325</v>
      </c>
      <c r="I19" s="535">
        <f>汇报—采购情况!C15</f>
        <v>2855</v>
      </c>
      <c r="J19" s="536">
        <f>汇报—采购情况!D15+汇报—采购情况!E15</f>
        <v>0</v>
      </c>
      <c r="K19" s="537">
        <f t="shared" si="3"/>
        <v>2855</v>
      </c>
      <c r="L19" s="538">
        <f t="shared" si="4"/>
        <v>-2542</v>
      </c>
      <c r="M19" s="538">
        <f>K19-G19</f>
        <v>-3390</v>
      </c>
      <c r="N19" s="538">
        <f t="shared" si="5"/>
        <v>-3470</v>
      </c>
      <c r="O19" s="538">
        <f t="shared" si="6"/>
        <v>-2622</v>
      </c>
      <c r="P19" s="661" t="s">
        <v>191</v>
      </c>
      <c r="Q19" s="218">
        <v>-305</v>
      </c>
      <c r="R19" s="218">
        <v>543</v>
      </c>
      <c r="S19" s="218">
        <v>567</v>
      </c>
    </row>
    <row r="20" spans="1:20" ht="16.5">
      <c r="A20" s="658"/>
      <c r="B20" s="531" t="s">
        <v>24</v>
      </c>
      <c r="C20" s="532">
        <f>'汇报-订单需求情况'!F16</f>
        <v>5022</v>
      </c>
      <c r="D20" s="532">
        <f>'汇报-订单需求情况'!G16</f>
        <v>5085</v>
      </c>
      <c r="E20" s="531">
        <v>848</v>
      </c>
      <c r="F20" s="534">
        <f t="shared" si="0"/>
        <v>5022</v>
      </c>
      <c r="G20" s="534">
        <f t="shared" si="1"/>
        <v>5870</v>
      </c>
      <c r="H20" s="534">
        <f t="shared" si="2"/>
        <v>5933</v>
      </c>
      <c r="I20" s="535">
        <f>汇报—采购情况!C16</f>
        <v>2810</v>
      </c>
      <c r="J20" s="536">
        <f>汇报—采购情况!D16+汇报—采购情况!E16</f>
        <v>0</v>
      </c>
      <c r="K20" s="537">
        <f t="shared" si="3"/>
        <v>2810</v>
      </c>
      <c r="L20" s="538">
        <f t="shared" si="4"/>
        <v>-2212</v>
      </c>
      <c r="M20" s="538">
        <f t="shared" si="7"/>
        <v>-3060</v>
      </c>
      <c r="N20" s="538">
        <f t="shared" si="5"/>
        <v>-3123</v>
      </c>
      <c r="O20" s="538">
        <f t="shared" si="6"/>
        <v>-2275</v>
      </c>
      <c r="P20" s="661"/>
      <c r="Q20" s="218">
        <v>-328</v>
      </c>
      <c r="R20" s="218">
        <v>520</v>
      </c>
      <c r="S20" s="218">
        <v>520</v>
      </c>
    </row>
    <row r="21" spans="1:20" ht="16.5">
      <c r="A21" s="658"/>
      <c r="B21" s="531" t="s">
        <v>27</v>
      </c>
      <c r="C21" s="532">
        <f>'汇报-订单需求情况'!F17</f>
        <v>45161</v>
      </c>
      <c r="D21" s="532">
        <f>'汇报-订单需求情况'!G17</f>
        <v>47145</v>
      </c>
      <c r="E21" s="531">
        <f>5*32+50*64</f>
        <v>3360</v>
      </c>
      <c r="F21" s="534">
        <f t="shared" si="0"/>
        <v>45161</v>
      </c>
      <c r="G21" s="534">
        <f t="shared" si="1"/>
        <v>48521</v>
      </c>
      <c r="H21" s="534">
        <f t="shared" si="2"/>
        <v>50505</v>
      </c>
      <c r="I21" s="535">
        <f>汇报—采购情况!C17</f>
        <v>5720</v>
      </c>
      <c r="J21" s="536">
        <f>汇报—采购情况!D17+汇报—采购情况!E17</f>
        <v>0</v>
      </c>
      <c r="K21" s="537">
        <f t="shared" si="3"/>
        <v>5720</v>
      </c>
      <c r="L21" s="538">
        <f t="shared" si="4"/>
        <v>-39441</v>
      </c>
      <c r="M21" s="538">
        <f t="shared" si="7"/>
        <v>-42801</v>
      </c>
      <c r="N21" s="539">
        <f t="shared" si="5"/>
        <v>-44785</v>
      </c>
      <c r="O21" s="538">
        <f t="shared" si="6"/>
        <v>-41425</v>
      </c>
      <c r="P21" s="661"/>
      <c r="Q21" s="408">
        <v>1764</v>
      </c>
      <c r="R21" s="408">
        <v>-1596</v>
      </c>
      <c r="S21" s="408">
        <v>-1387</v>
      </c>
      <c r="T21" s="216" t="s">
        <v>194</v>
      </c>
    </row>
    <row r="22" spans="1:20" ht="16.5">
      <c r="A22" s="658"/>
      <c r="B22" s="531" t="s">
        <v>28</v>
      </c>
      <c r="C22" s="532">
        <f>'汇报-订单需求情况'!F18</f>
        <v>13434</v>
      </c>
      <c r="D22" s="532">
        <f>'汇报-订单需求情况'!G18</f>
        <v>17346</v>
      </c>
      <c r="E22" s="531">
        <f>5*32</f>
        <v>160</v>
      </c>
      <c r="F22" s="534">
        <f t="shared" si="0"/>
        <v>13434</v>
      </c>
      <c r="G22" s="534">
        <f t="shared" si="1"/>
        <v>13594</v>
      </c>
      <c r="H22" s="534">
        <f t="shared" si="2"/>
        <v>17506</v>
      </c>
      <c r="I22" s="535">
        <f>汇报—采购情况!C18</f>
        <v>3045</v>
      </c>
      <c r="J22" s="536">
        <f>汇报—采购情况!D18+汇报—采购情况!E18</f>
        <v>0</v>
      </c>
      <c r="K22" s="537">
        <f t="shared" si="3"/>
        <v>3045</v>
      </c>
      <c r="L22" s="538">
        <f t="shared" si="4"/>
        <v>-10389</v>
      </c>
      <c r="M22" s="538">
        <f t="shared" si="7"/>
        <v>-10549</v>
      </c>
      <c r="N22" s="539">
        <f t="shared" si="5"/>
        <v>-14461</v>
      </c>
      <c r="O22" s="538">
        <f t="shared" si="6"/>
        <v>-14301</v>
      </c>
      <c r="P22" s="661"/>
      <c r="Q22" s="218">
        <v>-2618</v>
      </c>
      <c r="R22" s="218">
        <v>-2778</v>
      </c>
      <c r="S22" s="218">
        <v>-2778</v>
      </c>
      <c r="T22" s="664" t="s">
        <v>110</v>
      </c>
    </row>
    <row r="23" spans="1:20" ht="16.5">
      <c r="A23" s="658"/>
      <c r="B23" s="531" t="s">
        <v>108</v>
      </c>
      <c r="C23" s="532">
        <f>'汇报-订单需求情况'!F20</f>
        <v>6944</v>
      </c>
      <c r="D23" s="532">
        <f>'汇报-订单需求情况'!G20</f>
        <v>10856</v>
      </c>
      <c r="E23" s="531">
        <v>160</v>
      </c>
      <c r="F23" s="534">
        <f t="shared" ref="F23:F25" si="8">C23</f>
        <v>6944</v>
      </c>
      <c r="G23" s="534">
        <f>C23+E23</f>
        <v>7104</v>
      </c>
      <c r="H23" s="534">
        <f t="shared" ref="H23:H25" si="9">D23+E23</f>
        <v>11016</v>
      </c>
      <c r="I23" s="535">
        <f>汇报—采购情况!C20</f>
        <v>657</v>
      </c>
      <c r="J23" s="536">
        <f>汇报—采购情况!D20+汇报—采购情况!E20</f>
        <v>0</v>
      </c>
      <c r="K23" s="537">
        <f>I23+J23</f>
        <v>657</v>
      </c>
      <c r="L23" s="538">
        <f>K23-F23</f>
        <v>-6287</v>
      </c>
      <c r="M23" s="539">
        <f>K23-G23</f>
        <v>-6447</v>
      </c>
      <c r="N23" s="539">
        <f>K23-H23</f>
        <v>-10359</v>
      </c>
      <c r="O23" s="538">
        <f t="shared" si="6"/>
        <v>-10199</v>
      </c>
      <c r="P23" s="661"/>
      <c r="Q23" s="218"/>
      <c r="R23" s="218"/>
      <c r="S23" s="218"/>
      <c r="T23" s="664"/>
    </row>
    <row r="24" spans="1:20" ht="16.5">
      <c r="A24" s="658"/>
      <c r="B24" s="531" t="s">
        <v>109</v>
      </c>
      <c r="C24" s="532">
        <f>'汇报-订单需求情况'!F21</f>
        <v>6944</v>
      </c>
      <c r="D24" s="532">
        <f>'汇报-订单需求情况'!G21</f>
        <v>10856</v>
      </c>
      <c r="E24" s="531">
        <v>160</v>
      </c>
      <c r="F24" s="534">
        <f t="shared" si="8"/>
        <v>6944</v>
      </c>
      <c r="G24" s="534">
        <f t="shared" ref="G24:G25" si="10">C24+E24</f>
        <v>7104</v>
      </c>
      <c r="H24" s="534">
        <f t="shared" si="9"/>
        <v>11016</v>
      </c>
      <c r="I24" s="535">
        <f>汇报—采购情况!C21</f>
        <v>633</v>
      </c>
      <c r="J24" s="536">
        <f>汇报—采购情况!D21+汇报—采购情况!E21</f>
        <v>0</v>
      </c>
      <c r="K24" s="537">
        <f>I24+J24</f>
        <v>633</v>
      </c>
      <c r="L24" s="538">
        <f>K24-F24</f>
        <v>-6311</v>
      </c>
      <c r="M24" s="539">
        <f>K24-G24</f>
        <v>-6471</v>
      </c>
      <c r="N24" s="539">
        <f>K24-H24</f>
        <v>-10383</v>
      </c>
      <c r="O24" s="538">
        <f t="shared" si="6"/>
        <v>-10223</v>
      </c>
      <c r="P24" s="661"/>
      <c r="Q24" s="218"/>
      <c r="R24" s="218"/>
      <c r="S24" s="218"/>
      <c r="T24" s="664"/>
    </row>
    <row r="25" spans="1:20" ht="16.5">
      <c r="A25" s="659"/>
      <c r="B25" s="531" t="s">
        <v>222</v>
      </c>
      <c r="C25" s="532">
        <f>'汇报-订单需求情况'!F19</f>
        <v>16404</v>
      </c>
      <c r="D25" s="532">
        <f>'汇报-订单需求情况'!G19</f>
        <v>16404</v>
      </c>
      <c r="E25" s="531">
        <v>3200</v>
      </c>
      <c r="F25" s="534">
        <f t="shared" si="8"/>
        <v>16404</v>
      </c>
      <c r="G25" s="534">
        <f t="shared" si="10"/>
        <v>19604</v>
      </c>
      <c r="H25" s="534">
        <f t="shared" si="9"/>
        <v>19604</v>
      </c>
      <c r="I25" s="535">
        <f>汇报—采购情况!C19</f>
        <v>3677</v>
      </c>
      <c r="J25" s="536">
        <f>汇报—采购情况!F19</f>
        <v>0</v>
      </c>
      <c r="K25" s="537">
        <f>I25+J25</f>
        <v>3677</v>
      </c>
      <c r="L25" s="538">
        <f>K25-F25</f>
        <v>-12727</v>
      </c>
      <c r="M25" s="539">
        <f>K25-G25</f>
        <v>-15927</v>
      </c>
      <c r="N25" s="539">
        <f>K25-H25</f>
        <v>-15927</v>
      </c>
      <c r="O25" s="538">
        <f t="shared" ref="O25" si="11">K25-D25</f>
        <v>-12727</v>
      </c>
      <c r="P25" s="542"/>
      <c r="Q25" s="218"/>
      <c r="R25" s="218"/>
      <c r="S25" s="218"/>
      <c r="T25" s="543"/>
    </row>
    <row r="26" spans="1:20" ht="26.25" customHeight="1">
      <c r="A26" s="655" t="s">
        <v>82</v>
      </c>
      <c r="B26" s="531" t="s">
        <v>23</v>
      </c>
      <c r="C26" s="532">
        <f>'汇报-订单需求情况'!F22</f>
        <v>123</v>
      </c>
      <c r="D26" s="532">
        <f>'汇报-订单需求情况'!G22</f>
        <v>123</v>
      </c>
      <c r="E26" s="531">
        <v>20</v>
      </c>
      <c r="F26" s="534">
        <f t="shared" si="0"/>
        <v>123</v>
      </c>
      <c r="G26" s="534">
        <f t="shared" si="1"/>
        <v>143</v>
      </c>
      <c r="H26" s="534">
        <f t="shared" si="2"/>
        <v>143</v>
      </c>
      <c r="I26" s="535">
        <f>汇报—采购情况!C22</f>
        <v>308</v>
      </c>
      <c r="J26" s="536">
        <f>汇报—采购情况!D22+汇报—采购情况!E22</f>
        <v>0</v>
      </c>
      <c r="K26" s="537">
        <f t="shared" si="3"/>
        <v>308</v>
      </c>
      <c r="L26" s="538">
        <f t="shared" si="4"/>
        <v>185</v>
      </c>
      <c r="M26" s="538">
        <f t="shared" si="7"/>
        <v>165</v>
      </c>
      <c r="N26" s="538">
        <f t="shared" si="5"/>
        <v>165</v>
      </c>
      <c r="O26" s="538">
        <f t="shared" si="6"/>
        <v>185</v>
      </c>
      <c r="P26" s="660" t="s">
        <v>193</v>
      </c>
      <c r="Q26" s="218">
        <v>-13</v>
      </c>
      <c r="R26" s="218">
        <v>7</v>
      </c>
      <c r="S26" s="218">
        <v>7</v>
      </c>
    </row>
    <row r="27" spans="1:20" ht="21.75" customHeight="1">
      <c r="A27" s="655"/>
      <c r="B27" s="531" t="s">
        <v>24</v>
      </c>
      <c r="C27" s="532">
        <f>'汇报-订单需求情况'!F23</f>
        <v>267</v>
      </c>
      <c r="D27" s="532">
        <f>'汇报-订单需求情况'!G23</f>
        <v>270</v>
      </c>
      <c r="E27" s="531">
        <v>44</v>
      </c>
      <c r="F27" s="534">
        <f t="shared" si="0"/>
        <v>267</v>
      </c>
      <c r="G27" s="534">
        <f t="shared" si="1"/>
        <v>311</v>
      </c>
      <c r="H27" s="534">
        <f t="shared" si="2"/>
        <v>314</v>
      </c>
      <c r="I27" s="535">
        <f>汇报—采购情况!C23</f>
        <v>586</v>
      </c>
      <c r="J27" s="536">
        <f>汇报—采购情况!D23+汇报—采购情况!E23</f>
        <v>0</v>
      </c>
      <c r="K27" s="537">
        <f t="shared" si="3"/>
        <v>586</v>
      </c>
      <c r="L27" s="538">
        <f t="shared" si="4"/>
        <v>319</v>
      </c>
      <c r="M27" s="538">
        <f t="shared" si="7"/>
        <v>275</v>
      </c>
      <c r="N27" s="538">
        <f t="shared" si="5"/>
        <v>272</v>
      </c>
      <c r="O27" s="538">
        <f t="shared" si="6"/>
        <v>316</v>
      </c>
      <c r="P27" s="660"/>
      <c r="Q27" s="218">
        <v>-43</v>
      </c>
      <c r="R27" s="218">
        <v>1</v>
      </c>
      <c r="S27" s="218">
        <v>1</v>
      </c>
    </row>
    <row r="28" spans="1:20" ht="29.25" customHeight="1">
      <c r="A28" s="655"/>
      <c r="B28" s="531" t="s">
        <v>36</v>
      </c>
      <c r="C28" s="532">
        <f>'汇报-订单需求情况'!F24</f>
        <v>2522</v>
      </c>
      <c r="D28" s="532">
        <f>'汇报-订单需求情况'!G24</f>
        <v>2570</v>
      </c>
      <c r="E28" s="531">
        <v>128</v>
      </c>
      <c r="F28" s="534">
        <f t="shared" si="0"/>
        <v>2522</v>
      </c>
      <c r="G28" s="534">
        <f t="shared" si="1"/>
        <v>2650</v>
      </c>
      <c r="H28" s="534">
        <f t="shared" si="2"/>
        <v>2698</v>
      </c>
      <c r="I28" s="535">
        <f>汇报—采购情况!C24</f>
        <v>1471</v>
      </c>
      <c r="J28" s="536">
        <f>汇报—采购情况!D24+汇报—采购情况!E24</f>
        <v>0</v>
      </c>
      <c r="K28" s="537">
        <f t="shared" si="3"/>
        <v>1471</v>
      </c>
      <c r="L28" s="538">
        <f t="shared" si="4"/>
        <v>-1051</v>
      </c>
      <c r="M28" s="539">
        <f t="shared" si="7"/>
        <v>-1179</v>
      </c>
      <c r="N28" s="539">
        <f t="shared" si="5"/>
        <v>-1227</v>
      </c>
      <c r="O28" s="538">
        <f t="shared" si="6"/>
        <v>-1099</v>
      </c>
      <c r="P28" s="660"/>
      <c r="Q28" s="218">
        <v>-122</v>
      </c>
      <c r="R28" s="218">
        <v>6</v>
      </c>
      <c r="S28" s="218">
        <v>6</v>
      </c>
    </row>
    <row r="29" spans="1:20" ht="23.25" hidden="1" customHeight="1">
      <c r="A29" s="655" t="s">
        <v>83</v>
      </c>
      <c r="B29" s="531" t="s">
        <v>23</v>
      </c>
      <c r="C29" s="532">
        <f>'汇报-订单需求情况'!F25</f>
        <v>325</v>
      </c>
      <c r="D29" s="532">
        <f>'汇报-订单需求情况'!G25</f>
        <v>325</v>
      </c>
      <c r="E29" s="531">
        <f>2*16</f>
        <v>32</v>
      </c>
      <c r="F29" s="534">
        <f t="shared" si="0"/>
        <v>325</v>
      </c>
      <c r="G29" s="534">
        <f t="shared" si="1"/>
        <v>357</v>
      </c>
      <c r="H29" s="534">
        <f t="shared" si="2"/>
        <v>357</v>
      </c>
      <c r="I29" s="535">
        <f>汇报—采购情况!C25</f>
        <v>137</v>
      </c>
      <c r="J29" s="536">
        <f>汇报—采购情况!D25+汇报—采购情况!E25</f>
        <v>0</v>
      </c>
      <c r="K29" s="537">
        <f t="shared" si="3"/>
        <v>137</v>
      </c>
      <c r="L29" s="538">
        <f t="shared" si="4"/>
        <v>-188</v>
      </c>
      <c r="M29" s="538">
        <f t="shared" si="7"/>
        <v>-220</v>
      </c>
      <c r="N29" s="538">
        <f t="shared" si="5"/>
        <v>-220</v>
      </c>
      <c r="O29" s="538">
        <f t="shared" si="6"/>
        <v>-188</v>
      </c>
      <c r="P29" s="661" t="s">
        <v>192</v>
      </c>
      <c r="Q29" s="218">
        <v>139</v>
      </c>
      <c r="R29" s="218">
        <v>171</v>
      </c>
      <c r="S29" s="218">
        <v>171</v>
      </c>
    </row>
    <row r="30" spans="1:20" ht="16.5" hidden="1">
      <c r="A30" s="655"/>
      <c r="B30" s="531" t="s">
        <v>24</v>
      </c>
      <c r="C30" s="532">
        <f>'汇报-订单需求情况'!F26</f>
        <v>298</v>
      </c>
      <c r="D30" s="532">
        <f>'汇报-订单需求情况'!G26</f>
        <v>298</v>
      </c>
      <c r="E30" s="531">
        <f>2*16</f>
        <v>32</v>
      </c>
      <c r="F30" s="534">
        <f t="shared" si="0"/>
        <v>298</v>
      </c>
      <c r="G30" s="534">
        <f t="shared" si="1"/>
        <v>330</v>
      </c>
      <c r="H30" s="534">
        <f t="shared" si="2"/>
        <v>330</v>
      </c>
      <c r="I30" s="535">
        <f>汇报—采购情况!C26</f>
        <v>60</v>
      </c>
      <c r="J30" s="536">
        <f>汇报—采购情况!D26+汇报—采购情况!E26</f>
        <v>0</v>
      </c>
      <c r="K30" s="537">
        <f t="shared" si="3"/>
        <v>60</v>
      </c>
      <c r="L30" s="538">
        <f t="shared" si="4"/>
        <v>-238</v>
      </c>
      <c r="M30" s="538">
        <f t="shared" si="7"/>
        <v>-270</v>
      </c>
      <c r="N30" s="538">
        <f t="shared" si="5"/>
        <v>-270</v>
      </c>
      <c r="O30" s="538">
        <f t="shared" si="6"/>
        <v>-238</v>
      </c>
      <c r="P30" s="661"/>
      <c r="Q30" s="218">
        <v>144</v>
      </c>
      <c r="R30" s="218">
        <v>176</v>
      </c>
      <c r="S30" s="218">
        <v>176</v>
      </c>
    </row>
    <row r="31" spans="1:20" ht="16.5" hidden="1">
      <c r="A31" s="655"/>
      <c r="B31" s="531" t="s">
        <v>36</v>
      </c>
      <c r="C31" s="532">
        <f>'汇报-订单需求情况'!F27</f>
        <v>1390</v>
      </c>
      <c r="D31" s="532">
        <f>'汇报-订单需求情况'!G27</f>
        <v>1390</v>
      </c>
      <c r="E31" s="531">
        <f>2*64</f>
        <v>128</v>
      </c>
      <c r="F31" s="534">
        <f t="shared" si="0"/>
        <v>1390</v>
      </c>
      <c r="G31" s="534">
        <f t="shared" si="1"/>
        <v>1518</v>
      </c>
      <c r="H31" s="534">
        <f t="shared" si="2"/>
        <v>1518</v>
      </c>
      <c r="I31" s="535">
        <f>汇报—采购情况!C27</f>
        <v>203</v>
      </c>
      <c r="J31" s="536">
        <f>汇报—采购情况!D27+汇报—采购情况!E27</f>
        <v>0</v>
      </c>
      <c r="K31" s="537">
        <f t="shared" si="3"/>
        <v>203</v>
      </c>
      <c r="L31" s="538">
        <f t="shared" si="4"/>
        <v>-1187</v>
      </c>
      <c r="M31" s="538">
        <f t="shared" si="7"/>
        <v>-1315</v>
      </c>
      <c r="N31" s="538">
        <f t="shared" si="5"/>
        <v>-1315</v>
      </c>
      <c r="O31" s="538">
        <f t="shared" si="6"/>
        <v>-1187</v>
      </c>
      <c r="P31" s="661"/>
      <c r="Q31" s="218">
        <v>521</v>
      </c>
      <c r="R31" s="218">
        <v>649</v>
      </c>
      <c r="S31" s="218">
        <v>649</v>
      </c>
    </row>
    <row r="33" spans="8:20">
      <c r="H33" s="216" t="s">
        <v>144</v>
      </c>
      <c r="I33" s="321">
        <f>I6+I7+I10+I11+I14+I15+I19+I20+I26+I27+I29+I30</f>
        <v>8836</v>
      </c>
      <c r="J33" s="321">
        <f>J6+J7+J10+J11+J14+J15+J19+J20+J26+J27+J29+J30</f>
        <v>0</v>
      </c>
      <c r="M33" s="216" t="s">
        <v>148</v>
      </c>
    </row>
    <row r="34" spans="8:20">
      <c r="H34" s="216" t="s">
        <v>145</v>
      </c>
      <c r="I34" s="321">
        <f>I8+I9+I12+I13+I16+I17+I18+I21+I22+I28+I31</f>
        <v>15186</v>
      </c>
      <c r="J34" s="321">
        <f>J8+J9+J12+J13+J16+J17+J18+J21+J22+J28+J31</f>
        <v>11</v>
      </c>
      <c r="M34" s="216" t="s">
        <v>149</v>
      </c>
      <c r="T34" s="216">
        <f>2401/2581</f>
        <v>0.93025958930647035</v>
      </c>
    </row>
    <row r="35" spans="8:20">
      <c r="H35" s="216" t="s">
        <v>147</v>
      </c>
      <c r="I35" s="321">
        <f>I23+I24</f>
        <v>1290</v>
      </c>
      <c r="J35" s="321">
        <f>J23+J24</f>
        <v>0</v>
      </c>
    </row>
  </sheetData>
  <mergeCells count="20">
    <mergeCell ref="T22:T24"/>
    <mergeCell ref="P6:P9"/>
    <mergeCell ref="P10:P13"/>
    <mergeCell ref="P14:P18"/>
    <mergeCell ref="P19:P24"/>
    <mergeCell ref="I4:K4"/>
    <mergeCell ref="L4:N4"/>
    <mergeCell ref="P26:P28"/>
    <mergeCell ref="P29:P31"/>
    <mergeCell ref="Q4:S4"/>
    <mergeCell ref="P4:P5"/>
    <mergeCell ref="A26:A28"/>
    <mergeCell ref="A29:A31"/>
    <mergeCell ref="A4:A5"/>
    <mergeCell ref="B4:B5"/>
    <mergeCell ref="C4:H4"/>
    <mergeCell ref="A6:A9"/>
    <mergeCell ref="A10:A13"/>
    <mergeCell ref="A14:A18"/>
    <mergeCell ref="A19:A25"/>
  </mergeCells>
  <phoneticPr fontId="23" type="noConversion"/>
  <pageMargins left="0.70866141732283472" right="0.70866141732283472" top="0" bottom="0" header="0.31496062992125984" footer="0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"/>
  <sheetViews>
    <sheetView showGridLines="0" tabSelected="1" workbookViewId="0">
      <pane xSplit="3" ySplit="1" topLeftCell="D2" activePane="bottomRight" state="frozen"/>
      <selection activeCell="N9" sqref="N6:U13"/>
      <selection pane="topRight" activeCell="N9" sqref="N6:U13"/>
      <selection pane="bottomLeft" activeCell="N9" sqref="N6:U13"/>
      <selection pane="bottomRight" activeCell="B1" sqref="B1:B1048576"/>
    </sheetView>
  </sheetViews>
  <sheetFormatPr defaultColWidth="9" defaultRowHeight="15"/>
  <cols>
    <col min="1" max="1" width="16.25" style="1" customWidth="1"/>
    <col min="2" max="2" width="10.25" style="1" hidden="1" customWidth="1"/>
    <col min="3" max="3" width="14.25" style="44" customWidth="1"/>
    <col min="4" max="4" width="7.125" style="44" customWidth="1"/>
    <col min="5" max="5" width="5.75" style="44" customWidth="1"/>
    <col min="6" max="6" width="5.25" style="44" customWidth="1"/>
    <col min="7" max="7" width="5.125" style="44" customWidth="1"/>
    <col min="8" max="8" width="5" style="44" customWidth="1"/>
    <col min="9" max="13" width="4.125" style="44" bestFit="1" customWidth="1"/>
    <col min="14" max="16" width="4.875" style="44" bestFit="1" customWidth="1"/>
    <col min="17" max="21" width="4.625" style="44" bestFit="1" customWidth="1"/>
    <col min="22" max="29" width="5.375" style="44" customWidth="1"/>
    <col min="30" max="30" width="7.375" style="44" customWidth="1"/>
    <col min="31" max="16384" width="9" style="1"/>
  </cols>
  <sheetData>
    <row r="1" spans="1:33" ht="28.5" customHeight="1">
      <c r="A1" s="49" t="s">
        <v>0</v>
      </c>
      <c r="B1" s="49"/>
      <c r="C1" s="50" t="s">
        <v>44</v>
      </c>
      <c r="D1" s="6" t="s">
        <v>80</v>
      </c>
      <c r="E1" s="14" t="s">
        <v>6</v>
      </c>
      <c r="F1" s="22" t="s">
        <v>7</v>
      </c>
      <c r="G1" s="22" t="s">
        <v>8</v>
      </c>
      <c r="H1" s="70" t="s">
        <v>9</v>
      </c>
      <c r="I1" s="70" t="s">
        <v>10</v>
      </c>
      <c r="J1" s="22" t="s">
        <v>11</v>
      </c>
      <c r="K1" s="70" t="s">
        <v>12</v>
      </c>
      <c r="L1" s="70" t="s">
        <v>13</v>
      </c>
      <c r="M1" s="22" t="s">
        <v>14</v>
      </c>
      <c r="N1" s="70" t="s">
        <v>15</v>
      </c>
      <c r="O1" s="70" t="s">
        <v>16</v>
      </c>
      <c r="P1" s="23" t="s">
        <v>17</v>
      </c>
      <c r="Q1" s="381" t="s">
        <v>172</v>
      </c>
      <c r="R1" s="381" t="s">
        <v>173</v>
      </c>
      <c r="S1" s="381" t="s">
        <v>8</v>
      </c>
      <c r="T1" s="381" t="s">
        <v>9</v>
      </c>
      <c r="U1" s="381" t="s">
        <v>10</v>
      </c>
      <c r="V1" s="381" t="s">
        <v>11</v>
      </c>
      <c r="W1" s="381" t="s">
        <v>12</v>
      </c>
      <c r="X1" s="381" t="s">
        <v>13</v>
      </c>
      <c r="Y1" s="381" t="s">
        <v>14</v>
      </c>
      <c r="Z1" s="381" t="s">
        <v>15</v>
      </c>
      <c r="AA1" s="381" t="s">
        <v>16</v>
      </c>
      <c r="AB1" s="381" t="s">
        <v>17</v>
      </c>
      <c r="AC1" s="24" t="s">
        <v>4</v>
      </c>
      <c r="AD1" s="376" t="s">
        <v>89</v>
      </c>
      <c r="AE1" s="39" t="s">
        <v>170</v>
      </c>
    </row>
    <row r="2" spans="1:33">
      <c r="A2" s="665" t="s">
        <v>246</v>
      </c>
      <c r="B2" s="557">
        <v>10110102</v>
      </c>
      <c r="C2" s="8" t="s">
        <v>46</v>
      </c>
      <c r="D2" s="37"/>
      <c r="E2" s="42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10</v>
      </c>
      <c r="N2" s="37">
        <v>2</v>
      </c>
      <c r="O2" s="37">
        <v>42</v>
      </c>
      <c r="P2" s="37">
        <v>0</v>
      </c>
      <c r="Q2" s="37">
        <v>26</v>
      </c>
      <c r="R2" s="37">
        <v>0</v>
      </c>
      <c r="S2" s="37">
        <v>0</v>
      </c>
      <c r="T2" s="37">
        <v>0</v>
      </c>
      <c r="U2" s="37">
        <v>75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24">
        <f>SUM(D2:AB2)</f>
        <v>155</v>
      </c>
      <c r="AD2" s="376"/>
      <c r="AE2" s="376"/>
    </row>
    <row r="3" spans="1:33">
      <c r="A3" s="665"/>
      <c r="B3" s="557"/>
      <c r="C3" s="8" t="s">
        <v>47</v>
      </c>
      <c r="D3" s="52"/>
      <c r="E3" s="42">
        <v>2</v>
      </c>
      <c r="F3" s="40">
        <v>3</v>
      </c>
      <c r="G3" s="37">
        <v>8</v>
      </c>
      <c r="H3" s="37">
        <v>16</v>
      </c>
      <c r="I3" s="37">
        <v>15</v>
      </c>
      <c r="J3" s="37">
        <v>21</v>
      </c>
      <c r="K3" s="37">
        <v>8</v>
      </c>
      <c r="L3" s="37">
        <v>16</v>
      </c>
      <c r="M3" s="37">
        <v>12</v>
      </c>
      <c r="N3" s="37">
        <v>9</v>
      </c>
      <c r="O3" s="37">
        <v>26</v>
      </c>
      <c r="P3" s="37">
        <v>22</v>
      </c>
      <c r="Q3" s="37">
        <v>13</v>
      </c>
      <c r="R3" s="37">
        <v>4</v>
      </c>
      <c r="S3" s="37">
        <v>5</v>
      </c>
      <c r="T3" s="37">
        <v>10</v>
      </c>
      <c r="U3" s="37">
        <v>11</v>
      </c>
      <c r="V3" s="37">
        <v>12</v>
      </c>
      <c r="W3" s="37">
        <v>12</v>
      </c>
      <c r="X3" s="37">
        <v>11</v>
      </c>
      <c r="Y3" s="37">
        <v>12</v>
      </c>
      <c r="Z3" s="37">
        <v>10</v>
      </c>
      <c r="AA3" s="37">
        <v>8</v>
      </c>
      <c r="AB3" s="37">
        <v>8</v>
      </c>
      <c r="AC3" s="24">
        <f>SUM(D3:AB3)</f>
        <v>274</v>
      </c>
      <c r="AD3" s="376"/>
      <c r="AE3" s="376">
        <f>K3+L3+M3+N3+O3+P3+Q3+R3+S3</f>
        <v>115</v>
      </c>
      <c r="AF3" s="1">
        <v>154</v>
      </c>
      <c r="AG3" s="1">
        <v>134</v>
      </c>
    </row>
    <row r="4" spans="1:33" ht="75" hidden="1">
      <c r="A4" s="665"/>
      <c r="B4" s="557"/>
      <c r="C4" s="11" t="s">
        <v>48</v>
      </c>
      <c r="D4" s="52"/>
      <c r="E4" s="4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24">
        <f>SUM(D4:P4)</f>
        <v>0</v>
      </c>
      <c r="AD4" s="376"/>
      <c r="AE4" s="39"/>
    </row>
    <row r="5" spans="1:33">
      <c r="A5" s="665"/>
      <c r="B5" s="557"/>
      <c r="C5" s="306" t="s">
        <v>49</v>
      </c>
      <c r="D5" s="304">
        <v>266</v>
      </c>
      <c r="E5" s="1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4">
        <f>SUM(D5:P5)</f>
        <v>266</v>
      </c>
      <c r="AD5" s="17"/>
      <c r="AE5" s="39"/>
    </row>
    <row r="6" spans="1:33">
      <c r="A6" s="665"/>
      <c r="B6" s="557"/>
      <c r="C6" s="306" t="s">
        <v>50</v>
      </c>
      <c r="D6" s="305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4">
        <f>SUM(D6:AB6)</f>
        <v>0</v>
      </c>
      <c r="AD6" s="17"/>
      <c r="AE6" s="39"/>
    </row>
    <row r="7" spans="1:33">
      <c r="A7" s="665"/>
      <c r="B7" s="557"/>
      <c r="C7" s="65" t="s">
        <v>51</v>
      </c>
      <c r="D7" s="401"/>
      <c r="E7" s="403"/>
      <c r="F7" s="404"/>
      <c r="G7" s="405"/>
      <c r="H7" s="404"/>
      <c r="I7" s="15"/>
      <c r="J7" s="15"/>
      <c r="K7" s="15"/>
      <c r="L7" s="364"/>
      <c r="M7" s="364"/>
      <c r="N7" s="15"/>
      <c r="O7" s="15"/>
      <c r="P7" s="15"/>
      <c r="Q7" s="30"/>
      <c r="R7" s="17"/>
      <c r="S7" s="17"/>
      <c r="T7" s="17"/>
      <c r="U7" s="17"/>
      <c r="V7" s="17"/>
      <c r="W7" s="17"/>
      <c r="X7" s="17"/>
      <c r="Y7" s="17"/>
      <c r="Z7" s="17"/>
      <c r="AA7" s="17"/>
      <c r="AB7" s="414"/>
      <c r="AC7" s="24">
        <f>SUM(D7:AB7)</f>
        <v>0</v>
      </c>
      <c r="AD7" s="17"/>
      <c r="AE7" s="39"/>
    </row>
    <row r="8" spans="1:33">
      <c r="A8" s="665"/>
      <c r="B8" s="557"/>
      <c r="C8" s="66" t="s">
        <v>52</v>
      </c>
      <c r="D8" s="225">
        <f>D5</f>
        <v>266</v>
      </c>
      <c r="E8" s="382">
        <f>D8+E6+E7-E2-E3-E4</f>
        <v>264</v>
      </c>
      <c r="F8" s="382">
        <f t="shared" ref="F8:V8" si="0">E8+F6+F7-F2-F3-F4</f>
        <v>261</v>
      </c>
      <c r="G8" s="382">
        <f t="shared" si="0"/>
        <v>253</v>
      </c>
      <c r="H8" s="382">
        <f t="shared" si="0"/>
        <v>237</v>
      </c>
      <c r="I8" s="382">
        <f t="shared" si="0"/>
        <v>222</v>
      </c>
      <c r="J8" s="382">
        <f t="shared" si="0"/>
        <v>201</v>
      </c>
      <c r="K8" s="382">
        <f t="shared" si="0"/>
        <v>193</v>
      </c>
      <c r="L8" s="382">
        <f t="shared" si="0"/>
        <v>177</v>
      </c>
      <c r="M8" s="382">
        <f t="shared" si="0"/>
        <v>155</v>
      </c>
      <c r="N8" s="382">
        <f t="shared" si="0"/>
        <v>144</v>
      </c>
      <c r="O8" s="382">
        <f t="shared" si="0"/>
        <v>76</v>
      </c>
      <c r="P8" s="382">
        <f t="shared" si="0"/>
        <v>54</v>
      </c>
      <c r="Q8" s="382">
        <f t="shared" si="0"/>
        <v>15</v>
      </c>
      <c r="R8" s="382">
        <f t="shared" si="0"/>
        <v>11</v>
      </c>
      <c r="S8" s="382">
        <f t="shared" si="0"/>
        <v>6</v>
      </c>
      <c r="T8" s="382">
        <f t="shared" si="0"/>
        <v>-4</v>
      </c>
      <c r="U8" s="382">
        <f t="shared" si="0"/>
        <v>-90</v>
      </c>
      <c r="V8" s="382">
        <f t="shared" si="0"/>
        <v>-102</v>
      </c>
      <c r="W8" s="382">
        <f t="shared" ref="W8" si="1">V8+W6+W7-W2-W3-W4</f>
        <v>-114</v>
      </c>
      <c r="X8" s="382">
        <f t="shared" ref="X8" si="2">W8+X6+X7-X2-X3-X4</f>
        <v>-125</v>
      </c>
      <c r="Y8" s="382">
        <f t="shared" ref="Y8" si="3">X8+Y6+Y7-Y2-Y3-Y4</f>
        <v>-137</v>
      </c>
      <c r="Z8" s="382">
        <f t="shared" ref="Z8" si="4">Y8+Z6+Z7-Z2-Z3-Z4</f>
        <v>-147</v>
      </c>
      <c r="AA8" s="382">
        <f t="shared" ref="AA8" si="5">Z8+AA6+AA7-AA2-AA3-AA4</f>
        <v>-155</v>
      </c>
      <c r="AB8" s="382">
        <f t="shared" ref="AB8" si="6">AA8+AB6+AB7-AB2-AB3-AB4</f>
        <v>-163</v>
      </c>
      <c r="AC8" s="71"/>
      <c r="AD8" s="382">
        <f>AB8-320</f>
        <v>-483</v>
      </c>
      <c r="AE8" s="39"/>
    </row>
    <row r="9" spans="1:33">
      <c r="A9" s="665" t="s">
        <v>239</v>
      </c>
      <c r="B9" s="557">
        <v>10120102</v>
      </c>
      <c r="C9" s="8" t="s">
        <v>46</v>
      </c>
      <c r="D9" s="67"/>
      <c r="E9" s="42">
        <v>0</v>
      </c>
      <c r="F9" s="37">
        <v>0</v>
      </c>
      <c r="G9" s="37">
        <v>0</v>
      </c>
      <c r="H9" s="37">
        <v>0</v>
      </c>
      <c r="I9" s="37">
        <v>0</v>
      </c>
      <c r="J9" s="40">
        <v>0</v>
      </c>
      <c r="K9" s="40">
        <v>0</v>
      </c>
      <c r="L9" s="40">
        <v>0</v>
      </c>
      <c r="M9" s="40">
        <v>0</v>
      </c>
      <c r="N9" s="40">
        <v>21</v>
      </c>
      <c r="O9" s="40">
        <v>77</v>
      </c>
      <c r="P9" s="40">
        <v>9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24">
        <f>SUM(D9:AB9)</f>
        <v>107</v>
      </c>
      <c r="AD9" s="376"/>
      <c r="AE9" s="376"/>
    </row>
    <row r="10" spans="1:33">
      <c r="A10" s="665"/>
      <c r="B10" s="557"/>
      <c r="C10" s="8" t="s">
        <v>47</v>
      </c>
      <c r="D10" s="67"/>
      <c r="E10" s="42">
        <v>8</v>
      </c>
      <c r="F10" s="37">
        <v>10</v>
      </c>
      <c r="G10" s="37">
        <v>10</v>
      </c>
      <c r="H10" s="37">
        <v>23</v>
      </c>
      <c r="I10" s="37">
        <v>14</v>
      </c>
      <c r="J10" s="37">
        <v>35</v>
      </c>
      <c r="K10" s="37">
        <v>19</v>
      </c>
      <c r="L10" s="37">
        <v>15</v>
      </c>
      <c r="M10" s="37">
        <v>4</v>
      </c>
      <c r="N10" s="37">
        <v>6</v>
      </c>
      <c r="O10" s="37">
        <v>18</v>
      </c>
      <c r="P10" s="37">
        <v>9</v>
      </c>
      <c r="Q10" s="37">
        <v>6</v>
      </c>
      <c r="R10" s="37">
        <v>1</v>
      </c>
      <c r="S10" s="37">
        <v>7</v>
      </c>
      <c r="T10" s="37">
        <v>9</v>
      </c>
      <c r="U10" s="37">
        <v>7</v>
      </c>
      <c r="V10" s="37">
        <v>7</v>
      </c>
      <c r="W10" s="37">
        <v>8</v>
      </c>
      <c r="X10" s="37">
        <v>5</v>
      </c>
      <c r="Y10" s="37">
        <v>4</v>
      </c>
      <c r="Z10" s="37">
        <v>5</v>
      </c>
      <c r="AA10" s="37">
        <v>7</v>
      </c>
      <c r="AB10" s="37">
        <v>5</v>
      </c>
      <c r="AC10" s="24">
        <f>SUM(D10:AB10)</f>
        <v>242</v>
      </c>
      <c r="AD10" s="376"/>
      <c r="AE10" s="520">
        <f>K10+L10+M10+N10+O10+P10+Q10+R10+S10</f>
        <v>85</v>
      </c>
      <c r="AF10" s="1">
        <v>123</v>
      </c>
      <c r="AG10" s="1">
        <v>78</v>
      </c>
    </row>
    <row r="11" spans="1:33" ht="75" hidden="1">
      <c r="A11" s="665"/>
      <c r="B11" s="557"/>
      <c r="C11" s="11" t="s">
        <v>48</v>
      </c>
      <c r="D11" s="67"/>
      <c r="E11" s="42"/>
      <c r="F11" s="37"/>
      <c r="G11" s="37"/>
      <c r="H11" s="37"/>
      <c r="I11" s="37"/>
      <c r="J11" s="40"/>
      <c r="K11" s="40"/>
      <c r="L11" s="40"/>
      <c r="M11" s="40"/>
      <c r="N11" s="40"/>
      <c r="O11" s="40"/>
      <c r="P11" s="40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24">
        <f>SUM(D11:P11)</f>
        <v>0</v>
      </c>
      <c r="AD11" s="376"/>
      <c r="AE11" s="39"/>
    </row>
    <row r="12" spans="1:33">
      <c r="A12" s="665"/>
      <c r="B12" s="557"/>
      <c r="C12" s="306" t="s">
        <v>49</v>
      </c>
      <c r="D12" s="304">
        <v>212</v>
      </c>
      <c r="E12" s="18"/>
      <c r="F12" s="17"/>
      <c r="G12" s="17"/>
      <c r="H12" s="17"/>
      <c r="I12" s="17"/>
      <c r="J12" s="15"/>
      <c r="K12" s="15"/>
      <c r="L12" s="15"/>
      <c r="M12" s="15"/>
      <c r="N12" s="15"/>
      <c r="O12" s="15"/>
      <c r="P12" s="1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4">
        <f>SUM(D12:P12)</f>
        <v>212</v>
      </c>
      <c r="AD12" s="17"/>
      <c r="AE12" s="39"/>
    </row>
    <row r="13" spans="1:33">
      <c r="A13" s="665"/>
      <c r="B13" s="557"/>
      <c r="C13" s="306" t="s">
        <v>50</v>
      </c>
      <c r="D13" s="305"/>
      <c r="E13" s="18"/>
      <c r="F13" s="17"/>
      <c r="G13" s="17"/>
      <c r="H13" s="17"/>
      <c r="I13" s="17"/>
      <c r="J13" s="15"/>
      <c r="K13" s="15"/>
      <c r="L13" s="15"/>
      <c r="M13" s="15"/>
      <c r="N13" s="15"/>
      <c r="O13" s="15"/>
      <c r="P13" s="15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4">
        <f>SUM(D13:AB13)</f>
        <v>0</v>
      </c>
      <c r="AD13" s="17"/>
      <c r="AE13" s="39"/>
    </row>
    <row r="14" spans="1:33">
      <c r="A14" s="665"/>
      <c r="B14" s="557"/>
      <c r="C14" s="65" t="s">
        <v>51</v>
      </c>
      <c r="D14" s="305"/>
      <c r="E14" s="226"/>
      <c r="F14" s="203"/>
      <c r="G14" s="32"/>
      <c r="H14" s="9"/>
      <c r="I14" s="15"/>
      <c r="J14" s="21"/>
      <c r="K14" s="21"/>
      <c r="L14" s="364"/>
      <c r="M14" s="364"/>
      <c r="N14" s="21"/>
      <c r="O14" s="21"/>
      <c r="P14" s="15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4">
        <f>SUM(D14:AB14)</f>
        <v>0</v>
      </c>
      <c r="AD14" s="17"/>
      <c r="AE14" s="39"/>
    </row>
    <row r="15" spans="1:33">
      <c r="A15" s="665"/>
      <c r="B15" s="557"/>
      <c r="C15" s="66" t="s">
        <v>52</v>
      </c>
      <c r="D15" s="59">
        <f>D12+D13+D14-D9-D10-D11</f>
        <v>212</v>
      </c>
      <c r="E15" s="382">
        <f t="shared" ref="E15:V15" si="7">D15+E13+E14-E9-E10-E11</f>
        <v>204</v>
      </c>
      <c r="F15" s="382">
        <f t="shared" si="7"/>
        <v>194</v>
      </c>
      <c r="G15" s="382">
        <f t="shared" si="7"/>
        <v>184</v>
      </c>
      <c r="H15" s="382">
        <f t="shared" si="7"/>
        <v>161</v>
      </c>
      <c r="I15" s="382">
        <f t="shared" si="7"/>
        <v>147</v>
      </c>
      <c r="J15" s="382">
        <f t="shared" si="7"/>
        <v>112</v>
      </c>
      <c r="K15" s="382">
        <f t="shared" si="7"/>
        <v>93</v>
      </c>
      <c r="L15" s="382">
        <f t="shared" si="7"/>
        <v>78</v>
      </c>
      <c r="M15" s="382">
        <f t="shared" si="7"/>
        <v>74</v>
      </c>
      <c r="N15" s="382">
        <f t="shared" si="7"/>
        <v>47</v>
      </c>
      <c r="O15" s="382">
        <f t="shared" si="7"/>
        <v>-48</v>
      </c>
      <c r="P15" s="382">
        <f t="shared" si="7"/>
        <v>-66</v>
      </c>
      <c r="Q15" s="382">
        <f t="shared" si="7"/>
        <v>-72</v>
      </c>
      <c r="R15" s="382">
        <f t="shared" si="7"/>
        <v>-73</v>
      </c>
      <c r="S15" s="382">
        <f t="shared" si="7"/>
        <v>-80</v>
      </c>
      <c r="T15" s="382">
        <f t="shared" si="7"/>
        <v>-89</v>
      </c>
      <c r="U15" s="382">
        <f t="shared" si="7"/>
        <v>-96</v>
      </c>
      <c r="V15" s="382">
        <f t="shared" si="7"/>
        <v>-103</v>
      </c>
      <c r="W15" s="382">
        <f t="shared" ref="W15" si="8">V15+W13+W14-W9-W10-W11</f>
        <v>-111</v>
      </c>
      <c r="X15" s="382">
        <f t="shared" ref="X15" si="9">W15+X13+X14-X9-X10-X11</f>
        <v>-116</v>
      </c>
      <c r="Y15" s="382">
        <f t="shared" ref="Y15" si="10">X15+Y13+Y14-Y9-Y10-Y11</f>
        <v>-120</v>
      </c>
      <c r="Z15" s="382">
        <f t="shared" ref="Z15" si="11">Y15+Z13+Z14-Z9-Z10-Z11</f>
        <v>-125</v>
      </c>
      <c r="AA15" s="382">
        <f t="shared" ref="AA15:AB15" si="12">Z15+AA13+AA14-AA9-AA10-AA11</f>
        <v>-132</v>
      </c>
      <c r="AB15" s="382">
        <f t="shared" si="12"/>
        <v>-137</v>
      </c>
      <c r="AC15" s="71"/>
      <c r="AD15" s="382">
        <f>AB15-320</f>
        <v>-457</v>
      </c>
      <c r="AE15" s="39"/>
    </row>
    <row r="16" spans="1:33" ht="30">
      <c r="A16" s="666" t="s">
        <v>204</v>
      </c>
      <c r="B16" s="558" t="s">
        <v>247</v>
      </c>
      <c r="C16" s="8" t="s">
        <v>46</v>
      </c>
      <c r="D16" s="67"/>
      <c r="E16" s="42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40</v>
      </c>
      <c r="O16" s="37">
        <v>344</v>
      </c>
      <c r="P16" s="40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300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24">
        <f>SUM(D16:AB16)</f>
        <v>684</v>
      </c>
      <c r="AD16" s="376"/>
      <c r="AE16" s="376"/>
    </row>
    <row r="17" spans="1:33">
      <c r="A17" s="666"/>
      <c r="B17" s="558"/>
      <c r="C17" s="8" t="s">
        <v>47</v>
      </c>
      <c r="D17" s="67"/>
      <c r="E17" s="42">
        <v>0</v>
      </c>
      <c r="F17" s="37">
        <v>0</v>
      </c>
      <c r="G17" s="37">
        <v>0</v>
      </c>
      <c r="H17" s="37">
        <v>0</v>
      </c>
      <c r="I17" s="3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24">
        <f>SUM(D17:AB17)</f>
        <v>0</v>
      </c>
      <c r="AD17" s="376"/>
      <c r="AE17" s="520">
        <f>K17+L17+M17+N17+O17+P17+Q17+R17+S17</f>
        <v>0</v>
      </c>
    </row>
    <row r="18" spans="1:33" ht="75" hidden="1">
      <c r="A18" s="666"/>
      <c r="B18" s="558"/>
      <c r="C18" s="11" t="s">
        <v>48</v>
      </c>
      <c r="D18" s="67"/>
      <c r="E18" s="42"/>
      <c r="F18" s="37"/>
      <c r="G18" s="37"/>
      <c r="H18" s="37"/>
      <c r="I18" s="37"/>
      <c r="J18" s="40"/>
      <c r="K18" s="40"/>
      <c r="L18" s="40"/>
      <c r="M18" s="40"/>
      <c r="N18" s="40"/>
      <c r="O18" s="40"/>
      <c r="P18" s="40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24">
        <f>SUM(D18:P18)</f>
        <v>0</v>
      </c>
      <c r="AD18" s="376"/>
      <c r="AE18" s="39"/>
    </row>
    <row r="19" spans="1:33">
      <c r="A19" s="666"/>
      <c r="B19" s="558"/>
      <c r="C19" s="306" t="s">
        <v>49</v>
      </c>
      <c r="D19" s="304">
        <v>335</v>
      </c>
      <c r="E19" s="18"/>
      <c r="F19" s="17"/>
      <c r="G19" s="17"/>
      <c r="H19" s="17"/>
      <c r="I19" s="17"/>
      <c r="J19" s="15"/>
      <c r="K19" s="15"/>
      <c r="L19" s="15"/>
      <c r="M19" s="15"/>
      <c r="N19" s="15"/>
      <c r="O19" s="15"/>
      <c r="P19" s="1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4">
        <f>SUM(D19:P19)</f>
        <v>335</v>
      </c>
      <c r="AD19" s="17"/>
      <c r="AE19" s="39"/>
    </row>
    <row r="20" spans="1:33">
      <c r="A20" s="666"/>
      <c r="B20" s="558"/>
      <c r="C20" s="306" t="s">
        <v>50</v>
      </c>
      <c r="D20" s="304"/>
      <c r="E20" s="18"/>
      <c r="F20" s="17"/>
      <c r="G20" s="17"/>
      <c r="H20" s="17"/>
      <c r="I20" s="17"/>
      <c r="J20" s="15"/>
      <c r="K20" s="15"/>
      <c r="L20" s="15"/>
      <c r="M20" s="15"/>
      <c r="N20" s="15"/>
      <c r="O20" s="15"/>
      <c r="P20" s="15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4">
        <f>SUM(D20:AB20)</f>
        <v>0</v>
      </c>
      <c r="AD20" s="17"/>
      <c r="AE20" s="39"/>
    </row>
    <row r="21" spans="1:33">
      <c r="A21" s="666"/>
      <c r="B21" s="558"/>
      <c r="C21" s="65" t="s">
        <v>51</v>
      </c>
      <c r="D21" s="305"/>
      <c r="E21" s="18"/>
      <c r="F21" s="9"/>
      <c r="G21" s="32"/>
      <c r="H21" s="9"/>
      <c r="I21" s="15"/>
      <c r="J21" s="15"/>
      <c r="K21" s="15"/>
      <c r="L21" s="15"/>
      <c r="M21" s="15"/>
      <c r="N21" s="15"/>
      <c r="O21" s="15"/>
      <c r="P21" s="15"/>
      <c r="Q21" s="30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414">
        <v>11</v>
      </c>
      <c r="AC21" s="24">
        <f>SUM(D21:AB21)</f>
        <v>11</v>
      </c>
      <c r="AD21" s="17"/>
      <c r="AE21" s="39"/>
    </row>
    <row r="22" spans="1:33">
      <c r="A22" s="666"/>
      <c r="B22" s="558"/>
      <c r="C22" s="66" t="s">
        <v>52</v>
      </c>
      <c r="D22" s="59">
        <f>D19+D20+D21-D16-D17-D18</f>
        <v>335</v>
      </c>
      <c r="E22" s="382">
        <f t="shared" ref="E22:V22" si="13">D22+E20+E21-E16-E17-E18</f>
        <v>335</v>
      </c>
      <c r="F22" s="382">
        <f t="shared" si="13"/>
        <v>335</v>
      </c>
      <c r="G22" s="382">
        <f t="shared" si="13"/>
        <v>335</v>
      </c>
      <c r="H22" s="382">
        <f t="shared" si="13"/>
        <v>335</v>
      </c>
      <c r="I22" s="382">
        <f t="shared" si="13"/>
        <v>335</v>
      </c>
      <c r="J22" s="382">
        <f t="shared" si="13"/>
        <v>335</v>
      </c>
      <c r="K22" s="382">
        <f t="shared" si="13"/>
        <v>335</v>
      </c>
      <c r="L22" s="382">
        <f t="shared" si="13"/>
        <v>335</v>
      </c>
      <c r="M22" s="382">
        <f t="shared" si="13"/>
        <v>335</v>
      </c>
      <c r="N22" s="382">
        <f t="shared" si="13"/>
        <v>295</v>
      </c>
      <c r="O22" s="382">
        <f t="shared" si="13"/>
        <v>-49</v>
      </c>
      <c r="P22" s="382">
        <f t="shared" si="13"/>
        <v>-49</v>
      </c>
      <c r="Q22" s="382">
        <f t="shared" si="13"/>
        <v>-49</v>
      </c>
      <c r="R22" s="382">
        <f t="shared" si="13"/>
        <v>-49</v>
      </c>
      <c r="S22" s="382">
        <f t="shared" si="13"/>
        <v>-49</v>
      </c>
      <c r="T22" s="382">
        <f t="shared" si="13"/>
        <v>-49</v>
      </c>
      <c r="U22" s="382">
        <f t="shared" si="13"/>
        <v>-49</v>
      </c>
      <c r="V22" s="382">
        <f t="shared" si="13"/>
        <v>-349</v>
      </c>
      <c r="W22" s="382">
        <f t="shared" ref="W22" si="14">V22+W20+W21-W16-W17-W18</f>
        <v>-349</v>
      </c>
      <c r="X22" s="382">
        <f t="shared" ref="X22" si="15">W22+X20+X21-X16-X17-X18</f>
        <v>-349</v>
      </c>
      <c r="Y22" s="382">
        <f t="shared" ref="Y22" si="16">X22+Y20+Y21-Y16-Y17-Y18</f>
        <v>-349</v>
      </c>
      <c r="Z22" s="382">
        <f t="shared" ref="Z22" si="17">Y22+Z20+Z21-Z16-Z17-Z18</f>
        <v>-349</v>
      </c>
      <c r="AA22" s="382">
        <f t="shared" ref="AA22" si="18">Z22+AA20+AA21-AA16-AA17-AA18</f>
        <v>-349</v>
      </c>
      <c r="AB22" s="382">
        <f t="shared" ref="AB22" si="19">AA22+AB20+AB21-AB16-AB17-AB18</f>
        <v>-338</v>
      </c>
      <c r="AC22" s="71"/>
      <c r="AD22" s="382">
        <f>AB22-320</f>
        <v>-658</v>
      </c>
      <c r="AE22" s="39"/>
    </row>
    <row r="23" spans="1:33">
      <c r="A23" s="665" t="s">
        <v>199</v>
      </c>
      <c r="B23" s="557">
        <v>10100302</v>
      </c>
      <c r="C23" s="8" t="s">
        <v>46</v>
      </c>
      <c r="D23" s="67"/>
      <c r="E23" s="42">
        <v>0</v>
      </c>
      <c r="F23" s="37">
        <v>0</v>
      </c>
      <c r="G23" s="37">
        <v>0</v>
      </c>
      <c r="H23" s="37">
        <v>0</v>
      </c>
      <c r="I23" s="37">
        <v>0</v>
      </c>
      <c r="J23" s="40">
        <v>0</v>
      </c>
      <c r="K23" s="40">
        <v>0</v>
      </c>
      <c r="L23" s="40">
        <v>0</v>
      </c>
      <c r="M23" s="40">
        <v>0</v>
      </c>
      <c r="N23" s="40">
        <v>40</v>
      </c>
      <c r="O23" s="40">
        <v>68</v>
      </c>
      <c r="P23" s="40">
        <v>4</v>
      </c>
      <c r="Q23" s="37">
        <v>0</v>
      </c>
      <c r="R23" s="37">
        <v>52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8</v>
      </c>
      <c r="Z23" s="37">
        <v>8</v>
      </c>
      <c r="AA23" s="37">
        <v>0</v>
      </c>
      <c r="AB23" s="37">
        <v>0</v>
      </c>
      <c r="AC23" s="24">
        <f>SUM(D23:AB23)</f>
        <v>180</v>
      </c>
      <c r="AD23" s="376"/>
      <c r="AE23" s="376"/>
    </row>
    <row r="24" spans="1:33">
      <c r="A24" s="665"/>
      <c r="B24" s="557"/>
      <c r="C24" s="8" t="s">
        <v>47</v>
      </c>
      <c r="D24" s="67"/>
      <c r="E24" s="37">
        <v>516</v>
      </c>
      <c r="F24" s="37">
        <v>184</v>
      </c>
      <c r="G24" s="37">
        <v>299</v>
      </c>
      <c r="H24" s="37">
        <v>399</v>
      </c>
      <c r="I24" s="37">
        <v>293</v>
      </c>
      <c r="J24" s="37">
        <v>271</v>
      </c>
      <c r="K24" s="37">
        <v>345</v>
      </c>
      <c r="L24" s="37">
        <v>381</v>
      </c>
      <c r="M24" s="37">
        <v>126</v>
      </c>
      <c r="N24" s="37">
        <v>442</v>
      </c>
      <c r="O24" s="37">
        <v>594</v>
      </c>
      <c r="P24" s="40">
        <v>724</v>
      </c>
      <c r="Q24" s="37">
        <v>418</v>
      </c>
      <c r="R24" s="37">
        <v>118</v>
      </c>
      <c r="S24" s="37">
        <v>284</v>
      </c>
      <c r="T24" s="37">
        <v>238</v>
      </c>
      <c r="U24" s="37">
        <v>294</v>
      </c>
      <c r="V24" s="37">
        <v>314</v>
      </c>
      <c r="W24" s="37">
        <v>462</v>
      </c>
      <c r="X24" s="37">
        <v>296</v>
      </c>
      <c r="Y24" s="37">
        <v>352</v>
      </c>
      <c r="Z24" s="37">
        <v>358</v>
      </c>
      <c r="AA24" s="37">
        <v>328</v>
      </c>
      <c r="AB24" s="37">
        <v>298</v>
      </c>
      <c r="AC24" s="24">
        <f>SUM(D24:AB24)</f>
        <v>8334</v>
      </c>
      <c r="AD24" s="376"/>
      <c r="AE24" s="520">
        <f>K24+L24+M24+N24+O24+P24+Q24+R24+S24</f>
        <v>3432</v>
      </c>
      <c r="AF24" s="1">
        <v>3906</v>
      </c>
      <c r="AG24" s="1">
        <v>2784</v>
      </c>
    </row>
    <row r="25" spans="1:33" ht="75" hidden="1">
      <c r="A25" s="665"/>
      <c r="B25" s="557"/>
      <c r="C25" s="11" t="s">
        <v>48</v>
      </c>
      <c r="D25" s="67"/>
      <c r="E25" s="69"/>
      <c r="F25" s="52"/>
      <c r="G25" s="52"/>
      <c r="H25" s="52"/>
      <c r="I25" s="52"/>
      <c r="J25" s="68"/>
      <c r="K25" s="68"/>
      <c r="L25" s="68"/>
      <c r="M25" s="68"/>
      <c r="N25" s="68"/>
      <c r="O25" s="68"/>
      <c r="P25" s="68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24">
        <f>SUM(D25:P25)</f>
        <v>0</v>
      </c>
      <c r="AD25" s="376"/>
      <c r="AE25" s="39"/>
    </row>
    <row r="26" spans="1:33">
      <c r="A26" s="665"/>
      <c r="B26" s="557"/>
      <c r="C26" s="306" t="s">
        <v>53</v>
      </c>
      <c r="D26" s="304">
        <v>1373</v>
      </c>
      <c r="E26" s="18"/>
      <c r="F26" s="17"/>
      <c r="G26" s="17"/>
      <c r="H26" s="17"/>
      <c r="I26" s="17"/>
      <c r="J26" s="15"/>
      <c r="K26" s="15"/>
      <c r="L26" s="15"/>
      <c r="M26" s="15"/>
      <c r="N26" s="15"/>
      <c r="O26" s="15"/>
      <c r="P26" s="15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4">
        <f>SUM(D26:P26)</f>
        <v>1373</v>
      </c>
      <c r="AD26" s="17"/>
      <c r="AE26" s="39"/>
    </row>
    <row r="27" spans="1:33">
      <c r="A27" s="665"/>
      <c r="B27" s="557"/>
      <c r="C27" s="306" t="s">
        <v>50</v>
      </c>
      <c r="D27" s="304"/>
      <c r="E27" s="64"/>
      <c r="F27" s="17"/>
      <c r="G27" s="17"/>
      <c r="H27" s="17"/>
      <c r="I27" s="17"/>
      <c r="J27" s="15"/>
      <c r="K27" s="15"/>
      <c r="L27" s="15"/>
      <c r="M27" s="15"/>
      <c r="N27" s="15"/>
      <c r="O27" s="15"/>
      <c r="P27" s="1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4">
        <f>SUM(D27:AB27)</f>
        <v>0</v>
      </c>
      <c r="AD27" s="17"/>
      <c r="AE27" s="39"/>
    </row>
    <row r="28" spans="1:33">
      <c r="A28" s="665"/>
      <c r="B28" s="557"/>
      <c r="C28" s="306" t="s">
        <v>51</v>
      </c>
      <c r="D28" s="305"/>
      <c r="E28" s="227"/>
      <c r="F28" s="30"/>
      <c r="G28" s="30"/>
      <c r="H28" s="404"/>
      <c r="I28" s="406"/>
      <c r="J28" s="406"/>
      <c r="K28" s="406"/>
      <c r="L28" s="406"/>
      <c r="M28" s="21"/>
      <c r="N28" s="21"/>
      <c r="O28" s="354"/>
      <c r="P28" s="21"/>
      <c r="Q28" s="30"/>
      <c r="R28" s="30"/>
      <c r="S28" s="30"/>
      <c r="T28" s="556"/>
      <c r="U28" s="30"/>
      <c r="V28" s="30"/>
      <c r="W28" s="30"/>
      <c r="X28" s="30"/>
      <c r="Y28" s="30"/>
      <c r="Z28" s="30"/>
      <c r="AA28" s="30"/>
      <c r="AB28" s="414"/>
      <c r="AC28" s="24">
        <f>SUM(D28:AB28)</f>
        <v>0</v>
      </c>
      <c r="AD28" s="17"/>
      <c r="AE28" s="39"/>
    </row>
    <row r="29" spans="1:33">
      <c r="A29" s="665"/>
      <c r="B29" s="557"/>
      <c r="C29" s="66" t="s">
        <v>54</v>
      </c>
      <c r="D29" s="59">
        <f>D26+D27+D28-D23-D24-D25</f>
        <v>1373</v>
      </c>
      <c r="E29" s="382">
        <f t="shared" ref="E29:V29" si="20">D29+E27+E28-E23-E24-E25</f>
        <v>857</v>
      </c>
      <c r="F29" s="382">
        <f t="shared" si="20"/>
        <v>673</v>
      </c>
      <c r="G29" s="382">
        <f t="shared" si="20"/>
        <v>374</v>
      </c>
      <c r="H29" s="382">
        <f t="shared" si="20"/>
        <v>-25</v>
      </c>
      <c r="I29" s="382">
        <f t="shared" si="20"/>
        <v>-318</v>
      </c>
      <c r="J29" s="382">
        <f t="shared" si="20"/>
        <v>-589</v>
      </c>
      <c r="K29" s="382">
        <f t="shared" si="20"/>
        <v>-934</v>
      </c>
      <c r="L29" s="382">
        <f t="shared" si="20"/>
        <v>-1315</v>
      </c>
      <c r="M29" s="382">
        <f t="shared" si="20"/>
        <v>-1441</v>
      </c>
      <c r="N29" s="382">
        <f t="shared" si="20"/>
        <v>-1923</v>
      </c>
      <c r="O29" s="382">
        <f t="shared" si="20"/>
        <v>-2585</v>
      </c>
      <c r="P29" s="382">
        <f t="shared" si="20"/>
        <v>-3313</v>
      </c>
      <c r="Q29" s="382">
        <f t="shared" si="20"/>
        <v>-3731</v>
      </c>
      <c r="R29" s="382">
        <f t="shared" si="20"/>
        <v>-3901</v>
      </c>
      <c r="S29" s="382">
        <f t="shared" si="20"/>
        <v>-4185</v>
      </c>
      <c r="T29" s="382">
        <f t="shared" si="20"/>
        <v>-4423</v>
      </c>
      <c r="U29" s="382">
        <f t="shared" si="20"/>
        <v>-4717</v>
      </c>
      <c r="V29" s="382">
        <f t="shared" si="20"/>
        <v>-5031</v>
      </c>
      <c r="W29" s="382">
        <f t="shared" ref="W29" si="21">V29+W27+W28-W23-W24-W25</f>
        <v>-5493</v>
      </c>
      <c r="X29" s="382">
        <f t="shared" ref="X29" si="22">W29+X27+X28-X23-X24-X25</f>
        <v>-5789</v>
      </c>
      <c r="Y29" s="382">
        <f t="shared" ref="Y29" si="23">X29+Y27+Y28-Y23-Y24-Y25</f>
        <v>-6149</v>
      </c>
      <c r="Z29" s="382">
        <f t="shared" ref="Z29" si="24">Y29+Z27+Z28-Z23-Z24-Z25</f>
        <v>-6515</v>
      </c>
      <c r="AA29" s="382">
        <f t="shared" ref="AA29" si="25">Z29+AA27+AA28-AA23-AA24-AA25</f>
        <v>-6843</v>
      </c>
      <c r="AB29" s="382">
        <f t="shared" ref="AB29" si="26">AA29+AB27+AB28-AB23-AB24-AB25</f>
        <v>-7141</v>
      </c>
      <c r="AC29" s="71"/>
      <c r="AD29" s="382">
        <f>AB29-320</f>
        <v>-7461</v>
      </c>
      <c r="AE29" s="39"/>
    </row>
  </sheetData>
  <mergeCells count="4">
    <mergeCell ref="A2:A8"/>
    <mergeCell ref="A9:A15"/>
    <mergeCell ref="A16:A22"/>
    <mergeCell ref="A23:A29"/>
  </mergeCells>
  <phoneticPr fontId="23" type="noConversion"/>
  <pageMargins left="0" right="0" top="0.74791666666666701" bottom="0.74791666666666701" header="0.31388888888888899" footer="0.31388888888888899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2018年材料到厂计划统计</vt:lpstr>
      <vt:lpstr>月度需求分析</vt:lpstr>
      <vt:lpstr>月度需求分析 (分检修与新造)</vt:lpstr>
      <vt:lpstr>从6月到10月的年底库存预测对比</vt:lpstr>
      <vt:lpstr>匹配结果</vt:lpstr>
      <vt:lpstr>汇报-订单需求情况</vt:lpstr>
      <vt:lpstr>汇报—采购情况</vt:lpstr>
      <vt:lpstr>汇报-整体匹配</vt:lpstr>
      <vt:lpstr>CRH1-250材料匹配</vt:lpstr>
      <vt:lpstr>CRH1-380材料匹配</vt:lpstr>
      <vt:lpstr>CRH2材料匹配</vt:lpstr>
      <vt:lpstr>CRH3-380+标动材料匹配</vt:lpstr>
      <vt:lpstr>CRH5材料匹配</vt:lpstr>
      <vt:lpstr>CRH3-380+标动材料匹配  (火车运输)</vt:lpstr>
      <vt:lpstr>CRH6材料匹配</vt:lpstr>
      <vt:lpstr>油漆匹配</vt:lpstr>
      <vt:lpstr>制动盘和轴承匹配</vt:lpstr>
      <vt:lpstr>2019年采购计划涉及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admin</cp:lastModifiedBy>
  <cp:lastPrinted>2018-07-06T05:36:00Z</cp:lastPrinted>
  <dcterms:created xsi:type="dcterms:W3CDTF">2016-05-23T01:34:00Z</dcterms:created>
  <dcterms:modified xsi:type="dcterms:W3CDTF">2018-11-12T03:48:04Z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