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2"/>
  </bookViews>
  <sheets>
    <sheet name="Input" sheetId="1" r:id="rId1"/>
    <sheet name="Intermediate" sheetId="2" r:id="rId2"/>
    <sheet name="Output" sheetId="3" r:id="rId3"/>
  </sheets>
  <calcPr calcId="144525"/>
</workbook>
</file>

<file path=xl/sharedStrings.xml><?xml version="1.0" encoding="utf-8"?>
<sst xmlns="http://schemas.openxmlformats.org/spreadsheetml/2006/main" count="65" uniqueCount="56">
  <si>
    <t>GPU Type</t>
  </si>
  <si>
    <t>Sparse Tensor FP16 Processing power</t>
  </si>
  <si>
    <t>FP32 Processing power</t>
  </si>
  <si>
    <t>Memory</t>
  </si>
  <si>
    <t>Memory Bandwidth</t>
  </si>
  <si>
    <t>Bus Bandwidth</t>
  </si>
  <si>
    <t>Delay</t>
  </si>
  <si>
    <t>Launch
MSRP
(USD)</t>
  </si>
  <si>
    <t>Model Type</t>
  </si>
  <si>
    <t>Token length</t>
  </si>
  <si>
    <t>Number of attention heads</t>
  </si>
  <si>
    <t>Hidden layer size</t>
  </si>
  <si>
    <t>Number of layers</t>
  </si>
  <si>
    <t>Vocabulary size</t>
  </si>
  <si>
    <t>Gpt3-small</t>
  </si>
  <si>
    <t>minibatch size</t>
  </si>
  <si>
    <t>Tensor parallel degree</t>
  </si>
  <si>
    <t>Pipeline parallel degree</t>
  </si>
  <si>
    <t>Network bandwidth</t>
  </si>
  <si>
    <t>microbatch size</t>
  </si>
  <si>
    <t>Total parameters</t>
  </si>
  <si>
    <t>Word embedding</t>
  </si>
  <si>
    <t>Self attention</t>
  </si>
  <si>
    <t>Feed forward</t>
  </si>
  <si>
    <t>Position embedding</t>
  </si>
  <si>
    <t>Recomended Tensor parallel degree</t>
  </si>
  <si>
    <t>Recomended  Pipeline parallel degree</t>
  </si>
  <si>
    <t>Optimizer States</t>
  </si>
  <si>
    <t>Weights</t>
  </si>
  <si>
    <t>Gradients</t>
  </si>
  <si>
    <t>Activation</t>
  </si>
  <si>
    <t>Overall usage</t>
  </si>
  <si>
    <t>Per-device layers</t>
  </si>
  <si>
    <t>Number of microbatches</t>
  </si>
  <si>
    <t>Total forward computation time</t>
  </si>
  <si>
    <t>Total backward computation time</t>
  </si>
  <si>
    <t>Per-loop forward computation time</t>
  </si>
  <si>
    <t>Per-loop backward computation time</t>
  </si>
  <si>
    <t>Total forward  allgather time</t>
  </si>
  <si>
    <t>Per-loop forward  allgather time</t>
  </si>
  <si>
    <t>Total backward allgather time</t>
  </si>
  <si>
    <t>Per-loop backward allgather time</t>
  </si>
  <si>
    <t>Total backward reduce_scatter time</t>
  </si>
  <si>
    <t>Per-loop backward reduce_scatter time</t>
  </si>
  <si>
    <t>Total p2p time</t>
  </si>
  <si>
    <t>Per-loop p2p time</t>
  </si>
  <si>
    <t>Word embedding allreduce time</t>
  </si>
  <si>
    <t>Gradient allreduce time</t>
  </si>
  <si>
    <t>Warmup  time</t>
  </si>
  <si>
    <t>Forward  time</t>
  </si>
  <si>
    <t>Backward  time</t>
  </si>
  <si>
    <t>Cooldown  time</t>
  </si>
  <si>
    <t>Per-iter  time</t>
  </si>
  <si>
    <t>Per-loop  forward computation time</t>
  </si>
  <si>
    <t>GPU Usage</t>
  </si>
  <si>
    <t>Per-loop  backward computation time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</si>
</sst>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.5"/>
      <color rgb="FF121212"/>
      <name val="Arial"/>
      <charset val="134"/>
    </font>
    <font>
      <sz val="11"/>
      <color theme="1"/>
      <name val="Arial"/>
      <charset val="134"/>
    </font>
    <font>
      <sz val="11.25"/>
      <color rgb="FF121212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D3D3D3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D15" sqref="D15"/>
    </sheetView>
  </sheetViews>
  <sheetFormatPr defaultColWidth="9" defaultRowHeight="13.5" outlineLevelCol="7"/>
  <cols>
    <col min="2" max="2" width="14.6333333333333" customWidth="1"/>
    <col min="3" max="3" width="12.2666666666667" customWidth="1"/>
    <col min="4" max="4" width="20.2666666666667" customWidth="1"/>
    <col min="5" max="5" width="11.7333333333333" customWidth="1"/>
    <col min="6" max="6" width="12.7916666666667"/>
    <col min="7" max="7" width="12.625"/>
    <col min="8" max="8" width="13" customWidth="1"/>
    <col min="9" max="9" width="12.7916666666667"/>
    <col min="10" max="10" width="14.2083333333333" customWidth="1"/>
    <col min="11" max="11" width="12.7916666666667"/>
    <col min="12" max="12" width="14.7333333333333" customWidth="1"/>
    <col min="13" max="13" width="11.375" customWidth="1"/>
    <col min="14" max="14" width="15" customWidth="1"/>
    <col min="15" max="15" width="11.2583333333333" customWidth="1"/>
    <col min="16" max="16" width="15.2583333333333" customWidth="1"/>
    <col min="17" max="17" width="11.375" customWidth="1"/>
    <col min="18" max="18" width="11.125" customWidth="1"/>
    <col min="19" max="19" width="10.625" customWidth="1"/>
    <col min="20" max="20" width="10.125" customWidth="1"/>
    <col min="21" max="21" width="9.375"/>
    <col min="22" max="22" width="10.625" customWidth="1"/>
    <col min="23" max="23" width="9.875" customWidth="1"/>
    <col min="26" max="26" width="10.7583333333333" customWidth="1"/>
  </cols>
  <sheetData>
    <row r="1" ht="57" spans="1:8">
      <c r="A1" s="1" t="s">
        <v>0</v>
      </c>
      <c r="B1" s="1" t="s">
        <v>1</v>
      </c>
      <c r="C1" s="1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ht="14.25" spans="1:8">
      <c r="A2" s="9">
        <v>3090</v>
      </c>
      <c r="B2" s="10">
        <v>142</v>
      </c>
      <c r="C2" s="10">
        <v>36</v>
      </c>
      <c r="D2" s="10">
        <v>24</v>
      </c>
      <c r="E2" s="10">
        <v>936</v>
      </c>
      <c r="F2" s="10">
        <v>64</v>
      </c>
      <c r="G2" s="10">
        <v>10</v>
      </c>
      <c r="H2" s="2">
        <v>1499</v>
      </c>
    </row>
    <row r="5" ht="42.75" spans="1:6">
      <c r="A5" s="9" t="s">
        <v>8</v>
      </c>
      <c r="B5" s="1" t="s">
        <v>9</v>
      </c>
      <c r="C5" s="9" t="s">
        <v>10</v>
      </c>
      <c r="D5" s="9" t="s">
        <v>11</v>
      </c>
      <c r="E5" s="9" t="s">
        <v>12</v>
      </c>
      <c r="F5" s="9" t="s">
        <v>13</v>
      </c>
    </row>
    <row r="6" ht="28.5" spans="1:6">
      <c r="A6" s="9" t="s">
        <v>14</v>
      </c>
      <c r="B6" s="11">
        <v>2048</v>
      </c>
      <c r="C6" s="11">
        <v>16</v>
      </c>
      <c r="D6" s="7">
        <v>1024</v>
      </c>
      <c r="E6" s="7">
        <v>96</v>
      </c>
      <c r="F6" s="11">
        <v>50257</v>
      </c>
    </row>
    <row r="9" ht="28.5" spans="1:2">
      <c r="A9" s="1" t="s">
        <v>15</v>
      </c>
      <c r="B9" s="7">
        <v>32</v>
      </c>
    </row>
    <row r="12" ht="42.75" spans="1:8">
      <c r="A12" s="1" t="s">
        <v>16</v>
      </c>
      <c r="B12" s="7">
        <v>1</v>
      </c>
      <c r="C12" s="1" t="s">
        <v>17</v>
      </c>
      <c r="D12" s="7">
        <v>1</v>
      </c>
      <c r="E12" s="1" t="s">
        <v>18</v>
      </c>
      <c r="F12" s="7">
        <v>100</v>
      </c>
      <c r="G12" s="1" t="s">
        <v>19</v>
      </c>
      <c r="H12" s="2">
        <v>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selection activeCell="G18" sqref="G18"/>
    </sheetView>
  </sheetViews>
  <sheetFormatPr defaultColWidth="9" defaultRowHeight="13.5"/>
  <sheetData>
    <row r="1" ht="42.75" spans="1:10">
      <c r="A1" s="4" t="s">
        <v>20</v>
      </c>
      <c r="B1" s="5" t="e">
        <f>$E1+#REF!*($G1+$I1)</f>
        <v>#VALUE!</v>
      </c>
      <c r="C1" s="6" t="s">
        <v>21</v>
      </c>
      <c r="D1" s="5" t="e">
        <f>#REF!*#REF!</f>
        <v>#REF!</v>
      </c>
      <c r="E1" s="6" t="s">
        <v>22</v>
      </c>
      <c r="F1" s="5" t="e">
        <f>4*#REF!*#REF!</f>
        <v>#REF!</v>
      </c>
      <c r="G1" s="6" t="s">
        <v>23</v>
      </c>
      <c r="H1" s="5" t="e">
        <f>8*#REF!*#REF!++#REF!*5</f>
        <v>#REF!</v>
      </c>
      <c r="I1" s="6" t="s">
        <v>24</v>
      </c>
      <c r="J1" s="8" t="e">
        <f>#REF!*#REF!</f>
        <v>#REF!</v>
      </c>
    </row>
    <row r="4" ht="71.25" spans="1:4">
      <c r="A4" s="1" t="s">
        <v>25</v>
      </c>
      <c r="B4" s="7" t="e">
        <f>MAX(FLOOR(3*#REF!/#REF!*#REF!/2/1000,1),1)</f>
        <v>#REF!</v>
      </c>
      <c r="C4" s="1" t="s">
        <v>26</v>
      </c>
      <c r="D4" s="7" t="e">
        <f>CEILING((#REF!*C1*#REF!*2/B4+16*#REF!/B4)/#REF!/1000000000,1)</f>
        <v>#REF!</v>
      </c>
    </row>
    <row r="7" ht="28.5" spans="1:10">
      <c r="A7" s="1" t="s">
        <v>27</v>
      </c>
      <c r="B7" s="2" t="e">
        <f>12*#REF!/B4/D4</f>
        <v>#REF!</v>
      </c>
      <c r="C7" s="1" t="s">
        <v>28</v>
      </c>
      <c r="D7" s="2" t="e">
        <f>2*#REF!/B4/D4</f>
        <v>#REF!</v>
      </c>
      <c r="E7" s="1" t="s">
        <v>29</v>
      </c>
      <c r="F7" s="2" t="e">
        <f>2*#REF!/B4/D4</f>
        <v>#REF!</v>
      </c>
      <c r="G7" s="1" t="s">
        <v>30</v>
      </c>
      <c r="H7" s="2" t="e">
        <f>#REF!*#REF!*#REF!*2/B4</f>
        <v>#REF!</v>
      </c>
      <c r="I7" s="1" t="s">
        <v>31</v>
      </c>
      <c r="J7" s="2" t="e">
        <f>(B7+D7+F7+H7)</f>
        <v>#REF!</v>
      </c>
    </row>
    <row r="10" ht="57" spans="1:12">
      <c r="A10" s="1" t="s">
        <v>32</v>
      </c>
      <c r="B10" s="2" t="e">
        <f>#REF!/D4</f>
        <v>#REF!</v>
      </c>
      <c r="C10" s="1" t="s">
        <v>33</v>
      </c>
      <c r="D10" s="2" t="e">
        <f>#REF!/H4</f>
        <v>#REF!</v>
      </c>
      <c r="E10" s="1" t="s">
        <v>34</v>
      </c>
      <c r="F10" s="2" t="e">
        <f>2*#REF!*#REF!*#REF!/B4/D4/#REF!/1000000000000</f>
        <v>#REF!</v>
      </c>
      <c r="G10" s="1" t="s">
        <v>35</v>
      </c>
      <c r="H10" s="2" t="e">
        <f>6*#REF!*#REF!*#REF!/B4/D4/#REF!/1000000000000</f>
        <v>#REF!</v>
      </c>
      <c r="I10" s="1" t="s">
        <v>36</v>
      </c>
      <c r="J10" s="2" t="e">
        <f>F10/B10/D10</f>
        <v>#REF!</v>
      </c>
      <c r="K10" s="1" t="s">
        <v>37</v>
      </c>
      <c r="L10" s="2" t="e">
        <f>H10/B10/D10</f>
        <v>#REF!</v>
      </c>
    </row>
    <row r="13" ht="57" spans="1:4">
      <c r="A13" s="1" t="s">
        <v>32</v>
      </c>
      <c r="B13" s="2" t="e">
        <f>#REF!/E4</f>
        <v>#REF!</v>
      </c>
      <c r="C13" s="1" t="s">
        <v>33</v>
      </c>
      <c r="D13" s="2" t="e">
        <f>#REF!/I4</f>
        <v>#REF!</v>
      </c>
    </row>
    <row r="14" ht="57" spans="1:4">
      <c r="A14" s="1" t="s">
        <v>38</v>
      </c>
      <c r="B14" s="2" t="e">
        <f>2*#REF!*#REF!*#REF!*#REF!/E4/#REF!/1000000000*2</f>
        <v>#REF!</v>
      </c>
      <c r="C14" s="1" t="s">
        <v>39</v>
      </c>
      <c r="D14" s="2" t="e">
        <f>B14/B13/D13</f>
        <v>#REF!</v>
      </c>
    </row>
    <row r="15" ht="57" spans="1:4">
      <c r="A15" s="1" t="s">
        <v>40</v>
      </c>
      <c r="B15" s="2" t="e">
        <f>2*#REF!*#REF!*#REF!*#REF!/E4/#REF!/1000000000*2</f>
        <v>#REF!</v>
      </c>
      <c r="C15" s="1" t="s">
        <v>41</v>
      </c>
      <c r="D15" s="2" t="e">
        <f>B15/B13/D13</f>
        <v>#REF!</v>
      </c>
    </row>
    <row r="16" ht="71.25" spans="1:4">
      <c r="A16" s="1" t="s">
        <v>42</v>
      </c>
      <c r="B16" s="2" t="e">
        <f>B15/C4*2</f>
        <v>#REF!</v>
      </c>
      <c r="C16" s="1" t="s">
        <v>43</v>
      </c>
      <c r="D16" s="2" t="e">
        <f>B16/B13/D13</f>
        <v>#REF!</v>
      </c>
    </row>
    <row r="17" ht="28.5" spans="1:4">
      <c r="A17" s="1" t="s">
        <v>44</v>
      </c>
      <c r="B17" s="2" t="e">
        <f>2*#REF!*#REF!*#REF!/C4/G4*8/1000000000*8</f>
        <v>#REF!</v>
      </c>
      <c r="C17" s="1" t="s">
        <v>45</v>
      </c>
      <c r="D17" s="2" t="e">
        <f>B17/D13</f>
        <v>#REF!</v>
      </c>
    </row>
    <row r="18" ht="71.25" spans="1:4">
      <c r="A18" s="1" t="s">
        <v>46</v>
      </c>
      <c r="B18" s="2" t="e">
        <f>2*#REF!*2*8/1000000000/C4/G4</f>
        <v>#REF!</v>
      </c>
      <c r="C18" s="1" t="s">
        <v>47</v>
      </c>
      <c r="D18" s="2" t="e">
        <f>#REF!/C4/E4*2*8*2/1000000000*8/G4</f>
        <v>#REF!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workbookViewId="0">
      <selection activeCell="J5" sqref="J5"/>
    </sheetView>
  </sheetViews>
  <sheetFormatPr defaultColWidth="9" defaultRowHeight="13.5" outlineLevelRow="4"/>
  <cols>
    <col min="8" max="8" width="12.625"/>
    <col min="10" max="10" width="12.625"/>
    <col min="14" max="14" width="12.625"/>
  </cols>
  <sheetData>
    <row r="1" ht="57" spans="1:16">
      <c r="A1" s="1" t="s">
        <v>32</v>
      </c>
      <c r="B1" s="2">
        <v>24</v>
      </c>
      <c r="C1" s="1" t="s">
        <v>33</v>
      </c>
      <c r="D1" s="2">
        <v>16</v>
      </c>
      <c r="E1" s="1" t="s">
        <v>48</v>
      </c>
      <c r="F1" s="2" t="e">
        <f>(#REF!-1)*H1/#REF!</f>
        <v>#REF!</v>
      </c>
      <c r="G1" s="1" t="s">
        <v>49</v>
      </c>
      <c r="H1" s="2" t="e">
        <f>#REF!+#REF!</f>
        <v>#REF!</v>
      </c>
      <c r="I1" s="1" t="s">
        <v>50</v>
      </c>
      <c r="J1" s="2" t="e">
        <f>MAX(#REF!+#REF!,#REF!)</f>
        <v>#REF!</v>
      </c>
      <c r="K1" s="1" t="s">
        <v>51</v>
      </c>
      <c r="L1" s="2" t="e">
        <f>(#REF!-1)*J1/#REF!</f>
        <v>#REF!</v>
      </c>
      <c r="M1" s="1" t="s">
        <v>47</v>
      </c>
      <c r="N1" s="2">
        <v>0.4031725568</v>
      </c>
      <c r="O1" s="1" t="s">
        <v>52</v>
      </c>
      <c r="P1" s="2" t="e">
        <f>F1+H1+J1+L1</f>
        <v>#REF!</v>
      </c>
    </row>
    <row r="2" ht="57" spans="1:16">
      <c r="A2" s="3"/>
      <c r="B2" s="3"/>
      <c r="C2" s="3"/>
      <c r="D2" s="3"/>
      <c r="E2" s="3"/>
      <c r="F2" s="3"/>
      <c r="G2" s="1" t="s">
        <v>39</v>
      </c>
      <c r="H2" s="3">
        <v>0.000131072</v>
      </c>
      <c r="I2" s="1" t="s">
        <v>41</v>
      </c>
      <c r="J2" s="3">
        <v>0.000131072</v>
      </c>
      <c r="K2" s="3"/>
      <c r="L2" s="3"/>
      <c r="M2" s="3"/>
      <c r="N2" s="3"/>
      <c r="O2" s="3"/>
      <c r="P2" s="3"/>
    </row>
    <row r="3" ht="71.25" spans="1:16">
      <c r="A3" s="3"/>
      <c r="B3" s="3"/>
      <c r="C3" s="3"/>
      <c r="D3" s="3"/>
      <c r="E3" s="3"/>
      <c r="F3" s="3"/>
      <c r="G3" s="1" t="s">
        <v>53</v>
      </c>
      <c r="H3" s="3" t="e">
        <f>#REF!/#REF!/#REF!</f>
        <v>#REF!</v>
      </c>
      <c r="I3" s="1" t="s">
        <v>43</v>
      </c>
      <c r="J3" s="3">
        <v>0.000131072</v>
      </c>
      <c r="K3" s="3"/>
      <c r="L3" s="3"/>
      <c r="M3" s="3"/>
      <c r="N3" s="3"/>
      <c r="O3" s="3"/>
      <c r="P3" s="3"/>
    </row>
    <row r="4" ht="57" spans="1:16">
      <c r="A4" s="3"/>
      <c r="B4" s="3"/>
      <c r="C4" s="3"/>
      <c r="D4" s="3"/>
      <c r="E4" s="3"/>
      <c r="F4" s="3"/>
      <c r="G4" s="1" t="s">
        <v>54</v>
      </c>
      <c r="H4" s="3" t="e">
        <f>H3/(H2+H3)</f>
        <v>#REF!</v>
      </c>
      <c r="I4" s="1" t="s">
        <v>55</v>
      </c>
      <c r="J4" s="3">
        <f>0.290738519833239/B1/D1</f>
        <v>0.000757131562065727</v>
      </c>
      <c r="K4" s="3"/>
      <c r="L4" s="3"/>
      <c r="M4" s="3"/>
      <c r="N4" s="3"/>
      <c r="O4" s="3"/>
      <c r="P4" s="3"/>
    </row>
    <row r="5" ht="28.5" spans="1:16">
      <c r="A5" s="3"/>
      <c r="B5" s="3"/>
      <c r="C5" s="3"/>
      <c r="D5" s="3"/>
      <c r="E5" s="3"/>
      <c r="F5" s="3"/>
      <c r="G5" s="3"/>
      <c r="H5" s="3"/>
      <c r="I5" s="1" t="s">
        <v>54</v>
      </c>
      <c r="J5" s="3">
        <f>J4/J4</f>
        <v>1</v>
      </c>
      <c r="K5" s="3"/>
      <c r="L5" s="3"/>
      <c r="M5" s="3"/>
      <c r="N5" s="3"/>
      <c r="O5" s="3"/>
      <c r="P5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</vt:lpstr>
      <vt:lpstr>Intermediate</vt:lpstr>
      <vt:lpstr>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赵伯罕</dc:creator>
  <cp:lastModifiedBy>苏幕冷西风</cp:lastModifiedBy>
  <dcterms:created xsi:type="dcterms:W3CDTF">2023-05-12T11:15:00Z</dcterms:created>
  <dcterms:modified xsi:type="dcterms:W3CDTF">2023-10-31T07:59:25Z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A36078DA2C084E74A2F79E718D8D202C_13</vt:lpwstr>
  </property>
  <property fmtid="{D5CDD505-2E9C-101B-9397-08002B2CF9AE}" pid="3" name="KSOProductBuildVer">
    <vt:lpwstr>2052-12.1.0.15712</vt:lpwstr>
  </property>
</Properties>
</file>