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hidePivotFieldList="1"/>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16DFC083-A218-46B3-8566-0B429E7A0498}" xr6:coauthVersionLast="47" xr6:coauthVersionMax="47" xr10:uidLastSave="{00000000-0000-0000-0000-000000000000}"/>
  <bookViews>
    <workbookView xWindow="-120" yWindow="-120" windowWidth="29040" windowHeight="15720" firstSheet="1" activeTab="7"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 name="VLookUP , HLookUP" sheetId="7" r:id="rId6"/>
    <sheet name="Index Match" sheetId="9" r:id="rId7"/>
    <sheet name="Pivot Table" sheetId="10" r:id="rId8"/>
  </sheets>
  <calcPr calcId="191029"/>
  <pivotCaches>
    <pivotCache cacheId="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9" l="1"/>
  <c r="H58" i="9"/>
  <c r="H50" i="9"/>
  <c r="H23" i="9"/>
  <c r="B56" i="7"/>
  <c r="B55" i="7"/>
  <c r="C37" i="7"/>
  <c r="B37" i="7"/>
  <c r="C33" i="7"/>
  <c r="B33" i="7"/>
  <c r="A33" i="7"/>
  <c r="H15" i="6"/>
  <c r="H16" i="6"/>
  <c r="H17" i="6"/>
  <c r="H18" i="6"/>
  <c r="H14" i="6"/>
  <c r="J8" i="6"/>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I11" i="2"/>
  <c r="J12" i="2"/>
  <c r="K12" i="2" s="1"/>
  <c r="L12" i="2" s="1"/>
  <c r="J13" i="2"/>
  <c r="K13" i="2" s="1"/>
  <c r="L13" i="2" s="1"/>
  <c r="J14" i="2"/>
  <c r="K14" i="2" s="1"/>
  <c r="L14" i="2" s="1"/>
  <c r="J15" i="2"/>
  <c r="K15" i="2" s="1"/>
  <c r="L15" i="2" s="1"/>
  <c r="J16" i="2"/>
  <c r="K16" i="2" s="1"/>
  <c r="L16" i="2" s="1"/>
  <c r="J17" i="2"/>
  <c r="K17" i="2" s="1"/>
  <c r="L17" i="2" s="1"/>
  <c r="J18" i="2"/>
  <c r="K18" i="2" s="1"/>
  <c r="L18" i="2" s="1"/>
  <c r="J19" i="2"/>
  <c r="K19" i="2" s="1"/>
  <c r="L19" i="2" s="1"/>
  <c r="J20" i="2"/>
  <c r="K20" i="2" s="1"/>
  <c r="L20" i="2" s="1"/>
  <c r="J21" i="2"/>
  <c r="K21" i="2" s="1"/>
  <c r="L21" i="2" s="1"/>
  <c r="J22" i="2"/>
  <c r="K22" i="2" s="1"/>
  <c r="L22" i="2" s="1"/>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<sst xmlns="http://schemas.openxmlformats.org/spreadsheetml/2006/main" count="420" uniqueCount="188">
  <si>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</si>
  <si>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</si>
  <si>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</si>
  <si>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</si>
  <si>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</si>
  <si>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</si>
  <si>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</si>
  <si>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</si>
  <si>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</si>
  <si>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</si>
  <si>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</si>
  <si>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</si>
  <si>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</si>
  <si>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</si>
  <si>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</si>
  <si>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</si>
  <si>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</si>
  <si>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</si>
  <si>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</si>
  <si>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</si>
  <si>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</si>
  <si>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</si>
  <si>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</si>
  <si>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</si>
  <si>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</si>
  <si>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</si>
  <si>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</si>
  <si>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</si>
  <si>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</si>
  <si>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</si>
  <si>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</si>
  <si>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</si>
  <si>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</si>
  <si>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</si>
  <si>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</si>
  <si>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</si>
  <si>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</si>
  <si>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</si>
  <si>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</si>
  <si>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</si>
  <si>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</si>
  <si>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</si>
  <si>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</si>
  <si>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</si>
  <si>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</si>
  <si>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</si>
  <si>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</si>
  <si>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</si>
  <si>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</si>
  <si>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</si>
  <si>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</si>
  <si>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</si>
  <si>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</si>
  <si>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</si>
  <si>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</si>
  <si>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</si>
  <si>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</si>
  <si>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</si>
  <si>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</si>
  <si>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</si>
  <si>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</si>
  <si>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</si>
  <si>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</si>
  <si>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</si>
  <si>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</si>
  <si>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</si>
  <si>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</si>
  <si>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</si>
  <si>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</si>
  <si>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</si>
  <si>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</si>
  <si>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</si>
  <si>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</si>
  <si>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</si>
  <si>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</si>
  <si>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</si>
  <si>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</si>
  <si>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</si>
  <si>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</si>
  <si>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</si>
  <si>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</si>
  <si>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</si>
  <si>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</si>
  <si>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</si>
  <si>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</si>
  <si>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</si>
  <si>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</si>
  <si>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</si>
  <si>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</si>
  <si>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</si>
  <si>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</si>
  <si>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</si>
  <si>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</si>
  <si>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</si>
  <si>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</si>
  <si>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</si>
  <si>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</si>
  <si>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</si>
  <si>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</si>
  <si>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</si>
  <si>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</si>
  <si>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</si>
  <si>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</si>
  <si>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</si>
  <si>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</si>
  <si>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</si>
  <si>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</si>
  <si>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</si>
  <si>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</si>
  <si>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</si>
  <si>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</si>
  <si>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</si>
  <si>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</si>
  <si>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</si>
  <si>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</si>
  <si>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</si>
  <si>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</si>
  <si>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Count</t>
  </si>
  <si>
    <t>Just like sumif and sumifs , for one condition checking we will use countif and for multiple condition checking we will us countifs. In countifs we have here two primary arguments , first criteria being gender and second criteria being birthplace</t>
  </si>
  <si>
    <t>Random Date Formula</t>
  </si>
  <si>
    <t>using the randbetween function and date function together , we can create random dates in excel as given above in date formula  column</t>
  </si>
  <si>
    <t>Items</t>
  </si>
  <si>
    <t>Cost</t>
  </si>
  <si>
    <t>Sale</t>
  </si>
  <si>
    <t>Mouse</t>
  </si>
  <si>
    <t>Keyboard</t>
  </si>
  <si>
    <t>ram</t>
  </si>
  <si>
    <t>cpu</t>
  </si>
  <si>
    <t>lcd</t>
  </si>
  <si>
    <t>dvd</t>
  </si>
  <si>
    <t>ups</t>
  </si>
  <si>
    <t>Mother Board</t>
  </si>
  <si>
    <t>Vlookup helps to look into our data vertically and Hlookup helps us to look into a set of data horizontally</t>
  </si>
  <si>
    <t>We have a set of data above with different computer parts in place , now with the help of Vlookup we will access all the data vertically , means if we select an item from the set drop down list , then the corrosponding cost and sale amounts will show up</t>
  </si>
  <si>
    <t>Lets first copy the heading of the data (items , cost , sale) and put it into a different cell location. Then select the item heading in the copied section and go to data validation , select list as data drop down and and provide the entire item column as lookup area or range , including the item heading.</t>
  </si>
  <si>
    <t>Now in the first row of the item column provide the vlookup functionality , we are choosing our data based on the item name here , so the lookup value will always be the cell reference number of the items heading in the copied section , as for the table array we will select the entire table including headings where data is stored. Column index number will be 1,2,3 as per the column we are putting our formula in and the in next provide 0</t>
  </si>
  <si>
    <t>This is a fine tuned vlookup model where the heading names are not chaging , only the content of items getting changed and based on that all corrospondeing data points are getting updated.</t>
  </si>
  <si>
    <t>VLookUp</t>
  </si>
  <si>
    <t>HLookUp</t>
  </si>
  <si>
    <t>Hlook up functionality is absolutely same as Vlookup function and arguments , as I have copied our previous data into a transposed format with paste special , transpose and then applied entire vlookup code syntax , the change remains in the code as we write hlookup here instead of Vlookup and in the index number given is row index instead of column index.</t>
  </si>
  <si>
    <t>Index Method</t>
  </si>
  <si>
    <t>Index method helps us to find out the value of a celll based on row and column number</t>
  </si>
  <si>
    <t>Age</t>
  </si>
  <si>
    <t>Occupation</t>
  </si>
  <si>
    <t>Hometown</t>
  </si>
  <si>
    <t>Charlie</t>
  </si>
  <si>
    <t>Lima</t>
  </si>
  <si>
    <t>Farah</t>
  </si>
  <si>
    <t>Noah</t>
  </si>
  <si>
    <t>Martin</t>
  </si>
  <si>
    <t>Service</t>
  </si>
  <si>
    <t>Business</t>
  </si>
  <si>
    <t>Unemployed</t>
  </si>
  <si>
    <t>Delhi</t>
  </si>
  <si>
    <t>Kolkata</t>
  </si>
  <si>
    <t>Patna</t>
  </si>
  <si>
    <t>Raipur</t>
  </si>
  <si>
    <t>Mumbai</t>
  </si>
  <si>
    <t>Pune</t>
  </si>
  <si>
    <t>Our target now is suppose 5th row and 3rd column. In our formula we will type in Index , then select the entire table area , then provide first row and then the column number - "service" should be the output. Let's have a look.</t>
  </si>
  <si>
    <t>Formula cell</t>
  </si>
  <si>
    <t>Match Method</t>
  </si>
  <si>
    <t>Match method helps us to extract the row record number of the particular argument that is given as a query in the formula , we will take the same example over here on the data</t>
  </si>
  <si>
    <t>Suppose our target here is to find out the row record number for Charlie , Let's take charlie written as a separate variable , in our  formula the first argument would be the cell reference number of Charlie , Then we will be selecting the entire range of the name column as we are trying to find out the row number based on a name , then at the very end we will write 0 which will ensure exact match. 2 should be our output here.</t>
  </si>
  <si>
    <t>Target Cell</t>
  </si>
  <si>
    <t>Now suppose we want to find out that in which column Occupation is residing , we can see in the data that it's in 3rd column. With the help of match formula we will be able to identify the same , in Here our target cekk will be Occupation , the range will be the entire range of columns(Name,Age,Occupation,Hometown) , and as before for exact match we will use 0.</t>
  </si>
  <si>
    <t>Index &amp; Match Combined</t>
  </si>
  <si>
    <t>This is a very powerful application of excel . Combining the index and match formula together , we will be able to get the output of a specific data from the entire dataset.</t>
  </si>
  <si>
    <t>Pivot Table</t>
  </si>
  <si>
    <t>Pivot table helps us to filter our data more effectively and on differenet set of layers , let's understand the same. From the same source of data we can create a pivot table on the same worksheet and on a different worksheet as well.</t>
  </si>
  <si>
    <t>House</t>
  </si>
  <si>
    <t>GOF1</t>
  </si>
  <si>
    <t>GOF2</t>
  </si>
  <si>
    <t>Hermione</t>
  </si>
  <si>
    <t>Malfoy</t>
  </si>
  <si>
    <t>Crabbe</t>
  </si>
  <si>
    <t>Goyle</t>
  </si>
  <si>
    <t>Luna</t>
  </si>
  <si>
    <t>Helga</t>
  </si>
  <si>
    <t>Rowena</t>
  </si>
  <si>
    <t>Gryfindor</t>
  </si>
  <si>
    <t>Slytherin</t>
  </si>
  <si>
    <t>Ravenclaw</t>
  </si>
  <si>
    <t>Hufflepuf</t>
  </si>
  <si>
    <t>Row Labels</t>
  </si>
  <si>
    <t>Grand Total</t>
  </si>
  <si>
    <t>Sum of GOF2</t>
  </si>
  <si>
    <t>GOF3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</si>
</sst>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1" xfId="0" applyBorder="1" applyAlignment="1">
      <alignment horizontal="center"/>
    </xf>
    <xf numFmtId="0" fontId="1" fillId="0" borderId="1" xfId="0" applyFont="1" applyBorder="1"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14" fontId="1" fillId="0" borderId="0" xfId="0" applyNumberFormat="1" applyFont="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xf>
    <xf numFmtId="0" fontId="1" fillId="3" borderId="1" xfId="0" applyFont="1" applyFill="1" applyBorder="1" applyAlignment="1">
      <alignment horizontal="center"/>
    </xf>
    <xf numFmtId="0" fontId="0" fillId="5" borderId="1" xfId="0" applyFill="1" applyBorder="1" applyAlignment="1">
      <alignment horizontal="center"/>
    </xf>
    <xf numFmtId="0" fontId="0" fillId="0" borderId="3" xfId="0" applyBorder="1" applyAlignment="1">
      <alignment horizontal="center"/>
    </xf>
    <xf numFmtId="0" fontId="1" fillId="3" borderId="3" xfId="0" applyFont="1" applyFill="1" applyBorder="1" applyAlignment="1">
      <alignment horizontal="center"/>
    </xf>
    <xf numFmtId="0" fontId="0" fillId="5" borderId="3" xfId="0" applyFill="1" applyBorder="1" applyAlignment="1">
      <alignment horizontal="center"/>
    </xf>
    <xf numFmtId="0" fontId="1" fillId="0" borderId="4" xfId="0" applyFont="1" applyBorder="1" applyAlignment="1">
      <alignment horizont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1" fillId="4" borderId="1" xfId="0" applyFont="1" applyFill="1" applyBorder="1" applyAlignment="1">
      <alignment horizontal="center"/>
    </xf>
    <xf numFmtId="0" fontId="0" fillId="5" borderId="1" xfId="0" applyFill="1" applyBorder="1" applyAlignment="1">
      <alignment horizontal="center" wrapText="1"/>
    </xf>
    <xf numFmtId="0" fontId="1"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3" borderId="1" xfId="0" applyFont="1" applyFill="1" applyBorder="1" applyAlignment="1">
      <alignment horizontal="center"/>
    </xf>
    <xf numFmtId="0" fontId="0" fillId="5" borderId="1" xfId="0"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0"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engupta" refreshedDate="44990.422883333333" createdVersion="8" refreshedVersion="8" minRefreshableVersion="3" recordCount="10" xr:uid="{EB509BEC-A750-4725-B426-690DDAA16299}">
  <cacheSource type="worksheet">
    <worksheetSource ref="A8:D18" sheet="Pivot Table"/>
  </cacheSource>
  <cacheFields count="4">
    <cacheField name="Name" numFmtId="0">
      <sharedItems/>
    </cacheField>
    <cacheField name="House" numFmtId="0">
      <sharedItems count="4">
        <s v="Gryfindor"/>
        <s v="Slytherin"/>
        <s v="Ravenclaw"/>
        <s v="Hufflepuf"/>
      </sharedItems>
    </cacheField>
    <cacheField name="GOF1" numFmtId="0">
      <sharedItems containsSemiMixedTypes="0" containsString="0" containsNumber="1" containsInteger="1" minValue="590" maxValue="988"/>
    </cacheField>
    <cacheField name="GOF2" numFmtId="0">
      <sharedItems containsSemiMixedTypes="0" containsString="0" containsNumber="1" containsInteger="1" minValue="553" maxValue="967"/>
    </cacheField>
  </cacheFields>
  <extLst>
    <ext xmlns:x14="http://schemas.microsoft.com/office/spreadsheetml/2009/9/main" uri="{725AE2AE-9491-48be-B2B4-4EB974FC3084}">
      <x14:pivotCacheDefinition pivotCacheId="1138881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Harry"/>
    <x v="0"/>
    <n v="590"/>
    <n v="960"/>
  </r>
  <r>
    <s v="Hermione"/>
    <x v="0"/>
    <n v="974"/>
    <n v="553"/>
  </r>
  <r>
    <s v="Ron"/>
    <x v="0"/>
    <n v="775"/>
    <n v="794"/>
  </r>
  <r>
    <s v="Ginny"/>
    <x v="0"/>
    <n v="983"/>
    <n v="734"/>
  </r>
  <r>
    <s v="Malfoy"/>
    <x v="1"/>
    <n v="988"/>
    <n v="789"/>
  </r>
  <r>
    <s v="Crabbe"/>
    <x v="1"/>
    <n v="800"/>
    <n v="564"/>
  </r>
  <r>
    <s v="Goyle"/>
    <x v="1"/>
    <n v="798"/>
    <n v="768"/>
  </r>
  <r>
    <s v="Luna"/>
    <x v="2"/>
    <n v="674"/>
    <n v="911"/>
  </r>
  <r>
    <s v="Helga"/>
    <x v="3"/>
    <n v="745"/>
    <n v="967"/>
  </r>
  <r>
    <s v="Rowena"/>
    <x v="2"/>
    <n v="685"/>
    <n v="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5851D-2B71-4768-B773-A35DB820A9D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6" firstHeaderRow="1" firstDataRow="1" firstDataCol="1"/>
  <pivotFields count="4">
    <pivotField showAll="0"/>
    <pivotField axis="axisRow" showAll="0">
      <items count="5">
        <item x="0"/>
        <item x="3"/>
        <item x="2"/>
        <item x="1"/>
        <item t="default"/>
      </items>
    </pivotField>
    <pivotField showAll="0"/>
    <pivotField dataField="1" showAll="0"/>
  </pivotFields>
  <rowFields count="1">
    <field x="1"/>
  </rowFields>
  <rowItems count="5">
    <i>
      <x/>
    </i>
    <i>
      <x v="1"/>
    </i>
    <i>
      <x v="2"/>
    </i>
    <i>
      <x v="3"/>
    </i>
    <i t="grand">
      <x/>
    </i>
  </rowItems>
  <colItems count="1">
    <i/>
  </colItems>
  <dataFields count="1">
    <dataField name="Sum of GOF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23" t="s">
        <v>0</v>
      </c>
      <c r="B1" s="23"/>
      <c r="C1" s="23"/>
      <c r="D1" s="2"/>
      <c r="E1" s="2"/>
      <c r="F1" s="2"/>
      <c r="G1" s="2"/>
    </row>
    <row r="2" spans="1:7" x14ac:dyDescent="0.25">
      <c r="A2" s="23" t="s">
        <v>1</v>
      </c>
      <c r="B2" s="23"/>
      <c r="C2" s="23"/>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23" t="s">
        <v>8</v>
      </c>
      <c r="B6" s="23"/>
      <c r="C6" s="23"/>
      <c r="D6" s="23"/>
      <c r="E6" s="23"/>
      <c r="F6" s="2"/>
      <c r="G6" s="2"/>
    </row>
    <row r="7" spans="1:7" ht="39" customHeight="1" x14ac:dyDescent="0.25">
      <c r="A7" s="24" t="s">
        <v>9</v>
      </c>
      <c r="B7" s="24"/>
      <c r="C7" s="24"/>
      <c r="D7" s="24"/>
      <c r="E7" s="24"/>
      <c r="F7" s="2"/>
      <c r="G7" s="2" t="str">
        <f>_xlfn.TEXTJOIN(" ",TRUE,C3:F3)</f>
        <v>harry potter weasley</v>
      </c>
    </row>
    <row r="8" spans="1:7" ht="34.5" customHeight="1" x14ac:dyDescent="0.25">
      <c r="A8" s="24" t="s">
        <v>10</v>
      </c>
      <c r="B8" s="24"/>
      <c r="C8" s="24"/>
      <c r="D8" s="24"/>
      <c r="E8" s="24"/>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T25" sqref="T25"/>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25" t="s">
        <v>11</v>
      </c>
      <c r="B1" s="25"/>
      <c r="C1" s="25"/>
      <c r="D1" s="25"/>
      <c r="E1" s="25"/>
      <c r="F1" s="25"/>
      <c r="G1" s="25"/>
      <c r="H1" s="25"/>
      <c r="I1" s="25"/>
      <c r="J1" s="25"/>
      <c r="K1" s="8"/>
      <c r="L1" s="8"/>
      <c r="M1" s="8"/>
    </row>
    <row r="2" spans="1:13" x14ac:dyDescent="0.25">
      <c r="A2" s="25"/>
      <c r="B2" s="25"/>
      <c r="C2" s="25"/>
      <c r="D2" s="25"/>
      <c r="E2" s="25"/>
      <c r="F2" s="25"/>
      <c r="G2" s="25"/>
      <c r="H2" s="25"/>
      <c r="I2" s="25"/>
      <c r="J2" s="25"/>
      <c r="K2" s="8"/>
      <c r="L2" s="8"/>
      <c r="M2" s="8"/>
    </row>
    <row r="3" spans="1:13" ht="36.75" customHeight="1" x14ac:dyDescent="0.25">
      <c r="A3" s="25"/>
      <c r="B3" s="25"/>
      <c r="C3" s="25"/>
      <c r="D3" s="25"/>
      <c r="E3" s="25"/>
      <c r="F3" s="25"/>
      <c r="G3" s="25"/>
      <c r="H3" s="25"/>
      <c r="I3" s="25"/>
      <c r="J3" s="25"/>
      <c r="K3" s="8"/>
      <c r="L3" s="8"/>
      <c r="M3" s="8"/>
    </row>
    <row r="4" spans="1:13" x14ac:dyDescent="0.25">
      <c r="A4" s="25" t="s">
        <v>12</v>
      </c>
      <c r="B4" s="25"/>
      <c r="C4" s="25"/>
      <c r="D4" s="25"/>
      <c r="E4" s="25"/>
      <c r="F4" s="25"/>
      <c r="G4" s="25"/>
      <c r="H4" s="25"/>
      <c r="I4" s="25"/>
      <c r="J4" s="25"/>
      <c r="K4" s="8"/>
      <c r="L4" s="8"/>
      <c r="M4" s="8"/>
    </row>
    <row r="5" spans="1:13" x14ac:dyDescent="0.25">
      <c r="A5" s="25"/>
      <c r="B5" s="25"/>
      <c r="C5" s="25"/>
      <c r="D5" s="25"/>
      <c r="E5" s="25"/>
      <c r="F5" s="25"/>
      <c r="G5" s="25"/>
      <c r="H5" s="25"/>
      <c r="I5" s="25"/>
      <c r="J5" s="25"/>
      <c r="K5" s="8"/>
      <c r="L5" s="8"/>
      <c r="M5" s="8"/>
    </row>
    <row r="6" spans="1:13" x14ac:dyDescent="0.25">
      <c r="A6" s="25"/>
      <c r="B6" s="25"/>
      <c r="C6" s="25"/>
      <c r="D6" s="25"/>
      <c r="E6" s="25"/>
      <c r="F6" s="25"/>
      <c r="G6" s="25"/>
      <c r="H6" s="25"/>
      <c r="I6" s="25"/>
      <c r="J6" s="25"/>
      <c r="K6" s="8"/>
      <c r="L6" s="8"/>
      <c r="M6" s="8"/>
    </row>
    <row r="7" spans="1:13" x14ac:dyDescent="0.25">
      <c r="A7" s="25"/>
      <c r="B7" s="25"/>
      <c r="C7" s="25"/>
      <c r="D7" s="25"/>
      <c r="E7" s="25"/>
      <c r="F7" s="25"/>
      <c r="G7" s="25"/>
      <c r="H7" s="25"/>
      <c r="I7" s="25"/>
      <c r="J7" s="25"/>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11"/>
      <c r="B10" s="11" t="s">
        <v>14</v>
      </c>
      <c r="C10" s="11" t="s">
        <v>15</v>
      </c>
      <c r="D10" s="11"/>
      <c r="E10" s="11"/>
      <c r="F10" s="11" t="s">
        <v>18</v>
      </c>
      <c r="G10" s="11" t="s">
        <v>22</v>
      </c>
      <c r="H10" s="11" t="s">
        <v>19</v>
      </c>
      <c r="I10" s="11" t="s">
        <v>20</v>
      </c>
      <c r="J10" s="11" t="s">
        <v>21</v>
      </c>
      <c r="K10" s="11" t="s">
        <v>40</v>
      </c>
      <c r="L10" s="11" t="s">
        <v>41</v>
      </c>
      <c r="M10" s="11" t="s">
        <v>43</v>
      </c>
    </row>
    <row r="11" spans="1:13" x14ac:dyDescent="0.25">
      <c r="A11" s="8"/>
      <c r="B11" s="8" t="s">
        <v>13</v>
      </c>
      <c r="C11" s="9">
        <v>0.2</v>
      </c>
      <c r="D11" s="8"/>
      <c r="E11" s="8"/>
      <c r="F11" s="8" t="s">
        <v>23</v>
      </c>
      <c r="G11" s="8" t="s">
        <v>35</v>
      </c>
      <c r="H11" s="8">
        <v>235000</v>
      </c>
      <c r="I11" s="10">
        <f>_xlfn.IFS(G11="Royal enfield",20%,G11= "Bajaj",15%,G11="Harley Davidson",12%)</f>
        <v>0.2</v>
      </c>
      <c r="J11" s="10">
        <f>_xlfn.SWITCH(G11,"Royal enfield",0.2,"Bajaj",0.15,"Harley Davidson",0.12,"Data Not Found")</f>
        <v>0.2</v>
      </c>
      <c r="K11" s="8">
        <f>H11-(H11*J11)</f>
        <v>188000</v>
      </c>
      <c r="L11" s="8" t="str">
        <f>_xlfn.SWITCH(TRUE,K11 &gt;=200000, " Expensive", "Cheap")</f>
        <v>Cheap</v>
      </c>
      <c r="M11" s="8">
        <f>_xlfn.SWITCH(G11,$B$11,$C$11,$B$12,$C$12,$B$13,$C$13,"Data Not Found")</f>
        <v>0.2</v>
      </c>
    </row>
    <row r="12" spans="1:13" x14ac:dyDescent="0.25">
      <c r="A12" s="8"/>
      <c r="B12" s="8" t="s">
        <v>16</v>
      </c>
      <c r="C12" s="9">
        <v>0.15</v>
      </c>
      <c r="D12" s="8"/>
      <c r="E12" s="8"/>
      <c r="F12" s="8" t="s">
        <v>24</v>
      </c>
      <c r="G12" s="8" t="s">
        <v>17</v>
      </c>
      <c r="H12" s="8">
        <v>525000</v>
      </c>
      <c r="I12" s="10">
        <f t="shared" ref="I12:I23" si="0">_xlfn.IFS(G12="Royal enfield",20%,G12= "Bajaj",15%,G12="Harley Davidson",12%)</f>
        <v>0.12</v>
      </c>
      <c r="J12" s="10">
        <f t="shared" ref="J12:J23" si="1">_xlfn.SWITCH(G12,"Royal enfield",0.2,"Bajaj",0.15,"Harley Davidson",0.12,"Data Not Found")</f>
        <v>0.12</v>
      </c>
      <c r="K12" s="8">
        <f t="shared" ref="K12:K23" si="2">H12-(H12*J12)</f>
        <v>462000</v>
      </c>
      <c r="L12" s="8" t="str">
        <f t="shared" ref="L12:L22" si="3">_xlfn.SWITCH(TRUE,K12 &gt;=200000, " Expensive", "Cheap")</f>
        <v xml:space="preserve"> Expensive</v>
      </c>
      <c r="M12" s="8">
        <f t="shared" ref="M12:M22" si="4">_xlfn.SWITCH(G12,$B$11,$C$11,$B$12,$C$12,$B$13,$C$13,"Data Not Found")</f>
        <v>0.12</v>
      </c>
    </row>
    <row r="13" spans="1:13" x14ac:dyDescent="0.25">
      <c r="A13" s="8"/>
      <c r="B13" s="8" t="s">
        <v>17</v>
      </c>
      <c r="C13" s="9">
        <v>0.12</v>
      </c>
      <c r="D13" s="8"/>
      <c r="E13" s="8"/>
      <c r="F13" s="8" t="s">
        <v>25</v>
      </c>
      <c r="G13" s="8" t="s">
        <v>17</v>
      </c>
      <c r="H13" s="8">
        <v>950000</v>
      </c>
      <c r="I13" s="10">
        <f t="shared" si="0"/>
        <v>0.12</v>
      </c>
      <c r="J13" s="10">
        <f t="shared" si="1"/>
        <v>0.12</v>
      </c>
      <c r="K13" s="8">
        <f t="shared" si="2"/>
        <v>836000</v>
      </c>
      <c r="L13" s="8" t="str">
        <f t="shared" si="3"/>
        <v xml:space="preserve"> Expensive</v>
      </c>
      <c r="M13" s="8">
        <f t="shared" si="4"/>
        <v>0.12</v>
      </c>
    </row>
    <row r="14" spans="1:13" x14ac:dyDescent="0.25">
      <c r="A14" s="8"/>
      <c r="B14" s="8"/>
      <c r="C14" s="8"/>
      <c r="D14" s="8"/>
      <c r="E14" s="8"/>
      <c r="F14" s="8" t="s">
        <v>26</v>
      </c>
      <c r="G14" s="8" t="s">
        <v>35</v>
      </c>
      <c r="H14" s="8">
        <v>325000</v>
      </c>
      <c r="I14" s="10">
        <f t="shared" si="0"/>
        <v>0.2</v>
      </c>
      <c r="J14" s="10">
        <f t="shared" si="1"/>
        <v>0.2</v>
      </c>
      <c r="K14" s="8">
        <f t="shared" si="2"/>
        <v>260000</v>
      </c>
      <c r="L14" s="8" t="str">
        <f t="shared" si="3"/>
        <v xml:space="preserve"> Expensive</v>
      </c>
      <c r="M14" s="8">
        <f t="shared" si="4"/>
        <v>0.2</v>
      </c>
    </row>
    <row r="15" spans="1:13" x14ac:dyDescent="0.25">
      <c r="A15" s="8"/>
      <c r="B15" s="8"/>
      <c r="C15" s="8"/>
      <c r="D15" s="8"/>
      <c r="E15" s="8"/>
      <c r="F15" s="8" t="s">
        <v>27</v>
      </c>
      <c r="G15" s="8" t="s">
        <v>35</v>
      </c>
      <c r="H15" s="8">
        <v>262000</v>
      </c>
      <c r="I15" s="10">
        <f t="shared" si="0"/>
        <v>0.2</v>
      </c>
      <c r="J15" s="10">
        <f t="shared" si="1"/>
        <v>0.2</v>
      </c>
      <c r="K15" s="8">
        <f t="shared" si="2"/>
        <v>209600</v>
      </c>
      <c r="L15" s="8" t="str">
        <f t="shared" si="3"/>
        <v xml:space="preserve"> Expensive</v>
      </c>
      <c r="M15" s="8">
        <f t="shared" si="4"/>
        <v>0.2</v>
      </c>
    </row>
    <row r="16" spans="1:13" x14ac:dyDescent="0.25">
      <c r="A16" s="8"/>
      <c r="B16" s="8"/>
      <c r="C16" s="8"/>
      <c r="D16" s="8"/>
      <c r="E16" s="8"/>
      <c r="F16" s="8" t="s">
        <v>28</v>
      </c>
      <c r="G16" s="8" t="s">
        <v>17</v>
      </c>
      <c r="H16" s="8">
        <v>1650000</v>
      </c>
      <c r="I16" s="10">
        <f t="shared" si="0"/>
        <v>0.12</v>
      </c>
      <c r="J16" s="10">
        <f t="shared" si="1"/>
        <v>0.12</v>
      </c>
      <c r="K16" s="8">
        <f t="shared" si="2"/>
        <v>1452000</v>
      </c>
      <c r="L16" s="8" t="str">
        <f t="shared" si="3"/>
        <v xml:space="preserve"> Expensive</v>
      </c>
      <c r="M16" s="8">
        <f t="shared" si="4"/>
        <v>0.12</v>
      </c>
    </row>
    <row r="17" spans="1:13" x14ac:dyDescent="0.25">
      <c r="A17" s="8"/>
      <c r="B17" s="8"/>
      <c r="C17" s="8"/>
      <c r="D17" s="8"/>
      <c r="E17" s="8"/>
      <c r="F17" s="8" t="s">
        <v>29</v>
      </c>
      <c r="G17" s="8" t="s">
        <v>16</v>
      </c>
      <c r="H17" s="8">
        <v>85000</v>
      </c>
      <c r="I17" s="10">
        <f t="shared" si="0"/>
        <v>0.15</v>
      </c>
      <c r="J17" s="10">
        <f t="shared" si="1"/>
        <v>0.15</v>
      </c>
      <c r="K17" s="8">
        <f t="shared" si="2"/>
        <v>72250</v>
      </c>
      <c r="L17" s="8" t="str">
        <f t="shared" si="3"/>
        <v>Cheap</v>
      </c>
      <c r="M17" s="8">
        <f t="shared" si="4"/>
        <v>0.15</v>
      </c>
    </row>
    <row r="18" spans="1:13" x14ac:dyDescent="0.25">
      <c r="A18" s="8"/>
      <c r="B18" s="8"/>
      <c r="C18" s="8"/>
      <c r="D18" s="8"/>
      <c r="E18" s="8"/>
      <c r="F18" s="8" t="s">
        <v>30</v>
      </c>
      <c r="G18" s="8" t="s">
        <v>16</v>
      </c>
      <c r="H18" s="8">
        <v>63000</v>
      </c>
      <c r="I18" s="10">
        <f t="shared" si="0"/>
        <v>0.15</v>
      </c>
      <c r="J18" s="10">
        <f t="shared" si="1"/>
        <v>0.15</v>
      </c>
      <c r="K18" s="8">
        <f t="shared" si="2"/>
        <v>53550</v>
      </c>
      <c r="L18" s="8" t="str">
        <f t="shared" si="3"/>
        <v>Cheap</v>
      </c>
      <c r="M18" s="8">
        <f t="shared" si="4"/>
        <v>0.15</v>
      </c>
    </row>
    <row r="19" spans="1:13" x14ac:dyDescent="0.25">
      <c r="A19" s="8"/>
      <c r="B19" s="8"/>
      <c r="C19" s="8"/>
      <c r="D19" s="8"/>
      <c r="E19" s="8"/>
      <c r="F19" s="8" t="s">
        <v>31</v>
      </c>
      <c r="G19" s="8" t="s">
        <v>16</v>
      </c>
      <c r="H19" s="8">
        <v>48000</v>
      </c>
      <c r="I19" s="10">
        <f t="shared" si="0"/>
        <v>0.15</v>
      </c>
      <c r="J19" s="10">
        <f t="shared" si="1"/>
        <v>0.15</v>
      </c>
      <c r="K19" s="8">
        <f t="shared" si="2"/>
        <v>40800</v>
      </c>
      <c r="L19" s="8" t="str">
        <f t="shared" si="3"/>
        <v>Cheap</v>
      </c>
      <c r="M19" s="8">
        <f t="shared" si="4"/>
        <v>0.15</v>
      </c>
    </row>
    <row r="20" spans="1:13" x14ac:dyDescent="0.25">
      <c r="A20" s="8"/>
      <c r="B20" s="8"/>
      <c r="C20" s="8"/>
      <c r="D20" s="8"/>
      <c r="E20" s="8"/>
      <c r="F20" s="8" t="s">
        <v>32</v>
      </c>
      <c r="G20" s="8" t="s">
        <v>16</v>
      </c>
      <c r="H20" s="8">
        <v>135000</v>
      </c>
      <c r="I20" s="10">
        <f t="shared" si="0"/>
        <v>0.15</v>
      </c>
      <c r="J20" s="10">
        <f t="shared" si="1"/>
        <v>0.15</v>
      </c>
      <c r="K20" s="8">
        <f t="shared" si="2"/>
        <v>114750</v>
      </c>
      <c r="L20" s="8" t="str">
        <f t="shared" si="3"/>
        <v>Cheap</v>
      </c>
      <c r="M20" s="8">
        <f t="shared" si="4"/>
        <v>0.15</v>
      </c>
    </row>
    <row r="21" spans="1:13" x14ac:dyDescent="0.25">
      <c r="A21" s="8"/>
      <c r="B21" s="8"/>
      <c r="C21" s="8"/>
      <c r="D21" s="8"/>
      <c r="E21" s="8"/>
      <c r="F21" s="8" t="s">
        <v>33</v>
      </c>
      <c r="G21" s="8" t="s">
        <v>35</v>
      </c>
      <c r="H21" s="8">
        <v>148000</v>
      </c>
      <c r="I21" s="10">
        <f t="shared" si="0"/>
        <v>0.2</v>
      </c>
      <c r="J21" s="10">
        <f t="shared" si="1"/>
        <v>0.2</v>
      </c>
      <c r="K21" s="8">
        <f t="shared" si="2"/>
        <v>118400</v>
      </c>
      <c r="L21" s="8" t="str">
        <f t="shared" si="3"/>
        <v>Cheap</v>
      </c>
      <c r="M21" s="8">
        <f t="shared" si="4"/>
        <v>0.2</v>
      </c>
    </row>
    <row r="22" spans="1:13" x14ac:dyDescent="0.25">
      <c r="A22" s="8"/>
      <c r="B22" s="8"/>
      <c r="C22" s="8"/>
      <c r="D22" s="8"/>
      <c r="E22" s="8"/>
      <c r="F22" s="8" t="s">
        <v>34</v>
      </c>
      <c r="G22" s="8" t="s">
        <v>35</v>
      </c>
      <c r="H22" s="8">
        <v>147000</v>
      </c>
      <c r="I22" s="10">
        <f t="shared" si="0"/>
        <v>0.2</v>
      </c>
      <c r="J22" s="10">
        <f t="shared" si="1"/>
        <v>0.2</v>
      </c>
      <c r="K22" s="8">
        <f t="shared" si="2"/>
        <v>117600</v>
      </c>
      <c r="L22" s="8" t="str">
        <f t="shared" si="3"/>
        <v>Cheap</v>
      </c>
      <c r="M22" s="8">
        <f t="shared" si="4"/>
        <v>0.2</v>
      </c>
    </row>
    <row r="23" spans="1:13" x14ac:dyDescent="0.25">
      <c r="A23" s="8"/>
      <c r="B23" s="8"/>
      <c r="C23" s="8"/>
      <c r="D23" s="8"/>
      <c r="E23" s="8"/>
      <c r="F23" s="8" t="s">
        <v>37</v>
      </c>
      <c r="G23" s="8" t="s">
        <v>36</v>
      </c>
      <c r="H23" s="8">
        <v>52000</v>
      </c>
      <c r="I23" s="10" t="e">
        <f t="shared" si="0"/>
        <v>#N/A</v>
      </c>
      <c r="J23" s="10" t="str">
        <f t="shared" si="1"/>
        <v>Data Not Found</v>
      </c>
      <c r="K23" s="8" t="e">
        <f t="shared" si="2"/>
        <v>#VALUE!</v>
      </c>
      <c r="L23" s="8"/>
      <c r="M23" s="8"/>
    </row>
    <row r="24" spans="1:13" x14ac:dyDescent="0.25">
      <c r="A24" s="8"/>
      <c r="B24" s="8"/>
      <c r="C24" s="8"/>
      <c r="D24" s="8"/>
      <c r="E24" s="8"/>
      <c r="F24" s="8"/>
      <c r="G24" s="8"/>
      <c r="H24" s="8"/>
      <c r="I24" s="8"/>
      <c r="J24" s="8"/>
      <c r="K24" s="8"/>
      <c r="L24" s="8"/>
      <c r="M24" s="8"/>
    </row>
    <row r="25" spans="1:13" ht="72.75" customHeight="1" x14ac:dyDescent="0.25">
      <c r="A25" s="25" t="s">
        <v>38</v>
      </c>
      <c r="B25" s="25"/>
      <c r="C25" s="25"/>
      <c r="D25" s="25"/>
      <c r="E25" s="25"/>
      <c r="F25" s="25"/>
      <c r="G25" s="25"/>
      <c r="H25" s="8"/>
      <c r="I25" s="8"/>
      <c r="J25" s="8"/>
      <c r="K25" s="8"/>
      <c r="L25" s="8"/>
      <c r="M25" s="8"/>
    </row>
    <row r="26" spans="1:13" x14ac:dyDescent="0.25">
      <c r="A26" s="8"/>
      <c r="B26" s="8"/>
      <c r="C26" s="8"/>
      <c r="D26" s="8"/>
      <c r="E26" s="8"/>
      <c r="F26" s="8"/>
      <c r="G26" s="8"/>
      <c r="H26" s="8"/>
      <c r="I26" s="8"/>
      <c r="J26" s="8"/>
      <c r="K26" s="8"/>
      <c r="L26" s="8"/>
      <c r="M26" s="8"/>
    </row>
    <row r="27" spans="1:13" x14ac:dyDescent="0.25">
      <c r="A27" s="8"/>
      <c r="B27" s="8"/>
      <c r="C27" s="8"/>
      <c r="D27" s="8"/>
      <c r="E27" s="8"/>
      <c r="F27" s="8"/>
      <c r="G27" s="8"/>
      <c r="H27" s="8"/>
      <c r="I27" s="8"/>
      <c r="J27" s="8"/>
      <c r="K27" s="8"/>
      <c r="L27" s="8"/>
      <c r="M27" s="8"/>
    </row>
    <row r="28" spans="1:13" x14ac:dyDescent="0.25">
      <c r="A28" s="25" t="s">
        <v>39</v>
      </c>
      <c r="B28" s="25"/>
      <c r="C28" s="25"/>
      <c r="D28" s="25"/>
      <c r="E28" s="25"/>
      <c r="F28" s="25"/>
      <c r="G28" s="25"/>
      <c r="H28" s="8"/>
      <c r="I28" s="8"/>
      <c r="J28" s="8"/>
      <c r="K28" s="8"/>
      <c r="L28" s="8"/>
      <c r="M28" s="8"/>
    </row>
    <row r="29" spans="1:13" x14ac:dyDescent="0.25">
      <c r="A29" s="25"/>
      <c r="B29" s="25"/>
      <c r="C29" s="25"/>
      <c r="D29" s="25"/>
      <c r="E29" s="25"/>
      <c r="F29" s="25"/>
      <c r="G29" s="25"/>
      <c r="H29" s="8"/>
      <c r="I29" s="8"/>
      <c r="J29" s="8"/>
      <c r="K29" s="8"/>
      <c r="L29" s="8"/>
      <c r="M29" s="8"/>
    </row>
    <row r="32" spans="1:13" x14ac:dyDescent="0.25">
      <c r="A32" s="25" t="s">
        <v>42</v>
      </c>
      <c r="B32" s="25"/>
      <c r="C32" s="25"/>
      <c r="D32" s="25"/>
      <c r="E32" s="25"/>
      <c r="F32" s="25"/>
      <c r="G32" s="25"/>
    </row>
    <row r="33" spans="1:7" x14ac:dyDescent="0.25">
      <c r="A33" s="25"/>
      <c r="B33" s="25"/>
      <c r="C33" s="25"/>
      <c r="D33" s="25"/>
      <c r="E33" s="25"/>
      <c r="F33" s="25"/>
      <c r="G33" s="25"/>
    </row>
    <row r="34" spans="1:7" x14ac:dyDescent="0.25">
      <c r="A34" s="25"/>
      <c r="B34" s="25"/>
      <c r="C34" s="25"/>
      <c r="D34" s="25"/>
      <c r="E34" s="25"/>
      <c r="F34" s="25"/>
      <c r="G34" s="25"/>
    </row>
    <row r="35" spans="1:7" x14ac:dyDescent="0.25">
      <c r="A35" s="25"/>
      <c r="B35" s="25"/>
      <c r="C35" s="25"/>
      <c r="D35" s="25"/>
      <c r="E35" s="25"/>
      <c r="F35" s="25"/>
      <c r="G35" s="25"/>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24" t="s">
        <v>56</v>
      </c>
      <c r="B8" s="24"/>
      <c r="C8" s="24"/>
    </row>
    <row r="9" spans="1:8" x14ac:dyDescent="0.25">
      <c r="A9" s="24"/>
      <c r="B9" s="24"/>
      <c r="C9" s="24"/>
    </row>
    <row r="10" spans="1:8" x14ac:dyDescent="0.25">
      <c r="A10" s="24"/>
      <c r="B10" s="24"/>
      <c r="C10" s="24"/>
    </row>
    <row r="11" spans="1:8" ht="29.25" customHeight="1" x14ac:dyDescent="0.25">
      <c r="A11" s="24"/>
      <c r="B11" s="24"/>
      <c r="C11" s="24"/>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workbookViewId="0">
      <selection activeCell="G26" sqref="G2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25" t="s">
        <v>69</v>
      </c>
      <c r="B1" s="25"/>
      <c r="C1" s="25"/>
      <c r="D1" s="25"/>
      <c r="E1" s="25"/>
      <c r="F1" s="25"/>
      <c r="G1" s="25"/>
    </row>
    <row r="2" spans="1:13" x14ac:dyDescent="0.25">
      <c r="A2" s="25"/>
      <c r="B2" s="25"/>
      <c r="C2" s="25"/>
      <c r="D2" s="25"/>
      <c r="E2" s="25"/>
      <c r="F2" s="25"/>
      <c r="G2" s="25"/>
    </row>
    <row r="3" spans="1:13" x14ac:dyDescent="0.25">
      <c r="A3" s="25"/>
      <c r="B3" s="25"/>
      <c r="C3" s="25"/>
      <c r="D3" s="25"/>
      <c r="E3" s="25"/>
      <c r="F3" s="25"/>
      <c r="G3" s="25"/>
    </row>
    <row r="4" spans="1:13" x14ac:dyDescent="0.25">
      <c r="A4" s="25"/>
      <c r="B4" s="25"/>
      <c r="C4" s="25"/>
      <c r="D4" s="25"/>
      <c r="E4" s="25"/>
      <c r="F4" s="25"/>
      <c r="G4" s="25"/>
    </row>
    <row r="5" spans="1:13" x14ac:dyDescent="0.25">
      <c r="A5" s="25"/>
      <c r="B5" s="25"/>
      <c r="C5" s="25"/>
      <c r="D5" s="25"/>
      <c r="E5" s="25"/>
      <c r="F5" s="25"/>
      <c r="G5" s="25"/>
    </row>
    <row r="6" spans="1:13" x14ac:dyDescent="0.25">
      <c r="A6" s="25"/>
      <c r="B6" s="25"/>
      <c r="C6" s="25"/>
      <c r="D6" s="25"/>
      <c r="E6" s="25"/>
      <c r="F6" s="25"/>
      <c r="G6" s="25"/>
    </row>
    <row r="7" spans="1:13" x14ac:dyDescent="0.25">
      <c r="A7" s="25"/>
      <c r="B7" s="25"/>
      <c r="C7" s="25"/>
      <c r="D7" s="25"/>
      <c r="E7" s="25"/>
      <c r="F7" s="25"/>
      <c r="G7" s="25"/>
    </row>
    <row r="10" spans="1:13" x14ac:dyDescent="0.25">
      <c r="J10" s="28" t="s">
        <v>109</v>
      </c>
      <c r="K10" s="28"/>
      <c r="L10" s="28"/>
      <c r="M10" s="28"/>
    </row>
    <row r="11" spans="1:13" x14ac:dyDescent="0.25">
      <c r="A11" s="5" t="s">
        <v>87</v>
      </c>
      <c r="B11" s="5" t="s">
        <v>70</v>
      </c>
      <c r="C11" s="5" t="s">
        <v>71</v>
      </c>
      <c r="D11" s="5" t="s">
        <v>72</v>
      </c>
      <c r="F11" s="29" t="s">
        <v>88</v>
      </c>
      <c r="G11" s="30"/>
    </row>
    <row r="12" spans="1:13" x14ac:dyDescent="0.25">
      <c r="A12" s="4" t="s">
        <v>59</v>
      </c>
      <c r="B12" s="4" t="s">
        <v>80</v>
      </c>
      <c r="C12" s="4" t="s">
        <v>81</v>
      </c>
      <c r="D12" s="4">
        <v>15000</v>
      </c>
      <c r="F12" s="4" t="s">
        <v>80</v>
      </c>
      <c r="G12" s="6">
        <f>SUMIF(B12:B17,"North",D12:D17)</f>
        <v>33000</v>
      </c>
    </row>
    <row r="13" spans="1:13" x14ac:dyDescent="0.25">
      <c r="A13" s="4" t="s">
        <v>73</v>
      </c>
      <c r="B13" s="4" t="s">
        <v>78</v>
      </c>
      <c r="C13" s="4" t="s">
        <v>83</v>
      </c>
      <c r="D13" s="4">
        <v>17400</v>
      </c>
      <c r="F13" s="4" t="s">
        <v>89</v>
      </c>
      <c r="G13" s="6">
        <f>SUMIF(B12:B17,"East",D12:D17)</f>
        <v>47640</v>
      </c>
    </row>
    <row r="14" spans="1:13" x14ac:dyDescent="0.25">
      <c r="A14" s="4" t="s">
        <v>74</v>
      </c>
      <c r="B14" s="4" t="s">
        <v>79</v>
      </c>
      <c r="C14" s="4" t="s">
        <v>84</v>
      </c>
      <c r="D14" s="4">
        <v>13600</v>
      </c>
      <c r="F14" s="4" t="s">
        <v>78</v>
      </c>
      <c r="G14" s="6">
        <f>SUMIF(B12:B17,"South",D12:D17)</f>
        <v>17400</v>
      </c>
    </row>
    <row r="15" spans="1:13" x14ac:dyDescent="0.25">
      <c r="A15" s="4" t="s">
        <v>75</v>
      </c>
      <c r="B15" s="4" t="s">
        <v>80</v>
      </c>
      <c r="C15" s="4" t="s">
        <v>82</v>
      </c>
      <c r="D15" s="4">
        <v>18000</v>
      </c>
    </row>
    <row r="16" spans="1:13" x14ac:dyDescent="0.25">
      <c r="A16" s="4" t="s">
        <v>76</v>
      </c>
      <c r="B16" s="4" t="s">
        <v>79</v>
      </c>
      <c r="C16" s="4" t="s">
        <v>85</v>
      </c>
      <c r="D16" s="4">
        <v>16490</v>
      </c>
    </row>
    <row r="17" spans="1:9" x14ac:dyDescent="0.25">
      <c r="A17" s="4" t="s">
        <v>77</v>
      </c>
      <c r="B17" s="4" t="s">
        <v>79</v>
      </c>
      <c r="C17" s="4" t="s">
        <v>86</v>
      </c>
      <c r="D17" s="4">
        <v>17550</v>
      </c>
    </row>
    <row r="20" spans="1:9" ht="15" customHeight="1" x14ac:dyDescent="0.25">
      <c r="A20" s="27" t="s">
        <v>108</v>
      </c>
      <c r="B20" s="27"/>
      <c r="C20" s="27"/>
      <c r="D20" s="27"/>
      <c r="E20" s="27"/>
      <c r="F20" s="27"/>
      <c r="G20" s="27"/>
      <c r="H20" s="27"/>
      <c r="I20" s="27"/>
    </row>
    <row r="21" spans="1:9" x14ac:dyDescent="0.25">
      <c r="A21" s="27"/>
      <c r="B21" s="27"/>
      <c r="C21" s="27"/>
      <c r="D21" s="27"/>
      <c r="E21" s="27"/>
      <c r="F21" s="27"/>
      <c r="G21" s="27"/>
      <c r="H21" s="27"/>
      <c r="I21" s="27"/>
    </row>
    <row r="22" spans="1:9" ht="44.25" customHeight="1" x14ac:dyDescent="0.25">
      <c r="A22" s="27"/>
      <c r="B22" s="27"/>
      <c r="C22" s="27"/>
      <c r="D22" s="27"/>
      <c r="E22" s="27"/>
      <c r="F22" s="27"/>
      <c r="G22" s="27"/>
      <c r="H22" s="27"/>
      <c r="I22" s="27"/>
    </row>
    <row r="25" spans="1:9" x14ac:dyDescent="0.25">
      <c r="A25" s="5" t="s">
        <v>87</v>
      </c>
      <c r="B25" s="5" t="s">
        <v>70</v>
      </c>
      <c r="C25" s="5" t="s">
        <v>71</v>
      </c>
      <c r="D25" s="5" t="s">
        <v>72</v>
      </c>
      <c r="F25" s="26" t="s">
        <v>103</v>
      </c>
      <c r="G25" s="26"/>
    </row>
    <row r="26" spans="1:9" x14ac:dyDescent="0.25">
      <c r="A26" s="4" t="s">
        <v>59</v>
      </c>
      <c r="B26" s="4" t="s">
        <v>80</v>
      </c>
      <c r="C26" s="4" t="s">
        <v>81</v>
      </c>
      <c r="D26" s="4">
        <v>24504</v>
      </c>
      <c r="F26" s="4" t="s">
        <v>104</v>
      </c>
      <c r="G26" s="4">
        <f>SUMIFS(D26:D43,B26:B43,$B$26,C26:C43,$C$26)</f>
        <v>68884</v>
      </c>
    </row>
    <row r="27" spans="1:9" x14ac:dyDescent="0.25">
      <c r="A27" s="4" t="s">
        <v>73</v>
      </c>
      <c r="B27" s="4" t="s">
        <v>78</v>
      </c>
      <c r="C27" s="4" t="s">
        <v>83</v>
      </c>
      <c r="D27" s="4">
        <v>15666</v>
      </c>
      <c r="F27" s="4" t="s">
        <v>105</v>
      </c>
      <c r="G27" s="4">
        <f>SUMIFS(D26:D43,B26:B43,$B$27,C26:C43,$C$27)</f>
        <v>34294</v>
      </c>
    </row>
    <row r="28" spans="1:9" x14ac:dyDescent="0.25">
      <c r="A28" s="4" t="s">
        <v>74</v>
      </c>
      <c r="B28" s="4" t="s">
        <v>79</v>
      </c>
      <c r="C28" s="4" t="s">
        <v>84</v>
      </c>
      <c r="D28" s="4">
        <v>17989</v>
      </c>
      <c r="F28" s="4" t="s">
        <v>106</v>
      </c>
      <c r="G28" s="4">
        <f>SUMIFS(D26:D43,B26:B43,$B$28,C26:C43,$C$30)</f>
        <v>39938</v>
      </c>
    </row>
    <row r="29" spans="1:9" x14ac:dyDescent="0.25">
      <c r="A29" s="4" t="s">
        <v>75</v>
      </c>
      <c r="B29" s="4" t="s">
        <v>80</v>
      </c>
      <c r="C29" s="4" t="s">
        <v>82</v>
      </c>
      <c r="D29" s="4">
        <v>16505</v>
      </c>
      <c r="F29" s="4" t="s">
        <v>107</v>
      </c>
      <c r="G29" s="4">
        <f>SUMIFS(D26:D43,B26:B43,$B$28,C26:C43,$C$28)</f>
        <v>50789</v>
      </c>
    </row>
    <row r="30" spans="1:9" x14ac:dyDescent="0.25">
      <c r="A30" s="4" t="s">
        <v>76</v>
      </c>
      <c r="B30" s="4" t="s">
        <v>79</v>
      </c>
      <c r="C30" s="4" t="s">
        <v>85</v>
      </c>
      <c r="D30" s="4">
        <v>17974</v>
      </c>
      <c r="F30" s="4"/>
      <c r="G30" s="4"/>
    </row>
    <row r="31" spans="1:9" x14ac:dyDescent="0.25">
      <c r="A31" s="4" t="s">
        <v>77</v>
      </c>
      <c r="B31" s="4" t="s">
        <v>79</v>
      </c>
      <c r="C31" s="4" t="s">
        <v>86</v>
      </c>
      <c r="D31" s="4">
        <v>24453</v>
      </c>
    </row>
    <row r="32" spans="1:9" x14ac:dyDescent="0.25">
      <c r="A32" s="4" t="s">
        <v>90</v>
      </c>
      <c r="B32" s="4" t="s">
        <v>80</v>
      </c>
      <c r="C32" s="4" t="s">
        <v>81</v>
      </c>
      <c r="D32" s="4">
        <v>21606</v>
      </c>
    </row>
    <row r="33" spans="1:4" x14ac:dyDescent="0.25">
      <c r="A33" s="4" t="s">
        <v>91</v>
      </c>
      <c r="B33" s="4" t="s">
        <v>78</v>
      </c>
      <c r="C33" s="4" t="s">
        <v>102</v>
      </c>
      <c r="D33" s="4">
        <v>24522</v>
      </c>
    </row>
    <row r="34" spans="1:4" x14ac:dyDescent="0.25">
      <c r="A34" s="4" t="s">
        <v>92</v>
      </c>
      <c r="B34" s="4" t="s">
        <v>79</v>
      </c>
      <c r="C34" s="4" t="s">
        <v>84</v>
      </c>
      <c r="D34" s="4">
        <v>17167</v>
      </c>
    </row>
    <row r="35" spans="1:4" x14ac:dyDescent="0.25">
      <c r="A35" s="4" t="s">
        <v>93</v>
      </c>
      <c r="B35" s="4" t="s">
        <v>80</v>
      </c>
      <c r="C35" s="4" t="s">
        <v>82</v>
      </c>
      <c r="D35" s="4">
        <v>15570</v>
      </c>
    </row>
    <row r="36" spans="1:4" x14ac:dyDescent="0.25">
      <c r="A36" s="4" t="s">
        <v>94</v>
      </c>
      <c r="B36" s="4" t="s">
        <v>79</v>
      </c>
      <c r="C36" s="4" t="s">
        <v>86</v>
      </c>
      <c r="D36" s="4">
        <v>18340</v>
      </c>
    </row>
    <row r="37" spans="1:4" x14ac:dyDescent="0.25">
      <c r="A37" s="4" t="s">
        <v>95</v>
      </c>
      <c r="B37" s="4" t="s">
        <v>79</v>
      </c>
      <c r="C37" s="4" t="s">
        <v>86</v>
      </c>
      <c r="D37" s="4">
        <v>21871</v>
      </c>
    </row>
    <row r="38" spans="1:4" x14ac:dyDescent="0.25">
      <c r="A38" s="4" t="s">
        <v>96</v>
      </c>
      <c r="B38" s="4" t="s">
        <v>80</v>
      </c>
      <c r="C38" s="4" t="s">
        <v>81</v>
      </c>
      <c r="D38" s="4">
        <v>22774</v>
      </c>
    </row>
    <row r="39" spans="1:4" x14ac:dyDescent="0.25">
      <c r="A39" s="4" t="s">
        <v>97</v>
      </c>
      <c r="B39" s="4" t="s">
        <v>78</v>
      </c>
      <c r="C39" s="4" t="s">
        <v>83</v>
      </c>
      <c r="D39" s="4">
        <v>18628</v>
      </c>
    </row>
    <row r="40" spans="1:4" x14ac:dyDescent="0.25">
      <c r="A40" s="4" t="s">
        <v>98</v>
      </c>
      <c r="B40" s="4" t="s">
        <v>79</v>
      </c>
      <c r="C40" s="4" t="s">
        <v>84</v>
      </c>
      <c r="D40" s="4">
        <v>15633</v>
      </c>
    </row>
    <row r="41" spans="1:4" x14ac:dyDescent="0.25">
      <c r="A41" s="4" t="s">
        <v>99</v>
      </c>
      <c r="B41" s="4" t="s">
        <v>80</v>
      </c>
      <c r="C41" s="4" t="s">
        <v>82</v>
      </c>
      <c r="D41" s="4">
        <v>20204</v>
      </c>
    </row>
    <row r="42" spans="1:4" x14ac:dyDescent="0.25">
      <c r="A42" s="4" t="s">
        <v>100</v>
      </c>
      <c r="B42" s="4" t="s">
        <v>79</v>
      </c>
      <c r="C42" s="4" t="s">
        <v>85</v>
      </c>
      <c r="D42" s="4">
        <v>21964</v>
      </c>
    </row>
    <row r="43" spans="1:4" x14ac:dyDescent="0.25">
      <c r="A43" s="4" t="s">
        <v>101</v>
      </c>
      <c r="B43" s="4" t="s">
        <v>79</v>
      </c>
      <c r="C43" s="4" t="s">
        <v>86</v>
      </c>
      <c r="D43" s="4">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topLeftCell="A4" workbookViewId="0">
      <selection activeCell="H33" sqref="H33"/>
    </sheetView>
  </sheetViews>
  <sheetFormatPr defaultRowHeight="15" x14ac:dyDescent="0.25"/>
  <cols>
    <col min="3" max="3" width="10.140625" bestFit="1" customWidth="1"/>
    <col min="4" max="4" width="13.7109375" customWidth="1"/>
    <col min="5" max="5" width="14.28515625" customWidth="1"/>
    <col min="8" max="8" width="22" customWidth="1"/>
    <col min="9" max="9" width="11.42578125" customWidth="1"/>
    <col min="10" max="10" width="12.42578125" customWidth="1"/>
  </cols>
  <sheetData>
    <row r="1" spans="1:10" x14ac:dyDescent="0.25">
      <c r="A1" s="25" t="s">
        <v>118</v>
      </c>
      <c r="B1" s="25"/>
      <c r="C1" s="25"/>
      <c r="D1" s="25"/>
      <c r="E1" s="25"/>
      <c r="F1" s="25"/>
    </row>
    <row r="2" spans="1:10" x14ac:dyDescent="0.25">
      <c r="A2" s="25"/>
      <c r="B2" s="25"/>
      <c r="C2" s="25"/>
      <c r="D2" s="25"/>
      <c r="E2" s="25"/>
      <c r="F2" s="25"/>
    </row>
    <row r="3" spans="1:10" x14ac:dyDescent="0.25">
      <c r="A3" s="25"/>
      <c r="B3" s="25"/>
      <c r="C3" s="25"/>
      <c r="D3" s="25"/>
      <c r="E3" s="25"/>
      <c r="F3" s="25"/>
    </row>
    <row r="4" spans="1:10" x14ac:dyDescent="0.25">
      <c r="A4" s="25"/>
      <c r="B4" s="25"/>
      <c r="C4" s="25"/>
      <c r="D4" s="25"/>
      <c r="E4" s="25"/>
      <c r="F4" s="25"/>
    </row>
    <row r="7" spans="1:10" x14ac:dyDescent="0.25">
      <c r="A7" s="5" t="s">
        <v>87</v>
      </c>
      <c r="B7" s="5" t="s">
        <v>111</v>
      </c>
      <c r="C7" s="5" t="s">
        <v>110</v>
      </c>
      <c r="D7" s="5" t="s">
        <v>114</v>
      </c>
      <c r="E7" s="5" t="s">
        <v>115</v>
      </c>
      <c r="H7" s="5" t="s">
        <v>111</v>
      </c>
      <c r="I7" s="5" t="s">
        <v>114</v>
      </c>
      <c r="J7" s="5" t="s">
        <v>117</v>
      </c>
    </row>
    <row r="8" spans="1:10" x14ac:dyDescent="0.25">
      <c r="A8" s="4" t="s">
        <v>59</v>
      </c>
      <c r="B8" s="4" t="s">
        <v>112</v>
      </c>
      <c r="C8" s="12">
        <v>33247</v>
      </c>
      <c r="D8" s="4" t="s">
        <v>81</v>
      </c>
      <c r="E8" s="4" t="str">
        <f>TEXT(C8,"ddd")</f>
        <v>Wed</v>
      </c>
      <c r="H8" s="4" t="s">
        <v>113</v>
      </c>
      <c r="I8" s="4" t="s">
        <v>86</v>
      </c>
      <c r="J8" s="4">
        <f>COUNTIFS(B8:B25,$H$8,D8:D25,$I$8)</f>
        <v>1</v>
      </c>
    </row>
    <row r="9" spans="1:10" x14ac:dyDescent="0.25">
      <c r="A9" s="4" t="s">
        <v>73</v>
      </c>
      <c r="B9" s="4" t="s">
        <v>112</v>
      </c>
      <c r="C9" s="12">
        <v>34435</v>
      </c>
      <c r="D9" s="4" t="s">
        <v>83</v>
      </c>
      <c r="E9" s="4" t="str">
        <f t="shared" ref="E9:E25" si="0">TEXT(C9,"ddd")</f>
        <v>Mon</v>
      </c>
    </row>
    <row r="10" spans="1:10" x14ac:dyDescent="0.25">
      <c r="A10" s="4" t="s">
        <v>74</v>
      </c>
      <c r="B10" s="4" t="s">
        <v>113</v>
      </c>
      <c r="C10" s="12">
        <v>33079</v>
      </c>
      <c r="D10" s="4" t="s">
        <v>84</v>
      </c>
      <c r="E10" s="4" t="str">
        <f t="shared" si="0"/>
        <v>Wed</v>
      </c>
    </row>
    <row r="11" spans="1:10" x14ac:dyDescent="0.25">
      <c r="A11" s="4" t="s">
        <v>75</v>
      </c>
      <c r="B11" s="4" t="s">
        <v>112</v>
      </c>
      <c r="C11" s="12">
        <v>33570</v>
      </c>
      <c r="D11" s="4" t="s">
        <v>82</v>
      </c>
      <c r="E11" s="4" t="str">
        <f t="shared" si="0"/>
        <v>Thu</v>
      </c>
    </row>
    <row r="12" spans="1:10" x14ac:dyDescent="0.25">
      <c r="A12" s="4" t="s">
        <v>76</v>
      </c>
      <c r="B12" s="4" t="s">
        <v>112</v>
      </c>
      <c r="C12" s="12">
        <v>33264</v>
      </c>
      <c r="D12" s="4" t="s">
        <v>85</v>
      </c>
      <c r="E12" s="4" t="str">
        <f t="shared" si="0"/>
        <v>Sat</v>
      </c>
    </row>
    <row r="13" spans="1:10" x14ac:dyDescent="0.25">
      <c r="A13" s="4" t="s">
        <v>77</v>
      </c>
      <c r="B13" s="4" t="s">
        <v>112</v>
      </c>
      <c r="C13" s="12">
        <v>33004</v>
      </c>
      <c r="D13" s="4" t="s">
        <v>86</v>
      </c>
      <c r="E13" s="4" t="str">
        <f t="shared" si="0"/>
        <v>Fri</v>
      </c>
      <c r="H13" s="7" t="s">
        <v>119</v>
      </c>
    </row>
    <row r="14" spans="1:10" x14ac:dyDescent="0.25">
      <c r="A14" s="4" t="s">
        <v>90</v>
      </c>
      <c r="B14" s="4" t="s">
        <v>112</v>
      </c>
      <c r="C14" s="12">
        <v>34986</v>
      </c>
      <c r="D14" s="4" t="s">
        <v>81</v>
      </c>
      <c r="E14" s="4" t="str">
        <f t="shared" si="0"/>
        <v>Sat</v>
      </c>
      <c r="H14" s="13">
        <f ca="1">RANDBETWEEN(DATE(1995,1,1),DATE(2001,12,31))</f>
        <v>35435</v>
      </c>
    </row>
    <row r="15" spans="1:10" x14ac:dyDescent="0.25">
      <c r="A15" s="4" t="s">
        <v>91</v>
      </c>
      <c r="B15" s="4" t="s">
        <v>112</v>
      </c>
      <c r="C15" s="12">
        <v>33044</v>
      </c>
      <c r="D15" s="4" t="s">
        <v>102</v>
      </c>
      <c r="E15" s="4" t="str">
        <f t="shared" si="0"/>
        <v>Wed</v>
      </c>
      <c r="H15" s="13">
        <f t="shared" ref="H15:H18" ca="1" si="1">RANDBETWEEN(DATE(1995,1,1),DATE(2001,12,31))</f>
        <v>36595</v>
      </c>
    </row>
    <row r="16" spans="1:10" x14ac:dyDescent="0.25">
      <c r="A16" s="4" t="s">
        <v>92</v>
      </c>
      <c r="B16" s="4" t="s">
        <v>112</v>
      </c>
      <c r="C16" s="12">
        <v>34094</v>
      </c>
      <c r="D16" s="4" t="s">
        <v>84</v>
      </c>
      <c r="E16" s="4" t="str">
        <f t="shared" si="0"/>
        <v>Wed</v>
      </c>
      <c r="H16" s="13">
        <f t="shared" ca="1" si="1"/>
        <v>36299</v>
      </c>
    </row>
    <row r="17" spans="1:8" x14ac:dyDescent="0.25">
      <c r="A17" s="4" t="s">
        <v>93</v>
      </c>
      <c r="B17" s="4" t="s">
        <v>112</v>
      </c>
      <c r="C17" s="12">
        <v>34812</v>
      </c>
      <c r="D17" s="4" t="s">
        <v>82</v>
      </c>
      <c r="E17" s="4" t="str">
        <f t="shared" si="0"/>
        <v>Sun</v>
      </c>
      <c r="H17" s="13">
        <f t="shared" ca="1" si="1"/>
        <v>34964</v>
      </c>
    </row>
    <row r="18" spans="1:8" x14ac:dyDescent="0.25">
      <c r="A18" s="4" t="s">
        <v>94</v>
      </c>
      <c r="B18" s="4" t="s">
        <v>112</v>
      </c>
      <c r="C18" s="12">
        <v>34518</v>
      </c>
      <c r="D18" s="4" t="s">
        <v>86</v>
      </c>
      <c r="E18" s="4" t="str">
        <f t="shared" si="0"/>
        <v>Sun</v>
      </c>
      <c r="H18" s="13">
        <f t="shared" ca="1" si="1"/>
        <v>35087</v>
      </c>
    </row>
    <row r="19" spans="1:8" x14ac:dyDescent="0.25">
      <c r="A19" s="4" t="s">
        <v>95</v>
      </c>
      <c r="B19" s="4" t="s">
        <v>112</v>
      </c>
      <c r="C19" s="12">
        <v>34871</v>
      </c>
      <c r="D19" s="4" t="s">
        <v>86</v>
      </c>
      <c r="E19" s="4" t="str">
        <f t="shared" si="0"/>
        <v>Wed</v>
      </c>
    </row>
    <row r="20" spans="1:8" x14ac:dyDescent="0.25">
      <c r="A20" s="4" t="s">
        <v>96</v>
      </c>
      <c r="B20" s="4" t="s">
        <v>112</v>
      </c>
      <c r="C20" s="12">
        <v>34948</v>
      </c>
      <c r="D20" s="4" t="s">
        <v>81</v>
      </c>
      <c r="E20" s="4" t="str">
        <f t="shared" si="0"/>
        <v>Wed</v>
      </c>
    </row>
    <row r="21" spans="1:8" x14ac:dyDescent="0.25">
      <c r="A21" s="4" t="s">
        <v>97</v>
      </c>
      <c r="B21" s="4" t="s">
        <v>112</v>
      </c>
      <c r="C21" s="12">
        <v>32966</v>
      </c>
      <c r="D21" s="4" t="s">
        <v>83</v>
      </c>
      <c r="E21" s="4" t="str">
        <f t="shared" si="0"/>
        <v>Tue</v>
      </c>
    </row>
    <row r="22" spans="1:8" x14ac:dyDescent="0.25">
      <c r="A22" s="4" t="s">
        <v>98</v>
      </c>
      <c r="B22" s="4" t="s">
        <v>112</v>
      </c>
      <c r="C22" s="12">
        <v>34164</v>
      </c>
      <c r="D22" s="4" t="s">
        <v>84</v>
      </c>
      <c r="E22" s="4" t="str">
        <f t="shared" si="0"/>
        <v>Wed</v>
      </c>
    </row>
    <row r="23" spans="1:8" x14ac:dyDescent="0.25">
      <c r="A23" s="4" t="s">
        <v>99</v>
      </c>
      <c r="B23" s="4" t="s">
        <v>112</v>
      </c>
      <c r="C23" s="12">
        <v>33300</v>
      </c>
      <c r="D23" s="4" t="s">
        <v>82</v>
      </c>
      <c r="E23" s="4" t="str">
        <f t="shared" si="0"/>
        <v>Sun</v>
      </c>
    </row>
    <row r="24" spans="1:8" x14ac:dyDescent="0.25">
      <c r="A24" s="4" t="s">
        <v>100</v>
      </c>
      <c r="B24" s="4" t="s">
        <v>112</v>
      </c>
      <c r="C24" s="12">
        <v>33484</v>
      </c>
      <c r="D24" s="4" t="s">
        <v>85</v>
      </c>
      <c r="E24" s="4" t="str">
        <f t="shared" si="0"/>
        <v>Tue</v>
      </c>
    </row>
    <row r="25" spans="1:8" x14ac:dyDescent="0.25">
      <c r="A25" s="4" t="s">
        <v>101</v>
      </c>
      <c r="B25" s="4" t="s">
        <v>113</v>
      </c>
      <c r="C25" s="12">
        <v>34199</v>
      </c>
      <c r="D25" s="4" t="s">
        <v>86</v>
      </c>
      <c r="E25" s="4" t="str">
        <f t="shared" si="0"/>
        <v>Wed</v>
      </c>
    </row>
    <row r="28" spans="1:8" x14ac:dyDescent="0.25">
      <c r="A28" s="25" t="s">
        <v>116</v>
      </c>
      <c r="B28" s="25"/>
      <c r="C28" s="25"/>
      <c r="D28" s="25"/>
      <c r="E28" s="25"/>
    </row>
    <row r="29" spans="1:8" x14ac:dyDescent="0.25">
      <c r="A29" s="25"/>
      <c r="B29" s="25"/>
      <c r="C29" s="25"/>
      <c r="D29" s="25"/>
      <c r="E29" s="25"/>
    </row>
    <row r="30" spans="1:8" x14ac:dyDescent="0.25">
      <c r="A30" s="25"/>
      <c r="B30" s="25"/>
      <c r="C30" s="25"/>
      <c r="D30" s="25"/>
      <c r="E30" s="25"/>
    </row>
    <row r="31" spans="1:8" x14ac:dyDescent="0.25">
      <c r="A31" s="25"/>
      <c r="B31" s="25"/>
      <c r="C31" s="25"/>
      <c r="D31" s="25"/>
      <c r="E31" s="25"/>
    </row>
    <row r="32" spans="1:8" x14ac:dyDescent="0.25">
      <c r="A32" s="6"/>
      <c r="B32" s="6"/>
      <c r="C32" s="6"/>
      <c r="D32" s="6"/>
      <c r="E32" s="6"/>
    </row>
    <row r="33" spans="1:5" x14ac:dyDescent="0.25">
      <c r="A33" s="25" t="s">
        <v>120</v>
      </c>
      <c r="B33" s="25"/>
      <c r="C33" s="25"/>
      <c r="D33" s="25"/>
      <c r="E33" s="25"/>
    </row>
    <row r="34" spans="1:5" x14ac:dyDescent="0.25">
      <c r="A34" s="25"/>
      <c r="B34" s="25"/>
      <c r="C34" s="25"/>
      <c r="D34" s="25"/>
      <c r="E34" s="25"/>
    </row>
    <row r="35" spans="1:5" x14ac:dyDescent="0.25">
      <c r="A35" s="25"/>
      <c r="B35" s="25"/>
      <c r="C35" s="25"/>
      <c r="D35" s="25"/>
      <c r="E35" s="25"/>
    </row>
    <row r="36" spans="1:5" x14ac:dyDescent="0.25">
      <c r="A36" s="25"/>
      <c r="B36" s="25"/>
      <c r="C36" s="25"/>
      <c r="D36" s="25"/>
      <c r="E36" s="25"/>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DB56-70AC-461F-AE93-E35A885FA725}">
  <dimension ref="A1:M56"/>
  <sheetViews>
    <sheetView workbookViewId="0">
      <selection activeCell="O36" sqref="O36"/>
    </sheetView>
  </sheetViews>
  <sheetFormatPr defaultRowHeight="15" x14ac:dyDescent="0.25"/>
  <cols>
    <col min="1" max="1" width="13.85546875" customWidth="1"/>
    <col min="4" max="4" width="13.5703125" customWidth="1"/>
  </cols>
  <sheetData>
    <row r="1" spans="1:10" x14ac:dyDescent="0.25">
      <c r="A1" s="31" t="s">
        <v>132</v>
      </c>
      <c r="B1" s="31"/>
      <c r="C1" s="31"/>
      <c r="D1" s="31"/>
      <c r="E1" s="31"/>
      <c r="F1" s="31"/>
      <c r="G1" s="31"/>
    </row>
    <row r="2" spans="1:10" x14ac:dyDescent="0.25">
      <c r="A2" s="31"/>
      <c r="B2" s="31"/>
      <c r="C2" s="31"/>
      <c r="D2" s="31"/>
      <c r="E2" s="31"/>
      <c r="F2" s="31"/>
      <c r="G2" s="31"/>
    </row>
    <row r="4" spans="1:10" x14ac:dyDescent="0.25">
      <c r="A4" s="33" t="s">
        <v>137</v>
      </c>
      <c r="B4" s="33"/>
      <c r="C4" s="33"/>
      <c r="D4" s="33"/>
      <c r="E4" s="33"/>
      <c r="F4" s="33"/>
      <c r="G4" s="33"/>
      <c r="H4" s="33"/>
      <c r="I4" s="33"/>
      <c r="J4" s="33"/>
    </row>
    <row r="7" spans="1:10" x14ac:dyDescent="0.25">
      <c r="A7" s="14" t="s">
        <v>121</v>
      </c>
      <c r="B7" s="14" t="s">
        <v>122</v>
      </c>
      <c r="C7" s="14" t="s">
        <v>123</v>
      </c>
    </row>
    <row r="8" spans="1:10" x14ac:dyDescent="0.25">
      <c r="A8" s="4" t="s">
        <v>124</v>
      </c>
      <c r="B8" s="4">
        <v>200</v>
      </c>
      <c r="C8" s="4">
        <v>300</v>
      </c>
    </row>
    <row r="9" spans="1:10" x14ac:dyDescent="0.25">
      <c r="A9" s="4" t="s">
        <v>125</v>
      </c>
      <c r="B9" s="4">
        <v>300</v>
      </c>
      <c r="C9" s="4">
        <v>350</v>
      </c>
    </row>
    <row r="10" spans="1:10" x14ac:dyDescent="0.25">
      <c r="A10" s="4" t="s">
        <v>131</v>
      </c>
      <c r="B10" s="4">
        <v>1900</v>
      </c>
      <c r="C10" s="4">
        <v>2000</v>
      </c>
    </row>
    <row r="11" spans="1:10" x14ac:dyDescent="0.25">
      <c r="A11" s="4" t="s">
        <v>126</v>
      </c>
      <c r="B11" s="4">
        <v>1000</v>
      </c>
      <c r="C11" s="4">
        <v>1200</v>
      </c>
    </row>
    <row r="12" spans="1:10" x14ac:dyDescent="0.25">
      <c r="A12" s="4" t="s">
        <v>127</v>
      </c>
      <c r="B12" s="4">
        <v>2500</v>
      </c>
      <c r="C12" s="4">
        <v>3000</v>
      </c>
    </row>
    <row r="13" spans="1:10" x14ac:dyDescent="0.25">
      <c r="A13" s="4" t="s">
        <v>128</v>
      </c>
      <c r="B13" s="4">
        <v>3000</v>
      </c>
      <c r="C13" s="4">
        <v>3500</v>
      </c>
    </row>
    <row r="14" spans="1:10" x14ac:dyDescent="0.25">
      <c r="A14" s="4" t="s">
        <v>129</v>
      </c>
      <c r="B14" s="4">
        <v>1000</v>
      </c>
      <c r="C14" s="4">
        <v>1200</v>
      </c>
    </row>
    <row r="15" spans="1:10" x14ac:dyDescent="0.25">
      <c r="A15" s="4" t="s">
        <v>130</v>
      </c>
      <c r="B15" s="4">
        <v>1500</v>
      </c>
      <c r="C15" s="4">
        <v>1700</v>
      </c>
    </row>
    <row r="17" spans="1:12" ht="15" customHeight="1" x14ac:dyDescent="0.25">
      <c r="A17" s="31" t="s">
        <v>133</v>
      </c>
      <c r="B17" s="31"/>
      <c r="C17" s="31"/>
      <c r="D17" s="31"/>
      <c r="E17" s="31"/>
      <c r="F17" s="31"/>
      <c r="G17" s="31"/>
    </row>
    <row r="18" spans="1:12" x14ac:dyDescent="0.25">
      <c r="A18" s="31"/>
      <c r="B18" s="31"/>
      <c r="C18" s="31"/>
      <c r="D18" s="31"/>
      <c r="E18" s="31"/>
      <c r="F18" s="31"/>
      <c r="G18" s="31"/>
    </row>
    <row r="19" spans="1:12" x14ac:dyDescent="0.25">
      <c r="A19" s="31"/>
      <c r="B19" s="31"/>
      <c r="C19" s="31"/>
      <c r="D19" s="31"/>
      <c r="E19" s="31"/>
      <c r="F19" s="31"/>
      <c r="G19" s="31"/>
    </row>
    <row r="20" spans="1:12" x14ac:dyDescent="0.25">
      <c r="A20" s="31"/>
      <c r="B20" s="31"/>
      <c r="C20" s="31"/>
      <c r="D20" s="31"/>
      <c r="E20" s="31"/>
      <c r="F20" s="31"/>
      <c r="G20" s="31"/>
    </row>
    <row r="22" spans="1:12" ht="15" customHeight="1" x14ac:dyDescent="0.25">
      <c r="A22" s="31" t="s">
        <v>134</v>
      </c>
      <c r="B22" s="31"/>
      <c r="C22" s="31"/>
      <c r="D22" s="31"/>
      <c r="E22" s="31"/>
      <c r="F22" s="31"/>
      <c r="G22" s="31"/>
      <c r="H22" s="31"/>
    </row>
    <row r="23" spans="1:12" x14ac:dyDescent="0.25">
      <c r="A23" s="31"/>
      <c r="B23" s="31"/>
      <c r="C23" s="31"/>
      <c r="D23" s="31"/>
      <c r="E23" s="31"/>
      <c r="F23" s="31"/>
      <c r="G23" s="31"/>
      <c r="H23" s="31"/>
    </row>
    <row r="24" spans="1:12" x14ac:dyDescent="0.25">
      <c r="A24" s="31"/>
      <c r="B24" s="31"/>
      <c r="C24" s="31"/>
      <c r="D24" s="31"/>
      <c r="E24" s="31"/>
      <c r="F24" s="31"/>
      <c r="G24" s="31"/>
      <c r="H24" s="31"/>
    </row>
    <row r="25" spans="1:12" x14ac:dyDescent="0.25">
      <c r="A25" s="31"/>
      <c r="B25" s="31"/>
      <c r="C25" s="31"/>
      <c r="D25" s="31"/>
      <c r="E25" s="31"/>
      <c r="F25" s="31"/>
      <c r="G25" s="31"/>
      <c r="H25" s="31"/>
    </row>
    <row r="27" spans="1:12" ht="15" customHeight="1" x14ac:dyDescent="0.25">
      <c r="A27" s="31" t="s">
        <v>135</v>
      </c>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2" spans="1:12" x14ac:dyDescent="0.25">
      <c r="A32" s="15" t="s">
        <v>129</v>
      </c>
      <c r="B32" s="15" t="s">
        <v>122</v>
      </c>
      <c r="C32" s="15" t="s">
        <v>123</v>
      </c>
    </row>
    <row r="33" spans="1:13" x14ac:dyDescent="0.25">
      <c r="A33" s="8" t="str">
        <f>VLOOKUP(A32,A8:C15,1,0)</f>
        <v>dvd</v>
      </c>
      <c r="B33" s="8">
        <f>VLOOKUP(A32,A7:C15,2,0)</f>
        <v>1000</v>
      </c>
      <c r="C33" s="8">
        <f>VLOOKUP(A32,A7:C15,3,0)</f>
        <v>1200</v>
      </c>
    </row>
    <row r="36" spans="1:13" ht="15" customHeight="1" x14ac:dyDescent="0.25">
      <c r="A36" s="14" t="s">
        <v>121</v>
      </c>
      <c r="B36" s="14" t="s">
        <v>122</v>
      </c>
      <c r="C36" s="14" t="s">
        <v>123</v>
      </c>
      <c r="F36" s="32" t="s">
        <v>136</v>
      </c>
      <c r="G36" s="32"/>
      <c r="H36" s="32"/>
      <c r="I36" s="32"/>
      <c r="J36" s="32"/>
      <c r="K36" s="32"/>
      <c r="L36" s="32"/>
      <c r="M36" s="32"/>
    </row>
    <row r="37" spans="1:13" x14ac:dyDescent="0.25">
      <c r="A37" s="4" t="s">
        <v>127</v>
      </c>
      <c r="B37" s="4">
        <f>VLOOKUP(A37,A8:C15,2,0)</f>
        <v>2500</v>
      </c>
      <c r="C37" s="4">
        <f>VLOOKUP(A37,A8:C15,3,0)</f>
        <v>3000</v>
      </c>
      <c r="F37" s="32"/>
      <c r="G37" s="32"/>
      <c r="H37" s="32"/>
      <c r="I37" s="32"/>
      <c r="J37" s="32"/>
      <c r="K37" s="32"/>
      <c r="L37" s="32"/>
      <c r="M37" s="32"/>
    </row>
    <row r="38" spans="1:13" x14ac:dyDescent="0.25">
      <c r="F38" s="32"/>
      <c r="G38" s="32"/>
      <c r="H38" s="32"/>
      <c r="I38" s="32"/>
      <c r="J38" s="32"/>
      <c r="K38" s="32"/>
      <c r="L38" s="32"/>
      <c r="M38" s="32"/>
    </row>
    <row r="39" spans="1:13" x14ac:dyDescent="0.25">
      <c r="F39" s="32"/>
      <c r="G39" s="32"/>
      <c r="H39" s="32"/>
      <c r="I39" s="32"/>
      <c r="J39" s="32"/>
      <c r="K39" s="32"/>
      <c r="L39" s="32"/>
      <c r="M39" s="32"/>
    </row>
    <row r="43" spans="1:13" x14ac:dyDescent="0.25">
      <c r="A43" s="33" t="s">
        <v>138</v>
      </c>
      <c r="B43" s="33"/>
      <c r="C43" s="33"/>
      <c r="D43" s="33"/>
      <c r="E43" s="33"/>
      <c r="F43" s="33"/>
      <c r="G43" s="33"/>
      <c r="H43" s="33"/>
      <c r="I43" s="33"/>
      <c r="J43" s="33"/>
    </row>
    <row r="46" spans="1:13" x14ac:dyDescent="0.25">
      <c r="A46" s="14" t="s">
        <v>121</v>
      </c>
      <c r="B46" s="4" t="s">
        <v>124</v>
      </c>
      <c r="C46" s="4" t="s">
        <v>125</v>
      </c>
      <c r="D46" s="4" t="s">
        <v>131</v>
      </c>
      <c r="E46" s="4" t="s">
        <v>126</v>
      </c>
      <c r="F46" s="4" t="s">
        <v>127</v>
      </c>
      <c r="G46" s="4" t="s">
        <v>128</v>
      </c>
      <c r="H46" s="4" t="s">
        <v>129</v>
      </c>
      <c r="I46" s="4" t="s">
        <v>130</v>
      </c>
    </row>
    <row r="47" spans="1:13" x14ac:dyDescent="0.25">
      <c r="A47" s="14" t="s">
        <v>122</v>
      </c>
      <c r="B47" s="4">
        <v>200</v>
      </c>
      <c r="C47" s="4">
        <v>300</v>
      </c>
      <c r="D47" s="4">
        <v>1900</v>
      </c>
      <c r="E47" s="4">
        <v>1000</v>
      </c>
      <c r="F47" s="4">
        <v>2500</v>
      </c>
      <c r="G47" s="4">
        <v>3000</v>
      </c>
      <c r="H47" s="4">
        <v>1000</v>
      </c>
      <c r="I47" s="4">
        <v>1500</v>
      </c>
    </row>
    <row r="48" spans="1:13" x14ac:dyDescent="0.25">
      <c r="A48" s="14" t="s">
        <v>123</v>
      </c>
      <c r="B48" s="4">
        <v>300</v>
      </c>
      <c r="C48" s="4">
        <v>350</v>
      </c>
      <c r="D48" s="4">
        <v>2000</v>
      </c>
      <c r="E48" s="4">
        <v>1200</v>
      </c>
      <c r="F48" s="4">
        <v>3000</v>
      </c>
      <c r="G48" s="4">
        <v>3500</v>
      </c>
      <c r="H48" s="4">
        <v>1200</v>
      </c>
      <c r="I48" s="4">
        <v>1700</v>
      </c>
    </row>
    <row r="50" spans="1:12" ht="15" customHeight="1" x14ac:dyDescent="0.25">
      <c r="A50" s="31" t="s">
        <v>139</v>
      </c>
      <c r="B50" s="31"/>
      <c r="C50" s="31"/>
      <c r="D50" s="31"/>
      <c r="E50" s="31"/>
      <c r="F50" s="31"/>
      <c r="G50" s="31"/>
      <c r="H50" s="31"/>
      <c r="I50" s="31"/>
      <c r="J50" s="31"/>
      <c r="K50" s="31"/>
      <c r="L50" s="31"/>
    </row>
    <row r="51" spans="1:12" x14ac:dyDescent="0.25">
      <c r="A51" s="31"/>
      <c r="B51" s="31"/>
      <c r="C51" s="31"/>
      <c r="D51" s="31"/>
      <c r="E51" s="31"/>
      <c r="F51" s="31"/>
      <c r="G51" s="31"/>
      <c r="H51" s="31"/>
      <c r="I51" s="31"/>
      <c r="J51" s="31"/>
      <c r="K51" s="31"/>
      <c r="L51" s="31"/>
    </row>
    <row r="52" spans="1:12" x14ac:dyDescent="0.25">
      <c r="A52" s="31"/>
      <c r="B52" s="31"/>
      <c r="C52" s="31"/>
      <c r="D52" s="31"/>
      <c r="E52" s="31"/>
      <c r="F52" s="31"/>
      <c r="G52" s="31"/>
      <c r="H52" s="31"/>
      <c r="I52" s="31"/>
      <c r="J52" s="31"/>
      <c r="K52" s="31"/>
      <c r="L52" s="31"/>
    </row>
    <row r="54" spans="1:12" x14ac:dyDescent="0.25">
      <c r="A54" s="14" t="s">
        <v>121</v>
      </c>
      <c r="B54" s="4" t="s">
        <v>128</v>
      </c>
    </row>
    <row r="55" spans="1:12" x14ac:dyDescent="0.25">
      <c r="A55" s="14" t="s">
        <v>122</v>
      </c>
      <c r="B55" s="4">
        <f>HLOOKUP(B54,B46:I48,2,0)</f>
        <v>3000</v>
      </c>
    </row>
    <row r="56" spans="1:12" x14ac:dyDescent="0.25">
      <c r="A56" s="14" t="s">
        <v>123</v>
      </c>
      <c r="B56" s="4">
        <f>HLOOKUP(B54,B46:I48,3,0)</f>
        <v>3500</v>
      </c>
    </row>
  </sheetData>
  <mergeCells count="8">
    <mergeCell ref="A1:G2"/>
    <mergeCell ref="A17:G20"/>
    <mergeCell ref="A22:H25"/>
    <mergeCell ref="A50:L52"/>
    <mergeCell ref="A27:L30"/>
    <mergeCell ref="F36:M39"/>
    <mergeCell ref="A4:J4"/>
    <mergeCell ref="A43:J43"/>
  </mergeCells>
  <dataValidations count="3">
    <dataValidation type="list" allowBlank="1" showInputMessage="1" showErrorMessage="1" sqref="A32" xr:uid="{484A8FA6-9A9F-4C6C-BDD5-507DC17454DE}">
      <formula1>$A$7:$A$15</formula1>
    </dataValidation>
    <dataValidation type="list" allowBlank="1" showInputMessage="1" showErrorMessage="1" sqref="A37" xr:uid="{6E3DF0A1-CB07-4C94-8956-B51340890351}">
      <formula1>$A$8:$A$15</formula1>
    </dataValidation>
    <dataValidation type="list" allowBlank="1" showInputMessage="1" showErrorMessage="1" sqref="B54" xr:uid="{9378B078-0E0D-4AE6-A6F4-5F6CC78F5692}">
      <formula1>$B$46:$I$46</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A443-3F4B-4194-8BE0-13FBA81D0E52}">
  <dimension ref="A1:H85"/>
  <sheetViews>
    <sheetView topLeftCell="A31" workbookViewId="0">
      <selection activeCell="M16" sqref="M16"/>
    </sheetView>
  </sheetViews>
  <sheetFormatPr defaultRowHeight="15" x14ac:dyDescent="0.25"/>
  <cols>
    <col min="1" max="1" width="11.7109375" customWidth="1"/>
    <col min="2" max="2" width="13.140625" customWidth="1"/>
    <col min="3" max="3" width="13.85546875" customWidth="1"/>
    <col min="4" max="4" width="12.7109375" customWidth="1"/>
    <col min="5" max="5" width="13.7109375" customWidth="1"/>
    <col min="6" max="6" width="14.28515625" customWidth="1"/>
    <col min="7" max="7" width="15" customWidth="1"/>
    <col min="8" max="8" width="14" customWidth="1"/>
  </cols>
  <sheetData>
    <row r="1" spans="1:8" x14ac:dyDescent="0.25">
      <c r="A1" s="38" t="s">
        <v>140</v>
      </c>
      <c r="B1" s="38"/>
      <c r="C1" s="38"/>
      <c r="D1" s="38"/>
      <c r="E1" s="38"/>
      <c r="F1" s="38"/>
      <c r="G1" s="4"/>
      <c r="H1" s="4"/>
    </row>
    <row r="2" spans="1:8" x14ac:dyDescent="0.25">
      <c r="A2" s="39" t="s">
        <v>141</v>
      </c>
      <c r="B2" s="39"/>
      <c r="C2" s="39"/>
      <c r="D2" s="39"/>
      <c r="E2" s="39"/>
      <c r="F2" s="39"/>
      <c r="G2" s="4"/>
      <c r="H2" s="4"/>
    </row>
    <row r="3" spans="1:8" x14ac:dyDescent="0.25">
      <c r="A3" s="39"/>
      <c r="B3" s="39"/>
      <c r="C3" s="39"/>
      <c r="D3" s="39"/>
      <c r="E3" s="39"/>
      <c r="F3" s="39"/>
      <c r="G3" s="4"/>
      <c r="H3" s="4"/>
    </row>
    <row r="4" spans="1:8" x14ac:dyDescent="0.25">
      <c r="A4" s="39"/>
      <c r="B4" s="39"/>
      <c r="C4" s="39"/>
      <c r="D4" s="39"/>
      <c r="E4" s="39"/>
      <c r="F4" s="39"/>
      <c r="G4" s="4"/>
      <c r="H4" s="4"/>
    </row>
    <row r="5" spans="1:8" x14ac:dyDescent="0.25">
      <c r="A5" s="4"/>
      <c r="B5" s="4"/>
      <c r="C5" s="4"/>
      <c r="D5" s="4"/>
      <c r="E5" s="4"/>
      <c r="F5" s="4"/>
      <c r="G5" s="4"/>
      <c r="H5" s="4"/>
    </row>
    <row r="6" spans="1:8" x14ac:dyDescent="0.25">
      <c r="A6" s="4"/>
      <c r="B6" s="4"/>
      <c r="C6" s="4"/>
      <c r="D6" s="4"/>
      <c r="E6" s="4"/>
      <c r="F6" s="4"/>
      <c r="G6" s="4"/>
      <c r="H6" s="4"/>
    </row>
    <row r="7" spans="1:8" x14ac:dyDescent="0.25">
      <c r="A7" s="4"/>
      <c r="B7" s="4"/>
      <c r="C7" s="4"/>
      <c r="D7" s="4"/>
      <c r="E7" s="4"/>
      <c r="F7" s="4"/>
      <c r="G7" s="4"/>
      <c r="H7" s="4"/>
    </row>
    <row r="8" spans="1:8" x14ac:dyDescent="0.25">
      <c r="A8" s="4"/>
      <c r="B8" s="4"/>
      <c r="C8" s="4"/>
      <c r="D8" s="4"/>
      <c r="E8" s="4"/>
      <c r="F8" s="4"/>
      <c r="G8" s="4"/>
      <c r="H8" s="4"/>
    </row>
    <row r="9" spans="1:8" x14ac:dyDescent="0.25">
      <c r="A9" s="4"/>
      <c r="B9" s="17"/>
      <c r="C9" s="17">
        <v>1</v>
      </c>
      <c r="D9" s="17">
        <v>2</v>
      </c>
      <c r="E9" s="17">
        <v>3</v>
      </c>
      <c r="F9" s="17">
        <v>4</v>
      </c>
      <c r="G9" s="4"/>
      <c r="H9" s="4"/>
    </row>
    <row r="10" spans="1:8" x14ac:dyDescent="0.25">
      <c r="A10" s="4"/>
      <c r="B10" s="17">
        <v>1</v>
      </c>
      <c r="C10" s="4" t="s">
        <v>87</v>
      </c>
      <c r="D10" s="4" t="s">
        <v>142</v>
      </c>
      <c r="E10" s="4" t="s">
        <v>143</v>
      </c>
      <c r="F10" s="4" t="s">
        <v>144</v>
      </c>
      <c r="G10" s="4"/>
      <c r="H10" s="4"/>
    </row>
    <row r="11" spans="1:8" x14ac:dyDescent="0.25">
      <c r="A11" s="4"/>
      <c r="B11" s="17">
        <v>2</v>
      </c>
      <c r="C11" s="4" t="s">
        <v>145</v>
      </c>
      <c r="D11" s="4">
        <v>37</v>
      </c>
      <c r="E11" s="4" t="s">
        <v>150</v>
      </c>
      <c r="F11" s="4" t="s">
        <v>153</v>
      </c>
      <c r="G11" s="4"/>
      <c r="H11" s="4"/>
    </row>
    <row r="12" spans="1:8" x14ac:dyDescent="0.25">
      <c r="A12" s="4"/>
      <c r="B12" s="17">
        <v>3</v>
      </c>
      <c r="C12" s="4" t="s">
        <v>59</v>
      </c>
      <c r="D12" s="4">
        <v>41</v>
      </c>
      <c r="E12" s="4" t="s">
        <v>151</v>
      </c>
      <c r="F12" s="4" t="s">
        <v>154</v>
      </c>
      <c r="G12" s="4"/>
      <c r="H12" s="4"/>
    </row>
    <row r="13" spans="1:8" x14ac:dyDescent="0.25">
      <c r="A13" s="4"/>
      <c r="B13" s="17">
        <v>4</v>
      </c>
      <c r="C13" s="4" t="s">
        <v>146</v>
      </c>
      <c r="D13" s="4">
        <v>34</v>
      </c>
      <c r="E13" s="4" t="s">
        <v>152</v>
      </c>
      <c r="F13" s="4" t="s">
        <v>155</v>
      </c>
      <c r="G13" s="4"/>
      <c r="H13" s="4"/>
    </row>
    <row r="14" spans="1:8" x14ac:dyDescent="0.25">
      <c r="A14" s="4"/>
      <c r="B14" s="17">
        <v>5</v>
      </c>
      <c r="C14" s="4" t="s">
        <v>90</v>
      </c>
      <c r="D14" s="4">
        <v>32</v>
      </c>
      <c r="E14" s="4" t="s">
        <v>150</v>
      </c>
      <c r="F14" s="4" t="s">
        <v>153</v>
      </c>
      <c r="G14" s="4"/>
      <c r="H14" s="4"/>
    </row>
    <row r="15" spans="1:8" x14ac:dyDescent="0.25">
      <c r="A15" s="4"/>
      <c r="B15" s="17">
        <v>6</v>
      </c>
      <c r="C15" s="4" t="s">
        <v>147</v>
      </c>
      <c r="D15" s="4">
        <v>29</v>
      </c>
      <c r="E15" s="4" t="s">
        <v>151</v>
      </c>
      <c r="F15" s="4" t="s">
        <v>153</v>
      </c>
      <c r="G15" s="4"/>
      <c r="H15" s="4"/>
    </row>
    <row r="16" spans="1:8" x14ac:dyDescent="0.25">
      <c r="A16" s="4"/>
      <c r="B16" s="17">
        <v>7</v>
      </c>
      <c r="C16" s="4" t="s">
        <v>91</v>
      </c>
      <c r="D16" s="4">
        <v>40</v>
      </c>
      <c r="E16" s="4" t="s">
        <v>152</v>
      </c>
      <c r="F16" s="4" t="s">
        <v>156</v>
      </c>
      <c r="G16" s="4"/>
      <c r="H16" s="4"/>
    </row>
    <row r="17" spans="1:8" x14ac:dyDescent="0.25">
      <c r="A17" s="4"/>
      <c r="B17" s="17">
        <v>8</v>
      </c>
      <c r="C17" s="4" t="s">
        <v>148</v>
      </c>
      <c r="D17" s="4">
        <v>34</v>
      </c>
      <c r="E17" s="4" t="s">
        <v>150</v>
      </c>
      <c r="F17" s="4" t="s">
        <v>157</v>
      </c>
      <c r="G17" s="4"/>
      <c r="H17" s="4"/>
    </row>
    <row r="18" spans="1:8" x14ac:dyDescent="0.25">
      <c r="A18" s="4"/>
      <c r="B18" s="17">
        <v>9</v>
      </c>
      <c r="C18" s="4" t="s">
        <v>149</v>
      </c>
      <c r="D18" s="4">
        <v>36</v>
      </c>
      <c r="E18" s="4" t="s">
        <v>150</v>
      </c>
      <c r="F18" s="4" t="s">
        <v>158</v>
      </c>
      <c r="G18" s="4"/>
      <c r="H18" s="4"/>
    </row>
    <row r="19" spans="1:8" x14ac:dyDescent="0.25">
      <c r="A19" s="4"/>
      <c r="B19" s="4"/>
      <c r="C19" s="4"/>
      <c r="D19" s="4"/>
      <c r="E19" s="4"/>
      <c r="F19" s="4"/>
      <c r="G19" s="4"/>
      <c r="H19" s="4"/>
    </row>
    <row r="20" spans="1:8" x14ac:dyDescent="0.25">
      <c r="A20" s="4"/>
      <c r="B20" s="4"/>
      <c r="C20" s="4"/>
      <c r="D20" s="4"/>
      <c r="E20" s="4"/>
      <c r="F20" s="4"/>
      <c r="G20" s="4"/>
      <c r="H20" s="4"/>
    </row>
    <row r="21" spans="1:8" x14ac:dyDescent="0.25">
      <c r="A21" s="4"/>
      <c r="B21" s="4"/>
      <c r="C21" s="4"/>
      <c r="D21" s="4"/>
      <c r="E21" s="4"/>
      <c r="F21" s="4"/>
      <c r="G21" s="4"/>
      <c r="H21" s="4"/>
    </row>
    <row r="22" spans="1:8" ht="15" customHeight="1" x14ac:dyDescent="0.25">
      <c r="A22" s="34" t="s">
        <v>159</v>
      </c>
      <c r="B22" s="34"/>
      <c r="C22" s="34"/>
      <c r="D22" s="34"/>
      <c r="E22" s="34"/>
      <c r="F22" s="34"/>
      <c r="G22" s="4"/>
      <c r="H22" s="17" t="s">
        <v>160</v>
      </c>
    </row>
    <row r="23" spans="1:8" x14ac:dyDescent="0.25">
      <c r="A23" s="34"/>
      <c r="B23" s="34"/>
      <c r="C23" s="34"/>
      <c r="D23" s="34"/>
      <c r="E23" s="34"/>
      <c r="F23" s="34"/>
      <c r="G23" s="4"/>
      <c r="H23" s="18" t="str">
        <f>INDEX(C10:F18,5,3)</f>
        <v>Service</v>
      </c>
    </row>
    <row r="24" spans="1:8" x14ac:dyDescent="0.25">
      <c r="A24" s="34"/>
      <c r="B24" s="34"/>
      <c r="C24" s="34"/>
      <c r="D24" s="34"/>
      <c r="E24" s="34"/>
      <c r="F24" s="34"/>
      <c r="G24" s="4"/>
      <c r="H24" s="4"/>
    </row>
    <row r="25" spans="1:8" x14ac:dyDescent="0.25">
      <c r="A25" s="34"/>
      <c r="B25" s="34"/>
      <c r="C25" s="34"/>
      <c r="D25" s="34"/>
      <c r="E25" s="34"/>
      <c r="F25" s="34"/>
      <c r="G25" s="4"/>
      <c r="H25" s="4"/>
    </row>
    <row r="28" spans="1:8" x14ac:dyDescent="0.25">
      <c r="A28" s="38" t="s">
        <v>161</v>
      </c>
      <c r="B28" s="38"/>
      <c r="C28" s="38"/>
      <c r="D28" s="38"/>
      <c r="E28" s="38"/>
      <c r="F28" s="38"/>
      <c r="G28" s="4"/>
      <c r="H28" s="4"/>
    </row>
    <row r="29" spans="1:8" x14ac:dyDescent="0.25">
      <c r="A29" s="34" t="s">
        <v>162</v>
      </c>
      <c r="B29" s="34"/>
      <c r="C29" s="34"/>
      <c r="D29" s="34"/>
      <c r="E29" s="34"/>
      <c r="F29" s="34"/>
      <c r="G29" s="4"/>
      <c r="H29" s="4"/>
    </row>
    <row r="30" spans="1:8" x14ac:dyDescent="0.25">
      <c r="A30" s="34"/>
      <c r="B30" s="34"/>
      <c r="C30" s="34"/>
      <c r="D30" s="34"/>
      <c r="E30" s="34"/>
      <c r="F30" s="34"/>
      <c r="G30" s="4"/>
      <c r="H30" s="4"/>
    </row>
    <row r="31" spans="1:8" x14ac:dyDescent="0.25">
      <c r="A31" s="34"/>
      <c r="B31" s="34"/>
      <c r="C31" s="34"/>
      <c r="D31" s="34"/>
      <c r="E31" s="34"/>
      <c r="F31" s="34"/>
      <c r="G31" s="4"/>
      <c r="H31" s="4"/>
    </row>
    <row r="32" spans="1:8" x14ac:dyDescent="0.25">
      <c r="A32" s="4"/>
      <c r="B32" s="4"/>
      <c r="C32" s="4"/>
      <c r="D32" s="4"/>
      <c r="E32" s="4"/>
      <c r="F32" s="4"/>
      <c r="G32" s="4"/>
      <c r="H32" s="4"/>
    </row>
    <row r="33" spans="1:8" x14ac:dyDescent="0.25">
      <c r="A33" s="4"/>
      <c r="B33" s="4"/>
      <c r="C33" s="4"/>
      <c r="D33" s="4"/>
      <c r="E33" s="4"/>
      <c r="F33" s="4"/>
      <c r="G33" s="4"/>
      <c r="H33" s="4"/>
    </row>
    <row r="34" spans="1:8" x14ac:dyDescent="0.25">
      <c r="A34" s="4"/>
      <c r="B34" s="4"/>
      <c r="C34" s="4"/>
      <c r="D34" s="4"/>
      <c r="E34" s="4"/>
      <c r="F34" s="4"/>
      <c r="G34" s="4"/>
      <c r="H34" s="4"/>
    </row>
    <row r="35" spans="1:8" x14ac:dyDescent="0.25">
      <c r="A35" s="4"/>
      <c r="B35" s="4"/>
      <c r="C35" s="4"/>
      <c r="D35" s="4"/>
      <c r="E35" s="4"/>
      <c r="F35" s="4"/>
      <c r="G35" s="4"/>
      <c r="H35" s="4"/>
    </row>
    <row r="36" spans="1:8" x14ac:dyDescent="0.25">
      <c r="A36" s="4"/>
      <c r="B36" s="17"/>
      <c r="C36" s="17">
        <v>1</v>
      </c>
      <c r="D36" s="17">
        <v>2</v>
      </c>
      <c r="E36" s="17">
        <v>3</v>
      </c>
      <c r="F36" s="17">
        <v>4</v>
      </c>
      <c r="G36" s="4"/>
      <c r="H36" s="4"/>
    </row>
    <row r="37" spans="1:8" x14ac:dyDescent="0.25">
      <c r="A37" s="4"/>
      <c r="B37" s="17">
        <v>1</v>
      </c>
      <c r="C37" s="4" t="s">
        <v>87</v>
      </c>
      <c r="D37" s="4" t="s">
        <v>142</v>
      </c>
      <c r="E37" s="4" t="s">
        <v>143</v>
      </c>
      <c r="F37" s="4" t="s">
        <v>144</v>
      </c>
      <c r="G37" s="4"/>
      <c r="H37" s="4"/>
    </row>
    <row r="38" spans="1:8" x14ac:dyDescent="0.25">
      <c r="A38" s="4"/>
      <c r="B38" s="17">
        <v>2</v>
      </c>
      <c r="C38" s="4" t="s">
        <v>145</v>
      </c>
      <c r="D38" s="4">
        <v>37</v>
      </c>
      <c r="E38" s="4" t="s">
        <v>150</v>
      </c>
      <c r="F38" s="4" t="s">
        <v>153</v>
      </c>
      <c r="G38" s="4"/>
      <c r="H38" s="4"/>
    </row>
    <row r="39" spans="1:8" x14ac:dyDescent="0.25">
      <c r="A39" s="4"/>
      <c r="B39" s="17">
        <v>3</v>
      </c>
      <c r="C39" s="4" t="s">
        <v>59</v>
      </c>
      <c r="D39" s="4">
        <v>41</v>
      </c>
      <c r="E39" s="4" t="s">
        <v>151</v>
      </c>
      <c r="F39" s="4" t="s">
        <v>154</v>
      </c>
      <c r="G39" s="4"/>
      <c r="H39" s="4"/>
    </row>
    <row r="40" spans="1:8" x14ac:dyDescent="0.25">
      <c r="A40" s="4"/>
      <c r="B40" s="17">
        <v>4</v>
      </c>
      <c r="C40" s="4" t="s">
        <v>146</v>
      </c>
      <c r="D40" s="4">
        <v>34</v>
      </c>
      <c r="E40" s="4" t="s">
        <v>152</v>
      </c>
      <c r="F40" s="4" t="s">
        <v>155</v>
      </c>
      <c r="G40" s="4"/>
      <c r="H40" s="4"/>
    </row>
    <row r="41" spans="1:8" x14ac:dyDescent="0.25">
      <c r="A41" s="4"/>
      <c r="B41" s="17">
        <v>5</v>
      </c>
      <c r="C41" s="4" t="s">
        <v>90</v>
      </c>
      <c r="D41" s="4">
        <v>32</v>
      </c>
      <c r="E41" s="4" t="s">
        <v>150</v>
      </c>
      <c r="F41" s="4" t="s">
        <v>153</v>
      </c>
      <c r="G41" s="4"/>
      <c r="H41" s="4"/>
    </row>
    <row r="42" spans="1:8" x14ac:dyDescent="0.25">
      <c r="A42" s="4"/>
      <c r="B42" s="17">
        <v>6</v>
      </c>
      <c r="C42" s="4" t="s">
        <v>147</v>
      </c>
      <c r="D42" s="4">
        <v>29</v>
      </c>
      <c r="E42" s="4" t="s">
        <v>151</v>
      </c>
      <c r="F42" s="4" t="s">
        <v>153</v>
      </c>
      <c r="G42" s="4"/>
      <c r="H42" s="4"/>
    </row>
    <row r="43" spans="1:8" x14ac:dyDescent="0.25">
      <c r="A43" s="4"/>
      <c r="B43" s="17">
        <v>7</v>
      </c>
      <c r="C43" s="4" t="s">
        <v>91</v>
      </c>
      <c r="D43" s="4">
        <v>40</v>
      </c>
      <c r="E43" s="4" t="s">
        <v>152</v>
      </c>
      <c r="F43" s="4" t="s">
        <v>156</v>
      </c>
      <c r="G43" s="4"/>
      <c r="H43" s="4"/>
    </row>
    <row r="44" spans="1:8" x14ac:dyDescent="0.25">
      <c r="A44" s="4"/>
      <c r="B44" s="17">
        <v>8</v>
      </c>
      <c r="C44" s="4" t="s">
        <v>148</v>
      </c>
      <c r="D44" s="4">
        <v>34</v>
      </c>
      <c r="E44" s="4" t="s">
        <v>150</v>
      </c>
      <c r="F44" s="4" t="s">
        <v>157</v>
      </c>
      <c r="G44" s="4"/>
      <c r="H44" s="4"/>
    </row>
    <row r="45" spans="1:8" x14ac:dyDescent="0.25">
      <c r="A45" s="4"/>
      <c r="B45" s="17">
        <v>9</v>
      </c>
      <c r="C45" s="4" t="s">
        <v>149</v>
      </c>
      <c r="D45" s="4">
        <v>36</v>
      </c>
      <c r="E45" s="4" t="s">
        <v>150</v>
      </c>
      <c r="F45" s="4" t="s">
        <v>158</v>
      </c>
      <c r="G45" s="4"/>
      <c r="H45" s="4"/>
    </row>
    <row r="46" spans="1:8" x14ac:dyDescent="0.25">
      <c r="A46" s="4"/>
      <c r="B46" s="4"/>
      <c r="C46" s="4"/>
      <c r="D46" s="4"/>
      <c r="E46" s="4"/>
      <c r="F46" s="4"/>
      <c r="G46" s="4"/>
      <c r="H46" s="4"/>
    </row>
    <row r="47" spans="1:8" x14ac:dyDescent="0.25">
      <c r="A47" s="4"/>
      <c r="B47" s="4"/>
      <c r="C47" s="4"/>
      <c r="D47" s="4"/>
      <c r="E47" s="4"/>
      <c r="F47" s="4"/>
      <c r="G47" s="4"/>
      <c r="H47" s="4"/>
    </row>
    <row r="48" spans="1:8" x14ac:dyDescent="0.25">
      <c r="A48" s="4"/>
      <c r="B48" s="4"/>
      <c r="C48" s="4"/>
      <c r="D48" s="4"/>
      <c r="E48" s="4"/>
      <c r="F48" s="4"/>
      <c r="G48" s="4"/>
      <c r="H48" s="4"/>
    </row>
    <row r="49" spans="1:8" ht="15" customHeight="1" x14ac:dyDescent="0.25">
      <c r="A49" s="34" t="s">
        <v>163</v>
      </c>
      <c r="B49" s="34"/>
      <c r="C49" s="34"/>
      <c r="D49" s="34"/>
      <c r="E49" s="34"/>
      <c r="F49" s="34"/>
      <c r="G49" s="20" t="s">
        <v>164</v>
      </c>
      <c r="H49" s="17" t="s">
        <v>160</v>
      </c>
    </row>
    <row r="50" spans="1:8" x14ac:dyDescent="0.25">
      <c r="A50" s="34"/>
      <c r="B50" s="34"/>
      <c r="C50" s="34"/>
      <c r="D50" s="34"/>
      <c r="E50" s="34"/>
      <c r="F50" s="34"/>
      <c r="G50" s="21" t="s">
        <v>145</v>
      </c>
      <c r="H50" s="18">
        <f>MATCH(G50,C37:C45,0)</f>
        <v>2</v>
      </c>
    </row>
    <row r="51" spans="1:8" x14ac:dyDescent="0.25">
      <c r="A51" s="34"/>
      <c r="B51" s="34"/>
      <c r="C51" s="34"/>
      <c r="D51" s="34"/>
      <c r="E51" s="34"/>
      <c r="F51" s="34"/>
      <c r="G51" s="19"/>
      <c r="H51" s="4"/>
    </row>
    <row r="52" spans="1:8" x14ac:dyDescent="0.25">
      <c r="A52" s="34"/>
      <c r="B52" s="34"/>
      <c r="C52" s="34"/>
      <c r="D52" s="34"/>
      <c r="E52" s="34"/>
      <c r="F52" s="34"/>
      <c r="G52" s="19"/>
      <c r="H52" s="4"/>
    </row>
    <row r="53" spans="1:8" x14ac:dyDescent="0.25">
      <c r="A53" s="34"/>
      <c r="B53" s="34"/>
      <c r="C53" s="34"/>
      <c r="D53" s="34"/>
      <c r="E53" s="34"/>
      <c r="F53" s="34"/>
    </row>
    <row r="54" spans="1:8" x14ac:dyDescent="0.25">
      <c r="A54" s="34"/>
      <c r="B54" s="34"/>
      <c r="C54" s="34"/>
      <c r="D54" s="34"/>
      <c r="E54" s="34"/>
      <c r="F54" s="34"/>
    </row>
    <row r="57" spans="1:8" x14ac:dyDescent="0.25">
      <c r="A57" s="34" t="s">
        <v>165</v>
      </c>
      <c r="B57" s="34"/>
      <c r="C57" s="34"/>
      <c r="D57" s="34"/>
      <c r="E57" s="34"/>
      <c r="F57" s="34"/>
      <c r="G57" s="20" t="s">
        <v>164</v>
      </c>
      <c r="H57" s="17" t="s">
        <v>160</v>
      </c>
    </row>
    <row r="58" spans="1:8" x14ac:dyDescent="0.25">
      <c r="A58" s="34"/>
      <c r="B58" s="34"/>
      <c r="C58" s="34"/>
      <c r="D58" s="34"/>
      <c r="E58" s="34"/>
      <c r="F58" s="34"/>
      <c r="G58" s="21" t="s">
        <v>143</v>
      </c>
      <c r="H58" s="18">
        <f>MATCH(G58,C37:F37,0)</f>
        <v>3</v>
      </c>
    </row>
    <row r="59" spans="1:8" x14ac:dyDescent="0.25">
      <c r="A59" s="34"/>
      <c r="B59" s="34"/>
      <c r="C59" s="34"/>
      <c r="D59" s="34"/>
      <c r="E59" s="34"/>
      <c r="F59" s="34"/>
      <c r="G59" s="19"/>
      <c r="H59" s="4"/>
    </row>
    <row r="60" spans="1:8" x14ac:dyDescent="0.25">
      <c r="A60" s="34"/>
      <c r="B60" s="34"/>
      <c r="C60" s="34"/>
      <c r="D60" s="34"/>
      <c r="E60" s="34"/>
      <c r="F60" s="34"/>
      <c r="G60" s="19"/>
      <c r="H60" s="4"/>
    </row>
    <row r="61" spans="1:8" x14ac:dyDescent="0.25">
      <c r="A61" s="34"/>
      <c r="B61" s="34"/>
      <c r="C61" s="34"/>
      <c r="D61" s="34"/>
      <c r="E61" s="34"/>
      <c r="F61" s="34"/>
    </row>
    <row r="62" spans="1:8" x14ac:dyDescent="0.25">
      <c r="A62" s="34"/>
      <c r="B62" s="34"/>
      <c r="C62" s="34"/>
      <c r="D62" s="34"/>
      <c r="E62" s="34"/>
      <c r="F62" s="34"/>
    </row>
    <row r="65" spans="1:8" x14ac:dyDescent="0.25">
      <c r="A65" s="35" t="s">
        <v>166</v>
      </c>
      <c r="B65" s="35"/>
      <c r="C65" s="35"/>
      <c r="D65" s="35"/>
      <c r="E65" s="35"/>
      <c r="F65" s="35"/>
      <c r="G65" s="35"/>
      <c r="H65" s="35"/>
    </row>
    <row r="66" spans="1:8" x14ac:dyDescent="0.25">
      <c r="A66" s="24" t="s">
        <v>167</v>
      </c>
      <c r="B66" s="24"/>
      <c r="C66" s="24"/>
      <c r="D66" s="24"/>
      <c r="E66" s="24"/>
      <c r="F66" s="24"/>
      <c r="G66" s="24"/>
      <c r="H66" s="24"/>
    </row>
    <row r="67" spans="1:8" x14ac:dyDescent="0.25">
      <c r="A67" s="24"/>
      <c r="B67" s="24"/>
      <c r="C67" s="24"/>
      <c r="D67" s="24"/>
      <c r="E67" s="24"/>
      <c r="F67" s="24"/>
      <c r="G67" s="24"/>
      <c r="H67" s="24"/>
    </row>
    <row r="68" spans="1:8" x14ac:dyDescent="0.25">
      <c r="A68" s="24"/>
      <c r="B68" s="24"/>
      <c r="C68" s="24"/>
      <c r="D68" s="24"/>
      <c r="E68" s="24"/>
      <c r="F68" s="24"/>
      <c r="G68" s="24"/>
      <c r="H68" s="24"/>
    </row>
    <row r="70" spans="1:8" x14ac:dyDescent="0.25">
      <c r="B70" s="17"/>
      <c r="C70" s="17">
        <v>1</v>
      </c>
      <c r="D70" s="17">
        <v>2</v>
      </c>
      <c r="E70" s="17">
        <v>3</v>
      </c>
      <c r="F70" s="17">
        <v>4</v>
      </c>
    </row>
    <row r="71" spans="1:8" x14ac:dyDescent="0.25">
      <c r="B71" s="17">
        <v>1</v>
      </c>
      <c r="C71" s="4" t="s">
        <v>87</v>
      </c>
      <c r="D71" s="4" t="s">
        <v>142</v>
      </c>
      <c r="E71" s="4" t="s">
        <v>143</v>
      </c>
      <c r="F71" s="4" t="s">
        <v>144</v>
      </c>
      <c r="H71" s="22" t="s">
        <v>5</v>
      </c>
    </row>
    <row r="72" spans="1:8" x14ac:dyDescent="0.25">
      <c r="B72" s="17">
        <v>2</v>
      </c>
      <c r="C72" s="4" t="s">
        <v>145</v>
      </c>
      <c r="D72" s="4">
        <v>37</v>
      </c>
      <c r="E72" s="4" t="s">
        <v>150</v>
      </c>
      <c r="F72" s="4" t="s">
        <v>153</v>
      </c>
      <c r="H72" s="16" t="str">
        <f>INDEX(C10:F18,MATCH(G50,C37:C45,0),MATCH(G58,C37:F37,0))</f>
        <v>Service</v>
      </c>
    </row>
    <row r="73" spans="1:8" x14ac:dyDescent="0.25">
      <c r="B73" s="17">
        <v>3</v>
      </c>
      <c r="C73" s="4" t="s">
        <v>59</v>
      </c>
      <c r="D73" s="4">
        <v>41</v>
      </c>
      <c r="E73" s="4" t="s">
        <v>151</v>
      </c>
      <c r="F73" s="4" t="s">
        <v>154</v>
      </c>
    </row>
    <row r="74" spans="1:8" x14ac:dyDescent="0.25">
      <c r="B74" s="17">
        <v>4</v>
      </c>
      <c r="C74" s="4" t="s">
        <v>146</v>
      </c>
      <c r="D74" s="4">
        <v>34</v>
      </c>
      <c r="E74" s="4" t="s">
        <v>152</v>
      </c>
      <c r="F74" s="4" t="s">
        <v>155</v>
      </c>
    </row>
    <row r="75" spans="1:8" x14ac:dyDescent="0.25">
      <c r="B75" s="17">
        <v>5</v>
      </c>
      <c r="C75" s="4" t="s">
        <v>90</v>
      </c>
      <c r="D75" s="4">
        <v>32</v>
      </c>
      <c r="E75" s="4" t="s">
        <v>150</v>
      </c>
      <c r="F75" s="4" t="s">
        <v>153</v>
      </c>
    </row>
    <row r="76" spans="1:8" x14ac:dyDescent="0.25">
      <c r="B76" s="17">
        <v>6</v>
      </c>
      <c r="C76" s="4" t="s">
        <v>147</v>
      </c>
      <c r="D76" s="4">
        <v>29</v>
      </c>
      <c r="E76" s="4" t="s">
        <v>151</v>
      </c>
      <c r="F76" s="4" t="s">
        <v>153</v>
      </c>
    </row>
    <row r="77" spans="1:8" x14ac:dyDescent="0.25">
      <c r="B77" s="17">
        <v>7</v>
      </c>
      <c r="C77" s="4" t="s">
        <v>91</v>
      </c>
      <c r="D77" s="4">
        <v>40</v>
      </c>
      <c r="E77" s="4" t="s">
        <v>152</v>
      </c>
      <c r="F77" s="4" t="s">
        <v>156</v>
      </c>
    </row>
    <row r="78" spans="1:8" x14ac:dyDescent="0.25">
      <c r="B78" s="17">
        <v>8</v>
      </c>
      <c r="C78" s="4" t="s">
        <v>148</v>
      </c>
      <c r="D78" s="4">
        <v>34</v>
      </c>
      <c r="E78" s="4" t="s">
        <v>150</v>
      </c>
      <c r="F78" s="4" t="s">
        <v>157</v>
      </c>
    </row>
    <row r="79" spans="1:8" x14ac:dyDescent="0.25">
      <c r="B79" s="17">
        <v>9</v>
      </c>
      <c r="C79" s="4" t="s">
        <v>149</v>
      </c>
      <c r="D79" s="4">
        <v>36</v>
      </c>
      <c r="E79" s="4" t="s">
        <v>150</v>
      </c>
      <c r="F79" s="4" t="s">
        <v>158</v>
      </c>
    </row>
    <row r="81" spans="1:5" x14ac:dyDescent="0.25">
      <c r="A81" s="36"/>
      <c r="B81" s="36"/>
      <c r="C81" s="36"/>
      <c r="D81" s="36"/>
    </row>
    <row r="82" spans="1:5" x14ac:dyDescent="0.25">
      <c r="A82" s="36"/>
      <c r="B82" s="36"/>
      <c r="C82" s="36"/>
      <c r="D82" s="36"/>
    </row>
    <row r="85" spans="1:5" x14ac:dyDescent="0.25">
      <c r="C85" s="37"/>
      <c r="D85" s="37"/>
      <c r="E85" s="37"/>
    </row>
  </sheetData>
  <mergeCells count="11">
    <mergeCell ref="A49:F54"/>
    <mergeCell ref="A1:F1"/>
    <mergeCell ref="A2:F4"/>
    <mergeCell ref="A22:F25"/>
    <mergeCell ref="A28:F28"/>
    <mergeCell ref="A29:F31"/>
    <mergeCell ref="A57:F62"/>
    <mergeCell ref="A65:H65"/>
    <mergeCell ref="A66:H68"/>
    <mergeCell ref="A81:D82"/>
    <mergeCell ref="C85:E85"/>
  </mergeCells>
  <dataValidations count="2">
    <dataValidation type="list" allowBlank="1" showInputMessage="1" showErrorMessage="1" sqref="A86" xr:uid="{80E3EF33-FBA9-4275-A2A6-C1DE2614B88F}">
      <formula1>$C$71:$C$78</formula1>
    </dataValidation>
    <dataValidation type="list" allowBlank="1" showInputMessage="1" showErrorMessage="1" sqref="A88" xr:uid="{614FF00A-E9FA-4641-B941-0DA102137542}">
      <formula1>$D$71:$D$78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5F161-9B6E-4CB2-9A84-8BDF7667F69D}">
  <dimension ref="A1:H26"/>
  <sheetViews>
    <sheetView tabSelected="1" workbookViewId="0">
      <selection activeCell="O13" sqref="O13"/>
    </sheetView>
  </sheetViews>
  <sheetFormatPr defaultRowHeight="15" x14ac:dyDescent="0.25"/>
  <cols>
    <col min="1" max="1" width="13.140625" bestFit="1" customWidth="1"/>
    <col min="2" max="2" width="12.42578125" customWidth="1"/>
    <col min="3" max="3" width="11.28515625" customWidth="1"/>
  </cols>
  <sheetData>
    <row r="1" spans="1:8" x14ac:dyDescent="0.25">
      <c r="A1" s="26" t="s">
        <v>168</v>
      </c>
      <c r="B1" s="26"/>
      <c r="C1" s="26"/>
      <c r="D1" s="26"/>
      <c r="E1" s="26"/>
      <c r="F1" s="26"/>
      <c r="G1" s="26"/>
      <c r="H1" s="26"/>
    </row>
    <row r="2" spans="1:8" ht="15" customHeight="1" x14ac:dyDescent="0.25">
      <c r="A2" s="25" t="s">
        <v>169</v>
      </c>
      <c r="B2" s="25"/>
      <c r="C2" s="25"/>
      <c r="D2" s="25"/>
      <c r="E2" s="25"/>
      <c r="F2" s="25"/>
      <c r="G2" s="25"/>
      <c r="H2" s="25"/>
    </row>
    <row r="3" spans="1:8" x14ac:dyDescent="0.25">
      <c r="A3" s="25"/>
      <c r="B3" s="25"/>
      <c r="C3" s="25"/>
      <c r="D3" s="25"/>
      <c r="E3" s="25"/>
      <c r="F3" s="25"/>
      <c r="G3" s="25"/>
      <c r="H3" s="25"/>
    </row>
    <row r="4" spans="1:8" x14ac:dyDescent="0.25">
      <c r="A4" s="25"/>
      <c r="B4" s="25"/>
      <c r="C4" s="25"/>
      <c r="D4" s="25"/>
      <c r="E4" s="25"/>
      <c r="F4" s="25"/>
      <c r="G4" s="25"/>
      <c r="H4" s="25"/>
    </row>
    <row r="5" spans="1:8" x14ac:dyDescent="0.25">
      <c r="A5" s="25"/>
      <c r="B5" s="25"/>
      <c r="C5" s="25"/>
      <c r="D5" s="25"/>
      <c r="E5" s="25"/>
      <c r="F5" s="25"/>
      <c r="G5" s="25"/>
      <c r="H5" s="25"/>
    </row>
    <row r="8" spans="1:8" x14ac:dyDescent="0.25">
      <c r="A8" s="5" t="s">
        <v>87</v>
      </c>
      <c r="B8" s="5" t="s">
        <v>170</v>
      </c>
      <c r="C8" s="5" t="s">
        <v>171</v>
      </c>
      <c r="D8" s="5" t="s">
        <v>172</v>
      </c>
      <c r="E8" s="43" t="s">
        <v>187</v>
      </c>
    </row>
    <row r="9" spans="1:8" x14ac:dyDescent="0.25">
      <c r="A9" s="4" t="s">
        <v>59</v>
      </c>
      <c r="B9" s="4" t="s">
        <v>180</v>
      </c>
      <c r="C9" s="4">
        <v>590</v>
      </c>
      <c r="D9" s="4">
        <v>960</v>
      </c>
      <c r="E9" s="6">
        <v>968</v>
      </c>
    </row>
    <row r="10" spans="1:8" x14ac:dyDescent="0.25">
      <c r="A10" s="4" t="s">
        <v>173</v>
      </c>
      <c r="B10" s="4" t="s">
        <v>180</v>
      </c>
      <c r="C10" s="4">
        <v>974</v>
      </c>
      <c r="D10" s="4">
        <v>553</v>
      </c>
      <c r="E10" s="6">
        <v>856</v>
      </c>
    </row>
    <row r="11" spans="1:8" x14ac:dyDescent="0.25">
      <c r="A11" s="4" t="s">
        <v>73</v>
      </c>
      <c r="B11" s="4" t="s">
        <v>180</v>
      </c>
      <c r="C11" s="4">
        <v>775</v>
      </c>
      <c r="D11" s="4">
        <v>794</v>
      </c>
      <c r="E11" s="6">
        <v>890</v>
      </c>
    </row>
    <row r="12" spans="1:8" x14ac:dyDescent="0.25">
      <c r="A12" s="4" t="s">
        <v>74</v>
      </c>
      <c r="B12" s="4" t="s">
        <v>180</v>
      </c>
      <c r="C12" s="4">
        <v>983</v>
      </c>
      <c r="D12" s="4">
        <v>734</v>
      </c>
      <c r="E12" s="6">
        <v>511</v>
      </c>
    </row>
    <row r="13" spans="1:8" x14ac:dyDescent="0.25">
      <c r="A13" s="4" t="s">
        <v>174</v>
      </c>
      <c r="B13" s="4" t="s">
        <v>181</v>
      </c>
      <c r="C13" s="4">
        <v>988</v>
      </c>
      <c r="D13" s="4">
        <v>789</v>
      </c>
      <c r="E13" s="6">
        <v>597</v>
      </c>
    </row>
    <row r="14" spans="1:8" x14ac:dyDescent="0.25">
      <c r="A14" s="4" t="s">
        <v>175</v>
      </c>
      <c r="B14" s="4" t="s">
        <v>181</v>
      </c>
      <c r="C14" s="4">
        <v>800</v>
      </c>
      <c r="D14" s="4">
        <v>564</v>
      </c>
      <c r="E14" s="6">
        <v>851</v>
      </c>
    </row>
    <row r="15" spans="1:8" x14ac:dyDescent="0.25">
      <c r="A15" s="4" t="s">
        <v>176</v>
      </c>
      <c r="B15" s="4" t="s">
        <v>181</v>
      </c>
      <c r="C15" s="4">
        <v>798</v>
      </c>
      <c r="D15" s="4">
        <v>768</v>
      </c>
      <c r="E15" s="6">
        <v>644</v>
      </c>
    </row>
    <row r="16" spans="1:8" x14ac:dyDescent="0.25">
      <c r="A16" s="4" t="s">
        <v>177</v>
      </c>
      <c r="B16" s="4" t="s">
        <v>182</v>
      </c>
      <c r="C16" s="4">
        <v>674</v>
      </c>
      <c r="D16" s="4">
        <v>911</v>
      </c>
      <c r="E16" s="6">
        <v>541</v>
      </c>
    </row>
    <row r="17" spans="1:5" x14ac:dyDescent="0.25">
      <c r="A17" s="4" t="s">
        <v>178</v>
      </c>
      <c r="B17" s="4" t="s">
        <v>183</v>
      </c>
      <c r="C17" s="4">
        <v>745</v>
      </c>
      <c r="D17" s="4">
        <v>967</v>
      </c>
      <c r="E17" s="6">
        <v>855</v>
      </c>
    </row>
    <row r="18" spans="1:5" x14ac:dyDescent="0.25">
      <c r="A18" s="4" t="s">
        <v>179</v>
      </c>
      <c r="B18" s="4" t="s">
        <v>182</v>
      </c>
      <c r="C18" s="4">
        <v>685</v>
      </c>
      <c r="D18" s="4">
        <v>646</v>
      </c>
      <c r="E18" s="6">
        <v>894</v>
      </c>
    </row>
    <row r="21" spans="1:5" x14ac:dyDescent="0.25">
      <c r="A21" s="40" t="s">
        <v>184</v>
      </c>
      <c r="B21" t="s">
        <v>186</v>
      </c>
    </row>
    <row r="22" spans="1:5" x14ac:dyDescent="0.25">
      <c r="A22" s="41" t="s">
        <v>180</v>
      </c>
      <c r="B22" s="42">
        <v>3041</v>
      </c>
    </row>
    <row r="23" spans="1:5" x14ac:dyDescent="0.25">
      <c r="A23" s="41" t="s">
        <v>183</v>
      </c>
      <c r="B23" s="42">
        <v>967</v>
      </c>
    </row>
    <row r="24" spans="1:5" x14ac:dyDescent="0.25">
      <c r="A24" s="41" t="s">
        <v>182</v>
      </c>
      <c r="B24" s="42">
        <v>1557</v>
      </c>
    </row>
    <row r="25" spans="1:5" x14ac:dyDescent="0.25">
      <c r="A25" s="41" t="s">
        <v>181</v>
      </c>
      <c r="B25" s="42">
        <v>2121</v>
      </c>
    </row>
    <row r="26" spans="1:5" x14ac:dyDescent="0.25">
      <c r="A26" s="41" t="s">
        <v>185</v>
      </c>
      <c r="B26" s="42">
        <v>7686</v>
      </c>
    </row>
  </sheetData>
  <mergeCells count="2">
    <mergeCell ref="A2:H5"/>
    <mergeCell ref="A1:H1"/>
  </mergeCell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Concat - Textjoin</vt:lpstr>
      <vt:lpstr>IFS and Switch</vt:lpstr>
      <vt:lpstr>Delimiter separation</vt:lpstr>
      <vt:lpstr>SUMIF , SUMIFS</vt:lpstr>
      <vt:lpstr>COUNTIF , COUNTIFS</vt:lpstr>
      <vt:lpstr>VLookUP , HLookUP</vt:lpstr>
      <vt:lpstr>Index Match</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2023-03-05T04:59:52Z</dcterms:modified>
</cp:coreProperties>
</file>