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SHRobotics\Downloads\"/>
    </mc:Choice>
  </mc:AlternateContent>
  <xr:revisionPtr revIDLastSave="0" documentId="8_{895A997B-739F-4698-840D-60DE85C67219}" xr6:coauthVersionLast="47" xr6:coauthVersionMax="47" xr10:uidLastSave="{00000000-0000-0000-0000-000000000000}"/>
  <bookViews>
    <workbookView xWindow="-108" yWindow="-108" windowWidth="23256" windowHeight="12576" tabRatio="806" activeTab="2" xr2:uid="{BB1F9FFD-16FD-45DA-8769-054BD3DB5F31}"/>
  </bookViews>
  <sheets>
    <sheet name="Control" sheetId="3" r:id="rId1"/>
    <sheet name="Image Maps" sheetId="34" r:id="rId2"/>
    <sheet name="Match Scouting Data" sheetId="8" r:id="rId3"/>
    <sheet name="Pit Scouting Data" sheetId="35" r:id="rId4"/>
  </sheets>
  <definedNames>
    <definedName name="_xlcn.WorksheetConnection_2020MidwestScouting.xlsmtbaMatches1" hidden="1">tbaMatches</definedName>
    <definedName name="_xlcn.WorksheetConnection_2020MidwestScouting.xlsmtbaTeams1" hidden="1">tbaTeams</definedName>
    <definedName name="AAA">#REF!</definedName>
    <definedName name="alliance_status_str">#REF!</definedName>
    <definedName name="AllianceColor" localSheetId="1">#REF!</definedName>
    <definedName name="AllianceColor">#REF!</definedName>
    <definedName name="authKey">#REF!</definedName>
    <definedName name="Auto">#REF!</definedName>
    <definedName name="AvgHangar">#REF!</definedName>
    <definedName name="AvgMatch">#REF!</definedName>
    <definedName name="AvgTaxiAndAutoCargo">#REF!</definedName>
    <definedName name="baseURL">#REF!</definedName>
    <definedName name="blue_1">#REF!</definedName>
    <definedName name="BLUE_1_AUTO_TAXI_PCT">#REF!</definedName>
    <definedName name="BLUE_1_AVG_AUTO_LOW_CARGO">#REF!</definedName>
    <definedName name="BLUE_1_AVG_AUTO_PU">#REF!</definedName>
    <definedName name="BLUE_1_AVG_AUTO_UP_CARGO">#REF!</definedName>
    <definedName name="BLUE_1_AVG_LOW_CARGO">#REF!</definedName>
    <definedName name="BLUE_1_AVG_SCORE">#REF!</definedName>
    <definedName name="BLUE_1_AVG_UP_CARGO">#REF!</definedName>
    <definedName name="BLUE_1_CLIMB_PCT">#REF!</definedName>
    <definedName name="BLUE_1_DEFENSE">#REF!</definedName>
    <definedName name="BLUE_1_SHOOTING_LOCS">#REF!</definedName>
    <definedName name="blue_1_teams">#REF!</definedName>
    <definedName name="BLUE_1_WALLBOT">#REF!</definedName>
    <definedName name="blue_2">#REF!</definedName>
    <definedName name="BLUE_2_AUTO_TAXI_PCT">#REF!</definedName>
    <definedName name="BLUE_2_AVG_AUTO_LOW_CARGO">#REF!</definedName>
    <definedName name="BLUE_2_AVG_AUTO_PU">#REF!</definedName>
    <definedName name="BLUE_2_AVG_AUTO_UP_CARGO">#REF!</definedName>
    <definedName name="BLUE_2_AVG_LOW_CARGO">#REF!</definedName>
    <definedName name="BLUE_2_AVG_SCORE">#REF!</definedName>
    <definedName name="BLUE_2_AVG_UP_CARGO">#REF!</definedName>
    <definedName name="BLUE_2_CLIMB_PCT">#REF!</definedName>
    <definedName name="BLUE_2_DEFENSE">#REF!</definedName>
    <definedName name="BLUE_2_SHOOTING_LOCS">#REF!</definedName>
    <definedName name="blue_2_teams">#REF!</definedName>
    <definedName name="BLUE_2_WALLBOT">#REF!</definedName>
    <definedName name="blue_3">#REF!</definedName>
    <definedName name="BLUE_3_AUTO_TAXI_PCT">#REF!</definedName>
    <definedName name="BLUE_3_AVG_AUTO_LOW_CARGO">#REF!</definedName>
    <definedName name="BLUE_3_AVG_AUTO_PU">#REF!</definedName>
    <definedName name="BLUE_3_AVG_AUTO_UP_CARGO">#REF!</definedName>
    <definedName name="BLUE_3_AVG_LOW_CARGO">#REF!</definedName>
    <definedName name="BLUE_3_AVG_SCORE">#REF!</definedName>
    <definedName name="BLUE_3_AVG_UP_CARGO">#REF!</definedName>
    <definedName name="BLUE_3_CLIMB_PCT">#REF!</definedName>
    <definedName name="BLUE_3_DEFENSE">#REF!</definedName>
    <definedName name="BLUE_3_SHOOTING_LOCS">#REF!</definedName>
    <definedName name="blue_3_teams">#REF!</definedName>
    <definedName name="BLUE_3_WALLBOT">#REF!</definedName>
    <definedName name="blue_adjustPoints">#REF!</definedName>
    <definedName name="blue_autoCargoPoints">#REF!</definedName>
    <definedName name="blue_autoOwnershipPoints">#REF!</definedName>
    <definedName name="blue_autoPoints">#REF!</definedName>
    <definedName name="blue_autoQuestRankingPoint">#REF!</definedName>
    <definedName name="blue_autoRobot1">#REF!</definedName>
    <definedName name="blue_autoRobot2">#REF!</definedName>
    <definedName name="blue_autoRobot3">#REF!</definedName>
    <definedName name="blue_autoScaleOwnershipSec">#REF!</definedName>
    <definedName name="blue_autoSwitchAtZero">#REF!</definedName>
    <definedName name="blue_autoSwitchOwnershipSec">#REF!</definedName>
    <definedName name="blue_autoTaxiPoints">#REF!</definedName>
    <definedName name="blue_bay1">#REF!</definedName>
    <definedName name="blue_bay2">#REF!</definedName>
    <definedName name="blue_bay3">#REF!</definedName>
    <definedName name="blue_bay4">#REF!</definedName>
    <definedName name="blue_bay5">#REF!</definedName>
    <definedName name="blue_bay6">#REF!</definedName>
    <definedName name="blue_bay7">#REF!</definedName>
    <definedName name="blue_bay8">#REF!</definedName>
    <definedName name="blue_cargoBonusRankingPoint">#REF!</definedName>
    <definedName name="blue_cargoPoints">#REF!</definedName>
    <definedName name="blue_completedRocketFar">#REF!</definedName>
    <definedName name="blue_completedRocketNear">#REF!</definedName>
    <definedName name="blue_completeRocketRankingPoint">#REF!</definedName>
    <definedName name="blue_endgamePoints">#REF!</definedName>
    <definedName name="blue_endgameRobot1">#REF!</definedName>
    <definedName name="blue_endgameRobot2">#REF!</definedName>
    <definedName name="blue_endgameRobot3">#REF!</definedName>
    <definedName name="BLUE_ESTIMATED_SCORE">#REF!</definedName>
    <definedName name="blue_faceTheBossRankingPoint">#REF!</definedName>
    <definedName name="blue_foulCount">#REF!</definedName>
    <definedName name="blue_foulPoints">#REF!</definedName>
    <definedName name="blue_habClimbPoints">#REF!</definedName>
    <definedName name="blue_habDockingRankingPoint">#REF!</definedName>
    <definedName name="blue_habLineRobot1">#REF!</definedName>
    <definedName name="blue_habLineRobot2">#REF!</definedName>
    <definedName name="blue_habLineRobot3">#REF!</definedName>
    <definedName name="blue_hangarBonusRankingPoint">#REF!</definedName>
    <definedName name="blue_hatchPanelPoints">#REF!</definedName>
    <definedName name="blue_lowLeftRocketFar">#REF!</definedName>
    <definedName name="blue_lowLeftRocketNear">#REF!</definedName>
    <definedName name="blue_lowRightRocketFar">#REF!</definedName>
    <definedName name="blue_lowRightRocketNear">#REF!</definedName>
    <definedName name="blue_matchCargoTotal">#REF!</definedName>
    <definedName name="blue_midLeftRocketFar">#REF!</definedName>
    <definedName name="blue_midLeftRocketNear">#REF!</definedName>
    <definedName name="blue_midRightRocketFar">#REF!</definedName>
    <definedName name="blue_midRightRocketNear">#REF!</definedName>
    <definedName name="blue_preMatchBay1">#REF!</definedName>
    <definedName name="blue_preMatchBay2">#REF!</definedName>
    <definedName name="blue_preMatchBay3">#REF!</definedName>
    <definedName name="blue_preMatchBay6">#REF!</definedName>
    <definedName name="blue_preMatchBay7">#REF!</definedName>
    <definedName name="blue_preMatchBay8">#REF!</definedName>
    <definedName name="blue_preMatchLevelRobot1">#REF!</definedName>
    <definedName name="blue_preMatchLevelRobot2">#REF!</definedName>
    <definedName name="blue_preMatchLevelRobot3">#REF!</definedName>
    <definedName name="blue_quintetAchieved">#REF!</definedName>
    <definedName name="blue_rp">#REF!</definedName>
    <definedName name="blue_sandStormBonusPoints">#REF!</definedName>
    <definedName name="blue_score">#REF!</definedName>
    <definedName name="blue_taxiRobot1">#REF!</definedName>
    <definedName name="blue_taxiRobot2">#REF!</definedName>
    <definedName name="blue_taxiRobot3">#REF!</definedName>
    <definedName name="blue_tba_gameData">#REF!</definedName>
    <definedName name="blue_team_keys_1">#REF!</definedName>
    <definedName name="blue_team_keys_2">#REF!</definedName>
    <definedName name="blue_team_keys_3">#REF!</definedName>
    <definedName name="blue_techFoulCount">#REF!</definedName>
    <definedName name="blue_teleopCargoPoints">#REF!</definedName>
    <definedName name="blue_teleopCargoTotal">#REF!</definedName>
    <definedName name="blue_teleopOwnershipPoints">#REF!</definedName>
    <definedName name="blue_teleopPoints">#REF!</definedName>
    <definedName name="blue_teleopScaleBoostSec">#REF!</definedName>
    <definedName name="blue_teleopScaleOwnershipSec">#REF!</definedName>
    <definedName name="blue_teleopSwitchBoostSec">#REF!</definedName>
    <definedName name="blue_teleopSwitchOwnershipSec">#REF!</definedName>
    <definedName name="blue_topLeftRocketFar">#REF!</definedName>
    <definedName name="blue_topLeftRocketNear">#REF!</definedName>
    <definedName name="blue_topRightRocketFar">#REF!</definedName>
    <definedName name="blue_topRightRocketNear">#REF!</definedName>
    <definedName name="blue_totalPoints">#REF!</definedName>
    <definedName name="blue_vaultBoostPlayed">#REF!</definedName>
    <definedName name="blue_vaultBoostTotal">#REF!</definedName>
    <definedName name="blue_vaultForcePlayed">#REF!</definedName>
    <definedName name="blue_vaultForceTotal">#REF!</definedName>
    <definedName name="blue_vaultLevitatePlayed">#REF!</definedName>
    <definedName name="blue_vaultLevitateTotal">#REF!</definedName>
    <definedName name="blue_vaultPoints">#REF!</definedName>
    <definedName name="blue1">#REF!</definedName>
    <definedName name="blue2">#REF!</definedName>
    <definedName name="calledURL">#REF!</definedName>
    <definedName name="Cargo">#REF!</definedName>
    <definedName name="city">#REF!</definedName>
    <definedName name="ClimbAssistValues" localSheetId="1">#REF!</definedName>
    <definedName name="ClimbAssistValues">#REF!</definedName>
    <definedName name="ClimbLevel">#REF!</definedName>
    <definedName name="comp_level">#REF!</definedName>
    <definedName name="country">#REF!</definedName>
    <definedName name="CycleTimes" localSheetId="1">#REF!</definedName>
    <definedName name="CycleTimes">#REF!</definedName>
    <definedName name="Data">'Match Scouting Data'!#REF!</definedName>
    <definedName name="DefenseType" localSheetId="1">#REF!</definedName>
    <definedName name="DefenseType">#REF!</definedName>
    <definedName name="dq">#REF!</definedName>
    <definedName name="DriverSkillValues" localSheetId="1">#REF!</definedName>
    <definedName name="DriverSkillValues">#REF!</definedName>
    <definedName name="EndGame">#REF!</definedName>
    <definedName name="event">#REF!</definedName>
    <definedName name="EVENT_NAME">Control!$E$2</definedName>
    <definedName name="eventKey">Control!$B$2</definedName>
    <definedName name="eventList" localSheetId="1">#REF!</definedName>
    <definedName name="eventList">#REF!</definedName>
    <definedName name="eventNames" localSheetId="1">#REF!</definedName>
    <definedName name="eventNames">#REF!</definedName>
    <definedName name="HABClimb">#REF!</definedName>
    <definedName name="HatchPanel">#REF!</definedName>
    <definedName name="HEAT_MAP_MATRIX">#REF!</definedName>
    <definedName name="HEATMAP_TEAM_NUM" localSheetId="1">'Image Maps'!#REF!</definedName>
    <definedName name="HEATMAP_TEAM_NUM">#REF!</definedName>
    <definedName name="HL_CARGO">#REF!</definedName>
    <definedName name="HL_HATCHES">#REF!</definedName>
    <definedName name="HL_UPPER_CARGO">#REF!</definedName>
    <definedName name="HL_UPPER_HATCHES">#REF!</definedName>
    <definedName name="HM_1" localSheetId="1">'Image Maps'!$B$2</definedName>
    <definedName name="HM_1">#REF!</definedName>
    <definedName name="HM_1_B1">#REF!</definedName>
    <definedName name="HM_1_B2">#REF!</definedName>
    <definedName name="HM_1_B3">#REF!</definedName>
    <definedName name="HM_1_R1">#REF!</definedName>
    <definedName name="HM_1_R2">#REF!</definedName>
    <definedName name="HM_1_R3">#REF!</definedName>
    <definedName name="HM_10" localSheetId="1">'Image Maps'!$K$2</definedName>
    <definedName name="HM_10">#REF!</definedName>
    <definedName name="HM_10_B1">#REF!</definedName>
    <definedName name="HM_10_B2">#REF!</definedName>
    <definedName name="HM_10_B3">#REF!</definedName>
    <definedName name="HM_10_R1">#REF!</definedName>
    <definedName name="HM_10_R2">#REF!</definedName>
    <definedName name="HM_10_R3">#REF!</definedName>
    <definedName name="HM_11" localSheetId="1">'Image Maps'!$L$2</definedName>
    <definedName name="HM_11">#REF!</definedName>
    <definedName name="HM_11_B1">#REF!</definedName>
    <definedName name="HM_11_B2">#REF!</definedName>
    <definedName name="HM_11_B3">#REF!</definedName>
    <definedName name="HM_11_R1">#REF!</definedName>
    <definedName name="HM_11_R2">#REF!</definedName>
    <definedName name="HM_11_R3">#REF!</definedName>
    <definedName name="HM_12" localSheetId="1">'Image Maps'!$M$2</definedName>
    <definedName name="HM_12">#REF!</definedName>
    <definedName name="HM_12_B1">#REF!</definedName>
    <definedName name="HM_12_B2">#REF!</definedName>
    <definedName name="HM_12_B3">#REF!</definedName>
    <definedName name="HM_12_R1">#REF!</definedName>
    <definedName name="HM_12_R2">#REF!</definedName>
    <definedName name="HM_12_R3">#REF!</definedName>
    <definedName name="HM_13" localSheetId="1">'Image Maps'!$B$3</definedName>
    <definedName name="HM_13">#REF!</definedName>
    <definedName name="HM_13_B1">#REF!</definedName>
    <definedName name="HM_13_B2">#REF!</definedName>
    <definedName name="HM_13_B3">#REF!</definedName>
    <definedName name="HM_13_R1">#REF!</definedName>
    <definedName name="HM_13_R2">#REF!</definedName>
    <definedName name="HM_13_R3">#REF!</definedName>
    <definedName name="HM_14" localSheetId="1">'Image Maps'!$C$3</definedName>
    <definedName name="HM_14">#REF!</definedName>
    <definedName name="HM_14_B1">#REF!</definedName>
    <definedName name="HM_14_B2">#REF!</definedName>
    <definedName name="HM_14_B3">#REF!</definedName>
    <definedName name="HM_14_R1">#REF!</definedName>
    <definedName name="HM_14_R2">#REF!</definedName>
    <definedName name="HM_14_R3">#REF!</definedName>
    <definedName name="HM_15" localSheetId="1">'Image Maps'!$D$3</definedName>
    <definedName name="HM_15">#REF!</definedName>
    <definedName name="HM_15_B1">#REF!</definedName>
    <definedName name="HM_15_B2">#REF!</definedName>
    <definedName name="HM_15_B3">#REF!</definedName>
    <definedName name="HM_15_R1">#REF!</definedName>
    <definedName name="HM_15_R2">#REF!</definedName>
    <definedName name="HM_15_R3">#REF!</definedName>
    <definedName name="HM_16" localSheetId="1">'Image Maps'!$E$3</definedName>
    <definedName name="HM_16">#REF!</definedName>
    <definedName name="HM_16_B1">#REF!</definedName>
    <definedName name="HM_16_B2">#REF!</definedName>
    <definedName name="HM_16_B3">#REF!</definedName>
    <definedName name="HM_16_R1">#REF!</definedName>
    <definedName name="HM_16_R2">#REF!</definedName>
    <definedName name="HM_16_R3">#REF!</definedName>
    <definedName name="HM_17" localSheetId="1">'Image Maps'!$F$3</definedName>
    <definedName name="HM_17">#REF!</definedName>
    <definedName name="HM_17_B1">#REF!</definedName>
    <definedName name="HM_17_B2">#REF!</definedName>
    <definedName name="HM_17_B3">#REF!</definedName>
    <definedName name="HM_17_R1">#REF!</definedName>
    <definedName name="HM_17_R2">#REF!</definedName>
    <definedName name="HM_17_R3">#REF!</definedName>
    <definedName name="HM_18" localSheetId="1">'Image Maps'!$G$3</definedName>
    <definedName name="HM_18">#REF!</definedName>
    <definedName name="HM_18_B1">#REF!</definedName>
    <definedName name="HM_18_B2">#REF!</definedName>
    <definedName name="HM_18_B3">#REF!</definedName>
    <definedName name="HM_18_R1">#REF!</definedName>
    <definedName name="HM_18_R2">#REF!</definedName>
    <definedName name="HM_18_R3">#REF!</definedName>
    <definedName name="HM_19" localSheetId="1">'Image Maps'!$H$3</definedName>
    <definedName name="HM_19">#REF!</definedName>
    <definedName name="HM_19_B1">#REF!</definedName>
    <definedName name="HM_19_B2">#REF!</definedName>
    <definedName name="HM_19_B3">#REF!</definedName>
    <definedName name="HM_19_R1">#REF!</definedName>
    <definedName name="HM_19_R2">#REF!</definedName>
    <definedName name="HM_19_R3">#REF!</definedName>
    <definedName name="HM_2" localSheetId="1">'Image Maps'!$C$2</definedName>
    <definedName name="HM_2">#REF!</definedName>
    <definedName name="HM_2_B1">#REF!</definedName>
    <definedName name="HM_2_B2">#REF!</definedName>
    <definedName name="HM_2_B3">#REF!</definedName>
    <definedName name="HM_2_R1">#REF!</definedName>
    <definedName name="HM_2_R2">#REF!</definedName>
    <definedName name="HM_2_R3">#REF!</definedName>
    <definedName name="HM_20" localSheetId="1">'Image Maps'!$I$3</definedName>
    <definedName name="HM_20">#REF!</definedName>
    <definedName name="HM_20_B1">#REF!</definedName>
    <definedName name="HM_20_B2">#REF!</definedName>
    <definedName name="HM_20_B3">#REF!</definedName>
    <definedName name="HM_20_R1">#REF!</definedName>
    <definedName name="HM_20_R2">#REF!</definedName>
    <definedName name="HM_20_R3">#REF!</definedName>
    <definedName name="HM_21" localSheetId="1">'Image Maps'!$J$3</definedName>
    <definedName name="HM_21">#REF!</definedName>
    <definedName name="HM_21_B1">#REF!</definedName>
    <definedName name="HM_21_B2">#REF!</definedName>
    <definedName name="HM_21_B3">#REF!</definedName>
    <definedName name="HM_21_R1">#REF!</definedName>
    <definedName name="HM_21_R2">#REF!</definedName>
    <definedName name="HM_21_R3">#REF!</definedName>
    <definedName name="HM_22" localSheetId="1">'Image Maps'!$K$3</definedName>
    <definedName name="HM_22">#REF!</definedName>
    <definedName name="HM_22_B1">#REF!</definedName>
    <definedName name="HM_22_B2">#REF!</definedName>
    <definedName name="HM_22_B3">#REF!</definedName>
    <definedName name="HM_22_R1">#REF!</definedName>
    <definedName name="HM_22_R2">#REF!</definedName>
    <definedName name="HM_22_R3">#REF!</definedName>
    <definedName name="HM_23" localSheetId="1">'Image Maps'!$L$3</definedName>
    <definedName name="HM_23">#REF!</definedName>
    <definedName name="HM_23_B1">#REF!</definedName>
    <definedName name="HM_23_B2">#REF!</definedName>
    <definedName name="HM_23_B3">#REF!</definedName>
    <definedName name="HM_23_R1">#REF!</definedName>
    <definedName name="HM_23_R2">#REF!</definedName>
    <definedName name="HM_23_R3">#REF!</definedName>
    <definedName name="HM_24" localSheetId="1">'Image Maps'!$M$3</definedName>
    <definedName name="HM_24">#REF!</definedName>
    <definedName name="HM_24_B1">#REF!</definedName>
    <definedName name="HM_24_B2">#REF!</definedName>
    <definedName name="HM_24_B3">#REF!</definedName>
    <definedName name="HM_24_R1">#REF!</definedName>
    <definedName name="HM_24_R2">#REF!</definedName>
    <definedName name="HM_24_R3">#REF!</definedName>
    <definedName name="HM_25" localSheetId="1">'Image Maps'!$B$4</definedName>
    <definedName name="HM_25">#REF!</definedName>
    <definedName name="HM_25_B1">#REF!</definedName>
    <definedName name="HM_25_B2">#REF!</definedName>
    <definedName name="HM_25_B3">#REF!</definedName>
    <definedName name="HM_25_R1">#REF!</definedName>
    <definedName name="HM_25_R2">#REF!</definedName>
    <definedName name="HM_25_R3">#REF!</definedName>
    <definedName name="HM_26" localSheetId="1">'Image Maps'!$C$4</definedName>
    <definedName name="HM_26">#REF!</definedName>
    <definedName name="HM_26_B1">#REF!</definedName>
    <definedName name="HM_26_B2">#REF!</definedName>
    <definedName name="HM_26_B3">#REF!</definedName>
    <definedName name="HM_26_R1">#REF!</definedName>
    <definedName name="HM_26_R2">#REF!</definedName>
    <definedName name="HM_26_R3">#REF!</definedName>
    <definedName name="HM_27" localSheetId="1">'Image Maps'!$D$4</definedName>
    <definedName name="HM_27">#REF!</definedName>
    <definedName name="HM_27_B1">#REF!</definedName>
    <definedName name="HM_27_B2">#REF!</definedName>
    <definedName name="HM_27_B3">#REF!</definedName>
    <definedName name="HM_27_R1">#REF!</definedName>
    <definedName name="HM_27_R2">#REF!</definedName>
    <definedName name="HM_27_R3">#REF!</definedName>
    <definedName name="HM_28" localSheetId="1">'Image Maps'!$E$4</definedName>
    <definedName name="HM_28">#REF!</definedName>
    <definedName name="HM_28_B1">#REF!</definedName>
    <definedName name="HM_28_B2">#REF!</definedName>
    <definedName name="HM_28_B3">#REF!</definedName>
    <definedName name="HM_28_R1">#REF!</definedName>
    <definedName name="HM_28_R2">#REF!</definedName>
    <definedName name="HM_28_R3">#REF!</definedName>
    <definedName name="HM_29" localSheetId="1">'Image Maps'!$F$4</definedName>
    <definedName name="HM_29">#REF!</definedName>
    <definedName name="HM_29_B1">#REF!</definedName>
    <definedName name="HM_29_B2">#REF!</definedName>
    <definedName name="HM_29_B3">#REF!</definedName>
    <definedName name="HM_29_R1">#REF!</definedName>
    <definedName name="HM_29_R2">#REF!</definedName>
    <definedName name="HM_29_R3">#REF!</definedName>
    <definedName name="HM_3" localSheetId="1">'Image Maps'!$D$2</definedName>
    <definedName name="HM_3">#REF!</definedName>
    <definedName name="HM_3_B1">#REF!</definedName>
    <definedName name="HM_3_B2">#REF!</definedName>
    <definedName name="HM_3_B3">#REF!</definedName>
    <definedName name="HM_3_R1">#REF!</definedName>
    <definedName name="HM_3_R2">#REF!</definedName>
    <definedName name="HM_3_R3">#REF!</definedName>
    <definedName name="HM_30" localSheetId="1">'Image Maps'!$G$4</definedName>
    <definedName name="HM_30">#REF!</definedName>
    <definedName name="HM_30_B1">#REF!</definedName>
    <definedName name="HM_30_B2">#REF!</definedName>
    <definedName name="HM_30_B3">#REF!</definedName>
    <definedName name="HM_30_R1">#REF!</definedName>
    <definedName name="HM_30_R2">#REF!</definedName>
    <definedName name="HM_30_R3">#REF!</definedName>
    <definedName name="HM_31" localSheetId="1">'Image Maps'!$H$4</definedName>
    <definedName name="HM_31">#REF!</definedName>
    <definedName name="HM_31_B1">#REF!</definedName>
    <definedName name="HM_31_B2">#REF!</definedName>
    <definedName name="HM_31_B3">#REF!</definedName>
    <definedName name="HM_31_R1">#REF!</definedName>
    <definedName name="HM_31_R2">#REF!</definedName>
    <definedName name="HM_31_R3">#REF!</definedName>
    <definedName name="HM_32" localSheetId="1">'Image Maps'!$I$4</definedName>
    <definedName name="HM_32">#REF!</definedName>
    <definedName name="HM_32_B1">#REF!</definedName>
    <definedName name="HM_32_B2">#REF!</definedName>
    <definedName name="HM_32_B3">#REF!</definedName>
    <definedName name="HM_32_R1">#REF!</definedName>
    <definedName name="HM_32_R2">#REF!</definedName>
    <definedName name="HM_32_R3">#REF!</definedName>
    <definedName name="HM_33" localSheetId="1">'Image Maps'!$J$4</definedName>
    <definedName name="HM_33">#REF!</definedName>
    <definedName name="HM_33_B1">#REF!</definedName>
    <definedName name="HM_33_B2">#REF!</definedName>
    <definedName name="HM_33_B3">#REF!</definedName>
    <definedName name="HM_33_R1">#REF!</definedName>
    <definedName name="HM_33_R2">#REF!</definedName>
    <definedName name="HM_33_R3">#REF!</definedName>
    <definedName name="HM_34" localSheetId="1">'Image Maps'!$K$4</definedName>
    <definedName name="HM_34">#REF!</definedName>
    <definedName name="HM_34_B1">#REF!</definedName>
    <definedName name="HM_34_B2">#REF!</definedName>
    <definedName name="HM_34_B3">#REF!</definedName>
    <definedName name="HM_34_R1">#REF!</definedName>
    <definedName name="HM_34_R2">#REF!</definedName>
    <definedName name="HM_34_R3">#REF!</definedName>
    <definedName name="HM_35" localSheetId="1">'Image Maps'!$L$4</definedName>
    <definedName name="HM_35">#REF!</definedName>
    <definedName name="HM_35_B1">#REF!</definedName>
    <definedName name="HM_35_B2">#REF!</definedName>
    <definedName name="HM_35_B3">#REF!</definedName>
    <definedName name="HM_35_R1">#REF!</definedName>
    <definedName name="HM_35_R2">#REF!</definedName>
    <definedName name="HM_35_R3">#REF!</definedName>
    <definedName name="HM_36" localSheetId="1">'Image Maps'!$M$4</definedName>
    <definedName name="HM_36">#REF!</definedName>
    <definedName name="HM_36_B1">#REF!</definedName>
    <definedName name="HM_36_B2">#REF!</definedName>
    <definedName name="HM_36_B3">#REF!</definedName>
    <definedName name="HM_36_R1">#REF!</definedName>
    <definedName name="HM_36_R2">#REF!</definedName>
    <definedName name="HM_36_R3">#REF!</definedName>
    <definedName name="HM_37" localSheetId="1">'Image Maps'!$B$5</definedName>
    <definedName name="HM_37">#REF!</definedName>
    <definedName name="HM_37_B1">#REF!</definedName>
    <definedName name="HM_37_B2">#REF!</definedName>
    <definedName name="HM_37_B3">#REF!</definedName>
    <definedName name="HM_37_R1">#REF!</definedName>
    <definedName name="HM_37_R2">#REF!</definedName>
    <definedName name="HM_37_R3">#REF!</definedName>
    <definedName name="HM_38" localSheetId="1">'Image Maps'!$C$5</definedName>
    <definedName name="HM_38">#REF!</definedName>
    <definedName name="HM_38_B1">#REF!</definedName>
    <definedName name="HM_38_B2">#REF!</definedName>
    <definedName name="HM_38_B3">#REF!</definedName>
    <definedName name="HM_38_R1">#REF!</definedName>
    <definedName name="HM_38_R2">#REF!</definedName>
    <definedName name="HM_38_R3">#REF!</definedName>
    <definedName name="HM_39" localSheetId="1">'Image Maps'!$D$5</definedName>
    <definedName name="HM_39">#REF!</definedName>
    <definedName name="HM_39_B1">#REF!</definedName>
    <definedName name="HM_39_B2">#REF!</definedName>
    <definedName name="HM_39_B3">#REF!</definedName>
    <definedName name="HM_39_R1">#REF!</definedName>
    <definedName name="HM_39_R2">#REF!</definedName>
    <definedName name="HM_39_R3">#REF!</definedName>
    <definedName name="HM_4" localSheetId="1">'Image Maps'!$E$2</definedName>
    <definedName name="HM_4">#REF!</definedName>
    <definedName name="HM_4_B1">#REF!</definedName>
    <definedName name="HM_4_B2">#REF!</definedName>
    <definedName name="HM_4_B3">#REF!</definedName>
    <definedName name="HM_4_R1">#REF!</definedName>
    <definedName name="HM_4_R2">#REF!</definedName>
    <definedName name="HM_4_R3">#REF!</definedName>
    <definedName name="HM_40" localSheetId="1">'Image Maps'!$E$5</definedName>
    <definedName name="HM_40">#REF!</definedName>
    <definedName name="HM_40_B1">#REF!</definedName>
    <definedName name="HM_40_B2">#REF!</definedName>
    <definedName name="HM_40_B3">#REF!</definedName>
    <definedName name="HM_40_R1">#REF!</definedName>
    <definedName name="HM_40_R2">#REF!</definedName>
    <definedName name="HM_40_R3">#REF!</definedName>
    <definedName name="HM_41" localSheetId="1">'Image Maps'!$F$5</definedName>
    <definedName name="HM_41">#REF!</definedName>
    <definedName name="HM_41_B1">#REF!</definedName>
    <definedName name="HM_41_B2">#REF!</definedName>
    <definedName name="HM_41_B3">#REF!</definedName>
    <definedName name="HM_41_R1">#REF!</definedName>
    <definedName name="HM_41_R2">#REF!</definedName>
    <definedName name="HM_41_R3">#REF!</definedName>
    <definedName name="HM_42" localSheetId="1">'Image Maps'!$G$5</definedName>
    <definedName name="HM_42">#REF!</definedName>
    <definedName name="HM_42_B1">#REF!</definedName>
    <definedName name="HM_42_B2">#REF!</definedName>
    <definedName name="HM_42_B3">#REF!</definedName>
    <definedName name="HM_42_R1">#REF!</definedName>
    <definedName name="HM_42_R2">#REF!</definedName>
    <definedName name="HM_42_R3">#REF!</definedName>
    <definedName name="HM_43" localSheetId="1">'Image Maps'!$H$5</definedName>
    <definedName name="HM_43">#REF!</definedName>
    <definedName name="HM_43_B1">#REF!</definedName>
    <definedName name="HM_43_B2">#REF!</definedName>
    <definedName name="HM_43_B3">#REF!</definedName>
    <definedName name="HM_43_R1">#REF!</definedName>
    <definedName name="HM_43_R2">#REF!</definedName>
    <definedName name="HM_43_R3">#REF!</definedName>
    <definedName name="HM_44" localSheetId="1">'Image Maps'!$I$5</definedName>
    <definedName name="HM_44">#REF!</definedName>
    <definedName name="HM_44_B1">#REF!</definedName>
    <definedName name="HM_44_B2">#REF!</definedName>
    <definedName name="HM_44_B3">#REF!</definedName>
    <definedName name="HM_44_R1">#REF!</definedName>
    <definedName name="HM_44_R2">#REF!</definedName>
    <definedName name="HM_44_R3">#REF!</definedName>
    <definedName name="HM_45" localSheetId="1">'Image Maps'!$J$5</definedName>
    <definedName name="HM_45">#REF!</definedName>
    <definedName name="HM_45_B1">#REF!</definedName>
    <definedName name="HM_45_B2">#REF!</definedName>
    <definedName name="HM_45_B3">#REF!</definedName>
    <definedName name="HM_45_R1">#REF!</definedName>
    <definedName name="HM_45_R2">#REF!</definedName>
    <definedName name="HM_45_R3">#REF!</definedName>
    <definedName name="HM_46" localSheetId="1">'Image Maps'!$K$5</definedName>
    <definedName name="HM_46">#REF!</definedName>
    <definedName name="HM_46_B1">#REF!</definedName>
    <definedName name="HM_46_B2">#REF!</definedName>
    <definedName name="HM_46_B3">#REF!</definedName>
    <definedName name="HM_46_R1">#REF!</definedName>
    <definedName name="HM_46_R2">#REF!</definedName>
    <definedName name="HM_46_R3">#REF!</definedName>
    <definedName name="HM_47" localSheetId="1">'Image Maps'!$L$5</definedName>
    <definedName name="HM_47">#REF!</definedName>
    <definedName name="HM_47_B1">#REF!</definedName>
    <definedName name="HM_47_B2">#REF!</definedName>
    <definedName name="HM_47_B3">#REF!</definedName>
    <definedName name="HM_47_R1">#REF!</definedName>
    <definedName name="HM_47_R2">#REF!</definedName>
    <definedName name="HM_47_R3">#REF!</definedName>
    <definedName name="HM_48" localSheetId="1">'Image Maps'!$M$5</definedName>
    <definedName name="HM_48">#REF!</definedName>
    <definedName name="HM_48_B1">#REF!</definedName>
    <definedName name="HM_48_B2">#REF!</definedName>
    <definedName name="HM_48_B3">#REF!</definedName>
    <definedName name="HM_48_R1">#REF!</definedName>
    <definedName name="HM_48_R2">#REF!</definedName>
    <definedName name="HM_48_R3">#REF!</definedName>
    <definedName name="HM_49" localSheetId="1">'Image Maps'!$B$6</definedName>
    <definedName name="HM_49">#REF!</definedName>
    <definedName name="HM_49_B1">#REF!</definedName>
    <definedName name="HM_49_B2">#REF!</definedName>
    <definedName name="HM_49_B3">#REF!</definedName>
    <definedName name="HM_49_R1">#REF!</definedName>
    <definedName name="HM_49_R2">#REF!</definedName>
    <definedName name="HM_49_R3">#REF!</definedName>
    <definedName name="HM_5" localSheetId="1">'Image Maps'!$F$2</definedName>
    <definedName name="HM_5">#REF!</definedName>
    <definedName name="HM_5_B1">#REF!</definedName>
    <definedName name="HM_5_B2">#REF!</definedName>
    <definedName name="HM_5_B3">#REF!</definedName>
    <definedName name="HM_5_R1">#REF!</definedName>
    <definedName name="HM_5_R2">#REF!</definedName>
    <definedName name="HM_5_R3">#REF!</definedName>
    <definedName name="HM_50" localSheetId="1">'Image Maps'!$C$6</definedName>
    <definedName name="HM_50">#REF!</definedName>
    <definedName name="HM_50_B1">#REF!</definedName>
    <definedName name="HM_50_B2">#REF!</definedName>
    <definedName name="HM_50_B3">#REF!</definedName>
    <definedName name="HM_50_R1">#REF!</definedName>
    <definedName name="HM_50_R2">#REF!</definedName>
    <definedName name="HM_50_R3">#REF!</definedName>
    <definedName name="HM_51" localSheetId="1">'Image Maps'!$D$6</definedName>
    <definedName name="HM_51">#REF!</definedName>
    <definedName name="HM_51_B1">#REF!</definedName>
    <definedName name="HM_51_B2">#REF!</definedName>
    <definedName name="HM_51_B3">#REF!</definedName>
    <definedName name="HM_51_R1">#REF!</definedName>
    <definedName name="HM_51_R2">#REF!</definedName>
    <definedName name="HM_51_R3">#REF!</definedName>
    <definedName name="HM_52" localSheetId="1">'Image Maps'!$E$6</definedName>
    <definedName name="HM_52">#REF!</definedName>
    <definedName name="HM_52_B1">#REF!</definedName>
    <definedName name="HM_52_B2">#REF!</definedName>
    <definedName name="HM_52_B3">#REF!</definedName>
    <definedName name="HM_52_R1">#REF!</definedName>
    <definedName name="HM_52_R2">#REF!</definedName>
    <definedName name="HM_52_R3">#REF!</definedName>
    <definedName name="HM_53" localSheetId="1">'Image Maps'!$F$6</definedName>
    <definedName name="HM_53">#REF!</definedName>
    <definedName name="HM_53_B1">#REF!</definedName>
    <definedName name="HM_53_B2">#REF!</definedName>
    <definedName name="HM_53_B3">#REF!</definedName>
    <definedName name="HM_53_R1">#REF!</definedName>
    <definedName name="HM_53_R2">#REF!</definedName>
    <definedName name="HM_53_R3">#REF!</definedName>
    <definedName name="HM_54" localSheetId="1">'Image Maps'!$G$6</definedName>
    <definedName name="HM_54">#REF!</definedName>
    <definedName name="HM_54_B1">#REF!</definedName>
    <definedName name="HM_54_B2">#REF!</definedName>
    <definedName name="HM_54_B3">#REF!</definedName>
    <definedName name="HM_54_R1">#REF!</definedName>
    <definedName name="HM_54_R2">#REF!</definedName>
    <definedName name="HM_54_R3">#REF!</definedName>
    <definedName name="HM_55" localSheetId="1">'Image Maps'!$H$6</definedName>
    <definedName name="HM_55">#REF!</definedName>
    <definedName name="HM_55_B1">#REF!</definedName>
    <definedName name="HM_55_B2">#REF!</definedName>
    <definedName name="HM_55_B3">#REF!</definedName>
    <definedName name="HM_55_R1">#REF!</definedName>
    <definedName name="HM_55_R2">#REF!</definedName>
    <definedName name="HM_55_R3">#REF!</definedName>
    <definedName name="HM_56" localSheetId="1">'Image Maps'!$I$6</definedName>
    <definedName name="HM_56">#REF!</definedName>
    <definedName name="HM_56_B1">#REF!</definedName>
    <definedName name="HM_56_B2">#REF!</definedName>
    <definedName name="HM_56_B3">#REF!</definedName>
    <definedName name="HM_56_R1">#REF!</definedName>
    <definedName name="HM_56_R2">#REF!</definedName>
    <definedName name="HM_56_R3">#REF!</definedName>
    <definedName name="HM_57" localSheetId="1">'Image Maps'!$J$6</definedName>
    <definedName name="HM_57">#REF!</definedName>
    <definedName name="HM_57_B1">#REF!</definedName>
    <definedName name="HM_57_B2">#REF!</definedName>
    <definedName name="HM_57_B3">#REF!</definedName>
    <definedName name="HM_57_R1">#REF!</definedName>
    <definedName name="HM_57_R2">#REF!</definedName>
    <definedName name="HM_57_R3">#REF!</definedName>
    <definedName name="HM_58" localSheetId="1">'Image Maps'!$K$6</definedName>
    <definedName name="HM_58">#REF!</definedName>
    <definedName name="HM_58_B1">#REF!</definedName>
    <definedName name="HM_58_B2">#REF!</definedName>
    <definedName name="HM_58_B3">#REF!</definedName>
    <definedName name="HM_58_R1">#REF!</definedName>
    <definedName name="HM_58_R2">#REF!</definedName>
    <definedName name="HM_58_R3">#REF!</definedName>
    <definedName name="HM_59" localSheetId="1">'Image Maps'!$L$6</definedName>
    <definedName name="HM_59">#REF!</definedName>
    <definedName name="HM_59_B1">#REF!</definedName>
    <definedName name="HM_59_B2">#REF!</definedName>
    <definedName name="HM_59_B3">#REF!</definedName>
    <definedName name="HM_59_R1">#REF!</definedName>
    <definedName name="HM_59_R2">#REF!</definedName>
    <definedName name="HM_59_R3">#REF!</definedName>
    <definedName name="HM_6" localSheetId="1">'Image Maps'!$G$2</definedName>
    <definedName name="HM_6">#REF!</definedName>
    <definedName name="HM_6_B1">#REF!</definedName>
    <definedName name="HM_6_B2">#REF!</definedName>
    <definedName name="HM_6_B3">#REF!</definedName>
    <definedName name="HM_6_R1">#REF!</definedName>
    <definedName name="HM_6_R2">#REF!</definedName>
    <definedName name="HM_6_R3">#REF!</definedName>
    <definedName name="HM_60" localSheetId="1">'Image Maps'!$M$6</definedName>
    <definedName name="HM_60">#REF!</definedName>
    <definedName name="HM_60_B1">#REF!</definedName>
    <definedName name="HM_60_B2">#REF!</definedName>
    <definedName name="HM_60_B3">#REF!</definedName>
    <definedName name="HM_60_R1">#REF!</definedName>
    <definedName name="HM_60_R2">#REF!</definedName>
    <definedName name="HM_60_R3">#REF!</definedName>
    <definedName name="HM_61" localSheetId="1">'Image Maps'!$B$7</definedName>
    <definedName name="HM_61">#REF!</definedName>
    <definedName name="HM_61_B1">#REF!</definedName>
    <definedName name="HM_61_B2">#REF!</definedName>
    <definedName name="HM_61_B3">#REF!</definedName>
    <definedName name="HM_61_R1">#REF!</definedName>
    <definedName name="HM_61_R2">#REF!</definedName>
    <definedName name="HM_61_R3">#REF!</definedName>
    <definedName name="HM_62" localSheetId="1">'Image Maps'!$C$7</definedName>
    <definedName name="HM_62">#REF!</definedName>
    <definedName name="HM_62_B1">#REF!</definedName>
    <definedName name="HM_62_B2">#REF!</definedName>
    <definedName name="HM_62_B3">#REF!</definedName>
    <definedName name="HM_62_R1">#REF!</definedName>
    <definedName name="HM_62_R2">#REF!</definedName>
    <definedName name="HM_62_R3">#REF!</definedName>
    <definedName name="HM_63" localSheetId="1">'Image Maps'!$D$7</definedName>
    <definedName name="HM_63">#REF!</definedName>
    <definedName name="HM_63_B1">#REF!</definedName>
    <definedName name="HM_63_B2">#REF!</definedName>
    <definedName name="HM_63_B3">#REF!</definedName>
    <definedName name="HM_63_R1">#REF!</definedName>
    <definedName name="HM_63_R2">#REF!</definedName>
    <definedName name="HM_63_R3">#REF!</definedName>
    <definedName name="HM_64" localSheetId="1">'Image Maps'!$E$7</definedName>
    <definedName name="HM_64">#REF!</definedName>
    <definedName name="HM_64_B1">#REF!</definedName>
    <definedName name="HM_64_B2">#REF!</definedName>
    <definedName name="HM_64_B3">#REF!</definedName>
    <definedName name="HM_64_R1">#REF!</definedName>
    <definedName name="HM_64_R2">#REF!</definedName>
    <definedName name="HM_64_R3">#REF!</definedName>
    <definedName name="HM_65" localSheetId="1">'Image Maps'!$F$7</definedName>
    <definedName name="HM_65">#REF!</definedName>
    <definedName name="HM_65_B1">#REF!</definedName>
    <definedName name="HM_65_B2">#REF!</definedName>
    <definedName name="HM_65_B3">#REF!</definedName>
    <definedName name="HM_65_R1">#REF!</definedName>
    <definedName name="HM_65_R2">#REF!</definedName>
    <definedName name="HM_65_R3">#REF!</definedName>
    <definedName name="HM_66" localSheetId="1">'Image Maps'!$G$7</definedName>
    <definedName name="HM_66">#REF!</definedName>
    <definedName name="HM_66_B1">#REF!</definedName>
    <definedName name="HM_66_B2">#REF!</definedName>
    <definedName name="HM_66_B3">#REF!</definedName>
    <definedName name="HM_66_R1">#REF!</definedName>
    <definedName name="HM_66_R2">#REF!</definedName>
    <definedName name="HM_66_R3">#REF!</definedName>
    <definedName name="HM_67" localSheetId="1">'Image Maps'!$H$7</definedName>
    <definedName name="HM_67">#REF!</definedName>
    <definedName name="HM_67_B1">#REF!</definedName>
    <definedName name="HM_67_B2">#REF!</definedName>
    <definedName name="HM_67_B3">#REF!</definedName>
    <definedName name="HM_67_R1">#REF!</definedName>
    <definedName name="HM_67_R2">#REF!</definedName>
    <definedName name="HM_67_R3">#REF!</definedName>
    <definedName name="HM_68" localSheetId="1">'Image Maps'!$I$7</definedName>
    <definedName name="HM_68">#REF!</definedName>
    <definedName name="HM_68_B1">#REF!</definedName>
    <definedName name="HM_68_B2">#REF!</definedName>
    <definedName name="HM_68_B3">#REF!</definedName>
    <definedName name="HM_68_R1">#REF!</definedName>
    <definedName name="HM_68_R2">#REF!</definedName>
    <definedName name="HM_68_R3">#REF!</definedName>
    <definedName name="HM_69" localSheetId="1">'Image Maps'!$J$7</definedName>
    <definedName name="HM_69">#REF!</definedName>
    <definedName name="HM_69_B1">#REF!</definedName>
    <definedName name="HM_69_B2">#REF!</definedName>
    <definedName name="HM_69_B3">#REF!</definedName>
    <definedName name="HM_69_R1">#REF!</definedName>
    <definedName name="HM_69_R2">#REF!</definedName>
    <definedName name="HM_69_R3">#REF!</definedName>
    <definedName name="HM_7" localSheetId="1">'Image Maps'!$H$2</definedName>
    <definedName name="HM_7">#REF!</definedName>
    <definedName name="HM_7_B1">#REF!</definedName>
    <definedName name="HM_7_B2">#REF!</definedName>
    <definedName name="HM_7_B3">#REF!</definedName>
    <definedName name="HM_7_R1">#REF!</definedName>
    <definedName name="HM_7_R2">#REF!</definedName>
    <definedName name="HM_7_R3">#REF!</definedName>
    <definedName name="HM_70" localSheetId="1">'Image Maps'!$K$7</definedName>
    <definedName name="HM_70">#REF!</definedName>
    <definedName name="HM_70_B1">#REF!</definedName>
    <definedName name="HM_70_B2">#REF!</definedName>
    <definedName name="HM_70_B3">#REF!</definedName>
    <definedName name="HM_70_R1">#REF!</definedName>
    <definedName name="HM_70_R2">#REF!</definedName>
    <definedName name="HM_70_R3">#REF!</definedName>
    <definedName name="HM_71" localSheetId="1">'Image Maps'!$L$7</definedName>
    <definedName name="HM_71">#REF!</definedName>
    <definedName name="HM_71_B1">#REF!</definedName>
    <definedName name="HM_71_B2">#REF!</definedName>
    <definedName name="HM_71_B3">#REF!</definedName>
    <definedName name="HM_71_R1">#REF!</definedName>
    <definedName name="HM_71_R2">#REF!</definedName>
    <definedName name="HM_71_R3">#REF!</definedName>
    <definedName name="HM_72" localSheetId="1">'Image Maps'!$M$7</definedName>
    <definedName name="HM_72">#REF!</definedName>
    <definedName name="HM_72_B1">#REF!</definedName>
    <definedName name="HM_72_B2">#REF!</definedName>
    <definedName name="HM_72_B3">#REF!</definedName>
    <definedName name="HM_72_R1">#REF!</definedName>
    <definedName name="HM_72_R2">#REF!</definedName>
    <definedName name="HM_72_R3">#REF!</definedName>
    <definedName name="HM_8" localSheetId="1">'Image Maps'!$I$2</definedName>
    <definedName name="HM_8">#REF!</definedName>
    <definedName name="HM_8_B1">#REF!</definedName>
    <definedName name="HM_8_B2">#REF!</definedName>
    <definedName name="HM_8_B3">#REF!</definedName>
    <definedName name="HM_8_R1">#REF!</definedName>
    <definedName name="HM_8_R2">#REF!</definedName>
    <definedName name="HM_8_R3">#REF!</definedName>
    <definedName name="HM_9" localSheetId="1">'Image Maps'!$J$2</definedName>
    <definedName name="HM_9">#REF!</definedName>
    <definedName name="HM_9_B1">#REF!</definedName>
    <definedName name="HM_9_B2">#REF!</definedName>
    <definedName name="HM_9_B3">#REF!</definedName>
    <definedName name="HM_9_R1">#REF!</definedName>
    <definedName name="HM_9_R2">#REF!</definedName>
    <definedName name="HM_9_R3">#REF!</definedName>
    <definedName name="key">#REF!</definedName>
    <definedName name="last_match_key">#REF!</definedName>
    <definedName name="lastCallTime">#REF!</definedName>
    <definedName name="Levels">#REF!</definedName>
    <definedName name="losses">#REF!</definedName>
    <definedName name="match_comp_level">#REF!</definedName>
    <definedName name="match_key">#REF!</definedName>
    <definedName name="match_level">#REF!</definedName>
    <definedName name="match_number">#REF!</definedName>
    <definedName name="match_winning_alliance">#REF!</definedName>
    <definedName name="matches_played">#REF!</definedName>
    <definedName name="motto">#REF!</definedName>
    <definedName name="MS_BLUE_ALLIANCE_DEFENSE">#REF!,#REF!,#REF!</definedName>
    <definedName name="name">#REF!</definedName>
    <definedName name="nickname">#REF!</definedName>
    <definedName name="num_teams">#REF!</definedName>
    <definedName name="overall_status_str">#REF!</definedName>
    <definedName name="playoff_status_str">#REF!</definedName>
    <definedName name="postal_code">#REF!</definedName>
    <definedName name="_xlnm.Print_Area" localSheetId="1">'Image Maps'!$B$2:$M$7</definedName>
    <definedName name="rank">#REF!</definedName>
    <definedName name="RankingScore">#REF!</definedName>
    <definedName name="REC_1">#REF!</definedName>
    <definedName name="REC_10">#REF!</definedName>
    <definedName name="REC_2">#REF!</definedName>
    <definedName name="REC_3">#REF!</definedName>
    <definedName name="REC_4">#REF!</definedName>
    <definedName name="REC_5">#REF!</definedName>
    <definedName name="REC_6">#REF!</definedName>
    <definedName name="REC_7">#REF!</definedName>
    <definedName name="REC_8">#REF!</definedName>
    <definedName name="REC_9">#REF!</definedName>
    <definedName name="red_1">#REF!</definedName>
    <definedName name="RED_1_AUTO_TAXI_PCT">#REF!</definedName>
    <definedName name="RED_1_AVG_AUTO_LOW_CARGO">#REF!</definedName>
    <definedName name="RED_1_AVG_AUTO_PU">#REF!</definedName>
    <definedName name="RED_1_AVG_AUTO_UP_CARGO">#REF!</definedName>
    <definedName name="RED_1_AVG_LOW_CARGO">#REF!</definedName>
    <definedName name="RED_1_AVG_SCORE">#REF!</definedName>
    <definedName name="RED_1_AVG_UP_CARGO">#REF!</definedName>
    <definedName name="RED_1_CLIMB_PCT">#REF!</definedName>
    <definedName name="RED_1_DEFENSE">#REF!</definedName>
    <definedName name="RED_1_SHOOTING_LOCS">#REF!</definedName>
    <definedName name="red_1_teams">#REF!</definedName>
    <definedName name="RED_1_WALLBOT">#REF!</definedName>
    <definedName name="red_2">#REF!</definedName>
    <definedName name="RED_2_AUTO_TAXI_PCT">#REF!</definedName>
    <definedName name="RED_2_AVG_AUTO_LOW_CARGO">#REF!</definedName>
    <definedName name="RED_2_AVG_AUTO_PU">#REF!</definedName>
    <definedName name="RED_2_AVG_AUTO_UP_CARGO">#REF!</definedName>
    <definedName name="RED_2_AVG_LOW_CARGO">#REF!</definedName>
    <definedName name="RED_2_AVG_SCORE">#REF!</definedName>
    <definedName name="RED_2_AVG_UP_CARGO">#REF!</definedName>
    <definedName name="RED_2_CLIMB_PCT">#REF!</definedName>
    <definedName name="RED_2_DEFENSE">#REF!</definedName>
    <definedName name="RED_2_SHOOTING_LOCS">#REF!</definedName>
    <definedName name="red_2_teams">#REF!</definedName>
    <definedName name="RED_2_WALLBOT">#REF!</definedName>
    <definedName name="red_3">#REF!</definedName>
    <definedName name="RED_3_AUTO_TAXI_PCT">#REF!</definedName>
    <definedName name="RED_3_AVG_AUTO_LOW_CARGO">#REF!</definedName>
    <definedName name="RED_3_AVG_AUTO_PU">#REF!</definedName>
    <definedName name="RED_3_AVG_AUTO_UP_CARGO">#REF!</definedName>
    <definedName name="RED_3_AVG_LOW_CARGO">#REF!</definedName>
    <definedName name="RED_3_AVG_SCORE">#REF!</definedName>
    <definedName name="RED_3_AVG_UP_CARGO">#REF!</definedName>
    <definedName name="RED_3_CLIMB_PCT">#REF!</definedName>
    <definedName name="RED_3_DEFENSE">#REF!</definedName>
    <definedName name="RED_3_SHOOTING_LOCS">#REF!</definedName>
    <definedName name="red_3_teams">#REF!</definedName>
    <definedName name="RED_3_WALLBOT">#REF!</definedName>
    <definedName name="red_adjustPoints">#REF!</definedName>
    <definedName name="red_autoCargoPoints">#REF!</definedName>
    <definedName name="red_autoOwnershipPoints">#REF!</definedName>
    <definedName name="red_autoPoints">#REF!</definedName>
    <definedName name="red_autoQuestRankingPoint">#REF!</definedName>
    <definedName name="red_autoRobot1">#REF!</definedName>
    <definedName name="red_autoRobot2">#REF!</definedName>
    <definedName name="red_autoRobot3">#REF!</definedName>
    <definedName name="red_autoScaleOwnershipSec">#REF!</definedName>
    <definedName name="red_autoSwitchAtZero">#REF!</definedName>
    <definedName name="red_autoSwitchOwnershipSec">#REF!</definedName>
    <definedName name="red_autoTaxiPoints">#REF!</definedName>
    <definedName name="red_bay1">#REF!</definedName>
    <definedName name="red_bay2">#REF!</definedName>
    <definedName name="red_bay3">#REF!</definedName>
    <definedName name="red_bay4">#REF!</definedName>
    <definedName name="red_bay5">#REF!</definedName>
    <definedName name="red_bay6">#REF!</definedName>
    <definedName name="red_bay7">#REF!</definedName>
    <definedName name="red_bay8">#REF!</definedName>
    <definedName name="red_cargoBonusRankingPoint">#REF!</definedName>
    <definedName name="red_cargoPoints">#REF!</definedName>
    <definedName name="red_completedRocketFar">#REF!</definedName>
    <definedName name="red_completedRocketNear">#REF!</definedName>
    <definedName name="red_completeRocketRankingPoint">#REF!</definedName>
    <definedName name="red_endgamePoints">#REF!</definedName>
    <definedName name="red_endgameRobot1">#REF!</definedName>
    <definedName name="red_endgameRobot2">#REF!</definedName>
    <definedName name="red_endgameRobot3">#REF!</definedName>
    <definedName name="RED_ESTIMATED_SCORE">#REF!</definedName>
    <definedName name="red_faceTheBossRankingPoint">#REF!</definedName>
    <definedName name="red_foulCount">#REF!</definedName>
    <definedName name="red_foulPoints">#REF!</definedName>
    <definedName name="red_habClimbPoints">#REF!</definedName>
    <definedName name="red_habDockingRankingPoint">#REF!</definedName>
    <definedName name="red_habLineRobot1">#REF!</definedName>
    <definedName name="red_habLineRobot2">#REF!</definedName>
    <definedName name="red_habLineRobot3">#REF!</definedName>
    <definedName name="red_hangarBonusRankingPoint">#REF!</definedName>
    <definedName name="red_hatchPanelPoints">#REF!</definedName>
    <definedName name="red_lowLeftRocketFar">#REF!</definedName>
    <definedName name="red_lowLeftRocketNear">#REF!</definedName>
    <definedName name="red_lowRightRocketFar">#REF!</definedName>
    <definedName name="red_lowRightRocketNear">#REF!</definedName>
    <definedName name="red_matchCargoTotal">#REF!</definedName>
    <definedName name="red_midLeftRocketFar">#REF!</definedName>
    <definedName name="red_midLeftRocketNear">#REF!</definedName>
    <definedName name="red_midRightRocketFar">#REF!</definedName>
    <definedName name="red_midRightRocketNear">#REF!</definedName>
    <definedName name="red_preMatchBay1">#REF!</definedName>
    <definedName name="red_preMatchBay2">#REF!</definedName>
    <definedName name="red_preMatchBay3">#REF!</definedName>
    <definedName name="red_preMatchBay6">#REF!</definedName>
    <definedName name="red_preMatchBay7">#REF!</definedName>
    <definedName name="red_preMatchBay8">#REF!</definedName>
    <definedName name="red_preMatchLevelRobot1">#REF!</definedName>
    <definedName name="red_preMatchLevelRobot2">#REF!</definedName>
    <definedName name="red_preMatchLevelRobot3">#REF!</definedName>
    <definedName name="red_quintetAchieved">#REF!</definedName>
    <definedName name="red_rp">#REF!</definedName>
    <definedName name="red_sandStormBonusPoints">#REF!</definedName>
    <definedName name="red_score">#REF!</definedName>
    <definedName name="red_taxiRobot1">#REF!</definedName>
    <definedName name="red_taxiRobot2">#REF!</definedName>
    <definedName name="red_taxiRobot3">#REF!</definedName>
    <definedName name="red_tba_gameData">#REF!</definedName>
    <definedName name="red_team_keys_1">#REF!</definedName>
    <definedName name="red_team_keys_2">#REF!</definedName>
    <definedName name="red_team_keys_3">#REF!</definedName>
    <definedName name="red_techFoulCount">#REF!</definedName>
    <definedName name="red_teleopCargoPoints">#REF!</definedName>
    <definedName name="red_teleopCargoTotal">#REF!</definedName>
    <definedName name="red_teleopOwnershipPoints">#REF!</definedName>
    <definedName name="red_teleopPoints">#REF!</definedName>
    <definedName name="red_teleopScaleBoostSec">#REF!</definedName>
    <definedName name="red_teleopScaleOwnershipSec">#REF!</definedName>
    <definedName name="red_teleopSwitchBoostSec">#REF!</definedName>
    <definedName name="red_teleopSwitchOwnershipSec">#REF!</definedName>
    <definedName name="red_topLeftRocketFar">#REF!</definedName>
    <definedName name="red_topLeftRocketNear">#REF!</definedName>
    <definedName name="red_topRightRocketFar">#REF!</definedName>
    <definedName name="red_topRightRocketNear">#REF!</definedName>
    <definedName name="red_totalPoints">#REF!</definedName>
    <definedName name="red_vaultBoostPlayed">#REF!</definedName>
    <definedName name="red_vaultBoostTotal">#REF!</definedName>
    <definedName name="red_vaultForcePlayed">#REF!</definedName>
    <definedName name="red_vaultForceTotal">#REF!</definedName>
    <definedName name="red_vaultLevitatePlayed">#REF!</definedName>
    <definedName name="red_vaultLevitateTotal">#REF!</definedName>
    <definedName name="red_vaultPoints">#REF!</definedName>
    <definedName name="RED1_NFP">#REF!</definedName>
    <definedName name="RED1_SS">#REF!</definedName>
    <definedName name="RobotNum" localSheetId="1">#REF!</definedName>
    <definedName name="RobotNum">#REF!</definedName>
    <definedName name="rookie_year">#REF!</definedName>
    <definedName name="SandstormBonus">#REF!</definedName>
    <definedName name="Scouters" localSheetId="1">#REF!</definedName>
    <definedName name="Scouters">#REF!</definedName>
    <definedName name="sort_orders_1">#REF!</definedName>
    <definedName name="sort_orders_2">#REF!</definedName>
    <definedName name="sort_orders_3">#REF!</definedName>
    <definedName name="sort_orders_4">#REF!</definedName>
    <definedName name="sort_orders_5">#REF!</definedName>
    <definedName name="Speed" localSheetId="1">#REF!</definedName>
    <definedName name="Speed">#REF!</definedName>
    <definedName name="START_BOTTOM">#REF!</definedName>
    <definedName name="START_MIDDLE">#REF!</definedName>
    <definedName name="START_TOP">#REF!</definedName>
    <definedName name="state_prov">#REF!</definedName>
    <definedName name="statusCode">#REF!</definedName>
    <definedName name="statusDesc">#REF!</definedName>
    <definedName name="team_number">#REF!</definedName>
    <definedName name="TeleopCellAndCPanel">#REF!</definedName>
    <definedName name="teleopScaleForceSec">#REF!</definedName>
    <definedName name="ties">#REF!</definedName>
    <definedName name="website">#REF!</definedName>
    <definedName name="wins">#REF!</definedName>
    <definedName name="YN" localSheetId="1">#REF!</definedName>
    <definedName name="Y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aTeams" name="tbaTeams" connection="WorksheetConnection_2020 Midwest Scouting.xlsm!tbaTeams"/>
          <x15:modelTable id="tbaMatches" name="tbaMatches" connection="WorksheetConnection_2020 Midwest Scouting.xlsm!tbaMatches"/>
        </x15:modelTables>
        <x15:modelRelationships>
          <x15:modelRelationship fromTable="tbaMatches" fromColumn="blue_team_keys_1" toTable="tbaTeams" toColumn="team_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8" l="1"/>
  <c r="E14" i="8"/>
  <c r="E13" i="8"/>
  <c r="E12" i="8"/>
  <c r="E11" i="8"/>
  <c r="E10" i="8"/>
  <c r="E2" i="8"/>
  <c r="AV15" i="8"/>
  <c r="AK15" i="8"/>
  <c r="AW15" i="8"/>
  <c r="AQ15" i="8"/>
  <c r="AS15" i="8"/>
  <c r="AL15" i="8"/>
  <c r="AM15" i="8"/>
  <c r="AT15" i="8"/>
  <c r="AU15" i="8"/>
  <c r="AN15" i="8"/>
  <c r="AO15" i="8"/>
  <c r="AP15" i="8"/>
  <c r="AR15" i="8"/>
  <c r="AV14" i="8"/>
  <c r="AK14" i="8"/>
  <c r="AW14" i="8"/>
  <c r="AO14" i="8"/>
  <c r="AL14" i="8"/>
  <c r="AQ14" i="8"/>
  <c r="AM14" i="8"/>
  <c r="AT14" i="8"/>
  <c r="AU14" i="8"/>
  <c r="AN14" i="8"/>
  <c r="AP14" i="8"/>
  <c r="AR14" i="8"/>
  <c r="AS14" i="8"/>
  <c r="AV13" i="8"/>
  <c r="AS13" i="8"/>
  <c r="AK13" i="8"/>
  <c r="AW13" i="8"/>
  <c r="AQ13" i="8"/>
  <c r="AL13" i="8"/>
  <c r="AO13" i="8"/>
  <c r="AP13" i="8"/>
  <c r="AR13" i="8"/>
  <c r="AT13" i="8"/>
  <c r="AU13" i="8"/>
  <c r="AM13" i="8"/>
  <c r="AN13" i="8"/>
  <c r="AK12" i="8"/>
  <c r="AW12" i="8"/>
  <c r="AP12" i="8"/>
  <c r="AS12" i="8"/>
  <c r="AL12" i="8"/>
  <c r="AO12" i="8"/>
  <c r="AQ12" i="8"/>
  <c r="AM12" i="8"/>
  <c r="AN12" i="8"/>
  <c r="AR12" i="8"/>
  <c r="AT12" i="8"/>
  <c r="AU12" i="8"/>
  <c r="AV12" i="8"/>
  <c r="AV11" i="8"/>
  <c r="AQ11" i="8"/>
  <c r="AS11" i="8"/>
  <c r="AU11" i="8"/>
  <c r="AK11" i="8"/>
  <c r="AW11" i="8"/>
  <c r="AR11" i="8"/>
  <c r="AT11" i="8"/>
  <c r="AL11" i="8"/>
  <c r="AN11" i="8"/>
  <c r="AP11" i="8"/>
  <c r="AM11" i="8"/>
  <c r="AO11" i="8"/>
  <c r="AV10" i="8"/>
  <c r="AL10" i="8"/>
  <c r="AQ10" i="8"/>
  <c r="AS10" i="8"/>
  <c r="AT10" i="8"/>
  <c r="AW10" i="8"/>
  <c r="AM10" i="8"/>
  <c r="AN10" i="8"/>
  <c r="AO10" i="8"/>
  <c r="AR10" i="8"/>
  <c r="AU10" i="8"/>
  <c r="AK10" i="8"/>
  <c r="AP10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BC15" i="8" l="1"/>
  <c r="BB15" i="8"/>
  <c r="BA15" i="8"/>
  <c r="AZ15" i="8"/>
  <c r="AY15" i="8"/>
  <c r="AX15" i="8"/>
  <c r="BC14" i="8"/>
  <c r="BA14" i="8"/>
  <c r="AZ14" i="8"/>
  <c r="AY14" i="8"/>
  <c r="BB14" i="8"/>
  <c r="AX14" i="8"/>
  <c r="BA13" i="8"/>
  <c r="AZ13" i="8"/>
  <c r="BC13" i="8"/>
  <c r="BB13" i="8"/>
  <c r="AY13" i="8"/>
  <c r="AX13" i="8"/>
  <c r="BA12" i="8"/>
  <c r="AZ12" i="8"/>
  <c r="BB12" i="8"/>
  <c r="AY12" i="8"/>
  <c r="BC12" i="8"/>
  <c r="AX12" i="8"/>
  <c r="BB11" i="8"/>
  <c r="AZ11" i="8"/>
  <c r="BC11" i="8"/>
  <c r="BA11" i="8"/>
  <c r="AY11" i="8"/>
  <c r="AX11" i="8"/>
  <c r="BC10" i="8"/>
  <c r="AX10" i="8"/>
  <c r="BB10" i="8"/>
  <c r="BA10" i="8"/>
  <c r="AZ10" i="8"/>
  <c r="AY10" i="8"/>
  <c r="AX2" i="8"/>
  <c r="AY2" i="8"/>
  <c r="AZ2" i="8"/>
  <c r="BA2" i="8"/>
  <c r="BB2" i="8"/>
  <c r="BC2" i="8"/>
  <c r="E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E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E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E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E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E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E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Solid_Works3</author>
  </authors>
  <commentList>
    <comment ref="A1" authorId="0" shapeId="0" xr:uid="{84C4ED36-3739-41A5-9C2F-EC2C19CD9EF5}">
      <text>
        <r>
          <rPr>
            <b/>
            <sz val="9"/>
            <color indexed="81"/>
            <rFont val="Tahoma"/>
            <family val="2"/>
          </rPr>
          <t>Who scouted: initials?</t>
        </r>
      </text>
    </comment>
    <comment ref="E1" authorId="0" shapeId="0" xr:uid="{3FF118AE-6370-4262-A542-53CC56E48117}">
      <text>
        <r>
          <rPr>
            <b/>
            <sz val="9"/>
            <color indexed="81"/>
            <rFont val="Tahoma"/>
            <family val="2"/>
          </rPr>
          <t>Match key - should equal the match_key from the matches tab
(i.e. 2018ilch_qf1m1)</t>
        </r>
      </text>
    </comment>
    <comment ref="G1" authorId="0" shapeId="0" xr:uid="{59323F79-27BF-415C-A900-35B0D059EE03}">
      <text>
        <r>
          <rPr>
            <b/>
            <sz val="9"/>
            <color indexed="81"/>
            <rFont val="Tahoma"/>
            <family val="2"/>
          </rPr>
          <t xml:space="preserve">Team number
</t>
        </r>
      </text>
    </comment>
    <comment ref="Q1" authorId="0" shapeId="0" xr:uid="{BA6458C7-8B50-4FC9-AD28-165D70D3412A}">
      <text>
        <r>
          <rPr>
            <b/>
            <sz val="9"/>
            <color indexed="81"/>
            <rFont val="Tahoma"/>
            <family val="2"/>
          </rPr>
          <t>Number of dropped cargos</t>
        </r>
      </text>
    </comment>
    <comment ref="S1" authorId="0" shapeId="0" xr:uid="{C890B7DD-5EDC-46C2-B852-A7925AF0552E}">
      <text>
        <r>
          <rPr>
            <b/>
            <sz val="9"/>
            <color indexed="81"/>
            <rFont val="Tahoma"/>
            <family val="2"/>
          </rPr>
          <t xml:space="preserve">Number of missed cargo (tried, but it bounce out or they just plain missed)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3A3F8B-F973-4F05-B930-7B0BBABED5D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207FF1-4095-430F-9A14-BFB2B9911FED}" name="WorksheetConnection_2020 Midwest Scouting.xlsm!tbaMatches" type="102" refreshedVersion="7" minRefreshableVersion="5">
    <extLst>
      <ext xmlns:x15="http://schemas.microsoft.com/office/spreadsheetml/2010/11/main" uri="{DE250136-89BD-433C-8126-D09CA5730AF9}">
        <x15:connection id="tbaMatches" autoDelete="1">
          <x15:rangePr sourceName="_xlcn.WorksheetConnection_2020MidwestScouting.xlsmtbaMatches1"/>
        </x15:connection>
      </ext>
    </extLst>
  </connection>
  <connection id="3" xr16:uid="{044768C0-4FBE-4C90-B3C1-73C754E55F3C}" name="WorksheetConnection_2020 Midwest Scouting.xlsm!tbaTeams" type="102" refreshedVersion="7" minRefreshableVersion="5">
    <extLst>
      <ext xmlns:x15="http://schemas.microsoft.com/office/spreadsheetml/2010/11/main" uri="{DE250136-89BD-433C-8126-D09CA5730AF9}">
        <x15:connection id="tbaTeams">
          <x15:rangePr sourceName="_xlcn.WorksheetConnection_2020MidwestScouting.xlsmtbaTeams1"/>
        </x15:connection>
      </ext>
    </extLst>
  </connection>
</connections>
</file>

<file path=xl/sharedStrings.xml><?xml version="1.0" encoding="utf-8"?>
<sst xmlns="http://schemas.openxmlformats.org/spreadsheetml/2006/main" count="249" uniqueCount="102">
  <si>
    <t>qm</t>
  </si>
  <si>
    <t>match_key</t>
  </si>
  <si>
    <t>scouter</t>
  </si>
  <si>
    <t>eventCode</t>
  </si>
  <si>
    <t>teamNumber</t>
  </si>
  <si>
    <t>matchLevel</t>
  </si>
  <si>
    <t>robot</t>
  </si>
  <si>
    <t>matchNumber</t>
  </si>
  <si>
    <t>autoStartingLocation</t>
  </si>
  <si>
    <t>defenseRating</t>
  </si>
  <si>
    <t>driverSkill</t>
  </si>
  <si>
    <t>wasDefended</t>
  </si>
  <si>
    <t>comments</t>
  </si>
  <si>
    <t>diedOrTipped</t>
  </si>
  <si>
    <t>goodPartner</t>
  </si>
  <si>
    <t>swerveDrive</t>
  </si>
  <si>
    <t>speedRating</t>
  </si>
  <si>
    <t xml:space="preserve"> </t>
  </si>
  <si>
    <t>x</t>
  </si>
  <si>
    <t>v</t>
  </si>
  <si>
    <t>e</t>
  </si>
  <si>
    <t>ddkyh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k</t>
  </si>
  <si>
    <t>autoCrossedCable</t>
  </si>
  <si>
    <t>autoCrossedChargingStation</t>
  </si>
  <si>
    <t>autoMobility</t>
  </si>
  <si>
    <t>autoDocked</t>
  </si>
  <si>
    <t>autoScoredGrid</t>
  </si>
  <si>
    <t>cycleTimes</t>
  </si>
  <si>
    <t>scoredGrid</t>
  </si>
  <si>
    <t>wasFed</t>
  </si>
  <si>
    <t>feedCount</t>
  </si>
  <si>
    <t>whoDefended</t>
  </si>
  <si>
    <t>smartLinks</t>
  </si>
  <si>
    <t>floorPickUp</t>
  </si>
  <si>
    <t>dockingTime</t>
  </si>
  <si>
    <t>finalState</t>
  </si>
  <si>
    <t>numOfRobotsDocked</t>
  </si>
  <si>
    <t>linksScored</t>
  </si>
  <si>
    <t>tippy</t>
  </si>
  <si>
    <t>droppedCones</t>
  </si>
  <si>
    <t>fudd</t>
  </si>
  <si>
    <t>autoGamePieces</t>
  </si>
  <si>
    <t>autoCubes</t>
  </si>
  <si>
    <t>autoCones</t>
  </si>
  <si>
    <t>autoHigh</t>
  </si>
  <si>
    <t>autoMed</t>
  </si>
  <si>
    <t>autoLow</t>
  </si>
  <si>
    <t>avgCycleTime</t>
  </si>
  <si>
    <t>teleopGamePieces</t>
  </si>
  <si>
    <t>teleopCubes</t>
  </si>
  <si>
    <t>teleopCones</t>
  </si>
  <si>
    <t>teleopHigh</t>
  </si>
  <si>
    <t>teleopMed</t>
  </si>
  <si>
    <t>teleopLow</t>
  </si>
  <si>
    <t>totalGamePieces</t>
  </si>
  <si>
    <t>totalCubes</t>
  </si>
  <si>
    <t>totalCones</t>
  </si>
  <si>
    <t>totalHigh</t>
  </si>
  <si>
    <t>totalMed</t>
  </si>
  <si>
    <t>totalLow</t>
  </si>
  <si>
    <t>width</t>
  </si>
  <si>
    <t>weight</t>
  </si>
  <si>
    <t>drivetrain</t>
  </si>
  <si>
    <t>otherDrivetrain</t>
  </si>
  <si>
    <t>swerveRatio</t>
  </si>
  <si>
    <t>drivetrainMotor</t>
  </si>
  <si>
    <t>floorPickUpCones</t>
  </si>
  <si>
    <t>floorPickUpCubes</t>
  </si>
  <si>
    <t>autos</t>
  </si>
  <si>
    <t>n</t>
  </si>
  <si>
    <t>Y</t>
  </si>
  <si>
    <t>crossCS</t>
  </si>
  <si>
    <t>numberOfBatteries</t>
  </si>
  <si>
    <t>scoutingMethod</t>
  </si>
  <si>
    <t>s</t>
  </si>
  <si>
    <t>N</t>
  </si>
  <si>
    <t>Too many to count</t>
  </si>
  <si>
    <t>ScoutingPASS</t>
  </si>
  <si>
    <t>No comments</t>
  </si>
  <si>
    <t>autoAttempted</t>
  </si>
  <si>
    <t>substationUsed</t>
  </si>
  <si>
    <t>2023ilch</t>
  </si>
  <si>
    <t>r3</t>
  </si>
  <si>
    <t>[4,5]</t>
  </si>
  <si>
    <t>u</t>
  </si>
  <si>
    <t>[6,7,8,9,3,2,1]</t>
  </si>
  <si>
    <t>ML</t>
  </si>
  <si>
    <t>2023tnkn</t>
  </si>
  <si>
    <t>[2,3]</t>
  </si>
  <si>
    <t>[1,2,3,10,12,11]</t>
  </si>
  <si>
    <t>b</t>
  </si>
  <si>
    <t>a</t>
  </si>
  <si>
    <t>Gs</t>
  </si>
  <si>
    <t>[6,16]</t>
  </si>
  <si>
    <t>[5,7,8,15,14]</t>
  </si>
  <si>
    <t>g</t>
  </si>
  <si>
    <t>JB</t>
  </si>
  <si>
    <t>r2</t>
  </si>
  <si>
    <t>[28,29,30]</t>
  </si>
  <si>
    <t>Cyberhawks Scouting</t>
  </si>
  <si>
    <t>FRC World Championship 2023</t>
  </si>
  <si>
    <t>[1,2,3,4,5,6,7,8,9,18,17,16,15,14,13,12,11,10]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</si>
</sst>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;;;**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2"/>
      <color rgb="FF00B0F0"/>
      <name val="Alexis Condensed"/>
    </font>
    <font>
      <b/>
      <sz val="24"/>
      <color theme="1"/>
      <name val="Alexis Condensed"/>
    </font>
    <font>
      <sz val="11"/>
      <color theme="1"/>
      <name val="Alexis Condensed"/>
    </font>
    <font>
      <b/>
      <sz val="72"/>
      <color rgb="FF0AB4EC"/>
      <name val="Alexis Condensed"/>
    </font>
    <font>
      <sz val="16"/>
      <color rgb="FF00B050"/>
      <name val="Alexis Condensed"/>
    </font>
    <font>
      <sz val="14"/>
      <color rgb="FF00B0F0"/>
      <name val="Alexis Condensed"/>
    </font>
    <font>
      <sz val="16"/>
      <color rgb="FF00B0F0"/>
      <name val="Alexis Condensed"/>
    </font>
    <font>
      <b/>
      <i/>
      <u/>
      <sz val="36"/>
      <color rgb="FFFF0000"/>
      <name val="Alexis Condensed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Alexis Condensed"/>
    </font>
    <font>
      <sz val="16"/>
      <color rgb="FFFF0000"/>
      <name val="Alexis Condensed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Continuous" vertical="center" wrapText="1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1" fillId="0" borderId="0" xfId="2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Continuous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11" fillId="0" borderId="0" xfId="2"/>
    <xf numFmtId="0" fontId="0" fillId="0" borderId="2" xfId="0" applyBorder="1"/>
    <xf numFmtId="0" fontId="0" fillId="0" borderId="0" xfId="0" quotePrefix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/>
    <xf numFmtId="0" fontId="0" fillId="0" borderId="0" xfId="0" applyNumberFormat="1" applyFont="1" applyFill="1"/>
  </cellXfs>
  <cellStyles count="3">
    <cellStyle name="Hyperlink" xfId="2" builtinId="8"/>
    <cellStyle name="Normal" xfId="0" builtinId="0"/>
    <cellStyle name="Normal 2" xfId="1" xr:uid="{D34AA4D5-A817-4587-926A-F757B9A68BD5}"/>
  </cellStyles>
  <dxfs count="5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BA8CDC"/>
      <color rgb="FFFFFF99"/>
      <color rgb="FFFFCCCC"/>
      <color rgb="FFFFFF4B"/>
      <color rgb="FFFF2020"/>
      <color rgb="FFFF6464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778584</xdr:colOff>
      <xdr:row>3</xdr:row>
      <xdr:rowOff>132677</xdr:rowOff>
    </xdr:from>
    <xdr:to>
      <xdr:col>3</xdr:col>
      <xdr:colOff>322729</xdr:colOff>
      <xdr:row>6</xdr:row>
      <xdr:rowOff>0</xdr:rowOff>
    </xdr:to>
    <xdr:sp macro="[0]!processQRCodeInput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78584" y="1898724"/>
          <a:ext cx="2233557" cy="566570"/>
        </a:xfrm>
        <a:prstGeom prst="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/>
            </a:gs>
            <a:gs pos="25850">
              <a:srgbClr val="EDEDED"/>
            </a:gs>
            <a:gs pos="100000">
              <a:schemeClr val="bg1">
                <a:lumMod val="75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F0"/>
              </a:solidFill>
              <a:latin typeface="Alexis Condensed" pitchFamily="2" charset="0"/>
            </a:rPr>
            <a:t>Add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Match Data</a:t>
          </a:r>
          <a:endParaRPr lang="en-US" sz="2000">
            <a:solidFill>
              <a:srgbClr val="00B0F0"/>
            </a:solidFill>
            <a:latin typeface="Alexis Condensed" pitchFamily="2" charset="0"/>
          </a:endParaRPr>
        </a:p>
      </xdr:txBody>
    </xdr:sp>
    <xdr:clientData/>
  </xdr:twoCellAnchor>
  <xdr:twoCellAnchor>
    <xdr:from>
      <xdr:col>1</xdr:col>
      <xdr:colOff>7620</xdr:colOff>
      <xdr:row>7</xdr:row>
      <xdr:rowOff>231289</xdr:rowOff>
    </xdr:from>
    <xdr:to>
      <xdr:col>3</xdr:col>
      <xdr:colOff>340659</xdr:colOff>
      <xdr:row>10</xdr:row>
      <xdr:rowOff>48408</xdr:rowOff>
    </xdr:to>
    <xdr:sp macro="[0]!Save1PitQR" textlink="">
      <xdr:nvSpPr>
        <xdr:cNvPr id="2" name="Rectangle 1">
          <a:extLst>
            <a:ext uri="{FF2B5EF4-FFF2-40B4-BE49-F238E27FC236}">
              <a16:creationId xmlns:a16="http://schemas.microsoft.com/office/drawing/2014/main" id="{BA035887-C2D5-43AD-A0C6-CC2FA48BC5F1}"/>
            </a:ext>
          </a:extLst>
        </xdr:cNvPr>
        <xdr:cNvSpPr/>
      </xdr:nvSpPr>
      <xdr:spPr>
        <a:xfrm>
          <a:off x="787549" y="2929665"/>
          <a:ext cx="2242522" cy="516367"/>
        </a:xfrm>
        <a:prstGeom prst="rect">
          <a:avLst/>
        </a:prstGeom>
        <a:gradFill>
          <a:gsLst>
            <a:gs pos="1000">
              <a:schemeClr val="bg1">
                <a:lumMod val="85000"/>
              </a:schemeClr>
            </a:gs>
            <a:gs pos="50000">
              <a:schemeClr val="bg1"/>
            </a:gs>
            <a:gs pos="100000">
              <a:schemeClr val="bg1">
                <a:lumMod val="75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F0"/>
              </a:solidFill>
              <a:latin typeface="Alexis Condensed" pitchFamily="2" charset="0"/>
            </a:rPr>
            <a:t>Add Pit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365760</xdr:rowOff>
    </xdr:from>
    <xdr:to>
      <xdr:col>13</xdr:col>
      <xdr:colOff>15240</xdr:colOff>
      <xdr:row>7</xdr:row>
      <xdr:rowOff>16244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85800"/>
          <a:ext cx="5684520" cy="3049004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7</xdr:row>
      <xdr:rowOff>167641</xdr:rowOff>
    </xdr:from>
    <xdr:to>
      <xdr:col>13</xdr:col>
      <xdr:colOff>25948</xdr:colOff>
      <xdr:row>20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91D51C-A985-02C6-E274-20AF0DFA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3886201"/>
          <a:ext cx="5725708" cy="2362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F7D448-86CA-495B-B261-ABC1B9636DB9}" name="ScoutingData" displayName="ScoutingData" ref="A1:BC15" totalsRowShown="0" headerRowDxfId="53" dataDxfId="52" tableBorderDxfId="51">
  <autoFilter ref="A1:BC15" xr:uid="{00000000-0009-0000-0100-00000A000000}"/>
  <tableColumns count="55">
    <tableColumn id="2" xr3:uid="{57120D76-837B-420B-8789-742C14F566ED}" name="scouter" dataDxfId="50"/>
    <tableColumn id="34" xr3:uid="{CC380EE1-D4BB-490E-9A04-7D40FF472162}" name="eventCode" dataDxfId="49"/>
    <tableColumn id="33" xr3:uid="{AAAE748B-CC35-4AA8-A5E1-7D881177BFA8}" name="matchLevel" dataDxfId="48"/>
    <tableColumn id="32" xr3:uid="{A9872F3F-D581-458A-8B2B-0607C0A28C41}" name="matchNumber" dataDxfId="47"/>
    <tableColumn id="1" xr3:uid="{F28CAB33-6A98-4F06-B9E8-8BAEB150DCCB}" name="match_key" dataDxfId="46">
      <calculatedColumnFormula>ScoutingData[[#This Row],[eventCode]]&amp;"_"&amp;ScoutingData[[#This Row],[matchLevel]]&amp;ScoutingData[[#This Row],[matchNumber]]</calculatedColumnFormula>
    </tableColumn>
    <tableColumn id="49" xr3:uid="{EEC79A0C-9790-46DE-9245-085FBF7C0861}" name="robot" dataDxfId="45"/>
    <tableColumn id="3" xr3:uid="{6FD25F9C-1F41-497F-BFF4-9781437EA199}" name="teamNumber" dataDxfId="44"/>
    <tableColumn id="9" xr3:uid="{655949C9-B906-4060-9869-33CAEE3FAD61}" name="autoStartingLocation" dataDxfId="43"/>
    <tableColumn id="53" xr3:uid="{9C8E7B97-748E-4FB3-A341-6B1004D40060}" name="autoScoredGrid" dataDxfId="42"/>
    <tableColumn id="7" xr3:uid="{3D35E5C9-BD3B-450E-B221-F79680B29BE4}" name="autoAttempted"/>
    <tableColumn id="54" xr3:uid="{2845CF8C-3287-4062-943D-DF358FAF5016}" name="autoCrossedCable" dataDxfId="41"/>
    <tableColumn id="56" xr3:uid="{054C8AA6-8D1F-4031-86BB-F25F9CB75EB5}" name="autoCrossedChargingStation" dataDxfId="40"/>
    <tableColumn id="55" xr3:uid="{E97E3583-73A4-49A0-B392-2071F3659BD3}" name="autoMobility" dataDxfId="39"/>
    <tableColumn id="60" xr3:uid="{9884A482-69F0-407D-8CD5-09921D28C640}" name="autoDocked" dataDxfId="38"/>
    <tableColumn id="59" xr3:uid="{FE6068BA-68B8-400E-9AAB-BB0B6CE1F2F5}" name="cycleTimes" dataDxfId="37"/>
    <tableColumn id="42" xr3:uid="{54612E06-73EA-434E-A780-18CA04B3DA27}" name="scoredGrid" dataDxfId="36"/>
    <tableColumn id="16" xr3:uid="{268E6509-13CC-4DE9-BBE5-D135BD2C4E04}" name="feedCount" dataDxfId="35"/>
    <tableColumn id="72" xr3:uid="{1BF39ABD-43AB-48AB-9B6C-642CC0BB4F2B}" name="wasFed" dataDxfId="34"/>
    <tableColumn id="18" xr3:uid="{1DE9C03E-0EC4-453B-A446-4F288F60CEA0}" name="wasDefended" dataDxfId="33"/>
    <tableColumn id="63" xr3:uid="{E924EA5D-940E-4130-8769-B4F675B0C901}" name="whoDefended" dataDxfId="32"/>
    <tableColumn id="65" xr3:uid="{58AB5D2F-A4C6-477A-860D-68706D75702F}" name="smartLinks" dataDxfId="31"/>
    <tableColumn id="66" xr3:uid="{1F543861-BF4E-4A32-8143-B55D05068247}" name="floorPickUp" dataDxfId="30"/>
    <tableColumn id="15" xr3:uid="{78CD166C-3A64-429E-85A6-9705F8928231}" name="substationUsed"/>
    <tableColumn id="67" xr3:uid="{D5DF88FC-2198-4F0A-8E9C-DA3379D9166A}" name="dockingTime" dataDxfId="29"/>
    <tableColumn id="75" xr3:uid="{66D2763C-F145-49A0-A6D9-3746EB85098A}" name="finalState"/>
    <tableColumn id="77" xr3:uid="{A19CF959-B7F9-4B11-9778-E8AE49F72EFB}" name="numOfRobotsDocked"/>
    <tableColumn id="70" xr3:uid="{7659916C-CD5A-4D12-B367-876D98040892}" name="driverSkill" dataDxfId="28"/>
    <tableColumn id="78" xr3:uid="{20C5E0B6-0A01-4F0F-B3C9-6C46A6606877}" name="linksScored"/>
    <tableColumn id="71" xr3:uid="{39C6D63C-65E0-4A1B-9189-2C10EE97F173}" name="defenseRating" dataDxfId="27"/>
    <tableColumn id="40" xr3:uid="{6B3426A2-A657-44CA-8ACD-00E497BD272C}" name="swerveDrive" dataDxfId="26"/>
    <tableColumn id="43" xr3:uid="{F5421853-F7E7-4FDA-8EA1-7174D740B04A}" name="speedRating" dataDxfId="25"/>
    <tableColumn id="36" xr3:uid="{9970774D-C4B7-4F0C-9212-19060A2F92F8}" name="diedOrTipped" dataDxfId="24"/>
    <tableColumn id="41" xr3:uid="{B2F88C8C-ED79-4B63-BA2D-DDA1E959A98A}" name="tippy" dataDxfId="23"/>
    <tableColumn id="79" xr3:uid="{7B8111A6-79D2-4173-9106-1A2477FFE1BB}" name="droppedCones"/>
    <tableColumn id="19" xr3:uid="{F2E04EA2-B7AF-404B-B173-D101558DDCDC}" name="goodPartner" dataDxfId="22"/>
    <tableColumn id="51" xr3:uid="{70561FAB-2633-4647-B409-2E81255BC174}" name="comments" dataDxfId="21"/>
    <tableColumn id="4" xr3:uid="{3BD88F53-BEAA-4A0C-B753-B686399DC55B}" name="autoGamePieces" dataDxfId="20">
      <calculatedColumnFormula>getTotalCount(ScoutingData[[#This Row],[autoScoredGrid]])</calculatedColumnFormula>
    </tableColumn>
    <tableColumn id="74" xr3:uid="{8B219B6A-C564-42C7-854A-776DBD5167F4}" name="autoCubes" dataDxfId="19">
      <calculatedColumnFormula>getCubeCount(ScoutingData[[#This Row],[autoScoredGrid]])</calculatedColumnFormula>
    </tableColumn>
    <tableColumn id="23" xr3:uid="{B2A0B1D7-F2FC-4F42-8DEA-EF241612981C}" name="autoCones" dataDxfId="18">
      <calculatedColumnFormula>getConeCount(ScoutingData[[#This Row],[autoScoredGrid]])</calculatedColumnFormula>
    </tableColumn>
    <tableColumn id="73" xr3:uid="{54DBEFB9-DA30-4754-A269-3E8C2E0A4782}" name="autoHigh" dataDxfId="17">
      <calculatedColumnFormula>getHighCount(ScoutingData[[#This Row],[autoScoredGrid]])</calculatedColumnFormula>
    </tableColumn>
    <tableColumn id="46" xr3:uid="{F8BC7A7C-4BF4-485A-AC53-F32862572576}" name="autoMed" dataDxfId="16">
      <calculatedColumnFormula>getMedCount(ScoutingData[[#This Row],[autoScoredGrid]])</calculatedColumnFormula>
    </tableColumn>
    <tableColumn id="47" xr3:uid="{AB8341E7-B3A8-4906-BB8C-57AB054FF592}" name="autoLow" dataDxfId="15">
      <calculatedColumnFormula>getLowCount(ScoutingData[[#This Row],[autoScoredGrid]])</calculatedColumnFormula>
    </tableColumn>
    <tableColumn id="50" xr3:uid="{3B828B9B-FFCC-4897-B7D3-C6B1C82ADE07}" name="avgCycleTime" dataDxfId="14">
      <calculatedColumnFormula>getAvgCycleTime(ScoutingData[[#This Row],[cycleTimes]])</calculatedColumnFormula>
    </tableColumn>
    <tableColumn id="27" xr3:uid="{F7CC712C-CBB5-442E-829A-FA5ED02C8777}" name="teleopGamePieces" dataDxfId="13">
      <calculatedColumnFormula>getTotalCount(ScoutingData[[#This Row],[scoredGrid]])</calculatedColumnFormula>
    </tableColumn>
    <tableColumn id="52" xr3:uid="{78438921-1E19-42E9-B8D2-48C91010F815}" name="teleopCubes" dataDxfId="12">
      <calculatedColumnFormula>getCubeCount(ScoutingData[[#This Row],[scoredGrid]])</calculatedColumnFormula>
    </tableColumn>
    <tableColumn id="5" xr3:uid="{55082722-1B0F-4677-99B8-1D067F4BDF21}" name="teleopCones" dataDxfId="11">
      <calculatedColumnFormula>getConeCount(ScoutingData[[#This Row],[scoredGrid]])</calculatedColumnFormula>
    </tableColumn>
    <tableColumn id="8" xr3:uid="{EDC1D520-5557-418E-B2ED-DDFAF2F77499}" name="teleopHigh" dataDxfId="10">
      <calculatedColumnFormula>getHighCount(ScoutingData[[#This Row],[scoredGrid]])</calculatedColumnFormula>
    </tableColumn>
    <tableColumn id="10" xr3:uid="{86B1F94A-5EEC-42C8-9CA8-F64391788CC9}" name="teleopMed" dataDxfId="9">
      <calculatedColumnFormula>getMedCount(ScoutingData[[#This Row],[scoredGrid]])</calculatedColumnFormula>
    </tableColumn>
    <tableColumn id="11" xr3:uid="{BACAA238-122F-4380-855F-29FA58977A83}" name="teleopLow" dataDxfId="8">
      <calculatedColumnFormula>getLowCount(ScoutingData[[#This Row],[scoredGrid]])</calculatedColumnFormula>
    </tableColumn>
    <tableColumn id="12" xr3:uid="{91F84488-26C9-437C-A41A-38D976771823}" name="totalGamePieces" dataDxfId="7">
      <calculatedColumnFormula>ScoutingData[[#This Row],[autoGamePieces]]+ScoutingData[[#This Row],[teleopGamePieces]]</calculatedColumnFormula>
    </tableColumn>
    <tableColumn id="13" xr3:uid="{0D7B1A40-1D30-4EA4-A5E9-E9E8707AA108}" name="totalCubes" dataDxfId="6">
      <calculatedColumnFormula>ScoutingData[[#This Row],[autoCubes]]+ScoutingData[[#This Row],[teleopCubes]]</calculatedColumnFormula>
    </tableColumn>
    <tableColumn id="14" xr3:uid="{0E79569B-84D7-4ED8-9343-E7844CF8F534}" name="totalCones" dataDxfId="5">
      <calculatedColumnFormula>ScoutingData[[#This Row],[autoCones]]+ScoutingData[[#This Row],[teleopCones]]</calculatedColumnFormula>
    </tableColumn>
    <tableColumn id="76" xr3:uid="{09B45EB6-8B77-4649-80B5-212BE270911B}" name="totalHigh" dataDxfId="4">
      <calculatedColumnFormula>ScoutingData[[#This Row],[autoHigh]]+ScoutingData[[#This Row],[teleopHigh]]</calculatedColumnFormula>
    </tableColumn>
    <tableColumn id="17" xr3:uid="{F232AEC2-40C0-4260-985A-956F42CC7F84}" name="totalMed" dataDxfId="3">
      <calculatedColumnFormula>ScoutingData[[#This Row],[autoMed]]+ScoutingData[[#This Row],[teleopMed]]</calculatedColumnFormula>
    </tableColumn>
    <tableColumn id="6" xr3:uid="{23A5F46F-316A-4172-A947-A9154C209B6C}" name="totalLow" dataDxfId="2">
      <calculatedColumnFormula>ScoutingData[[#This Row],[autoLow]]+ScoutingData[[#This Row],[teleopLow]]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AABB8-2C6B-4E66-9BAB-70EEDCF439E9}" name="PitData" displayName="PitData" ref="A1:N2" totalsRowShown="0">
  <autoFilter ref="A1:N2" xr:uid="{CBEAABB8-2C6B-4E66-9BAB-70EEDCF439E9}"/>
  <tableColumns count="14">
    <tableColumn id="1" xr3:uid="{27D2F81C-75A4-48D5-8F16-661F7777D4F0}" name="teamNumber"/>
    <tableColumn id="2" xr3:uid="{077AC1EE-F1AA-4B1C-B7A2-7FB80AAB3B4B}" name="width"/>
    <tableColumn id="3" xr3:uid="{49D272D6-250A-49CE-812F-5563E53EC06F}" name="weight"/>
    <tableColumn id="4" xr3:uid="{5BC9A0F4-ED91-4FF6-856C-C9327D538C3E}" name="drivetrain"/>
    <tableColumn id="5" xr3:uid="{42B7C633-160D-4C43-8C1F-A98F1BE5863E}" name="otherDrivetrain"/>
    <tableColumn id="6" xr3:uid="{3B2A17A3-1BBB-4FC1-B6D1-52F34C44D422}" name="swerveRatio"/>
    <tableColumn id="7" xr3:uid="{3C9C796C-D9AC-4B3A-B163-C81EAC5E3C75}" name="drivetrainMotor"/>
    <tableColumn id="12" xr3:uid="{DCBCC5F2-CF94-485A-9B4C-18F4C9229229}" name="numberOfBatteries"/>
    <tableColumn id="8" xr3:uid="{3DAD2B37-7E4E-4ED3-AF24-843D1CBB73AF}" name="floorPickUpCones"/>
    <tableColumn id="9" xr3:uid="{2EF0EDA1-999C-4739-ABA6-828735A7E132}" name="floorPickUpCubes"/>
    <tableColumn id="10" xr3:uid="{8A2DAE2C-E04C-4FAE-A888-1EA28D38C6C3}" name="crossCS"/>
    <tableColumn id="11" xr3:uid="{E2AD631F-0947-4748-B0CC-872C7B31FE5E}" name="autos"/>
    <tableColumn id="13" xr3:uid="{B6418E55-AAA0-4EBA-9F28-E71A2E47CC7C}" name="scoutingMethod"/>
    <tableColumn id="14" xr3:uid="{62B9D56F-470D-4E36-93F5-61896B3D221B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556C-3985-498E-9B4E-3E13817FFB22}">
  <sheetPr codeName="Control"/>
  <dimension ref="A1:U75"/>
  <sheetViews>
    <sheetView zoomScale="85" zoomScaleNormal="85" workbookViewId="0">
      <selection activeCell="E3" sqref="E3"/>
    </sheetView>
  </sheetViews>
  <sheetFormatPr defaultColWidth="9.21875" defaultRowHeight="18" customHeight="1"/>
  <cols>
    <col min="1" max="1" width="11.33203125" style="7" customWidth="1"/>
    <col min="2" max="2" width="14.109375" style="7" customWidth="1"/>
    <col min="3" max="4" width="13.77734375" style="7" customWidth="1"/>
    <col min="5" max="5" width="9.21875" style="7"/>
    <col min="6" max="6" width="11.21875" style="7" customWidth="1"/>
    <col min="7" max="7" width="9.21875" style="7"/>
    <col min="8" max="8" width="13.6640625" style="7" customWidth="1"/>
    <col min="9" max="9" width="9.21875" style="7"/>
    <col min="10" max="11" width="9.21875" style="7" customWidth="1"/>
    <col min="12" max="16384" width="9.21875" style="7"/>
  </cols>
  <sheetData>
    <row r="1" spans="1:21" ht="76.8" customHeight="1">
      <c r="A1" s="1" t="s">
        <v>99</v>
      </c>
      <c r="B1" s="2"/>
      <c r="C1" s="2"/>
      <c r="D1" s="2"/>
      <c r="E1" s="3"/>
      <c r="F1" s="2"/>
      <c r="G1" s="2"/>
      <c r="H1" s="4"/>
      <c r="I1" s="5"/>
      <c r="J1" s="6"/>
      <c r="K1" s="6"/>
      <c r="L1" s="6"/>
      <c r="M1" s="5"/>
      <c r="N1" s="5"/>
    </row>
    <row r="2" spans="1:21" ht="43.8" customHeight="1">
      <c r="A2" s="8"/>
      <c r="B2" s="22"/>
      <c r="C2" s="9"/>
      <c r="D2" s="10"/>
      <c r="E2" s="11" t="s">
        <v>100</v>
      </c>
      <c r="F2" s="12"/>
      <c r="G2" s="12"/>
      <c r="H2" s="12"/>
      <c r="I2" s="12"/>
      <c r="J2" s="12"/>
      <c r="K2" s="13"/>
    </row>
    <row r="3" spans="1:21" ht="18.600000000000001" customHeight="1">
      <c r="A3" s="14"/>
      <c r="C3" s="15"/>
      <c r="E3" s="16"/>
      <c r="G3" s="10"/>
      <c r="H3" s="10"/>
      <c r="N3" s="20"/>
    </row>
    <row r="5" spans="1:21" ht="18" customHeight="1">
      <c r="F5" s="17"/>
      <c r="G5" s="17"/>
    </row>
    <row r="6" spans="1:21" ht="18" customHeight="1">
      <c r="F6" s="18"/>
      <c r="G6"/>
    </row>
    <row r="7" spans="1:21" ht="18" customHeight="1">
      <c r="M7" s="7" t="s">
        <v>17</v>
      </c>
    </row>
    <row r="13" spans="1:21" ht="18" customHeight="1">
      <c r="S13" s="13"/>
    </row>
    <row r="16" spans="1:21" ht="18" customHeight="1">
      <c r="U16" s="20"/>
    </row>
    <row r="75" spans="12:12" ht="18" customHeight="1">
      <c r="L75" s="7" t="s">
        <v>21</v>
      </c>
    </row>
  </sheetData>
  <dataValidations count="1">
    <dataValidation type="list" allowBlank="1" showInputMessage="1" showErrorMessage="1" sqref="D2 B2" xr:uid="{3E989B19-438A-4367-B464-078B53709841}">
      <formula1>eventList</formula1>
    </dataValidation>
  </dataValidation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2FA7-8BE0-4139-A04F-24A6D627B42B}">
  <sheetPr codeName="LocationMap"/>
  <dimension ref="B1:M12"/>
  <sheetViews>
    <sheetView zoomScaleNormal="100" workbookViewId="0">
      <selection activeCell="Q13" sqref="Q13"/>
    </sheetView>
  </sheetViews>
  <sheetFormatPr defaultRowHeight="14.4"/>
  <cols>
    <col min="2" max="13" width="6.88671875" customWidth="1"/>
  </cols>
  <sheetData>
    <row r="1" spans="2:13" ht="30" customHeight="1"/>
    <row r="2" spans="2:13" ht="40.049999999999997" customHeight="1"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</row>
    <row r="3" spans="2:13" ht="40.049999999999997" customHeight="1">
      <c r="B3" s="21">
        <v>13</v>
      </c>
      <c r="C3" s="21">
        <v>14</v>
      </c>
      <c r="D3" s="21">
        <v>15</v>
      </c>
      <c r="E3" s="21">
        <v>16</v>
      </c>
      <c r="F3" s="21">
        <v>17</v>
      </c>
      <c r="G3" s="21">
        <v>18</v>
      </c>
      <c r="H3" s="21">
        <v>19</v>
      </c>
      <c r="I3" s="21">
        <v>20</v>
      </c>
      <c r="J3" s="21">
        <v>21</v>
      </c>
      <c r="K3" s="21">
        <v>22</v>
      </c>
      <c r="L3" s="21">
        <v>23</v>
      </c>
      <c r="M3" s="21">
        <v>24</v>
      </c>
    </row>
    <row r="4" spans="2:13" ht="40.049999999999997" customHeight="1">
      <c r="B4" s="21">
        <v>25</v>
      </c>
      <c r="C4" s="21">
        <v>26</v>
      </c>
      <c r="D4" s="21">
        <v>27</v>
      </c>
      <c r="E4" s="21">
        <v>28</v>
      </c>
      <c r="F4" s="21">
        <v>29</v>
      </c>
      <c r="G4" s="21">
        <v>30</v>
      </c>
      <c r="H4" s="21">
        <v>31</v>
      </c>
      <c r="I4" s="21">
        <v>32</v>
      </c>
      <c r="J4" s="21">
        <v>33</v>
      </c>
      <c r="K4" s="21">
        <v>34</v>
      </c>
      <c r="L4" s="21">
        <v>35</v>
      </c>
      <c r="M4" s="21">
        <v>36</v>
      </c>
    </row>
    <row r="5" spans="2:13" ht="40.049999999999997" customHeight="1">
      <c r="B5" s="21">
        <v>37</v>
      </c>
      <c r="C5" s="21">
        <v>38</v>
      </c>
      <c r="D5" s="21">
        <v>39</v>
      </c>
      <c r="E5" s="21">
        <v>40</v>
      </c>
      <c r="F5" s="21">
        <v>41</v>
      </c>
      <c r="G5" s="21">
        <v>42</v>
      </c>
      <c r="H5" s="21">
        <v>43</v>
      </c>
      <c r="I5" s="21">
        <v>44</v>
      </c>
      <c r="J5" s="21">
        <v>45</v>
      </c>
      <c r="K5" s="21">
        <v>46</v>
      </c>
      <c r="L5" s="21">
        <v>47</v>
      </c>
      <c r="M5" s="21">
        <v>48</v>
      </c>
    </row>
    <row r="6" spans="2:13" ht="40.049999999999997" customHeight="1">
      <c r="B6" s="21">
        <v>49</v>
      </c>
      <c r="C6" s="21">
        <v>50</v>
      </c>
      <c r="D6" s="21">
        <v>51</v>
      </c>
      <c r="E6" s="21">
        <v>52</v>
      </c>
      <c r="F6" s="21">
        <v>53</v>
      </c>
      <c r="G6" s="21">
        <v>54</v>
      </c>
      <c r="H6" s="21">
        <v>55</v>
      </c>
      <c r="I6" s="21">
        <v>56</v>
      </c>
      <c r="J6" s="21">
        <v>57</v>
      </c>
      <c r="K6" s="21">
        <v>58</v>
      </c>
      <c r="L6" s="21">
        <v>59</v>
      </c>
      <c r="M6" s="21">
        <v>60</v>
      </c>
    </row>
    <row r="7" spans="2:13" ht="40.049999999999997" customHeight="1">
      <c r="B7" s="21">
        <v>61</v>
      </c>
      <c r="C7" s="21">
        <v>62</v>
      </c>
      <c r="D7" s="21">
        <v>63</v>
      </c>
      <c r="E7" s="21">
        <v>64</v>
      </c>
      <c r="F7" s="21">
        <v>65</v>
      </c>
      <c r="G7" s="21">
        <v>66</v>
      </c>
      <c r="H7" s="21">
        <v>67</v>
      </c>
      <c r="I7" s="21">
        <v>68</v>
      </c>
      <c r="J7" s="21">
        <v>69</v>
      </c>
      <c r="K7" s="21">
        <v>70</v>
      </c>
      <c r="L7" s="21">
        <v>71</v>
      </c>
      <c r="M7" s="21">
        <v>72</v>
      </c>
    </row>
    <row r="11" spans="2:13">
      <c r="D11" s="19"/>
    </row>
    <row r="12" spans="2:13">
      <c r="D12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7995-7785-429D-83CC-6A639366D7A6}">
  <sheetPr codeName="MatchScoutingData"/>
  <dimension ref="A1:BC15"/>
  <sheetViews>
    <sheetView tabSelected="1" zoomScaleNormal="100" workbookViewId="0">
      <selection activeCell="A7" sqref="A7"/>
    </sheetView>
  </sheetViews>
  <sheetFormatPr defaultColWidth="14.44140625" defaultRowHeight="14.4"/>
  <cols>
    <col min="1" max="1" width="14.21875" customWidth="1"/>
    <col min="2" max="4" width="14.44140625" customWidth="1"/>
    <col min="5" max="5" width="16.33203125" bestFit="1" customWidth="1"/>
    <col min="9" max="9" width="9.109375" customWidth="1"/>
    <col min="10" max="10" width="16.33203125" bestFit="1" customWidth="1"/>
    <col min="13" max="13" width="16.33203125" customWidth="1"/>
    <col min="14" max="14" width="11" customWidth="1"/>
    <col min="15" max="15" width="14.5546875" customWidth="1"/>
    <col min="16" max="16" width="16.44140625" customWidth="1"/>
    <col min="17" max="17" width="14.6640625" customWidth="1"/>
    <col min="18" max="18" width="16.5546875" customWidth="1"/>
    <col min="19" max="19" width="12" customWidth="1"/>
    <col min="20" max="20" width="13.44140625" customWidth="1"/>
    <col min="22" max="23" width="16.44140625" customWidth="1"/>
    <col min="24" max="26" width="18.5546875" customWidth="1"/>
    <col min="27" max="28" width="14.44140625" customWidth="1"/>
    <col min="29" max="29" width="12.5546875" customWidth="1"/>
    <col min="30" max="31" width="15.33203125" customWidth="1"/>
    <col min="33" max="34" width="13.44140625" customWidth="1"/>
    <col min="39" max="40" width="12.109375" customWidth="1"/>
    <col min="45" max="3768" width="14.44140625" customWidth="1"/>
  </cols>
  <sheetData>
    <row r="1" spans="1:55" ht="15" customHeight="1">
      <c r="A1" t="s">
        <v>2</v>
      </c>
      <c r="B1" t="s">
        <v>3</v>
      </c>
      <c r="C1" t="s">
        <v>5</v>
      </c>
      <c r="D1" t="s">
        <v>7</v>
      </c>
      <c r="E1" t="s">
        <v>1</v>
      </c>
      <c r="F1" t="s">
        <v>6</v>
      </c>
      <c r="G1" t="s">
        <v>4</v>
      </c>
      <c r="H1" t="s">
        <v>8</v>
      </c>
      <c r="I1" t="s">
        <v>26</v>
      </c>
      <c r="J1" t="s">
        <v>79</v>
      </c>
      <c r="K1" t="s">
        <v>22</v>
      </c>
      <c r="L1" t="s">
        <v>23</v>
      </c>
      <c r="M1" t="s">
        <v>24</v>
      </c>
      <c r="N1" t="s">
        <v>25</v>
      </c>
      <c r="O1" t="s">
        <v>27</v>
      </c>
      <c r="P1" t="s">
        <v>28</v>
      </c>
      <c r="Q1" t="s">
        <v>30</v>
      </c>
      <c r="R1" t="s">
        <v>29</v>
      </c>
      <c r="S1" t="s">
        <v>11</v>
      </c>
      <c r="T1" t="s">
        <v>31</v>
      </c>
      <c r="U1" t="s">
        <v>32</v>
      </c>
      <c r="V1" t="s">
        <v>33</v>
      </c>
      <c r="W1" t="s">
        <v>80</v>
      </c>
      <c r="X1" t="s">
        <v>34</v>
      </c>
      <c r="Y1" t="s">
        <v>35</v>
      </c>
      <c r="Z1" t="s">
        <v>36</v>
      </c>
      <c r="AA1" t="s">
        <v>10</v>
      </c>
      <c r="AB1" t="s">
        <v>37</v>
      </c>
      <c r="AC1" t="s">
        <v>9</v>
      </c>
      <c r="AD1" t="s">
        <v>15</v>
      </c>
      <c r="AE1" t="s">
        <v>16</v>
      </c>
      <c r="AF1" t="s">
        <v>13</v>
      </c>
      <c r="AG1" t="s">
        <v>38</v>
      </c>
      <c r="AH1" t="s">
        <v>39</v>
      </c>
      <c r="AI1" t="s">
        <v>14</v>
      </c>
      <c r="AJ1" t="s">
        <v>12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</row>
    <row r="2" spans="1:55">
      <c r="A2" t="s">
        <v>40</v>
      </c>
      <c r="B2" t="s">
        <v>81</v>
      </c>
      <c r="C2" t="s">
        <v>0</v>
      </c>
      <c r="D2">
        <v>3</v>
      </c>
      <c r="E2" t="str">
        <f>ScoutingData[[#This Row],[eventCode]]&amp;"_"&amp;ScoutingData[[#This Row],[matchLevel]]&amp;ScoutingData[[#This Row],[matchNumber]]</f>
        <v>2023ilch_qm3</v>
      </c>
      <c r="F2" t="s">
        <v>82</v>
      </c>
      <c r="G2">
        <v>2451</v>
      </c>
      <c r="H2">
        <v>35</v>
      </c>
      <c r="I2" t="s">
        <v>83</v>
      </c>
      <c r="J2">
        <v>2</v>
      </c>
      <c r="M2">
        <v>1</v>
      </c>
      <c r="N2" t="s">
        <v>20</v>
      </c>
      <c r="P2" t="s">
        <v>85</v>
      </c>
      <c r="Q2">
        <v>0</v>
      </c>
      <c r="R2">
        <v>0</v>
      </c>
      <c r="S2">
        <v>0</v>
      </c>
      <c r="U2">
        <v>1</v>
      </c>
      <c r="V2" t="s">
        <v>84</v>
      </c>
      <c r="W2">
        <v>2</v>
      </c>
      <c r="X2">
        <v>4.5999999999999996</v>
      </c>
      <c r="Y2" t="s">
        <v>20</v>
      </c>
      <c r="Z2">
        <v>3</v>
      </c>
      <c r="AA2" t="s">
        <v>19</v>
      </c>
      <c r="AB2">
        <v>6</v>
      </c>
      <c r="AC2" t="s">
        <v>18</v>
      </c>
      <c r="AE2">
        <v>5</v>
      </c>
      <c r="AF2">
        <v>0</v>
      </c>
      <c r="AG2">
        <v>0</v>
      </c>
      <c r="AH2">
        <v>0</v>
      </c>
      <c r="AI2">
        <v>1</v>
      </c>
      <c r="AJ2" t="s">
        <v>78</v>
      </c>
      <c r="AK2">
        <f>getTotalCount(ScoutingData[[#This Row],[autoScoredGrid]])</f>
        <v>2</v>
      </c>
      <c r="AL2">
        <f>getCubeCount(ScoutingData[[#This Row],[autoScoredGrid]])</f>
        <v>1</v>
      </c>
      <c r="AM2">
        <f>getConeCount(ScoutingData[[#This Row],[autoScoredGrid]])</f>
        <v>1</v>
      </c>
      <c r="AN2">
        <f>getHighCount(ScoutingData[[#This Row],[autoScoredGrid]])</f>
        <v>2</v>
      </c>
      <c r="AO2">
        <f>getMedCount(ScoutingData[[#This Row],[autoScoredGrid]])</f>
        <v>0</v>
      </c>
      <c r="AP2">
        <f>getLowCount(ScoutingData[[#This Row],[autoScoredGrid]])</f>
        <v>0</v>
      </c>
      <c r="AQ2" t="e">
        <f>getAvgCycleTime(ScoutingData[[#This Row],[cycleTimes]])</f>
        <v>#VALUE!</v>
      </c>
      <c r="AR2">
        <f>getTotalCount(ScoutingData[[#This Row],[scoredGrid]])</f>
        <v>7</v>
      </c>
      <c r="AS2">
        <f>getCubeCount(ScoutingData[[#This Row],[scoredGrid]])</f>
        <v>2</v>
      </c>
      <c r="AT2">
        <f>getConeCount(ScoutingData[[#This Row],[scoredGrid]])</f>
        <v>5</v>
      </c>
      <c r="AU2">
        <f>getHighCount(ScoutingData[[#This Row],[scoredGrid]])</f>
        <v>7</v>
      </c>
      <c r="AV2">
        <f>getMedCount(ScoutingData[[#This Row],[scoredGrid]])</f>
        <v>0</v>
      </c>
      <c r="AW2">
        <f>getLowCount(ScoutingData[[#This Row],[scoredGrid]])</f>
        <v>0</v>
      </c>
      <c r="AX2">
        <f>ScoutingData[[#This Row],[autoGamePieces]]+ScoutingData[[#This Row],[teleopGamePieces]]</f>
        <v>9</v>
      </c>
      <c r="AY2">
        <f>ScoutingData[[#This Row],[autoCubes]]+ScoutingData[[#This Row],[teleopCubes]]</f>
        <v>3</v>
      </c>
      <c r="AZ2">
        <f>ScoutingData[[#This Row],[autoCones]]+ScoutingData[[#This Row],[teleopCones]]</f>
        <v>6</v>
      </c>
      <c r="BA2">
        <f>ScoutingData[[#This Row],[autoHigh]]+ScoutingData[[#This Row],[teleopHigh]]</f>
        <v>9</v>
      </c>
      <c r="BB2">
        <f>ScoutingData[[#This Row],[autoMed]]+ScoutingData[[#This Row],[teleopMed]]</f>
        <v>0</v>
      </c>
      <c r="BC2">
        <f>ScoutingData[[#This Row],[autoLow]]+ScoutingData[[#This Row],[teleopLow]]</f>
        <v>0</v>
      </c>
    </row>
    <row r="3" spans="1:55">
      <c r="A3" s="23" t="s">
        <v>86</v>
      </c>
      <c r="B3" s="23" t="s">
        <v>87</v>
      </c>
      <c r="C3" s="23" t="s">
        <v>0</v>
      </c>
      <c r="D3" s="23">
        <v>20</v>
      </c>
      <c r="E3" s="24" t="str">
        <f>ScoutingData[[#This Row],[eventCode]]&amp;"_"&amp;ScoutingData[[#This Row],[matchLevel]]&amp;ScoutingData[[#This Row],[matchNumber]]</f>
        <v>2023tnkn_qm20</v>
      </c>
      <c r="F3" s="23" t="s">
        <v>82</v>
      </c>
      <c r="G3" s="23">
        <v>8841</v>
      </c>
      <c r="H3" s="23">
        <v>3</v>
      </c>
      <c r="I3" s="24" t="s">
        <v>88</v>
      </c>
      <c r="J3">
        <v>2</v>
      </c>
      <c r="K3" s="23"/>
      <c r="L3" s="23"/>
      <c r="M3" s="23">
        <v>1</v>
      </c>
      <c r="N3" s="23" t="s">
        <v>18</v>
      </c>
      <c r="O3" s="23"/>
      <c r="P3" s="23" t="s">
        <v>89</v>
      </c>
      <c r="Q3" s="23">
        <v>0</v>
      </c>
      <c r="R3" s="24">
        <v>0</v>
      </c>
      <c r="S3" s="24">
        <v>0</v>
      </c>
      <c r="T3" s="24"/>
      <c r="U3" s="24">
        <v>1</v>
      </c>
      <c r="V3" s="24" t="s">
        <v>84</v>
      </c>
      <c r="W3" t="s">
        <v>90</v>
      </c>
      <c r="X3" s="24">
        <v>6.5</v>
      </c>
      <c r="Y3" t="s">
        <v>20</v>
      </c>
      <c r="Z3">
        <v>2</v>
      </c>
      <c r="AA3" s="24" t="s">
        <v>91</v>
      </c>
      <c r="AB3">
        <v>4</v>
      </c>
      <c r="AC3" s="24" t="s">
        <v>91</v>
      </c>
      <c r="AD3" s="24"/>
      <c r="AE3" s="24">
        <v>3</v>
      </c>
      <c r="AF3" s="24">
        <v>0</v>
      </c>
      <c r="AG3" s="24">
        <v>1</v>
      </c>
      <c r="AH3">
        <v>0</v>
      </c>
      <c r="AI3" s="24">
        <v>0</v>
      </c>
      <c r="AJ3" s="24"/>
      <c r="AK3" s="24">
        <f>getTotalCount(ScoutingData[[#This Row],[autoScoredGrid]])</f>
        <v>2</v>
      </c>
      <c r="AL3" s="24">
        <f>getCubeCount(ScoutingData[[#This Row],[autoScoredGrid]])</f>
        <v>1</v>
      </c>
      <c r="AM3" s="24">
        <f>getConeCount(ScoutingData[[#This Row],[autoScoredGrid]])</f>
        <v>1</v>
      </c>
      <c r="AN3" s="24">
        <f>getHighCount(ScoutingData[[#This Row],[autoScoredGrid]])</f>
        <v>2</v>
      </c>
      <c r="AO3" s="24">
        <f>getMedCount(ScoutingData[[#This Row],[autoScoredGrid]])</f>
        <v>0</v>
      </c>
      <c r="AP3" s="24">
        <f>getLowCount(ScoutingData[[#This Row],[autoScoredGrid]])</f>
        <v>0</v>
      </c>
      <c r="AQ3" s="24" t="e">
        <f>getAvgCycleTime(ScoutingData[[#This Row],[cycleTimes]])</f>
        <v>#VALUE!</v>
      </c>
      <c r="AR3" s="24">
        <f>getTotalCount(ScoutingData[[#This Row],[scoredGrid]])</f>
        <v>6</v>
      </c>
      <c r="AS3" s="24">
        <f>getCubeCount(ScoutingData[[#This Row],[scoredGrid]])</f>
        <v>2</v>
      </c>
      <c r="AT3" s="24">
        <f>getConeCount(ScoutingData[[#This Row],[scoredGrid]])</f>
        <v>4</v>
      </c>
      <c r="AU3" s="24">
        <f>getHighCount(ScoutingData[[#This Row],[scoredGrid]])</f>
        <v>3</v>
      </c>
      <c r="AV3" s="24">
        <f>getMedCount(ScoutingData[[#This Row],[scoredGrid]])</f>
        <v>3</v>
      </c>
      <c r="AW3" s="24">
        <f>getLowCount(ScoutingData[[#This Row],[scoredGrid]])</f>
        <v>0</v>
      </c>
      <c r="AX3" s="24">
        <f>ScoutingData[[#This Row],[autoGamePieces]]+ScoutingData[[#This Row],[teleopGamePieces]]</f>
        <v>8</v>
      </c>
      <c r="AY3" s="24">
        <f>ScoutingData[[#This Row],[autoCubes]]+ScoutingData[[#This Row],[teleopCubes]]</f>
        <v>3</v>
      </c>
      <c r="AZ3" s="24">
        <f>ScoutingData[[#This Row],[autoCones]]+ScoutingData[[#This Row],[teleopCones]]</f>
        <v>5</v>
      </c>
      <c r="BA3" s="24">
        <f>ScoutingData[[#This Row],[autoHigh]]+ScoutingData[[#This Row],[teleopHigh]]</f>
        <v>5</v>
      </c>
      <c r="BB3" s="24">
        <f>ScoutingData[[#This Row],[autoMed]]+ScoutingData[[#This Row],[teleopMed]]</f>
        <v>3</v>
      </c>
      <c r="BC3" s="24">
        <f>ScoutingData[[#This Row],[autoLow]]+ScoutingData[[#This Row],[teleopLow]]</f>
        <v>0</v>
      </c>
    </row>
    <row r="4" spans="1:55">
      <c r="A4" s="23" t="s">
        <v>86</v>
      </c>
      <c r="B4" s="23" t="s">
        <v>87</v>
      </c>
      <c r="C4" s="23" t="s">
        <v>0</v>
      </c>
      <c r="D4" s="23">
        <v>20</v>
      </c>
      <c r="E4" s="24" t="str">
        <f>ScoutingData[[#This Row],[eventCode]]&amp;"_"&amp;ScoutingData[[#This Row],[matchLevel]]&amp;ScoutingData[[#This Row],[matchNumber]]</f>
        <v>2023tnkn_qm20</v>
      </c>
      <c r="F4" s="23" t="s">
        <v>82</v>
      </c>
      <c r="G4" s="23">
        <v>8841</v>
      </c>
      <c r="H4" s="23">
        <v>3</v>
      </c>
      <c r="I4" s="24" t="s">
        <v>88</v>
      </c>
      <c r="J4">
        <v>2</v>
      </c>
      <c r="K4" s="23"/>
      <c r="L4" s="23"/>
      <c r="M4" s="23">
        <v>1</v>
      </c>
      <c r="N4" s="23" t="s">
        <v>18</v>
      </c>
      <c r="O4" s="23"/>
      <c r="P4" s="23" t="s">
        <v>89</v>
      </c>
      <c r="Q4" s="23">
        <v>0</v>
      </c>
      <c r="R4" s="24">
        <v>0</v>
      </c>
      <c r="S4" s="24">
        <v>0</v>
      </c>
      <c r="T4" s="24"/>
      <c r="U4" s="24">
        <v>1</v>
      </c>
      <c r="V4" s="24" t="s">
        <v>84</v>
      </c>
      <c r="W4" t="s">
        <v>90</v>
      </c>
      <c r="X4" s="24">
        <v>6.5</v>
      </c>
      <c r="Y4" t="s">
        <v>20</v>
      </c>
      <c r="Z4">
        <v>2</v>
      </c>
      <c r="AA4" s="24" t="s">
        <v>91</v>
      </c>
      <c r="AB4">
        <v>4</v>
      </c>
      <c r="AC4" s="24" t="s">
        <v>91</v>
      </c>
      <c r="AD4" s="24"/>
      <c r="AE4" s="24">
        <v>3</v>
      </c>
      <c r="AF4" s="24">
        <v>0</v>
      </c>
      <c r="AG4" s="24">
        <v>1</v>
      </c>
      <c r="AH4">
        <v>0</v>
      </c>
      <c r="AI4" s="24">
        <v>0</v>
      </c>
      <c r="AJ4" s="24"/>
      <c r="AK4" s="24">
        <f>getTotalCount(ScoutingData[[#This Row],[autoScoredGrid]])</f>
        <v>2</v>
      </c>
      <c r="AL4" s="24">
        <f>getCubeCount(ScoutingData[[#This Row],[autoScoredGrid]])</f>
        <v>1</v>
      </c>
      <c r="AM4" s="24">
        <f>getConeCount(ScoutingData[[#This Row],[autoScoredGrid]])</f>
        <v>1</v>
      </c>
      <c r="AN4" s="24">
        <f>getHighCount(ScoutingData[[#This Row],[autoScoredGrid]])</f>
        <v>2</v>
      </c>
      <c r="AO4" s="24">
        <f>getMedCount(ScoutingData[[#This Row],[autoScoredGrid]])</f>
        <v>0</v>
      </c>
      <c r="AP4" s="24">
        <f>getLowCount(ScoutingData[[#This Row],[autoScoredGrid]])</f>
        <v>0</v>
      </c>
      <c r="AQ4" s="24" t="e">
        <f>getAvgCycleTime(ScoutingData[[#This Row],[cycleTimes]])</f>
        <v>#VALUE!</v>
      </c>
      <c r="AR4" s="24">
        <f>getTotalCount(ScoutingData[[#This Row],[scoredGrid]])</f>
        <v>6</v>
      </c>
      <c r="AS4" s="24">
        <f>getCubeCount(ScoutingData[[#This Row],[scoredGrid]])</f>
        <v>2</v>
      </c>
      <c r="AT4" s="24">
        <f>getConeCount(ScoutingData[[#This Row],[scoredGrid]])</f>
        <v>4</v>
      </c>
      <c r="AU4" s="24">
        <f>getHighCount(ScoutingData[[#This Row],[scoredGrid]])</f>
        <v>3</v>
      </c>
      <c r="AV4" s="24">
        <f>getMedCount(ScoutingData[[#This Row],[scoredGrid]])</f>
        <v>3</v>
      </c>
      <c r="AW4" s="24">
        <f>getLowCount(ScoutingData[[#This Row],[scoredGrid]])</f>
        <v>0</v>
      </c>
      <c r="AX4" s="24">
        <f>ScoutingData[[#This Row],[autoGamePieces]]+ScoutingData[[#This Row],[teleopGamePieces]]</f>
        <v>8</v>
      </c>
      <c r="AY4" s="24">
        <f>ScoutingData[[#This Row],[autoCubes]]+ScoutingData[[#This Row],[teleopCubes]]</f>
        <v>3</v>
      </c>
      <c r="AZ4" s="24">
        <f>ScoutingData[[#This Row],[autoCones]]+ScoutingData[[#This Row],[teleopCones]]</f>
        <v>5</v>
      </c>
      <c r="BA4" s="24">
        <f>ScoutingData[[#This Row],[autoHigh]]+ScoutingData[[#This Row],[teleopHigh]]</f>
        <v>5</v>
      </c>
      <c r="BB4" s="24">
        <f>ScoutingData[[#This Row],[autoMed]]+ScoutingData[[#This Row],[teleopMed]]</f>
        <v>3</v>
      </c>
      <c r="BC4" s="24">
        <f>ScoutingData[[#This Row],[autoLow]]+ScoutingData[[#This Row],[teleopLow]]</f>
        <v>0</v>
      </c>
    </row>
    <row r="5" spans="1:55">
      <c r="A5" s="23" t="s">
        <v>86</v>
      </c>
      <c r="B5" s="23" t="s">
        <v>87</v>
      </c>
      <c r="C5" s="23" t="s">
        <v>0</v>
      </c>
      <c r="D5" s="23">
        <v>20</v>
      </c>
      <c r="E5" s="24" t="str">
        <f>ScoutingData[[#This Row],[eventCode]]&amp;"_"&amp;ScoutingData[[#This Row],[matchLevel]]&amp;ScoutingData[[#This Row],[matchNumber]]</f>
        <v>2023tnkn_qm20</v>
      </c>
      <c r="F5" s="23" t="s">
        <v>82</v>
      </c>
      <c r="G5" s="23">
        <v>8841</v>
      </c>
      <c r="H5" s="23">
        <v>3</v>
      </c>
      <c r="I5" s="24" t="s">
        <v>88</v>
      </c>
      <c r="J5">
        <v>2</v>
      </c>
      <c r="K5" s="23"/>
      <c r="L5" s="23"/>
      <c r="M5" s="23">
        <v>1</v>
      </c>
      <c r="N5" s="23" t="s">
        <v>18</v>
      </c>
      <c r="O5" s="23"/>
      <c r="P5" s="23" t="s">
        <v>89</v>
      </c>
      <c r="Q5" s="23">
        <v>0</v>
      </c>
      <c r="R5" s="24">
        <v>0</v>
      </c>
      <c r="S5" s="24">
        <v>0</v>
      </c>
      <c r="T5" s="24"/>
      <c r="U5" s="24">
        <v>1</v>
      </c>
      <c r="V5" s="24" t="s">
        <v>84</v>
      </c>
      <c r="W5" t="s">
        <v>90</v>
      </c>
      <c r="X5" s="24">
        <v>6.5</v>
      </c>
      <c r="Y5" t="s">
        <v>20</v>
      </c>
      <c r="Z5">
        <v>2</v>
      </c>
      <c r="AA5" s="24" t="s">
        <v>91</v>
      </c>
      <c r="AB5">
        <v>4</v>
      </c>
      <c r="AC5" s="24" t="s">
        <v>91</v>
      </c>
      <c r="AD5" s="24"/>
      <c r="AE5" s="24">
        <v>3</v>
      </c>
      <c r="AF5" s="24">
        <v>0</v>
      </c>
      <c r="AG5" s="24">
        <v>1</v>
      </c>
      <c r="AH5">
        <v>0</v>
      </c>
      <c r="AI5" s="24">
        <v>0</v>
      </c>
      <c r="AJ5" s="24"/>
      <c r="AK5" s="24">
        <f>getTotalCount(ScoutingData[[#This Row],[autoScoredGrid]])</f>
        <v>2</v>
      </c>
      <c r="AL5" s="24">
        <f>getCubeCount(ScoutingData[[#This Row],[autoScoredGrid]])</f>
        <v>1</v>
      </c>
      <c r="AM5" s="24">
        <f>getConeCount(ScoutingData[[#This Row],[autoScoredGrid]])</f>
        <v>1</v>
      </c>
      <c r="AN5" s="24">
        <f>getHighCount(ScoutingData[[#This Row],[autoScoredGrid]])</f>
        <v>2</v>
      </c>
      <c r="AO5" s="24">
        <f>getMedCount(ScoutingData[[#This Row],[autoScoredGrid]])</f>
        <v>0</v>
      </c>
      <c r="AP5" s="24">
        <f>getLowCount(ScoutingData[[#This Row],[autoScoredGrid]])</f>
        <v>0</v>
      </c>
      <c r="AQ5" s="24" t="e">
        <f>getAvgCycleTime(ScoutingData[[#This Row],[cycleTimes]])</f>
        <v>#VALUE!</v>
      </c>
      <c r="AR5" s="24">
        <f>getTotalCount(ScoutingData[[#This Row],[scoredGrid]])</f>
        <v>6</v>
      </c>
      <c r="AS5" s="24">
        <f>getCubeCount(ScoutingData[[#This Row],[scoredGrid]])</f>
        <v>2</v>
      </c>
      <c r="AT5" s="24">
        <f>getConeCount(ScoutingData[[#This Row],[scoredGrid]])</f>
        <v>4</v>
      </c>
      <c r="AU5" s="24">
        <f>getHighCount(ScoutingData[[#This Row],[scoredGrid]])</f>
        <v>3</v>
      </c>
      <c r="AV5" s="24">
        <f>getMedCount(ScoutingData[[#This Row],[scoredGrid]])</f>
        <v>3</v>
      </c>
      <c r="AW5" s="24">
        <f>getLowCount(ScoutingData[[#This Row],[scoredGrid]])</f>
        <v>0</v>
      </c>
      <c r="AX5" s="24">
        <f>ScoutingData[[#This Row],[autoGamePieces]]+ScoutingData[[#This Row],[teleopGamePieces]]</f>
        <v>8</v>
      </c>
      <c r="AY5" s="24">
        <f>ScoutingData[[#This Row],[autoCubes]]+ScoutingData[[#This Row],[teleopCubes]]</f>
        <v>3</v>
      </c>
      <c r="AZ5" s="24">
        <f>ScoutingData[[#This Row],[autoCones]]+ScoutingData[[#This Row],[teleopCones]]</f>
        <v>5</v>
      </c>
      <c r="BA5" s="24">
        <f>ScoutingData[[#This Row],[autoHigh]]+ScoutingData[[#This Row],[teleopHigh]]</f>
        <v>5</v>
      </c>
      <c r="BB5" s="24">
        <f>ScoutingData[[#This Row],[autoMed]]+ScoutingData[[#This Row],[teleopMed]]</f>
        <v>3</v>
      </c>
      <c r="BC5" s="24">
        <f>ScoutingData[[#This Row],[autoLow]]+ScoutingData[[#This Row],[teleopLow]]</f>
        <v>0</v>
      </c>
    </row>
    <row r="6" spans="1:55">
      <c r="A6" s="23" t="s">
        <v>86</v>
      </c>
      <c r="B6" s="23" t="s">
        <v>87</v>
      </c>
      <c r="C6" s="23" t="s">
        <v>0</v>
      </c>
      <c r="D6" s="23">
        <v>20</v>
      </c>
      <c r="E6" s="24" t="str">
        <f>ScoutingData[[#This Row],[eventCode]]&amp;"_"&amp;ScoutingData[[#This Row],[matchLevel]]&amp;ScoutingData[[#This Row],[matchNumber]]</f>
        <v>2023tnkn_qm20</v>
      </c>
      <c r="F6" s="23" t="s">
        <v>82</v>
      </c>
      <c r="G6" s="23">
        <v>8841</v>
      </c>
      <c r="H6" s="23">
        <v>3</v>
      </c>
      <c r="I6" s="24" t="s">
        <v>88</v>
      </c>
      <c r="J6">
        <v>2</v>
      </c>
      <c r="K6" s="23"/>
      <c r="L6" s="23"/>
      <c r="M6" s="23">
        <v>1</v>
      </c>
      <c r="N6" s="23" t="s">
        <v>18</v>
      </c>
      <c r="O6" s="23"/>
      <c r="P6" s="23" t="s">
        <v>89</v>
      </c>
      <c r="Q6" s="23">
        <v>0</v>
      </c>
      <c r="R6" s="24">
        <v>0</v>
      </c>
      <c r="S6" s="24">
        <v>0</v>
      </c>
      <c r="T6" s="24"/>
      <c r="U6" s="24">
        <v>1</v>
      </c>
      <c r="V6" s="24" t="s">
        <v>84</v>
      </c>
      <c r="W6" t="s">
        <v>90</v>
      </c>
      <c r="X6" s="24">
        <v>6.5</v>
      </c>
      <c r="Y6" t="s">
        <v>20</v>
      </c>
      <c r="Z6">
        <v>2</v>
      </c>
      <c r="AA6" s="24" t="s">
        <v>91</v>
      </c>
      <c r="AB6">
        <v>4</v>
      </c>
      <c r="AC6" s="24" t="s">
        <v>91</v>
      </c>
      <c r="AD6" s="24"/>
      <c r="AE6" s="24">
        <v>3</v>
      </c>
      <c r="AF6" s="24">
        <v>0</v>
      </c>
      <c r="AG6" s="24">
        <v>1</v>
      </c>
      <c r="AH6">
        <v>0</v>
      </c>
      <c r="AI6" s="24">
        <v>0</v>
      </c>
      <c r="AJ6" s="24"/>
      <c r="AK6" s="24">
        <f>getTotalCount(ScoutingData[[#This Row],[autoScoredGrid]])</f>
        <v>2</v>
      </c>
      <c r="AL6" s="24">
        <f>getCubeCount(ScoutingData[[#This Row],[autoScoredGrid]])</f>
        <v>1</v>
      </c>
      <c r="AM6" s="24">
        <f>getConeCount(ScoutingData[[#This Row],[autoScoredGrid]])</f>
        <v>1</v>
      </c>
      <c r="AN6" s="24">
        <f>getHighCount(ScoutingData[[#This Row],[autoScoredGrid]])</f>
        <v>2</v>
      </c>
      <c r="AO6" s="24">
        <f>getMedCount(ScoutingData[[#This Row],[autoScoredGrid]])</f>
        <v>0</v>
      </c>
      <c r="AP6" s="24">
        <f>getLowCount(ScoutingData[[#This Row],[autoScoredGrid]])</f>
        <v>0</v>
      </c>
      <c r="AQ6" s="24" t="e">
        <f>getAvgCycleTime(ScoutingData[[#This Row],[cycleTimes]])</f>
        <v>#VALUE!</v>
      </c>
      <c r="AR6" s="24">
        <f>getTotalCount(ScoutingData[[#This Row],[scoredGrid]])</f>
        <v>6</v>
      </c>
      <c r="AS6" s="24">
        <f>getCubeCount(ScoutingData[[#This Row],[scoredGrid]])</f>
        <v>2</v>
      </c>
      <c r="AT6" s="24">
        <f>getConeCount(ScoutingData[[#This Row],[scoredGrid]])</f>
        <v>4</v>
      </c>
      <c r="AU6" s="24">
        <f>getHighCount(ScoutingData[[#This Row],[scoredGrid]])</f>
        <v>3</v>
      </c>
      <c r="AV6" s="24">
        <f>getMedCount(ScoutingData[[#This Row],[scoredGrid]])</f>
        <v>3</v>
      </c>
      <c r="AW6" s="24">
        <f>getLowCount(ScoutingData[[#This Row],[scoredGrid]])</f>
        <v>0</v>
      </c>
      <c r="AX6" s="24">
        <f>ScoutingData[[#This Row],[autoGamePieces]]+ScoutingData[[#This Row],[teleopGamePieces]]</f>
        <v>8</v>
      </c>
      <c r="AY6" s="24">
        <f>ScoutingData[[#This Row],[autoCubes]]+ScoutingData[[#This Row],[teleopCubes]]</f>
        <v>3</v>
      </c>
      <c r="AZ6" s="24">
        <f>ScoutingData[[#This Row],[autoCones]]+ScoutingData[[#This Row],[teleopCones]]</f>
        <v>5</v>
      </c>
      <c r="BA6" s="24">
        <f>ScoutingData[[#This Row],[autoHigh]]+ScoutingData[[#This Row],[teleopHigh]]</f>
        <v>5</v>
      </c>
      <c r="BB6" s="24">
        <f>ScoutingData[[#This Row],[autoMed]]+ScoutingData[[#This Row],[teleopMed]]</f>
        <v>3</v>
      </c>
      <c r="BC6" s="24">
        <f>ScoutingData[[#This Row],[autoLow]]+ScoutingData[[#This Row],[teleopLow]]</f>
        <v>0</v>
      </c>
    </row>
    <row r="7" spans="1:55">
      <c r="A7" s="23" t="s">
        <v>86</v>
      </c>
      <c r="B7" s="23" t="s">
        <v>87</v>
      </c>
      <c r="C7" s="23" t="s">
        <v>0</v>
      </c>
      <c r="D7" s="23">
        <v>20</v>
      </c>
      <c r="E7" s="24" t="str">
        <f>ScoutingData[[#This Row],[eventCode]]&amp;"_"&amp;ScoutingData[[#This Row],[matchLevel]]&amp;ScoutingData[[#This Row],[matchNumber]]</f>
        <v>2023tnkn_qm20</v>
      </c>
      <c r="F7" s="23" t="s">
        <v>82</v>
      </c>
      <c r="G7" s="23">
        <v>8841</v>
      </c>
      <c r="H7" s="23">
        <v>3</v>
      </c>
      <c r="I7" s="24" t="s">
        <v>88</v>
      </c>
      <c r="J7">
        <v>2</v>
      </c>
      <c r="K7" s="23"/>
      <c r="L7" s="23"/>
      <c r="M7" s="23">
        <v>1</v>
      </c>
      <c r="N7" s="23" t="s">
        <v>18</v>
      </c>
      <c r="O7" s="23"/>
      <c r="P7" s="23" t="s">
        <v>89</v>
      </c>
      <c r="Q7" s="23">
        <v>0</v>
      </c>
      <c r="R7" s="24">
        <v>0</v>
      </c>
      <c r="S7" s="24">
        <v>0</v>
      </c>
      <c r="T7" s="24"/>
      <c r="U7" s="24">
        <v>1</v>
      </c>
      <c r="V7" s="24" t="s">
        <v>84</v>
      </c>
      <c r="W7" t="s">
        <v>90</v>
      </c>
      <c r="X7" s="24">
        <v>6.5</v>
      </c>
      <c r="Y7" t="s">
        <v>20</v>
      </c>
      <c r="Z7">
        <v>2</v>
      </c>
      <c r="AA7" s="24" t="s">
        <v>91</v>
      </c>
      <c r="AB7">
        <v>4</v>
      </c>
      <c r="AC7" s="24" t="s">
        <v>91</v>
      </c>
      <c r="AD7" s="24"/>
      <c r="AE7" s="24">
        <v>3</v>
      </c>
      <c r="AF7" s="24">
        <v>0</v>
      </c>
      <c r="AG7" s="24">
        <v>1</v>
      </c>
      <c r="AH7">
        <v>0</v>
      </c>
      <c r="AI7" s="24">
        <v>0</v>
      </c>
      <c r="AJ7" s="24"/>
      <c r="AK7" s="24">
        <f>getTotalCount(ScoutingData[[#This Row],[autoScoredGrid]])</f>
        <v>2</v>
      </c>
      <c r="AL7" s="24">
        <f>getCubeCount(ScoutingData[[#This Row],[autoScoredGrid]])</f>
        <v>1</v>
      </c>
      <c r="AM7" s="24">
        <f>getConeCount(ScoutingData[[#This Row],[autoScoredGrid]])</f>
        <v>1</v>
      </c>
      <c r="AN7" s="24">
        <f>getHighCount(ScoutingData[[#This Row],[autoScoredGrid]])</f>
        <v>2</v>
      </c>
      <c r="AO7" s="24">
        <f>getMedCount(ScoutingData[[#This Row],[autoScoredGrid]])</f>
        <v>0</v>
      </c>
      <c r="AP7" s="24">
        <f>getLowCount(ScoutingData[[#This Row],[autoScoredGrid]])</f>
        <v>0</v>
      </c>
      <c r="AQ7" s="24" t="e">
        <f>getAvgCycleTime(ScoutingData[[#This Row],[cycleTimes]])</f>
        <v>#VALUE!</v>
      </c>
      <c r="AR7" s="24">
        <f>getTotalCount(ScoutingData[[#This Row],[scoredGrid]])</f>
        <v>6</v>
      </c>
      <c r="AS7" s="24">
        <f>getCubeCount(ScoutingData[[#This Row],[scoredGrid]])</f>
        <v>2</v>
      </c>
      <c r="AT7" s="24">
        <f>getConeCount(ScoutingData[[#This Row],[scoredGrid]])</f>
        <v>4</v>
      </c>
      <c r="AU7" s="24">
        <f>getHighCount(ScoutingData[[#This Row],[scoredGrid]])</f>
        <v>3</v>
      </c>
      <c r="AV7" s="24">
        <f>getMedCount(ScoutingData[[#This Row],[scoredGrid]])</f>
        <v>3</v>
      </c>
      <c r="AW7" s="24">
        <f>getLowCount(ScoutingData[[#This Row],[scoredGrid]])</f>
        <v>0</v>
      </c>
      <c r="AX7" s="24">
        <f>ScoutingData[[#This Row],[autoGamePieces]]+ScoutingData[[#This Row],[teleopGamePieces]]</f>
        <v>8</v>
      </c>
      <c r="AY7" s="24">
        <f>ScoutingData[[#This Row],[autoCubes]]+ScoutingData[[#This Row],[teleopCubes]]</f>
        <v>3</v>
      </c>
      <c r="AZ7" s="24">
        <f>ScoutingData[[#This Row],[autoCones]]+ScoutingData[[#This Row],[teleopCones]]</f>
        <v>5</v>
      </c>
      <c r="BA7" s="24">
        <f>ScoutingData[[#This Row],[autoHigh]]+ScoutingData[[#This Row],[teleopHigh]]</f>
        <v>5</v>
      </c>
      <c r="BB7" s="24">
        <f>ScoutingData[[#This Row],[autoMed]]+ScoutingData[[#This Row],[teleopMed]]</f>
        <v>3</v>
      </c>
      <c r="BC7" s="24">
        <f>ScoutingData[[#This Row],[autoLow]]+ScoutingData[[#This Row],[teleopLow]]</f>
        <v>0</v>
      </c>
    </row>
    <row r="8" spans="1:55">
      <c r="A8" s="23" t="s">
        <v>86</v>
      </c>
      <c r="B8" s="23" t="s">
        <v>87</v>
      </c>
      <c r="C8" s="23" t="s">
        <v>0</v>
      </c>
      <c r="D8" s="23">
        <v>20</v>
      </c>
      <c r="E8" s="24" t="str">
        <f>ScoutingData[[#This Row],[eventCode]]&amp;"_"&amp;ScoutingData[[#This Row],[matchLevel]]&amp;ScoutingData[[#This Row],[matchNumber]]</f>
        <v>2023tnkn_qm20</v>
      </c>
      <c r="F8" s="23" t="s">
        <v>82</v>
      </c>
      <c r="G8" s="23">
        <v>8841</v>
      </c>
      <c r="H8" s="23">
        <v>3</v>
      </c>
      <c r="I8" s="24" t="s">
        <v>88</v>
      </c>
      <c r="J8">
        <v>2</v>
      </c>
      <c r="K8" s="23"/>
      <c r="L8" s="23"/>
      <c r="M8" s="23">
        <v>1</v>
      </c>
      <c r="N8" s="23" t="s">
        <v>18</v>
      </c>
      <c r="O8" s="23"/>
      <c r="P8" s="23" t="s">
        <v>89</v>
      </c>
      <c r="Q8" s="23">
        <v>0</v>
      </c>
      <c r="R8" s="24">
        <v>0</v>
      </c>
      <c r="S8" s="24">
        <v>0</v>
      </c>
      <c r="T8" s="24"/>
      <c r="U8" s="24">
        <v>1</v>
      </c>
      <c r="V8" s="24" t="s">
        <v>84</v>
      </c>
      <c r="W8" t="s">
        <v>90</v>
      </c>
      <c r="X8" s="24">
        <v>6.5</v>
      </c>
      <c r="Y8" t="s">
        <v>20</v>
      </c>
      <c r="Z8">
        <v>2</v>
      </c>
      <c r="AA8" s="24" t="s">
        <v>91</v>
      </c>
      <c r="AB8">
        <v>4</v>
      </c>
      <c r="AC8" s="24" t="s">
        <v>91</v>
      </c>
      <c r="AD8" s="24"/>
      <c r="AE8" s="24">
        <v>3</v>
      </c>
      <c r="AF8" s="24">
        <v>0</v>
      </c>
      <c r="AG8" s="24">
        <v>1</v>
      </c>
      <c r="AH8">
        <v>0</v>
      </c>
      <c r="AI8" s="24">
        <v>0</v>
      </c>
      <c r="AJ8" s="24"/>
      <c r="AK8" s="24">
        <f>getTotalCount(ScoutingData[[#This Row],[autoScoredGrid]])</f>
        <v>2</v>
      </c>
      <c r="AL8" s="24">
        <f>getCubeCount(ScoutingData[[#This Row],[autoScoredGrid]])</f>
        <v>1</v>
      </c>
      <c r="AM8" s="24">
        <f>getConeCount(ScoutingData[[#This Row],[autoScoredGrid]])</f>
        <v>1</v>
      </c>
      <c r="AN8" s="24">
        <f>getHighCount(ScoutingData[[#This Row],[autoScoredGrid]])</f>
        <v>2</v>
      </c>
      <c r="AO8" s="24">
        <f>getMedCount(ScoutingData[[#This Row],[autoScoredGrid]])</f>
        <v>0</v>
      </c>
      <c r="AP8" s="24">
        <f>getLowCount(ScoutingData[[#This Row],[autoScoredGrid]])</f>
        <v>0</v>
      </c>
      <c r="AQ8" s="24" t="e">
        <f>getAvgCycleTime(ScoutingData[[#This Row],[cycleTimes]])</f>
        <v>#VALUE!</v>
      </c>
      <c r="AR8" s="24">
        <f>getTotalCount(ScoutingData[[#This Row],[scoredGrid]])</f>
        <v>6</v>
      </c>
      <c r="AS8" s="24">
        <f>getCubeCount(ScoutingData[[#This Row],[scoredGrid]])</f>
        <v>2</v>
      </c>
      <c r="AT8" s="24">
        <f>getConeCount(ScoutingData[[#This Row],[scoredGrid]])</f>
        <v>4</v>
      </c>
      <c r="AU8" s="24">
        <f>getHighCount(ScoutingData[[#This Row],[scoredGrid]])</f>
        <v>3</v>
      </c>
      <c r="AV8" s="24">
        <f>getMedCount(ScoutingData[[#This Row],[scoredGrid]])</f>
        <v>3</v>
      </c>
      <c r="AW8" s="24">
        <f>getLowCount(ScoutingData[[#This Row],[scoredGrid]])</f>
        <v>0</v>
      </c>
      <c r="AX8" s="24">
        <f>ScoutingData[[#This Row],[autoGamePieces]]+ScoutingData[[#This Row],[teleopGamePieces]]</f>
        <v>8</v>
      </c>
      <c r="AY8" s="24">
        <f>ScoutingData[[#This Row],[autoCubes]]+ScoutingData[[#This Row],[teleopCubes]]</f>
        <v>3</v>
      </c>
      <c r="AZ8" s="24">
        <f>ScoutingData[[#This Row],[autoCones]]+ScoutingData[[#This Row],[teleopCones]]</f>
        <v>5</v>
      </c>
      <c r="BA8" s="24">
        <f>ScoutingData[[#This Row],[autoHigh]]+ScoutingData[[#This Row],[teleopHigh]]</f>
        <v>5</v>
      </c>
      <c r="BB8" s="24">
        <f>ScoutingData[[#This Row],[autoMed]]+ScoutingData[[#This Row],[teleopMed]]</f>
        <v>3</v>
      </c>
      <c r="BC8" s="24">
        <f>ScoutingData[[#This Row],[autoLow]]+ScoutingData[[#This Row],[teleopLow]]</f>
        <v>0</v>
      </c>
    </row>
    <row r="9" spans="1:55">
      <c r="A9" s="23" t="s">
        <v>92</v>
      </c>
      <c r="B9" s="23" t="s">
        <v>87</v>
      </c>
      <c r="C9" s="23" t="s">
        <v>0</v>
      </c>
      <c r="D9" s="23">
        <v>35</v>
      </c>
      <c r="E9" s="24" t="str">
        <f>ScoutingData[[#This Row],[eventCode]]&amp;"_"&amp;ScoutingData[[#This Row],[matchLevel]]&amp;ScoutingData[[#This Row],[matchNumber]]</f>
        <v>2023tnkn_qm35</v>
      </c>
      <c r="F9" s="23" t="s">
        <v>82</v>
      </c>
      <c r="G9" s="23">
        <v>7516</v>
      </c>
      <c r="H9" s="23">
        <v>3</v>
      </c>
      <c r="I9" s="24" t="s">
        <v>93</v>
      </c>
      <c r="J9">
        <v>2</v>
      </c>
      <c r="K9" s="23"/>
      <c r="L9" s="23"/>
      <c r="M9" s="23">
        <v>1</v>
      </c>
      <c r="N9" s="23" t="s">
        <v>20</v>
      </c>
      <c r="O9" s="23"/>
      <c r="P9" s="23" t="s">
        <v>94</v>
      </c>
      <c r="Q9" s="23">
        <v>0</v>
      </c>
      <c r="R9" s="24">
        <v>0</v>
      </c>
      <c r="S9" s="24">
        <v>0</v>
      </c>
      <c r="T9" s="24"/>
      <c r="U9" s="24">
        <v>1</v>
      </c>
      <c r="V9" s="24" t="s">
        <v>90</v>
      </c>
      <c r="W9" t="s">
        <v>90</v>
      </c>
      <c r="X9" s="24">
        <v>3</v>
      </c>
      <c r="Y9" t="s">
        <v>20</v>
      </c>
      <c r="Z9">
        <v>3</v>
      </c>
      <c r="AA9" s="24" t="s">
        <v>91</v>
      </c>
      <c r="AB9">
        <v>0</v>
      </c>
      <c r="AC9" s="24" t="s">
        <v>95</v>
      </c>
      <c r="AD9" s="24"/>
      <c r="AE9" s="24">
        <v>3</v>
      </c>
      <c r="AF9" s="24">
        <v>0</v>
      </c>
      <c r="AG9" s="24">
        <v>1</v>
      </c>
      <c r="AH9">
        <v>0</v>
      </c>
      <c r="AI9" s="24">
        <v>0</v>
      </c>
      <c r="AJ9" s="24"/>
      <c r="AK9" s="24">
        <f>getTotalCount(ScoutingData[[#This Row],[autoScoredGrid]])</f>
        <v>2</v>
      </c>
      <c r="AL9" s="24">
        <f>getCubeCount(ScoutingData[[#This Row],[autoScoredGrid]])</f>
        <v>0</v>
      </c>
      <c r="AM9" s="24">
        <f>getConeCount(ScoutingData[[#This Row],[autoScoredGrid]])</f>
        <v>2</v>
      </c>
      <c r="AN9" s="24">
        <f>getHighCount(ScoutingData[[#This Row],[autoScoredGrid]])</f>
        <v>1</v>
      </c>
      <c r="AO9" s="24">
        <f>getMedCount(ScoutingData[[#This Row],[autoScoredGrid]])</f>
        <v>1</v>
      </c>
      <c r="AP9" s="24">
        <f>getLowCount(ScoutingData[[#This Row],[autoScoredGrid]])</f>
        <v>0</v>
      </c>
      <c r="AQ9" s="24" t="e">
        <f>getAvgCycleTime(ScoutingData[[#This Row],[cycleTimes]])</f>
        <v>#VALUE!</v>
      </c>
      <c r="AR9" s="24">
        <f>getTotalCount(ScoutingData[[#This Row],[scoredGrid]])</f>
        <v>5</v>
      </c>
      <c r="AS9" s="24">
        <f>getCubeCount(ScoutingData[[#This Row],[scoredGrid]])</f>
        <v>3</v>
      </c>
      <c r="AT9" s="24">
        <f>getConeCount(ScoutingData[[#This Row],[scoredGrid]])</f>
        <v>2</v>
      </c>
      <c r="AU9" s="24">
        <f>getHighCount(ScoutingData[[#This Row],[scoredGrid]])</f>
        <v>3</v>
      </c>
      <c r="AV9" s="24">
        <f>getMedCount(ScoutingData[[#This Row],[scoredGrid]])</f>
        <v>2</v>
      </c>
      <c r="AW9" s="24">
        <f>getLowCount(ScoutingData[[#This Row],[scoredGrid]])</f>
        <v>0</v>
      </c>
      <c r="AX9" s="24">
        <f>ScoutingData[[#This Row],[autoGamePieces]]+ScoutingData[[#This Row],[teleopGamePieces]]</f>
        <v>7</v>
      </c>
      <c r="AY9" s="24">
        <f>ScoutingData[[#This Row],[autoCubes]]+ScoutingData[[#This Row],[teleopCubes]]</f>
        <v>3</v>
      </c>
      <c r="AZ9" s="24">
        <f>ScoutingData[[#This Row],[autoCones]]+ScoutingData[[#This Row],[teleopCones]]</f>
        <v>4</v>
      </c>
      <c r="BA9" s="24">
        <f>ScoutingData[[#This Row],[autoHigh]]+ScoutingData[[#This Row],[teleopHigh]]</f>
        <v>4</v>
      </c>
      <c r="BB9" s="24">
        <f>ScoutingData[[#This Row],[autoMed]]+ScoutingData[[#This Row],[teleopMed]]</f>
        <v>3</v>
      </c>
      <c r="BC9" s="24">
        <f>ScoutingData[[#This Row],[autoLow]]+ScoutingData[[#This Row],[teleopLow]]</f>
        <v>0</v>
      </c>
    </row>
    <row r="10" spans="1:55">
      <c r="A10" s="23" t="s">
        <v>96</v>
      </c>
      <c r="B10" s="23" t="s">
        <v>87</v>
      </c>
      <c r="C10" s="23" t="s">
        <v>0</v>
      </c>
      <c r="D10" s="23">
        <v>99</v>
      </c>
      <c r="E10" s="24" t="str">
        <f>ScoutingData[[#This Row],[eventCode]]&amp;"_"&amp;ScoutingData[[#This Row],[matchLevel]]&amp;ScoutingData[[#This Row],[matchNumber]]</f>
        <v>2023tnkn_qm99</v>
      </c>
      <c r="F10" s="23" t="s">
        <v>97</v>
      </c>
      <c r="G10" s="23">
        <v>2875</v>
      </c>
      <c r="H10" s="23">
        <v>14</v>
      </c>
      <c r="I10" s="24" t="s">
        <v>98</v>
      </c>
      <c r="J10">
        <v>3</v>
      </c>
      <c r="K10" s="23"/>
      <c r="L10" s="23"/>
      <c r="M10" s="23">
        <v>0</v>
      </c>
      <c r="N10" s="23" t="s">
        <v>20</v>
      </c>
      <c r="O10" s="23"/>
      <c r="P10" s="23" t="s">
        <v>101</v>
      </c>
      <c r="Q10" s="23">
        <v>0</v>
      </c>
      <c r="R10" s="24">
        <v>0</v>
      </c>
      <c r="S10" s="24">
        <v>0</v>
      </c>
      <c r="T10" s="24"/>
      <c r="U10" s="24">
        <v>0</v>
      </c>
      <c r="V10" s="24" t="s">
        <v>90</v>
      </c>
      <c r="W10" t="s">
        <v>90</v>
      </c>
      <c r="X10" s="24">
        <v>1.3</v>
      </c>
      <c r="Y10" t="s">
        <v>20</v>
      </c>
      <c r="Z10">
        <v>3</v>
      </c>
      <c r="AA10" s="24" t="s">
        <v>19</v>
      </c>
      <c r="AB10">
        <v>0</v>
      </c>
      <c r="AC10" s="24" t="s">
        <v>20</v>
      </c>
      <c r="AD10" s="24"/>
      <c r="AE10" s="24">
        <v>3</v>
      </c>
      <c r="AF10" s="24">
        <v>0</v>
      </c>
      <c r="AG10" s="24">
        <v>0</v>
      </c>
      <c r="AH10">
        <v>0</v>
      </c>
      <c r="AI10" s="24">
        <v>0</v>
      </c>
      <c r="AJ10" s="24"/>
      <c r="AK10" s="24">
        <f>getTotalCount(ScoutingData[[#This Row],[autoScoredGrid]])</f>
        <v>3</v>
      </c>
      <c r="AL10" s="24">
        <f>getCubeCount(ScoutingData[[#This Row],[autoScoredGrid]])</f>
        <v>3</v>
      </c>
      <c r="AM10" s="24">
        <f>getConeCount(ScoutingData[[#This Row],[autoScoredGrid]])</f>
        <v>0</v>
      </c>
      <c r="AN10" s="24">
        <f>getHighCount(ScoutingData[[#This Row],[autoScoredGrid]])</f>
        <v>0</v>
      </c>
      <c r="AO10" s="24">
        <f>getMedCount(ScoutingData[[#This Row],[autoScoredGrid]])</f>
        <v>0</v>
      </c>
      <c r="AP10" s="24">
        <f>getLowCount(ScoutingData[[#This Row],[autoScoredGrid]])</f>
        <v>3</v>
      </c>
      <c r="AQ10" s="24" t="e">
        <f>getAvgCycleTime(ScoutingData[[#This Row],[cycleTimes]])</f>
        <v>#VALUE!</v>
      </c>
      <c r="AR10" s="24">
        <f>getTotalCount(ScoutingData[[#This Row],[scoredGrid]])</f>
        <v>18</v>
      </c>
      <c r="AS10" s="24">
        <f>getCubeCount(ScoutingData[[#This Row],[scoredGrid]])</f>
        <v>6</v>
      </c>
      <c r="AT10" s="24">
        <f>getConeCount(ScoutingData[[#This Row],[scoredGrid]])</f>
        <v>12</v>
      </c>
      <c r="AU10" s="24">
        <f>getHighCount(ScoutingData[[#This Row],[scoredGrid]])</f>
        <v>9</v>
      </c>
      <c r="AV10" s="24">
        <f>getMedCount(ScoutingData[[#This Row],[scoredGrid]])</f>
        <v>9</v>
      </c>
      <c r="AW10" s="24">
        <f>getLowCount(ScoutingData[[#This Row],[scoredGrid]])</f>
        <v>0</v>
      </c>
      <c r="AX10" s="24">
        <f>ScoutingData[[#This Row],[autoGamePieces]]+ScoutingData[[#This Row],[teleopGamePieces]]</f>
        <v>21</v>
      </c>
      <c r="AY10" s="24">
        <f>ScoutingData[[#This Row],[autoCubes]]+ScoutingData[[#This Row],[teleopCubes]]</f>
        <v>9</v>
      </c>
      <c r="AZ10" s="24">
        <f>ScoutingData[[#This Row],[autoCones]]+ScoutingData[[#This Row],[teleopCones]]</f>
        <v>12</v>
      </c>
      <c r="BA10" s="24">
        <f>ScoutingData[[#This Row],[autoHigh]]+ScoutingData[[#This Row],[teleopHigh]]</f>
        <v>9</v>
      </c>
      <c r="BB10" s="24">
        <f>ScoutingData[[#This Row],[autoMed]]+ScoutingData[[#This Row],[teleopMed]]</f>
        <v>9</v>
      </c>
      <c r="BC10" s="24">
        <f>ScoutingData[[#This Row],[autoLow]]+ScoutingData[[#This Row],[teleopLow]]</f>
        <v>3</v>
      </c>
    </row>
    <row r="11" spans="1:55">
      <c r="A11" s="23" t="s">
        <v>96</v>
      </c>
      <c r="B11" s="23" t="s">
        <v>87</v>
      </c>
      <c r="C11" s="23" t="s">
        <v>0</v>
      </c>
      <c r="D11" s="23">
        <v>99</v>
      </c>
      <c r="E11" s="24" t="str">
        <f>ScoutingData[[#This Row],[eventCode]]&amp;"_"&amp;ScoutingData[[#This Row],[matchLevel]]&amp;ScoutingData[[#This Row],[matchNumber]]</f>
        <v>2023tnkn_qm99</v>
      </c>
      <c r="F11" s="23" t="s">
        <v>97</v>
      </c>
      <c r="G11" s="23">
        <v>2875</v>
      </c>
      <c r="H11" s="23">
        <v>14</v>
      </c>
      <c r="I11" s="24" t="s">
        <v>98</v>
      </c>
      <c r="J11">
        <v>3</v>
      </c>
      <c r="K11" s="23"/>
      <c r="L11" s="23"/>
      <c r="M11" s="23">
        <v>0</v>
      </c>
      <c r="N11" s="23" t="s">
        <v>20</v>
      </c>
      <c r="O11" s="23"/>
      <c r="P11" s="23" t="s">
        <v>101</v>
      </c>
      <c r="Q11" s="23">
        <v>0</v>
      </c>
      <c r="R11" s="24">
        <v>0</v>
      </c>
      <c r="S11" s="24">
        <v>0</v>
      </c>
      <c r="T11" s="24"/>
      <c r="U11" s="24">
        <v>0</v>
      </c>
      <c r="V11" s="24" t="s">
        <v>90</v>
      </c>
      <c r="W11" t="s">
        <v>90</v>
      </c>
      <c r="X11" s="24">
        <v>1.3</v>
      </c>
      <c r="Y11" t="s">
        <v>20</v>
      </c>
      <c r="Z11">
        <v>3</v>
      </c>
      <c r="AA11" s="24" t="s">
        <v>19</v>
      </c>
      <c r="AB11">
        <v>0</v>
      </c>
      <c r="AC11" s="24" t="s">
        <v>20</v>
      </c>
      <c r="AD11" s="24"/>
      <c r="AE11" s="24">
        <v>3</v>
      </c>
      <c r="AF11" s="24">
        <v>0</v>
      </c>
      <c r="AG11" s="24">
        <v>0</v>
      </c>
      <c r="AH11">
        <v>0</v>
      </c>
      <c r="AI11" s="24">
        <v>0</v>
      </c>
      <c r="AJ11" s="24"/>
      <c r="AK11" s="24">
        <f>getTotalCount(ScoutingData[[#This Row],[autoScoredGrid]])</f>
        <v>3</v>
      </c>
      <c r="AL11" s="24">
        <f>getCubeCount(ScoutingData[[#This Row],[autoScoredGrid]])</f>
        <v>3</v>
      </c>
      <c r="AM11" s="24">
        <f>getConeCount(ScoutingData[[#This Row],[autoScoredGrid]])</f>
        <v>0</v>
      </c>
      <c r="AN11" s="24">
        <f>getHighCount(ScoutingData[[#This Row],[autoScoredGrid]])</f>
        <v>0</v>
      </c>
      <c r="AO11" s="24">
        <f>getMedCount(ScoutingData[[#This Row],[autoScoredGrid]])</f>
        <v>0</v>
      </c>
      <c r="AP11" s="24">
        <f>getLowCount(ScoutingData[[#This Row],[autoScoredGrid]])</f>
        <v>3</v>
      </c>
      <c r="AQ11" s="24" t="e">
        <f>getAvgCycleTime(ScoutingData[[#This Row],[cycleTimes]])</f>
        <v>#VALUE!</v>
      </c>
      <c r="AR11" s="24">
        <f>getTotalCount(ScoutingData[[#This Row],[scoredGrid]])</f>
        <v>18</v>
      </c>
      <c r="AS11" s="24">
        <f>getCubeCount(ScoutingData[[#This Row],[scoredGrid]])</f>
        <v>6</v>
      </c>
      <c r="AT11" s="24">
        <f>getConeCount(ScoutingData[[#This Row],[scoredGrid]])</f>
        <v>12</v>
      </c>
      <c r="AU11" s="24">
        <f>getHighCount(ScoutingData[[#This Row],[scoredGrid]])</f>
        <v>9</v>
      </c>
      <c r="AV11" s="24">
        <f>getMedCount(ScoutingData[[#This Row],[scoredGrid]])</f>
        <v>9</v>
      </c>
      <c r="AW11" s="24">
        <f>getLowCount(ScoutingData[[#This Row],[scoredGrid]])</f>
        <v>0</v>
      </c>
      <c r="AX11" s="24">
        <f>ScoutingData[[#This Row],[autoGamePieces]]+ScoutingData[[#This Row],[teleopGamePieces]]</f>
        <v>21</v>
      </c>
      <c r="AY11" s="24">
        <f>ScoutingData[[#This Row],[autoCubes]]+ScoutingData[[#This Row],[teleopCubes]]</f>
        <v>9</v>
      </c>
      <c r="AZ11" s="24">
        <f>ScoutingData[[#This Row],[autoCones]]+ScoutingData[[#This Row],[teleopCones]]</f>
        <v>12</v>
      </c>
      <c r="BA11" s="24">
        <f>ScoutingData[[#This Row],[autoHigh]]+ScoutingData[[#This Row],[teleopHigh]]</f>
        <v>9</v>
      </c>
      <c r="BB11" s="24">
        <f>ScoutingData[[#This Row],[autoMed]]+ScoutingData[[#This Row],[teleopMed]]</f>
        <v>9</v>
      </c>
      <c r="BC11" s="24">
        <f>ScoutingData[[#This Row],[autoLow]]+ScoutingData[[#This Row],[teleopLow]]</f>
        <v>3</v>
      </c>
    </row>
    <row r="12" spans="1:55">
      <c r="A12" s="23" t="s">
        <v>96</v>
      </c>
      <c r="B12" s="23" t="s">
        <v>87</v>
      </c>
      <c r="C12" s="23" t="s">
        <v>0</v>
      </c>
      <c r="D12" s="23">
        <v>99</v>
      </c>
      <c r="E12" s="24" t="str">
        <f>ScoutingData[[#This Row],[eventCode]]&amp;"_"&amp;ScoutingData[[#This Row],[matchLevel]]&amp;ScoutingData[[#This Row],[matchNumber]]</f>
        <v>2023tnkn_qm99</v>
      </c>
      <c r="F12" s="23" t="s">
        <v>97</v>
      </c>
      <c r="G12" s="23">
        <v>2875</v>
      </c>
      <c r="H12" s="23">
        <v>14</v>
      </c>
      <c r="I12" s="24" t="s">
        <v>98</v>
      </c>
      <c r="J12">
        <v>3</v>
      </c>
      <c r="K12" s="23"/>
      <c r="L12" s="23"/>
      <c r="M12" s="23">
        <v>0</v>
      </c>
      <c r="N12" s="23" t="s">
        <v>20</v>
      </c>
      <c r="O12" s="23"/>
      <c r="P12" s="23" t="s">
        <v>101</v>
      </c>
      <c r="Q12" s="23">
        <v>0</v>
      </c>
      <c r="R12" s="24">
        <v>0</v>
      </c>
      <c r="S12" s="24">
        <v>0</v>
      </c>
      <c r="T12" s="24"/>
      <c r="U12" s="24">
        <v>0</v>
      </c>
      <c r="V12" s="24" t="s">
        <v>90</v>
      </c>
      <c r="W12" t="s">
        <v>90</v>
      </c>
      <c r="X12" s="24">
        <v>1.3</v>
      </c>
      <c r="Y12" t="s">
        <v>20</v>
      </c>
      <c r="Z12">
        <v>3</v>
      </c>
      <c r="AA12" s="24" t="s">
        <v>19</v>
      </c>
      <c r="AB12">
        <v>0</v>
      </c>
      <c r="AC12" s="24" t="s">
        <v>20</v>
      </c>
      <c r="AD12" s="24"/>
      <c r="AE12" s="24">
        <v>3</v>
      </c>
      <c r="AF12" s="24">
        <v>0</v>
      </c>
      <c r="AG12" s="24">
        <v>0</v>
      </c>
      <c r="AH12">
        <v>0</v>
      </c>
      <c r="AI12" s="24">
        <v>0</v>
      </c>
      <c r="AJ12" s="24"/>
      <c r="AK12" s="24">
        <f>getTotalCount(ScoutingData[[#This Row],[autoScoredGrid]])</f>
        <v>3</v>
      </c>
      <c r="AL12" s="24">
        <f>getCubeCount(ScoutingData[[#This Row],[autoScoredGrid]])</f>
        <v>3</v>
      </c>
      <c r="AM12" s="24">
        <f>getConeCount(ScoutingData[[#This Row],[autoScoredGrid]])</f>
        <v>0</v>
      </c>
      <c r="AN12" s="24">
        <f>getHighCount(ScoutingData[[#This Row],[autoScoredGrid]])</f>
        <v>0</v>
      </c>
      <c r="AO12" s="24">
        <f>getMedCount(ScoutingData[[#This Row],[autoScoredGrid]])</f>
        <v>0</v>
      </c>
      <c r="AP12" s="24">
        <f>getLowCount(ScoutingData[[#This Row],[autoScoredGrid]])</f>
        <v>3</v>
      </c>
      <c r="AQ12" s="24" t="e">
        <f>getAvgCycleTime(ScoutingData[[#This Row],[cycleTimes]])</f>
        <v>#VALUE!</v>
      </c>
      <c r="AR12" s="24">
        <f>getTotalCount(ScoutingData[[#This Row],[scoredGrid]])</f>
        <v>18</v>
      </c>
      <c r="AS12" s="24">
        <f>getCubeCount(ScoutingData[[#This Row],[scoredGrid]])</f>
        <v>6</v>
      </c>
      <c r="AT12" s="24">
        <f>getConeCount(ScoutingData[[#This Row],[scoredGrid]])</f>
        <v>12</v>
      </c>
      <c r="AU12" s="24">
        <f>getHighCount(ScoutingData[[#This Row],[scoredGrid]])</f>
        <v>9</v>
      </c>
      <c r="AV12" s="24">
        <f>getMedCount(ScoutingData[[#This Row],[scoredGrid]])</f>
        <v>9</v>
      </c>
      <c r="AW12" s="24">
        <f>getLowCount(ScoutingData[[#This Row],[scoredGrid]])</f>
        <v>0</v>
      </c>
      <c r="AX12" s="24">
        <f>ScoutingData[[#This Row],[autoGamePieces]]+ScoutingData[[#This Row],[teleopGamePieces]]</f>
        <v>21</v>
      </c>
      <c r="AY12" s="24">
        <f>ScoutingData[[#This Row],[autoCubes]]+ScoutingData[[#This Row],[teleopCubes]]</f>
        <v>9</v>
      </c>
      <c r="AZ12" s="24">
        <f>ScoutingData[[#This Row],[autoCones]]+ScoutingData[[#This Row],[teleopCones]]</f>
        <v>12</v>
      </c>
      <c r="BA12" s="24">
        <f>ScoutingData[[#This Row],[autoHigh]]+ScoutingData[[#This Row],[teleopHigh]]</f>
        <v>9</v>
      </c>
      <c r="BB12" s="24">
        <f>ScoutingData[[#This Row],[autoMed]]+ScoutingData[[#This Row],[teleopMed]]</f>
        <v>9</v>
      </c>
      <c r="BC12" s="24">
        <f>ScoutingData[[#This Row],[autoLow]]+ScoutingData[[#This Row],[teleopLow]]</f>
        <v>3</v>
      </c>
    </row>
    <row r="13" spans="1:55">
      <c r="A13" s="23" t="s">
        <v>96</v>
      </c>
      <c r="B13" s="23" t="s">
        <v>87</v>
      </c>
      <c r="C13" s="23" t="s">
        <v>0</v>
      </c>
      <c r="D13" s="23">
        <v>99</v>
      </c>
      <c r="E13" s="24" t="str">
        <f>ScoutingData[[#This Row],[eventCode]]&amp;"_"&amp;ScoutingData[[#This Row],[matchLevel]]&amp;ScoutingData[[#This Row],[matchNumber]]</f>
        <v>2023tnkn_qm99</v>
      </c>
      <c r="F13" s="23" t="s">
        <v>97</v>
      </c>
      <c r="G13" s="23">
        <v>2875</v>
      </c>
      <c r="H13" s="23">
        <v>14</v>
      </c>
      <c r="I13" s="24" t="s">
        <v>98</v>
      </c>
      <c r="J13">
        <v>3</v>
      </c>
      <c r="K13" s="23"/>
      <c r="L13" s="23"/>
      <c r="M13" s="23">
        <v>0</v>
      </c>
      <c r="N13" s="23" t="s">
        <v>20</v>
      </c>
      <c r="O13" s="23"/>
      <c r="P13" s="23" t="s">
        <v>101</v>
      </c>
      <c r="Q13" s="23">
        <v>0</v>
      </c>
      <c r="R13" s="24">
        <v>0</v>
      </c>
      <c r="S13" s="24">
        <v>0</v>
      </c>
      <c r="T13" s="24"/>
      <c r="U13" s="24">
        <v>0</v>
      </c>
      <c r="V13" s="24" t="s">
        <v>90</v>
      </c>
      <c r="W13" t="s">
        <v>90</v>
      </c>
      <c r="X13" s="24">
        <v>1.3</v>
      </c>
      <c r="Y13" t="s">
        <v>20</v>
      </c>
      <c r="Z13">
        <v>3</v>
      </c>
      <c r="AA13" s="24" t="s">
        <v>19</v>
      </c>
      <c r="AB13">
        <v>0</v>
      </c>
      <c r="AC13" s="24" t="s">
        <v>20</v>
      </c>
      <c r="AD13" s="24"/>
      <c r="AE13" s="24">
        <v>3</v>
      </c>
      <c r="AF13" s="24">
        <v>0</v>
      </c>
      <c r="AG13" s="24">
        <v>0</v>
      </c>
      <c r="AH13">
        <v>0</v>
      </c>
      <c r="AI13" s="24">
        <v>0</v>
      </c>
      <c r="AJ13" s="24"/>
      <c r="AK13" s="24">
        <f>getTotalCount(ScoutingData[[#This Row],[autoScoredGrid]])</f>
        <v>3</v>
      </c>
      <c r="AL13" s="24">
        <f>getCubeCount(ScoutingData[[#This Row],[autoScoredGrid]])</f>
        <v>3</v>
      </c>
      <c r="AM13" s="24">
        <f>getConeCount(ScoutingData[[#This Row],[autoScoredGrid]])</f>
        <v>0</v>
      </c>
      <c r="AN13" s="24">
        <f>getHighCount(ScoutingData[[#This Row],[autoScoredGrid]])</f>
        <v>0</v>
      </c>
      <c r="AO13" s="24">
        <f>getMedCount(ScoutingData[[#This Row],[autoScoredGrid]])</f>
        <v>0</v>
      </c>
      <c r="AP13" s="24">
        <f>getLowCount(ScoutingData[[#This Row],[autoScoredGrid]])</f>
        <v>3</v>
      </c>
      <c r="AQ13" s="24" t="e">
        <f>getAvgCycleTime(ScoutingData[[#This Row],[cycleTimes]])</f>
        <v>#VALUE!</v>
      </c>
      <c r="AR13" s="24">
        <f>getTotalCount(ScoutingData[[#This Row],[scoredGrid]])</f>
        <v>18</v>
      </c>
      <c r="AS13" s="24">
        <f>getCubeCount(ScoutingData[[#This Row],[scoredGrid]])</f>
        <v>6</v>
      </c>
      <c r="AT13" s="24">
        <f>getConeCount(ScoutingData[[#This Row],[scoredGrid]])</f>
        <v>12</v>
      </c>
      <c r="AU13" s="24">
        <f>getHighCount(ScoutingData[[#This Row],[scoredGrid]])</f>
        <v>9</v>
      </c>
      <c r="AV13" s="24">
        <f>getMedCount(ScoutingData[[#This Row],[scoredGrid]])</f>
        <v>9</v>
      </c>
      <c r="AW13" s="24">
        <f>getLowCount(ScoutingData[[#This Row],[scoredGrid]])</f>
        <v>0</v>
      </c>
      <c r="AX13" s="24">
        <f>ScoutingData[[#This Row],[autoGamePieces]]+ScoutingData[[#This Row],[teleopGamePieces]]</f>
        <v>21</v>
      </c>
      <c r="AY13" s="24">
        <f>ScoutingData[[#This Row],[autoCubes]]+ScoutingData[[#This Row],[teleopCubes]]</f>
        <v>9</v>
      </c>
      <c r="AZ13" s="24">
        <f>ScoutingData[[#This Row],[autoCones]]+ScoutingData[[#This Row],[teleopCones]]</f>
        <v>12</v>
      </c>
      <c r="BA13" s="24">
        <f>ScoutingData[[#This Row],[autoHigh]]+ScoutingData[[#This Row],[teleopHigh]]</f>
        <v>9</v>
      </c>
      <c r="BB13" s="24">
        <f>ScoutingData[[#This Row],[autoMed]]+ScoutingData[[#This Row],[teleopMed]]</f>
        <v>9</v>
      </c>
      <c r="BC13" s="24">
        <f>ScoutingData[[#This Row],[autoLow]]+ScoutingData[[#This Row],[teleopLow]]</f>
        <v>3</v>
      </c>
    </row>
    <row r="14" spans="1:55">
      <c r="A14" s="23" t="s">
        <v>96</v>
      </c>
      <c r="B14" s="23" t="s">
        <v>87</v>
      </c>
      <c r="C14" s="23" t="s">
        <v>0</v>
      </c>
      <c r="D14" s="23">
        <v>99</v>
      </c>
      <c r="E14" s="24" t="str">
        <f>ScoutingData[[#This Row],[eventCode]]&amp;"_"&amp;ScoutingData[[#This Row],[matchLevel]]&amp;ScoutingData[[#This Row],[matchNumber]]</f>
        <v>2023tnkn_qm99</v>
      </c>
      <c r="F14" s="23" t="s">
        <v>97</v>
      </c>
      <c r="G14" s="23">
        <v>2875</v>
      </c>
      <c r="H14" s="23">
        <v>14</v>
      </c>
      <c r="I14" s="24" t="s">
        <v>98</v>
      </c>
      <c r="J14">
        <v>3</v>
      </c>
      <c r="K14" s="23"/>
      <c r="L14" s="23"/>
      <c r="M14" s="23">
        <v>0</v>
      </c>
      <c r="N14" s="23" t="s">
        <v>20</v>
      </c>
      <c r="O14" s="23"/>
      <c r="P14" s="23" t="s">
        <v>101</v>
      </c>
      <c r="Q14" s="23">
        <v>0</v>
      </c>
      <c r="R14" s="24">
        <v>0</v>
      </c>
      <c r="S14" s="24">
        <v>0</v>
      </c>
      <c r="T14" s="24"/>
      <c r="U14" s="24">
        <v>0</v>
      </c>
      <c r="V14" s="24" t="s">
        <v>90</v>
      </c>
      <c r="W14" t="s">
        <v>90</v>
      </c>
      <c r="X14" s="24">
        <v>1.3</v>
      </c>
      <c r="Y14" t="s">
        <v>20</v>
      </c>
      <c r="Z14">
        <v>3</v>
      </c>
      <c r="AA14" s="24" t="s">
        <v>19</v>
      </c>
      <c r="AB14">
        <v>0</v>
      </c>
      <c r="AC14" s="24" t="s">
        <v>20</v>
      </c>
      <c r="AD14" s="24"/>
      <c r="AE14" s="24">
        <v>3</v>
      </c>
      <c r="AF14" s="24">
        <v>0</v>
      </c>
      <c r="AG14" s="24">
        <v>0</v>
      </c>
      <c r="AH14">
        <v>0</v>
      </c>
      <c r="AI14" s="24">
        <v>0</v>
      </c>
      <c r="AJ14" s="24"/>
      <c r="AK14" s="24">
        <f>getTotalCount(ScoutingData[[#This Row],[autoScoredGrid]])</f>
        <v>3</v>
      </c>
      <c r="AL14" s="24">
        <f>getCubeCount(ScoutingData[[#This Row],[autoScoredGrid]])</f>
        <v>3</v>
      </c>
      <c r="AM14" s="24">
        <f>getConeCount(ScoutingData[[#This Row],[autoScoredGrid]])</f>
        <v>0</v>
      </c>
      <c r="AN14" s="24">
        <f>getHighCount(ScoutingData[[#This Row],[autoScoredGrid]])</f>
        <v>0</v>
      </c>
      <c r="AO14" s="24">
        <f>getMedCount(ScoutingData[[#This Row],[autoScoredGrid]])</f>
        <v>0</v>
      </c>
      <c r="AP14" s="24">
        <f>getLowCount(ScoutingData[[#This Row],[autoScoredGrid]])</f>
        <v>3</v>
      </c>
      <c r="AQ14" s="24" t="e">
        <f>getAvgCycleTime(ScoutingData[[#This Row],[cycleTimes]])</f>
        <v>#VALUE!</v>
      </c>
      <c r="AR14" s="24">
        <f>getTotalCount(ScoutingData[[#This Row],[scoredGrid]])</f>
        <v>18</v>
      </c>
      <c r="AS14" s="24">
        <f>getCubeCount(ScoutingData[[#This Row],[scoredGrid]])</f>
        <v>6</v>
      </c>
      <c r="AT14" s="24">
        <f>getConeCount(ScoutingData[[#This Row],[scoredGrid]])</f>
        <v>12</v>
      </c>
      <c r="AU14" s="24">
        <f>getHighCount(ScoutingData[[#This Row],[scoredGrid]])</f>
        <v>9</v>
      </c>
      <c r="AV14" s="24">
        <f>getMedCount(ScoutingData[[#This Row],[scoredGrid]])</f>
        <v>9</v>
      </c>
      <c r="AW14" s="24">
        <f>getLowCount(ScoutingData[[#This Row],[scoredGrid]])</f>
        <v>0</v>
      </c>
      <c r="AX14" s="24">
        <f>ScoutingData[[#This Row],[autoGamePieces]]+ScoutingData[[#This Row],[teleopGamePieces]]</f>
        <v>21</v>
      </c>
      <c r="AY14" s="24">
        <f>ScoutingData[[#This Row],[autoCubes]]+ScoutingData[[#This Row],[teleopCubes]]</f>
        <v>9</v>
      </c>
      <c r="AZ14" s="24">
        <f>ScoutingData[[#This Row],[autoCones]]+ScoutingData[[#This Row],[teleopCones]]</f>
        <v>12</v>
      </c>
      <c r="BA14" s="24">
        <f>ScoutingData[[#This Row],[autoHigh]]+ScoutingData[[#This Row],[teleopHigh]]</f>
        <v>9</v>
      </c>
      <c r="BB14" s="24">
        <f>ScoutingData[[#This Row],[autoMed]]+ScoutingData[[#This Row],[teleopMed]]</f>
        <v>9</v>
      </c>
      <c r="BC14" s="24">
        <f>ScoutingData[[#This Row],[autoLow]]+ScoutingData[[#This Row],[teleopLow]]</f>
        <v>3</v>
      </c>
    </row>
    <row r="15" spans="1:55">
      <c r="A15" s="23" t="s">
        <v>96</v>
      </c>
      <c r="B15" s="23" t="s">
        <v>87</v>
      </c>
      <c r="C15" s="23" t="s">
        <v>0</v>
      </c>
      <c r="D15" s="23">
        <v>99</v>
      </c>
      <c r="E15" s="24" t="str">
        <f>ScoutingData[[#This Row],[eventCode]]&amp;"_"&amp;ScoutingData[[#This Row],[matchLevel]]&amp;ScoutingData[[#This Row],[matchNumber]]</f>
        <v>2023tnkn_qm99</v>
      </c>
      <c r="F15" s="23" t="s">
        <v>97</v>
      </c>
      <c r="G15" s="23">
        <v>2875</v>
      </c>
      <c r="H15" s="23">
        <v>14</v>
      </c>
      <c r="I15" s="24" t="s">
        <v>98</v>
      </c>
      <c r="J15">
        <v>3</v>
      </c>
      <c r="K15" s="23"/>
      <c r="L15" s="23"/>
      <c r="M15" s="23">
        <v>0</v>
      </c>
      <c r="N15" s="23" t="s">
        <v>20</v>
      </c>
      <c r="O15" s="23"/>
      <c r="P15" s="23" t="s">
        <v>101</v>
      </c>
      <c r="Q15" s="23">
        <v>0</v>
      </c>
      <c r="R15" s="24">
        <v>0</v>
      </c>
      <c r="S15" s="24">
        <v>0</v>
      </c>
      <c r="T15" s="24"/>
      <c r="U15" s="24">
        <v>0</v>
      </c>
      <c r="V15" s="24" t="s">
        <v>90</v>
      </c>
      <c r="W15" t="s">
        <v>90</v>
      </c>
      <c r="X15" s="24">
        <v>1.3</v>
      </c>
      <c r="Y15" t="s">
        <v>20</v>
      </c>
      <c r="Z15">
        <v>3</v>
      </c>
      <c r="AA15" s="24" t="s">
        <v>19</v>
      </c>
      <c r="AB15">
        <v>0</v>
      </c>
      <c r="AC15" s="24" t="s">
        <v>20</v>
      </c>
      <c r="AD15" s="24"/>
      <c r="AE15" s="24">
        <v>3</v>
      </c>
      <c r="AF15" s="24">
        <v>0</v>
      </c>
      <c r="AG15" s="24">
        <v>0</v>
      </c>
      <c r="AH15">
        <v>0</v>
      </c>
      <c r="AI15" s="24">
        <v>0</v>
      </c>
      <c r="AJ15" s="24"/>
      <c r="AK15" s="24">
        <f>getTotalCount(ScoutingData[[#This Row],[autoScoredGrid]])</f>
        <v>3</v>
      </c>
      <c r="AL15" s="24">
        <f>getCubeCount(ScoutingData[[#This Row],[autoScoredGrid]])</f>
        <v>3</v>
      </c>
      <c r="AM15" s="24">
        <f>getConeCount(ScoutingData[[#This Row],[autoScoredGrid]])</f>
        <v>0</v>
      </c>
      <c r="AN15" s="24">
        <f>getHighCount(ScoutingData[[#This Row],[autoScoredGrid]])</f>
        <v>0</v>
      </c>
      <c r="AO15" s="24">
        <f>getMedCount(ScoutingData[[#This Row],[autoScoredGrid]])</f>
        <v>0</v>
      </c>
      <c r="AP15" s="24">
        <f>getLowCount(ScoutingData[[#This Row],[autoScoredGrid]])</f>
        <v>3</v>
      </c>
      <c r="AQ15" s="24" t="e">
        <f>getAvgCycleTime(ScoutingData[[#This Row],[cycleTimes]])</f>
        <v>#VALUE!</v>
      </c>
      <c r="AR15" s="24">
        <f>getTotalCount(ScoutingData[[#This Row],[scoredGrid]])</f>
        <v>18</v>
      </c>
      <c r="AS15" s="24">
        <f>getCubeCount(ScoutingData[[#This Row],[scoredGrid]])</f>
        <v>6</v>
      </c>
      <c r="AT15" s="24">
        <f>getConeCount(ScoutingData[[#This Row],[scoredGrid]])</f>
        <v>12</v>
      </c>
      <c r="AU15" s="24">
        <f>getHighCount(ScoutingData[[#This Row],[scoredGrid]])</f>
        <v>9</v>
      </c>
      <c r="AV15" s="24">
        <f>getMedCount(ScoutingData[[#This Row],[scoredGrid]])</f>
        <v>9</v>
      </c>
      <c r="AW15" s="24">
        <f>getLowCount(ScoutingData[[#This Row],[scoredGrid]])</f>
        <v>0</v>
      </c>
      <c r="AX15" s="24">
        <f>ScoutingData[[#This Row],[autoGamePieces]]+ScoutingData[[#This Row],[teleopGamePieces]]</f>
        <v>21</v>
      </c>
      <c r="AY15" s="24">
        <f>ScoutingData[[#This Row],[autoCubes]]+ScoutingData[[#This Row],[teleopCubes]]</f>
        <v>9</v>
      </c>
      <c r="AZ15" s="24">
        <f>ScoutingData[[#This Row],[autoCones]]+ScoutingData[[#This Row],[teleopCones]]</f>
        <v>12</v>
      </c>
      <c r="BA15" s="24">
        <f>ScoutingData[[#This Row],[autoHigh]]+ScoutingData[[#This Row],[teleopHigh]]</f>
        <v>9</v>
      </c>
      <c r="BB15" s="24">
        <f>ScoutingData[[#This Row],[autoMed]]+ScoutingData[[#This Row],[teleopMed]]</f>
        <v>9</v>
      </c>
      <c r="BC15" s="24">
        <f>ScoutingData[[#This Row],[autoLow]]+ScoutingData[[#This Row],[teleopLow]]</f>
        <v>3</v>
      </c>
    </row>
  </sheetData>
  <sheetProtection selectLockedCells="1"/>
  <phoneticPr fontId="15" type="noConversion"/>
  <conditionalFormatting sqref="I1:J1 I16:J1048576">
    <cfRule type="expression" dxfId="1" priority="7">
      <formula>INDIRECT("ScoutingData[@taxi]")&lt;&gt;LEFT(INDIRECT("ScoutingData[@apiTaxi]"),1)</formula>
    </cfRule>
  </conditionalFormatting>
  <conditionalFormatting sqref="T1 T16:T1048576">
    <cfRule type="expression" dxfId="0" priority="5">
      <formula>INDIRECT("ScoutingData[@climb]")&lt;&gt;INDIRECT("ScoutingData[@apiClimbNum]")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9E6-2A2D-4CEE-B2F2-BA3789D1C6D3}">
  <sheetPr codeName="Sheet1"/>
  <dimension ref="A1:N2"/>
  <sheetViews>
    <sheetView workbookViewId="0">
      <selection activeCell="A2" sqref="A2"/>
    </sheetView>
  </sheetViews>
  <sheetFormatPr defaultRowHeight="14.4"/>
  <cols>
    <col min="1" max="1" width="14.109375" customWidth="1"/>
    <col min="2" max="2" width="7.6640625" customWidth="1"/>
    <col min="3" max="3" width="8.5546875" customWidth="1"/>
    <col min="4" max="4" width="11" customWidth="1"/>
    <col min="5" max="5" width="15.6640625" customWidth="1"/>
    <col min="6" max="6" width="13.109375" customWidth="1"/>
    <col min="7" max="8" width="16.33203125" customWidth="1"/>
    <col min="9" max="10" width="17.88671875" customWidth="1"/>
    <col min="11" max="11" width="20.5546875" customWidth="1"/>
    <col min="12" max="12" width="32.44140625" bestFit="1" customWidth="1"/>
    <col min="13" max="13" width="17.21875" bestFit="1" customWidth="1"/>
    <col min="14" max="14" width="12.109375" bestFit="1" customWidth="1"/>
  </cols>
  <sheetData>
    <row r="1" spans="1:14">
      <c r="A1" t="s">
        <v>4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72</v>
      </c>
      <c r="I1" t="s">
        <v>66</v>
      </c>
      <c r="J1" t="s">
        <v>67</v>
      </c>
      <c r="K1" t="s">
        <v>71</v>
      </c>
      <c r="L1" t="s">
        <v>68</v>
      </c>
      <c r="M1" t="s">
        <v>73</v>
      </c>
      <c r="N1" t="s">
        <v>12</v>
      </c>
    </row>
    <row r="2" spans="1:14">
      <c r="A2">
        <v>2451</v>
      </c>
      <c r="B2">
        <v>26</v>
      </c>
      <c r="C2">
        <v>125</v>
      </c>
      <c r="D2" t="s">
        <v>74</v>
      </c>
      <c r="F2">
        <v>1</v>
      </c>
      <c r="G2" t="s">
        <v>69</v>
      </c>
      <c r="H2">
        <v>12</v>
      </c>
      <c r="I2" t="s">
        <v>75</v>
      </c>
      <c r="J2" t="s">
        <v>70</v>
      </c>
      <c r="K2" t="s">
        <v>70</v>
      </c>
      <c r="L2" t="s">
        <v>76</v>
      </c>
      <c r="M2" t="s">
        <v>77</v>
      </c>
      <c r="N2" t="s"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75</vt:i4>
      </vt:variant>
    </vt:vector>
  </HeadingPairs>
  <TitlesOfParts>
    <vt:vector size="79" baseType="lpstr">
      <vt:lpstr>Control</vt:lpstr>
      <vt:lpstr>Image Maps</vt:lpstr>
      <vt:lpstr>Match Scouting Data</vt:lpstr>
      <vt:lpstr>Pit Scouting Data</vt:lpstr>
      <vt:lpstr>EVENT_NAME</vt:lpstr>
      <vt:lpstr>eventKey</vt:lpstr>
      <vt:lpstr>'Image Maps'!HM_1</vt:lpstr>
      <vt:lpstr>'Image Maps'!HM_10</vt:lpstr>
      <vt:lpstr>'Image Maps'!HM_11</vt:lpstr>
      <vt:lpstr>'Image Maps'!HM_12</vt:lpstr>
      <vt:lpstr>'Image Maps'!HM_13</vt:lpstr>
      <vt:lpstr>'Image Maps'!HM_14</vt:lpstr>
      <vt:lpstr>'Image Maps'!HM_15</vt:lpstr>
      <vt:lpstr>'Image Maps'!HM_16</vt:lpstr>
      <vt:lpstr>'Image Maps'!HM_17</vt:lpstr>
      <vt:lpstr>'Image Maps'!HM_18</vt:lpstr>
      <vt:lpstr>'Image Maps'!HM_19</vt:lpstr>
      <vt:lpstr>'Image Maps'!HM_2</vt:lpstr>
      <vt:lpstr>'Image Maps'!HM_20</vt:lpstr>
      <vt:lpstr>'Image Maps'!HM_21</vt:lpstr>
      <vt:lpstr>'Image Maps'!HM_22</vt:lpstr>
      <vt:lpstr>'Image Maps'!HM_23</vt:lpstr>
      <vt:lpstr>'Image Maps'!HM_24</vt:lpstr>
      <vt:lpstr>'Image Maps'!HM_25</vt:lpstr>
      <vt:lpstr>'Image Maps'!HM_26</vt:lpstr>
      <vt:lpstr>'Image Maps'!HM_27</vt:lpstr>
      <vt:lpstr>'Image Maps'!HM_28</vt:lpstr>
      <vt:lpstr>'Image Maps'!HM_29</vt:lpstr>
      <vt:lpstr>'Image Maps'!HM_3</vt:lpstr>
      <vt:lpstr>'Image Maps'!HM_30</vt:lpstr>
      <vt:lpstr>'Image Maps'!HM_31</vt:lpstr>
      <vt:lpstr>'Image Maps'!HM_32</vt:lpstr>
      <vt:lpstr>'Image Maps'!HM_33</vt:lpstr>
      <vt:lpstr>'Image Maps'!HM_34</vt:lpstr>
      <vt:lpstr>'Image Maps'!HM_35</vt:lpstr>
      <vt:lpstr>'Image Maps'!HM_36</vt:lpstr>
      <vt:lpstr>'Image Maps'!HM_37</vt:lpstr>
      <vt:lpstr>'Image Maps'!HM_38</vt:lpstr>
      <vt:lpstr>'Image Maps'!HM_39</vt:lpstr>
      <vt:lpstr>'Image Maps'!HM_4</vt:lpstr>
      <vt:lpstr>'Image Maps'!HM_40</vt:lpstr>
      <vt:lpstr>'Image Maps'!HM_41</vt:lpstr>
      <vt:lpstr>'Image Maps'!HM_42</vt:lpstr>
      <vt:lpstr>'Image Maps'!HM_43</vt:lpstr>
      <vt:lpstr>'Image Maps'!HM_44</vt:lpstr>
      <vt:lpstr>'Image Maps'!HM_45</vt:lpstr>
      <vt:lpstr>'Image Maps'!HM_46</vt:lpstr>
      <vt:lpstr>'Image Maps'!HM_47</vt:lpstr>
      <vt:lpstr>'Image Maps'!HM_48</vt:lpstr>
      <vt:lpstr>'Image Maps'!HM_49</vt:lpstr>
      <vt:lpstr>'Image Maps'!HM_5</vt:lpstr>
      <vt:lpstr>'Image Maps'!HM_50</vt:lpstr>
      <vt:lpstr>'Image Maps'!HM_51</vt:lpstr>
      <vt:lpstr>'Image Maps'!HM_52</vt:lpstr>
      <vt:lpstr>'Image Maps'!HM_53</vt:lpstr>
      <vt:lpstr>'Image Maps'!HM_54</vt:lpstr>
      <vt:lpstr>'Image Maps'!HM_55</vt:lpstr>
      <vt:lpstr>'Image Maps'!HM_56</vt:lpstr>
      <vt:lpstr>'Image Maps'!HM_57</vt:lpstr>
      <vt:lpstr>'Image Maps'!HM_58</vt:lpstr>
      <vt:lpstr>'Image Maps'!HM_59</vt:lpstr>
      <vt:lpstr>'Image Maps'!HM_6</vt:lpstr>
      <vt:lpstr>'Image Maps'!HM_60</vt:lpstr>
      <vt:lpstr>'Image Maps'!HM_61</vt:lpstr>
      <vt:lpstr>'Image Maps'!HM_62</vt:lpstr>
      <vt:lpstr>'Image Maps'!HM_63</vt:lpstr>
      <vt:lpstr>'Image Maps'!HM_64</vt:lpstr>
      <vt:lpstr>'Image Maps'!HM_65</vt:lpstr>
      <vt:lpstr>'Image Maps'!HM_66</vt:lpstr>
      <vt:lpstr>'Image Maps'!HM_67</vt:lpstr>
      <vt:lpstr>'Image Maps'!HM_68</vt:lpstr>
      <vt:lpstr>'Image Maps'!HM_69</vt:lpstr>
      <vt:lpstr>'Image Maps'!HM_7</vt:lpstr>
      <vt:lpstr>'Image Maps'!HM_70</vt:lpstr>
      <vt:lpstr>'Image Maps'!HM_71</vt:lpstr>
      <vt:lpstr>'Image Maps'!HM_72</vt:lpstr>
      <vt:lpstr>'Image Maps'!HM_8</vt:lpstr>
      <vt:lpstr>'Image Maps'!HM_9</vt:lpstr>
      <vt:lpstr>'Image Maps'!Print_Area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Solid_Works3</dc:creator>
  <cp:lastModifiedBy>CSHRobotics</cp:lastModifiedBy>
  <cp:lastPrinted>2022-10-13T02:17:35Z</cp:lastPrinted>
  <dcterms:created xsi:type="dcterms:W3CDTF">2020-02-08T00:47:28Z</dcterms:created>
  <dcterms:modified xsi:type="dcterms:W3CDTF">2023-04-16T22:41:52Z</dcterms:modified>
</cp:coreProperties>
</file>