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7BP\Downloads\"/>
    </mc:Choice>
  </mc:AlternateContent>
  <xr:revisionPtr revIDLastSave="486" documentId="13_ncr:1_{896358FD-A4D4-49A5-9C4F-DAB9E20C6562}" xr6:coauthVersionLast="47" xr6:coauthVersionMax="47" xr10:uidLastSave="{4A348E24-060E-4FB7-840A-E3EB8A92BECB}"/>
  <bookViews>
    <workbookView xWindow="-120" yWindow="-120" windowWidth="29040" windowHeight="15720" xr2:uid="{D0AA0F51-5968-40BF-8E51-870F95A5C568}"/>
  </bookViews>
  <sheets>
    <sheet name="Data" sheetId="1" r:id="rId1"/>
  </sheets>
  <definedNames>
    <definedName name="_xlnm._FilterDatabase" localSheetId="0" hidden="1">Data!$A$1:$P$47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18" i="1"/>
  <c r="H17" i="1"/>
  <c r="H14" i="1"/>
  <c r="H39" i="1"/>
  <c r="H3" i="1"/>
  <c r="H7" i="1"/>
  <c r="H51" i="1"/>
  <c r="H50" i="1"/>
  <c r="H21" i="1"/>
  <c r="H8" i="1"/>
  <c r="H30" i="1"/>
  <c r="H41" i="1"/>
  <c r="H33" i="1"/>
  <c r="H22" i="1"/>
  <c r="H43" i="1"/>
  <c r="H49" i="1"/>
  <c r="H47" i="1"/>
  <c r="H45" i="1"/>
  <c r="H23" i="1"/>
  <c r="H42" i="1"/>
  <c r="H44" i="1"/>
  <c r="H38" i="1"/>
  <c r="H52" i="1"/>
  <c r="H27" i="1"/>
  <c r="H6" i="1"/>
  <c r="H25" i="1"/>
  <c r="H56" i="1"/>
  <c r="H53" i="1"/>
  <c r="H54" i="1"/>
  <c r="H13" i="1"/>
  <c r="H9" i="1"/>
  <c r="H46" i="1"/>
  <c r="H20" i="1"/>
  <c r="H4" i="1"/>
  <c r="H36" i="1"/>
  <c r="H55" i="1"/>
  <c r="H31" i="1"/>
  <c r="H2" i="1"/>
  <c r="H35" i="1"/>
  <c r="H40" i="1"/>
  <c r="H37" i="1"/>
  <c r="H10" i="1"/>
  <c r="H29" i="1"/>
  <c r="H5" i="1"/>
  <c r="H48" i="1"/>
  <c r="H26" i="1"/>
  <c r="H28" i="1"/>
  <c r="H11" i="1"/>
  <c r="H24" i="1"/>
  <c r="H12" i="1"/>
  <c r="H15" i="1"/>
  <c r="H19" i="1"/>
  <c r="S27" i="1" s="1" a="1"/>
  <c r="S27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2" i="1"/>
  <c r="S10" i="1"/>
  <c r="S11" i="1" s="1"/>
  <c r="S12" i="1" s="1"/>
  <c r="T12" i="1" s="1"/>
  <c r="AJ4" i="1"/>
  <c r="AK4" i="1"/>
  <c r="AL4" i="1"/>
  <c r="AM4" i="1"/>
  <c r="AJ5" i="1"/>
  <c r="AK5" i="1"/>
  <c r="AL5" i="1"/>
  <c r="AM5" i="1"/>
  <c r="AK3" i="1"/>
  <c r="AL3" i="1"/>
  <c r="AM3" i="1"/>
  <c r="AJ3" i="1"/>
  <c r="AJ2" i="1"/>
  <c r="AE3" i="1"/>
  <c r="AF3" i="1"/>
  <c r="AG3" i="1"/>
  <c r="AH3" i="1"/>
  <c r="AM2" i="1"/>
  <c r="AK2" i="1"/>
  <c r="AL2" i="1"/>
  <c r="AE2" i="1"/>
  <c r="T2" i="1"/>
  <c r="T4" i="1"/>
  <c r="U4" i="1" s="1"/>
  <c r="T5" i="1"/>
  <c r="T3" i="1"/>
  <c r="U3" i="1" s="1"/>
  <c r="AE4" i="1"/>
  <c r="AF4" i="1"/>
  <c r="AG4" i="1"/>
  <c r="AH4" i="1"/>
  <c r="AE5" i="1"/>
  <c r="AF5" i="1"/>
  <c r="AG5" i="1"/>
  <c r="AH5" i="1"/>
  <c r="AF2" i="1"/>
  <c r="AF7" i="1" s="1"/>
  <c r="AG2" i="1"/>
  <c r="AH2" i="1"/>
  <c r="V3" i="1"/>
  <c r="A21" i="1"/>
  <c r="A8" i="1"/>
  <c r="A30" i="1"/>
  <c r="A41" i="1"/>
  <c r="A33" i="1"/>
  <c r="A49" i="1"/>
  <c r="A47" i="1"/>
  <c r="A45" i="1"/>
  <c r="A23" i="1"/>
  <c r="A42" i="1"/>
  <c r="A44" i="1"/>
  <c r="A38" i="1"/>
  <c r="A52" i="1"/>
  <c r="A27" i="1"/>
  <c r="A6" i="1"/>
  <c r="A25" i="1"/>
  <c r="A56" i="1"/>
  <c r="A4" i="1"/>
  <c r="A36" i="1"/>
  <c r="A55" i="1"/>
  <c r="A31" i="1"/>
  <c r="A2" i="1"/>
  <c r="A35" i="1"/>
  <c r="A40" i="1"/>
  <c r="A37" i="1"/>
  <c r="A10" i="1"/>
  <c r="A29" i="1"/>
  <c r="A5" i="1"/>
  <c r="A48" i="1"/>
  <c r="A26" i="1"/>
  <c r="A28" i="1"/>
  <c r="A11" i="1"/>
  <c r="A24" i="1"/>
  <c r="A53" i="1"/>
  <c r="A16" i="1"/>
  <c r="A12" i="1"/>
  <c r="A15" i="1"/>
  <c r="A54" i="1"/>
  <c r="A13" i="1"/>
  <c r="A9" i="1"/>
  <c r="A46" i="1"/>
  <c r="A20" i="1"/>
  <c r="A22" i="1"/>
  <c r="A34" i="1"/>
  <c r="A43" i="1"/>
  <c r="A32" i="1"/>
  <c r="A18" i="1"/>
  <c r="A17" i="1"/>
  <c r="A14" i="1"/>
  <c r="A39" i="1"/>
  <c r="A3" i="1"/>
  <c r="A7" i="1"/>
  <c r="A51" i="1"/>
  <c r="A50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19" i="1"/>
  <c r="W3" i="1"/>
  <c r="X3" i="1"/>
  <c r="Y3" i="1"/>
  <c r="Z3" i="1"/>
  <c r="AA3" i="1"/>
  <c r="AB3" i="1"/>
  <c r="AC3" i="1"/>
  <c r="W4" i="1"/>
  <c r="X4" i="1"/>
  <c r="Y4" i="1"/>
  <c r="Z4" i="1"/>
  <c r="AA4" i="1"/>
  <c r="AB4" i="1"/>
  <c r="AC4" i="1"/>
  <c r="W5" i="1"/>
  <c r="X5" i="1"/>
  <c r="Y5" i="1"/>
  <c r="Z5" i="1"/>
  <c r="AA5" i="1"/>
  <c r="AB5" i="1"/>
  <c r="AC5" i="1"/>
  <c r="V4" i="1"/>
  <c r="V5" i="1"/>
  <c r="AC2" i="1"/>
  <c r="W2" i="1"/>
  <c r="X2" i="1"/>
  <c r="Y2" i="1"/>
  <c r="Z2" i="1"/>
  <c r="AA2" i="1"/>
  <c r="AB2" i="1"/>
  <c r="V2" i="1"/>
  <c r="U5" i="1" l="1"/>
  <c r="U12" i="1"/>
  <c r="T23" i="1"/>
  <c r="T22" i="1"/>
  <c r="T21" i="1"/>
  <c r="T20" i="1"/>
  <c r="T19" i="1"/>
  <c r="T11" i="1"/>
  <c r="U11" i="1" s="1"/>
  <c r="T9" i="1"/>
  <c r="U9" i="1" s="1"/>
  <c r="T10" i="1"/>
  <c r="U10" i="1" s="1"/>
  <c r="AK7" i="1"/>
  <c r="AJ7" i="1"/>
  <c r="AL7" i="1"/>
  <c r="AH7" i="1"/>
  <c r="AG7" i="1"/>
  <c r="AM7" i="1"/>
  <c r="AE7" i="1"/>
  <c r="T29" i="1" l="1"/>
  <c r="T30" i="1"/>
  <c r="T31" i="1"/>
  <c r="T32" i="1"/>
  <c r="T33" i="1"/>
  <c r="T34" i="1"/>
  <c r="T35" i="1"/>
  <c r="T36" i="1"/>
  <c r="T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<sst xmlns="http://schemas.openxmlformats.org/spreadsheetml/2006/main" count="367" uniqueCount="137">
  <si>
    <t>Státusz</t>
  </si>
  <si>
    <t>Étek</t>
  </si>
  <si>
    <t>Képesség</t>
  </si>
  <si>
    <t>Kategória</t>
  </si>
  <si>
    <t>Bónusz</t>
  </si>
  <si>
    <t>Típus</t>
  </si>
  <si>
    <t>Pont</t>
  </si>
  <si>
    <t>🍖</t>
  </si>
  <si>
    <t>🍎</t>
  </si>
  <si>
    <t>🥕</t>
  </si>
  <si>
    <t>🥛</t>
  </si>
  <si>
    <t>🍞</t>
  </si>
  <si>
    <t>🪨</t>
  </si>
  <si>
    <t>🍷</t>
  </si>
  <si>
    <t>🪙</t>
  </si>
  <si>
    <t>Recept</t>
  </si>
  <si>
    <t>Vegán</t>
  </si>
  <si>
    <t>Falusi</t>
  </si>
  <si>
    <t>Gourmet</t>
  </si>
  <si>
    <t>Bó'ti</t>
  </si>
  <si>
    <t>Szívatás</t>
  </si>
  <si>
    <t>Boost</t>
  </si>
  <si>
    <t>Kollab</t>
  </si>
  <si>
    <t>Semmi</t>
  </si>
  <si>
    <t>Kész</t>
  </si>
  <si>
    <t>Almás pitemény</t>
  </si>
  <si>
    <t>Az összes nálad lévő vegán étek után kapsz egy tallért (ezt is beleértve).</t>
  </si>
  <si>
    <t>Desszert</t>
  </si>
  <si>
    <t>Szum</t>
  </si>
  <si>
    <t>Új</t>
  </si>
  <si>
    <t>Bableves</t>
  </si>
  <si>
    <t>Minden játékos kap egy-egy terméket. Te döntöd el, hogy ki mit szerezhet.</t>
  </si>
  <si>
    <t>Leves</t>
  </si>
  <si>
    <t>Badacsony szelet</t>
  </si>
  <si>
    <t>Végy magadhoz egy készletből kikerült receptkártyát, ha rendelkezel a hozzávalóival.</t>
  </si>
  <si>
    <t>Főétel</t>
  </si>
  <si>
    <t>Barackizé</t>
  </si>
  <si>
    <t>Az épp vásárló játékost azonnal elzavarják a pulttól.</t>
  </si>
  <si>
    <t>Batár lángos</t>
  </si>
  <si>
    <t>Kör elején játszható ki: a sorra kerülő játékos e körben legfeljebb 2 akciót hajthat végre.</t>
  </si>
  <si>
    <t>Borscht</t>
  </si>
  <si>
    <t>Betolakodhatsz egy teli standhoz.</t>
  </si>
  <si>
    <t>Borsos borsóleves</t>
  </si>
  <si>
    <t>Ellophatsz egy hozzávalót (kivéve kő vagy bor) az egyik kedves szomszédodtól.</t>
  </si>
  <si>
    <t>Hozzávalók száma</t>
  </si>
  <si>
    <t>Cinkos cukkini</t>
  </si>
  <si>
    <t>A következő körben egy tallérral drágábban vásárol rajtad kívül mindenki.</t>
  </si>
  <si>
    <t>Csábos linzer</t>
  </si>
  <si>
    <t>Cserélj meg két kártyát a felfedett receptek sorában.</t>
  </si>
  <si>
    <t>Csupor méz</t>
  </si>
  <si>
    <t>Alkudozáskor bármi történjék, garantáltan 6-ost dobsz.</t>
  </si>
  <si>
    <t>Epermousse</t>
  </si>
  <si>
    <t>Húzz véletlenszerűen egy még fel nem használt receptet az egyik játékos kezéből.</t>
  </si>
  <si>
    <t>Guacamole</t>
  </si>
  <si>
    <t>Közös erővel elzavarjátok egy körre a piacnénit.</t>
  </si>
  <si>
    <t>Gulyásleves</t>
  </si>
  <si>
    <t>A következő fordulóban egy tallérral olcsóbban vásárolhat minden játékos.</t>
  </si>
  <si>
    <t>Pontozás</t>
  </si>
  <si>
    <t>Gyümölcsbatyu</t>
  </si>
  <si>
    <t>Mindenki kap egy számára tetszőleges terméket.</t>
  </si>
  <si>
    <t>sima</t>
  </si>
  <si>
    <t>Gyümölcsöző bőségszaru</t>
  </si>
  <si>
    <t>Ebben a fordulóban mindenki maga határozza meg az összes kockadobásának eredményét.</t>
  </si>
  <si>
    <t>spéci</t>
  </si>
  <si>
    <t>Hagymák rémlevese</t>
  </si>
  <si>
    <t>Válassz ki egy játékost, lopj el tőle 2 tallért, aztán röhögd ki a hagymás leheleteddel.</t>
  </si>
  <si>
    <t>tallér</t>
  </si>
  <si>
    <t>Halászlé</t>
  </si>
  <si>
    <t>Te és egy általad választott játékos kaptok egy húst.</t>
  </si>
  <si>
    <t>Harsány betűleves</t>
  </si>
  <si>
    <t>Te és minden turista játékos kaptok egy-egy zöldséget.</t>
  </si>
  <si>
    <t>Minimum</t>
  </si>
  <si>
    <t>Hot dog</t>
  </si>
  <si>
    <t>Te határozhatod meg saját dobásod eredményét.</t>
  </si>
  <si>
    <t>Maximum</t>
  </si>
  <si>
    <t>Húsleves</t>
  </si>
  <si>
    <t>Átlag</t>
  </si>
  <si>
    <t>Instant ramen</t>
  </si>
  <si>
    <t>Mindenki kap egy általad megválasztott hozzávalót.</t>
  </si>
  <si>
    <t>Medián</t>
  </si>
  <si>
    <t>Kacsasoufflé</t>
  </si>
  <si>
    <t>Szórás</t>
  </si>
  <si>
    <t>Kakaós csillámcsiga</t>
  </si>
  <si>
    <t>Kaviár</t>
  </si>
  <si>
    <t>Amikor valaki kijátszik egy receptképességet, semmissé teheted a hatását.</t>
  </si>
  <si>
    <t>Kiadós kalács</t>
  </si>
  <si>
    <t>Te és minden őslakos játékos kaptok egy-egy pékárut.</t>
  </si>
  <si>
    <t>Kó'bász</t>
  </si>
  <si>
    <t>Ebben a fordulóban senkit nem tudnak elzavarni a standoktól.</t>
  </si>
  <si>
    <t>Darab</t>
  </si>
  <si>
    <t>Kompót</t>
  </si>
  <si>
    <t>Ellophatsz egy alaphozzávalót az egyik kedves szomszédodtól.</t>
  </si>
  <si>
    <t>Kő' fagyi?</t>
  </si>
  <si>
    <t>Kőleves</t>
  </si>
  <si>
    <t>Kürtkős</t>
  </si>
  <si>
    <t>Lencseleves</t>
  </si>
  <si>
    <t>Levesincs leves</t>
  </si>
  <si>
    <t>Levesporos leves</t>
  </si>
  <si>
    <t>Vásárláskor egy általad választott szomszédos stand készletéből is vásárolhatsz.</t>
  </si>
  <si>
    <t>Mézes zserbó</t>
  </si>
  <si>
    <t>Egy készleteden lévő cuccodat átváltoztathatod bármi mássá. (A mennyiség nem változhat!)</t>
  </si>
  <si>
    <t>Nassmandula</t>
  </si>
  <si>
    <t>Te és egy általad választott játékos kaptok egy tejet.</t>
  </si>
  <si>
    <t>Pogácsa</t>
  </si>
  <si>
    <t>Húzz egy receptet a pakliból, és tartsd meg. Minden játékos megkapja e recept hozzávalóit.</t>
  </si>
  <si>
    <t>Pörkölt</t>
  </si>
  <si>
    <t>Rámenős ramen</t>
  </si>
  <si>
    <t>Told eggyel tovább a felfedett receptek sorát.</t>
  </si>
  <si>
    <t>Rettegett kőtorta</t>
  </si>
  <si>
    <t>Romantikus meggyleves</t>
  </si>
  <si>
    <t>Te és minden bebíró játékos kaptok egy-egy gyümölcsöt.</t>
  </si>
  <si>
    <t>Saláta</t>
  </si>
  <si>
    <t>Az éppen alkudozó játékos mindenképpen drágábbra alkuszik.</t>
  </si>
  <si>
    <t>Sátáni energiaital</t>
  </si>
  <si>
    <t>Amikor valaki használná a karakterképességét, semmissé teheted a hatását.</t>
  </si>
  <si>
    <t>Selyemlazac</t>
  </si>
  <si>
    <t>Spagetti reszelt kővel</t>
  </si>
  <si>
    <t>Sült krumpli</t>
  </si>
  <si>
    <t>Szalámis szendvics</t>
  </si>
  <si>
    <t>Húzhatsz egy célkártyát.</t>
  </si>
  <si>
    <t>Szilvás gombócz</t>
  </si>
  <si>
    <t>Minden falusi étked után kapsz egy tallért (ezt is beleértve).</t>
  </si>
  <si>
    <t>Tarhonyás csirke</t>
  </si>
  <si>
    <t>Az épp soron lévő játékos köre azonnal véget ér.</t>
  </si>
  <si>
    <t>Tejbe bogyóka</t>
  </si>
  <si>
    <t>A következő kört te kezded. Nyúld le a kezdőjátékosi jelzőt. Ha nem adják, csapj a kezükre.</t>
  </si>
  <si>
    <t>Tojásleves</t>
  </si>
  <si>
    <t>Tojásos nokedli</t>
  </si>
  <si>
    <t>Újradobhatsz a kockával.</t>
  </si>
  <si>
    <t>Töltött káposzta</t>
  </si>
  <si>
    <t>Kíméletlenül kihajíthatod a játékból az eseménykártyához helyezett receptek egyikét.</t>
  </si>
  <si>
    <t>Vajas spárga</t>
  </si>
  <si>
    <t>Vásárlás közben játszható ki: változtasd meg a játékos által vásárolt termék típusát.</t>
  </si>
  <si>
    <t>Zizegő Káli kavics</t>
  </si>
  <si>
    <t>Sikeres játékosközi csere esetén mindkét fél kap egy tetszőleges alap terméket.</t>
  </si>
  <si>
    <t>Zsenge falat</t>
  </si>
  <si>
    <t>Minden gourmet étked után kapsz egy tallért (ezt is beleértve).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</si>
</sst>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&quot; db&quot;"/>
    <numFmt numFmtId="166" formatCode="0.0"/>
  </numFmts>
  <fonts count="12">
    <font>
      <sz val="11"/>
      <color theme="1"/>
      <name val="Calibri"/>
      <family val="2"/>
      <charset val="238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sz val="10"/>
      <color theme="5"/>
      <name val="Aptos"/>
      <family val="2"/>
    </font>
    <font>
      <sz val="10"/>
      <color rgb="FFFF5050"/>
      <name val="Aptos"/>
      <family val="2"/>
    </font>
    <font>
      <sz val="10"/>
      <color theme="9"/>
      <name val="Aptos"/>
      <family val="2"/>
    </font>
    <font>
      <sz val="10"/>
      <color theme="8"/>
      <name val="Aptos"/>
      <family val="2"/>
    </font>
    <font>
      <sz val="10"/>
      <color theme="7"/>
      <name val="Aptos"/>
      <family val="2"/>
    </font>
    <font>
      <sz val="10"/>
      <color theme="2" tint="-0.499984740745262"/>
      <name val="Aptos"/>
      <family val="2"/>
    </font>
    <font>
      <sz val="10"/>
      <color rgb="FF9900CC"/>
      <name val="Aptos"/>
      <family val="2"/>
    </font>
    <font>
      <sz val="24"/>
      <color theme="1"/>
      <name val="Aptos"/>
      <family val="2"/>
    </font>
    <font>
      <b/>
      <sz val="8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 tint="-9.9978637043366805E-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5">
    <dxf>
      <font>
        <color rgb="FF7CD6BE"/>
      </font>
    </dxf>
    <dxf>
      <font>
        <color rgb="FFF6B182"/>
      </font>
    </dxf>
    <dxf>
      <font>
        <color rgb="FF8F97C7"/>
      </font>
    </dxf>
    <dxf>
      <font>
        <color theme="2" tint="-0.24994659260841701"/>
      </font>
      <fill>
        <patternFill patternType="lightUp">
          <fgColor rgb="FFF0F0F0"/>
          <bgColor auto="1"/>
        </patternFill>
      </fill>
    </dxf>
    <dxf>
      <font>
        <color rgb="FF9933FF"/>
      </font>
      <fill>
        <patternFill patternType="darkUp">
          <fgColor rgb="FFDDDDFF"/>
          <bgColor auto="1"/>
        </patternFill>
      </fill>
    </dxf>
  </dxfs>
  <tableStyles count="0" defaultTableStyle="TableStyleMedium2" defaultPivotStyle="PivotStyleLight16"/>
  <colors>
    <mruColors>
      <color rgb="FF7CD6BE"/>
      <color rgb="FF00C491"/>
      <color rgb="FF8F97C7"/>
      <color rgb="FF5763AB"/>
      <color rgb="FFCA9AB8"/>
      <color rgb="FFF6B182"/>
      <color rgb="FF00F2B3"/>
      <color rgb="FFB26D97"/>
      <color rgb="FFF49A5F"/>
      <color rgb="FF0083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673A-FE90-494C-8BE5-BB2B5C96C45F}">
  <dimension ref="A1:AM368"/>
  <sheetViews>
    <sheetView tabSelected="1" workbookViewId="0">
      <pane ySplit="1" topLeftCell="A34" activePane="bottomLeft" state="frozen"/>
      <selection pane="bottomLeft" activeCell="D39" sqref="D39"/>
    </sheetView>
  </sheetViews>
  <sheetFormatPr defaultRowHeight="33" customHeight="1"/>
  <cols>
    <col min="1" max="1" width="2.85546875" style="15" customWidth="1"/>
    <col min="2" max="2" width="10.42578125" style="12" customWidth="1"/>
    <col min="3" max="3" width="26.7109375" style="12" customWidth="1"/>
    <col min="4" max="4" width="43.5703125" style="35" customWidth="1"/>
    <col min="5" max="6" width="11.42578125" style="12" customWidth="1"/>
    <col min="7" max="7" width="10.85546875" style="12" customWidth="1"/>
    <col min="8" max="8" width="9.140625" style="11" customWidth="1"/>
    <col min="9" max="15" width="6.5703125" style="11" customWidth="1"/>
    <col min="16" max="16" width="6.5703125" style="13" customWidth="1"/>
    <col min="17" max="17" width="11.42578125" style="1" hidden="1" customWidth="1"/>
    <col min="18" max="18" width="11.42578125" style="1" customWidth="1"/>
    <col min="19" max="19" width="10" style="1" customWidth="1"/>
    <col min="20" max="20" width="8.42578125" style="18" bestFit="1" customWidth="1"/>
    <col min="21" max="21" width="8" style="32" bestFit="1" customWidth="1"/>
    <col min="22" max="29" width="5.7109375" style="1" customWidth="1"/>
    <col min="30" max="30" width="4" style="1" customWidth="1"/>
    <col min="31" max="34" width="8.85546875" style="18" customWidth="1"/>
    <col min="35" max="16384" width="9.140625" style="1"/>
  </cols>
  <sheetData>
    <row r="1" spans="1:39" s="2" customFormat="1" ht="33" customHeight="1">
      <c r="A1" s="14"/>
      <c r="B1" s="3" t="s">
        <v>0</v>
      </c>
      <c r="C1" s="3" t="s">
        <v>1</v>
      </c>
      <c r="D1" s="34" t="s">
        <v>2</v>
      </c>
      <c r="E1" s="3" t="s">
        <v>3</v>
      </c>
      <c r="F1" s="3" t="s">
        <v>4</v>
      </c>
      <c r="G1" s="3" t="s">
        <v>5</v>
      </c>
      <c r="H1" s="36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3" t="s">
        <v>14</v>
      </c>
      <c r="T1" s="17" t="s">
        <v>15</v>
      </c>
      <c r="U1" s="30"/>
      <c r="V1" s="19" t="s">
        <v>7</v>
      </c>
      <c r="W1" s="20" t="s">
        <v>8</v>
      </c>
      <c r="X1" s="21" t="s">
        <v>9</v>
      </c>
      <c r="Y1" s="22" t="s">
        <v>10</v>
      </c>
      <c r="Z1" s="23" t="s">
        <v>11</v>
      </c>
      <c r="AA1" s="24" t="s">
        <v>12</v>
      </c>
      <c r="AB1" s="25" t="s">
        <v>13</v>
      </c>
      <c r="AC1" s="18" t="s">
        <v>14</v>
      </c>
      <c r="AE1" s="17" t="s">
        <v>16</v>
      </c>
      <c r="AF1" s="17" t="s">
        <v>17</v>
      </c>
      <c r="AG1" s="17" t="s">
        <v>18</v>
      </c>
      <c r="AH1" s="17" t="s">
        <v>19</v>
      </c>
      <c r="AJ1" s="17" t="s">
        <v>20</v>
      </c>
      <c r="AK1" s="17" t="s">
        <v>21</v>
      </c>
      <c r="AL1" s="17" t="s">
        <v>22</v>
      </c>
      <c r="AM1" s="17" t="s">
        <v>23</v>
      </c>
    </row>
    <row r="2" spans="1:39" ht="33" customHeight="1">
      <c r="A2" s="16" t="str">
        <f>IF(COUNTA(E2)&gt;0,"•","")</f>
        <v>•</v>
      </c>
      <c r="B2" s="12" t="s">
        <v>24</v>
      </c>
      <c r="C2" s="12" t="s">
        <v>25</v>
      </c>
      <c r="D2" s="35" t="s">
        <v>26</v>
      </c>
      <c r="E2" s="12" t="s">
        <v>27</v>
      </c>
      <c r="F2" s="12" t="s">
        <v>21</v>
      </c>
      <c r="G2" s="12" t="s">
        <v>16</v>
      </c>
      <c r="H2" s="11">
        <f>ROUNDUP(SUM(I2:M2)*$T$15+SUM(N2:O2)*$T$16+P2*$T$17+IF(F2="Kollab",1,0),0)</f>
        <v>6</v>
      </c>
      <c r="J2" s="11">
        <v>1</v>
      </c>
      <c r="L2" s="11">
        <v>1</v>
      </c>
      <c r="M2" s="11">
        <v>1</v>
      </c>
      <c r="Q2" s="1">
        <f>SUM(I2:O2)</f>
        <v>3</v>
      </c>
      <c r="S2" s="2" t="s">
        <v>28</v>
      </c>
      <c r="T2" s="17">
        <f>COUNTA(E:E)-1</f>
        <v>55</v>
      </c>
      <c r="U2" s="30"/>
      <c r="V2" s="17">
        <f>SUM(I:I)</f>
        <v>21</v>
      </c>
      <c r="W2" s="17">
        <f>SUM(J:J)</f>
        <v>18</v>
      </c>
      <c r="X2" s="17">
        <f>SUM(K:K)</f>
        <v>20</v>
      </c>
      <c r="Y2" s="17">
        <f>SUM(L:L)</f>
        <v>21</v>
      </c>
      <c r="Z2" s="17">
        <f>SUM(M:M)</f>
        <v>18</v>
      </c>
      <c r="AA2" s="17">
        <f>SUM(N:N)</f>
        <v>7</v>
      </c>
      <c r="AB2" s="17">
        <f>SUM(O:O)</f>
        <v>6</v>
      </c>
      <c r="AC2" s="17">
        <f>SUM(P:P)</f>
        <v>26</v>
      </c>
      <c r="AE2" s="17">
        <f>COUNTIF($G:$G,AE$1)</f>
        <v>14</v>
      </c>
      <c r="AF2" s="17">
        <f>COUNTIF($G:$G,AF$1)</f>
        <v>15</v>
      </c>
      <c r="AG2" s="17">
        <f>COUNTIF($G:$G,AG$1)</f>
        <v>15</v>
      </c>
      <c r="AH2" s="17">
        <f>COUNTIF($G:$G,AH$1)</f>
        <v>11</v>
      </c>
      <c r="AJ2" s="17">
        <f>COUNTIF($F:$F,AJ$1)</f>
        <v>15</v>
      </c>
      <c r="AK2" s="17">
        <f>COUNTIF($F:$F,AK$1)</f>
        <v>15</v>
      </c>
      <c r="AL2" s="17">
        <f>COUNTIF($F:$F,AL$1)</f>
        <v>15</v>
      </c>
      <c r="AM2" s="17">
        <f>COUNTIF($F:$F,AM$1)</f>
        <v>10</v>
      </c>
    </row>
    <row r="3" spans="1:39" ht="33" customHeight="1">
      <c r="A3" s="16" t="str">
        <f>IF(COUNTA(E3)&gt;0,"•","")</f>
        <v>•</v>
      </c>
      <c r="B3" s="12" t="s">
        <v>29</v>
      </c>
      <c r="C3" s="12" t="s">
        <v>30</v>
      </c>
      <c r="D3" s="35" t="s">
        <v>31</v>
      </c>
      <c r="E3" s="12" t="s">
        <v>32</v>
      </c>
      <c r="F3" s="12" t="s">
        <v>22</v>
      </c>
      <c r="G3" s="12" t="s">
        <v>16</v>
      </c>
      <c r="H3" s="11">
        <f>ROUNDUP(SUM(I3:M3)*$T$15+SUM(N3:O3)*$T$16+P3*$T$17+IF(F3="Kollab",1,0),0)</f>
        <v>3</v>
      </c>
      <c r="K3" s="11">
        <v>1</v>
      </c>
      <c r="Q3" s="1">
        <f t="shared" ref="Q3:Q66" si="0">SUM(I3:O3)</f>
        <v>1</v>
      </c>
      <c r="S3" s="2" t="s">
        <v>32</v>
      </c>
      <c r="T3" s="18">
        <f>COUNTIF($E:$E,$S3)</f>
        <v>18</v>
      </c>
      <c r="U3" s="31">
        <f>T3/$T$2</f>
        <v>0.32727272727272727</v>
      </c>
      <c r="V3" s="18">
        <f>SUMIF($E:$E,$S3,I:I)</f>
        <v>7</v>
      </c>
      <c r="W3" s="18">
        <f>SUMIF($E:$E,$S3,J:J)</f>
        <v>3</v>
      </c>
      <c r="X3" s="18">
        <f>SUMIF($E:$E,$S3,K:K)</f>
        <v>11</v>
      </c>
      <c r="Y3" s="18">
        <f>SUMIF($E:$E,$S3,L:L)</f>
        <v>4</v>
      </c>
      <c r="Z3" s="18">
        <f>SUMIF($E:$E,$S3,M:M)</f>
        <v>0</v>
      </c>
      <c r="AA3" s="18">
        <f>SUMIF($E:$E,$S3,N:N)</f>
        <v>3</v>
      </c>
      <c r="AB3" s="18">
        <f>SUMIF($E:$E,$S3,O:O)</f>
        <v>3</v>
      </c>
      <c r="AC3" s="18">
        <f>SUMIF($E:$E,$S3,P:P)</f>
        <v>9</v>
      </c>
      <c r="AE3" s="18">
        <f>COUNTIFS($E:$E,$S3,$G:$G,AE$1)</f>
        <v>5</v>
      </c>
      <c r="AF3" s="18">
        <f>COUNTIFS($E:$E,$S3,$G:$G,AF$1)</f>
        <v>4</v>
      </c>
      <c r="AG3" s="18">
        <f>COUNTIFS($E:$E,$S3,$G:$G,AG$1)</f>
        <v>5</v>
      </c>
      <c r="AH3" s="18">
        <f>COUNTIFS($E:$E,$S3,$G:$G,AH$1)</f>
        <v>4</v>
      </c>
      <c r="AJ3" s="18">
        <f>COUNTIFS($E:$E,$S3,$F:$F,AJ$1)</f>
        <v>5</v>
      </c>
      <c r="AK3" s="18">
        <f>COUNTIFS($E:$E,$S3,$F:$F,AK$1)</f>
        <v>4</v>
      </c>
      <c r="AL3" s="18">
        <f>COUNTIFS($E:$E,$S3,$F:$F,AL$1)</f>
        <v>6</v>
      </c>
      <c r="AM3" s="18">
        <f>COUNTIFS($E:$E,$S3,$F:$F,AM$1)</f>
        <v>3</v>
      </c>
    </row>
    <row r="4" spans="1:39" ht="33" customHeight="1">
      <c r="A4" s="16" t="str">
        <f>IF(COUNTA(E4)&gt;0,"•","")</f>
        <v>•</v>
      </c>
      <c r="B4" s="12" t="s">
        <v>24</v>
      </c>
      <c r="C4" s="12" t="s">
        <v>33</v>
      </c>
      <c r="D4" s="35" t="s">
        <v>34</v>
      </c>
      <c r="E4" s="12" t="s">
        <v>27</v>
      </c>
      <c r="F4" s="12" t="s">
        <v>21</v>
      </c>
      <c r="G4" s="12" t="s">
        <v>19</v>
      </c>
      <c r="H4" s="11">
        <f>ROUNDUP(SUM(I4:M4)*$T$15+SUM(N4:O4)*$T$16+P4*$T$17+IF(F4="Kollab",1,0),0)</f>
        <v>5</v>
      </c>
      <c r="P4" s="13">
        <v>3</v>
      </c>
      <c r="Q4" s="1">
        <f t="shared" si="0"/>
        <v>0</v>
      </c>
      <c r="S4" s="2" t="s">
        <v>35</v>
      </c>
      <c r="T4" s="18">
        <f>COUNTIF($E:$E,$S4)</f>
        <v>18</v>
      </c>
      <c r="U4" s="31">
        <f t="shared" ref="U4:U5" si="1">T4/$T$2</f>
        <v>0.32727272727272727</v>
      </c>
      <c r="V4" s="18">
        <f>SUMIF($E:$E,$S4,I:I)</f>
        <v>14</v>
      </c>
      <c r="W4" s="18">
        <f>SUMIF($E:$E,$S4,J:J)</f>
        <v>2</v>
      </c>
      <c r="X4" s="18">
        <f>SUMIF($E:$E,$S4,K:K)</f>
        <v>9</v>
      </c>
      <c r="Y4" s="18">
        <f>SUMIF($E:$E,$S4,L:L)</f>
        <v>6</v>
      </c>
      <c r="Z4" s="18">
        <f>SUMIF($E:$E,$S4,M:M)</f>
        <v>8</v>
      </c>
      <c r="AA4" s="18">
        <f>SUMIF($E:$E,$S4,N:N)</f>
        <v>1</v>
      </c>
      <c r="AB4" s="18">
        <f>SUMIF($E:$E,$S4,O:O)</f>
        <v>3</v>
      </c>
      <c r="AC4" s="18">
        <f>SUMIF($E:$E,$S4,P:P)</f>
        <v>4</v>
      </c>
      <c r="AE4" s="18">
        <f>COUNTIFS($E:$E,$S4,$G:$G,AE$1)</f>
        <v>4</v>
      </c>
      <c r="AF4" s="18">
        <f>COUNTIFS($E:$E,$S4,$G:$G,AF$1)</f>
        <v>7</v>
      </c>
      <c r="AG4" s="18">
        <f>COUNTIFS($E:$E,$S4,$G:$G,AG$1)</f>
        <v>5</v>
      </c>
      <c r="AH4" s="18">
        <f>COUNTIFS($E:$E,$S4,$G:$G,AH$1)</f>
        <v>2</v>
      </c>
      <c r="AJ4" s="18">
        <f>COUNTIFS($E:$E,$S4,$F:$F,AJ$1)</f>
        <v>7</v>
      </c>
      <c r="AK4" s="18">
        <f>COUNTIFS($E:$E,$S4,$F:$F,AK$1)</f>
        <v>5</v>
      </c>
      <c r="AL4" s="18">
        <f>COUNTIFS($E:$E,$S4,$F:$F,AL$1)</f>
        <v>2</v>
      </c>
      <c r="AM4" s="18">
        <f>COUNTIFS($E:$E,$S4,$F:$F,AM$1)</f>
        <v>4</v>
      </c>
    </row>
    <row r="5" spans="1:39" ht="33" customHeight="1">
      <c r="A5" s="16" t="str">
        <f>IF(COUNTA(E5)&gt;0,"•","")</f>
        <v>•</v>
      </c>
      <c r="B5" s="12" t="s">
        <v>24</v>
      </c>
      <c r="C5" s="12" t="s">
        <v>36</v>
      </c>
      <c r="D5" s="35" t="s">
        <v>37</v>
      </c>
      <c r="E5" s="12" t="s">
        <v>27</v>
      </c>
      <c r="F5" s="12" t="s">
        <v>20</v>
      </c>
      <c r="G5" s="12" t="s">
        <v>18</v>
      </c>
      <c r="H5" s="11">
        <f>ROUNDUP(SUM(I5:M5)*$T$15+SUM(N5:O5)*$T$16+P5*$T$17+IF(F5="Kollab",1,0),0)</f>
        <v>4</v>
      </c>
      <c r="J5" s="11">
        <v>1</v>
      </c>
      <c r="M5" s="11">
        <v>1</v>
      </c>
      <c r="Q5" s="1">
        <f t="shared" si="0"/>
        <v>2</v>
      </c>
      <c r="S5" s="2" t="s">
        <v>27</v>
      </c>
      <c r="T5" s="18">
        <f>COUNTIF($E:$E,$S5)</f>
        <v>19</v>
      </c>
      <c r="U5" s="31">
        <f t="shared" si="1"/>
        <v>0.34545454545454546</v>
      </c>
      <c r="V5" s="18">
        <f>SUMIF($E:$E,$S5,I:I)</f>
        <v>0</v>
      </c>
      <c r="W5" s="18">
        <f>SUMIF($E:$E,$S5,J:J)</f>
        <v>13</v>
      </c>
      <c r="X5" s="18">
        <f>SUMIF($E:$E,$S5,K:K)</f>
        <v>0</v>
      </c>
      <c r="Y5" s="18">
        <f>SUMIF($E:$E,$S5,L:L)</f>
        <v>11</v>
      </c>
      <c r="Z5" s="18">
        <f>SUMIF($E:$E,$S5,M:M)</f>
        <v>10</v>
      </c>
      <c r="AA5" s="18">
        <f>SUMIF($E:$E,$S5,N:N)</f>
        <v>3</v>
      </c>
      <c r="AB5" s="18">
        <f>SUMIF($E:$E,$S5,O:O)</f>
        <v>0</v>
      </c>
      <c r="AC5" s="18">
        <f>SUMIF($E:$E,$S5,P:P)</f>
        <v>13</v>
      </c>
      <c r="AE5" s="18">
        <f>COUNTIFS($E:$E,$S5,$G:$G,AE$1)</f>
        <v>5</v>
      </c>
      <c r="AF5" s="18">
        <f>COUNTIFS($E:$E,$S5,$G:$G,AF$1)</f>
        <v>4</v>
      </c>
      <c r="AG5" s="18">
        <f>COUNTIFS($E:$E,$S5,$G:$G,AG$1)</f>
        <v>5</v>
      </c>
      <c r="AH5" s="18">
        <f>COUNTIFS($E:$E,$S5,$G:$G,AH$1)</f>
        <v>5</v>
      </c>
      <c r="AJ5" s="18">
        <f>COUNTIFS($E:$E,$S5,$F:$F,AJ$1)</f>
        <v>3</v>
      </c>
      <c r="AK5" s="18">
        <f>COUNTIFS($E:$E,$S5,$F:$F,AK$1)</f>
        <v>6</v>
      </c>
      <c r="AL5" s="18">
        <f>COUNTIFS($E:$E,$S5,$F:$F,AL$1)</f>
        <v>7</v>
      </c>
      <c r="AM5" s="18">
        <f>COUNTIFS($E:$E,$S5,$F:$F,AM$1)</f>
        <v>3</v>
      </c>
    </row>
    <row r="6" spans="1:39" ht="33" customHeight="1">
      <c r="A6" s="16" t="str">
        <f>IF(COUNTA(E6)&gt;0,"•","")</f>
        <v>•</v>
      </c>
      <c r="B6" s="12" t="s">
        <v>24</v>
      </c>
      <c r="C6" s="12" t="s">
        <v>38</v>
      </c>
      <c r="D6" s="35" t="s">
        <v>39</v>
      </c>
      <c r="E6" s="12" t="s">
        <v>35</v>
      </c>
      <c r="F6" s="12" t="s">
        <v>20</v>
      </c>
      <c r="G6" s="12" t="s">
        <v>17</v>
      </c>
      <c r="H6" s="11">
        <f>ROUNDUP(SUM(I6:M6)*$T$15+SUM(N6:O6)*$T$16+P6*$T$17+IF(F6="Kollab",1,0),0)</f>
        <v>6</v>
      </c>
      <c r="K6" s="11">
        <v>1</v>
      </c>
      <c r="L6" s="11">
        <v>1</v>
      </c>
      <c r="M6" s="11">
        <v>1</v>
      </c>
      <c r="Q6" s="1">
        <f t="shared" si="0"/>
        <v>3</v>
      </c>
      <c r="AJ6" s="18"/>
      <c r="AK6" s="18"/>
      <c r="AL6" s="18"/>
      <c r="AM6" s="18"/>
    </row>
    <row r="7" spans="1:39" ht="33" customHeight="1">
      <c r="A7" s="16" t="str">
        <f>IF(COUNTA(E7)&gt;0,"•","")</f>
        <v>•</v>
      </c>
      <c r="B7" s="12" t="s">
        <v>24</v>
      </c>
      <c r="C7" s="12" t="s">
        <v>40</v>
      </c>
      <c r="D7" s="35" t="s">
        <v>41</v>
      </c>
      <c r="E7" s="12" t="s">
        <v>32</v>
      </c>
      <c r="F7" s="12" t="s">
        <v>21</v>
      </c>
      <c r="G7" s="12" t="s">
        <v>18</v>
      </c>
      <c r="H7" s="11">
        <f>ROUNDUP(SUM(I7:M7)*$T$15+SUM(N7:O7)*$T$16+P7*$T$17+IF(F7="Kollab",1,0),0)</f>
        <v>4</v>
      </c>
      <c r="I7" s="11">
        <v>1</v>
      </c>
      <c r="K7" s="11">
        <v>1</v>
      </c>
      <c r="Q7" s="1">
        <f t="shared" si="0"/>
        <v>2</v>
      </c>
      <c r="AE7" s="26">
        <f>AE2/$T$2</f>
        <v>0.25454545454545452</v>
      </c>
      <c r="AF7" s="26">
        <f t="shared" ref="AF7:AH7" si="2">AF2/$T$2</f>
        <v>0.27272727272727271</v>
      </c>
      <c r="AG7" s="26">
        <f t="shared" si="2"/>
        <v>0.27272727272727271</v>
      </c>
      <c r="AH7" s="26">
        <f t="shared" si="2"/>
        <v>0.2</v>
      </c>
      <c r="AJ7" s="26">
        <f>AJ2/$T$2</f>
        <v>0.27272727272727271</v>
      </c>
      <c r="AK7" s="26">
        <f t="shared" ref="AK7:AM7" si="3">AK2/$T$2</f>
        <v>0.27272727272727271</v>
      </c>
      <c r="AL7" s="26">
        <f t="shared" si="3"/>
        <v>0.27272727272727271</v>
      </c>
      <c r="AM7" s="26">
        <f t="shared" si="3"/>
        <v>0.18181818181818182</v>
      </c>
    </row>
    <row r="8" spans="1:39" ht="33" customHeight="1">
      <c r="A8" s="16" t="str">
        <f>IF(COUNTA(E8)&gt;0,"•","")</f>
        <v>•</v>
      </c>
      <c r="B8" s="12" t="s">
        <v>24</v>
      </c>
      <c r="C8" s="12" t="s">
        <v>42</v>
      </c>
      <c r="D8" s="35" t="s">
        <v>43</v>
      </c>
      <c r="E8" s="12" t="s">
        <v>32</v>
      </c>
      <c r="F8" s="12" t="s">
        <v>20</v>
      </c>
      <c r="G8" s="12" t="s">
        <v>16</v>
      </c>
      <c r="H8" s="11">
        <f>ROUNDUP(SUM(I8:M8)*$T$15+SUM(N8:O8)*$T$16+P8*$T$17+IF(F8="Kollab",1,0),0)</f>
        <v>2</v>
      </c>
      <c r="K8" s="11">
        <v>1</v>
      </c>
      <c r="Q8" s="1">
        <f t="shared" si="0"/>
        <v>1</v>
      </c>
      <c r="S8" s="37" t="s">
        <v>44</v>
      </c>
      <c r="T8" s="37"/>
    </row>
    <row r="9" spans="1:39" ht="33" customHeight="1">
      <c r="A9" s="16" t="str">
        <f>IF(COUNTA(E9)&gt;0,"•","")</f>
        <v>•</v>
      </c>
      <c r="B9" s="12" t="s">
        <v>24</v>
      </c>
      <c r="C9" s="12" t="s">
        <v>45</v>
      </c>
      <c r="D9" s="35" t="s">
        <v>46</v>
      </c>
      <c r="E9" s="12" t="s">
        <v>35</v>
      </c>
      <c r="F9" s="12" t="s">
        <v>20</v>
      </c>
      <c r="G9" s="12" t="s">
        <v>16</v>
      </c>
      <c r="H9" s="11">
        <f>ROUNDUP(SUM(I9:M9)*$T$15+SUM(N9:O9)*$T$16+P9*$T$17+IF(F9="Kollab",1,0),0)</f>
        <v>4</v>
      </c>
      <c r="K9" s="11">
        <v>2</v>
      </c>
      <c r="Q9" s="1">
        <f t="shared" si="0"/>
        <v>2</v>
      </c>
      <c r="S9" s="28">
        <v>1</v>
      </c>
      <c r="T9" s="18">
        <f>COUNTIF(Q:Q,$S9)</f>
        <v>5</v>
      </c>
      <c r="U9" s="31">
        <f>T9/$T$2</f>
        <v>9.0909090909090912E-2</v>
      </c>
    </row>
    <row r="10" spans="1:39" ht="33" customHeight="1">
      <c r="A10" s="16" t="str">
        <f>IF(COUNTA(E10)&gt;0,"•","")</f>
        <v>•</v>
      </c>
      <c r="B10" s="12" t="s">
        <v>24</v>
      </c>
      <c r="C10" s="12" t="s">
        <v>47</v>
      </c>
      <c r="D10" s="35" t="s">
        <v>48</v>
      </c>
      <c r="E10" s="12" t="s">
        <v>27</v>
      </c>
      <c r="F10" s="12" t="s">
        <v>22</v>
      </c>
      <c r="G10" s="12" t="s">
        <v>16</v>
      </c>
      <c r="H10" s="11">
        <f>ROUNDUP(SUM(I10:M10)*$T$15+SUM(N10:O10)*$T$16+P10*$T$17+IF(F10="Kollab",1,0),0)</f>
        <v>5</v>
      </c>
      <c r="J10" s="11">
        <v>1</v>
      </c>
      <c r="M10" s="11">
        <v>1</v>
      </c>
      <c r="Q10" s="1">
        <f t="shared" si="0"/>
        <v>2</v>
      </c>
      <c r="S10" s="28">
        <f>S9+1</f>
        <v>2</v>
      </c>
      <c r="T10" s="18">
        <f>COUNTIF(Q:Q,$S10)</f>
        <v>17</v>
      </c>
      <c r="U10" s="31">
        <f t="shared" ref="U10:U12" si="4">T10/$T$2</f>
        <v>0.30909090909090908</v>
      </c>
    </row>
    <row r="11" spans="1:39" ht="33" customHeight="1">
      <c r="A11" s="16" t="str">
        <f>IF(COUNTA(E11)&gt;0,"•","")</f>
        <v>•</v>
      </c>
      <c r="B11" s="12" t="s">
        <v>24</v>
      </c>
      <c r="C11" s="12" t="s">
        <v>49</v>
      </c>
      <c r="D11" s="35" t="s">
        <v>50</v>
      </c>
      <c r="E11" s="12" t="s">
        <v>27</v>
      </c>
      <c r="F11" s="12" t="s">
        <v>21</v>
      </c>
      <c r="G11" s="12" t="s">
        <v>19</v>
      </c>
      <c r="H11" s="11">
        <f>ROUNDUP(SUM(I11:M11)*$T$15+SUM(N11:O11)*$T$16+P11*$T$17+IF(F11="Kollab",1,0),0)</f>
        <v>5</v>
      </c>
      <c r="P11" s="13">
        <v>3</v>
      </c>
      <c r="Q11" s="1">
        <f t="shared" si="0"/>
        <v>0</v>
      </c>
      <c r="S11" s="28">
        <f t="shared" ref="S11:S12" si="5">S10+1</f>
        <v>3</v>
      </c>
      <c r="T11" s="18">
        <f>COUNTIF(Q:Q,$S11)</f>
        <v>16</v>
      </c>
      <c r="U11" s="31">
        <f t="shared" si="4"/>
        <v>0.29090909090909089</v>
      </c>
    </row>
    <row r="12" spans="1:39" ht="33" customHeight="1">
      <c r="A12" s="16" t="str">
        <f>IF(COUNTA(E12)&gt;0,"•","")</f>
        <v>•</v>
      </c>
      <c r="B12" s="12" t="s">
        <v>24</v>
      </c>
      <c r="C12" s="12" t="s">
        <v>51</v>
      </c>
      <c r="D12" s="35" t="s">
        <v>52</v>
      </c>
      <c r="E12" s="12" t="s">
        <v>27</v>
      </c>
      <c r="F12" s="12" t="s">
        <v>20</v>
      </c>
      <c r="G12" s="12" t="s">
        <v>16</v>
      </c>
      <c r="H12" s="11">
        <f>ROUNDUP(SUM(I12:M12)*$T$15+SUM(N12:O12)*$T$16+P12*$T$17+IF(F12="Kollab",1,0),0)</f>
        <v>6</v>
      </c>
      <c r="J12" s="11">
        <v>2</v>
      </c>
      <c r="L12" s="11">
        <v>1</v>
      </c>
      <c r="Q12" s="1">
        <f t="shared" si="0"/>
        <v>3</v>
      </c>
      <c r="S12" s="28">
        <f t="shared" si="5"/>
        <v>4</v>
      </c>
      <c r="T12" s="18">
        <f>COUNTIF(Q:Q,$S12)</f>
        <v>6</v>
      </c>
      <c r="U12" s="31">
        <f t="shared" si="4"/>
        <v>0.10909090909090909</v>
      </c>
    </row>
    <row r="13" spans="1:39" ht="33" customHeight="1">
      <c r="A13" s="16" t="str">
        <f>IF(COUNTA(E13)&gt;0,"•","")</f>
        <v>•</v>
      </c>
      <c r="B13" s="12" t="s">
        <v>29</v>
      </c>
      <c r="C13" s="12" t="s">
        <v>53</v>
      </c>
      <c r="D13" s="35" t="s">
        <v>54</v>
      </c>
      <c r="E13" s="12" t="s">
        <v>35</v>
      </c>
      <c r="F13" s="12" t="s">
        <v>22</v>
      </c>
      <c r="G13" s="12" t="s">
        <v>16</v>
      </c>
      <c r="H13" s="11">
        <f>ROUNDUP(SUM(I13:M13)*$T$15+SUM(N13:O13)*$T$16+P13*$T$17+IF(F13="Kollab",1,0),0)</f>
        <v>5</v>
      </c>
      <c r="J13" s="11">
        <v>1</v>
      </c>
      <c r="K13" s="11">
        <v>1</v>
      </c>
      <c r="Q13" s="1">
        <f t="shared" si="0"/>
        <v>2</v>
      </c>
      <c r="S13" s="28"/>
    </row>
    <row r="14" spans="1:39" ht="33" customHeight="1">
      <c r="A14" s="16" t="str">
        <f>IF(COUNTA(E14)&gt;0,"•","")</f>
        <v>•</v>
      </c>
      <c r="B14" s="12" t="s">
        <v>29</v>
      </c>
      <c r="C14" s="12" t="s">
        <v>55</v>
      </c>
      <c r="D14" s="35" t="s">
        <v>56</v>
      </c>
      <c r="E14" s="12" t="s">
        <v>32</v>
      </c>
      <c r="F14" s="12" t="s">
        <v>22</v>
      </c>
      <c r="G14" s="12" t="s">
        <v>17</v>
      </c>
      <c r="H14" s="11">
        <f>ROUNDUP(SUM(I14:M14)*$T$15+SUM(N14:O14)*$T$16+P14*$T$17+IF(F14="Kollab",1,0),0)</f>
        <v>5</v>
      </c>
      <c r="I14" s="11">
        <v>1</v>
      </c>
      <c r="K14" s="11">
        <v>1</v>
      </c>
      <c r="Q14" s="1">
        <f t="shared" si="0"/>
        <v>2</v>
      </c>
      <c r="S14" s="2" t="s">
        <v>57</v>
      </c>
    </row>
    <row r="15" spans="1:39" ht="33" customHeight="1">
      <c r="A15" s="16" t="str">
        <f>IF(COUNTA(E15)&gt;0,"•","")</f>
        <v>•</v>
      </c>
      <c r="B15" s="12" t="s">
        <v>24</v>
      </c>
      <c r="C15" s="12" t="s">
        <v>58</v>
      </c>
      <c r="D15" s="35" t="s">
        <v>59</v>
      </c>
      <c r="E15" s="12" t="s">
        <v>27</v>
      </c>
      <c r="F15" s="12" t="s">
        <v>22</v>
      </c>
      <c r="G15" s="12" t="s">
        <v>16</v>
      </c>
      <c r="H15" s="11">
        <f>ROUNDUP(SUM(I15:M15)*$T$15+SUM(N15:O15)*$T$16+P15*$T$17+IF(F15="Kollab",1,0),0)</f>
        <v>5</v>
      </c>
      <c r="J15" s="11">
        <v>1</v>
      </c>
      <c r="M15" s="11">
        <v>1</v>
      </c>
      <c r="Q15" s="1">
        <f t="shared" si="0"/>
        <v>2</v>
      </c>
      <c r="S15" s="27" t="s">
        <v>60</v>
      </c>
      <c r="T15" s="18">
        <v>2</v>
      </c>
    </row>
    <row r="16" spans="1:39" ht="33" customHeight="1">
      <c r="A16" s="16" t="str">
        <f>IF(COUNTA(E16)&gt;0,"•","")</f>
        <v>•</v>
      </c>
      <c r="B16" s="12" t="s">
        <v>24</v>
      </c>
      <c r="C16" s="12" t="s">
        <v>61</v>
      </c>
      <c r="D16" s="35" t="s">
        <v>62</v>
      </c>
      <c r="E16" s="12" t="s">
        <v>27</v>
      </c>
      <c r="F16" s="12" t="s">
        <v>22</v>
      </c>
      <c r="G16" s="12" t="s">
        <v>16</v>
      </c>
      <c r="H16" s="11">
        <v>4</v>
      </c>
      <c r="J16" s="11">
        <v>1</v>
      </c>
      <c r="Q16" s="1">
        <f t="shared" si="0"/>
        <v>1</v>
      </c>
      <c r="S16" s="27" t="s">
        <v>63</v>
      </c>
      <c r="T16" s="18">
        <v>4</v>
      </c>
    </row>
    <row r="17" spans="1:25" ht="33" customHeight="1">
      <c r="A17" s="16" t="str">
        <f>IF(COUNTA(E17)&gt;0,"•","")</f>
        <v>•</v>
      </c>
      <c r="B17" s="12" t="s">
        <v>24</v>
      </c>
      <c r="C17" s="12" t="s">
        <v>64</v>
      </c>
      <c r="D17" s="35" t="s">
        <v>65</v>
      </c>
      <c r="E17" s="12" t="s">
        <v>32</v>
      </c>
      <c r="F17" s="12" t="s">
        <v>20</v>
      </c>
      <c r="G17" s="12" t="s">
        <v>18</v>
      </c>
      <c r="H17" s="11">
        <f>ROUNDUP(SUM(I17:M17)*$T$15+SUM(N17:O17)*$T$16+P17*$T$17+IF(F17="Kollab",1,0),0)</f>
        <v>4</v>
      </c>
      <c r="K17" s="11">
        <v>1</v>
      </c>
      <c r="L17" s="11">
        <v>1</v>
      </c>
      <c r="Q17" s="1">
        <f t="shared" si="0"/>
        <v>2</v>
      </c>
      <c r="S17" s="2" t="s">
        <v>66</v>
      </c>
      <c r="T17" s="18">
        <v>1.5</v>
      </c>
      <c r="Y17" s="33"/>
    </row>
    <row r="18" spans="1:25" ht="33" customHeight="1">
      <c r="A18" s="16" t="str">
        <f>IF(COUNTA(E18)&gt;0,"•","")</f>
        <v>•</v>
      </c>
      <c r="B18" s="12" t="s">
        <v>24</v>
      </c>
      <c r="C18" s="12" t="s">
        <v>67</v>
      </c>
      <c r="D18" s="35" t="s">
        <v>68</v>
      </c>
      <c r="E18" s="12" t="s">
        <v>32</v>
      </c>
      <c r="F18" s="12" t="s">
        <v>22</v>
      </c>
      <c r="G18" s="12" t="s">
        <v>17</v>
      </c>
      <c r="H18" s="11">
        <f>ROUNDUP(SUM(I18:M18)*$T$15+SUM(N18:O18)*$T$16+P18*$T$17+IF(F18="Kollab",1,0),0)</f>
        <v>5</v>
      </c>
      <c r="I18" s="11">
        <v>1</v>
      </c>
      <c r="K18" s="11">
        <v>1</v>
      </c>
      <c r="Q18" s="1">
        <f t="shared" si="0"/>
        <v>2</v>
      </c>
    </row>
    <row r="19" spans="1:25" ht="33" customHeight="1">
      <c r="A19" s="16" t="str">
        <f>IF(COUNTA(E19)&gt;0,"•","")</f>
        <v>•</v>
      </c>
      <c r="B19" s="12" t="s">
        <v>24</v>
      </c>
      <c r="C19" s="12" t="s">
        <v>69</v>
      </c>
      <c r="D19" s="35" t="s">
        <v>70</v>
      </c>
      <c r="E19" s="12" t="s">
        <v>32</v>
      </c>
      <c r="F19" s="12" t="s">
        <v>22</v>
      </c>
      <c r="G19" s="12" t="s">
        <v>16</v>
      </c>
      <c r="H19" s="11">
        <f>ROUNDUP(SUM(I19:M19)*$T$15+SUM(N19:O19)*$T$16+P19*$T$17+IF(F19="Kollab",1,0),0)</f>
        <v>5</v>
      </c>
      <c r="J19" s="11">
        <v>1</v>
      </c>
      <c r="K19" s="11">
        <v>1</v>
      </c>
      <c r="Q19" s="1">
        <f t="shared" si="0"/>
        <v>2</v>
      </c>
      <c r="S19" s="2" t="s">
        <v>71</v>
      </c>
      <c r="T19" s="29">
        <f>MIN(H:H)</f>
        <v>2</v>
      </c>
    </row>
    <row r="20" spans="1:25" ht="33" customHeight="1">
      <c r="A20" s="16" t="str">
        <f>IF(COUNTA(E20)&gt;0,"•","")</f>
        <v>•</v>
      </c>
      <c r="B20" s="12" t="s">
        <v>29</v>
      </c>
      <c r="C20" s="12" t="s">
        <v>72</v>
      </c>
      <c r="D20" s="35" t="s">
        <v>73</v>
      </c>
      <c r="E20" s="12" t="s">
        <v>35</v>
      </c>
      <c r="F20" s="12" t="s">
        <v>21</v>
      </c>
      <c r="G20" s="12" t="s">
        <v>19</v>
      </c>
      <c r="H20" s="11">
        <f>ROUNDUP(SUM(I20:M20)*$T$15+SUM(N20:O20)*$T$16+P20*$T$17+IF(F20="Kollab",1,0),0)</f>
        <v>3</v>
      </c>
      <c r="P20" s="13">
        <v>2</v>
      </c>
      <c r="Q20" s="1">
        <f t="shared" si="0"/>
        <v>0</v>
      </c>
      <c r="S20" s="2" t="s">
        <v>74</v>
      </c>
      <c r="T20" s="29">
        <f>MAX(H:H)</f>
        <v>12</v>
      </c>
    </row>
    <row r="21" spans="1:25" ht="33" customHeight="1">
      <c r="A21" s="16" t="str">
        <f>IF(COUNTA(E21)&gt;0,"•","")</f>
        <v>•</v>
      </c>
      <c r="B21" s="12" t="s">
        <v>24</v>
      </c>
      <c r="C21" s="12" t="s">
        <v>75</v>
      </c>
      <c r="D21" s="35" t="s">
        <v>41</v>
      </c>
      <c r="E21" s="12" t="s">
        <v>32</v>
      </c>
      <c r="F21" s="12" t="s">
        <v>21</v>
      </c>
      <c r="G21" s="12" t="s">
        <v>17</v>
      </c>
      <c r="H21" s="11">
        <f>ROUNDUP(SUM(I21:M21)*$T$15+SUM(N21:O21)*$T$16+P21*$T$17+IF(F21="Kollab",1,0),0)</f>
        <v>4</v>
      </c>
      <c r="I21" s="11">
        <v>1</v>
      </c>
      <c r="K21" s="11">
        <v>1</v>
      </c>
      <c r="Q21" s="1">
        <f t="shared" si="0"/>
        <v>2</v>
      </c>
      <c r="S21" s="2" t="s">
        <v>76</v>
      </c>
      <c r="T21" s="29">
        <f>AVERAGE(H:H)</f>
        <v>5.5272727272727273</v>
      </c>
    </row>
    <row r="22" spans="1:25" ht="33" customHeight="1">
      <c r="A22" s="16" t="str">
        <f>IF(COUNTA(E22)&gt;0,"•","")</f>
        <v>•</v>
      </c>
      <c r="B22" s="12" t="s">
        <v>24</v>
      </c>
      <c r="C22" s="12" t="s">
        <v>77</v>
      </c>
      <c r="D22" s="35" t="s">
        <v>78</v>
      </c>
      <c r="E22" s="12" t="s">
        <v>32</v>
      </c>
      <c r="F22" s="12" t="s">
        <v>22</v>
      </c>
      <c r="G22" s="12" t="s">
        <v>19</v>
      </c>
      <c r="H22" s="11">
        <f>ROUNDUP(SUM(I22:M22)*$T$15+SUM(N22:O22)*$T$16+P22*$T$17+IF(F22="Kollab",1,0),0)</f>
        <v>4</v>
      </c>
      <c r="P22" s="13">
        <v>2</v>
      </c>
      <c r="Q22" s="1">
        <f t="shared" si="0"/>
        <v>0</v>
      </c>
      <c r="S22" s="2" t="s">
        <v>79</v>
      </c>
      <c r="T22" s="29">
        <f>MEDIAN(H:H)</f>
        <v>5</v>
      </c>
    </row>
    <row r="23" spans="1:25" ht="33" customHeight="1">
      <c r="A23" s="16" t="str">
        <f>IF(COUNTA(E23)&gt;0,"•","")</f>
        <v>•</v>
      </c>
      <c r="B23" s="12" t="s">
        <v>24</v>
      </c>
      <c r="C23" s="12" t="s">
        <v>80</v>
      </c>
      <c r="E23" s="12" t="s">
        <v>35</v>
      </c>
      <c r="F23" s="12" t="s">
        <v>23</v>
      </c>
      <c r="G23" s="12" t="s">
        <v>18</v>
      </c>
      <c r="H23" s="11">
        <f>ROUNDUP(SUM(I23:M23)*$T$15+SUM(N23:O23)*$T$16+P23*$T$17+IF(F23="Kollab",1,0),0)</f>
        <v>10</v>
      </c>
      <c r="I23" s="11">
        <v>1</v>
      </c>
      <c r="L23" s="11">
        <v>1</v>
      </c>
      <c r="M23" s="11">
        <v>1</v>
      </c>
      <c r="O23" s="11">
        <v>1</v>
      </c>
      <c r="Q23" s="1">
        <f t="shared" si="0"/>
        <v>4</v>
      </c>
      <c r="S23" s="2" t="s">
        <v>81</v>
      </c>
      <c r="T23" s="29">
        <f>STDEV(H:H)</f>
        <v>2.2677656278286218</v>
      </c>
    </row>
    <row r="24" spans="1:25" ht="33" customHeight="1">
      <c r="A24" s="16" t="str">
        <f>IF(COUNTA(E24)&gt;0,"•","")</f>
        <v>•</v>
      </c>
      <c r="B24" s="12" t="s">
        <v>24</v>
      </c>
      <c r="C24" s="12" t="s">
        <v>82</v>
      </c>
      <c r="D24" s="35" t="s">
        <v>73</v>
      </c>
      <c r="E24" s="12" t="s">
        <v>27</v>
      </c>
      <c r="F24" s="12" t="s">
        <v>21</v>
      </c>
      <c r="G24" s="12" t="s">
        <v>19</v>
      </c>
      <c r="H24" s="11">
        <f>ROUNDUP(SUM(I24:M24)*$T$15+SUM(N24:O24)*$T$16+P24*$T$17+IF(F24="Kollab",1,0),0)</f>
        <v>5</v>
      </c>
      <c r="P24" s="13">
        <v>3</v>
      </c>
      <c r="Q24" s="1">
        <f t="shared" si="0"/>
        <v>0</v>
      </c>
    </row>
    <row r="25" spans="1:25" ht="33" customHeight="1">
      <c r="A25" s="16" t="str">
        <f>IF(COUNTA(E25)&gt;0,"•","")</f>
        <v>•</v>
      </c>
      <c r="B25" s="12" t="s">
        <v>24</v>
      </c>
      <c r="C25" s="12" t="s">
        <v>83</v>
      </c>
      <c r="D25" s="35" t="s">
        <v>84</v>
      </c>
      <c r="E25" s="12" t="s">
        <v>35</v>
      </c>
      <c r="F25" s="12" t="s">
        <v>20</v>
      </c>
      <c r="G25" s="12" t="s">
        <v>18</v>
      </c>
      <c r="H25" s="11">
        <f>ROUNDUP(SUM(I25:M25)*$T$15+SUM(N25:O25)*$T$16+P25*$T$17+IF(F25="Kollab",1,0),0)</f>
        <v>6</v>
      </c>
      <c r="I25" s="11">
        <v>3</v>
      </c>
      <c r="Q25" s="1">
        <f t="shared" si="0"/>
        <v>3</v>
      </c>
    </row>
    <row r="26" spans="1:25" ht="33" customHeight="1">
      <c r="A26" s="16" t="str">
        <f>IF(COUNTA(E26)&gt;0,"•","")</f>
        <v>•</v>
      </c>
      <c r="B26" s="12" t="s">
        <v>24</v>
      </c>
      <c r="C26" s="12" t="s">
        <v>85</v>
      </c>
      <c r="D26" s="35" t="s">
        <v>86</v>
      </c>
      <c r="E26" s="12" t="s">
        <v>27</v>
      </c>
      <c r="F26" s="12" t="s">
        <v>22</v>
      </c>
      <c r="G26" s="12" t="s">
        <v>17</v>
      </c>
      <c r="H26" s="11">
        <f>ROUNDUP(SUM(I26:M26)*$T$15+SUM(N26:O26)*$T$16+P26*$T$17+IF(F26="Kollab",1,0),0)</f>
        <v>5</v>
      </c>
      <c r="L26" s="11">
        <v>1</v>
      </c>
      <c r="M26" s="11">
        <v>1</v>
      </c>
      <c r="Q26" s="1">
        <f t="shared" si="0"/>
        <v>2</v>
      </c>
    </row>
    <row r="27" spans="1:25" ht="33" customHeight="1">
      <c r="A27" s="16" t="str">
        <f>IF(COUNTA(E27)&gt;0,"•","")</f>
        <v>•</v>
      </c>
      <c r="B27" s="12" t="s">
        <v>24</v>
      </c>
      <c r="C27" s="12" t="s">
        <v>87</v>
      </c>
      <c r="D27" s="35" t="s">
        <v>88</v>
      </c>
      <c r="E27" s="12" t="s">
        <v>35</v>
      </c>
      <c r="F27" s="12" t="s">
        <v>22</v>
      </c>
      <c r="G27" s="12" t="s">
        <v>17</v>
      </c>
      <c r="H27" s="11">
        <f>ROUNDUP(SUM(I27:M27)*$T$15+SUM(N27:O27)*$T$16+P27*$T$17+IF(F27="Kollab",1,0),0)</f>
        <v>3</v>
      </c>
      <c r="I27" s="11">
        <v>1</v>
      </c>
      <c r="Q27" s="1">
        <f t="shared" si="0"/>
        <v>1</v>
      </c>
      <c r="S27" s="27" t="str" cm="1">
        <f t="array" ref="S27:S37">_xlfn.UNIQUE(H:H)</f>
        <v>Pont</v>
      </c>
      <c r="T27" s="17" t="s">
        <v>89</v>
      </c>
      <c r="V27" s="2"/>
      <c r="W27" s="2"/>
    </row>
    <row r="28" spans="1:25" ht="33" customHeight="1">
      <c r="A28" s="16" t="str">
        <f>IF(COUNTA(E28)&gt;0,"•","")</f>
        <v>•</v>
      </c>
      <c r="B28" s="12" t="s">
        <v>24</v>
      </c>
      <c r="C28" s="12" t="s">
        <v>90</v>
      </c>
      <c r="D28" s="35" t="s">
        <v>91</v>
      </c>
      <c r="E28" s="12" t="s">
        <v>27</v>
      </c>
      <c r="F28" s="12" t="s">
        <v>20</v>
      </c>
      <c r="G28" s="12" t="s">
        <v>17</v>
      </c>
      <c r="H28" s="11">
        <f>ROUNDUP(SUM(I28:M28)*$T$15+SUM(N28:O28)*$T$16+P28*$T$17+IF(F28="Kollab",1,0),0)</f>
        <v>6</v>
      </c>
      <c r="J28" s="11">
        <v>3</v>
      </c>
      <c r="Q28" s="1">
        <f t="shared" si="0"/>
        <v>3</v>
      </c>
      <c r="S28" s="27">
        <v>6</v>
      </c>
      <c r="T28" s="18">
        <f>COUNTIF(H:H,S28)</f>
        <v>11</v>
      </c>
    </row>
    <row r="29" spans="1:25" ht="33" customHeight="1">
      <c r="A29" s="16" t="str">
        <f>IF(COUNTA(E29)&gt;0,"•","")</f>
        <v>•</v>
      </c>
      <c r="B29" s="12" t="s">
        <v>24</v>
      </c>
      <c r="C29" s="12" t="s">
        <v>92</v>
      </c>
      <c r="E29" s="12" t="s">
        <v>27</v>
      </c>
      <c r="F29" s="12" t="s">
        <v>23</v>
      </c>
      <c r="G29" s="12" t="s">
        <v>18</v>
      </c>
      <c r="H29" s="11">
        <f>ROUNDUP(SUM(I29:M29)*$T$15+SUM(N29:O29)*$T$16+P29*$T$17+IF(F29="Kollab",1,0),0)</f>
        <v>10</v>
      </c>
      <c r="J29" s="11">
        <v>2</v>
      </c>
      <c r="L29" s="11">
        <v>1</v>
      </c>
      <c r="N29" s="11">
        <v>1</v>
      </c>
      <c r="Q29" s="1">
        <f t="shared" si="0"/>
        <v>4</v>
      </c>
      <c r="S29" s="27">
        <v>3</v>
      </c>
      <c r="T29" s="18">
        <f>COUNTIF(H:H,S29)</f>
        <v>5</v>
      </c>
    </row>
    <row r="30" spans="1:25" ht="33" customHeight="1">
      <c r="A30" s="16" t="str">
        <f>IF(COUNTA(E30)&gt;0,"•","")</f>
        <v>•</v>
      </c>
      <c r="B30" s="12" t="s">
        <v>24</v>
      </c>
      <c r="C30" s="12" t="s">
        <v>93</v>
      </c>
      <c r="E30" s="12" t="s">
        <v>32</v>
      </c>
      <c r="F30" s="12" t="s">
        <v>23</v>
      </c>
      <c r="G30" s="12" t="s">
        <v>18</v>
      </c>
      <c r="H30" s="11">
        <f>ROUNDUP(SUM(I30:M30)*$T$15+SUM(N30:O30)*$T$16+P30*$T$17+IF(F30="Kollab",1,0),0)</f>
        <v>10</v>
      </c>
      <c r="I30" s="11">
        <v>2</v>
      </c>
      <c r="K30" s="11">
        <v>1</v>
      </c>
      <c r="N30" s="11">
        <v>1</v>
      </c>
      <c r="Q30" s="1">
        <f t="shared" si="0"/>
        <v>4</v>
      </c>
      <c r="S30" s="27">
        <v>5</v>
      </c>
      <c r="T30" s="18">
        <f>COUNTIF(H:H,S30)</f>
        <v>12</v>
      </c>
    </row>
    <row r="31" spans="1:25" ht="33" customHeight="1">
      <c r="A31" s="16" t="str">
        <f>IF(COUNTA(E31)&gt;0,"•","")</f>
        <v>•</v>
      </c>
      <c r="B31" s="12" t="s">
        <v>24</v>
      </c>
      <c r="C31" s="12" t="s">
        <v>94</v>
      </c>
      <c r="E31" s="12" t="s">
        <v>27</v>
      </c>
      <c r="F31" s="12" t="s">
        <v>23</v>
      </c>
      <c r="G31" s="12" t="s">
        <v>18</v>
      </c>
      <c r="H31" s="11">
        <f>ROUNDUP(SUM(I31:M31)*$T$15+SUM(N31:O31)*$T$16+P31*$T$17+IF(F31="Kollab",1,0),0)</f>
        <v>8</v>
      </c>
      <c r="L31" s="11">
        <v>1</v>
      </c>
      <c r="M31" s="11">
        <v>1</v>
      </c>
      <c r="N31" s="11">
        <v>1</v>
      </c>
      <c r="Q31" s="1">
        <f t="shared" si="0"/>
        <v>3</v>
      </c>
      <c r="S31" s="27">
        <v>4</v>
      </c>
      <c r="T31" s="18">
        <f>COUNTIF(H:H,S31)</f>
        <v>12</v>
      </c>
    </row>
    <row r="32" spans="1:25" ht="33" customHeight="1">
      <c r="A32" s="16" t="str">
        <f>IF(COUNTA(E32)&gt;0,"•","")</f>
        <v>•</v>
      </c>
      <c r="B32" s="12" t="s">
        <v>24</v>
      </c>
      <c r="C32" s="12" t="s">
        <v>95</v>
      </c>
      <c r="E32" s="12" t="s">
        <v>32</v>
      </c>
      <c r="F32" s="12" t="s">
        <v>23</v>
      </c>
      <c r="G32" s="12" t="s">
        <v>16</v>
      </c>
      <c r="H32" s="11">
        <f>ROUNDUP(SUM(I32:M32)*$T$15+SUM(N32:O32)*$T$16+P32*$T$17+IF(F32="Kollab",1,0),0)</f>
        <v>6</v>
      </c>
      <c r="K32" s="11">
        <v>1</v>
      </c>
      <c r="N32" s="11">
        <v>1</v>
      </c>
      <c r="Q32" s="1">
        <f t="shared" si="0"/>
        <v>2</v>
      </c>
      <c r="S32" s="27">
        <v>2</v>
      </c>
      <c r="T32" s="18">
        <f>COUNTIF(H:H,S32)</f>
        <v>3</v>
      </c>
    </row>
    <row r="33" spans="1:20" ht="33" customHeight="1">
      <c r="A33" s="16" t="str">
        <f>IF(COUNTA(E33)&gt;0,"•","")</f>
        <v>•</v>
      </c>
      <c r="B33" s="12" t="s">
        <v>24</v>
      </c>
      <c r="C33" s="12" t="s">
        <v>96</v>
      </c>
      <c r="D33" s="35" t="s">
        <v>52</v>
      </c>
      <c r="E33" s="12" t="s">
        <v>32</v>
      </c>
      <c r="F33" s="12" t="s">
        <v>20</v>
      </c>
      <c r="G33" s="12" t="s">
        <v>16</v>
      </c>
      <c r="H33" s="11">
        <f>ROUNDUP(SUM(I33:M33)*$T$15+SUM(N33:O33)*$T$16+P33*$T$17+IF(F33="Kollab",1,0),0)</f>
        <v>5</v>
      </c>
      <c r="P33" s="13">
        <v>3</v>
      </c>
      <c r="Q33" s="1">
        <f t="shared" si="0"/>
        <v>0</v>
      </c>
      <c r="S33" s="27">
        <v>10</v>
      </c>
      <c r="T33" s="18">
        <f>COUNTIF(H:H,S33)</f>
        <v>5</v>
      </c>
    </row>
    <row r="34" spans="1:20" ht="33" customHeight="1">
      <c r="A34" s="16" t="str">
        <f>IF(COUNTA(E34)&gt;0,"•","")</f>
        <v>•</v>
      </c>
      <c r="B34" s="12" t="s">
        <v>24</v>
      </c>
      <c r="C34" s="12" t="s">
        <v>97</v>
      </c>
      <c r="D34" s="35" t="s">
        <v>98</v>
      </c>
      <c r="E34" s="12" t="s">
        <v>32</v>
      </c>
      <c r="F34" s="12" t="s">
        <v>21</v>
      </c>
      <c r="G34" s="12" t="s">
        <v>19</v>
      </c>
      <c r="H34" s="11">
        <v>2</v>
      </c>
      <c r="P34" s="13">
        <v>2</v>
      </c>
      <c r="Q34" s="1">
        <f t="shared" si="0"/>
        <v>0</v>
      </c>
      <c r="S34" s="27">
        <v>8</v>
      </c>
      <c r="T34" s="18">
        <f>COUNTIF(H:H,S34)</f>
        <v>5</v>
      </c>
    </row>
    <row r="35" spans="1:20" ht="33" customHeight="1">
      <c r="A35" s="16" t="str">
        <f>IF(COUNTA(E35)&gt;0,"•","")</f>
        <v>•</v>
      </c>
      <c r="B35" s="12" t="s">
        <v>24</v>
      </c>
      <c r="C35" s="12" t="s">
        <v>99</v>
      </c>
      <c r="D35" s="35" t="s">
        <v>100</v>
      </c>
      <c r="E35" s="12" t="s">
        <v>27</v>
      </c>
      <c r="F35" s="12" t="s">
        <v>21</v>
      </c>
      <c r="G35" s="12" t="s">
        <v>18</v>
      </c>
      <c r="H35" s="11">
        <f>ROUNDUP(SUM(I35:M35)*$T$15+SUM(N35:O35)*$T$16+P35*$T$17+IF(F35="Kollab",1,0),0)</f>
        <v>6</v>
      </c>
      <c r="L35" s="11">
        <v>2</v>
      </c>
      <c r="M35" s="11">
        <v>1</v>
      </c>
      <c r="Q35" s="1">
        <f t="shared" si="0"/>
        <v>3</v>
      </c>
      <c r="S35" s="27">
        <v>7</v>
      </c>
      <c r="T35" s="18">
        <f>COUNTIF(H:H,S35)</f>
        <v>1</v>
      </c>
    </row>
    <row r="36" spans="1:20" ht="33" customHeight="1">
      <c r="A36" s="16" t="str">
        <f>IF(COUNTA(E36)&gt;0,"•","")</f>
        <v>•</v>
      </c>
      <c r="B36" s="12" t="s">
        <v>24</v>
      </c>
      <c r="C36" s="12" t="s">
        <v>101</v>
      </c>
      <c r="D36" s="35" t="s">
        <v>102</v>
      </c>
      <c r="E36" s="12" t="s">
        <v>27</v>
      </c>
      <c r="F36" s="12" t="s">
        <v>22</v>
      </c>
      <c r="G36" s="12" t="s">
        <v>19</v>
      </c>
      <c r="H36" s="11">
        <f>ROUNDUP(SUM(I36:M36)*$T$15+SUM(N36:O36)*$T$16+P36*$T$17+IF(F36="Kollab",1,0),0)</f>
        <v>4</v>
      </c>
      <c r="P36" s="13">
        <v>2</v>
      </c>
      <c r="Q36" s="1">
        <f t="shared" si="0"/>
        <v>0</v>
      </c>
      <c r="S36" s="27">
        <v>12</v>
      </c>
      <c r="T36" s="18">
        <f>COUNTIF(H:H,S36)</f>
        <v>1</v>
      </c>
    </row>
    <row r="37" spans="1:20" ht="33" customHeight="1">
      <c r="A37" s="16" t="str">
        <f>IF(COUNTA(E37)&gt;0,"•","")</f>
        <v>•</v>
      </c>
      <c r="B37" s="12" t="s">
        <v>24</v>
      </c>
      <c r="C37" s="12" t="s">
        <v>103</v>
      </c>
      <c r="D37" s="35" t="s">
        <v>104</v>
      </c>
      <c r="E37" s="12" t="s">
        <v>27</v>
      </c>
      <c r="F37" s="12" t="s">
        <v>22</v>
      </c>
      <c r="G37" s="12" t="s">
        <v>17</v>
      </c>
      <c r="H37" s="11">
        <f>ROUNDUP(SUM(I37:M37)*$T$15+SUM(N37:O37)*$T$16+P37*$T$17+IF(F37="Kollab",1,0),0)</f>
        <v>7</v>
      </c>
      <c r="L37" s="11">
        <v>2</v>
      </c>
      <c r="M37" s="11">
        <v>1</v>
      </c>
      <c r="Q37" s="1">
        <f t="shared" si="0"/>
        <v>3</v>
      </c>
      <c r="S37" s="27">
        <v>0</v>
      </c>
    </row>
    <row r="38" spans="1:20" ht="33" customHeight="1">
      <c r="A38" s="16" t="str">
        <f>IF(COUNTA(E38)&gt;0,"•","")</f>
        <v>•</v>
      </c>
      <c r="B38" s="12" t="s">
        <v>24</v>
      </c>
      <c r="C38" s="12" t="s">
        <v>105</v>
      </c>
      <c r="E38" s="12" t="s">
        <v>35</v>
      </c>
      <c r="F38" s="12" t="s">
        <v>23</v>
      </c>
      <c r="G38" s="12" t="s">
        <v>17</v>
      </c>
      <c r="H38" s="11">
        <f>ROUNDUP(SUM(I38:M38)*$T$15+SUM(N38:O38)*$T$16+P38*$T$17+IF(F38="Kollab",1,0),0)</f>
        <v>10</v>
      </c>
      <c r="I38" s="11">
        <v>2</v>
      </c>
      <c r="M38" s="11">
        <v>1</v>
      </c>
      <c r="O38" s="11">
        <v>1</v>
      </c>
      <c r="Q38" s="1">
        <f t="shared" si="0"/>
        <v>4</v>
      </c>
      <c r="S38" s="27"/>
    </row>
    <row r="39" spans="1:20" ht="33" customHeight="1">
      <c r="A39" s="16" t="str">
        <f>IF(COUNTA(E39)&gt;0,"•","")</f>
        <v>•</v>
      </c>
      <c r="B39" s="12" t="s">
        <v>24</v>
      </c>
      <c r="C39" s="12" t="s">
        <v>106</v>
      </c>
      <c r="D39" s="35" t="s">
        <v>107</v>
      </c>
      <c r="E39" s="12" t="s">
        <v>32</v>
      </c>
      <c r="F39" s="12" t="s">
        <v>20</v>
      </c>
      <c r="G39" s="12" t="s">
        <v>18</v>
      </c>
      <c r="H39" s="11">
        <f>ROUNDUP(SUM(I39:M39)*$T$15+SUM(N39:O39)*$T$16+P39*$T$17+IF(F39="Kollab",1,0),0)</f>
        <v>6</v>
      </c>
      <c r="I39" s="11">
        <v>1</v>
      </c>
      <c r="J39" s="11">
        <v>1</v>
      </c>
      <c r="K39" s="11">
        <v>1</v>
      </c>
      <c r="Q39" s="1">
        <f t="shared" si="0"/>
        <v>3</v>
      </c>
    </row>
    <row r="40" spans="1:20" ht="33" customHeight="1">
      <c r="A40" s="16" t="str">
        <f>IF(COUNTA(E40)&gt;0,"•","")</f>
        <v>•</v>
      </c>
      <c r="B40" s="12" t="s">
        <v>24</v>
      </c>
      <c r="C40" s="12" t="s">
        <v>108</v>
      </c>
      <c r="E40" s="12" t="s">
        <v>27</v>
      </c>
      <c r="F40" s="12" t="s">
        <v>23</v>
      </c>
      <c r="G40" s="12" t="s">
        <v>18</v>
      </c>
      <c r="H40" s="11">
        <f>ROUNDUP(SUM(I40:M40)*$T$15+SUM(N40:O40)*$T$16+P40*$T$17+IF(F40="Kollab",1,0),0)</f>
        <v>8</v>
      </c>
      <c r="L40" s="11">
        <v>1</v>
      </c>
      <c r="M40" s="11">
        <v>1</v>
      </c>
      <c r="N40" s="11">
        <v>1</v>
      </c>
      <c r="Q40" s="1">
        <f t="shared" si="0"/>
        <v>3</v>
      </c>
    </row>
    <row r="41" spans="1:20" ht="33" customHeight="1">
      <c r="A41" s="16" t="str">
        <f>IF(COUNTA(E41)&gt;0,"•","")</f>
        <v>•</v>
      </c>
      <c r="B41" s="12" t="s">
        <v>24</v>
      </c>
      <c r="C41" s="12" t="s">
        <v>109</v>
      </c>
      <c r="D41" s="35" t="s">
        <v>110</v>
      </c>
      <c r="E41" s="12" t="s">
        <v>32</v>
      </c>
      <c r="F41" s="12" t="s">
        <v>22</v>
      </c>
      <c r="G41" s="12" t="s">
        <v>18</v>
      </c>
      <c r="H41" s="11">
        <f>ROUNDUP(SUM(I41:M41)*$T$15+SUM(N41:O41)*$T$16+P41*$T$17+IF(F41="Kollab",1,0),0)</f>
        <v>5</v>
      </c>
      <c r="J41" s="11">
        <v>1</v>
      </c>
      <c r="L41" s="11">
        <v>1</v>
      </c>
      <c r="Q41" s="1">
        <f t="shared" si="0"/>
        <v>2</v>
      </c>
    </row>
    <row r="42" spans="1:20" ht="33" customHeight="1">
      <c r="A42" s="16" t="str">
        <f>IF(COUNTA(E42)&gt;0,"•","")</f>
        <v>•</v>
      </c>
      <c r="B42" s="12" t="s">
        <v>24</v>
      </c>
      <c r="C42" s="12" t="s">
        <v>111</v>
      </c>
      <c r="D42" s="35" t="s">
        <v>112</v>
      </c>
      <c r="E42" s="12" t="s">
        <v>35</v>
      </c>
      <c r="F42" s="12" t="s">
        <v>20</v>
      </c>
      <c r="G42" s="12" t="s">
        <v>16</v>
      </c>
      <c r="H42" s="11">
        <f>ROUNDUP(SUM(I42:M42)*$T$15+SUM(N42:O42)*$T$16+P42*$T$17+IF(F42="Kollab",1,0),0)</f>
        <v>2</v>
      </c>
      <c r="K42" s="11">
        <v>1</v>
      </c>
      <c r="Q42" s="1">
        <f t="shared" si="0"/>
        <v>1</v>
      </c>
    </row>
    <row r="43" spans="1:20" ht="33" customHeight="1">
      <c r="A43" s="16" t="str">
        <f>IF(COUNTA(E43)&gt;0,"•","")</f>
        <v>•</v>
      </c>
      <c r="B43" s="12" t="s">
        <v>29</v>
      </c>
      <c r="C43" s="12" t="s">
        <v>113</v>
      </c>
      <c r="D43" s="35" t="s">
        <v>114</v>
      </c>
      <c r="E43" s="12" t="s">
        <v>32</v>
      </c>
      <c r="F43" s="12" t="s">
        <v>20</v>
      </c>
      <c r="G43" s="12" t="s">
        <v>19</v>
      </c>
      <c r="H43" s="11">
        <f>ROUNDUP(SUM(I43:M43)*$T$15+SUM(N43:O43)*$T$16+P43*$T$17+IF(F43="Kollab",1,0),0)</f>
        <v>12</v>
      </c>
      <c r="O43" s="11">
        <v>3</v>
      </c>
      <c r="Q43" s="1">
        <f t="shared" si="0"/>
        <v>3</v>
      </c>
    </row>
    <row r="44" spans="1:20" ht="33" customHeight="1">
      <c r="A44" s="16" t="str">
        <f>IF(COUNTA(E44)&gt;0,"•","")</f>
        <v>•</v>
      </c>
      <c r="B44" s="12" t="s">
        <v>24</v>
      </c>
      <c r="C44" s="12" t="s">
        <v>115</v>
      </c>
      <c r="E44" s="12" t="s">
        <v>35</v>
      </c>
      <c r="F44" s="12" t="s">
        <v>23</v>
      </c>
      <c r="G44" s="12" t="s">
        <v>18</v>
      </c>
      <c r="H44" s="11">
        <f>ROUNDUP(SUM(I44:M44)*$T$15+SUM(N44:O44)*$T$16+P44*$T$17+IF(F44="Kollab",1,0),0)</f>
        <v>8</v>
      </c>
      <c r="I44" s="11">
        <v>1</v>
      </c>
      <c r="K44" s="11">
        <v>1</v>
      </c>
      <c r="O44" s="11">
        <v>1</v>
      </c>
      <c r="Q44" s="1">
        <f t="shared" si="0"/>
        <v>3</v>
      </c>
    </row>
    <row r="45" spans="1:20" ht="33" customHeight="1">
      <c r="A45" s="16" t="str">
        <f>IF(COUNTA(E45)&gt;0,"•","")</f>
        <v>•</v>
      </c>
      <c r="B45" s="12" t="s">
        <v>24</v>
      </c>
      <c r="C45" s="12" t="s">
        <v>116</v>
      </c>
      <c r="E45" s="12" t="s">
        <v>35</v>
      </c>
      <c r="F45" s="12" t="s">
        <v>23</v>
      </c>
      <c r="G45" s="12" t="s">
        <v>18</v>
      </c>
      <c r="H45" s="11">
        <f>ROUNDUP(SUM(I45:M45)*$T$15+SUM(N45:O45)*$T$16+P45*$T$17+IF(F45="Kollab",1,0),0)</f>
        <v>10</v>
      </c>
      <c r="I45" s="11">
        <v>1</v>
      </c>
      <c r="K45" s="11">
        <v>1</v>
      </c>
      <c r="M45" s="11">
        <v>1</v>
      </c>
      <c r="N45" s="11">
        <v>1</v>
      </c>
      <c r="Q45" s="1">
        <f t="shared" si="0"/>
        <v>4</v>
      </c>
    </row>
    <row r="46" spans="1:20" ht="33" customHeight="1">
      <c r="A46" s="16" t="str">
        <f>IF(COUNTA(E46)&gt;0,"•","")</f>
        <v>•</v>
      </c>
      <c r="B46" s="12" t="s">
        <v>24</v>
      </c>
      <c r="C46" s="12" t="s">
        <v>117</v>
      </c>
      <c r="D46" s="35" t="s">
        <v>41</v>
      </c>
      <c r="E46" s="12" t="s">
        <v>35</v>
      </c>
      <c r="F46" s="12" t="s">
        <v>21</v>
      </c>
      <c r="G46" s="12" t="s">
        <v>19</v>
      </c>
      <c r="H46" s="11">
        <f>ROUNDUP(SUM(I46:M46)*$T$15+SUM(N46:O46)*$T$16+P46*$T$17+IF(F46="Kollab",1,0),0)</f>
        <v>3</v>
      </c>
      <c r="P46" s="13">
        <v>2</v>
      </c>
      <c r="Q46" s="1">
        <f t="shared" si="0"/>
        <v>0</v>
      </c>
    </row>
    <row r="47" spans="1:20" ht="33" customHeight="1">
      <c r="A47" s="16" t="str">
        <f>IF(COUNTA(E47)&gt;0,"•","")</f>
        <v>•</v>
      </c>
      <c r="B47" s="12" t="s">
        <v>24</v>
      </c>
      <c r="C47" s="12" t="s">
        <v>118</v>
      </c>
      <c r="D47" s="35" t="s">
        <v>119</v>
      </c>
      <c r="E47" s="12" t="s">
        <v>35</v>
      </c>
      <c r="F47" s="12" t="s">
        <v>21</v>
      </c>
      <c r="G47" s="12" t="s">
        <v>17</v>
      </c>
      <c r="H47" s="11">
        <f>ROUNDUP(SUM(I47:M47)*$T$15+SUM(N47:O47)*$T$16+P47*$T$17+IF(F47="Kollab",1,0),0)</f>
        <v>4</v>
      </c>
      <c r="I47" s="11">
        <v>1</v>
      </c>
      <c r="M47" s="11">
        <v>1</v>
      </c>
      <c r="Q47" s="1">
        <f t="shared" si="0"/>
        <v>2</v>
      </c>
    </row>
    <row r="48" spans="1:20" ht="33" customHeight="1">
      <c r="A48" s="16" t="str">
        <f>IF(COUNTA(E48)&gt;0,"•","")</f>
        <v>•</v>
      </c>
      <c r="B48" s="12" t="s">
        <v>24</v>
      </c>
      <c r="C48" s="12" t="s">
        <v>120</v>
      </c>
      <c r="D48" s="35" t="s">
        <v>121</v>
      </c>
      <c r="E48" s="12" t="s">
        <v>27</v>
      </c>
      <c r="F48" s="12" t="s">
        <v>21</v>
      </c>
      <c r="G48" s="12" t="s">
        <v>17</v>
      </c>
      <c r="H48" s="11">
        <f>ROUNDUP(SUM(I48:M48)*$T$15+SUM(N48:O48)*$T$16+P48*$T$17+IF(F48="Kollab",1,0),0)</f>
        <v>6</v>
      </c>
      <c r="J48" s="11">
        <v>1</v>
      </c>
      <c r="L48" s="11">
        <v>1</v>
      </c>
      <c r="M48" s="11">
        <v>1</v>
      </c>
      <c r="Q48" s="1">
        <f t="shared" si="0"/>
        <v>3</v>
      </c>
    </row>
    <row r="49" spans="1:17" ht="33" customHeight="1">
      <c r="A49" s="16" t="str">
        <f>IF(COUNTA(E49)&gt;0,"•","")</f>
        <v>•</v>
      </c>
      <c r="B49" s="12" t="s">
        <v>24</v>
      </c>
      <c r="C49" s="12" t="s">
        <v>122</v>
      </c>
      <c r="D49" s="35" t="s">
        <v>123</v>
      </c>
      <c r="E49" s="12" t="s">
        <v>35</v>
      </c>
      <c r="F49" s="12" t="s">
        <v>20</v>
      </c>
      <c r="G49" s="12" t="s">
        <v>17</v>
      </c>
      <c r="H49" s="11">
        <f>ROUNDUP(SUM(I49:M49)*$T$15+SUM(N49:O49)*$T$16+P49*$T$17+IF(F49="Kollab",1,0),0)</f>
        <v>8</v>
      </c>
      <c r="I49" s="11">
        <v>2</v>
      </c>
      <c r="L49" s="11">
        <v>1</v>
      </c>
      <c r="M49" s="11">
        <v>1</v>
      </c>
      <c r="Q49" s="1">
        <f t="shared" si="0"/>
        <v>4</v>
      </c>
    </row>
    <row r="50" spans="1:17" ht="33" customHeight="1">
      <c r="A50" s="16" t="str">
        <f>IF(COUNTA(E50)&gt;0,"•","")</f>
        <v>•</v>
      </c>
      <c r="B50" s="12" t="s">
        <v>24</v>
      </c>
      <c r="C50" s="12" t="s">
        <v>124</v>
      </c>
      <c r="D50" s="35" t="s">
        <v>125</v>
      </c>
      <c r="E50" s="12" t="s">
        <v>32</v>
      </c>
      <c r="F50" s="12" t="s">
        <v>21</v>
      </c>
      <c r="G50" s="12" t="s">
        <v>19</v>
      </c>
      <c r="H50" s="11">
        <f>ROUNDUP(SUM(I50:M50)*$T$15+SUM(N50:O50)*$T$16+P50*$T$17+IF(F50="Kollab",1,0),0)</f>
        <v>3</v>
      </c>
      <c r="P50" s="13">
        <v>2</v>
      </c>
      <c r="Q50" s="1">
        <f t="shared" si="0"/>
        <v>0</v>
      </c>
    </row>
    <row r="51" spans="1:17" ht="33" customHeight="1">
      <c r="A51" s="16" t="str">
        <f>IF(COUNTA(E51)&gt;0,"•","")</f>
        <v>•</v>
      </c>
      <c r="B51" s="12" t="s">
        <v>29</v>
      </c>
      <c r="C51" s="12" t="s">
        <v>126</v>
      </c>
      <c r="E51" s="12" t="s">
        <v>32</v>
      </c>
      <c r="F51" s="12" t="s">
        <v>23</v>
      </c>
      <c r="G51" s="12" t="s">
        <v>17</v>
      </c>
      <c r="H51" s="11">
        <f>ROUNDUP(SUM(I51:M51)*$T$15+SUM(N51:O51)*$T$16+P51*$T$17+IF(F51="Kollab",1,0),0)</f>
        <v>8</v>
      </c>
      <c r="L51" s="11">
        <v>2</v>
      </c>
      <c r="N51" s="11">
        <v>1</v>
      </c>
      <c r="Q51" s="1">
        <f t="shared" si="0"/>
        <v>3</v>
      </c>
    </row>
    <row r="52" spans="1:17" ht="33" customHeight="1">
      <c r="A52" s="16" t="str">
        <f>IF(COUNTA(E52)&gt;0,"•","")</f>
        <v>•</v>
      </c>
      <c r="B52" s="12" t="s">
        <v>24</v>
      </c>
      <c r="C52" s="12" t="s">
        <v>127</v>
      </c>
      <c r="D52" s="35" t="s">
        <v>128</v>
      </c>
      <c r="E52" s="12" t="s">
        <v>35</v>
      </c>
      <c r="F52" s="12" t="s">
        <v>21</v>
      </c>
      <c r="G52" s="12" t="s">
        <v>17</v>
      </c>
      <c r="H52" s="11">
        <f>ROUNDUP(SUM(I52:M52)*$T$15+SUM(N52:O52)*$T$16+P52*$T$17+IF(F52="Kollab",1,0),0)</f>
        <v>4</v>
      </c>
      <c r="L52" s="11">
        <v>1</v>
      </c>
      <c r="M52" s="11">
        <v>1</v>
      </c>
      <c r="Q52" s="1">
        <f t="shared" si="0"/>
        <v>2</v>
      </c>
    </row>
    <row r="53" spans="1:17" ht="33" customHeight="1">
      <c r="A53" s="16" t="str">
        <f>IF(COUNTA(E53)&gt;0,"•","")</f>
        <v>•</v>
      </c>
      <c r="B53" s="12" t="s">
        <v>29</v>
      </c>
      <c r="C53" s="12" t="s">
        <v>129</v>
      </c>
      <c r="D53" s="35" t="s">
        <v>130</v>
      </c>
      <c r="E53" s="12" t="s">
        <v>35</v>
      </c>
      <c r="F53" s="12" t="s">
        <v>20</v>
      </c>
      <c r="G53" s="12" t="s">
        <v>17</v>
      </c>
      <c r="H53" s="11">
        <f>ROUNDUP(SUM(I53:M53)*$T$15+SUM(N53:O53)*$T$16+P53*$T$17+IF(F53="Kollab",1,0),0)</f>
        <v>6</v>
      </c>
      <c r="I53" s="11">
        <v>2</v>
      </c>
      <c r="K53" s="11">
        <v>1</v>
      </c>
      <c r="Q53" s="1">
        <f t="shared" si="0"/>
        <v>3</v>
      </c>
    </row>
    <row r="54" spans="1:17" ht="33" customHeight="1">
      <c r="A54" s="16" t="str">
        <f>IF(COUNTA(E54)&gt;0,"•","")</f>
        <v>•</v>
      </c>
      <c r="B54" s="12" t="s">
        <v>24</v>
      </c>
      <c r="C54" s="12" t="s">
        <v>131</v>
      </c>
      <c r="D54" s="35" t="s">
        <v>132</v>
      </c>
      <c r="E54" s="12" t="s">
        <v>35</v>
      </c>
      <c r="F54" s="12" t="s">
        <v>20</v>
      </c>
      <c r="G54" s="12" t="s">
        <v>16</v>
      </c>
      <c r="H54" s="11">
        <f>ROUNDUP(SUM(I54:M54)*$T$15+SUM(N54:O54)*$T$16+P54*$T$17+IF(F54="Kollab",1,0),0)</f>
        <v>4</v>
      </c>
      <c r="K54" s="11">
        <v>1</v>
      </c>
      <c r="L54" s="11">
        <v>1</v>
      </c>
      <c r="Q54" s="1">
        <f t="shared" si="0"/>
        <v>2</v>
      </c>
    </row>
    <row r="55" spans="1:17" ht="33" customHeight="1">
      <c r="A55" s="16" t="str">
        <f>IF(COUNTA(E55)&gt;0,"•","")</f>
        <v>•</v>
      </c>
      <c r="B55" s="12" t="s">
        <v>24</v>
      </c>
      <c r="C55" s="12" t="s">
        <v>133</v>
      </c>
      <c r="D55" s="35" t="s">
        <v>134</v>
      </c>
      <c r="E55" s="12" t="s">
        <v>27</v>
      </c>
      <c r="F55" s="12" t="s">
        <v>22</v>
      </c>
      <c r="G55" s="12" t="s">
        <v>19</v>
      </c>
      <c r="H55" s="11">
        <f>ROUNDUP(SUM(I55:M55)*$T$15+SUM(N55:O55)*$T$16+P55*$T$17+IF(F55="Kollab",1,0),0)</f>
        <v>4</v>
      </c>
      <c r="P55" s="13">
        <v>2</v>
      </c>
      <c r="Q55" s="1">
        <f t="shared" si="0"/>
        <v>0</v>
      </c>
    </row>
    <row r="56" spans="1:17" ht="33" customHeight="1">
      <c r="A56" s="16" t="str">
        <f>IF(COUNTA(E56)&gt;0,"•","")</f>
        <v>•</v>
      </c>
      <c r="B56" s="12" t="s">
        <v>24</v>
      </c>
      <c r="C56" s="12" t="s">
        <v>135</v>
      </c>
      <c r="D56" s="35" t="s">
        <v>136</v>
      </c>
      <c r="E56" s="12" t="s">
        <v>35</v>
      </c>
      <c r="F56" s="12" t="s">
        <v>21</v>
      </c>
      <c r="G56" s="12" t="s">
        <v>18</v>
      </c>
      <c r="H56" s="11">
        <f>ROUNDUP(SUM(I56:M56)*$T$15+SUM(N56:O56)*$T$16+P56*$T$17+IF(F56="Kollab",1,0),0)</f>
        <v>6</v>
      </c>
      <c r="J56" s="11">
        <v>1</v>
      </c>
      <c r="L56" s="11">
        <v>1</v>
      </c>
      <c r="M56" s="11">
        <v>1</v>
      </c>
      <c r="Q56" s="1">
        <f t="shared" si="0"/>
        <v>3</v>
      </c>
    </row>
    <row r="57" spans="1:17" ht="33" customHeight="1">
      <c r="A57" s="16" t="str">
        <f>IF(COUNTA(E57)&gt;0,"•","")</f>
        <v/>
      </c>
      <c r="Q57" s="1">
        <f t="shared" si="0"/>
        <v>0</v>
      </c>
    </row>
    <row r="58" spans="1:17" ht="33" customHeight="1">
      <c r="A58" s="16" t="str">
        <f>IF(COUNTA(E58)&gt;0,"•","")</f>
        <v/>
      </c>
      <c r="Q58" s="1">
        <f t="shared" si="0"/>
        <v>0</v>
      </c>
    </row>
    <row r="59" spans="1:17" ht="33" customHeight="1">
      <c r="A59" s="16" t="str">
        <f>IF(COUNTA(E59)&gt;0,"•","")</f>
        <v/>
      </c>
      <c r="Q59" s="1">
        <f t="shared" si="0"/>
        <v>0</v>
      </c>
    </row>
    <row r="60" spans="1:17" ht="33" customHeight="1">
      <c r="A60" s="16" t="str">
        <f>IF(COUNTA(E60)&gt;0,"•","")</f>
        <v/>
      </c>
      <c r="Q60" s="1">
        <f t="shared" si="0"/>
        <v>0</v>
      </c>
    </row>
    <row r="61" spans="1:17" ht="33" customHeight="1">
      <c r="A61" s="16" t="str">
        <f>IF(COUNTA(E61)&gt;0,"•","")</f>
        <v/>
      </c>
      <c r="Q61" s="1">
        <f t="shared" si="0"/>
        <v>0</v>
      </c>
    </row>
    <row r="62" spans="1:17" ht="33" customHeight="1">
      <c r="A62" s="16" t="str">
        <f>IF(COUNTA(E62)&gt;0,"•","")</f>
        <v/>
      </c>
      <c r="Q62" s="1">
        <f t="shared" si="0"/>
        <v>0</v>
      </c>
    </row>
    <row r="63" spans="1:17" ht="33" customHeight="1">
      <c r="A63" s="16" t="str">
        <f>IF(COUNTA(E63)&gt;0,"•","")</f>
        <v/>
      </c>
      <c r="Q63" s="1">
        <f t="shared" si="0"/>
        <v>0</v>
      </c>
    </row>
    <row r="64" spans="1:17" ht="33" customHeight="1">
      <c r="A64" s="16" t="str">
        <f>IF(COUNTA(E64)&gt;0,"•","")</f>
        <v/>
      </c>
      <c r="Q64" s="1">
        <f t="shared" si="0"/>
        <v>0</v>
      </c>
    </row>
    <row r="65" spans="1:17" ht="33" customHeight="1">
      <c r="A65" s="16" t="str">
        <f>IF(COUNTA(E65)&gt;0,"•","")</f>
        <v/>
      </c>
      <c r="Q65" s="1">
        <f t="shared" si="0"/>
        <v>0</v>
      </c>
    </row>
    <row r="66" spans="1:17" ht="33" customHeight="1">
      <c r="A66" s="16" t="str">
        <f>IF(COUNTA(E66)&gt;0,"•","")</f>
        <v/>
      </c>
      <c r="Q66" s="1">
        <f t="shared" si="0"/>
        <v>0</v>
      </c>
    </row>
    <row r="67" spans="1:17" ht="33" customHeight="1">
      <c r="A67" s="16" t="str">
        <f>IF(COUNTA(E67)&gt;0,"•","")</f>
        <v/>
      </c>
      <c r="Q67" s="1">
        <f t="shared" ref="Q67:Q130" si="6">SUM(I67:O67)</f>
        <v>0</v>
      </c>
    </row>
    <row r="68" spans="1:17" ht="33" customHeight="1">
      <c r="A68" s="16" t="str">
        <f>IF(COUNTA(E68)&gt;0,"•","")</f>
        <v/>
      </c>
      <c r="Q68" s="1">
        <f t="shared" si="6"/>
        <v>0</v>
      </c>
    </row>
    <row r="69" spans="1:17" ht="33" customHeight="1">
      <c r="A69" s="16" t="str">
        <f>IF(COUNTA(E69)&gt;0,"•","")</f>
        <v/>
      </c>
      <c r="Q69" s="1">
        <f t="shared" si="6"/>
        <v>0</v>
      </c>
    </row>
    <row r="70" spans="1:17" ht="33" customHeight="1">
      <c r="A70" s="16" t="str">
        <f>IF(COUNTA(E70)&gt;0,"•","")</f>
        <v/>
      </c>
      <c r="Q70" s="1">
        <f t="shared" si="6"/>
        <v>0</v>
      </c>
    </row>
    <row r="71" spans="1:17" ht="33" customHeight="1">
      <c r="A71" s="16" t="str">
        <f>IF(COUNTA(E71)&gt;0,"•","")</f>
        <v/>
      </c>
      <c r="Q71" s="1">
        <f t="shared" si="6"/>
        <v>0</v>
      </c>
    </row>
    <row r="72" spans="1:17" ht="33" customHeight="1">
      <c r="A72" s="16" t="str">
        <f>IF(COUNTA(E72)&gt;0,"•","")</f>
        <v/>
      </c>
      <c r="Q72" s="1">
        <f t="shared" si="6"/>
        <v>0</v>
      </c>
    </row>
    <row r="73" spans="1:17" ht="33" customHeight="1">
      <c r="A73" s="16" t="str">
        <f>IF(COUNTA(E73)&gt;0,"•","")</f>
        <v/>
      </c>
      <c r="Q73" s="1">
        <f t="shared" si="6"/>
        <v>0</v>
      </c>
    </row>
    <row r="74" spans="1:17" ht="33" customHeight="1">
      <c r="A74" s="16" t="str">
        <f>IF(COUNTA(E74)&gt;0,"•","")</f>
        <v/>
      </c>
      <c r="Q74" s="1">
        <f t="shared" si="6"/>
        <v>0</v>
      </c>
    </row>
    <row r="75" spans="1:17" ht="33" customHeight="1">
      <c r="A75" s="16" t="str">
        <f>IF(COUNTA(E75)&gt;0,"•","")</f>
        <v/>
      </c>
      <c r="Q75" s="1">
        <f t="shared" si="6"/>
        <v>0</v>
      </c>
    </row>
    <row r="76" spans="1:17" ht="33" customHeight="1">
      <c r="A76" s="16" t="str">
        <f>IF(COUNTA(E76)&gt;0,"•","")</f>
        <v/>
      </c>
      <c r="Q76" s="1">
        <f t="shared" si="6"/>
        <v>0</v>
      </c>
    </row>
    <row r="77" spans="1:17" ht="33" customHeight="1">
      <c r="A77" s="16" t="str">
        <f>IF(COUNTA(E77)&gt;0,"•","")</f>
        <v/>
      </c>
      <c r="Q77" s="1">
        <f t="shared" si="6"/>
        <v>0</v>
      </c>
    </row>
    <row r="78" spans="1:17" ht="33" customHeight="1">
      <c r="A78" s="16" t="str">
        <f>IF(COUNTA(E78)&gt;0,"•","")</f>
        <v/>
      </c>
      <c r="Q78" s="1">
        <f t="shared" si="6"/>
        <v>0</v>
      </c>
    </row>
    <row r="79" spans="1:17" ht="33" customHeight="1">
      <c r="A79" s="16" t="str">
        <f>IF(COUNTA(E79)&gt;0,"•","")</f>
        <v/>
      </c>
      <c r="Q79" s="1">
        <f t="shared" si="6"/>
        <v>0</v>
      </c>
    </row>
    <row r="80" spans="1:17" ht="33" customHeight="1">
      <c r="A80" s="16" t="str">
        <f>IF(COUNTA(E80)&gt;0,"•","")</f>
        <v/>
      </c>
      <c r="Q80" s="1">
        <f t="shared" si="6"/>
        <v>0</v>
      </c>
    </row>
    <row r="81" spans="1:17" ht="33" customHeight="1">
      <c r="A81" s="16" t="str">
        <f>IF(COUNTA(E81)&gt;0,"•","")</f>
        <v/>
      </c>
      <c r="Q81" s="1">
        <f t="shared" si="6"/>
        <v>0</v>
      </c>
    </row>
    <row r="82" spans="1:17" ht="33" customHeight="1">
      <c r="A82" s="16" t="str">
        <f>IF(COUNTA(E82)&gt;0,"•","")</f>
        <v/>
      </c>
      <c r="Q82" s="1">
        <f t="shared" si="6"/>
        <v>0</v>
      </c>
    </row>
    <row r="83" spans="1:17" ht="33" customHeight="1">
      <c r="A83" s="16" t="str">
        <f>IF(COUNTA(E83)&gt;0,"•","")</f>
        <v/>
      </c>
      <c r="Q83" s="1">
        <f t="shared" si="6"/>
        <v>0</v>
      </c>
    </row>
    <row r="84" spans="1:17" ht="33" customHeight="1">
      <c r="A84" s="16" t="str">
        <f>IF(COUNTA(E84)&gt;0,"•","")</f>
        <v/>
      </c>
      <c r="Q84" s="1">
        <f t="shared" si="6"/>
        <v>0</v>
      </c>
    </row>
    <row r="85" spans="1:17" ht="33" customHeight="1">
      <c r="A85" s="16" t="str">
        <f>IF(COUNTA(E85)&gt;0,"•","")</f>
        <v/>
      </c>
      <c r="Q85" s="1">
        <f t="shared" si="6"/>
        <v>0</v>
      </c>
    </row>
    <row r="86" spans="1:17" ht="33" customHeight="1">
      <c r="A86" s="16" t="str">
        <f>IF(COUNTA(E86)&gt;0,"•","")</f>
        <v/>
      </c>
      <c r="Q86" s="1">
        <f t="shared" si="6"/>
        <v>0</v>
      </c>
    </row>
    <row r="87" spans="1:17" ht="33" customHeight="1">
      <c r="A87" s="16" t="str">
        <f>IF(COUNTA(E87)&gt;0,"•","")</f>
        <v/>
      </c>
      <c r="Q87" s="1">
        <f t="shared" si="6"/>
        <v>0</v>
      </c>
    </row>
    <row r="88" spans="1:17" ht="33" customHeight="1">
      <c r="A88" s="16" t="str">
        <f>IF(COUNTA(E88)&gt;0,"•","")</f>
        <v/>
      </c>
      <c r="Q88" s="1">
        <f t="shared" si="6"/>
        <v>0</v>
      </c>
    </row>
    <row r="89" spans="1:17" ht="33" customHeight="1">
      <c r="A89" s="16" t="str">
        <f>IF(COUNTA(E89)&gt;0,"•","")</f>
        <v/>
      </c>
      <c r="Q89" s="1">
        <f t="shared" si="6"/>
        <v>0</v>
      </c>
    </row>
    <row r="90" spans="1:17" ht="33" customHeight="1">
      <c r="A90" s="16" t="str">
        <f>IF(COUNTA(E90)&gt;0,"•","")</f>
        <v/>
      </c>
      <c r="Q90" s="1">
        <f t="shared" si="6"/>
        <v>0</v>
      </c>
    </row>
    <row r="91" spans="1:17" ht="33" customHeight="1">
      <c r="A91" s="16" t="str">
        <f>IF(COUNTA(E91)&gt;0,"•","")</f>
        <v/>
      </c>
      <c r="Q91" s="1">
        <f t="shared" si="6"/>
        <v>0</v>
      </c>
    </row>
    <row r="92" spans="1:17" ht="33" customHeight="1">
      <c r="A92" s="16" t="str">
        <f>IF(COUNTA(E92)&gt;0,"•","")</f>
        <v/>
      </c>
      <c r="Q92" s="1">
        <f t="shared" si="6"/>
        <v>0</v>
      </c>
    </row>
    <row r="93" spans="1:17" ht="33" customHeight="1">
      <c r="A93" s="16" t="str">
        <f>IF(COUNTA(E93)&gt;0,"•","")</f>
        <v/>
      </c>
      <c r="Q93" s="1">
        <f t="shared" si="6"/>
        <v>0</v>
      </c>
    </row>
    <row r="94" spans="1:17" ht="33" customHeight="1">
      <c r="A94" s="16" t="str">
        <f>IF(COUNTA(E94)&gt;0,"•","")</f>
        <v/>
      </c>
      <c r="Q94" s="1">
        <f t="shared" si="6"/>
        <v>0</v>
      </c>
    </row>
    <row r="95" spans="1:17" ht="33" customHeight="1">
      <c r="A95" s="16" t="str">
        <f>IF(COUNTA(E95)&gt;0,"•","")</f>
        <v/>
      </c>
      <c r="Q95" s="1">
        <f t="shared" si="6"/>
        <v>0</v>
      </c>
    </row>
    <row r="96" spans="1:17" ht="33" customHeight="1">
      <c r="A96" s="16" t="str">
        <f>IF(COUNTA(E96)&gt;0,"•","")</f>
        <v/>
      </c>
      <c r="Q96" s="1">
        <f t="shared" si="6"/>
        <v>0</v>
      </c>
    </row>
    <row r="97" spans="1:17" ht="33" customHeight="1">
      <c r="A97" s="16" t="str">
        <f>IF(COUNTA(E97)&gt;0,"•","")</f>
        <v/>
      </c>
      <c r="Q97" s="1">
        <f t="shared" si="6"/>
        <v>0</v>
      </c>
    </row>
    <row r="98" spans="1:17" ht="33" customHeight="1">
      <c r="A98" s="16" t="str">
        <f>IF(COUNTA(E98)&gt;0,"•","")</f>
        <v/>
      </c>
      <c r="Q98" s="1">
        <f t="shared" si="6"/>
        <v>0</v>
      </c>
    </row>
    <row r="99" spans="1:17" ht="33" customHeight="1">
      <c r="A99" s="16" t="str">
        <f>IF(COUNTA(E99)&gt;0,"•","")</f>
        <v/>
      </c>
      <c r="Q99" s="1">
        <f t="shared" si="6"/>
        <v>0</v>
      </c>
    </row>
    <row r="100" spans="1:17" ht="33" customHeight="1">
      <c r="A100" s="16" t="str">
        <f>IF(COUNTA(E100)&gt;0,"•","")</f>
        <v/>
      </c>
      <c r="Q100" s="1">
        <f t="shared" si="6"/>
        <v>0</v>
      </c>
    </row>
    <row r="101" spans="1:17" ht="33" customHeight="1">
      <c r="A101" s="16" t="str">
        <f>IF(COUNTA(E101)&gt;0,"•","")</f>
        <v/>
      </c>
      <c r="Q101" s="1">
        <f t="shared" si="6"/>
        <v>0</v>
      </c>
    </row>
    <row r="102" spans="1:17" ht="33" customHeight="1">
      <c r="A102" s="16" t="str">
        <f>IF(COUNTA(E102)&gt;0,"•","")</f>
        <v/>
      </c>
      <c r="Q102" s="1">
        <f t="shared" si="6"/>
        <v>0</v>
      </c>
    </row>
    <row r="103" spans="1:17" ht="33" customHeight="1">
      <c r="A103" s="16" t="str">
        <f>IF(COUNTA(E103)&gt;0,"•","")</f>
        <v/>
      </c>
      <c r="Q103" s="1">
        <f t="shared" si="6"/>
        <v>0</v>
      </c>
    </row>
    <row r="104" spans="1:17" ht="33" customHeight="1">
      <c r="A104" s="16" t="str">
        <f>IF(COUNTA(E104)&gt;0,"•","")</f>
        <v/>
      </c>
      <c r="Q104" s="1">
        <f t="shared" si="6"/>
        <v>0</v>
      </c>
    </row>
    <row r="105" spans="1:17" ht="33" customHeight="1">
      <c r="A105" s="16" t="str">
        <f>IF(COUNTA(E105)&gt;0,"•","")</f>
        <v/>
      </c>
      <c r="Q105" s="1">
        <f t="shared" si="6"/>
        <v>0</v>
      </c>
    </row>
    <row r="106" spans="1:17" ht="33" customHeight="1">
      <c r="A106" s="16" t="str">
        <f>IF(COUNTA(E106)&gt;0,"•","")</f>
        <v/>
      </c>
      <c r="Q106" s="1">
        <f t="shared" si="6"/>
        <v>0</v>
      </c>
    </row>
    <row r="107" spans="1:17" ht="33" customHeight="1">
      <c r="A107" s="16" t="str">
        <f>IF(COUNTA(E107)&gt;0,"•","")</f>
        <v/>
      </c>
      <c r="Q107" s="1">
        <f t="shared" si="6"/>
        <v>0</v>
      </c>
    </row>
    <row r="108" spans="1:17" ht="33" customHeight="1">
      <c r="A108" s="16" t="str">
        <f>IF(COUNTA(E108)&gt;0,"•","")</f>
        <v/>
      </c>
      <c r="Q108" s="1">
        <f t="shared" si="6"/>
        <v>0</v>
      </c>
    </row>
    <row r="109" spans="1:17" ht="33" customHeight="1">
      <c r="A109" s="16" t="str">
        <f>IF(COUNTA(E109)&gt;0,"•","")</f>
        <v/>
      </c>
      <c r="Q109" s="1">
        <f t="shared" si="6"/>
        <v>0</v>
      </c>
    </row>
    <row r="110" spans="1:17" ht="33" customHeight="1">
      <c r="A110" s="16" t="str">
        <f>IF(COUNTA(E110)&gt;0,"•","")</f>
        <v/>
      </c>
      <c r="Q110" s="1">
        <f t="shared" si="6"/>
        <v>0</v>
      </c>
    </row>
    <row r="111" spans="1:17" ht="33" customHeight="1">
      <c r="A111" s="16" t="str">
        <f>IF(COUNTA(E111)&gt;0,"•","")</f>
        <v/>
      </c>
      <c r="Q111" s="1">
        <f t="shared" si="6"/>
        <v>0</v>
      </c>
    </row>
    <row r="112" spans="1:17" ht="33" customHeight="1">
      <c r="A112" s="16" t="str">
        <f>IF(COUNTA(E112)&gt;0,"•","")</f>
        <v/>
      </c>
      <c r="Q112" s="1">
        <f t="shared" si="6"/>
        <v>0</v>
      </c>
    </row>
    <row r="113" spans="1:17" ht="33" customHeight="1">
      <c r="A113" s="16" t="str">
        <f>IF(COUNTA(E113)&gt;0,"•","")</f>
        <v/>
      </c>
      <c r="Q113" s="1">
        <f t="shared" si="6"/>
        <v>0</v>
      </c>
    </row>
    <row r="114" spans="1:17" ht="33" customHeight="1">
      <c r="A114" s="16" t="str">
        <f>IF(COUNTA(E114)&gt;0,"•","")</f>
        <v/>
      </c>
      <c r="Q114" s="1">
        <f t="shared" si="6"/>
        <v>0</v>
      </c>
    </row>
    <row r="115" spans="1:17" ht="33" customHeight="1">
      <c r="A115" s="16" t="str">
        <f>IF(COUNTA(E115)&gt;0,"•","")</f>
        <v/>
      </c>
      <c r="Q115" s="1">
        <f t="shared" si="6"/>
        <v>0</v>
      </c>
    </row>
    <row r="116" spans="1:17" ht="33" customHeight="1">
      <c r="A116" s="16" t="str">
        <f>IF(COUNTA(E116)&gt;0,"•","")</f>
        <v/>
      </c>
      <c r="Q116" s="1">
        <f t="shared" si="6"/>
        <v>0</v>
      </c>
    </row>
    <row r="117" spans="1:17" ht="33" customHeight="1">
      <c r="A117" s="16" t="str">
        <f>IF(COUNTA(E117)&gt;0,"•","")</f>
        <v/>
      </c>
      <c r="Q117" s="1">
        <f t="shared" si="6"/>
        <v>0</v>
      </c>
    </row>
    <row r="118" spans="1:17" ht="33" customHeight="1">
      <c r="A118" s="16" t="str">
        <f>IF(COUNTA(E118)&gt;0,"•","")</f>
        <v/>
      </c>
      <c r="Q118" s="1">
        <f t="shared" si="6"/>
        <v>0</v>
      </c>
    </row>
    <row r="119" spans="1:17" ht="33" customHeight="1">
      <c r="A119" s="16" t="str">
        <f>IF(COUNTA(E119)&gt;0,"•","")</f>
        <v/>
      </c>
      <c r="Q119" s="1">
        <f t="shared" si="6"/>
        <v>0</v>
      </c>
    </row>
    <row r="120" spans="1:17" ht="33" customHeight="1">
      <c r="A120" s="16" t="str">
        <f>IF(COUNTA(E120)&gt;0,"•","")</f>
        <v/>
      </c>
      <c r="Q120" s="1">
        <f t="shared" si="6"/>
        <v>0</v>
      </c>
    </row>
    <row r="121" spans="1:17" ht="33" customHeight="1">
      <c r="A121" s="16" t="str">
        <f>IF(COUNTA(E121)&gt;0,"•","")</f>
        <v/>
      </c>
      <c r="Q121" s="1">
        <f t="shared" si="6"/>
        <v>0</v>
      </c>
    </row>
    <row r="122" spans="1:17" ht="33" customHeight="1">
      <c r="A122" s="16" t="str">
        <f>IF(COUNTA(E122)&gt;0,"•","")</f>
        <v/>
      </c>
      <c r="Q122" s="1">
        <f t="shared" si="6"/>
        <v>0</v>
      </c>
    </row>
    <row r="123" spans="1:17" ht="33" customHeight="1">
      <c r="A123" s="16" t="str">
        <f>IF(COUNTA(E123)&gt;0,"•","")</f>
        <v/>
      </c>
      <c r="Q123" s="1">
        <f t="shared" si="6"/>
        <v>0</v>
      </c>
    </row>
    <row r="124" spans="1:17" ht="33" customHeight="1">
      <c r="A124" s="16" t="str">
        <f>IF(COUNTA(E124)&gt;0,"•","")</f>
        <v/>
      </c>
      <c r="Q124" s="1">
        <f t="shared" si="6"/>
        <v>0</v>
      </c>
    </row>
    <row r="125" spans="1:17" ht="33" customHeight="1">
      <c r="A125" s="16" t="str">
        <f>IF(COUNTA(E125)&gt;0,"•","")</f>
        <v/>
      </c>
      <c r="Q125" s="1">
        <f t="shared" si="6"/>
        <v>0</v>
      </c>
    </row>
    <row r="126" spans="1:17" ht="33" customHeight="1">
      <c r="A126" s="16" t="str">
        <f>IF(COUNTA(E126)&gt;0,"•","")</f>
        <v/>
      </c>
      <c r="Q126" s="1">
        <f t="shared" si="6"/>
        <v>0</v>
      </c>
    </row>
    <row r="127" spans="1:17" ht="33" customHeight="1">
      <c r="A127" s="16" t="str">
        <f>IF(COUNTA(E127)&gt;0,"•","")</f>
        <v/>
      </c>
      <c r="Q127" s="1">
        <f t="shared" si="6"/>
        <v>0</v>
      </c>
    </row>
    <row r="128" spans="1:17" ht="33" customHeight="1">
      <c r="A128" s="16" t="str">
        <f>IF(COUNTA(E128)&gt;0,"•","")</f>
        <v/>
      </c>
      <c r="Q128" s="1">
        <f t="shared" si="6"/>
        <v>0</v>
      </c>
    </row>
    <row r="129" spans="1:17" ht="33" customHeight="1">
      <c r="A129" s="16" t="str">
        <f>IF(COUNTA(E129)&gt;0,"•","")</f>
        <v/>
      </c>
      <c r="Q129" s="1">
        <f t="shared" si="6"/>
        <v>0</v>
      </c>
    </row>
    <row r="130" spans="1:17" ht="33" customHeight="1">
      <c r="A130" s="16" t="str">
        <f>IF(COUNTA(E130)&gt;0,"•","")</f>
        <v/>
      </c>
      <c r="Q130" s="1">
        <f t="shared" si="6"/>
        <v>0</v>
      </c>
    </row>
    <row r="131" spans="1:17" ht="33" customHeight="1">
      <c r="A131" s="16" t="str">
        <f>IF(COUNTA(E131)&gt;0,"•","")</f>
        <v/>
      </c>
      <c r="Q131" s="1">
        <f t="shared" ref="Q131:Q194" si="7">SUM(I131:O131)</f>
        <v>0</v>
      </c>
    </row>
    <row r="132" spans="1:17" ht="33" customHeight="1">
      <c r="A132" s="16" t="str">
        <f>IF(COUNTA(E132)&gt;0,"•","")</f>
        <v/>
      </c>
      <c r="Q132" s="1">
        <f t="shared" si="7"/>
        <v>0</v>
      </c>
    </row>
    <row r="133" spans="1:17" ht="33" customHeight="1">
      <c r="A133" s="16" t="str">
        <f>IF(COUNTA(E133)&gt;0,"•","")</f>
        <v/>
      </c>
      <c r="Q133" s="1">
        <f t="shared" si="7"/>
        <v>0</v>
      </c>
    </row>
    <row r="134" spans="1:17" ht="33" customHeight="1">
      <c r="A134" s="16" t="str">
        <f>IF(COUNTA(E134)&gt;0,"•","")</f>
        <v/>
      </c>
      <c r="Q134" s="1">
        <f t="shared" si="7"/>
        <v>0</v>
      </c>
    </row>
    <row r="135" spans="1:17" ht="33" customHeight="1">
      <c r="A135" s="16" t="str">
        <f>IF(COUNTA(E135)&gt;0,"•","")</f>
        <v/>
      </c>
      <c r="Q135" s="1">
        <f t="shared" si="7"/>
        <v>0</v>
      </c>
    </row>
    <row r="136" spans="1:17" ht="33" customHeight="1">
      <c r="A136" s="16" t="str">
        <f>IF(COUNTA(E136)&gt;0,"•","")</f>
        <v/>
      </c>
      <c r="Q136" s="1">
        <f t="shared" si="7"/>
        <v>0</v>
      </c>
    </row>
    <row r="137" spans="1:17" ht="33" customHeight="1">
      <c r="A137" s="16" t="str">
        <f>IF(COUNTA(E137)&gt;0,"•","")</f>
        <v/>
      </c>
      <c r="Q137" s="1">
        <f t="shared" si="7"/>
        <v>0</v>
      </c>
    </row>
    <row r="138" spans="1:17" ht="33" customHeight="1">
      <c r="A138" s="16" t="str">
        <f>IF(COUNTA(E138)&gt;0,"•","")</f>
        <v/>
      </c>
      <c r="Q138" s="1">
        <f t="shared" si="7"/>
        <v>0</v>
      </c>
    </row>
    <row r="139" spans="1:17" ht="33" customHeight="1">
      <c r="A139" s="16" t="str">
        <f>IF(COUNTA(E139)&gt;0,"•","")</f>
        <v/>
      </c>
      <c r="Q139" s="1">
        <f t="shared" si="7"/>
        <v>0</v>
      </c>
    </row>
    <row r="140" spans="1:17" ht="33" customHeight="1">
      <c r="A140" s="16" t="str">
        <f>IF(COUNTA(E140)&gt;0,"•","")</f>
        <v/>
      </c>
      <c r="Q140" s="1">
        <f t="shared" si="7"/>
        <v>0</v>
      </c>
    </row>
    <row r="141" spans="1:17" ht="33" customHeight="1">
      <c r="A141" s="16" t="str">
        <f>IF(COUNTA(E141)&gt;0,"•","")</f>
        <v/>
      </c>
      <c r="Q141" s="1">
        <f t="shared" si="7"/>
        <v>0</v>
      </c>
    </row>
    <row r="142" spans="1:17" ht="33" customHeight="1">
      <c r="A142" s="16" t="str">
        <f>IF(COUNTA(E142)&gt;0,"•","")</f>
        <v/>
      </c>
      <c r="Q142" s="1">
        <f t="shared" si="7"/>
        <v>0</v>
      </c>
    </row>
    <row r="143" spans="1:17" ht="33" customHeight="1">
      <c r="A143" s="16" t="str">
        <f>IF(COUNTA(E143)&gt;0,"•","")</f>
        <v/>
      </c>
      <c r="Q143" s="1">
        <f t="shared" si="7"/>
        <v>0</v>
      </c>
    </row>
    <row r="144" spans="1:17" ht="33" customHeight="1">
      <c r="A144" s="16" t="str">
        <f>IF(COUNTA(E144)&gt;0,"•","")</f>
        <v/>
      </c>
      <c r="Q144" s="1">
        <f t="shared" si="7"/>
        <v>0</v>
      </c>
    </row>
    <row r="145" spans="1:17" ht="33" customHeight="1">
      <c r="A145" s="16" t="str">
        <f>IF(COUNTA(E145)&gt;0,"•","")</f>
        <v/>
      </c>
      <c r="Q145" s="1">
        <f t="shared" si="7"/>
        <v>0</v>
      </c>
    </row>
    <row r="146" spans="1:17" ht="33" customHeight="1">
      <c r="A146" s="16" t="str">
        <f>IF(COUNTA(E146)&gt;0,"•","")</f>
        <v/>
      </c>
      <c r="Q146" s="1">
        <f t="shared" si="7"/>
        <v>0</v>
      </c>
    </row>
    <row r="147" spans="1:17" ht="33" customHeight="1">
      <c r="A147" s="16" t="str">
        <f>IF(COUNTA(E147)&gt;0,"•","")</f>
        <v/>
      </c>
      <c r="Q147" s="1">
        <f t="shared" si="7"/>
        <v>0</v>
      </c>
    </row>
    <row r="148" spans="1:17" ht="33" customHeight="1">
      <c r="A148" s="16" t="str">
        <f>IF(COUNTA(E148)&gt;0,"•","")</f>
        <v/>
      </c>
      <c r="Q148" s="1">
        <f t="shared" si="7"/>
        <v>0</v>
      </c>
    </row>
    <row r="149" spans="1:17" ht="33" customHeight="1">
      <c r="A149" s="16" t="str">
        <f>IF(COUNTA(E149)&gt;0,"•","")</f>
        <v/>
      </c>
      <c r="Q149" s="1">
        <f t="shared" si="7"/>
        <v>0</v>
      </c>
    </row>
    <row r="150" spans="1:17" ht="33" customHeight="1">
      <c r="A150" s="16" t="str">
        <f>IF(COUNTA(E150)&gt;0,"•","")</f>
        <v/>
      </c>
      <c r="Q150" s="1">
        <f t="shared" si="7"/>
        <v>0</v>
      </c>
    </row>
    <row r="151" spans="1:17" ht="33" customHeight="1">
      <c r="A151" s="16" t="str">
        <f>IF(COUNTA(E151)&gt;0,"•","")</f>
        <v/>
      </c>
      <c r="Q151" s="1">
        <f t="shared" si="7"/>
        <v>0</v>
      </c>
    </row>
    <row r="152" spans="1:17" ht="33" customHeight="1">
      <c r="A152" s="16" t="str">
        <f>IF(COUNTA(E152)&gt;0,"•","")</f>
        <v/>
      </c>
      <c r="Q152" s="1">
        <f t="shared" si="7"/>
        <v>0</v>
      </c>
    </row>
    <row r="153" spans="1:17" ht="33" customHeight="1">
      <c r="A153" s="16" t="str">
        <f>IF(COUNTA(E153)&gt;0,"•","")</f>
        <v/>
      </c>
      <c r="Q153" s="1">
        <f t="shared" si="7"/>
        <v>0</v>
      </c>
    </row>
    <row r="154" spans="1:17" ht="33" customHeight="1">
      <c r="A154" s="16" t="str">
        <f>IF(COUNTA(E154)&gt;0,"•","")</f>
        <v/>
      </c>
      <c r="Q154" s="1">
        <f t="shared" si="7"/>
        <v>0</v>
      </c>
    </row>
    <row r="155" spans="1:17" ht="33" customHeight="1">
      <c r="A155" s="16" t="str">
        <f>IF(COUNTA(E155)&gt;0,"•","")</f>
        <v/>
      </c>
      <c r="Q155" s="1">
        <f t="shared" si="7"/>
        <v>0</v>
      </c>
    </row>
    <row r="156" spans="1:17" ht="33" customHeight="1">
      <c r="A156" s="16" t="str">
        <f>IF(COUNTA(E156)&gt;0,"•","")</f>
        <v/>
      </c>
      <c r="Q156" s="1">
        <f t="shared" si="7"/>
        <v>0</v>
      </c>
    </row>
    <row r="157" spans="1:17" ht="33" customHeight="1">
      <c r="A157" s="16" t="str">
        <f>IF(COUNTA(E157)&gt;0,"•","")</f>
        <v/>
      </c>
      <c r="Q157" s="1">
        <f t="shared" si="7"/>
        <v>0</v>
      </c>
    </row>
    <row r="158" spans="1:17" ht="33" customHeight="1">
      <c r="A158" s="16" t="str">
        <f>IF(COUNTA(E158)&gt;0,"•","")</f>
        <v/>
      </c>
      <c r="Q158" s="1">
        <f t="shared" si="7"/>
        <v>0</v>
      </c>
    </row>
    <row r="159" spans="1:17" ht="33" customHeight="1">
      <c r="A159" s="16" t="str">
        <f>IF(COUNTA(E159)&gt;0,"•","")</f>
        <v/>
      </c>
      <c r="Q159" s="1">
        <f t="shared" si="7"/>
        <v>0</v>
      </c>
    </row>
    <row r="160" spans="1:17" ht="33" customHeight="1">
      <c r="A160" s="16" t="str">
        <f>IF(COUNTA(E160)&gt;0,"•","")</f>
        <v/>
      </c>
      <c r="Q160" s="1">
        <f t="shared" si="7"/>
        <v>0</v>
      </c>
    </row>
    <row r="161" spans="1:17" ht="33" customHeight="1">
      <c r="A161" s="16" t="str">
        <f>IF(COUNTA(E161)&gt;0,"•","")</f>
        <v/>
      </c>
      <c r="Q161" s="1">
        <f t="shared" si="7"/>
        <v>0</v>
      </c>
    </row>
    <row r="162" spans="1:17" ht="33" customHeight="1">
      <c r="A162" s="16" t="str">
        <f>IF(COUNTA(E162)&gt;0,"•","")</f>
        <v/>
      </c>
      <c r="Q162" s="1">
        <f t="shared" si="7"/>
        <v>0</v>
      </c>
    </row>
    <row r="163" spans="1:17" ht="33" customHeight="1">
      <c r="A163" s="16" t="str">
        <f>IF(COUNTA(E163)&gt;0,"•","")</f>
        <v/>
      </c>
      <c r="Q163" s="1">
        <f t="shared" si="7"/>
        <v>0</v>
      </c>
    </row>
    <row r="164" spans="1:17" ht="33" customHeight="1">
      <c r="A164" s="16" t="str">
        <f>IF(COUNTA(E164)&gt;0,"•","")</f>
        <v/>
      </c>
      <c r="Q164" s="1">
        <f t="shared" si="7"/>
        <v>0</v>
      </c>
    </row>
    <row r="165" spans="1:17" ht="33" customHeight="1">
      <c r="A165" s="16" t="str">
        <f>IF(COUNTA(E165)&gt;0,"•","")</f>
        <v/>
      </c>
      <c r="Q165" s="1">
        <f t="shared" si="7"/>
        <v>0</v>
      </c>
    </row>
    <row r="166" spans="1:17" ht="33" customHeight="1">
      <c r="A166" s="16" t="str">
        <f>IF(COUNTA(E166)&gt;0,"•","")</f>
        <v/>
      </c>
      <c r="Q166" s="1">
        <f t="shared" si="7"/>
        <v>0</v>
      </c>
    </row>
    <row r="167" spans="1:17" ht="33" customHeight="1">
      <c r="A167" s="16" t="str">
        <f>IF(COUNTA(E167)&gt;0,"•","")</f>
        <v/>
      </c>
      <c r="Q167" s="1">
        <f t="shared" si="7"/>
        <v>0</v>
      </c>
    </row>
    <row r="168" spans="1:17" ht="33" customHeight="1">
      <c r="A168" s="16" t="str">
        <f>IF(COUNTA(E168)&gt;0,"•","")</f>
        <v/>
      </c>
      <c r="Q168" s="1">
        <f t="shared" si="7"/>
        <v>0</v>
      </c>
    </row>
    <row r="169" spans="1:17" ht="33" customHeight="1">
      <c r="A169" s="16" t="str">
        <f>IF(COUNTA(E169)&gt;0,"•","")</f>
        <v/>
      </c>
      <c r="Q169" s="1">
        <f t="shared" si="7"/>
        <v>0</v>
      </c>
    </row>
    <row r="170" spans="1:17" ht="33" customHeight="1">
      <c r="A170" s="16" t="str">
        <f>IF(COUNTA(E170)&gt;0,"•","")</f>
        <v/>
      </c>
      <c r="Q170" s="1">
        <f t="shared" si="7"/>
        <v>0</v>
      </c>
    </row>
    <row r="171" spans="1:17" ht="33" customHeight="1">
      <c r="A171" s="16" t="str">
        <f>IF(COUNTA(E171)&gt;0,"•","")</f>
        <v/>
      </c>
      <c r="Q171" s="1">
        <f t="shared" si="7"/>
        <v>0</v>
      </c>
    </row>
    <row r="172" spans="1:17" ht="33" customHeight="1">
      <c r="A172" s="16" t="str">
        <f>IF(COUNTA(E172)&gt;0,"•","")</f>
        <v/>
      </c>
      <c r="Q172" s="1">
        <f t="shared" si="7"/>
        <v>0</v>
      </c>
    </row>
    <row r="173" spans="1:17" ht="33" customHeight="1">
      <c r="A173" s="16" t="str">
        <f>IF(COUNTA(E173)&gt;0,"•","")</f>
        <v/>
      </c>
      <c r="Q173" s="1">
        <f t="shared" si="7"/>
        <v>0</v>
      </c>
    </row>
    <row r="174" spans="1:17" ht="33" customHeight="1">
      <c r="A174" s="16" t="str">
        <f>IF(COUNTA(E174)&gt;0,"•","")</f>
        <v/>
      </c>
      <c r="Q174" s="1">
        <f t="shared" si="7"/>
        <v>0</v>
      </c>
    </row>
    <row r="175" spans="1:17" ht="33" customHeight="1">
      <c r="A175" s="16" t="str">
        <f>IF(COUNTA(E175)&gt;0,"•","")</f>
        <v/>
      </c>
      <c r="Q175" s="1">
        <f t="shared" si="7"/>
        <v>0</v>
      </c>
    </row>
    <row r="176" spans="1:17" ht="33" customHeight="1">
      <c r="A176" s="16" t="str">
        <f>IF(COUNTA(E176)&gt;0,"•","")</f>
        <v/>
      </c>
      <c r="Q176" s="1">
        <f t="shared" si="7"/>
        <v>0</v>
      </c>
    </row>
    <row r="177" spans="1:17" ht="33" customHeight="1">
      <c r="A177" s="16" t="str">
        <f>IF(COUNTA(E177)&gt;0,"•","")</f>
        <v/>
      </c>
      <c r="Q177" s="1">
        <f t="shared" si="7"/>
        <v>0</v>
      </c>
    </row>
    <row r="178" spans="1:17" ht="33" customHeight="1">
      <c r="A178" s="16" t="str">
        <f>IF(COUNTA(E178)&gt;0,"•","")</f>
        <v/>
      </c>
      <c r="Q178" s="1">
        <f t="shared" si="7"/>
        <v>0</v>
      </c>
    </row>
    <row r="179" spans="1:17" ht="33" customHeight="1">
      <c r="A179" s="16" t="str">
        <f>IF(COUNTA(E179)&gt;0,"•","")</f>
        <v/>
      </c>
      <c r="Q179" s="1">
        <f t="shared" si="7"/>
        <v>0</v>
      </c>
    </row>
    <row r="180" spans="1:17" ht="33" customHeight="1">
      <c r="A180" s="16" t="str">
        <f>IF(COUNTA(E180)&gt;0,"•","")</f>
        <v/>
      </c>
      <c r="Q180" s="1">
        <f t="shared" si="7"/>
        <v>0</v>
      </c>
    </row>
    <row r="181" spans="1:17" ht="33" customHeight="1">
      <c r="A181" s="16" t="str">
        <f>IF(COUNTA(E181)&gt;0,"•","")</f>
        <v/>
      </c>
      <c r="Q181" s="1">
        <f t="shared" si="7"/>
        <v>0</v>
      </c>
    </row>
    <row r="182" spans="1:17" ht="33" customHeight="1">
      <c r="A182" s="16" t="str">
        <f>IF(COUNTA(E182)&gt;0,"•","")</f>
        <v/>
      </c>
      <c r="Q182" s="1">
        <f t="shared" si="7"/>
        <v>0</v>
      </c>
    </row>
    <row r="183" spans="1:17" ht="33" customHeight="1">
      <c r="A183" s="16" t="str">
        <f>IF(COUNTA(E183)&gt;0,"•","")</f>
        <v/>
      </c>
      <c r="Q183" s="1">
        <f t="shared" si="7"/>
        <v>0</v>
      </c>
    </row>
    <row r="184" spans="1:17" ht="33" customHeight="1">
      <c r="A184" s="16" t="str">
        <f>IF(COUNTA(E184)&gt;0,"•","")</f>
        <v/>
      </c>
      <c r="Q184" s="1">
        <f t="shared" si="7"/>
        <v>0</v>
      </c>
    </row>
    <row r="185" spans="1:17" ht="33" customHeight="1">
      <c r="A185" s="16" t="str">
        <f>IF(COUNTA(E185)&gt;0,"•","")</f>
        <v/>
      </c>
      <c r="Q185" s="1">
        <f t="shared" si="7"/>
        <v>0</v>
      </c>
    </row>
    <row r="186" spans="1:17" ht="33" customHeight="1">
      <c r="A186" s="16" t="str">
        <f>IF(COUNTA(E186)&gt;0,"•","")</f>
        <v/>
      </c>
      <c r="Q186" s="1">
        <f t="shared" si="7"/>
        <v>0</v>
      </c>
    </row>
    <row r="187" spans="1:17" ht="33" customHeight="1">
      <c r="A187" s="16" t="str">
        <f>IF(COUNTA(E187)&gt;0,"•","")</f>
        <v/>
      </c>
      <c r="Q187" s="1">
        <f t="shared" si="7"/>
        <v>0</v>
      </c>
    </row>
    <row r="188" spans="1:17" ht="33" customHeight="1">
      <c r="A188" s="16" t="str">
        <f>IF(COUNTA(E188)&gt;0,"•","")</f>
        <v/>
      </c>
      <c r="Q188" s="1">
        <f t="shared" si="7"/>
        <v>0</v>
      </c>
    </row>
    <row r="189" spans="1:17" ht="33" customHeight="1">
      <c r="A189" s="16" t="str">
        <f>IF(COUNTA(E189)&gt;0,"•","")</f>
        <v/>
      </c>
      <c r="Q189" s="1">
        <f t="shared" si="7"/>
        <v>0</v>
      </c>
    </row>
    <row r="190" spans="1:17" ht="33" customHeight="1">
      <c r="A190" s="16" t="str">
        <f>IF(COUNTA(E190)&gt;0,"•","")</f>
        <v/>
      </c>
      <c r="Q190" s="1">
        <f t="shared" si="7"/>
        <v>0</v>
      </c>
    </row>
    <row r="191" spans="1:17" ht="33" customHeight="1">
      <c r="A191" s="16" t="str">
        <f>IF(COUNTA(E191)&gt;0,"•","")</f>
        <v/>
      </c>
      <c r="Q191" s="1">
        <f t="shared" si="7"/>
        <v>0</v>
      </c>
    </row>
    <row r="192" spans="1:17" ht="33" customHeight="1">
      <c r="A192" s="16" t="str">
        <f>IF(COUNTA(E192)&gt;0,"•","")</f>
        <v/>
      </c>
      <c r="Q192" s="1">
        <f t="shared" si="7"/>
        <v>0</v>
      </c>
    </row>
    <row r="193" spans="1:17" ht="33" customHeight="1">
      <c r="A193" s="16" t="str">
        <f>IF(COUNTA(E193)&gt;0,"•","")</f>
        <v/>
      </c>
      <c r="Q193" s="1">
        <f t="shared" si="7"/>
        <v>0</v>
      </c>
    </row>
    <row r="194" spans="1:17" ht="33" customHeight="1">
      <c r="A194" s="16" t="str">
        <f>IF(COUNTA(E194)&gt;0,"•","")</f>
        <v/>
      </c>
      <c r="Q194" s="1">
        <f t="shared" si="7"/>
        <v>0</v>
      </c>
    </row>
    <row r="195" spans="1:17" ht="33" customHeight="1">
      <c r="A195" s="16" t="str">
        <f>IF(COUNTA(E195)&gt;0,"•","")</f>
        <v/>
      </c>
      <c r="Q195" s="1">
        <f t="shared" ref="Q195:Q258" si="8">SUM(I195:O195)</f>
        <v>0</v>
      </c>
    </row>
    <row r="196" spans="1:17" ht="33" customHeight="1">
      <c r="A196" s="16" t="str">
        <f>IF(COUNTA(E196)&gt;0,"•","")</f>
        <v/>
      </c>
      <c r="Q196" s="1">
        <f t="shared" si="8"/>
        <v>0</v>
      </c>
    </row>
    <row r="197" spans="1:17" ht="33" customHeight="1">
      <c r="A197" s="16" t="str">
        <f>IF(COUNTA(E197)&gt;0,"•","")</f>
        <v/>
      </c>
      <c r="Q197" s="1">
        <f t="shared" si="8"/>
        <v>0</v>
      </c>
    </row>
    <row r="198" spans="1:17" ht="33" customHeight="1">
      <c r="A198" s="16" t="str">
        <f>IF(COUNTA(E198)&gt;0,"•","")</f>
        <v/>
      </c>
      <c r="Q198" s="1">
        <f t="shared" si="8"/>
        <v>0</v>
      </c>
    </row>
    <row r="199" spans="1:17" ht="33" customHeight="1">
      <c r="A199" s="16" t="str">
        <f>IF(COUNTA(E199)&gt;0,"•","")</f>
        <v/>
      </c>
      <c r="Q199" s="1">
        <f t="shared" si="8"/>
        <v>0</v>
      </c>
    </row>
    <row r="200" spans="1:17" ht="33" customHeight="1">
      <c r="A200" s="16" t="str">
        <f>IF(COUNTA(E200)&gt;0,"•","")</f>
        <v/>
      </c>
      <c r="Q200" s="1">
        <f t="shared" si="8"/>
        <v>0</v>
      </c>
    </row>
    <row r="201" spans="1:17" ht="33" customHeight="1">
      <c r="A201" s="16" t="str">
        <f>IF(COUNTA(E201)&gt;0,"•","")</f>
        <v/>
      </c>
      <c r="Q201" s="1">
        <f t="shared" si="8"/>
        <v>0</v>
      </c>
    </row>
    <row r="202" spans="1:17" ht="33" customHeight="1">
      <c r="A202" s="16" t="str">
        <f>IF(COUNTA(E202)&gt;0,"•","")</f>
        <v/>
      </c>
      <c r="Q202" s="1">
        <f t="shared" si="8"/>
        <v>0</v>
      </c>
    </row>
    <row r="203" spans="1:17" ht="33" customHeight="1">
      <c r="A203" s="16" t="str">
        <f>IF(COUNTA(E203)&gt;0,"•","")</f>
        <v/>
      </c>
      <c r="Q203" s="1">
        <f t="shared" si="8"/>
        <v>0</v>
      </c>
    </row>
    <row r="204" spans="1:17" ht="33" customHeight="1">
      <c r="A204" s="16" t="str">
        <f>IF(COUNTA(E204)&gt;0,"•","")</f>
        <v/>
      </c>
      <c r="Q204" s="1">
        <f t="shared" si="8"/>
        <v>0</v>
      </c>
    </row>
    <row r="205" spans="1:17" ht="33" customHeight="1">
      <c r="A205" s="16" t="str">
        <f>IF(COUNTA(E205)&gt;0,"•","")</f>
        <v/>
      </c>
      <c r="Q205" s="1">
        <f t="shared" si="8"/>
        <v>0</v>
      </c>
    </row>
    <row r="206" spans="1:17" ht="33" customHeight="1">
      <c r="A206" s="16" t="str">
        <f>IF(COUNTA(E206)&gt;0,"•","")</f>
        <v/>
      </c>
      <c r="Q206" s="1">
        <f t="shared" si="8"/>
        <v>0</v>
      </c>
    </row>
    <row r="207" spans="1:17" ht="33" customHeight="1">
      <c r="A207" s="16" t="str">
        <f>IF(COUNTA(E207)&gt;0,"•","")</f>
        <v/>
      </c>
      <c r="Q207" s="1">
        <f t="shared" si="8"/>
        <v>0</v>
      </c>
    </row>
    <row r="208" spans="1:17" ht="33" customHeight="1">
      <c r="A208" s="16" t="str">
        <f>IF(COUNTA(E208)&gt;0,"•","")</f>
        <v/>
      </c>
      <c r="Q208" s="1">
        <f t="shared" si="8"/>
        <v>0</v>
      </c>
    </row>
    <row r="209" spans="1:17" ht="33" customHeight="1">
      <c r="A209" s="16" t="str">
        <f>IF(COUNTA(E209)&gt;0,"•","")</f>
        <v/>
      </c>
      <c r="Q209" s="1">
        <f t="shared" si="8"/>
        <v>0</v>
      </c>
    </row>
    <row r="210" spans="1:17" ht="33" customHeight="1">
      <c r="A210" s="16" t="str">
        <f>IF(COUNTA(E210)&gt;0,"•","")</f>
        <v/>
      </c>
      <c r="Q210" s="1">
        <f t="shared" si="8"/>
        <v>0</v>
      </c>
    </row>
    <row r="211" spans="1:17" ht="33" customHeight="1">
      <c r="A211" s="16" t="str">
        <f>IF(COUNTA(E211)&gt;0,"•","")</f>
        <v/>
      </c>
      <c r="Q211" s="1">
        <f t="shared" si="8"/>
        <v>0</v>
      </c>
    </row>
    <row r="212" spans="1:17" ht="33" customHeight="1">
      <c r="A212" s="16" t="str">
        <f>IF(COUNTA(E212)&gt;0,"•","")</f>
        <v/>
      </c>
      <c r="Q212" s="1">
        <f t="shared" si="8"/>
        <v>0</v>
      </c>
    </row>
    <row r="213" spans="1:17" ht="33" customHeight="1">
      <c r="A213" s="16" t="str">
        <f>IF(COUNTA(E213)&gt;0,"•","")</f>
        <v/>
      </c>
      <c r="Q213" s="1">
        <f t="shared" si="8"/>
        <v>0</v>
      </c>
    </row>
    <row r="214" spans="1:17" ht="33" customHeight="1">
      <c r="A214" s="16" t="str">
        <f>IF(COUNTA(E214)&gt;0,"•","")</f>
        <v/>
      </c>
      <c r="Q214" s="1">
        <f t="shared" si="8"/>
        <v>0</v>
      </c>
    </row>
    <row r="215" spans="1:17" ht="33" customHeight="1">
      <c r="A215" s="16" t="str">
        <f>IF(COUNTA(E215)&gt;0,"•","")</f>
        <v/>
      </c>
      <c r="Q215" s="1">
        <f t="shared" si="8"/>
        <v>0</v>
      </c>
    </row>
    <row r="216" spans="1:17" ht="33" customHeight="1">
      <c r="A216" s="16" t="str">
        <f>IF(COUNTA(E216)&gt;0,"•","")</f>
        <v/>
      </c>
      <c r="Q216" s="1">
        <f t="shared" si="8"/>
        <v>0</v>
      </c>
    </row>
    <row r="217" spans="1:17" ht="33" customHeight="1">
      <c r="A217" s="16" t="str">
        <f>IF(COUNTA(E217)&gt;0,"•","")</f>
        <v/>
      </c>
      <c r="Q217" s="1">
        <f t="shared" si="8"/>
        <v>0</v>
      </c>
    </row>
    <row r="218" spans="1:17" ht="33" customHeight="1">
      <c r="A218" s="16" t="str">
        <f>IF(COUNTA(E218)&gt;0,"•","")</f>
        <v/>
      </c>
      <c r="Q218" s="1">
        <f t="shared" si="8"/>
        <v>0</v>
      </c>
    </row>
    <row r="219" spans="1:17" ht="33" customHeight="1">
      <c r="A219" s="16" t="str">
        <f>IF(COUNTA(E219)&gt;0,"•","")</f>
        <v/>
      </c>
      <c r="Q219" s="1">
        <f t="shared" si="8"/>
        <v>0</v>
      </c>
    </row>
    <row r="220" spans="1:17" ht="33" customHeight="1">
      <c r="A220" s="16" t="str">
        <f>IF(COUNTA(E220)&gt;0,"•","")</f>
        <v/>
      </c>
      <c r="Q220" s="1">
        <f t="shared" si="8"/>
        <v>0</v>
      </c>
    </row>
    <row r="221" spans="1:17" ht="33" customHeight="1">
      <c r="A221" s="16" t="str">
        <f>IF(COUNTA(E221)&gt;0,"•","")</f>
        <v/>
      </c>
      <c r="Q221" s="1">
        <f t="shared" si="8"/>
        <v>0</v>
      </c>
    </row>
    <row r="222" spans="1:17" ht="33" customHeight="1">
      <c r="A222" s="16" t="str">
        <f>IF(COUNTA(E222)&gt;0,"•","")</f>
        <v/>
      </c>
      <c r="Q222" s="1">
        <f t="shared" si="8"/>
        <v>0</v>
      </c>
    </row>
    <row r="223" spans="1:17" ht="33" customHeight="1">
      <c r="A223" s="16" t="str">
        <f>IF(COUNTA(E223)&gt;0,"•","")</f>
        <v/>
      </c>
      <c r="Q223" s="1">
        <f t="shared" si="8"/>
        <v>0</v>
      </c>
    </row>
    <row r="224" spans="1:17" ht="33" customHeight="1">
      <c r="A224" s="16" t="str">
        <f>IF(COUNTA(E224)&gt;0,"•","")</f>
        <v/>
      </c>
      <c r="Q224" s="1">
        <f t="shared" si="8"/>
        <v>0</v>
      </c>
    </row>
    <row r="225" spans="1:17" ht="33" customHeight="1">
      <c r="A225" s="16" t="str">
        <f>IF(COUNTA(E225)&gt;0,"•","")</f>
        <v/>
      </c>
      <c r="Q225" s="1">
        <f t="shared" si="8"/>
        <v>0</v>
      </c>
    </row>
    <row r="226" spans="1:17" ht="33" customHeight="1">
      <c r="A226" s="16" t="str">
        <f>IF(COUNTA(E226)&gt;0,"•","")</f>
        <v/>
      </c>
      <c r="Q226" s="1">
        <f t="shared" si="8"/>
        <v>0</v>
      </c>
    </row>
    <row r="227" spans="1:17" ht="33" customHeight="1">
      <c r="A227" s="16" t="str">
        <f>IF(COUNTA(E227)&gt;0,"•","")</f>
        <v/>
      </c>
      <c r="Q227" s="1">
        <f t="shared" si="8"/>
        <v>0</v>
      </c>
    </row>
    <row r="228" spans="1:17" ht="33" customHeight="1">
      <c r="A228" s="16" t="str">
        <f>IF(COUNTA(E228)&gt;0,"•","")</f>
        <v/>
      </c>
      <c r="Q228" s="1">
        <f t="shared" si="8"/>
        <v>0</v>
      </c>
    </row>
    <row r="229" spans="1:17" ht="33" customHeight="1">
      <c r="A229" s="16" t="str">
        <f>IF(COUNTA(E229)&gt;0,"•","")</f>
        <v/>
      </c>
      <c r="Q229" s="1">
        <f t="shared" si="8"/>
        <v>0</v>
      </c>
    </row>
    <row r="230" spans="1:17" ht="33" customHeight="1">
      <c r="A230" s="16" t="str">
        <f>IF(COUNTA(E230)&gt;0,"•","")</f>
        <v/>
      </c>
      <c r="Q230" s="1">
        <f t="shared" si="8"/>
        <v>0</v>
      </c>
    </row>
    <row r="231" spans="1:17" ht="33" customHeight="1">
      <c r="A231" s="16" t="str">
        <f>IF(COUNTA(E231)&gt;0,"•","")</f>
        <v/>
      </c>
      <c r="Q231" s="1">
        <f t="shared" si="8"/>
        <v>0</v>
      </c>
    </row>
    <row r="232" spans="1:17" ht="33" customHeight="1">
      <c r="A232" s="16" t="str">
        <f>IF(COUNTA(E232)&gt;0,"•","")</f>
        <v/>
      </c>
      <c r="Q232" s="1">
        <f t="shared" si="8"/>
        <v>0</v>
      </c>
    </row>
    <row r="233" spans="1:17" ht="33" customHeight="1">
      <c r="A233" s="16" t="str">
        <f>IF(COUNTA(E233)&gt;0,"•","")</f>
        <v/>
      </c>
      <c r="Q233" s="1">
        <f t="shared" si="8"/>
        <v>0</v>
      </c>
    </row>
    <row r="234" spans="1:17" ht="33" customHeight="1">
      <c r="A234" s="16" t="str">
        <f>IF(COUNTA(E234)&gt;0,"•","")</f>
        <v/>
      </c>
      <c r="Q234" s="1">
        <f t="shared" si="8"/>
        <v>0</v>
      </c>
    </row>
    <row r="235" spans="1:17" ht="33" customHeight="1">
      <c r="A235" s="16" t="str">
        <f>IF(COUNTA(E235)&gt;0,"•","")</f>
        <v/>
      </c>
      <c r="Q235" s="1">
        <f t="shared" si="8"/>
        <v>0</v>
      </c>
    </row>
    <row r="236" spans="1:17" ht="33" customHeight="1">
      <c r="A236" s="16" t="str">
        <f>IF(COUNTA(E236)&gt;0,"•","")</f>
        <v/>
      </c>
      <c r="Q236" s="1">
        <f t="shared" si="8"/>
        <v>0</v>
      </c>
    </row>
    <row r="237" spans="1:17" ht="33" customHeight="1">
      <c r="A237" s="16" t="str">
        <f>IF(COUNTA(E237)&gt;0,"•","")</f>
        <v/>
      </c>
      <c r="Q237" s="1">
        <f t="shared" si="8"/>
        <v>0</v>
      </c>
    </row>
    <row r="238" spans="1:17" ht="33" customHeight="1">
      <c r="A238" s="16" t="str">
        <f>IF(COUNTA(E238)&gt;0,"•","")</f>
        <v/>
      </c>
      <c r="Q238" s="1">
        <f t="shared" si="8"/>
        <v>0</v>
      </c>
    </row>
    <row r="239" spans="1:17" ht="33" customHeight="1">
      <c r="A239" s="16" t="str">
        <f>IF(COUNTA(E239)&gt;0,"•","")</f>
        <v/>
      </c>
      <c r="Q239" s="1">
        <f t="shared" si="8"/>
        <v>0</v>
      </c>
    </row>
    <row r="240" spans="1:17" ht="33" customHeight="1">
      <c r="A240" s="16" t="str">
        <f>IF(COUNTA(E240)&gt;0,"•","")</f>
        <v/>
      </c>
      <c r="Q240" s="1">
        <f t="shared" si="8"/>
        <v>0</v>
      </c>
    </row>
    <row r="241" spans="1:17" ht="33" customHeight="1">
      <c r="A241" s="16" t="str">
        <f>IF(COUNTA(E241)&gt;0,"•","")</f>
        <v/>
      </c>
      <c r="Q241" s="1">
        <f t="shared" si="8"/>
        <v>0</v>
      </c>
    </row>
    <row r="242" spans="1:17" ht="33" customHeight="1">
      <c r="A242" s="16" t="str">
        <f>IF(COUNTA(E242)&gt;0,"•","")</f>
        <v/>
      </c>
      <c r="Q242" s="1">
        <f t="shared" si="8"/>
        <v>0</v>
      </c>
    </row>
    <row r="243" spans="1:17" ht="33" customHeight="1">
      <c r="A243" s="16" t="str">
        <f>IF(COUNTA(E243)&gt;0,"•","")</f>
        <v/>
      </c>
      <c r="Q243" s="1">
        <f t="shared" si="8"/>
        <v>0</v>
      </c>
    </row>
    <row r="244" spans="1:17" ht="33" customHeight="1">
      <c r="A244" s="16" t="str">
        <f>IF(COUNTA(E244)&gt;0,"•","")</f>
        <v/>
      </c>
      <c r="Q244" s="1">
        <f t="shared" si="8"/>
        <v>0</v>
      </c>
    </row>
    <row r="245" spans="1:17" ht="33" customHeight="1">
      <c r="A245" s="16" t="str">
        <f>IF(COUNTA(E245)&gt;0,"•","")</f>
        <v/>
      </c>
      <c r="Q245" s="1">
        <f t="shared" si="8"/>
        <v>0</v>
      </c>
    </row>
    <row r="246" spans="1:17" ht="33" customHeight="1">
      <c r="A246" s="16" t="str">
        <f>IF(COUNTA(E246)&gt;0,"•","")</f>
        <v/>
      </c>
      <c r="Q246" s="1">
        <f t="shared" si="8"/>
        <v>0</v>
      </c>
    </row>
    <row r="247" spans="1:17" ht="33" customHeight="1">
      <c r="A247" s="16" t="str">
        <f>IF(COUNTA(E247)&gt;0,"•","")</f>
        <v/>
      </c>
      <c r="Q247" s="1">
        <f t="shared" si="8"/>
        <v>0</v>
      </c>
    </row>
    <row r="248" spans="1:17" ht="33" customHeight="1">
      <c r="A248" s="16" t="str">
        <f>IF(COUNTA(E248)&gt;0,"•","")</f>
        <v/>
      </c>
      <c r="Q248" s="1">
        <f t="shared" si="8"/>
        <v>0</v>
      </c>
    </row>
    <row r="249" spans="1:17" ht="33" customHeight="1">
      <c r="A249" s="16" t="str">
        <f>IF(COUNTA(E249)&gt;0,"•","")</f>
        <v/>
      </c>
      <c r="Q249" s="1">
        <f t="shared" si="8"/>
        <v>0</v>
      </c>
    </row>
    <row r="250" spans="1:17" ht="33" customHeight="1">
      <c r="A250" s="16" t="str">
        <f>IF(COUNTA(E250)&gt;0,"•","")</f>
        <v/>
      </c>
      <c r="Q250" s="1">
        <f t="shared" si="8"/>
        <v>0</v>
      </c>
    </row>
    <row r="251" spans="1:17" ht="33" customHeight="1">
      <c r="A251" s="16" t="str">
        <f>IF(COUNTA(E251)&gt;0,"•","")</f>
        <v/>
      </c>
      <c r="Q251" s="1">
        <f t="shared" si="8"/>
        <v>0</v>
      </c>
    </row>
    <row r="252" spans="1:17" ht="33" customHeight="1">
      <c r="A252" s="16" t="str">
        <f>IF(COUNTA(E252)&gt;0,"•","")</f>
        <v/>
      </c>
      <c r="Q252" s="1">
        <f t="shared" si="8"/>
        <v>0</v>
      </c>
    </row>
    <row r="253" spans="1:17" ht="33" customHeight="1">
      <c r="A253" s="16" t="str">
        <f>IF(COUNTA(E253)&gt;0,"•","")</f>
        <v/>
      </c>
      <c r="Q253" s="1">
        <f t="shared" si="8"/>
        <v>0</v>
      </c>
    </row>
    <row r="254" spans="1:17" ht="33" customHeight="1">
      <c r="A254" s="16" t="str">
        <f>IF(COUNTA(E254)&gt;0,"•","")</f>
        <v/>
      </c>
      <c r="Q254" s="1">
        <f t="shared" si="8"/>
        <v>0</v>
      </c>
    </row>
    <row r="255" spans="1:17" ht="33" customHeight="1">
      <c r="A255" s="16" t="str">
        <f>IF(COUNTA(E255)&gt;0,"•","")</f>
        <v/>
      </c>
      <c r="Q255" s="1">
        <f t="shared" si="8"/>
        <v>0</v>
      </c>
    </row>
    <row r="256" spans="1:17" ht="33" customHeight="1">
      <c r="A256" s="16" t="str">
        <f>IF(COUNTA(E256)&gt;0,"•","")</f>
        <v/>
      </c>
      <c r="Q256" s="1">
        <f t="shared" si="8"/>
        <v>0</v>
      </c>
    </row>
    <row r="257" spans="1:17" ht="33" customHeight="1">
      <c r="A257" s="16" t="str">
        <f>IF(COUNTA(E257)&gt;0,"•","")</f>
        <v/>
      </c>
      <c r="Q257" s="1">
        <f t="shared" si="8"/>
        <v>0</v>
      </c>
    </row>
    <row r="258" spans="1:17" ht="33" customHeight="1">
      <c r="A258" s="16" t="str">
        <f>IF(COUNTA(E258)&gt;0,"•","")</f>
        <v/>
      </c>
      <c r="Q258" s="1">
        <f t="shared" si="8"/>
        <v>0</v>
      </c>
    </row>
    <row r="259" spans="1:17" ht="33" customHeight="1">
      <c r="A259" s="16" t="str">
        <f>IF(COUNTA(E259)&gt;0,"•","")</f>
        <v/>
      </c>
      <c r="Q259" s="1">
        <f t="shared" ref="Q259:Q322" si="9">SUM(I259:O259)</f>
        <v>0</v>
      </c>
    </row>
    <row r="260" spans="1:17" ht="33" customHeight="1">
      <c r="A260" s="16" t="str">
        <f>IF(COUNTA(E260)&gt;0,"•","")</f>
        <v/>
      </c>
      <c r="Q260" s="1">
        <f t="shared" si="9"/>
        <v>0</v>
      </c>
    </row>
    <row r="261" spans="1:17" ht="33" customHeight="1">
      <c r="A261" s="16" t="str">
        <f>IF(COUNTA(E261)&gt;0,"•","")</f>
        <v/>
      </c>
      <c r="Q261" s="1">
        <f t="shared" si="9"/>
        <v>0</v>
      </c>
    </row>
    <row r="262" spans="1:17" ht="33" customHeight="1">
      <c r="A262" s="16" t="str">
        <f>IF(COUNTA(E262)&gt;0,"•","")</f>
        <v/>
      </c>
      <c r="Q262" s="1">
        <f t="shared" si="9"/>
        <v>0</v>
      </c>
    </row>
    <row r="263" spans="1:17" ht="33" customHeight="1">
      <c r="A263" s="16" t="str">
        <f>IF(COUNTA(E263)&gt;0,"•","")</f>
        <v/>
      </c>
      <c r="Q263" s="1">
        <f t="shared" si="9"/>
        <v>0</v>
      </c>
    </row>
    <row r="264" spans="1:17" ht="33" customHeight="1">
      <c r="A264" s="16" t="str">
        <f>IF(COUNTA(E264)&gt;0,"•","")</f>
        <v/>
      </c>
      <c r="Q264" s="1">
        <f t="shared" si="9"/>
        <v>0</v>
      </c>
    </row>
    <row r="265" spans="1:17" ht="33" customHeight="1">
      <c r="A265" s="16" t="str">
        <f>IF(COUNTA(E265)&gt;0,"•","")</f>
        <v/>
      </c>
      <c r="Q265" s="1">
        <f t="shared" si="9"/>
        <v>0</v>
      </c>
    </row>
    <row r="266" spans="1:17" ht="33" customHeight="1">
      <c r="A266" s="16" t="str">
        <f>IF(COUNTA(E266)&gt;0,"•","")</f>
        <v/>
      </c>
      <c r="Q266" s="1">
        <f t="shared" si="9"/>
        <v>0</v>
      </c>
    </row>
    <row r="267" spans="1:17" ht="33" customHeight="1">
      <c r="A267" s="16" t="str">
        <f>IF(COUNTA(E267)&gt;0,"•","")</f>
        <v/>
      </c>
      <c r="Q267" s="1">
        <f t="shared" si="9"/>
        <v>0</v>
      </c>
    </row>
    <row r="268" spans="1:17" ht="33" customHeight="1">
      <c r="A268" s="16" t="str">
        <f>IF(COUNTA(E268)&gt;0,"•","")</f>
        <v/>
      </c>
      <c r="Q268" s="1">
        <f t="shared" si="9"/>
        <v>0</v>
      </c>
    </row>
    <row r="269" spans="1:17" ht="33" customHeight="1">
      <c r="A269" s="16" t="str">
        <f>IF(COUNTA(E269)&gt;0,"•","")</f>
        <v/>
      </c>
      <c r="Q269" s="1">
        <f t="shared" si="9"/>
        <v>0</v>
      </c>
    </row>
    <row r="270" spans="1:17" ht="33" customHeight="1">
      <c r="A270" s="16" t="str">
        <f>IF(COUNTA(E270)&gt;0,"•","")</f>
        <v/>
      </c>
      <c r="Q270" s="1">
        <f t="shared" si="9"/>
        <v>0</v>
      </c>
    </row>
    <row r="271" spans="1:17" ht="33" customHeight="1">
      <c r="A271" s="16" t="str">
        <f>IF(COUNTA(E271)&gt;0,"•","")</f>
        <v/>
      </c>
      <c r="Q271" s="1">
        <f t="shared" si="9"/>
        <v>0</v>
      </c>
    </row>
    <row r="272" spans="1:17" ht="33" customHeight="1">
      <c r="A272" s="16" t="str">
        <f>IF(COUNTA(E272)&gt;0,"•","")</f>
        <v/>
      </c>
      <c r="Q272" s="1">
        <f t="shared" si="9"/>
        <v>0</v>
      </c>
    </row>
    <row r="273" spans="1:17" ht="33" customHeight="1">
      <c r="A273" s="16" t="str">
        <f>IF(COUNTA(E273)&gt;0,"•","")</f>
        <v/>
      </c>
      <c r="Q273" s="1">
        <f t="shared" si="9"/>
        <v>0</v>
      </c>
    </row>
    <row r="274" spans="1:17" ht="33" customHeight="1">
      <c r="A274" s="16" t="str">
        <f>IF(COUNTA(E274)&gt;0,"•","")</f>
        <v/>
      </c>
      <c r="Q274" s="1">
        <f t="shared" si="9"/>
        <v>0</v>
      </c>
    </row>
    <row r="275" spans="1:17" ht="33" customHeight="1">
      <c r="A275" s="16" t="str">
        <f>IF(COUNTA(E275)&gt;0,"•","")</f>
        <v/>
      </c>
      <c r="Q275" s="1">
        <f t="shared" si="9"/>
        <v>0</v>
      </c>
    </row>
    <row r="276" spans="1:17" ht="33" customHeight="1">
      <c r="A276" s="16" t="str">
        <f>IF(COUNTA(E276)&gt;0,"•","")</f>
        <v/>
      </c>
      <c r="Q276" s="1">
        <f t="shared" si="9"/>
        <v>0</v>
      </c>
    </row>
    <row r="277" spans="1:17" ht="33" customHeight="1">
      <c r="A277" s="16" t="str">
        <f>IF(COUNTA(E277)&gt;0,"•","")</f>
        <v/>
      </c>
      <c r="Q277" s="1">
        <f t="shared" si="9"/>
        <v>0</v>
      </c>
    </row>
    <row r="278" spans="1:17" ht="33" customHeight="1">
      <c r="A278" s="16" t="str">
        <f>IF(COUNTA(E278)&gt;0,"•","")</f>
        <v/>
      </c>
      <c r="Q278" s="1">
        <f t="shared" si="9"/>
        <v>0</v>
      </c>
    </row>
    <row r="279" spans="1:17" ht="33" customHeight="1">
      <c r="A279" s="16" t="str">
        <f>IF(COUNTA(E279)&gt;0,"•","")</f>
        <v/>
      </c>
      <c r="Q279" s="1">
        <f t="shared" si="9"/>
        <v>0</v>
      </c>
    </row>
    <row r="280" spans="1:17" ht="33" customHeight="1">
      <c r="A280" s="16" t="str">
        <f>IF(COUNTA(E280)&gt;0,"•","")</f>
        <v/>
      </c>
      <c r="Q280" s="1">
        <f t="shared" si="9"/>
        <v>0</v>
      </c>
    </row>
    <row r="281" spans="1:17" ht="33" customHeight="1">
      <c r="A281" s="16" t="str">
        <f>IF(COUNTA(E281)&gt;0,"•","")</f>
        <v/>
      </c>
      <c r="Q281" s="1">
        <f t="shared" si="9"/>
        <v>0</v>
      </c>
    </row>
    <row r="282" spans="1:17" ht="33" customHeight="1">
      <c r="A282" s="16" t="str">
        <f>IF(COUNTA(E282)&gt;0,"•","")</f>
        <v/>
      </c>
      <c r="Q282" s="1">
        <f t="shared" si="9"/>
        <v>0</v>
      </c>
    </row>
    <row r="283" spans="1:17" ht="33" customHeight="1">
      <c r="A283" s="16" t="str">
        <f>IF(COUNTA(E283)&gt;0,"•","")</f>
        <v/>
      </c>
      <c r="Q283" s="1">
        <f t="shared" si="9"/>
        <v>0</v>
      </c>
    </row>
    <row r="284" spans="1:17" ht="33" customHeight="1">
      <c r="A284" s="16" t="str">
        <f>IF(COUNTA(E284)&gt;0,"•","")</f>
        <v/>
      </c>
      <c r="Q284" s="1">
        <f t="shared" si="9"/>
        <v>0</v>
      </c>
    </row>
    <row r="285" spans="1:17" ht="33" customHeight="1">
      <c r="A285" s="16" t="str">
        <f>IF(COUNTA(E285)&gt;0,"•","")</f>
        <v/>
      </c>
      <c r="Q285" s="1">
        <f t="shared" si="9"/>
        <v>0</v>
      </c>
    </row>
    <row r="286" spans="1:17" ht="33" customHeight="1">
      <c r="A286" s="16" t="str">
        <f>IF(COUNTA(E286)&gt;0,"•","")</f>
        <v/>
      </c>
      <c r="Q286" s="1">
        <f t="shared" si="9"/>
        <v>0</v>
      </c>
    </row>
    <row r="287" spans="1:17" ht="33" customHeight="1">
      <c r="A287" s="16" t="str">
        <f>IF(COUNTA(E287)&gt;0,"•","")</f>
        <v/>
      </c>
      <c r="Q287" s="1">
        <f t="shared" si="9"/>
        <v>0</v>
      </c>
    </row>
    <row r="288" spans="1:17" ht="33" customHeight="1">
      <c r="A288" s="16" t="str">
        <f>IF(COUNTA(E288)&gt;0,"•","")</f>
        <v/>
      </c>
      <c r="Q288" s="1">
        <f t="shared" si="9"/>
        <v>0</v>
      </c>
    </row>
    <row r="289" spans="1:17" ht="33" customHeight="1">
      <c r="A289" s="16" t="str">
        <f>IF(COUNTA(E289)&gt;0,"•","")</f>
        <v/>
      </c>
      <c r="Q289" s="1">
        <f t="shared" si="9"/>
        <v>0</v>
      </c>
    </row>
    <row r="290" spans="1:17" ht="33" customHeight="1">
      <c r="A290" s="16" t="str">
        <f>IF(COUNTA(E290)&gt;0,"•","")</f>
        <v/>
      </c>
      <c r="Q290" s="1">
        <f t="shared" si="9"/>
        <v>0</v>
      </c>
    </row>
    <row r="291" spans="1:17" ht="33" customHeight="1">
      <c r="A291" s="16" t="str">
        <f>IF(COUNTA(E291)&gt;0,"•","")</f>
        <v/>
      </c>
      <c r="Q291" s="1">
        <f t="shared" si="9"/>
        <v>0</v>
      </c>
    </row>
    <row r="292" spans="1:17" ht="33" customHeight="1">
      <c r="A292" s="16" t="str">
        <f>IF(COUNTA(E292)&gt;0,"•","")</f>
        <v/>
      </c>
      <c r="Q292" s="1">
        <f t="shared" si="9"/>
        <v>0</v>
      </c>
    </row>
    <row r="293" spans="1:17" ht="33" customHeight="1">
      <c r="A293" s="16" t="str">
        <f>IF(COUNTA(E293)&gt;0,"•","")</f>
        <v/>
      </c>
      <c r="Q293" s="1">
        <f t="shared" si="9"/>
        <v>0</v>
      </c>
    </row>
    <row r="294" spans="1:17" ht="33" customHeight="1">
      <c r="A294" s="16" t="str">
        <f>IF(COUNTA(E294)&gt;0,"•","")</f>
        <v/>
      </c>
      <c r="Q294" s="1">
        <f t="shared" si="9"/>
        <v>0</v>
      </c>
    </row>
    <row r="295" spans="1:17" ht="33" customHeight="1">
      <c r="A295" s="16" t="str">
        <f>IF(COUNTA(E295)&gt;0,"•","")</f>
        <v/>
      </c>
      <c r="Q295" s="1">
        <f t="shared" si="9"/>
        <v>0</v>
      </c>
    </row>
    <row r="296" spans="1:17" ht="33" customHeight="1">
      <c r="A296" s="16" t="str">
        <f>IF(COUNTA(E296)&gt;0,"•","")</f>
        <v/>
      </c>
      <c r="Q296" s="1">
        <f t="shared" si="9"/>
        <v>0</v>
      </c>
    </row>
    <row r="297" spans="1:17" ht="33" customHeight="1">
      <c r="A297" s="16" t="str">
        <f>IF(COUNTA(E297)&gt;0,"•","")</f>
        <v/>
      </c>
      <c r="Q297" s="1">
        <f t="shared" si="9"/>
        <v>0</v>
      </c>
    </row>
    <row r="298" spans="1:17" ht="33" customHeight="1">
      <c r="A298" s="16" t="str">
        <f>IF(COUNTA(E298)&gt;0,"•","")</f>
        <v/>
      </c>
      <c r="Q298" s="1">
        <f t="shared" si="9"/>
        <v>0</v>
      </c>
    </row>
    <row r="299" spans="1:17" ht="33" customHeight="1">
      <c r="A299" s="16" t="str">
        <f>IF(COUNTA(E299)&gt;0,"•","")</f>
        <v/>
      </c>
      <c r="Q299" s="1">
        <f t="shared" si="9"/>
        <v>0</v>
      </c>
    </row>
    <row r="300" spans="1:17" ht="33" customHeight="1">
      <c r="A300" s="16" t="str">
        <f>IF(COUNTA(E300)&gt;0,"•","")</f>
        <v/>
      </c>
      <c r="Q300" s="1">
        <f t="shared" si="9"/>
        <v>0</v>
      </c>
    </row>
    <row r="301" spans="1:17" ht="33" customHeight="1">
      <c r="A301" s="16" t="str">
        <f>IF(COUNTA(E301)&gt;0,"•","")</f>
        <v/>
      </c>
      <c r="Q301" s="1">
        <f t="shared" si="9"/>
        <v>0</v>
      </c>
    </row>
    <row r="302" spans="1:17" ht="33" customHeight="1">
      <c r="A302" s="16" t="str">
        <f>IF(COUNTA(E302)&gt;0,"•","")</f>
        <v/>
      </c>
      <c r="Q302" s="1">
        <f t="shared" si="9"/>
        <v>0</v>
      </c>
    </row>
    <row r="303" spans="1:17" ht="33" customHeight="1">
      <c r="A303" s="16" t="str">
        <f>IF(COUNTA(E303)&gt;0,"•","")</f>
        <v/>
      </c>
      <c r="Q303" s="1">
        <f t="shared" si="9"/>
        <v>0</v>
      </c>
    </row>
    <row r="304" spans="1:17" ht="33" customHeight="1">
      <c r="A304" s="16" t="str">
        <f>IF(COUNTA(E304)&gt;0,"•","")</f>
        <v/>
      </c>
      <c r="Q304" s="1">
        <f t="shared" si="9"/>
        <v>0</v>
      </c>
    </row>
    <row r="305" spans="1:17" ht="33" customHeight="1">
      <c r="A305" s="16" t="str">
        <f>IF(COUNTA(E305)&gt;0,"•","")</f>
        <v/>
      </c>
      <c r="Q305" s="1">
        <f t="shared" si="9"/>
        <v>0</v>
      </c>
    </row>
    <row r="306" spans="1:17" ht="33" customHeight="1">
      <c r="A306" s="16" t="str">
        <f>IF(COUNTA(E306)&gt;0,"•","")</f>
        <v/>
      </c>
      <c r="Q306" s="1">
        <f t="shared" si="9"/>
        <v>0</v>
      </c>
    </row>
    <row r="307" spans="1:17" ht="33" customHeight="1">
      <c r="A307" s="16" t="str">
        <f>IF(COUNTA(E307)&gt;0,"•","")</f>
        <v/>
      </c>
      <c r="Q307" s="1">
        <f t="shared" si="9"/>
        <v>0</v>
      </c>
    </row>
    <row r="308" spans="1:17" ht="33" customHeight="1">
      <c r="A308" s="16" t="str">
        <f>IF(COUNTA(E308)&gt;0,"•","")</f>
        <v/>
      </c>
      <c r="Q308" s="1">
        <f t="shared" si="9"/>
        <v>0</v>
      </c>
    </row>
    <row r="309" spans="1:17" ht="33" customHeight="1">
      <c r="A309" s="16" t="str">
        <f>IF(COUNTA(E309)&gt;0,"•","")</f>
        <v/>
      </c>
      <c r="Q309" s="1">
        <f t="shared" si="9"/>
        <v>0</v>
      </c>
    </row>
    <row r="310" spans="1:17" ht="33" customHeight="1">
      <c r="A310" s="16" t="str">
        <f>IF(COUNTA(E310)&gt;0,"•","")</f>
        <v/>
      </c>
      <c r="Q310" s="1">
        <f t="shared" si="9"/>
        <v>0</v>
      </c>
    </row>
    <row r="311" spans="1:17" ht="33" customHeight="1">
      <c r="A311" s="16" t="str">
        <f>IF(COUNTA(E311)&gt;0,"•","")</f>
        <v/>
      </c>
      <c r="Q311" s="1">
        <f t="shared" si="9"/>
        <v>0</v>
      </c>
    </row>
    <row r="312" spans="1:17" ht="33" customHeight="1">
      <c r="A312" s="16" t="str">
        <f>IF(COUNTA(E312)&gt;0,"•","")</f>
        <v/>
      </c>
      <c r="Q312" s="1">
        <f t="shared" si="9"/>
        <v>0</v>
      </c>
    </row>
    <row r="313" spans="1:17" ht="33" customHeight="1">
      <c r="A313" s="16" t="str">
        <f>IF(COUNTA(E313)&gt;0,"•","")</f>
        <v/>
      </c>
      <c r="Q313" s="1">
        <f t="shared" si="9"/>
        <v>0</v>
      </c>
    </row>
    <row r="314" spans="1:17" ht="33" customHeight="1">
      <c r="A314" s="16" t="str">
        <f>IF(COUNTA(E314)&gt;0,"•","")</f>
        <v/>
      </c>
      <c r="Q314" s="1">
        <f t="shared" si="9"/>
        <v>0</v>
      </c>
    </row>
    <row r="315" spans="1:17" ht="33" customHeight="1">
      <c r="A315" s="16" t="str">
        <f>IF(COUNTA(E315)&gt;0,"•","")</f>
        <v/>
      </c>
      <c r="Q315" s="1">
        <f t="shared" si="9"/>
        <v>0</v>
      </c>
    </row>
    <row r="316" spans="1:17" ht="33" customHeight="1">
      <c r="A316" s="16" t="str">
        <f>IF(COUNTA(E316)&gt;0,"•","")</f>
        <v/>
      </c>
      <c r="Q316" s="1">
        <f t="shared" si="9"/>
        <v>0</v>
      </c>
    </row>
    <row r="317" spans="1:17" ht="33" customHeight="1">
      <c r="A317" s="16" t="str">
        <f>IF(COUNTA(E317)&gt;0,"•","")</f>
        <v/>
      </c>
      <c r="Q317" s="1">
        <f t="shared" si="9"/>
        <v>0</v>
      </c>
    </row>
    <row r="318" spans="1:17" ht="33" customHeight="1">
      <c r="A318" s="16" t="str">
        <f>IF(COUNTA(E318)&gt;0,"•","")</f>
        <v/>
      </c>
      <c r="Q318" s="1">
        <f t="shared" si="9"/>
        <v>0</v>
      </c>
    </row>
    <row r="319" spans="1:17" ht="33" customHeight="1">
      <c r="A319" s="16" t="str">
        <f>IF(COUNTA(E319)&gt;0,"•","")</f>
        <v/>
      </c>
      <c r="Q319" s="1">
        <f t="shared" si="9"/>
        <v>0</v>
      </c>
    </row>
    <row r="320" spans="1:17" ht="33" customHeight="1">
      <c r="A320" s="16" t="str">
        <f>IF(COUNTA(E320)&gt;0,"•","")</f>
        <v/>
      </c>
      <c r="Q320" s="1">
        <f t="shared" si="9"/>
        <v>0</v>
      </c>
    </row>
    <row r="321" spans="1:17" ht="33" customHeight="1">
      <c r="A321" s="16" t="str">
        <f>IF(COUNTA(E321)&gt;0,"•","")</f>
        <v/>
      </c>
      <c r="Q321" s="1">
        <f t="shared" si="9"/>
        <v>0</v>
      </c>
    </row>
    <row r="322" spans="1:17" ht="33" customHeight="1">
      <c r="A322" s="16" t="str">
        <f>IF(COUNTA(E322)&gt;0,"•","")</f>
        <v/>
      </c>
      <c r="Q322" s="1">
        <f t="shared" si="9"/>
        <v>0</v>
      </c>
    </row>
    <row r="323" spans="1:17" ht="33" customHeight="1">
      <c r="A323" s="16" t="str">
        <f>IF(COUNTA(E323)&gt;0,"•","")</f>
        <v/>
      </c>
      <c r="Q323" s="1">
        <f t="shared" ref="Q323:Q368" si="10">SUM(I323:O323)</f>
        <v>0</v>
      </c>
    </row>
    <row r="324" spans="1:17" ht="33" customHeight="1">
      <c r="A324" s="16" t="str">
        <f>IF(COUNTA(E324)&gt;0,"•","")</f>
        <v/>
      </c>
      <c r="Q324" s="1">
        <f t="shared" si="10"/>
        <v>0</v>
      </c>
    </row>
    <row r="325" spans="1:17" ht="33" customHeight="1">
      <c r="A325" s="16" t="str">
        <f>IF(COUNTA(E325)&gt;0,"•","")</f>
        <v/>
      </c>
      <c r="Q325" s="1">
        <f t="shared" si="10"/>
        <v>0</v>
      </c>
    </row>
    <row r="326" spans="1:17" ht="33" customHeight="1">
      <c r="A326" s="16" t="str">
        <f>IF(COUNTA(E326)&gt;0,"•","")</f>
        <v/>
      </c>
      <c r="Q326" s="1">
        <f t="shared" si="10"/>
        <v>0</v>
      </c>
    </row>
    <row r="327" spans="1:17" ht="33" customHeight="1">
      <c r="A327" s="16" t="str">
        <f>IF(COUNTA(E327)&gt;0,"•","")</f>
        <v/>
      </c>
      <c r="Q327" s="1">
        <f t="shared" si="10"/>
        <v>0</v>
      </c>
    </row>
    <row r="328" spans="1:17" ht="33" customHeight="1">
      <c r="A328" s="16" t="str">
        <f>IF(COUNTA(E328)&gt;0,"•","")</f>
        <v/>
      </c>
      <c r="Q328" s="1">
        <f t="shared" si="10"/>
        <v>0</v>
      </c>
    </row>
    <row r="329" spans="1:17" ht="33" customHeight="1">
      <c r="A329" s="16" t="str">
        <f>IF(COUNTA(E329)&gt;0,"•","")</f>
        <v/>
      </c>
      <c r="Q329" s="1">
        <f t="shared" si="10"/>
        <v>0</v>
      </c>
    </row>
    <row r="330" spans="1:17" ht="33" customHeight="1">
      <c r="A330" s="16" t="str">
        <f>IF(COUNTA(E330)&gt;0,"•","")</f>
        <v/>
      </c>
      <c r="Q330" s="1">
        <f t="shared" si="10"/>
        <v>0</v>
      </c>
    </row>
    <row r="331" spans="1:17" ht="33" customHeight="1">
      <c r="A331" s="16" t="str">
        <f>IF(COUNTA(E331)&gt;0,"•","")</f>
        <v/>
      </c>
      <c r="Q331" s="1">
        <f t="shared" si="10"/>
        <v>0</v>
      </c>
    </row>
    <row r="332" spans="1:17" ht="33" customHeight="1">
      <c r="A332" s="16" t="str">
        <f>IF(COUNTA(E332)&gt;0,"•","")</f>
        <v/>
      </c>
      <c r="Q332" s="1">
        <f t="shared" si="10"/>
        <v>0</v>
      </c>
    </row>
    <row r="333" spans="1:17" ht="33" customHeight="1">
      <c r="A333" s="16" t="str">
        <f>IF(COUNTA(E333)&gt;0,"•","")</f>
        <v/>
      </c>
      <c r="Q333" s="1">
        <f t="shared" si="10"/>
        <v>0</v>
      </c>
    </row>
    <row r="334" spans="1:17" ht="33" customHeight="1">
      <c r="A334" s="16" t="str">
        <f>IF(COUNTA(E334)&gt;0,"•","")</f>
        <v/>
      </c>
      <c r="Q334" s="1">
        <f t="shared" si="10"/>
        <v>0</v>
      </c>
    </row>
    <row r="335" spans="1:17" ht="33" customHeight="1">
      <c r="A335" s="16" t="str">
        <f>IF(COUNTA(E335)&gt;0,"•","")</f>
        <v/>
      </c>
      <c r="Q335" s="1">
        <f t="shared" si="10"/>
        <v>0</v>
      </c>
    </row>
    <row r="336" spans="1:17" ht="33" customHeight="1">
      <c r="A336" s="16" t="str">
        <f>IF(COUNTA(E336)&gt;0,"•","")</f>
        <v/>
      </c>
      <c r="Q336" s="1">
        <f t="shared" si="10"/>
        <v>0</v>
      </c>
    </row>
    <row r="337" spans="1:17" ht="33" customHeight="1">
      <c r="A337" s="16" t="str">
        <f>IF(COUNTA(E337)&gt;0,"•","")</f>
        <v/>
      </c>
      <c r="Q337" s="1">
        <f t="shared" si="10"/>
        <v>0</v>
      </c>
    </row>
    <row r="338" spans="1:17" ht="33" customHeight="1">
      <c r="A338" s="16" t="str">
        <f>IF(COUNTA(E338)&gt;0,"•","")</f>
        <v/>
      </c>
      <c r="Q338" s="1">
        <f t="shared" si="10"/>
        <v>0</v>
      </c>
    </row>
    <row r="339" spans="1:17" ht="33" customHeight="1">
      <c r="A339" s="16" t="str">
        <f>IF(COUNTA(E339)&gt;0,"•","")</f>
        <v/>
      </c>
      <c r="Q339" s="1">
        <f t="shared" si="10"/>
        <v>0</v>
      </c>
    </row>
    <row r="340" spans="1:17" ht="33" customHeight="1">
      <c r="A340" s="16" t="str">
        <f>IF(COUNTA(E340)&gt;0,"•","")</f>
        <v/>
      </c>
      <c r="Q340" s="1">
        <f t="shared" si="10"/>
        <v>0</v>
      </c>
    </row>
    <row r="341" spans="1:17" ht="33" customHeight="1">
      <c r="A341" s="16" t="str">
        <f>IF(COUNTA(E341)&gt;0,"•","")</f>
        <v/>
      </c>
      <c r="Q341" s="1">
        <f t="shared" si="10"/>
        <v>0</v>
      </c>
    </row>
    <row r="342" spans="1:17" ht="33" customHeight="1">
      <c r="A342" s="16" t="str">
        <f>IF(COUNTA(E342)&gt;0,"•","")</f>
        <v/>
      </c>
      <c r="Q342" s="1">
        <f t="shared" si="10"/>
        <v>0</v>
      </c>
    </row>
    <row r="343" spans="1:17" ht="33" customHeight="1">
      <c r="A343" s="16" t="str">
        <f>IF(COUNTA(E343)&gt;0,"•","")</f>
        <v/>
      </c>
      <c r="Q343" s="1">
        <f t="shared" si="10"/>
        <v>0</v>
      </c>
    </row>
    <row r="344" spans="1:17" ht="33" customHeight="1">
      <c r="A344" s="16" t="str">
        <f>IF(COUNTA(E344)&gt;0,"•","")</f>
        <v/>
      </c>
      <c r="Q344" s="1">
        <f t="shared" si="10"/>
        <v>0</v>
      </c>
    </row>
    <row r="345" spans="1:17" ht="33" customHeight="1">
      <c r="A345" s="16" t="str">
        <f>IF(COUNTA(E345)&gt;0,"•","")</f>
        <v/>
      </c>
      <c r="Q345" s="1">
        <f t="shared" si="10"/>
        <v>0</v>
      </c>
    </row>
    <row r="346" spans="1:17" ht="33" customHeight="1">
      <c r="A346" s="16" t="str">
        <f>IF(COUNTA(E346)&gt;0,"•","")</f>
        <v/>
      </c>
      <c r="Q346" s="1">
        <f t="shared" si="10"/>
        <v>0</v>
      </c>
    </row>
    <row r="347" spans="1:17" ht="33" customHeight="1">
      <c r="A347" s="16" t="str">
        <f>IF(COUNTA(E347)&gt;0,"•","")</f>
        <v/>
      </c>
      <c r="Q347" s="1">
        <f t="shared" si="10"/>
        <v>0</v>
      </c>
    </row>
    <row r="348" spans="1:17" ht="33" customHeight="1">
      <c r="A348" s="16" t="str">
        <f>IF(COUNTA(E348)&gt;0,"•","")</f>
        <v/>
      </c>
      <c r="Q348" s="1">
        <f t="shared" si="10"/>
        <v>0</v>
      </c>
    </row>
    <row r="349" spans="1:17" ht="33" customHeight="1">
      <c r="A349" s="16" t="str">
        <f>IF(COUNTA(E349)&gt;0,"•","")</f>
        <v/>
      </c>
      <c r="Q349" s="1">
        <f t="shared" si="10"/>
        <v>0</v>
      </c>
    </row>
    <row r="350" spans="1:17" ht="33" customHeight="1">
      <c r="A350" s="16" t="str">
        <f>IF(COUNTA(E350)&gt;0,"•","")</f>
        <v/>
      </c>
      <c r="Q350" s="1">
        <f t="shared" si="10"/>
        <v>0</v>
      </c>
    </row>
    <row r="351" spans="1:17" ht="33" customHeight="1">
      <c r="A351" s="16" t="str">
        <f>IF(COUNTA(E351)&gt;0,"•","")</f>
        <v/>
      </c>
      <c r="Q351" s="1">
        <f t="shared" si="10"/>
        <v>0</v>
      </c>
    </row>
    <row r="352" spans="1:17" ht="33" customHeight="1">
      <c r="A352" s="16" t="str">
        <f>IF(COUNTA(E352)&gt;0,"•","")</f>
        <v/>
      </c>
      <c r="Q352" s="1">
        <f t="shared" si="10"/>
        <v>0</v>
      </c>
    </row>
    <row r="353" spans="1:17" ht="33" customHeight="1">
      <c r="A353" s="16" t="str">
        <f>IF(COUNTA(E353)&gt;0,"•","")</f>
        <v/>
      </c>
      <c r="Q353" s="1">
        <f t="shared" si="10"/>
        <v>0</v>
      </c>
    </row>
    <row r="354" spans="1:17" ht="33" customHeight="1">
      <c r="A354" s="16" t="str">
        <f>IF(COUNTA(E354)&gt;0,"•","")</f>
        <v/>
      </c>
      <c r="Q354" s="1">
        <f t="shared" si="10"/>
        <v>0</v>
      </c>
    </row>
    <row r="355" spans="1:17" ht="33" customHeight="1">
      <c r="A355" s="16" t="str">
        <f>IF(COUNTA(E355)&gt;0,"•","")</f>
        <v/>
      </c>
      <c r="Q355" s="1">
        <f t="shared" si="10"/>
        <v>0</v>
      </c>
    </row>
    <row r="356" spans="1:17" ht="33" customHeight="1">
      <c r="A356" s="16" t="str">
        <f>IF(COUNTA(E356)&gt;0,"•","")</f>
        <v/>
      </c>
      <c r="Q356" s="1">
        <f t="shared" si="10"/>
        <v>0</v>
      </c>
    </row>
    <row r="357" spans="1:17" ht="33" customHeight="1">
      <c r="A357" s="16" t="str">
        <f>IF(COUNTA(E357)&gt;0,"•","")</f>
        <v/>
      </c>
      <c r="Q357" s="1">
        <f t="shared" si="10"/>
        <v>0</v>
      </c>
    </row>
    <row r="358" spans="1:17" ht="33" customHeight="1">
      <c r="A358" s="16" t="str">
        <f>IF(COUNTA(E358)&gt;0,"•","")</f>
        <v/>
      </c>
      <c r="Q358" s="1">
        <f t="shared" si="10"/>
        <v>0</v>
      </c>
    </row>
    <row r="359" spans="1:17" ht="33" customHeight="1">
      <c r="A359" s="16" t="str">
        <f>IF(COUNTA(E359)&gt;0,"•","")</f>
        <v/>
      </c>
      <c r="Q359" s="1">
        <f t="shared" si="10"/>
        <v>0</v>
      </c>
    </row>
    <row r="360" spans="1:17" ht="33" customHeight="1">
      <c r="A360" s="16" t="str">
        <f>IF(COUNTA(E360)&gt;0,"•","")</f>
        <v/>
      </c>
      <c r="Q360" s="1">
        <f t="shared" si="10"/>
        <v>0</v>
      </c>
    </row>
    <row r="361" spans="1:17" ht="33" customHeight="1">
      <c r="A361" s="16" t="str">
        <f>IF(COUNTA(E361)&gt;0,"•","")</f>
        <v/>
      </c>
      <c r="Q361" s="1">
        <f t="shared" si="10"/>
        <v>0</v>
      </c>
    </row>
    <row r="362" spans="1:17" ht="33" customHeight="1">
      <c r="A362" s="16" t="str">
        <f>IF(COUNTA(E362)&gt;0,"•","")</f>
        <v/>
      </c>
      <c r="Q362" s="1">
        <f t="shared" si="10"/>
        <v>0</v>
      </c>
    </row>
    <row r="363" spans="1:17" ht="33" customHeight="1">
      <c r="A363" s="16" t="str">
        <f>IF(COUNTA(E363)&gt;0,"•","")</f>
        <v/>
      </c>
      <c r="Q363" s="1">
        <f t="shared" si="10"/>
        <v>0</v>
      </c>
    </row>
    <row r="364" spans="1:17" ht="33" customHeight="1">
      <c r="A364" s="16" t="str">
        <f>IF(COUNTA(E364)&gt;0,"•","")</f>
        <v/>
      </c>
      <c r="Q364" s="1">
        <f t="shared" si="10"/>
        <v>0</v>
      </c>
    </row>
    <row r="365" spans="1:17" ht="33" customHeight="1">
      <c r="A365" s="16" t="str">
        <f>IF(COUNTA(E365)&gt;0,"•","")</f>
        <v/>
      </c>
      <c r="Q365" s="1">
        <f t="shared" si="10"/>
        <v>0</v>
      </c>
    </row>
    <row r="366" spans="1:17" ht="33" customHeight="1">
      <c r="A366" s="16" t="str">
        <f>IF(COUNTA(E366)&gt;0,"•","")</f>
        <v/>
      </c>
      <c r="Q366" s="1">
        <f t="shared" si="10"/>
        <v>0</v>
      </c>
    </row>
    <row r="367" spans="1:17" ht="33" customHeight="1">
      <c r="A367" s="16" t="str">
        <f>IF(COUNTA(E367)&gt;0,"•","")</f>
        <v/>
      </c>
      <c r="Q367" s="1">
        <f t="shared" si="10"/>
        <v>0</v>
      </c>
    </row>
    <row r="368" spans="1:17" ht="33" customHeight="1">
      <c r="A368" s="16" t="str">
        <f>IF(COUNTA(E368)&gt;0,"•","")</f>
        <v/>
      </c>
      <c r="Q368" s="1">
        <f t="shared" si="10"/>
        <v>0</v>
      </c>
    </row>
  </sheetData>
  <sortState xmlns:xlrd2="http://schemas.microsoft.com/office/spreadsheetml/2017/richdata2" ref="V28:W36">
    <sortCondition descending="1" ref="V28:V36"/>
  </sortState>
  <mergeCells count="1">
    <mergeCell ref="S8:T8"/>
  </mergeCells>
  <conditionalFormatting sqref="B2:P498">
    <cfRule type="expression" dxfId="4" priority="6">
      <formula>$B2="Új"</formula>
    </cfRule>
    <cfRule type="expression" dxfId="3" priority="7">
      <formula>$B2="Kész"</formula>
    </cfRule>
  </conditionalFormatting>
  <conditionalFormatting sqref="A2:A498">
    <cfRule type="expression" dxfId="2" priority="2">
      <formula>$E2="Desszert"</formula>
    </cfRule>
    <cfRule type="expression" dxfId="1" priority="3">
      <formula>$E2="Főétel"</formula>
    </cfRule>
    <cfRule type="expression" dxfId="0" priority="4">
      <formula>$E2="Leves"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FIXED-TERM Pongracz Rita Csilla (ME/ECF-LAD-HU)</dc:creator>
  <cp:keywords/>
  <dc:description/>
  <cp:lastModifiedBy>Pongrácz Rita Csilla</cp:lastModifiedBy>
  <cp:revision/>
  <dcterms:created xsi:type="dcterms:W3CDTF">2024-07-20T07:13:26Z</dcterms:created>
  <dcterms:modified xsi:type="dcterms:W3CDTF">2025-01-12T17:01:08Z</dcterms:modified>
  <cp:category/>
  <cp:contentStatus/>
</cp:coreProperties>
</file>