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vaneesh/Desktop/"/>
    </mc:Choice>
  </mc:AlternateContent>
  <xr:revisionPtr revIDLastSave="0" documentId="13_ncr:1_{96B91BA8-3556-1D4C-B84B-96EB6AD1BE15}" xr6:coauthVersionLast="47" xr6:coauthVersionMax="47" xr10:uidLastSave="{00000000-0000-0000-0000-000000000000}"/>
  <bookViews>
    <workbookView xWindow="21080" yWindow="740" windowWidth="13480" windowHeight="21600" xr2:uid="{716953DF-47C8-DF4A-B6F8-2C049C1BBE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1" l="1"/>
  <c r="I80" i="1"/>
  <c r="F78" i="1"/>
  <c r="F77" i="1"/>
  <c r="H94" i="1"/>
  <c r="H95" i="1"/>
  <c r="H96" i="1"/>
  <c r="H97" i="1"/>
  <c r="H98" i="1"/>
  <c r="H93" i="1"/>
  <c r="G79" i="1"/>
  <c r="C89" i="1"/>
  <c r="I79" i="1"/>
  <c r="H89" i="1"/>
  <c r="P55" i="1"/>
  <c r="P56" i="1"/>
  <c r="P57" i="1"/>
  <c r="P58" i="1"/>
  <c r="P59" i="1"/>
  <c r="P54" i="1"/>
  <c r="M58" i="1"/>
  <c r="N55" i="1"/>
  <c r="N56" i="1"/>
  <c r="N57" i="1"/>
  <c r="N58" i="1"/>
  <c r="N59" i="1"/>
  <c r="N54" i="1"/>
  <c r="I81" i="1"/>
  <c r="I82" i="1"/>
  <c r="I83" i="1"/>
  <c r="I84" i="1"/>
  <c r="I85" i="1"/>
  <c r="I86" i="1"/>
  <c r="I87" i="1"/>
  <c r="C95" i="1"/>
  <c r="C96" i="1"/>
  <c r="C97" i="1"/>
  <c r="C98" i="1"/>
  <c r="C99" i="1"/>
  <c r="C100" i="1"/>
  <c r="C101" i="1"/>
  <c r="C102" i="1"/>
  <c r="C103" i="1"/>
  <c r="C104" i="1"/>
  <c r="C94" i="1"/>
  <c r="B89" i="1"/>
  <c r="G71" i="1"/>
  <c r="B71" i="1"/>
  <c r="D71" i="1"/>
  <c r="E71" i="1"/>
  <c r="F71" i="1"/>
  <c r="C71" i="1"/>
  <c r="B53" i="1"/>
  <c r="G67" i="1"/>
  <c r="G53" i="1"/>
  <c r="G70" i="1"/>
  <c r="H59" i="1"/>
  <c r="H60" i="1"/>
  <c r="H61" i="1"/>
  <c r="H62" i="1"/>
  <c r="H63" i="1"/>
  <c r="H64" i="1"/>
  <c r="H65" i="1"/>
  <c r="H67" i="1"/>
  <c r="H68" i="1"/>
  <c r="H58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H66" i="1" s="1"/>
  <c r="C67" i="1"/>
  <c r="D67" i="1"/>
  <c r="E67" i="1"/>
  <c r="F67" i="1"/>
  <c r="C68" i="1"/>
  <c r="D68" i="1"/>
  <c r="E68" i="1"/>
  <c r="F68" i="1"/>
  <c r="G68" i="1"/>
  <c r="B59" i="1"/>
  <c r="B60" i="1"/>
  <c r="B61" i="1"/>
  <c r="B62" i="1"/>
  <c r="B63" i="1"/>
  <c r="B64" i="1"/>
  <c r="B65" i="1"/>
  <c r="B66" i="1"/>
  <c r="B67" i="1"/>
  <c r="B68" i="1"/>
  <c r="B58" i="1"/>
  <c r="H42" i="1"/>
  <c r="H43" i="1"/>
  <c r="H44" i="1"/>
  <c r="H45" i="1"/>
  <c r="H53" i="1" s="1"/>
  <c r="H46" i="1"/>
  <c r="H47" i="1"/>
  <c r="H48" i="1"/>
  <c r="H49" i="1"/>
  <c r="H50" i="1"/>
  <c r="H51" i="1"/>
  <c r="H41" i="1"/>
  <c r="C53" i="1"/>
  <c r="D53" i="1"/>
  <c r="E53" i="1"/>
  <c r="F53" i="1"/>
  <c r="G81" i="1"/>
  <c r="G82" i="1"/>
  <c r="G83" i="1"/>
  <c r="G84" i="1"/>
  <c r="G85" i="1"/>
  <c r="G86" i="1"/>
  <c r="G87" i="1"/>
  <c r="F81" i="1"/>
  <c r="F82" i="1"/>
  <c r="F83" i="1"/>
  <c r="F84" i="1"/>
  <c r="F85" i="1"/>
  <c r="F86" i="1"/>
  <c r="F87" i="1"/>
  <c r="E30" i="1"/>
  <c r="F30" i="1"/>
  <c r="G30" i="1"/>
  <c r="H30" i="1"/>
  <c r="I30" i="1"/>
  <c r="D30" i="1"/>
  <c r="G78" i="1" l="1"/>
  <c r="G80" i="1"/>
  <c r="F80" i="1"/>
  <c r="F89" i="1"/>
  <c r="I78" i="1"/>
  <c r="D89" i="1"/>
  <c r="G77" i="1"/>
  <c r="I77" i="1"/>
  <c r="B70" i="1"/>
  <c r="C70" i="1"/>
  <c r="D70" i="1"/>
  <c r="E70" i="1"/>
  <c r="F70" i="1"/>
  <c r="H70" i="1" l="1"/>
</calcChain>
</file>

<file path=xl/sharedStrings.xml><?xml version="1.0" encoding="utf-8"?>
<sst xmlns="http://schemas.openxmlformats.org/spreadsheetml/2006/main" count="198" uniqueCount="54">
  <si>
    <t>sjeng</t>
  </si>
  <si>
    <t>mcf</t>
  </si>
  <si>
    <t>hmmer</t>
  </si>
  <si>
    <t>h264ref</t>
  </si>
  <si>
    <t>gobmk</t>
  </si>
  <si>
    <t>bzip2</t>
  </si>
  <si>
    <t>perlbench</t>
  </si>
  <si>
    <t>xalancbmk</t>
  </si>
  <si>
    <t>astar</t>
  </si>
  <si>
    <t>gcc</t>
  </si>
  <si>
    <t>omnetpp</t>
  </si>
  <si>
    <t>tage</t>
  </si>
  <si>
    <t>tournament</t>
  </si>
  <si>
    <t>1local</t>
  </si>
  <si>
    <t>2global</t>
  </si>
  <si>
    <t>2global1local</t>
  </si>
  <si>
    <t>2global - small</t>
  </si>
  <si>
    <t>2global1local - small</t>
  </si>
  <si>
    <t>accuracy</t>
  </si>
  <si>
    <t>miss per kinst</t>
  </si>
  <si>
    <t>-</t>
  </si>
  <si>
    <t>AVG</t>
  </si>
  <si>
    <t>BEST</t>
  </si>
  <si>
    <t>final</t>
  </si>
  <si>
    <t>todo</t>
  </si>
  <si>
    <t>transformer</t>
  </si>
  <si>
    <t>TAGE 64KB</t>
  </si>
  <si>
    <t>Transformer</t>
  </si>
  <si>
    <t>Branch predictor set up for the best case</t>
  </si>
  <si>
    <t xml:space="preserve">Best Case Augmented branch predcitor performance </t>
  </si>
  <si>
    <t>delta to tage</t>
  </si>
  <si>
    <t>delta to transformer</t>
  </si>
  <si>
    <t>ACC=misspredits/ lookups</t>
  </si>
  <si>
    <t>libquantum</t>
  </si>
  <si>
    <t>miss per kinst % improvement</t>
  </si>
  <si>
    <t>Benchmark</t>
  </si>
  <si>
    <t>Mispredict Rate</t>
  </si>
  <si>
    <t>default torney</t>
  </si>
  <si>
    <t>delta to default tourney</t>
  </si>
  <si>
    <t>Transformer tyye</t>
  </si>
  <si>
    <t>Configuration</t>
  </si>
  <si>
    <t>Subtest</t>
  </si>
  <si>
    <t>Insts</t>
  </si>
  <si>
    <t>Mispredicts</t>
  </si>
  <si>
    <t>Lookups</t>
  </si>
  <si>
    <t>LocalUsed</t>
  </si>
  <si>
    <t>GlobalUncolouredUsed</t>
  </si>
  <si>
    <t>GlobalUncolouredUsedOnColoured</t>
  </si>
  <si>
    <t>GlobalColouredUsed</t>
  </si>
  <si>
    <t>Colour utility %</t>
  </si>
  <si>
    <t>Misses per Kinst</t>
  </si>
  <si>
    <t>window</t>
  </si>
  <si>
    <t>2BitsGlobal_1BitsLocal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</si>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</sst>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"/>
  </numFmts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FEE683"/>
        <bgColor rgb="FF000000"/>
      </patternFill>
    </fill>
    <fill>
      <patternFill patternType="solid">
        <fgColor rgb="FFFDD68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2" fontId="1" fillId="2" borderId="0" xfId="0" applyNumberFormat="1" applyFont="1" applyFill="1"/>
    <xf numFmtId="168" fontId="0" fillId="0" borderId="0" xfId="0" applyNumberFormat="1"/>
    <xf numFmtId="4" fontId="0" fillId="0" borderId="0" xfId="0" applyNumberFormat="1"/>
    <xf numFmtId="0" fontId="2" fillId="0" borderId="0" xfId="0" applyFont="1"/>
    <xf numFmtId="169" fontId="0" fillId="0" borderId="0" xfId="0" applyNumberFormat="1"/>
    <xf numFmtId="2" fontId="1" fillId="3" borderId="0" xfId="0" applyNumberFormat="1" applyFont="1" applyFill="1"/>
    <xf numFmtId="2" fontId="1" fillId="4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64AA-7626-6A45-8E38-50D82515A61C}">
  <dimension ref="A1:Y104"/>
  <sheetViews>
    <sheetView tabSelected="1" zoomScale="74" zoomScaleNormal="75" workbookViewId="0">
      <selection activeCell="E36" sqref="E36"/>
    </sheetView>
  </sheetViews>
  <sheetFormatPr baseColWidth="10" defaultRowHeight="16" x14ac:dyDescent="0.2"/>
  <cols>
    <col min="2" max="2" width="10.83203125" customWidth="1"/>
    <col min="3" max="3" width="13.83203125" customWidth="1"/>
    <col min="4" max="4" width="12.5" customWidth="1"/>
    <col min="5" max="5" width="13.5" customWidth="1"/>
    <col min="6" max="6" width="13.33203125" customWidth="1"/>
    <col min="7" max="7" width="13.5" customWidth="1"/>
    <col min="8" max="8" width="17.6640625" customWidth="1"/>
    <col min="9" max="10" width="11" bestFit="1" customWidth="1"/>
    <col min="11" max="11" width="17.6640625" bestFit="1" customWidth="1"/>
    <col min="12" max="12" width="17.83203125" bestFit="1" customWidth="1"/>
    <col min="13" max="13" width="13.83203125" bestFit="1" customWidth="1"/>
    <col min="14" max="14" width="16.83203125" bestFit="1" customWidth="1"/>
    <col min="15" max="16" width="12.5" bestFit="1" customWidth="1"/>
    <col min="17" max="17" width="11.1640625" bestFit="1" customWidth="1"/>
    <col min="18" max="18" width="12.5" bestFit="1" customWidth="1"/>
    <col min="19" max="19" width="11" bestFit="1" customWidth="1"/>
    <col min="20" max="22" width="11.5" bestFit="1" customWidth="1"/>
  </cols>
  <sheetData>
    <row r="1" spans="1:8" x14ac:dyDescent="0.2">
      <c r="A1" t="s">
        <v>18</v>
      </c>
      <c r="B1" t="s">
        <v>24</v>
      </c>
    </row>
    <row r="2" spans="1:8" x14ac:dyDescent="0.2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8" x14ac:dyDescent="0.2">
      <c r="A3" s="3" t="s">
        <v>0</v>
      </c>
    </row>
    <row r="4" spans="1:8" x14ac:dyDescent="0.2">
      <c r="A4" s="3" t="s">
        <v>1</v>
      </c>
    </row>
    <row r="5" spans="1:8" x14ac:dyDescent="0.2">
      <c r="A5" s="3" t="s">
        <v>2</v>
      </c>
    </row>
    <row r="6" spans="1:8" x14ac:dyDescent="0.2">
      <c r="A6" s="3" t="s">
        <v>3</v>
      </c>
    </row>
    <row r="7" spans="1:8" x14ac:dyDescent="0.2">
      <c r="A7" s="3" t="s">
        <v>4</v>
      </c>
    </row>
    <row r="8" spans="1:8" x14ac:dyDescent="0.2">
      <c r="A8" s="3" t="s">
        <v>5</v>
      </c>
    </row>
    <row r="9" spans="1:8" x14ac:dyDescent="0.2">
      <c r="A9" s="3" t="s">
        <v>6</v>
      </c>
    </row>
    <row r="10" spans="1:8" x14ac:dyDescent="0.2">
      <c r="A10" s="3" t="s">
        <v>7</v>
      </c>
    </row>
    <row r="11" spans="1:8" x14ac:dyDescent="0.2">
      <c r="A11" s="2" t="s">
        <v>8</v>
      </c>
    </row>
    <row r="12" spans="1:8" x14ac:dyDescent="0.2">
      <c r="A12" s="2" t="s">
        <v>9</v>
      </c>
    </row>
    <row r="13" spans="1:8" x14ac:dyDescent="0.2">
      <c r="A13" s="3" t="s">
        <v>10</v>
      </c>
    </row>
    <row r="14" spans="1:8" x14ac:dyDescent="0.2">
      <c r="A14" s="3"/>
    </row>
    <row r="16" spans="1:8" x14ac:dyDescent="0.2">
      <c r="A16" t="s">
        <v>19</v>
      </c>
    </row>
    <row r="17" spans="1:9" x14ac:dyDescent="0.2">
      <c r="B17" t="s">
        <v>11</v>
      </c>
      <c r="C17" t="s">
        <v>25</v>
      </c>
      <c r="D17" t="s">
        <v>12</v>
      </c>
      <c r="E17" t="s">
        <v>13</v>
      </c>
      <c r="F17" t="s">
        <v>14</v>
      </c>
      <c r="G17" t="s">
        <v>15</v>
      </c>
      <c r="H17" t="s">
        <v>16</v>
      </c>
      <c r="I17" t="s">
        <v>17</v>
      </c>
    </row>
    <row r="18" spans="1:9" x14ac:dyDescent="0.2">
      <c r="A18" s="3" t="s">
        <v>0</v>
      </c>
      <c r="B18" t="s">
        <v>20</v>
      </c>
      <c r="D18" s="4">
        <v>14.086474259999999</v>
      </c>
      <c r="E18">
        <v>13.684877311658052</v>
      </c>
      <c r="F18">
        <v>13.87225555030841</v>
      </c>
      <c r="G18">
        <v>13.507686790144891</v>
      </c>
      <c r="H18">
        <v>14.6734101810134</v>
      </c>
      <c r="I18">
        <v>14.301844089999999</v>
      </c>
    </row>
    <row r="19" spans="1:9" x14ac:dyDescent="0.2">
      <c r="A19" s="3" t="s">
        <v>1</v>
      </c>
      <c r="B19" t="s">
        <v>20</v>
      </c>
      <c r="D19" s="4">
        <v>20.626265419999999</v>
      </c>
      <c r="E19">
        <v>20.623612795445624</v>
      </c>
      <c r="F19">
        <v>20.473075154301199</v>
      </c>
      <c r="G19">
        <v>20.472472773099099</v>
      </c>
      <c r="H19">
        <v>22.565911052120327</v>
      </c>
      <c r="I19">
        <v>22.55925096</v>
      </c>
    </row>
    <row r="20" spans="1:9" x14ac:dyDescent="0.2">
      <c r="A20" s="3" t="s">
        <v>2</v>
      </c>
      <c r="B20" t="s">
        <v>20</v>
      </c>
      <c r="D20" s="4">
        <v>1.708496606</v>
      </c>
      <c r="E20">
        <v>1.7084901044785183</v>
      </c>
      <c r="F20">
        <v>1.7056872248819683</v>
      </c>
      <c r="G20">
        <v>1.7055847290671438</v>
      </c>
      <c r="H20">
        <v>1.7158055560000001</v>
      </c>
      <c r="I20">
        <v>1.715689899</v>
      </c>
    </row>
    <row r="21" spans="1:9" x14ac:dyDescent="0.2">
      <c r="A21" s="3" t="s">
        <v>3</v>
      </c>
      <c r="B21" t="s">
        <v>20</v>
      </c>
      <c r="D21" s="4">
        <v>1.5647310219999999</v>
      </c>
      <c r="E21">
        <v>1.5500470374664372</v>
      </c>
      <c r="F21">
        <v>1.55944925020106</v>
      </c>
      <c r="G21">
        <v>1.5455398048299769</v>
      </c>
    </row>
    <row r="22" spans="1:9" x14ac:dyDescent="0.2">
      <c r="A22" s="3" t="s">
        <v>4</v>
      </c>
      <c r="B22" t="s">
        <v>20</v>
      </c>
      <c r="D22" s="4">
        <v>19.682525429999998</v>
      </c>
      <c r="E22">
        <v>19.152557125265236</v>
      </c>
      <c r="F22">
        <v>19.317500388318468</v>
      </c>
      <c r="G22">
        <v>18.834462780065234</v>
      </c>
    </row>
    <row r="23" spans="1:9" x14ac:dyDescent="0.2">
      <c r="A23" s="3" t="s">
        <v>5</v>
      </c>
      <c r="B23" t="s">
        <v>20</v>
      </c>
      <c r="D23" s="4">
        <v>6.5855695169999997</v>
      </c>
      <c r="E23">
        <v>6.5851296817292484</v>
      </c>
      <c r="F23">
        <v>6.5822066328145317</v>
      </c>
      <c r="G23">
        <v>6.5817467798443641</v>
      </c>
      <c r="H23">
        <v>6.9885365239999997</v>
      </c>
      <c r="I23">
        <v>6.9876188600000004</v>
      </c>
    </row>
    <row r="24" spans="1:9" x14ac:dyDescent="0.2">
      <c r="A24" s="3" t="s">
        <v>6</v>
      </c>
      <c r="B24" t="s">
        <v>20</v>
      </c>
      <c r="D24" s="4">
        <v>6.0381456379999996</v>
      </c>
      <c r="E24">
        <v>5.7059928637283814</v>
      </c>
      <c r="F24">
        <v>6.1822854108724172</v>
      </c>
      <c r="G24">
        <v>5.8269843746225769</v>
      </c>
      <c r="H24">
        <v>6.0591480326664744</v>
      </c>
      <c r="I24">
        <v>5.8395488819999999</v>
      </c>
    </row>
    <row r="25" spans="1:9" x14ac:dyDescent="0.2">
      <c r="A25" s="3" t="s">
        <v>7</v>
      </c>
      <c r="B25" t="s">
        <v>20</v>
      </c>
      <c r="D25" s="4">
        <v>4.2151671879999997</v>
      </c>
      <c r="E25">
        <v>4.2255405433441497</v>
      </c>
      <c r="F25">
        <v>4.263220231215989</v>
      </c>
      <c r="G25">
        <v>4.2716659176031628</v>
      </c>
      <c r="H25">
        <v>4.2821051470000002</v>
      </c>
      <c r="I25">
        <v>4.2898088879999996</v>
      </c>
    </row>
    <row r="26" spans="1:9" x14ac:dyDescent="0.2">
      <c r="A26" s="2" t="s">
        <v>8</v>
      </c>
      <c r="B26" t="s">
        <v>20</v>
      </c>
      <c r="D26" s="4">
        <v>37.246992599999999</v>
      </c>
      <c r="E26">
        <v>37.246687799575341</v>
      </c>
      <c r="F26">
        <v>39.619879977687702</v>
      </c>
      <c r="G26">
        <v>39.623230972747223</v>
      </c>
      <c r="H26">
        <v>39.538425119999999</v>
      </c>
      <c r="I26">
        <v>39.541382038945891</v>
      </c>
    </row>
    <row r="27" spans="1:9" x14ac:dyDescent="0.2">
      <c r="A27" s="2" t="s">
        <v>9</v>
      </c>
      <c r="B27" t="s">
        <v>20</v>
      </c>
      <c r="D27" s="4">
        <v>7.4857529439999997</v>
      </c>
      <c r="E27">
        <v>7.3195773108111339</v>
      </c>
      <c r="F27">
        <v>7.9049282839175401</v>
      </c>
      <c r="G27">
        <v>7.711712154942207</v>
      </c>
      <c r="H27">
        <v>7.9097827379999996</v>
      </c>
      <c r="I27">
        <v>7.7169751753092628</v>
      </c>
    </row>
    <row r="28" spans="1:9" x14ac:dyDescent="0.2">
      <c r="A28" s="3" t="s">
        <v>10</v>
      </c>
      <c r="B28" t="s">
        <v>20</v>
      </c>
      <c r="D28" s="4">
        <v>5.8076295340000001</v>
      </c>
      <c r="E28">
        <v>5.6573248800643583</v>
      </c>
      <c r="F28">
        <v>5.8989405935894723</v>
      </c>
      <c r="G28">
        <v>5.7050304973638379</v>
      </c>
      <c r="H28">
        <v>5.9146256179999996</v>
      </c>
      <c r="I28">
        <v>5.7252791810000003</v>
      </c>
    </row>
    <row r="30" spans="1:9" x14ac:dyDescent="0.2">
      <c r="A30" t="s">
        <v>21</v>
      </c>
      <c r="D30">
        <f>AVERAGE(D18:D28)</f>
        <v>11.367977287181818</v>
      </c>
      <c r="E30">
        <f>AVERAGE(E18:E28)</f>
        <v>11.223621586687862</v>
      </c>
      <c r="F30">
        <f>AVERAGE(F18:F28)</f>
        <v>11.579948063464435</v>
      </c>
      <c r="G30">
        <f>AVERAGE(G18:G28)</f>
        <v>11.435101597666337</v>
      </c>
      <c r="H30">
        <f>AVERAGE(H18:H28)</f>
        <v>12.183083329866689</v>
      </c>
      <c r="I30">
        <f>AVERAGE(I18:I28)</f>
        <v>12.075266441583905</v>
      </c>
    </row>
    <row r="37" spans="1:25" x14ac:dyDescent="0.2">
      <c r="A37" t="s">
        <v>23</v>
      </c>
      <c r="L37" s="1" t="s">
        <v>39</v>
      </c>
      <c r="M37" s="1" t="s">
        <v>35</v>
      </c>
      <c r="N37" s="1" t="s">
        <v>40</v>
      </c>
      <c r="O37" s="1" t="s">
        <v>41</v>
      </c>
      <c r="P37" s="1" t="s">
        <v>42</v>
      </c>
      <c r="Q37" s="1" t="s">
        <v>43</v>
      </c>
      <c r="R37" s="1" t="s">
        <v>44</v>
      </c>
      <c r="S37" s="1" t="s">
        <v>36</v>
      </c>
      <c r="T37" s="1" t="s">
        <v>45</v>
      </c>
      <c r="U37" s="1" t="s">
        <v>46</v>
      </c>
      <c r="V37" s="1" t="s">
        <v>47</v>
      </c>
      <c r="W37" s="1" t="s">
        <v>48</v>
      </c>
      <c r="X37" s="1" t="s">
        <v>49</v>
      </c>
      <c r="Y37" s="1" t="s">
        <v>50</v>
      </c>
    </row>
    <row r="38" spans="1:25" x14ac:dyDescent="0.2">
      <c r="L38" t="s">
        <v>51</v>
      </c>
      <c r="M38" t="s">
        <v>0</v>
      </c>
      <c r="N38" t="s">
        <v>52</v>
      </c>
      <c r="O38" t="s">
        <v>53</v>
      </c>
      <c r="P38">
        <v>14657454494</v>
      </c>
      <c r="Q38">
        <v>209628629</v>
      </c>
      <c r="R38">
        <v>3815960809</v>
      </c>
      <c r="S38">
        <v>5.49346912855047</v>
      </c>
      <c r="T38">
        <v>1632812660</v>
      </c>
      <c r="U38">
        <v>1397044163</v>
      </c>
      <c r="V38">
        <v>1392923905</v>
      </c>
      <c r="W38">
        <v>84723696</v>
      </c>
      <c r="Y38">
        <v>14.301844094812715</v>
      </c>
    </row>
    <row r="39" spans="1:25" x14ac:dyDescent="0.2">
      <c r="A39" t="s">
        <v>19</v>
      </c>
      <c r="L39" t="s">
        <v>51</v>
      </c>
      <c r="M39" t="s">
        <v>1</v>
      </c>
      <c r="N39" t="s">
        <v>52</v>
      </c>
      <c r="O39" t="s">
        <v>53</v>
      </c>
      <c r="P39">
        <v>3451302933</v>
      </c>
      <c r="Q39">
        <v>77858809</v>
      </c>
      <c r="R39">
        <v>2448590037</v>
      </c>
      <c r="S39">
        <v>3.1797404965100702</v>
      </c>
      <c r="T39">
        <v>715241691</v>
      </c>
      <c r="U39">
        <v>1469222129</v>
      </c>
      <c r="V39">
        <v>1468394268</v>
      </c>
      <c r="W39">
        <v>123283009</v>
      </c>
      <c r="Y39">
        <v>22.559250958687144</v>
      </c>
    </row>
    <row r="40" spans="1:25" x14ac:dyDescent="0.2">
      <c r="B40" t="s">
        <v>12</v>
      </c>
      <c r="C40" t="s">
        <v>13</v>
      </c>
      <c r="D40" t="s">
        <v>14</v>
      </c>
      <c r="E40" t="s">
        <v>15</v>
      </c>
      <c r="F40" t="s">
        <v>16</v>
      </c>
      <c r="G40" t="s">
        <v>17</v>
      </c>
      <c r="H40" t="s">
        <v>22</v>
      </c>
      <c r="L40" t="s">
        <v>51</v>
      </c>
      <c r="M40" t="s">
        <v>6</v>
      </c>
      <c r="N40" t="s">
        <v>52</v>
      </c>
      <c r="O40" t="s">
        <v>53</v>
      </c>
      <c r="P40">
        <v>1823549424</v>
      </c>
      <c r="Q40">
        <v>10648706</v>
      </c>
      <c r="R40">
        <v>443211039</v>
      </c>
      <c r="S40">
        <v>2.4026265284425827</v>
      </c>
      <c r="T40">
        <v>242027455</v>
      </c>
      <c r="U40">
        <v>84421202</v>
      </c>
      <c r="V40">
        <v>73635117</v>
      </c>
      <c r="W40">
        <v>2929477</v>
      </c>
      <c r="Y40">
        <v>5.8395488818952899</v>
      </c>
    </row>
    <row r="41" spans="1:25" x14ac:dyDescent="0.2">
      <c r="A41" s="3" t="s">
        <v>0</v>
      </c>
      <c r="B41" s="5">
        <v>14.086474259999999</v>
      </c>
      <c r="C41" s="6">
        <v>13.684877311658052</v>
      </c>
      <c r="D41" s="6">
        <v>13.87225555030841</v>
      </c>
      <c r="E41" s="6">
        <v>13.5076867901449</v>
      </c>
      <c r="F41" s="6">
        <v>13.6734101810134</v>
      </c>
      <c r="G41" s="6">
        <v>13.39867901449</v>
      </c>
      <c r="H41" s="8">
        <f>MAX(B41:G41)</f>
        <v>14.086474259999999</v>
      </c>
      <c r="L41" t="s">
        <v>51</v>
      </c>
      <c r="M41" t="s">
        <v>7</v>
      </c>
      <c r="N41" t="s">
        <v>52</v>
      </c>
      <c r="O41" t="s">
        <v>53</v>
      </c>
      <c r="P41">
        <v>288431264</v>
      </c>
      <c r="Q41">
        <v>1237315</v>
      </c>
      <c r="R41">
        <v>81128716</v>
      </c>
      <c r="S41">
        <v>1.52512582597757</v>
      </c>
      <c r="T41">
        <v>23370444</v>
      </c>
      <c r="U41">
        <v>43347829</v>
      </c>
      <c r="V41">
        <v>42874690</v>
      </c>
      <c r="W41">
        <v>164429</v>
      </c>
      <c r="Y41">
        <v>4.2898088884012244</v>
      </c>
    </row>
    <row r="42" spans="1:25" x14ac:dyDescent="0.2">
      <c r="A42" s="3" t="s">
        <v>1</v>
      </c>
      <c r="B42" s="5">
        <v>20.626265419999999</v>
      </c>
      <c r="C42" s="6">
        <v>20.623612795445624</v>
      </c>
      <c r="D42" s="6">
        <v>20.473075154301199</v>
      </c>
      <c r="E42" s="6">
        <v>20.472472773099099</v>
      </c>
      <c r="F42" s="7">
        <v>20.470199999999998</v>
      </c>
      <c r="G42" s="7">
        <v>20.3977</v>
      </c>
      <c r="H42" s="8">
        <f t="shared" ref="H42:H51" si="0">MAX(B42:G42)</f>
        <v>20.626265419999999</v>
      </c>
      <c r="L42" t="s">
        <v>51</v>
      </c>
      <c r="M42" t="s">
        <v>8</v>
      </c>
      <c r="N42" t="s">
        <v>52</v>
      </c>
      <c r="O42" t="s">
        <v>53</v>
      </c>
      <c r="P42">
        <v>19557175954</v>
      </c>
      <c r="Q42">
        <v>773317766</v>
      </c>
      <c r="R42">
        <v>10204689016</v>
      </c>
      <c r="S42">
        <v>7.5780630334497197</v>
      </c>
      <c r="T42">
        <v>3321723063</v>
      </c>
      <c r="U42">
        <v>4284432538</v>
      </c>
      <c r="V42">
        <v>4281583313</v>
      </c>
      <c r="W42">
        <v>761646006</v>
      </c>
      <c r="Y42">
        <v>39.541382038945891</v>
      </c>
    </row>
    <row r="43" spans="1:25" x14ac:dyDescent="0.2">
      <c r="A43" s="3" t="s">
        <v>2</v>
      </c>
      <c r="B43" s="5">
        <v>1.708496606</v>
      </c>
      <c r="C43" s="6">
        <v>1.7084901044785183</v>
      </c>
      <c r="D43" s="6">
        <v>1.7056872248819683</v>
      </c>
      <c r="E43" s="6">
        <v>1.7055847290671438</v>
      </c>
      <c r="F43" s="6">
        <v>1.7058055560000001</v>
      </c>
      <c r="G43" s="6">
        <v>1.705689899</v>
      </c>
      <c r="H43" s="8">
        <f t="shared" si="0"/>
        <v>1.708496606</v>
      </c>
      <c r="L43" t="s">
        <v>51</v>
      </c>
      <c r="M43" t="s">
        <v>9</v>
      </c>
      <c r="N43" t="s">
        <v>52</v>
      </c>
      <c r="O43" t="s">
        <v>53</v>
      </c>
      <c r="P43">
        <v>9516208661</v>
      </c>
      <c r="Q43">
        <v>73436346</v>
      </c>
      <c r="R43">
        <v>3071359236</v>
      </c>
      <c r="S43">
        <v>2.3910047753202601</v>
      </c>
      <c r="T43">
        <v>680588159</v>
      </c>
      <c r="U43">
        <v>525557324</v>
      </c>
      <c r="V43">
        <v>445719412</v>
      </c>
      <c r="W43">
        <v>29491366</v>
      </c>
      <c r="Y43">
        <v>7.7169751753092628</v>
      </c>
    </row>
    <row r="44" spans="1:25" x14ac:dyDescent="0.2">
      <c r="A44" s="3" t="s">
        <v>3</v>
      </c>
      <c r="B44" s="5">
        <v>1.5647310219999999</v>
      </c>
      <c r="C44" s="6">
        <v>1.5500470374664372</v>
      </c>
      <c r="D44" s="6">
        <v>1.55944925020106</v>
      </c>
      <c r="E44" s="6">
        <v>1.5455398048299769</v>
      </c>
      <c r="F44" s="6">
        <v>1.5504492502010601</v>
      </c>
      <c r="G44" s="6">
        <v>1.5333539804829901</v>
      </c>
      <c r="H44" s="8">
        <f t="shared" si="0"/>
        <v>1.5647310219999999</v>
      </c>
      <c r="L44" t="s">
        <v>51</v>
      </c>
      <c r="M44" t="s">
        <v>2</v>
      </c>
      <c r="N44" t="s">
        <v>52</v>
      </c>
      <c r="O44" t="s">
        <v>53</v>
      </c>
      <c r="P44">
        <v>14764701366</v>
      </c>
      <c r="Q44">
        <v>25331649</v>
      </c>
      <c r="R44">
        <v>1236211504</v>
      </c>
      <c r="S44">
        <v>2.0491355175093</v>
      </c>
      <c r="T44">
        <v>570207457</v>
      </c>
      <c r="U44">
        <v>444621028</v>
      </c>
      <c r="V44">
        <v>444605832</v>
      </c>
      <c r="W44">
        <v>1580472</v>
      </c>
      <c r="Y44">
        <v>1.7156898993117096</v>
      </c>
    </row>
    <row r="45" spans="1:25" x14ac:dyDescent="0.2">
      <c r="A45" s="3" t="s">
        <v>4</v>
      </c>
      <c r="B45" s="5">
        <v>19.682525429999998</v>
      </c>
      <c r="C45" s="6">
        <v>19.152557125265236</v>
      </c>
      <c r="D45" s="6">
        <v>19.317500388318468</v>
      </c>
      <c r="E45" s="6">
        <v>18.834462780065234</v>
      </c>
      <c r="F45" s="6">
        <v>19.138831849999999</v>
      </c>
      <c r="G45" s="6">
        <v>18.7764462780065</v>
      </c>
      <c r="H45" s="8">
        <f t="shared" si="0"/>
        <v>19.682525429999998</v>
      </c>
      <c r="L45" t="s">
        <v>51</v>
      </c>
      <c r="M45" t="s">
        <v>10</v>
      </c>
      <c r="N45" t="s">
        <v>52</v>
      </c>
      <c r="O45" t="s">
        <v>53</v>
      </c>
      <c r="P45">
        <v>1320431504</v>
      </c>
      <c r="Q45">
        <v>7559839</v>
      </c>
      <c r="R45">
        <v>323366843</v>
      </c>
      <c r="S45">
        <v>2.33785224541404</v>
      </c>
      <c r="T45">
        <v>164690381</v>
      </c>
      <c r="U45">
        <v>51790083</v>
      </c>
      <c r="V45">
        <v>51085647</v>
      </c>
      <c r="W45">
        <v>348328</v>
      </c>
      <c r="Y45">
        <v>5.7252791811607668</v>
      </c>
    </row>
    <row r="46" spans="1:25" x14ac:dyDescent="0.2">
      <c r="A46" s="3" t="s">
        <v>5</v>
      </c>
      <c r="B46" s="5">
        <v>6.5855695169999997</v>
      </c>
      <c r="C46" s="6">
        <v>6.5851296817292484</v>
      </c>
      <c r="D46" s="6">
        <v>6.5822066328145317</v>
      </c>
      <c r="E46" s="6">
        <v>6.5817467798443641</v>
      </c>
      <c r="F46" s="6">
        <v>6.5802066328145301</v>
      </c>
      <c r="G46" s="6">
        <v>6.5794677984436003</v>
      </c>
      <c r="H46" s="8">
        <f t="shared" si="0"/>
        <v>6.5855695169999997</v>
      </c>
      <c r="L46" t="s">
        <v>51</v>
      </c>
      <c r="M46" t="s">
        <v>5</v>
      </c>
      <c r="N46" t="s">
        <v>52</v>
      </c>
      <c r="O46" t="s">
        <v>53</v>
      </c>
      <c r="P46">
        <v>27426157586</v>
      </c>
      <c r="Q46">
        <v>191643536</v>
      </c>
      <c r="R46">
        <v>5984287577</v>
      </c>
      <c r="S46">
        <v>3.2024452958538023</v>
      </c>
      <c r="T46">
        <v>2673294398</v>
      </c>
      <c r="U46">
        <v>2601231489</v>
      </c>
      <c r="V46">
        <v>2594451554</v>
      </c>
      <c r="W46">
        <v>176260147</v>
      </c>
      <c r="Y46">
        <v>6.9876188598080056</v>
      </c>
    </row>
    <row r="47" spans="1:25" x14ac:dyDescent="0.2">
      <c r="A47" s="3" t="s">
        <v>6</v>
      </c>
      <c r="B47" s="5">
        <v>6.0381456379999996</v>
      </c>
      <c r="C47" s="6">
        <v>5.7059928637283814</v>
      </c>
      <c r="D47" s="6">
        <v>6.1822854108724172</v>
      </c>
      <c r="E47" s="6">
        <v>5.8269843746225769</v>
      </c>
      <c r="F47" s="6">
        <v>6.0591480326664744</v>
      </c>
      <c r="G47" s="6">
        <v>5.8095488819999996</v>
      </c>
      <c r="H47" s="8">
        <f t="shared" si="0"/>
        <v>6.1822854108724172</v>
      </c>
    </row>
    <row r="48" spans="1:25" x14ac:dyDescent="0.2">
      <c r="A48" s="3" t="s">
        <v>7</v>
      </c>
      <c r="B48" s="5">
        <v>4.2151671879999997</v>
      </c>
      <c r="C48" s="6">
        <v>4.2255405433441497</v>
      </c>
      <c r="D48" s="6">
        <v>4.263220231215989</v>
      </c>
      <c r="E48" s="6">
        <v>4.2716659176031628</v>
      </c>
      <c r="F48" s="6">
        <v>4.2821051470000002</v>
      </c>
      <c r="G48" s="6">
        <v>4.2898088879999996</v>
      </c>
      <c r="H48" s="8">
        <f t="shared" si="0"/>
        <v>4.2898088879999996</v>
      </c>
    </row>
    <row r="49" spans="1:16" x14ac:dyDescent="0.2">
      <c r="A49" s="2" t="s">
        <v>8</v>
      </c>
      <c r="B49" s="5">
        <v>37.246992599999999</v>
      </c>
      <c r="C49" s="6">
        <v>37.246687799575341</v>
      </c>
      <c r="D49" s="6">
        <v>39.619879977687702</v>
      </c>
      <c r="E49" s="6">
        <v>39.623230972747223</v>
      </c>
      <c r="F49" s="6">
        <v>39.538425119999999</v>
      </c>
      <c r="G49" s="6">
        <v>39.541382038945898</v>
      </c>
      <c r="H49" s="8">
        <f t="shared" si="0"/>
        <v>39.623230972747223</v>
      </c>
    </row>
    <row r="50" spans="1:16" x14ac:dyDescent="0.2">
      <c r="A50" s="2" t="s">
        <v>9</v>
      </c>
      <c r="B50" s="5">
        <v>7.4857529439999997</v>
      </c>
      <c r="C50" s="6">
        <v>7.3195773108111339</v>
      </c>
      <c r="D50" s="6">
        <v>7.4749282839175404</v>
      </c>
      <c r="E50" s="6">
        <v>7.4549282839175399</v>
      </c>
      <c r="F50" s="12">
        <v>7.48</v>
      </c>
      <c r="G50" s="13">
        <v>7.4589999999999996</v>
      </c>
      <c r="H50" s="8">
        <f t="shared" si="0"/>
        <v>7.4857529439999997</v>
      </c>
    </row>
    <row r="51" spans="1:16" x14ac:dyDescent="0.2">
      <c r="A51" s="3" t="s">
        <v>10</v>
      </c>
      <c r="B51" s="5">
        <v>5.8076295340000001</v>
      </c>
      <c r="C51" s="6">
        <v>5.6573248800643583</v>
      </c>
      <c r="D51" s="6">
        <v>5.8989405935894723</v>
      </c>
      <c r="E51" s="6">
        <v>5.7050304973638379</v>
      </c>
      <c r="F51" s="6">
        <v>5.9146256179999996</v>
      </c>
      <c r="G51" s="6">
        <v>5.7252791810000003</v>
      </c>
      <c r="H51" s="8">
        <f t="shared" si="0"/>
        <v>5.9146256179999996</v>
      </c>
    </row>
    <row r="52" spans="1:16" x14ac:dyDescent="0.2">
      <c r="A52" s="2" t="s">
        <v>33</v>
      </c>
      <c r="B52" s="8"/>
      <c r="C52" s="8"/>
      <c r="D52" s="8"/>
      <c r="E52" s="8"/>
      <c r="F52" s="8"/>
      <c r="G52" s="8"/>
    </row>
    <row r="53" spans="1:16" x14ac:dyDescent="0.2">
      <c r="A53" t="s">
        <v>21</v>
      </c>
      <c r="B53" s="8">
        <f>AVERAGE(B41:B51)</f>
        <v>11.367977287181818</v>
      </c>
      <c r="C53" s="8">
        <f t="shared" ref="C53:H53" si="1">AVERAGE(C41:C52)</f>
        <v>11.223621586687862</v>
      </c>
      <c r="D53" s="8">
        <f t="shared" si="1"/>
        <v>11.540857154373525</v>
      </c>
      <c r="E53" s="8">
        <f t="shared" si="1"/>
        <v>11.411757609391369</v>
      </c>
      <c r="F53" s="8">
        <f t="shared" si="1"/>
        <v>11.490291580699589</v>
      </c>
      <c r="G53" s="8">
        <f>AVERAGE(G41:G51)</f>
        <v>11.383305087306272</v>
      </c>
      <c r="H53" s="8">
        <f t="shared" si="1"/>
        <v>11.61361509896542</v>
      </c>
    </row>
    <row r="54" spans="1:16" x14ac:dyDescent="0.2">
      <c r="K54" s="3" t="s">
        <v>0</v>
      </c>
      <c r="L54" s="6">
        <v>13.39867901449</v>
      </c>
      <c r="M54">
        <v>14657454494</v>
      </c>
      <c r="N54">
        <f>M54/1000 *L54</f>
        <v>196390527.93459997</v>
      </c>
      <c r="O54">
        <v>3752203718</v>
      </c>
      <c r="P54">
        <f>100*(1 - N54/O54)</f>
        <v>94.765995060649857</v>
      </c>
    </row>
    <row r="55" spans="1:16" x14ac:dyDescent="0.2">
      <c r="K55" s="3" t="s">
        <v>1</v>
      </c>
      <c r="L55" s="7">
        <v>20.3977</v>
      </c>
      <c r="M55">
        <v>3451302933</v>
      </c>
      <c r="N55">
        <f t="shared" ref="N55:N59" si="2">M55/1000 *L55</f>
        <v>70398641.836454108</v>
      </c>
      <c r="O55">
        <v>2383510405</v>
      </c>
      <c r="P55">
        <f t="shared" ref="P55:P59" si="3">100*(1 - N55/O55)</f>
        <v>97.046430269875245</v>
      </c>
    </row>
    <row r="56" spans="1:16" x14ac:dyDescent="0.2">
      <c r="A56" t="s">
        <v>34</v>
      </c>
      <c r="K56" s="3" t="s">
        <v>2</v>
      </c>
      <c r="L56" s="6">
        <v>1.705689899</v>
      </c>
      <c r="M56">
        <v>14764701366</v>
      </c>
      <c r="N56">
        <f t="shared" si="2"/>
        <v>25184001.981737703</v>
      </c>
      <c r="O56">
        <v>1235695812</v>
      </c>
      <c r="P56">
        <f t="shared" si="3"/>
        <v>97.961957810557209</v>
      </c>
    </row>
    <row r="57" spans="1:16" x14ac:dyDescent="0.2">
      <c r="B57" t="s">
        <v>12</v>
      </c>
      <c r="C57" t="s">
        <v>13</v>
      </c>
      <c r="D57" t="s">
        <v>14</v>
      </c>
      <c r="E57" t="s">
        <v>15</v>
      </c>
      <c r="F57" t="s">
        <v>16</v>
      </c>
      <c r="G57" t="s">
        <v>17</v>
      </c>
      <c r="H57" t="s">
        <v>22</v>
      </c>
      <c r="K57" s="3" t="s">
        <v>3</v>
      </c>
      <c r="L57" s="6">
        <v>1.5333539804829901</v>
      </c>
      <c r="M57" s="10">
        <v>64836014373</v>
      </c>
      <c r="N57">
        <f t="shared" si="2"/>
        <v>99416560.71749191</v>
      </c>
      <c r="O57">
        <v>6830173564</v>
      </c>
      <c r="P57">
        <f t="shared" si="3"/>
        <v>98.544450447914087</v>
      </c>
    </row>
    <row r="58" spans="1:16" x14ac:dyDescent="0.2">
      <c r="A58" s="3" t="s">
        <v>0</v>
      </c>
      <c r="B58" s="5">
        <f>-100*(B41-$B41)/$B41</f>
        <v>0</v>
      </c>
      <c r="C58" s="5">
        <f t="shared" ref="C58:G58" si="4">-100*(C41-$B41)/$B41</f>
        <v>2.8509401354057977</v>
      </c>
      <c r="D58" s="5">
        <f t="shared" si="4"/>
        <v>1.5207404332529533</v>
      </c>
      <c r="E58" s="5">
        <f t="shared" si="4"/>
        <v>4.1088171473725392</v>
      </c>
      <c r="F58" s="5">
        <f t="shared" si="4"/>
        <v>2.9323453929102552</v>
      </c>
      <c r="G58" s="5">
        <f t="shared" si="4"/>
        <v>4.8826642693911362</v>
      </c>
      <c r="H58" s="8">
        <f>MAX(B58:G58)</f>
        <v>4.8826642693911362</v>
      </c>
      <c r="K58" s="3" t="s">
        <v>4</v>
      </c>
      <c r="L58" s="6">
        <v>18.7764462780065</v>
      </c>
      <c r="M58">
        <f>SUM(M51:M57)</f>
        <v>97709473166</v>
      </c>
      <c r="N58">
        <f t="shared" si="2"/>
        <v>1834636673.7537165</v>
      </c>
      <c r="O58">
        <v>15378722077</v>
      </c>
      <c r="P58">
        <f t="shared" si="3"/>
        <v>88.070291766976212</v>
      </c>
    </row>
    <row r="59" spans="1:16" x14ac:dyDescent="0.2">
      <c r="A59" s="3" t="s">
        <v>1</v>
      </c>
      <c r="B59" s="5">
        <f t="shared" ref="B59:G68" si="5">-100*(B42-$B42)/$B42</f>
        <v>0</v>
      </c>
      <c r="C59" s="5">
        <f t="shared" si="5"/>
        <v>1.2860420926240795E-2</v>
      </c>
      <c r="D59" s="5">
        <f t="shared" si="5"/>
        <v>0.74269511508496933</v>
      </c>
      <c r="E59" s="5">
        <f t="shared" si="5"/>
        <v>0.74561557203553197</v>
      </c>
      <c r="F59" s="5">
        <f t="shared" si="5"/>
        <v>0.75663440192461606</v>
      </c>
      <c r="G59" s="5">
        <f t="shared" si="5"/>
        <v>1.1081279880087906</v>
      </c>
      <c r="H59" s="8">
        <f t="shared" ref="H59:H68" si="6">MAX(B59:G59)</f>
        <v>1.1081279880087906</v>
      </c>
      <c r="K59" s="3" t="s">
        <v>5</v>
      </c>
      <c r="L59" s="6">
        <v>6.5794677984436003</v>
      </c>
      <c r="M59">
        <v>27426157586</v>
      </c>
      <c r="N59">
        <f t="shared" si="2"/>
        <v>180449520.67212665</v>
      </c>
      <c r="O59">
        <v>5936878980</v>
      </c>
      <c r="P59">
        <f t="shared" si="3"/>
        <v>96.96053227158545</v>
      </c>
    </row>
    <row r="60" spans="1:16" x14ac:dyDescent="0.2">
      <c r="A60" s="3" t="s">
        <v>2</v>
      </c>
      <c r="B60" s="5">
        <f t="shared" si="5"/>
        <v>0</v>
      </c>
      <c r="C60" s="5">
        <f t="shared" si="5"/>
        <v>3.8054049734692581E-4</v>
      </c>
      <c r="D60" s="5">
        <f t="shared" si="5"/>
        <v>0.16443586180771375</v>
      </c>
      <c r="E60" s="5">
        <f t="shared" si="5"/>
        <v>0.17043504345458541</v>
      </c>
      <c r="F60" s="5">
        <f t="shared" si="5"/>
        <v>0.15750982416642373</v>
      </c>
      <c r="G60" s="5">
        <f t="shared" si="5"/>
        <v>0.16427934302843819</v>
      </c>
      <c r="H60" s="8">
        <f t="shared" si="6"/>
        <v>0.17043504345458541</v>
      </c>
      <c r="M60" s="10"/>
      <c r="N60" s="9"/>
    </row>
    <row r="61" spans="1:16" x14ac:dyDescent="0.2">
      <c r="A61" s="3" t="s">
        <v>3</v>
      </c>
      <c r="B61" s="5">
        <f t="shared" si="5"/>
        <v>0</v>
      </c>
      <c r="C61" s="5">
        <f t="shared" si="5"/>
        <v>0.93843506181618208</v>
      </c>
      <c r="D61" s="5">
        <f t="shared" si="5"/>
        <v>0.33755142095853202</v>
      </c>
      <c r="E61" s="5">
        <f t="shared" si="5"/>
        <v>1.2264866549071993</v>
      </c>
      <c r="F61" s="5">
        <f t="shared" si="5"/>
        <v>0.91273014966401411</v>
      </c>
      <c r="G61" s="5">
        <f t="shared" si="5"/>
        <v>2.0052674278103382</v>
      </c>
      <c r="H61" s="8">
        <f t="shared" si="6"/>
        <v>2.0052674278103382</v>
      </c>
      <c r="M61" s="10"/>
      <c r="N61" s="9"/>
    </row>
    <row r="62" spans="1:16" x14ac:dyDescent="0.2">
      <c r="A62" s="3" t="s">
        <v>4</v>
      </c>
      <c r="B62" s="5">
        <f t="shared" si="5"/>
        <v>0</v>
      </c>
      <c r="C62" s="5">
        <f t="shared" si="5"/>
        <v>2.6925828528436053</v>
      </c>
      <c r="D62" s="5">
        <f t="shared" si="5"/>
        <v>1.8545640546977837</v>
      </c>
      <c r="E62" s="5">
        <f t="shared" si="5"/>
        <v>4.3087085188882916</v>
      </c>
      <c r="F62" s="5">
        <f t="shared" si="5"/>
        <v>2.7623161567026586</v>
      </c>
      <c r="G62" s="5">
        <f t="shared" si="5"/>
        <v>4.6034699927909548</v>
      </c>
      <c r="H62" s="8">
        <f t="shared" si="6"/>
        <v>4.6034699927909548</v>
      </c>
      <c r="N62" s="9"/>
    </row>
    <row r="63" spans="1:16" x14ac:dyDescent="0.2">
      <c r="A63" s="3" t="s">
        <v>5</v>
      </c>
      <c r="B63" s="5">
        <f t="shared" si="5"/>
        <v>0</v>
      </c>
      <c r="C63" s="5">
        <f t="shared" si="5"/>
        <v>6.6787734852075935E-3</v>
      </c>
      <c r="D63" s="5">
        <f t="shared" si="5"/>
        <v>5.1064439860320138E-2</v>
      </c>
      <c r="E63" s="5">
        <f t="shared" si="5"/>
        <v>5.8047176417584175E-2</v>
      </c>
      <c r="F63" s="5">
        <f t="shared" si="5"/>
        <v>8.1433871005777689E-2</v>
      </c>
      <c r="G63" s="5">
        <f t="shared" si="5"/>
        <v>9.2652860783694085E-2</v>
      </c>
      <c r="H63" s="8">
        <f t="shared" si="6"/>
        <v>9.2652860783694085E-2</v>
      </c>
      <c r="N63" s="9"/>
    </row>
    <row r="64" spans="1:16" x14ac:dyDescent="0.2">
      <c r="A64" s="3" t="s">
        <v>6</v>
      </c>
      <c r="B64" s="5">
        <f t="shared" si="5"/>
        <v>0</v>
      </c>
      <c r="C64" s="5">
        <f t="shared" si="5"/>
        <v>5.50090697020081</v>
      </c>
      <c r="D64" s="5">
        <f t="shared" si="5"/>
        <v>-2.3871529690390294</v>
      </c>
      <c r="E64" s="5">
        <f t="shared" si="5"/>
        <v>3.4971210705571045</v>
      </c>
      <c r="F64" s="5">
        <f t="shared" si="5"/>
        <v>-0.34782855408951963</v>
      </c>
      <c r="G64" s="5">
        <f t="shared" si="5"/>
        <v>3.7858768188923233</v>
      </c>
      <c r="H64" s="8">
        <f t="shared" si="6"/>
        <v>5.50090697020081</v>
      </c>
      <c r="N64" s="9"/>
    </row>
    <row r="65" spans="1:14" x14ac:dyDescent="0.2">
      <c r="A65" s="3" t="s">
        <v>7</v>
      </c>
      <c r="B65" s="5">
        <f t="shared" si="5"/>
        <v>0</v>
      </c>
      <c r="C65" s="5">
        <f t="shared" si="5"/>
        <v>-0.24609594071811872</v>
      </c>
      <c r="D65" s="5">
        <f t="shared" si="5"/>
        <v>-1.1400032566392562</v>
      </c>
      <c r="E65" s="5">
        <f t="shared" si="5"/>
        <v>-1.3403674654710556</v>
      </c>
      <c r="F65" s="5">
        <f t="shared" si="5"/>
        <v>-1.5880261924263335</v>
      </c>
      <c r="G65" s="5">
        <f t="shared" si="5"/>
        <v>-1.7707885991448824</v>
      </c>
      <c r="H65" s="8">
        <f t="shared" si="6"/>
        <v>0</v>
      </c>
      <c r="N65" s="9"/>
    </row>
    <row r="66" spans="1:14" x14ac:dyDescent="0.2">
      <c r="A66" s="2" t="s">
        <v>8</v>
      </c>
      <c r="B66" s="5">
        <f t="shared" si="5"/>
        <v>0</v>
      </c>
      <c r="C66" s="5">
        <f t="shared" si="5"/>
        <v>8.1832224129142024E-4</v>
      </c>
      <c r="D66" s="5">
        <f t="shared" si="5"/>
        <v>-6.3706817975089454</v>
      </c>
      <c r="E66" s="5">
        <f t="shared" si="5"/>
        <v>-6.3796784837528708</v>
      </c>
      <c r="F66" s="5">
        <f t="shared" si="5"/>
        <v>-6.1519933826818569</v>
      </c>
      <c r="G66" s="5">
        <f t="shared" si="5"/>
        <v>-6.1599320610542367</v>
      </c>
      <c r="H66" s="8">
        <f t="shared" si="6"/>
        <v>8.1832224129142024E-4</v>
      </c>
      <c r="N66" s="9"/>
    </row>
    <row r="67" spans="1:14" x14ac:dyDescent="0.2">
      <c r="A67" s="2" t="s">
        <v>9</v>
      </c>
      <c r="B67" s="5">
        <f t="shared" si="5"/>
        <v>0</v>
      </c>
      <c r="C67" s="5">
        <f t="shared" si="5"/>
        <v>2.2198920326653218</v>
      </c>
      <c r="D67" s="5">
        <f t="shared" si="5"/>
        <v>0.14460349097061123</v>
      </c>
      <c r="E67" s="5">
        <f t="shared" si="5"/>
        <v>0.41177768372874807</v>
      </c>
      <c r="F67" s="5">
        <f t="shared" si="5"/>
        <v>7.6851908459126678E-2</v>
      </c>
      <c r="G67" s="5">
        <f>-100*(G50-$B50)/$B50</f>
        <v>0.35738481085517448</v>
      </c>
      <c r="H67" s="8">
        <f t="shared" si="6"/>
        <v>2.2198920326653218</v>
      </c>
      <c r="N67" s="9"/>
    </row>
    <row r="68" spans="1:14" x14ac:dyDescent="0.2">
      <c r="A68" s="3" t="s">
        <v>10</v>
      </c>
      <c r="B68" s="5">
        <f t="shared" si="5"/>
        <v>0</v>
      </c>
      <c r="C68" s="5">
        <f t="shared" si="5"/>
        <v>2.5880551274096102</v>
      </c>
      <c r="D68" s="5">
        <f t="shared" si="5"/>
        <v>-1.5722604042648318</v>
      </c>
      <c r="E68" s="5">
        <f t="shared" si="5"/>
        <v>1.7666250237813845</v>
      </c>
      <c r="F68" s="5">
        <f t="shared" si="5"/>
        <v>-1.8423365914372645</v>
      </c>
      <c r="G68" s="5">
        <f t="shared" si="5"/>
        <v>1.4179684244301491</v>
      </c>
      <c r="H68" s="8">
        <f t="shared" si="6"/>
        <v>2.5880551274096102</v>
      </c>
      <c r="N68" s="9"/>
    </row>
    <row r="69" spans="1:14" x14ac:dyDescent="0.2">
      <c r="A69" s="2" t="s">
        <v>33</v>
      </c>
      <c r="B69" s="8"/>
      <c r="C69" s="8"/>
      <c r="D69" s="8"/>
      <c r="E69" s="8"/>
      <c r="F69" s="8"/>
      <c r="G69" s="8"/>
    </row>
    <row r="70" spans="1:14" x14ac:dyDescent="0.2">
      <c r="A70" t="s">
        <v>21</v>
      </c>
      <c r="B70" s="8">
        <f>AVERAGE(B58:B68)</f>
        <v>0</v>
      </c>
      <c r="C70" s="8">
        <f>AVERAGE(C58:C68)</f>
        <v>1.5059503906157543</v>
      </c>
      <c r="D70" s="8">
        <f>AVERAGE(D58:D68)</f>
        <v>-0.60494941916538003</v>
      </c>
      <c r="E70" s="8">
        <f>AVERAGE(E58:E68)</f>
        <v>0.7794170856290038</v>
      </c>
      <c r="F70" s="8">
        <f>AVERAGE(F58:F68)</f>
        <v>-0.20457845598200944</v>
      </c>
      <c r="G70" s="8">
        <f>AVERAGE(G58:G68)</f>
        <v>0.95336102507198917</v>
      </c>
      <c r="H70" s="8">
        <f>AVERAGE(H58:H68)</f>
        <v>2.106571821341503</v>
      </c>
    </row>
    <row r="71" spans="1:14" x14ac:dyDescent="0.2">
      <c r="B71">
        <f>-((B53-$B$53)/$B$53)*100</f>
        <v>0</v>
      </c>
      <c r="C71">
        <f>-((C53-$B$53)/$B$53)*100</f>
        <v>1.269845081910274</v>
      </c>
      <c r="D71">
        <f t="shared" ref="D71:G71" si="7">-((D53-$B$53)/$B$53)*100</f>
        <v>-1.520761898307458</v>
      </c>
      <c r="E71">
        <f t="shared" si="7"/>
        <v>-0.38511971922143762</v>
      </c>
      <c r="F71">
        <f t="shared" si="7"/>
        <v>-1.0759547668668294</v>
      </c>
      <c r="G71">
        <f>-((G53-$B$53)/$B$53)*100</f>
        <v>-0.13483313466625182</v>
      </c>
    </row>
    <row r="75" spans="1:14" x14ac:dyDescent="0.2">
      <c r="A75" t="s">
        <v>32</v>
      </c>
    </row>
    <row r="76" spans="1:14" x14ac:dyDescent="0.2">
      <c r="B76" t="s">
        <v>26</v>
      </c>
      <c r="C76" t="s">
        <v>27</v>
      </c>
      <c r="D76" t="s">
        <v>29</v>
      </c>
      <c r="E76" t="s">
        <v>28</v>
      </c>
      <c r="F76" t="s">
        <v>30</v>
      </c>
      <c r="G76" t="s">
        <v>31</v>
      </c>
      <c r="H76" t="s">
        <v>37</v>
      </c>
      <c r="I76" t="s">
        <v>38</v>
      </c>
    </row>
    <row r="77" spans="1:14" x14ac:dyDescent="0.2">
      <c r="A77" s="3" t="s">
        <v>0</v>
      </c>
      <c r="B77">
        <v>91.6</v>
      </c>
      <c r="C77">
        <v>91.1</v>
      </c>
      <c r="D77" s="6">
        <v>94.723412722763044</v>
      </c>
      <c r="E77" t="s">
        <v>17</v>
      </c>
      <c r="F77" s="11">
        <f>D77-B77</f>
        <v>3.1234127227630495</v>
      </c>
      <c r="G77" s="11">
        <f>D77-C77</f>
        <v>3.6234127227630495</v>
      </c>
      <c r="H77" s="6">
        <v>94.577794963734107</v>
      </c>
      <c r="I77" s="6">
        <f>D77-H77</f>
        <v>0.14561775902893714</v>
      </c>
    </row>
    <row r="78" spans="1:14" x14ac:dyDescent="0.2">
      <c r="A78" s="3" t="s">
        <v>1</v>
      </c>
      <c r="B78">
        <v>90.4</v>
      </c>
      <c r="C78">
        <v>94.5</v>
      </c>
      <c r="D78" s="6">
        <v>97.035603249233574</v>
      </c>
      <c r="E78" s="4" t="s">
        <v>17</v>
      </c>
      <c r="F78" s="11">
        <f t="shared" ref="F78:F87" si="8">D78-B78</f>
        <v>6.6356032492335686</v>
      </c>
      <c r="G78" s="11">
        <f t="shared" ref="G78:G87" si="9">D78-C78</f>
        <v>2.5356032492335743</v>
      </c>
      <c r="H78" s="6">
        <v>97.019717451633198</v>
      </c>
      <c r="I78" s="6">
        <f t="shared" ref="I78:I87" si="10">D78-H78</f>
        <v>1.5885797600375895E-2</v>
      </c>
    </row>
    <row r="79" spans="1:14" x14ac:dyDescent="0.2">
      <c r="A79" s="3" t="s">
        <v>2</v>
      </c>
      <c r="B79">
        <v>94.9</v>
      </c>
      <c r="C79">
        <v>90.4</v>
      </c>
      <c r="D79" s="6">
        <v>97.962083487258766</v>
      </c>
      <c r="E79" s="4" t="s">
        <v>17</v>
      </c>
      <c r="F79" s="11">
        <f>D79-B79</f>
        <v>3.0620834872587608</v>
      </c>
      <c r="G79" s="11">
        <f t="shared" si="9"/>
        <v>7.5620834872587608</v>
      </c>
      <c r="H79" s="6">
        <v>97.958781626428234</v>
      </c>
      <c r="I79" s="6">
        <f t="shared" si="10"/>
        <v>3.3018608305326325E-3</v>
      </c>
    </row>
    <row r="80" spans="1:14" x14ac:dyDescent="0.2">
      <c r="A80" s="3" t="s">
        <v>3</v>
      </c>
      <c r="B80">
        <v>95.6</v>
      </c>
      <c r="C80">
        <v>97.7</v>
      </c>
      <c r="D80" s="6">
        <v>98.532882948565728</v>
      </c>
      <c r="E80" s="4" t="s">
        <v>17</v>
      </c>
      <c r="F80" s="11">
        <f t="shared" si="8"/>
        <v>2.9328829485657337</v>
      </c>
      <c r="G80" s="11">
        <f t="shared" si="9"/>
        <v>0.8328829485657252</v>
      </c>
      <c r="H80" s="6">
        <v>98.515406876171099</v>
      </c>
      <c r="I80" s="6">
        <f t="shared" si="10"/>
        <v>1.7476072394629227E-2</v>
      </c>
    </row>
    <row r="81" spans="1:9" x14ac:dyDescent="0.2">
      <c r="A81" s="3" t="s">
        <v>4</v>
      </c>
      <c r="B81">
        <v>92.1</v>
      </c>
      <c r="C81">
        <v>94.1</v>
      </c>
      <c r="D81" s="6">
        <v>93.535894445438061</v>
      </c>
      <c r="E81" s="4" t="s">
        <v>17</v>
      </c>
      <c r="F81" s="11">
        <f t="shared" si="8"/>
        <v>1.4358944454380662</v>
      </c>
      <c r="G81" s="11">
        <f>D81-C81</f>
        <v>-0.56410555456193379</v>
      </c>
      <c r="H81" s="6">
        <v>93.321444698277247</v>
      </c>
      <c r="I81" s="6">
        <f t="shared" si="10"/>
        <v>0.21444974716081333</v>
      </c>
    </row>
    <row r="82" spans="1:9" x14ac:dyDescent="0.2">
      <c r="A82" s="3" t="s">
        <v>5</v>
      </c>
      <c r="B82">
        <v>94.1</v>
      </c>
      <c r="C82">
        <v>94.9</v>
      </c>
      <c r="D82" s="6">
        <v>96.959479473843004</v>
      </c>
      <c r="E82" s="4" t="s">
        <v>17</v>
      </c>
      <c r="F82" s="11">
        <f t="shared" si="8"/>
        <v>2.8594794738430096</v>
      </c>
      <c r="G82" s="11">
        <f t="shared" si="9"/>
        <v>2.0594794738429982</v>
      </c>
      <c r="H82" s="6">
        <v>96.957819223697527</v>
      </c>
      <c r="I82" s="6">
        <f t="shared" si="10"/>
        <v>1.6602501454769936E-3</v>
      </c>
    </row>
    <row r="83" spans="1:9" x14ac:dyDescent="0.2">
      <c r="A83" s="3" t="s">
        <v>6</v>
      </c>
      <c r="B83">
        <v>94.1</v>
      </c>
      <c r="C83">
        <v>83</v>
      </c>
      <c r="D83" s="6">
        <v>97.647999999999996</v>
      </c>
      <c r="E83" t="s">
        <v>13</v>
      </c>
      <c r="F83" s="11">
        <f t="shared" si="8"/>
        <v>3.5480000000000018</v>
      </c>
      <c r="G83" s="11">
        <f t="shared" si="9"/>
        <v>14.647999999999996</v>
      </c>
      <c r="H83" s="6">
        <v>97.521620980956641</v>
      </c>
      <c r="I83" s="6">
        <f t="shared" si="10"/>
        <v>0.12637901904335536</v>
      </c>
    </row>
    <row r="84" spans="1:9" x14ac:dyDescent="0.2">
      <c r="A84" s="3" t="s">
        <v>7</v>
      </c>
      <c r="B84">
        <v>98.3</v>
      </c>
      <c r="C84">
        <v>87.8</v>
      </c>
      <c r="D84" s="6">
        <v>98.49</v>
      </c>
      <c r="E84" t="s">
        <v>13</v>
      </c>
      <c r="F84" s="11">
        <f t="shared" si="8"/>
        <v>0.18999999999999773</v>
      </c>
      <c r="G84" s="11">
        <f t="shared" si="9"/>
        <v>10.689999999999998</v>
      </c>
      <c r="H84" s="6">
        <v>98.498719735728173</v>
      </c>
      <c r="I84" s="6">
        <f t="shared" si="10"/>
        <v>-8.7197357281780796E-3</v>
      </c>
    </row>
    <row r="85" spans="1:9" x14ac:dyDescent="0.2">
      <c r="A85" s="2" t="s">
        <v>8</v>
      </c>
      <c r="B85">
        <v>84.3</v>
      </c>
      <c r="C85">
        <v>90.9</v>
      </c>
      <c r="D85" s="6">
        <v>92.63</v>
      </c>
      <c r="E85" t="s">
        <v>13</v>
      </c>
      <c r="F85" s="11">
        <f t="shared" si="8"/>
        <v>8.3299999999999983</v>
      </c>
      <c r="G85" s="11">
        <f t="shared" si="9"/>
        <v>1.7299999999999898</v>
      </c>
      <c r="H85" s="6">
        <v>92.63003125525907</v>
      </c>
      <c r="I85" s="6">
        <f t="shared" si="10"/>
        <v>-3.1255259074214337E-5</v>
      </c>
    </row>
    <row r="86" spans="1:9" x14ac:dyDescent="0.2">
      <c r="A86" s="2" t="s">
        <v>9</v>
      </c>
      <c r="B86">
        <v>96.8</v>
      </c>
      <c r="C86">
        <v>91.3</v>
      </c>
      <c r="D86" s="6">
        <v>97.69</v>
      </c>
      <c r="E86" t="s">
        <v>13</v>
      </c>
      <c r="F86" s="11">
        <f t="shared" si="8"/>
        <v>0.89000000000000057</v>
      </c>
      <c r="G86" s="11">
        <f t="shared" si="9"/>
        <v>6.3900000000000006</v>
      </c>
      <c r="H86" s="6">
        <v>97.656359006912496</v>
      </c>
      <c r="I86" s="6">
        <f t="shared" si="10"/>
        <v>3.3640993087502125E-2</v>
      </c>
    </row>
    <row r="87" spans="1:9" x14ac:dyDescent="0.2">
      <c r="A87" s="3" t="s">
        <v>10</v>
      </c>
      <c r="B87">
        <v>97.7</v>
      </c>
      <c r="C87">
        <v>82.8</v>
      </c>
      <c r="D87" s="6">
        <v>97.68</v>
      </c>
      <c r="E87" t="s">
        <v>13</v>
      </c>
      <c r="F87" s="11">
        <f t="shared" si="8"/>
        <v>-1.9999999999996021E-2</v>
      </c>
      <c r="G87" s="11">
        <f t="shared" si="9"/>
        <v>14.88000000000001</v>
      </c>
      <c r="H87" s="6">
        <v>97.632871315672659</v>
      </c>
      <c r="I87" s="6">
        <f t="shared" si="10"/>
        <v>4.7128684327347514E-2</v>
      </c>
    </row>
    <row r="88" spans="1:9" x14ac:dyDescent="0.2">
      <c r="A88" s="2" t="s">
        <v>33</v>
      </c>
      <c r="B88">
        <v>96.6</v>
      </c>
      <c r="C88">
        <v>94.6</v>
      </c>
      <c r="D88" s="6"/>
      <c r="E88" t="s">
        <v>13</v>
      </c>
    </row>
    <row r="89" spans="1:9" x14ac:dyDescent="0.2">
      <c r="A89" t="s">
        <v>21</v>
      </c>
      <c r="B89">
        <f>AVERAGE(B77:B87)</f>
        <v>93.627272727272711</v>
      </c>
      <c r="C89">
        <f t="shared" ref="C89:D89" si="11">AVERAGE(C77:C87)</f>
        <v>90.772727272727252</v>
      </c>
      <c r="D89">
        <f t="shared" si="11"/>
        <v>96.626123302463839</v>
      </c>
      <c r="F89">
        <f t="shared" ref="C89:G89" si="12">AVERAGE(F77:F88)</f>
        <v>2.9988505751911081</v>
      </c>
      <c r="G89" s="11"/>
      <c r="H89" s="6">
        <f>AVERAGE(H77:H87)</f>
        <v>96.571869739497288</v>
      </c>
    </row>
    <row r="93" spans="1:9" x14ac:dyDescent="0.2">
      <c r="A93" s="1" t="s">
        <v>35</v>
      </c>
      <c r="B93" s="1" t="s">
        <v>36</v>
      </c>
      <c r="G93">
        <v>5.27658727723695</v>
      </c>
      <c r="H93">
        <f>100-G93</f>
        <v>94.723412722763044</v>
      </c>
    </row>
    <row r="94" spans="1:9" x14ac:dyDescent="0.2">
      <c r="A94" t="s">
        <v>0</v>
      </c>
      <c r="B94">
        <v>5.4222050362658596</v>
      </c>
      <c r="C94">
        <f>100-B94</f>
        <v>94.577794963734135</v>
      </c>
      <c r="G94">
        <v>2.9643967507664302</v>
      </c>
      <c r="H94">
        <f t="shared" ref="H94:H98" si="13">100-G94</f>
        <v>97.035603249233574</v>
      </c>
    </row>
    <row r="95" spans="1:9" x14ac:dyDescent="0.2">
      <c r="A95" t="s">
        <v>1</v>
      </c>
      <c r="B95">
        <v>2.9802825483668101</v>
      </c>
      <c r="C95">
        <f t="shared" ref="C95:C104" si="14">100-B95</f>
        <v>97.019717451633184</v>
      </c>
      <c r="G95">
        <v>2.0379165127412402</v>
      </c>
      <c r="H95">
        <f t="shared" si="13"/>
        <v>97.962083487258766</v>
      </c>
    </row>
    <row r="96" spans="1:9" x14ac:dyDescent="0.2">
      <c r="A96" t="s">
        <v>2</v>
      </c>
      <c r="B96">
        <v>2.0412183735717599</v>
      </c>
      <c r="C96">
        <f t="shared" si="14"/>
        <v>97.958781626428234</v>
      </c>
      <c r="G96">
        <v>1.46711705143427</v>
      </c>
      <c r="H96">
        <f t="shared" si="13"/>
        <v>98.532882948565728</v>
      </c>
    </row>
    <row r="97" spans="1:8" x14ac:dyDescent="0.2">
      <c r="A97" t="s">
        <v>3</v>
      </c>
      <c r="B97">
        <v>1.4845931238289001</v>
      </c>
      <c r="C97">
        <f t="shared" si="14"/>
        <v>98.515406876171099</v>
      </c>
      <c r="G97">
        <v>6.4641055545619377</v>
      </c>
      <c r="H97">
        <f t="shared" si="13"/>
        <v>93.535894445438061</v>
      </c>
    </row>
    <row r="98" spans="1:8" x14ac:dyDescent="0.2">
      <c r="A98" t="s">
        <v>4</v>
      </c>
      <c r="B98">
        <v>6.6785553017227564</v>
      </c>
      <c r="C98">
        <f t="shared" si="14"/>
        <v>93.321444698277247</v>
      </c>
      <c r="G98">
        <v>3.0405205261569943</v>
      </c>
      <c r="H98">
        <f t="shared" si="13"/>
        <v>96.959479473843004</v>
      </c>
    </row>
    <row r="99" spans="1:8" x14ac:dyDescent="0.2">
      <c r="A99" t="s">
        <v>5</v>
      </c>
      <c r="B99">
        <v>3.0421807763024691</v>
      </c>
      <c r="C99">
        <f t="shared" si="14"/>
        <v>96.957819223697527</v>
      </c>
    </row>
    <row r="100" spans="1:8" x14ac:dyDescent="0.2">
      <c r="A100" t="s">
        <v>6</v>
      </c>
      <c r="B100">
        <v>2.4783790190433588</v>
      </c>
      <c r="C100">
        <f t="shared" si="14"/>
        <v>97.521620980956641</v>
      </c>
    </row>
    <row r="101" spans="1:8" x14ac:dyDescent="0.2">
      <c r="A101" t="s">
        <v>7</v>
      </c>
      <c r="B101">
        <v>1.5012802642718299</v>
      </c>
      <c r="C101">
        <f t="shared" si="14"/>
        <v>98.498719735728173</v>
      </c>
    </row>
    <row r="102" spans="1:8" x14ac:dyDescent="0.2">
      <c r="A102" t="s">
        <v>8</v>
      </c>
      <c r="B102">
        <v>7.3699687447409303</v>
      </c>
      <c r="C102">
        <f t="shared" si="14"/>
        <v>92.63003125525907</v>
      </c>
    </row>
    <row r="103" spans="1:8" x14ac:dyDescent="0.2">
      <c r="A103" t="s">
        <v>9</v>
      </c>
      <c r="B103">
        <v>2.3436409930875501</v>
      </c>
      <c r="C103">
        <f t="shared" si="14"/>
        <v>97.656359006912453</v>
      </c>
    </row>
    <row r="104" spans="1:8" x14ac:dyDescent="0.2">
      <c r="A104" t="s">
        <v>10</v>
      </c>
      <c r="B104">
        <v>2.3671286843273398</v>
      </c>
      <c r="C104">
        <f t="shared" si="14"/>
        <v>97.632871315672659</v>
      </c>
    </row>
  </sheetData>
  <conditionalFormatting sqref="B18 I18 D18:G1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 B19 D19:G1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 I20 D20:G2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 I21 D21:G2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 B22 D22:G2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 I23 D23:G2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 B24 D24:G2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I2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I2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I2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I2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I1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I1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I2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I2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I2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E41 G4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E43 G4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E47 G4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G4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G4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E5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G5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G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E4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G4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G4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G4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G6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G6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I30 B3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E42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G4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G45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G4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H7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H5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47">
    <cfRule type="cellIs" dxfId="0" priority="1" operator="equal">
      <formula>"FULL"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Deleep, Avaneesh</dc:creator>
  <cp:lastModifiedBy>Deleep, Avaneesh</cp:lastModifiedBy>
  <dcterms:created xsi:type="dcterms:W3CDTF">2024-05-28T19:44:51Z</dcterms:created>
  <dcterms:modified xsi:type="dcterms:W3CDTF">2024-05-30T09:59:28Z</dcterms:modified>
</cp:coreProperties>
</file>