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tabSelected="1" zoomScale="130" zoomScaleNormal="130" workbookViewId="0">
      <selection activeCell="N21" sqref="N21"/>
    </sheetView>
  </sheetViews>
  <sheetFormatPr baseColWidth="8" defaultRowHeight="15"/>
  <cols>
    <col width="22" bestFit="1" customWidth="1" min="1" max="1"/>
    <col width="4.42578125" bestFit="1" customWidth="1" min="2" max="2"/>
    <col width="8.5703125" bestFit="1" customWidth="1" min="3" max="3"/>
    <col width="4.85546875" bestFit="1" customWidth="1" min="4" max="4"/>
    <col width="8" bestFit="1" customWidth="1" min="5" max="5"/>
    <col width="12" bestFit="1" customWidth="1" min="6" max="6"/>
    <col width="10.85546875" bestFit="1" customWidth="1" min="7" max="7"/>
    <col width="5.140625" bestFit="1" customWidth="1" min="8" max="8"/>
    <col width="14" bestFit="1" customWidth="1" min="9" max="9"/>
    <col width="24.140625" bestFit="1" customWidth="1" min="10" max="10"/>
    <col width="14.140625" bestFit="1" customWidth="1" min="11" max="12"/>
    <col width="12" bestFit="1" customWidth="1" min="13" max="14"/>
    <col width="7" bestFit="1" customWidth="1" min="15" max="15"/>
    <col width="6" bestFit="1" customWidth="1" min="16" max="16"/>
    <col width="7" bestFit="1" customWidth="1" min="17" max="17"/>
    <col width="7.140625" bestFit="1" customWidth="1" min="18" max="18"/>
  </cols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  <row r="16">
      <c r="A16" t="inlineStr">
        <is>
          <t>20210429023910.144526</t>
        </is>
      </c>
      <c r="B16" t="inlineStr">
        <is>
          <t>grid</t>
        </is>
      </c>
      <c r="C16" t="inlineStr">
        <is>
          <t>variable</t>
        </is>
      </c>
      <c r="D16" t="inlineStr">
        <is>
          <t>step</t>
        </is>
      </c>
      <c r="E16" t="inlineStr">
        <is>
          <t>7200000</t>
        </is>
      </c>
      <c r="F16" t="n">
        <v>120000</v>
      </c>
      <c r="G16" t="inlineStr">
        <is>
          <t>centralized</t>
        </is>
      </c>
      <c r="H16" t="inlineStr">
        <is>
          <t>DQN</t>
        </is>
      </c>
      <c r="I16" t="inlineStr">
        <is>
          <t>(delay,)</t>
        </is>
      </c>
      <c r="J16" t="inlineStr">
        <is>
          <t>reward_min_delay</t>
        </is>
      </c>
      <c r="K16" t="inlineStr">
        <is>
          <t>38.414 ± 18.511</t>
        </is>
      </c>
      <c r="L16" t="inlineStr">
        <is>
          <t>13.123 ± 13.583</t>
        </is>
      </c>
      <c r="M16" t="inlineStr">
        <is>
          <t>6.763 ± 3.157</t>
        </is>
      </c>
      <c r="N16" t="inlineStr">
        <is>
          <t>0.668 ± 0.596</t>
        </is>
      </c>
      <c r="O16" t="inlineStr">
        <is>
          <t>100000</t>
        </is>
      </c>
      <c r="P16" t="inlineStr">
        <is>
          <t>10000</t>
        </is>
      </c>
      <c r="Q16" t="inlineStr">
        <is>
          <t>120000</t>
        </is>
      </c>
      <c r="R16" t="inlineStr">
        <is>
          <t>4:40:52</t>
        </is>
      </c>
      <c r="S16">
        <f>HYPERLINK("data/plots/20210429023910.144526/train/actions_per_intersection.png", "Image")</f>
        <v/>
      </c>
      <c r="T16">
        <f>HYPERLINK("data/plots/20210429023910.144526/train/rewards_per_intersection.png", "Image")</f>
        <v/>
      </c>
      <c r="U16">
        <f>HYPERLINK("data/plots/20210429023910.144526/test/actions_per_intersection.png", "Image")</f>
        <v/>
      </c>
      <c r="V16">
        <f>HYPERLINK("data/plots/20210429023910.144526/test/rewards_per_intersection.png", "Image")</f>
        <v/>
      </c>
      <c r="W16">
        <f>HYPERLINK("data/plots/20210429023910.144526/loss.png", "Image")</f>
        <v/>
      </c>
      <c r="X16">
        <f>HYPERLINK("data/plots/train20210429023910.144526/rewards.png", "Image")</f>
        <v/>
      </c>
      <c r="Y16" t="inlineStr">
        <is>
          <t>[16,32,32][8,8]</t>
        </is>
      </c>
    </row>
    <row r="17">
      <c r="A17" t="inlineStr">
        <is>
          <t>20210429134452.516833</t>
        </is>
      </c>
      <c r="B17" t="inlineStr">
        <is>
          <t>grid</t>
        </is>
      </c>
      <c r="C17" t="inlineStr">
        <is>
          <t>variable</t>
        </is>
      </c>
      <c r="D17" t="inlineStr">
        <is>
          <t>step</t>
        </is>
      </c>
      <c r="E17" t="inlineStr">
        <is>
          <t>7200000</t>
        </is>
      </c>
      <c r="F17" t="n">
        <v>120000</v>
      </c>
      <c r="G17" t="inlineStr">
        <is>
          <t>rl</t>
        </is>
      </c>
      <c r="H17" t="inlineStr">
        <is>
          <t>DQN</t>
        </is>
      </c>
      <c r="I17" t="inlineStr">
        <is>
          <t>(delay,)</t>
        </is>
      </c>
      <c r="J17" t="inlineStr">
        <is>
          <t>reward_min_delay</t>
        </is>
      </c>
      <c r="K17" t="inlineStr">
        <is>
          <t>36.945 ± 16.577</t>
        </is>
      </c>
      <c r="L17" t="inlineStr">
        <is>
          <t>12.051 ± 12.526</t>
        </is>
      </c>
      <c r="M17" t="inlineStr">
        <is>
          <t>6.923 ± 3.214</t>
        </is>
      </c>
      <c r="N17" t="inlineStr">
        <is>
          <t>0.637 ± 0.586</t>
        </is>
      </c>
      <c r="O17" t="inlineStr">
        <is>
          <t>100000</t>
        </is>
      </c>
      <c r="P17" t="inlineStr">
        <is>
          <t>10000</t>
        </is>
      </c>
      <c r="Q17" t="inlineStr">
        <is>
          <t>120000</t>
        </is>
      </c>
      <c r="R17" t="inlineStr">
        <is>
          <t>4:04:43</t>
        </is>
      </c>
      <c r="S17">
        <f>HYPERLINK("data/plots/20210429134452.516833/train/actions_per_intersection.png", "Image")</f>
        <v/>
      </c>
      <c r="T17">
        <f>HYPERLINK("data/plots/20210429134452.516833/train/rewards_per_intersection.png", "Image")</f>
        <v/>
      </c>
      <c r="U17">
        <f>HYPERLINK("data/plots/20210429134452.516833/test/actions_per_intersection.png", "Image")</f>
        <v/>
      </c>
      <c r="V17">
        <f>HYPERLINK("data/plots/20210429134452.516833/test/rewards_per_intersection.png", "Image")</f>
        <v/>
      </c>
      <c r="W17">
        <f>HYPERLINK("data/plots/20210429134452.516833/loss.png", "Image")</f>
        <v/>
      </c>
      <c r="X17">
        <f>HYPERLINK("data/plots/train20210429134452.516833/rewards.png", "Image")</f>
        <v/>
      </c>
      <c r="Y17" t="inlineStr">
        <is>
          <t>[8, 16][8]</t>
        </is>
      </c>
    </row>
    <row r="18">
      <c r="A18" t="inlineStr">
        <is>
          <t>20210430014101.402910</t>
        </is>
      </c>
      <c r="B18" t="inlineStr">
        <is>
          <t>grid</t>
        </is>
      </c>
      <c r="C18" t="inlineStr">
        <is>
          <t>constant</t>
        </is>
      </c>
      <c r="D18" t="inlineStr">
        <is>
          <t>step</t>
        </is>
      </c>
      <c r="E18" t="inlineStr">
        <is>
          <t>7200000</t>
        </is>
      </c>
      <c r="F18" t="n">
        <v>120000</v>
      </c>
      <c r="G18" t="inlineStr">
        <is>
          <t>centralized</t>
        </is>
      </c>
      <c r="H18" t="inlineStr">
        <is>
          <t>DQN</t>
        </is>
      </c>
      <c r="I18" t="inlineStr">
        <is>
          <t>(delay,)</t>
        </is>
      </c>
      <c r="J18" t="inlineStr">
        <is>
          <t>reward_min_delay</t>
        </is>
      </c>
      <c r="K18" t="inlineStr">
        <is>
          <t>34.662 ± 15.343</t>
        </is>
      </c>
      <c r="L18" t="inlineStr">
        <is>
          <t>10.942 ± 11.780</t>
        </is>
      </c>
      <c r="M18" t="inlineStr">
        <is>
          <t>7.284 ± 3.369</t>
        </is>
      </c>
      <c r="N18" t="inlineStr">
        <is>
          <t>0.595 ± 0.570</t>
        </is>
      </c>
      <c r="O18" t="inlineStr">
        <is>
          <t>100000</t>
        </is>
      </c>
      <c r="P18" t="inlineStr">
        <is>
          <t>10000</t>
        </is>
      </c>
      <c r="Q18" t="inlineStr">
        <is>
          <t>120000</t>
        </is>
      </c>
      <c r="R18" t="inlineStr">
        <is>
          <t>3:49:23</t>
        </is>
      </c>
      <c r="S18">
        <f>HYPERLINK("data/plots/20210430014101.402910/train/actions_per_intersection.png", "Image")</f>
        <v/>
      </c>
      <c r="T18">
        <f>HYPERLINK("data/plots/20210430014101.402910/train/rewards_per_intersection.png", "Image")</f>
        <v/>
      </c>
      <c r="U18">
        <f>HYPERLINK("data/plots/20210430014101.402910/test/actions_per_intersection.png", "Image")</f>
        <v/>
      </c>
      <c r="V18">
        <f>HYPERLINK("data/plots/20210430014101.402910/test/rewards_per_intersection.png", "Image")</f>
        <v/>
      </c>
      <c r="W18">
        <f>HYPERLINK("data/plots/20210430014101.402910/loss.png", "Image")</f>
        <v/>
      </c>
      <c r="X18">
        <f>HYPERLINK("data/plots/train20210430014101.402910/rewards.png", "Image")</f>
        <v/>
      </c>
      <c r="Y18" t="inlineStr">
        <is>
          <t>[16,32,32][8,8]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2021-04-29T01:35:21Z</dcterms:modified>
  <cp:lastModifiedBy>Cube</cp:lastModifiedBy>
</cp:coreProperties>
</file>