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59" activeTab="3"/>
  </bookViews>
  <sheets>
    <sheet name="银白帝国" sheetId="4" r:id="rId1"/>
    <sheet name="荒野之地" sheetId="5" r:id="rId2"/>
    <sheet name="自然回响" sheetId="10" r:id="rId3"/>
    <sheet name="坠星之城" sheetId="11" r:id="rId4"/>
    <sheet name="永恒神域" sheetId="6" r:id="rId5"/>
    <sheet name="深渊魔井" sheetId="8" r:id="rId6"/>
    <sheet name="虚空" sheetId="16" r:id="rId7"/>
    <sheet name="小怪" sheetId="12" r:id="rId8"/>
    <sheet name="BOSS" sheetId="13" r:id="rId9"/>
    <sheet name="源石神像" sheetId="15" r:id="rId10"/>
    <sheet name="其他" sheetId="14" r:id="rId11"/>
    <sheet name="节日活动怪物" sheetId="17" r:id="rId12"/>
  </sheets>
  <calcPr calcId="144525"/>
</workbook>
</file>

<file path=xl/sharedStrings.xml><?xml version="1.0" encoding="utf-8"?>
<sst xmlns="http://schemas.openxmlformats.org/spreadsheetml/2006/main" count="2804" uniqueCount="765">
  <si>
    <t>RoleSkin</t>
  </si>
  <si>
    <t>标识</t>
  </si>
  <si>
    <t>名称</t>
  </si>
  <si>
    <t>英文名</t>
  </si>
  <si>
    <t>模型资源路径</t>
  </si>
  <si>
    <t>角色高度</t>
  </si>
  <si>
    <t>角色宽度</t>
  </si>
  <si>
    <t>缩放</t>
  </si>
  <si>
    <t>图鉴缩放</t>
  </si>
  <si>
    <t>受击点</t>
  </si>
  <si>
    <t>碰撞区域</t>
  </si>
  <si>
    <t>动作适配</t>
  </si>
  <si>
    <t>立绘[resource/dynamicRes/image/hero/battlecard/]</t>
  </si>
  <si>
    <t>全屏的立绘[resource/dynamicRes/image/hero/bigdraw/]</t>
  </si>
  <si>
    <t>没有背景的立绘[resource/dynamicRes/image/hero/nobgdraw/]</t>
  </si>
  <si>
    <t>模型resource/dynamicRes/unit</t>
  </si>
  <si>
    <t>英雄描述</t>
  </si>
  <si>
    <t>为true时可以被当作玩家头像</t>
  </si>
  <si>
    <t>玩家头像的皮肤地址[resource/dynamicRes/image/heroHeadIcon/]</t>
  </si>
  <si>
    <t>英雄ID</t>
  </si>
  <si>
    <t>玩家头像描述</t>
  </si>
  <si>
    <t>CLIENT</t>
  </si>
  <si>
    <t>id</t>
  </si>
  <si>
    <t>firstName</t>
  </si>
  <si>
    <t>name</t>
  </si>
  <si>
    <t>engName</t>
  </si>
  <si>
    <t>resPath</t>
  </si>
  <si>
    <t>height</t>
  </si>
  <si>
    <t>width</t>
  </si>
  <si>
    <t>scale</t>
  </si>
  <si>
    <t>uiscale</t>
  </si>
  <si>
    <t>ui2scale</t>
  </si>
  <si>
    <t>hit</t>
  </si>
  <si>
    <t>scope</t>
  </si>
  <si>
    <t>actionAdap</t>
  </si>
  <si>
    <t>drawImg</t>
  </si>
  <si>
    <t>bigDrawImg</t>
  </si>
  <si>
    <t>noBgDrawImg</t>
  </si>
  <si>
    <t>model</t>
  </si>
  <si>
    <t>heroDes</t>
  </si>
  <si>
    <t>asHeadSkin</t>
  </si>
  <si>
    <t>headSkinUrl</t>
  </si>
  <si>
    <t>heroHeadID</t>
  </si>
  <si>
    <t>playerHeadDes</t>
  </si>
  <si>
    <t>int</t>
  </si>
  <si>
    <t>String</t>
  </si>
  <si>
    <t>Number</t>
  </si>
  <si>
    <t>Object</t>
  </si>
  <si>
    <t>Boolean</t>
  </si>
  <si>
    <t>SERVER</t>
  </si>
  <si>
    <t>誓约之盾</t>
  </si>
  <si>
    <t>道格拉斯</t>
  </si>
  <si>
    <t>Douglas</t>
  </si>
  <si>
    <t>Bloom_Output/Bloom.skel</t>
  </si>
  <si>
    <t>100001.png</t>
  </si>
  <si>
    <t>1010101.jpg</t>
  </si>
  <si>
    <t>1010101.png</t>
  </si>
  <si>
    <t>/hero/aluoxu.sk</t>
  </si>
  <si>
    <t>银白帝国的坦克英雄。具备强大的控制能力。</t>
  </si>
  <si>
    <t>Gillard</t>
  </si>
  <si>
    <t>STRENGTH</t>
  </si>
  <si>
    <t>TK</t>
  </si>
  <si>
    <t>YBDG</t>
  </si>
  <si>
    <t>{"name":"</t>
  </si>
  <si>
    <r>
      <rPr>
        <sz val="12"/>
        <rFont val="宋体"/>
        <charset val="134"/>
      </rPr>
      <t>{"name":"工匠大师","quality":</t>
    </r>
    <r>
      <rPr>
        <sz val="12"/>
        <rFont val="宋体"/>
        <charset val="134"/>
      </rPr>
      <t>4</t>
    </r>
    <r>
      <rPr>
        <sz val="12"/>
        <rFont val="宋体"/>
        <charset val="134"/>
      </rPr>
      <t>,"model":600002,"profession":"STRENGTH","raceType":"ZXZC","job":"ZS","level":10,"star":10}</t>
    </r>
  </si>
  <si>
    <t>狮皇之刃</t>
  </si>
  <si>
    <t>亚瑟</t>
  </si>
  <si>
    <t>Arthur</t>
  </si>
  <si>
    <t>Arthur_Output/Arthur.skel</t>
  </si>
  <si>
    <t>100002.png</t>
  </si>
  <si>
    <t>1010201.jpg</t>
  </si>
  <si>
    <t>1010201.png</t>
  </si>
  <si>
    <t>/hero/nanzhujueyijie.sk</t>
  </si>
  <si>
    <t>银白帝国的战士英雄。能冲进敌方人群并造成大量范围伤害。</t>
  </si>
  <si>
    <t>ZS</t>
  </si>
  <si>
    <t>","quality":4,"model":</t>
  </si>
  <si>
    <t>圣光洗礼</t>
  </si>
  <si>
    <t>阿道夫</t>
  </si>
  <si>
    <t>Adolf</t>
  </si>
  <si>
    <t>Adolf_Output/Adolf.skel</t>
  </si>
  <si>
    <t>100003.png</t>
  </si>
  <si>
    <t>1010301.jpg</t>
  </si>
  <si>
    <t>1010301.png</t>
  </si>
  <si>
    <t>/hero/nvzhujueyijie.sk</t>
  </si>
  <si>
    <t>银白帝国的法师英雄。能够为友方提供暴击率提升效果。</t>
  </si>
  <si>
    <t>INTELLECT</t>
  </si>
  <si>
    <t>FS</t>
  </si>
  <si>
    <t>,"profession":"</t>
  </si>
  <si>
    <t>极冰女皇</t>
  </si>
  <si>
    <t>伊莎贝拉</t>
  </si>
  <si>
    <t>Isabella</t>
  </si>
  <si>
    <t>Isabella_Output/Isabella.skel</t>
  </si>
  <si>
    <t>100004.png</t>
  </si>
  <si>
    <t>1010401.jpg</t>
  </si>
  <si>
    <t>1010401.png</t>
  </si>
  <si>
    <t>/hero/cunzhanghong.sk</t>
  </si>
  <si>
    <t>银白帝国的术士英雄。必杀技可以对对手造成冰冻效果。</t>
  </si>
  <si>
    <t>SS</t>
  </si>
  <si>
    <t>","raceType":"</t>
  </si>
  <si>
    <t>牧光修女</t>
  </si>
  <si>
    <t>特蕾莎</t>
  </si>
  <si>
    <t>Teresa</t>
  </si>
  <si>
    <t>Teresa_Output/Teresa.skel</t>
  </si>
  <si>
    <t>100005.png</t>
  </si>
  <si>
    <t>1010501.jpg</t>
  </si>
  <si>
    <t>1010501.png</t>
  </si>
  <si>
    <t>/hero/jide.sk</t>
  </si>
  <si>
    <t>银白帝国的牧师英雄。能够为友方提供护盾和攻速提升。</t>
  </si>
  <si>
    <t>MS</t>
  </si>
  <si>
    <t>","job":"</t>
  </si>
  <si>
    <t>萧瑟之琴</t>
  </si>
  <si>
    <t>丝黛芬妮</t>
  </si>
  <si>
    <t>Stephanie</t>
  </si>
  <si>
    <r>
      <rPr>
        <sz val="12"/>
        <rFont val="宋体"/>
        <charset val="134"/>
      </rPr>
      <t>Stephanie_Output/</t>
    </r>
    <r>
      <rPr>
        <sz val="12"/>
        <rFont val="宋体"/>
        <charset val="134"/>
      </rPr>
      <t>Stephanie</t>
    </r>
    <r>
      <rPr>
        <sz val="12"/>
        <rFont val="宋体"/>
        <charset val="134"/>
      </rPr>
      <t>.skel</t>
    </r>
  </si>
  <si>
    <t>100006.png</t>
  </si>
  <si>
    <t>1010601.jpg</t>
  </si>
  <si>
    <t>1010601.png</t>
  </si>
  <si>
    <t>/hero/qieshaonvhong.sk</t>
  </si>
  <si>
    <t>银白帝国的巫师英雄。能够加快附近友方的能量回复。</t>
  </si>
  <si>
    <t>WS</t>
  </si>
  <si>
    <t>","level":10,"star":10}</t>
  </si>
  <si>
    <t>恶魔猎人</t>
  </si>
  <si>
    <t>康斯坦丁</t>
  </si>
  <si>
    <t>Konstantin</t>
  </si>
  <si>
    <r>
      <rPr>
        <sz val="12"/>
        <rFont val="宋体"/>
        <charset val="134"/>
      </rPr>
      <t>Constantine_Output/</t>
    </r>
    <r>
      <rPr>
        <sz val="12"/>
        <rFont val="宋体"/>
        <charset val="134"/>
      </rPr>
      <t>Constantine</t>
    </r>
    <r>
      <rPr>
        <sz val="12"/>
        <rFont val="宋体"/>
        <charset val="134"/>
      </rPr>
      <t>.skel</t>
    </r>
  </si>
  <si>
    <t>100007.png</t>
  </si>
  <si>
    <t>1010701.jpg</t>
  </si>
  <si>
    <t>1010701.png</t>
  </si>
  <si>
    <t>/hero/liuxuande.sk</t>
  </si>
  <si>
    <t>银白帝国的射手英雄。持续攻击一个敌方可提高伤害。</t>
  </si>
  <si>
    <t>AGILITY</t>
  </si>
  <si>
    <t>YX</t>
  </si>
  <si>
    <t>银白之刺</t>
  </si>
  <si>
    <t>利昂</t>
  </si>
  <si>
    <t>Leon</t>
  </si>
  <si>
    <t>Leon_Output/Leon.skel</t>
  </si>
  <si>
    <t>100008.png</t>
  </si>
  <si>
    <t>1010801.jpg</t>
  </si>
  <si>
    <t>1010801.png</t>
  </si>
  <si>
    <t>/hero/baishouzhiwang.sk</t>
  </si>
  <si>
    <t>银白帝国的刺客英雄。擅长突进和闪避，并对低血敌方进行斩杀。</t>
  </si>
  <si>
    <t>CK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</si>
  <si>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O</t>
    </r>
  </si>
  <si>
    <t>宫廷乐手</t>
  </si>
  <si>
    <t>亨德尔</t>
  </si>
  <si>
    <t>Handel</t>
  </si>
  <si>
    <t>Handel_Output/Handel.skel</t>
  </si>
  <si>
    <t>100009.png</t>
  </si>
  <si>
    <t>1010899.jpg</t>
  </si>
  <si>
    <t>1010899.png</t>
  </si>
  <si>
    <t>银白帝国的牧师英雄。可以对低血友方提供治疗和攻速提升。</t>
  </si>
  <si>
    <t>百夫长</t>
  </si>
  <si>
    <t>塞隆</t>
  </si>
  <si>
    <t>Theron</t>
  </si>
  <si>
    <r>
      <rPr>
        <sz val="12"/>
        <rFont val="宋体"/>
        <charset val="134"/>
      </rPr>
      <t>BaiFuZhang_Output/</t>
    </r>
    <r>
      <rPr>
        <sz val="12"/>
        <rFont val="宋体"/>
        <charset val="134"/>
      </rPr>
      <t>BaiFuZhang</t>
    </r>
    <r>
      <rPr>
        <sz val="12"/>
        <rFont val="宋体"/>
        <charset val="134"/>
      </rPr>
      <t>.skel</t>
    </r>
  </si>
  <si>
    <t>100010.png</t>
  </si>
  <si>
    <t>1010199.jpg</t>
  </si>
  <si>
    <t xml:space="preserve"> </t>
  </si>
  <si>
    <t>银白帝国的坦克英雄。必杀技可以为自身提供护盾。</t>
  </si>
  <si>
    <t>1010199.png</t>
  </si>
  <si>
    <t>魔法学徒</t>
  </si>
  <si>
    <t>瑞贝卡</t>
  </si>
  <si>
    <t>Rebecca</t>
  </si>
  <si>
    <t>Rebecca_Output/Rebecca.skel</t>
  </si>
  <si>
    <t>100011.png</t>
  </si>
  <si>
    <t>1010399.jpg</t>
  </si>
  <si>
    <t>1010399.png</t>
  </si>
  <si>
    <t>银白帝国的法师英雄。必杀技可以对大范围敌人造成伤害。</t>
  </si>
  <si>
    <t>END</t>
  </si>
  <si>
    <t>复古歌姬</t>
  </si>
  <si>
    <t>Stephanie_fugugeji/Songstress.skel</t>
  </si>
  <si>
    <t>1010602.jpg</t>
  </si>
  <si>
    <t>1010602.png</t>
  </si>
  <si>
    <t>荒野咆哮</t>
  </si>
  <si>
    <t>塔巴斯</t>
  </si>
  <si>
    <t>Tarbox</t>
  </si>
  <si>
    <t>tabas_Output/tabas.skel</t>
  </si>
  <si>
    <t>200001.png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</si>
  <si>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2</t>
    </r>
    <r>
      <rPr>
        <sz val="12"/>
        <rFont val="宋体"/>
        <charset val="134"/>
      </rPr>
      <t>0101.jpg</t>
    </r>
  </si>
  <si>
    <t>1020101.png</t>
  </si>
  <si>
    <t>荒野之地的坦克英雄。血量低的时候会获得暂时免疫并回复大量生命。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</si>
  <si>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2</t>
    </r>
    <r>
      <rPr>
        <sz val="12"/>
        <rFont val="宋体"/>
        <charset val="134"/>
      </rPr>
      <t>0101.png</t>
    </r>
  </si>
  <si>
    <t>tabas</t>
  </si>
  <si>
    <t>HYZD</t>
  </si>
  <si>
    <t>猎豹之影</t>
  </si>
  <si>
    <t>莎莉</t>
  </si>
  <si>
    <t>Sharlie</t>
  </si>
  <si>
    <t>Lisa_Output/Lisa.skel</t>
  </si>
  <si>
    <t>200002.png</t>
  </si>
  <si>
    <t>1020201.jpg</t>
  </si>
  <si>
    <t>1020201.png</t>
  </si>
  <si>
    <t>荒野之地的战士英雄。血量越低伤害越高，必杀技可提供大量伤害。</t>
  </si>
  <si>
    <t>Lisa</t>
  </si>
  <si>
    <t>顽劣之火</t>
  </si>
  <si>
    <t>贝拉</t>
  </si>
  <si>
    <t>Bella</t>
  </si>
  <si>
    <t>bella_Output/bella.skel</t>
  </si>
  <si>
    <t>200003.png</t>
  </si>
  <si>
    <t>1020301.jpg</t>
  </si>
  <si>
    <t>1020301.png</t>
  </si>
  <si>
    <t>荒野之地的法师英雄。必杀技会对敌方造成大量范围性伤害。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</si>
  <si>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2</t>
    </r>
    <r>
      <rPr>
        <sz val="12"/>
        <rFont val="宋体"/>
        <charset val="134"/>
      </rPr>
      <t>0301.png</t>
    </r>
  </si>
  <si>
    <t>蛮海主祭</t>
  </si>
  <si>
    <t>普鲁特</t>
  </si>
  <si>
    <t>Pruitt</t>
  </si>
  <si>
    <t>Prut_Output/Prut.skel</t>
  </si>
  <si>
    <t>200004.png</t>
  </si>
  <si>
    <t>1020401.jpg</t>
  </si>
  <si>
    <t>1020401.png</t>
  </si>
  <si>
    <t>荒野之地的术士英雄。具有提供能量回复的能力，并对自身的负面状态驱散。</t>
  </si>
  <si>
    <t>Prut</t>
  </si>
  <si>
    <t>诡术巫医</t>
  </si>
  <si>
    <t>奥尔萨</t>
  </si>
  <si>
    <t>Olszar</t>
  </si>
  <si>
    <t>altha_Output/altha.skel</t>
  </si>
  <si>
    <t>200005.png</t>
  </si>
  <si>
    <t>1020501.jpg</t>
  </si>
  <si>
    <t>1020501.png</t>
  </si>
  <si>
    <t>荒野之地的牧师英雄。可以召唤图腾为大范围友方提供治疗。</t>
  </si>
  <si>
    <t>altha</t>
  </si>
  <si>
    <t>灾厄羊灵</t>
  </si>
  <si>
    <t>曼德拉</t>
  </si>
  <si>
    <t>Mandela</t>
  </si>
  <si>
    <t>Mandela_Output/Mandela.skel</t>
  </si>
  <si>
    <t>200006.png</t>
  </si>
  <si>
    <t>1020601.jpg</t>
  </si>
  <si>
    <t>1020601.png</t>
  </si>
  <si>
    <t>荒野之地的巫师英雄。为友方后排提供领域提高输出能力。</t>
  </si>
  <si>
    <t>撕裂长矛</t>
  </si>
  <si>
    <t>郎格曼</t>
  </si>
  <si>
    <t>Langerman</t>
  </si>
  <si>
    <t>Spear_Output/Spear.skel</t>
  </si>
  <si>
    <t>200007.png</t>
  </si>
  <si>
    <t>1020701.jpg</t>
  </si>
  <si>
    <t>1020701.png</t>
  </si>
  <si>
    <t>荒野之地的射手英雄。普通攻击具有高伤害和沉默的效果。</t>
  </si>
  <si>
    <t>Spear</t>
  </si>
  <si>
    <t>斩风之息</t>
  </si>
  <si>
    <t>岚</t>
  </si>
  <si>
    <t>Lan</t>
  </si>
  <si>
    <t>Yasso_Output/Yasso.skel</t>
  </si>
  <si>
    <t>200008.png</t>
  </si>
  <si>
    <t>1020801.jpg</t>
  </si>
  <si>
    <t>1020801.png</t>
  </si>
  <si>
    <t>荒野之地的刺客英雄。能够突进如敌方阵营，必杀技可自动选定敌方残血。</t>
  </si>
  <si>
    <t>图腾</t>
  </si>
  <si>
    <t>GRAVEDIGGER SKERRY</t>
  </si>
  <si>
    <t>totem_Output/totem.skel</t>
  </si>
  <si>
    <t>{"attack":"stand"}</t>
  </si>
  <si>
    <t>400010.png</t>
  </si>
  <si>
    <t>/hero/yidazhenzong.sk</t>
  </si>
  <si>
    <t>totem</t>
  </si>
  <si>
    <t>北地遗民</t>
  </si>
  <si>
    <t>雅克</t>
  </si>
  <si>
    <t>Jaak</t>
  </si>
  <si>
    <t>Jacques_Output/Jacques.skel</t>
  </si>
  <si>
    <t>200009.png</t>
  </si>
  <si>
    <t>1020299.jpg</t>
  </si>
  <si>
    <t>1020299.png</t>
  </si>
  <si>
    <t>荒野之地的战士英雄。必杀技可以对敌方造成眩晕效果。</t>
  </si>
  <si>
    <t>Jacques</t>
  </si>
  <si>
    <t>掠命者</t>
  </si>
  <si>
    <t>格鲁姆</t>
  </si>
  <si>
    <t>Groom</t>
  </si>
  <si>
    <t>Gelumu_Output/Gelumu.skel</t>
  </si>
  <si>
    <t>200010.png</t>
  </si>
  <si>
    <t>1020599.jpg</t>
  </si>
  <si>
    <t>1020599.png</t>
  </si>
  <si>
    <t>荒野之地的刺客英雄。必杀技可以降低敌方的能量。</t>
  </si>
  <si>
    <t>秃鹫怪猫</t>
  </si>
  <si>
    <t>汤姆金</t>
  </si>
  <si>
    <t>Tomkin</t>
  </si>
  <si>
    <t>Tom_Output/Tom.skel</t>
  </si>
  <si>
    <t>200011.png</t>
  </si>
  <si>
    <t>1020799.jpg</t>
  </si>
  <si>
    <t>1020799.png</t>
  </si>
  <si>
    <t>荒野之地的射手英雄。可以对低血量敌方造成无法闪避的攻击。</t>
  </si>
  <si>
    <t>西部牛仔</t>
  </si>
  <si>
    <t>tabas_cowboy_OutPut/tabas_cowboy.skel</t>
  </si>
  <si>
    <t>1020102.png</t>
  </si>
  <si>
    <t>海滩丽影</t>
  </si>
  <si>
    <t>1020202.png</t>
  </si>
  <si>
    <t>大地守护</t>
  </si>
  <si>
    <t>安泰</t>
  </si>
  <si>
    <t>Aetna</t>
  </si>
  <si>
    <r>
      <rPr>
        <sz val="12"/>
        <rFont val="宋体"/>
        <charset val="134"/>
      </rPr>
      <t>Antai_Output/</t>
    </r>
    <r>
      <rPr>
        <sz val="12"/>
        <rFont val="宋体"/>
        <charset val="134"/>
      </rPr>
      <t>Antai</t>
    </r>
    <r>
      <rPr>
        <sz val="12"/>
        <rFont val="宋体"/>
        <charset val="134"/>
      </rPr>
      <t>.skel</t>
    </r>
  </si>
  <si>
    <t>500001.png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</si>
  <si>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3</t>
    </r>
    <r>
      <rPr>
        <sz val="12"/>
        <rFont val="宋体"/>
        <charset val="134"/>
      </rPr>
      <t>0101.jpg</t>
    </r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</si>
  <si>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3</t>
    </r>
    <r>
      <rPr>
        <sz val="12"/>
        <rFont val="宋体"/>
        <charset val="134"/>
      </rPr>
      <t>0101.png</t>
    </r>
  </si>
  <si>
    <t>自然回响的坦克英雄。拥有多个控制技能，入场会有护盾保护。</t>
  </si>
  <si>
    <t>TuMao</t>
  </si>
  <si>
    <t>ZRHX</t>
  </si>
  <si>
    <t>掠食之牙</t>
  </si>
  <si>
    <t>道恩</t>
  </si>
  <si>
    <t>Dwayne</t>
  </si>
  <si>
    <t>Daoen_Output/Daoen.skel</t>
  </si>
  <si>
    <t>500002.png</t>
  </si>
  <si>
    <t>1030201.jpg</t>
  </si>
  <si>
    <t>1030201.png</t>
  </si>
  <si>
    <t>自然回响的战士英雄。可以减少敌方对自身的伤害，必杀技对范围内敌人有控制效果。</t>
  </si>
  <si>
    <t>铸星领主</t>
  </si>
  <si>
    <t>杰拉尔</t>
  </si>
  <si>
    <t>Gerard</t>
  </si>
  <si>
    <t>Gerald_Output/Gerald.skel</t>
  </si>
  <si>
    <t>500003.png</t>
  </si>
  <si>
    <t>1030301.jpg</t>
  </si>
  <si>
    <t>1030301.png</t>
  </si>
  <si>
    <t>自然回响的法师英雄。应对不同的敌人会释放不同的技能。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</si>
  <si>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3</t>
    </r>
    <r>
      <rPr>
        <sz val="12"/>
        <rFont val="宋体"/>
        <charset val="134"/>
      </rPr>
      <t>0301.png</t>
    </r>
  </si>
  <si>
    <t>风暴女皇</t>
  </si>
  <si>
    <t>艾琳</t>
  </si>
  <si>
    <t>Irene</t>
  </si>
  <si>
    <r>
      <rPr>
        <sz val="12"/>
        <rFont val="宋体"/>
        <charset val="134"/>
      </rPr>
      <t>AiLin_Output/</t>
    </r>
    <r>
      <rPr>
        <sz val="12"/>
        <rFont val="宋体"/>
        <charset val="134"/>
      </rPr>
      <t>AiLin</t>
    </r>
    <r>
      <rPr>
        <sz val="12"/>
        <rFont val="宋体"/>
        <charset val="134"/>
      </rPr>
      <t>.skel</t>
    </r>
  </si>
  <si>
    <t>500004.png</t>
  </si>
  <si>
    <t>1030401.jpg</t>
  </si>
  <si>
    <t>1030401.png</t>
  </si>
  <si>
    <t>自然回响的术士英雄。可以将两个敌方英雄链接起来增加其受到的伤害。</t>
  </si>
  <si>
    <t>森林絮语</t>
  </si>
  <si>
    <t>玛法达</t>
  </si>
  <si>
    <t>Mafalda</t>
  </si>
  <si>
    <t>mafalda_Output/mafalda.skel</t>
  </si>
  <si>
    <t>{"skill1":"skill"}</t>
  </si>
  <si>
    <t>500005.png</t>
  </si>
  <si>
    <t>1030501.jpg</t>
  </si>
  <si>
    <t>1030501.png</t>
  </si>
  <si>
    <t>自然回响的牧师英雄。必杀技可以对范围内敌人提供治疗效果。</t>
  </si>
  <si>
    <t>mafalda</t>
  </si>
  <si>
    <t>蝴蝶仙子</t>
  </si>
  <si>
    <t>莉亚娜</t>
  </si>
  <si>
    <t>Riana</t>
  </si>
  <si>
    <t>Liara_Output/Liara.skel</t>
  </si>
  <si>
    <t>500006.png</t>
  </si>
  <si>
    <t>1030601.jpg</t>
  </si>
  <si>
    <t>1030601.png</t>
  </si>
  <si>
    <t>自然回响的巫师英雄。可以免疫敌方的控制，必杀技可以使敌方陷入沉睡。</t>
  </si>
  <si>
    <t>星落射手</t>
  </si>
  <si>
    <t>莎凡娜</t>
  </si>
  <si>
    <t>Savannah</t>
  </si>
  <si>
    <t>ShaFanNa_Output/ShaFanNa.skel</t>
  </si>
  <si>
    <t>500007.png</t>
  </si>
  <si>
    <t>1030701.jpg</t>
  </si>
  <si>
    <t>1030701.png</t>
  </si>
  <si>
    <t>自然回响的射手英雄。具有增加范围内友方攻击速度的能力。</t>
  </si>
  <si>
    <t>ShaFanNa</t>
  </si>
  <si>
    <t>海妖公主</t>
  </si>
  <si>
    <t>卡莉安娜</t>
  </si>
  <si>
    <t>Calianna</t>
  </si>
  <si>
    <t>carly_anna_Output/carly_anna.skel</t>
  </si>
  <si>
    <t>500008.png</t>
  </si>
  <si>
    <t>1030801.jpg</t>
  </si>
  <si>
    <t>1030801.png</t>
  </si>
  <si>
    <t>自然回响的刺客英雄。能够召唤分身与敌方进行战斗，概率无视敌方护甲。</t>
  </si>
  <si>
    <t>carly_anna</t>
  </si>
  <si>
    <t>冰元素怪</t>
  </si>
  <si>
    <t>bingyuansuguai_Output/bingyuanshuguai.skel</t>
  </si>
  <si>
    <t>精灵剑士</t>
  </si>
  <si>
    <t>兰斯</t>
  </si>
  <si>
    <t>Rance</t>
  </si>
  <si>
    <r>
      <rPr>
        <sz val="12"/>
        <rFont val="宋体"/>
        <charset val="134"/>
      </rPr>
      <t>Lance_Output/</t>
    </r>
    <r>
      <rPr>
        <sz val="12"/>
        <rFont val="宋体"/>
        <charset val="134"/>
      </rPr>
      <t>Lance</t>
    </r>
    <r>
      <rPr>
        <sz val="12"/>
        <rFont val="宋体"/>
        <charset val="134"/>
      </rPr>
      <t>.skel</t>
    </r>
  </si>
  <si>
    <t>500010.png</t>
  </si>
  <si>
    <t>1030299.jpg</t>
  </si>
  <si>
    <t>1030299.png</t>
  </si>
  <si>
    <t>自然回响的战士英雄。对低血量的对手会造成更高的伤害。</t>
  </si>
  <si>
    <t>Nuoan</t>
  </si>
  <si>
    <t>森隐巫师</t>
  </si>
  <si>
    <t>诺安</t>
  </si>
  <si>
    <t>Noam</t>
  </si>
  <si>
    <r>
      <rPr>
        <sz val="12"/>
        <rFont val="宋体"/>
        <charset val="134"/>
      </rPr>
      <t>Nuoan_Output/Nuoan</t>
    </r>
    <r>
      <rPr>
        <sz val="12"/>
        <rFont val="宋体"/>
        <charset val="134"/>
      </rPr>
      <t>.skel</t>
    </r>
  </si>
  <si>
    <t>500011.png</t>
  </si>
  <si>
    <t>1030699.jpg</t>
  </si>
  <si>
    <t>1030699.png</t>
  </si>
  <si>
    <t>自然回响的术士英雄。必杀技可以免疫敌方攻击并具有吸血效果。</t>
  </si>
  <si>
    <t>森之守护</t>
  </si>
  <si>
    <t>歌林</t>
  </si>
  <si>
    <t>Kolin</t>
  </si>
  <si>
    <r>
      <rPr>
        <sz val="12"/>
        <rFont val="宋体"/>
        <charset val="134"/>
      </rPr>
      <t>gelin_Output/gelin</t>
    </r>
    <r>
      <rPr>
        <sz val="12"/>
        <rFont val="宋体"/>
        <charset val="134"/>
      </rPr>
      <t>.skel</t>
    </r>
  </si>
  <si>
    <t>500012.png</t>
  </si>
  <si>
    <t>1030399.jpg</t>
  </si>
  <si>
    <t>1030399.png</t>
  </si>
  <si>
    <t>自然回响的法师英雄。会把敌方缠绕住无法攻击和移动。</t>
  </si>
  <si>
    <t>小红帽</t>
  </si>
  <si>
    <t>ShaFanNa_xiaohongmao/ShaFanNa_red_phat.skel</t>
  </si>
  <si>
    <t>1030702.png</t>
  </si>
  <si>
    <t>1030101.png</t>
  </si>
  <si>
    <t>熔炉之心</t>
  </si>
  <si>
    <t>布鲁克尔</t>
  </si>
  <si>
    <t>Brukel</t>
  </si>
  <si>
    <t>Brucar_Output/Brucar.skel</t>
  </si>
  <si>
    <t>600001.png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</si>
  <si>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4</t>
    </r>
    <r>
      <rPr>
        <sz val="12"/>
        <rFont val="宋体"/>
        <charset val="134"/>
      </rPr>
      <t>0101.jpg</t>
    </r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</si>
  <si>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4</t>
    </r>
    <r>
      <rPr>
        <sz val="12"/>
        <rFont val="宋体"/>
        <charset val="134"/>
      </rPr>
      <t>0101.png</t>
    </r>
  </si>
  <si>
    <t>坠星之城的坦克英雄。为周围的友方提供护甲增益，概率眩晕对手。</t>
  </si>
  <si>
    <t>Brucar</t>
  </si>
  <si>
    <t>ZXZC</t>
  </si>
  <si>
    <t>工匠大师</t>
  </si>
  <si>
    <t>吉拉德</t>
  </si>
  <si>
    <t>Girard</t>
  </si>
  <si>
    <t>Gillard_Output/Gillard.skel</t>
  </si>
  <si>
    <t>600002.png</t>
  </si>
  <si>
    <t>1040201.jpg</t>
  </si>
  <si>
    <t>1040201.png</t>
  </si>
  <si>
    <t>坠星之城的战士英雄。会追踪低血量对手并提高自身的伤害。</t>
  </si>
  <si>
    <t>飞行技师</t>
  </si>
  <si>
    <t>比佛利</t>
  </si>
  <si>
    <t>Beverly</t>
  </si>
  <si>
    <t>Beverly_Output/Beverly.skel</t>
  </si>
  <si>
    <t>600003.png</t>
  </si>
  <si>
    <t>1040301.jpg</t>
  </si>
  <si>
    <t>1040301.png</t>
  </si>
  <si>
    <t>坠星之城的法师英雄。对被沉默的敌方会造成更高的伤害。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</si>
  <si>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4</t>
    </r>
    <r>
      <rPr>
        <sz val="12"/>
        <rFont val="宋体"/>
        <charset val="134"/>
      </rPr>
      <t>0301.png</t>
    </r>
  </si>
  <si>
    <t>占星魔偶</t>
  </si>
  <si>
    <t>旺达</t>
  </si>
  <si>
    <t>Wanda</t>
  </si>
  <si>
    <r>
      <rPr>
        <sz val="12"/>
        <rFont val="宋体"/>
        <charset val="134"/>
      </rPr>
      <t>Wanda_Output/</t>
    </r>
    <r>
      <rPr>
        <sz val="12"/>
        <rFont val="宋体"/>
        <charset val="134"/>
      </rPr>
      <t>Wanda</t>
    </r>
    <r>
      <rPr>
        <sz val="12"/>
        <rFont val="宋体"/>
        <charset val="134"/>
      </rPr>
      <t>.skel</t>
    </r>
  </si>
  <si>
    <t>600004.png</t>
  </si>
  <si>
    <t>1040401.jpg</t>
  </si>
  <si>
    <t>1040401.png</t>
  </si>
  <si>
    <t>坠星之城的术士英雄。能够将范围内敌方聚集并造成大量伤害。</t>
  </si>
  <si>
    <t>鸟嘴医生</t>
  </si>
  <si>
    <t>查尔斯</t>
  </si>
  <si>
    <t>Charles</t>
  </si>
  <si>
    <t>charles_Output/charles.skel</t>
  </si>
  <si>
    <t>600005.png</t>
  </si>
  <si>
    <t>1040501.jpg</t>
  </si>
  <si>
    <t>1040501.png</t>
  </si>
  <si>
    <t>坠星之城的牧师英雄。战斗中会跟随一名友方角色提高他的生存能力。</t>
  </si>
  <si>
    <t>charles</t>
  </si>
  <si>
    <t>疯狂博士</t>
  </si>
  <si>
    <t>威尔金斯</t>
  </si>
  <si>
    <t>Wilkins</t>
  </si>
  <si>
    <r>
      <rPr>
        <sz val="12"/>
        <rFont val="宋体"/>
        <charset val="134"/>
      </rPr>
      <t>Wilkins_Output/</t>
    </r>
    <r>
      <rPr>
        <sz val="12"/>
        <rFont val="宋体"/>
        <charset val="134"/>
      </rPr>
      <t>Wilkins</t>
    </r>
    <r>
      <rPr>
        <sz val="12"/>
        <rFont val="宋体"/>
        <charset val="134"/>
      </rPr>
      <t>.skel</t>
    </r>
  </si>
  <si>
    <t>600006.png</t>
  </si>
  <si>
    <t>1040601.jpg</t>
  </si>
  <si>
    <t>1040601.png</t>
  </si>
  <si>
    <t>坠星之城的巫师英雄。擅长对敌方造成范围性伤害，拥有不俗的回复能力。</t>
  </si>
  <si>
    <t>旧城刺蘼</t>
  </si>
  <si>
    <t>茱蒂丝</t>
  </si>
  <si>
    <t>Julies</t>
  </si>
  <si>
    <t>Zhudisi_Output/Zhudisi.skel</t>
  </si>
  <si>
    <t>600007.png</t>
  </si>
  <si>
    <t>1040701.jpg</t>
  </si>
  <si>
    <t>1040701.png</t>
  </si>
  <si>
    <t>坠星之城的射手英雄。普通攻击具有高伤害，必杀技可对单个敌方造成大量伤害。</t>
  </si>
  <si>
    <t>陆海霸主</t>
  </si>
  <si>
    <t>巴达克</t>
  </si>
  <si>
    <t>Bardach</t>
  </si>
  <si>
    <t>Bardack_Output/Bardack.skel</t>
  </si>
  <si>
    <t>600008.png</t>
  </si>
  <si>
    <t>1040801.jpg</t>
  </si>
  <si>
    <t>1040801.png</t>
  </si>
  <si>
    <t>坠星之城的刺客英雄。具有削弱敌方护甲和降低命中的能力。</t>
  </si>
  <si>
    <t>复仇武装</t>
  </si>
  <si>
    <t>奥森</t>
  </si>
  <si>
    <t>Orson</t>
  </si>
  <si>
    <t>Orson_Output/Orson.skel</t>
  </si>
  <si>
    <t>600009.png</t>
  </si>
  <si>
    <t>1040199.jpg</t>
  </si>
  <si>
    <t>1040199.png</t>
  </si>
  <si>
    <t>坠星之城的坦克英雄。拥有多个控制技能。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</si>
  <si>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K</t>
    </r>
  </si>
  <si>
    <t>逆命术士</t>
  </si>
  <si>
    <t>卡诺</t>
  </si>
  <si>
    <t>Kano</t>
  </si>
  <si>
    <t>kawaii_Output/kawaii.skel</t>
  </si>
  <si>
    <t>600010.png</t>
  </si>
  <si>
    <t>1040499.jpg</t>
  </si>
  <si>
    <t>1040499.png</t>
  </si>
  <si>
    <t>坠星之城的巫师英雄。具有削弱敌方护甲的能力。</t>
  </si>
  <si>
    <t>迷城女仆</t>
  </si>
  <si>
    <t>佩尼</t>
  </si>
  <si>
    <t>Peni</t>
  </si>
  <si>
    <r>
      <rPr>
        <sz val="12"/>
        <rFont val="宋体"/>
        <charset val="134"/>
      </rPr>
      <t>Peny_Output/</t>
    </r>
    <r>
      <rPr>
        <sz val="12"/>
        <rFont val="宋体"/>
        <charset val="134"/>
      </rPr>
      <t>Peny</t>
    </r>
    <r>
      <rPr>
        <sz val="12"/>
        <rFont val="宋体"/>
        <charset val="134"/>
      </rPr>
      <t>.skel</t>
    </r>
  </si>
  <si>
    <t>600011.png</t>
  </si>
  <si>
    <t>1040599.jpg</t>
  </si>
  <si>
    <t>1040599.png</t>
  </si>
  <si>
    <t>坠星之城的牧师英雄。为低血量友方提供治疗和攻击力提升。</t>
  </si>
  <si>
    <r>
      <rPr>
        <sz val="12"/>
        <rFont val="宋体"/>
        <charset val="134"/>
      </rPr>
      <t>1040</t>
    </r>
    <r>
      <rPr>
        <sz val="12"/>
        <rFont val="宋体"/>
        <charset val="134"/>
      </rPr>
      <t>5</t>
    </r>
    <r>
      <rPr>
        <sz val="12"/>
        <rFont val="宋体"/>
        <charset val="134"/>
      </rPr>
      <t>99.png</t>
    </r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</si>
  <si>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S</t>
    </r>
  </si>
  <si>
    <t>魔法球</t>
  </si>
  <si>
    <t>Wanda_qiu_Output/Wanda_qiu.skel</t>
  </si>
  <si>
    <t>宇宙骑士</t>
  </si>
  <si>
    <t>beverly_01_output/Beverly_01.skel</t>
  </si>
  <si>
    <t>600013.png</t>
  </si>
  <si>
    <t>1040302.png</t>
  </si>
  <si>
    <t>获得皮肤宇宙骑士后开启</t>
  </si>
  <si>
    <t>甜蜜魔法</t>
  </si>
  <si>
    <t>Tianmimofa/Tianmimofa.skel</t>
  </si>
  <si>
    <t>1040402.png</t>
  </si>
  <si>
    <t>获得皮肤甜蜜魔法后开启</t>
  </si>
  <si>
    <t>Tianmimofa_qiu/Tianmimofa_qiu.skel</t>
  </si>
  <si>
    <t>1040101.png</t>
  </si>
  <si>
    <t>永恒守望</t>
  </si>
  <si>
    <t>奥米加</t>
  </si>
  <si>
    <t>Omega</t>
  </si>
  <si>
    <t>Omega_Output/Omega.skel</t>
  </si>
  <si>
    <t>300001.png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</si>
  <si>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5</t>
    </r>
    <r>
      <rPr>
        <sz val="12"/>
        <rFont val="宋体"/>
        <charset val="134"/>
      </rPr>
      <t>0101.jpg</t>
    </r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</si>
  <si>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5</t>
    </r>
    <r>
      <rPr>
        <sz val="12"/>
        <rFont val="宋体"/>
        <charset val="134"/>
      </rPr>
      <t>0101.png</t>
    </r>
  </si>
  <si>
    <t>永恒神域的坦克英雄。能够为大范围友方提供护盾保护。</t>
  </si>
  <si>
    <t>YHSY</t>
  </si>
  <si>
    <t>战争女神</t>
  </si>
  <si>
    <t>贝罗妮卡</t>
  </si>
  <si>
    <t>Beronika</t>
  </si>
  <si>
    <t>Nika_Output/Nika.skel</t>
  </si>
  <si>
    <t>300002.png</t>
  </si>
  <si>
    <t>1050201.jpg</t>
  </si>
  <si>
    <t>1050201.png</t>
  </si>
  <si>
    <t>永恒神域的战士英雄。战斗中可以转换形态，提高攻击速度和护甲。</t>
  </si>
  <si>
    <t>Nika</t>
  </si>
  <si>
    <t>雷霆之主</t>
  </si>
  <si>
    <t>特尤斯</t>
  </si>
  <si>
    <t>Dyaus</t>
  </si>
  <si>
    <r>
      <rPr>
        <sz val="12"/>
        <rFont val="宋体"/>
        <charset val="134"/>
      </rPr>
      <t>Teyousi</t>
    </r>
    <r>
      <rPr>
        <sz val="12"/>
        <rFont val="宋体"/>
        <charset val="134"/>
      </rPr>
      <t>_Output/</t>
    </r>
    <r>
      <rPr>
        <sz val="12"/>
        <rFont val="宋体"/>
        <charset val="134"/>
      </rPr>
      <t>Teyousi</t>
    </r>
    <r>
      <rPr>
        <sz val="12"/>
        <rFont val="宋体"/>
        <charset val="134"/>
      </rPr>
      <t>.skel</t>
    </r>
  </si>
  <si>
    <t>300003.png</t>
  </si>
  <si>
    <t>1050301.jpg</t>
  </si>
  <si>
    <t>1050301.png</t>
  </si>
  <si>
    <t>永恒神域的法师英雄。可以将敌方麻痹，并对敌方全体造成大量伤害。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</si>
  <si>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5</t>
    </r>
    <r>
      <rPr>
        <sz val="12"/>
        <rFont val="宋体"/>
        <charset val="134"/>
      </rPr>
      <t>0301.png</t>
    </r>
  </si>
  <si>
    <t>Teyousi</t>
  </si>
  <si>
    <t>沙海曼陀</t>
  </si>
  <si>
    <t>阿努比斯</t>
  </si>
  <si>
    <t>Anubis</t>
  </si>
  <si>
    <t>Anubis_Output/Anubis.skel</t>
  </si>
  <si>
    <t>300004.png</t>
  </si>
  <si>
    <t>1050401.jpg</t>
  </si>
  <si>
    <t>1050401.png</t>
  </si>
  <si>
    <t>永恒神域的术士英雄。具有迷乱敌方的能力并有强大的回复能力。</t>
  </si>
  <si>
    <t>唤星女神</t>
  </si>
  <si>
    <t>维纳斯</t>
  </si>
  <si>
    <t>Venus</t>
  </si>
  <si>
    <r>
      <rPr>
        <sz val="12"/>
        <rFont val="宋体"/>
        <charset val="134"/>
      </rPr>
      <t>Venus_Output/</t>
    </r>
    <r>
      <rPr>
        <sz val="12"/>
        <rFont val="宋体"/>
        <charset val="134"/>
      </rPr>
      <t>Venus</t>
    </r>
    <r>
      <rPr>
        <sz val="12"/>
        <rFont val="宋体"/>
        <charset val="134"/>
      </rPr>
      <t>.skel</t>
    </r>
  </si>
  <si>
    <t>300005.png</t>
  </si>
  <si>
    <t>1050501.jpg</t>
  </si>
  <si>
    <t>1050501.png</t>
  </si>
  <si>
    <t>永恒神域的牧师英雄。可以为友方提供治疗和增益，并可以让死者复活。</t>
  </si>
  <si>
    <t>灼心之光</t>
  </si>
  <si>
    <t>布莱恩</t>
  </si>
  <si>
    <t>Bryan</t>
  </si>
  <si>
    <r>
      <rPr>
        <sz val="12"/>
        <rFont val="宋体"/>
        <charset val="134"/>
      </rPr>
      <t>Blaine_Output/</t>
    </r>
    <r>
      <rPr>
        <sz val="12"/>
        <rFont val="宋体"/>
        <charset val="134"/>
      </rPr>
      <t>Blaine</t>
    </r>
    <r>
      <rPr>
        <sz val="12"/>
        <rFont val="宋体"/>
        <charset val="134"/>
      </rPr>
      <t>.skel</t>
    </r>
  </si>
  <si>
    <t>300006.png</t>
  </si>
  <si>
    <t>1050601.jpg</t>
  </si>
  <si>
    <t>1050601.png</t>
  </si>
  <si>
    <t>永恒神域的巫师英雄。必杀技可以将全体敌方英雄沉默。</t>
  </si>
  <si>
    <t>爱神之箭</t>
  </si>
  <si>
    <t>波托斯</t>
  </si>
  <si>
    <t>Botos</t>
  </si>
  <si>
    <t>Potous_Output/Potous.skel</t>
  </si>
  <si>
    <t>300007.png</t>
  </si>
  <si>
    <t>1050701.jpg</t>
  </si>
  <si>
    <t>1050701.png</t>
  </si>
  <si>
    <t>永恒神域的射手英雄。可以将对手迷乱，并提高己方的暴击率。</t>
  </si>
  <si>
    <t>Potous</t>
  </si>
  <si>
    <t>苍白之瀑</t>
  </si>
  <si>
    <t>戴安娜</t>
  </si>
  <si>
    <t>Diana</t>
  </si>
  <si>
    <t>Diana_Output/Diana.skel</t>
  </si>
  <si>
    <t>300008.png</t>
  </si>
  <si>
    <t>1050801.jpg</t>
  </si>
  <si>
    <t>1050801.png</t>
  </si>
  <si>
    <t>永恒神域的刺客英雄。普通攻击会对敌方施加印记，必杀技可以将印记引爆。</t>
  </si>
  <si>
    <t>小狗</t>
  </si>
  <si>
    <t>xiaogou_Output/xiaogou.skel</t>
  </si>
  <si>
    <t>NO</t>
  </si>
  <si>
    <t>黑帮教父</t>
  </si>
  <si>
    <t>Teyousi_jiaofu/Teyousi_jiaofu.skel</t>
  </si>
  <si>
    <t>300010.png</t>
  </si>
  <si>
    <t>1050302.jpg</t>
  </si>
  <si>
    <t>1050302.png</t>
  </si>
  <si>
    <t>获得皮肤黑帮教父后开启</t>
  </si>
  <si>
    <t>驯兽师</t>
  </si>
  <si>
    <t>1050402.png</t>
  </si>
  <si>
    <t>1050101.png</t>
  </si>
  <si>
    <t>深渊屠夫</t>
  </si>
  <si>
    <t>西恩</t>
  </si>
  <si>
    <t>Cean</t>
  </si>
  <si>
    <t>ShenYuanTuFu_Output/ShenYuanTuFu.skel</t>
  </si>
  <si>
    <t>400001.png</t>
  </si>
  <si>
    <t>1060101.jpg</t>
  </si>
  <si>
    <t>1060101.png</t>
  </si>
  <si>
    <t>深渊魔井的坦克英雄。无情钩链可有效破坏敌方阵型。</t>
  </si>
  <si>
    <t>ShenYuanTuFu</t>
  </si>
  <si>
    <t>SYMJ</t>
  </si>
  <si>
    <t>亡灵骨王</t>
  </si>
  <si>
    <t>克劳狄斯</t>
  </si>
  <si>
    <t>Claudius</t>
  </si>
  <si>
    <t>Claudius_Output/Claudius.skel</t>
  </si>
  <si>
    <t>400002.png</t>
  </si>
  <si>
    <t>1060201.jpg</t>
  </si>
  <si>
    <t>1060201.png</t>
  </si>
  <si>
    <t>深渊魔井的战士英雄。死亡之后可以再次复活，拥有将敌方击倒的能力。</t>
  </si>
  <si>
    <t>恶愿魔神</t>
  </si>
  <si>
    <t>奥古斯丁</t>
  </si>
  <si>
    <t>Augustine</t>
  </si>
  <si>
    <t>Aladdin_Output/Aladdin.skel</t>
  </si>
  <si>
    <t>400003.png</t>
  </si>
  <si>
    <t>1060301.jpg</t>
  </si>
  <si>
    <t>1060301.png</t>
  </si>
  <si>
    <t>深渊魔井的法师英雄。必杀技可以将全体敌方聚集，并造成大量伤害。</t>
  </si>
  <si>
    <t>深渊龙姬</t>
  </si>
  <si>
    <t>安吉丽娜</t>
  </si>
  <si>
    <t>Angelina</t>
  </si>
  <si>
    <r>
      <rPr>
        <sz val="12"/>
        <rFont val="宋体"/>
        <charset val="134"/>
      </rPr>
      <t>Angelina_Output/</t>
    </r>
    <r>
      <rPr>
        <sz val="12"/>
        <rFont val="宋体"/>
        <charset val="134"/>
      </rPr>
      <t>Angelina</t>
    </r>
    <r>
      <rPr>
        <sz val="12"/>
        <rFont val="宋体"/>
        <charset val="134"/>
      </rPr>
      <t>.skel</t>
    </r>
  </si>
  <si>
    <t>400004.png</t>
  </si>
  <si>
    <t>1060401.jpg</t>
  </si>
  <si>
    <t>1060401.png</t>
  </si>
  <si>
    <t>深渊魔井的术士英雄。可以变身为魔龙造成伤害，并提高友方防御。</t>
  </si>
  <si>
    <t>孤魂摆渡人</t>
  </si>
  <si>
    <t>拜尔斯</t>
  </si>
  <si>
    <t>Byers</t>
  </si>
  <si>
    <t>Byers_Output/Byers.skel</t>
  </si>
  <si>
    <t>400005.png</t>
  </si>
  <si>
    <t>1060501.jpg</t>
  </si>
  <si>
    <t>1060501.png</t>
  </si>
  <si>
    <t>深渊魔井的牧师英雄。能够为低血量友方提供一次免疫护盾。</t>
  </si>
  <si>
    <t>掘墓人</t>
  </si>
  <si>
    <t>克雷布斯</t>
  </si>
  <si>
    <t>Krebs</t>
  </si>
  <si>
    <t>gravedigger_Output/gravedigger.skel</t>
  </si>
  <si>
    <r>
      <rPr>
        <sz val="12"/>
        <rFont val="宋体"/>
        <charset val="134"/>
      </rPr>
      <t>{"skill1":"skill</t>
    </r>
    <r>
      <rPr>
        <sz val="12"/>
        <rFont val="宋体"/>
        <charset val="134"/>
      </rPr>
      <t>2</t>
    </r>
    <r>
      <rPr>
        <sz val="12"/>
        <rFont val="宋体"/>
        <charset val="134"/>
      </rPr>
      <t>"}</t>
    </r>
  </si>
  <si>
    <t>400006.png</t>
  </si>
  <si>
    <t>1060601.jpg</t>
  </si>
  <si>
    <t>1060601.png</t>
  </si>
  <si>
    <t>深渊魔井的巫师英雄。必杀技可以召唤尸鬼协助攻击。</t>
  </si>
  <si>
    <t>gravedigger</t>
  </si>
  <si>
    <t>灵魂收割者</t>
  </si>
  <si>
    <t>路西法</t>
  </si>
  <si>
    <t>Lucifer</t>
  </si>
  <si>
    <t>Lucifer_Output/Lucifer.skel</t>
  </si>
  <si>
    <t>400007.png</t>
  </si>
  <si>
    <t>1060701.jpg</t>
  </si>
  <si>
    <t>1060701.png</t>
  </si>
  <si>
    <t>深渊魔井的射手英雄。拥有远近战切换的能力，并把攻击自己的敌人击退。</t>
  </si>
  <si>
    <t>夜枭之刃</t>
  </si>
  <si>
    <t>艾莲娜</t>
  </si>
  <si>
    <t>Elena</t>
  </si>
  <si>
    <t>Elena_Output/Elena.skel</t>
  </si>
  <si>
    <t>400008.png</t>
  </si>
  <si>
    <t>1060801.jpg</t>
  </si>
  <si>
    <t>1060801.png</t>
  </si>
  <si>
    <t>深渊魔井的刺客英雄。必杀技可以对范围内敌人造成大量伤害，并提高自身的攻击速度。</t>
  </si>
  <si>
    <t>尸鬼</t>
  </si>
  <si>
    <t>soldier_Output/soldier.skel</t>
  </si>
  <si>
    <t>400009.png</t>
  </si>
  <si>
    <t xml:space="preserve"> 骷髅</t>
  </si>
  <si>
    <t>骷髅</t>
  </si>
  <si>
    <t>400011.png</t>
  </si>
  <si>
    <t>羽毛</t>
  </si>
  <si>
    <t>yumao_Output/yumao.skel</t>
  </si>
  <si>
    <t>400012.png</t>
  </si>
  <si>
    <t>/hero/shenquanyiba.sk</t>
  </si>
  <si>
    <t>狮皇之影</t>
  </si>
  <si>
    <t>lion_Output/lion.skel</t>
  </si>
  <si>
    <t>龙</t>
  </si>
  <si>
    <t xml:space="preserve">      </t>
  </si>
  <si>
    <t>时空行者</t>
  </si>
  <si>
    <t>亚伯罕</t>
  </si>
  <si>
    <t>Hag</t>
  </si>
  <si>
    <t>Abraham_Output/Abraham.skel</t>
  </si>
  <si>
    <t>710001.png</t>
  </si>
  <si>
    <t>1070801.jpg</t>
  </si>
  <si>
    <t>1070801.png</t>
  </si>
  <si>
    <t>在时空中徘徊行走的时空旅者，时间与空间包覆周身，力量与速度萦绕四肢，过去身、现在身、未来身三者合一，无坚不摧，无物不破！</t>
  </si>
  <si>
    <t>转世灵珠</t>
  </si>
  <si>
    <t>哪吒</t>
  </si>
  <si>
    <t>NEZHA</t>
  </si>
  <si>
    <t>Nezha_Output/Nezha.skel</t>
  </si>
  <si>
    <t>710002.png</t>
  </si>
  <si>
    <r>
      <rPr>
        <sz val="12"/>
        <rFont val="宋体"/>
        <charset val="134"/>
      </rPr>
      <t>1070</t>
    </r>
    <r>
      <rPr>
        <sz val="12"/>
        <rFont val="宋体"/>
        <charset val="134"/>
      </rPr>
      <t>2</t>
    </r>
    <r>
      <rPr>
        <sz val="12"/>
        <rFont val="宋体"/>
        <charset val="134"/>
      </rPr>
      <t>01.jpg</t>
    </r>
  </si>
  <si>
    <t>1070201.png</t>
  </si>
  <si>
    <t>漂泊在尤格拉修的转世灵珠，吟游诗人口中的正义使者，拥有不灭莲花身和众多法器，瞬发的超高爆伤，绝对的控场能力。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</si>
  <si>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7</t>
    </r>
    <r>
      <rPr>
        <sz val="12"/>
        <rFont val="宋体"/>
        <charset val="134"/>
      </rPr>
      <t>0</t>
    </r>
    <r>
      <rPr>
        <sz val="12"/>
        <rFont val="宋体"/>
        <charset val="134"/>
      </rPr>
      <t>2</t>
    </r>
    <r>
      <rPr>
        <sz val="12"/>
        <rFont val="宋体"/>
        <charset val="134"/>
      </rPr>
      <t>01.png</t>
    </r>
  </si>
  <si>
    <t>玩家头像的皮肤地址[resource/dynamicRes/image/heroBoxIcon/]</t>
  </si>
  <si>
    <t>巨魔士兵</t>
  </si>
  <si>
    <t>巨魔</t>
  </si>
  <si>
    <t>jumo_Output/jumo.skel</t>
  </si>
  <si>
    <t>700001.png</t>
  </si>
  <si>
    <t>巨魔士兵，近战角色，具有冲阵能力</t>
  </si>
  <si>
    <t>xiaoguai1.png</t>
  </si>
  <si>
    <t>jumo</t>
  </si>
  <si>
    <t>蜥蜴巫师</t>
  </si>
  <si>
    <t>蜥蜴</t>
  </si>
  <si>
    <t>xiyiwushi_Output/xiyiwushi.skel</t>
  </si>
  <si>
    <t>700002.png</t>
  </si>
  <si>
    <t>img_lihui_gongjiang.jpg</t>
  </si>
  <si>
    <t>蜥蜴巫师，术士角色，可造成魔法伤害</t>
  </si>
  <si>
    <t>xiaoguai2.png</t>
  </si>
  <si>
    <t>xiyiwushi</t>
  </si>
  <si>
    <t>浣熊射手</t>
  </si>
  <si>
    <t>浣熊</t>
  </si>
  <si>
    <t>huanxiongsheshou_Output/huanxiongsheshou.skel</t>
  </si>
  <si>
    <t>700003.png</t>
  </si>
  <si>
    <t>浣熊射手，远程攻击角色，具有较高的输出</t>
  </si>
  <si>
    <t>xiaoguai3.png</t>
  </si>
  <si>
    <t>huanxiongsheshou</t>
  </si>
  <si>
    <t>怪力魔猿</t>
  </si>
  <si>
    <t>魔猿</t>
  </si>
  <si>
    <r>
      <rPr>
        <sz val="12"/>
        <rFont val="宋体"/>
        <charset val="134"/>
      </rPr>
      <t>Magic_ape_Output/</t>
    </r>
    <r>
      <rPr>
        <sz val="12"/>
        <rFont val="宋体"/>
        <charset val="134"/>
      </rPr>
      <t>Magic_ape</t>
    </r>
    <r>
      <rPr>
        <sz val="12"/>
        <rFont val="宋体"/>
        <charset val="134"/>
      </rPr>
      <t>.skel</t>
    </r>
  </si>
  <si>
    <t>怪力魔猿，坦克角色，具有较高的防御性</t>
  </si>
  <si>
    <t>xiaoguai4.png</t>
  </si>
  <si>
    <t>上古石兵</t>
  </si>
  <si>
    <r>
      <rPr>
        <sz val="12"/>
        <rFont val="宋体"/>
        <charset val="134"/>
      </rPr>
      <t>Sgsb_Output/</t>
    </r>
    <r>
      <rPr>
        <sz val="12"/>
        <rFont val="宋体"/>
        <charset val="134"/>
      </rPr>
      <t>Sgsb</t>
    </r>
    <r>
      <rPr>
        <sz val="12"/>
        <rFont val="宋体"/>
        <charset val="134"/>
      </rPr>
      <t>.skel</t>
    </r>
  </si>
  <si>
    <t>BOSS1.png</t>
  </si>
  <si>
    <t>死骑领主</t>
  </si>
  <si>
    <r>
      <rPr>
        <sz val="12"/>
        <rFont val="宋体"/>
        <charset val="134"/>
      </rPr>
      <t>silingqishi_Output/</t>
    </r>
    <r>
      <rPr>
        <sz val="12"/>
        <rFont val="宋体"/>
        <charset val="134"/>
      </rPr>
      <t>silingqishi</t>
    </r>
    <r>
      <rPr>
        <sz val="12"/>
        <rFont val="宋体"/>
        <charset val="134"/>
      </rPr>
      <t>.skel</t>
    </r>
  </si>
  <si>
    <t>BOSS2.png</t>
  </si>
  <si>
    <t>维京战魂</t>
  </si>
  <si>
    <r>
      <rPr>
        <sz val="12"/>
        <rFont val="宋体"/>
        <charset val="134"/>
      </rPr>
      <t>Vikingsoul_Output/</t>
    </r>
    <r>
      <rPr>
        <sz val="12"/>
        <rFont val="宋体"/>
        <charset val="134"/>
      </rPr>
      <t>Vikingsoul</t>
    </r>
    <r>
      <rPr>
        <sz val="12"/>
        <rFont val="宋体"/>
        <charset val="134"/>
      </rPr>
      <t>.skel</t>
    </r>
  </si>
  <si>
    <t>BOSS3.png</t>
  </si>
  <si>
    <t>坠星堡垒</t>
  </si>
  <si>
    <t>trainboss_Output/trainboss.skel</t>
  </si>
  <si>
    <t>BOSS4.png</t>
  </si>
  <si>
    <t>尼德霍格</t>
  </si>
  <si>
    <r>
      <rPr>
        <sz val="12"/>
        <rFont val="宋体"/>
        <charset val="134"/>
      </rPr>
      <t>elong_Output/</t>
    </r>
    <r>
      <rPr>
        <sz val="12"/>
        <rFont val="宋体"/>
        <charset val="134"/>
      </rPr>
      <t>elong</t>
    </r>
    <r>
      <rPr>
        <sz val="12"/>
        <rFont val="宋体"/>
        <charset val="134"/>
      </rPr>
      <t>.skel</t>
    </r>
  </si>
  <si>
    <t>BOSS5.png</t>
  </si>
  <si>
    <t>最终兵器</t>
  </si>
  <si>
    <r>
      <rPr>
        <sz val="12"/>
        <rFont val="宋体"/>
        <charset val="134"/>
      </rPr>
      <t>UW_Output/UW</t>
    </r>
    <r>
      <rPr>
        <sz val="12"/>
        <rFont val="宋体"/>
        <charset val="134"/>
      </rPr>
      <t>.skel</t>
    </r>
  </si>
  <si>
    <t>BOSS6.png</t>
  </si>
  <si>
    <t>剧毒蛇影</t>
  </si>
  <si>
    <r>
      <rPr>
        <sz val="12"/>
        <rFont val="宋体"/>
        <charset val="134"/>
      </rPr>
      <t>snake_Output</t>
    </r>
    <r>
      <rPr>
        <sz val="12"/>
        <rFont val="宋体"/>
        <charset val="134"/>
      </rPr>
      <t>/snake.skel</t>
    </r>
  </si>
  <si>
    <t>BOSS7.png</t>
  </si>
  <si>
    <t>冰雪凤凰</t>
  </si>
  <si>
    <t>菲尼克斯</t>
  </si>
  <si>
    <r>
      <rPr>
        <sz val="12"/>
        <rFont val="宋体"/>
        <charset val="134"/>
      </rPr>
      <t>phoenix_Output</t>
    </r>
    <r>
      <rPr>
        <sz val="12"/>
        <rFont val="宋体"/>
        <charset val="134"/>
      </rPr>
      <t>/phoenix.skel</t>
    </r>
  </si>
  <si>
    <t>银白帝国</t>
  </si>
  <si>
    <t>荒野之地</t>
  </si>
  <si>
    <t>自然回响</t>
  </si>
  <si>
    <t>坠星之城</t>
  </si>
  <si>
    <t>永恒神域</t>
  </si>
  <si>
    <t>深渊魔井</t>
  </si>
  <si>
    <t>终极BOSS</t>
  </si>
  <si>
    <t>湮灭魔眼</t>
  </si>
  <si>
    <t>yuanShiShenXiang_Output/xiaogou_touming.skel</t>
  </si>
  <si>
    <t>末日之龙</t>
  </si>
  <si>
    <t>钢之意志</t>
  </si>
  <si>
    <t>永固之宝</t>
  </si>
  <si>
    <t>独角兽像</t>
  </si>
  <si>
    <t>水之神女</t>
  </si>
  <si>
    <t>神秘魔女</t>
  </si>
  <si>
    <t>hag_Output/hag.skel</t>
  </si>
  <si>
    <t>900001.png</t>
  </si>
  <si>
    <t>魔女屋房东</t>
  </si>
  <si>
    <t>疯帽子鼓手</t>
  </si>
  <si>
    <t>palala</t>
  </si>
  <si>
    <t>FengMoGuShou_Output/FengMoGuShou.skel</t>
  </si>
  <si>
    <t>2100001.png</t>
  </si>
  <si>
    <t>桃心皇后</t>
  </si>
  <si>
    <t>king_q</t>
  </si>
  <si>
    <t>TaoXinHuangHou_Output/TaoXinHuangHou.skel</t>
  </si>
  <si>
    <t>2100002.png</t>
  </si>
  <si>
    <t>巫灵婆婆</t>
  </si>
  <si>
    <t>popo</t>
  </si>
  <si>
    <t>WuLingPoPo_Output/WuLingPoPo.skel</t>
  </si>
  <si>
    <t>2100003.png</t>
  </si>
  <si>
    <t>小丑士兵</t>
  </si>
  <si>
    <t>lowKing</t>
  </si>
  <si>
    <t>XiaoChouShiBing_Output/XiaoChouShiBing.skel</t>
  </si>
  <si>
    <t>2100004.png</t>
  </si>
  <si>
    <t>邪恶公爵</t>
  </si>
  <si>
    <t>king_m</t>
  </si>
  <si>
    <t>XieEGongJue_Output/XieEGongJue.skel</t>
  </si>
  <si>
    <t>2100005.png</t>
  </si>
  <si>
    <t>乡村骑士</t>
  </si>
  <si>
    <t>knight</t>
  </si>
  <si>
    <t>XiangCunQiShi_Output/XiangCunQiShi.skel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</si>
</sst>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2"/>
      <color theme="0"/>
      <name val="宋体"/>
      <charset val="134"/>
    </font>
    <font>
      <b/>
      <i/>
      <sz val="10.2"/>
      <color rgb="FF660E7A"/>
      <name val="Consolas"/>
      <charset val="134"/>
    </font>
    <font>
      <sz val="11"/>
      <color theme="1"/>
      <name val="微软雅黑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4933927426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48728904080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8846400341807"/>
        <bgColor indexed="64"/>
      </patternFill>
    </fill>
    <fill>
      <patternFill patternType="solid">
        <fgColor theme="9" tint="0.3993652150028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31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26" fillId="39" borderId="1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2" fillId="3" borderId="2" xfId="0" applyNumberFormat="1" applyFont="1" applyFill="1" applyBorder="1" applyAlignment="1" applyProtection="1">
      <alignment horizontal="left" vertical="center"/>
    </xf>
    <xf numFmtId="49" fontId="2" fillId="3" borderId="1" xfId="0" applyNumberFormat="1" applyFont="1" applyFill="1" applyBorder="1" applyAlignment="1" applyProtection="1">
      <alignment horizontal="left" vertical="center"/>
    </xf>
    <xf numFmtId="49" fontId="2" fillId="3" borderId="3" xfId="0" applyNumberFormat="1" applyFont="1" applyFill="1" applyBorder="1" applyAlignment="1" applyProtection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5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6" borderId="4" xfId="0" applyFont="1" applyFill="1" applyBorder="1" applyAlignment="1">
      <alignment vertical="center"/>
    </xf>
    <xf numFmtId="0" fontId="5" fillId="7" borderId="4" xfId="0" applyFont="1" applyFill="1" applyBorder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5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1" borderId="4" xfId="0" applyFont="1" applyFill="1" applyBorder="1" applyAlignment="1">
      <alignment vertical="center"/>
    </xf>
    <xf numFmtId="0" fontId="5" fillId="12" borderId="4" xfId="0" applyFont="1" applyFill="1" applyBorder="1" applyAlignment="1">
      <alignment vertical="center"/>
    </xf>
    <xf numFmtId="49" fontId="6" fillId="13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ont="1" applyAlignment="1"/>
    <xf numFmtId="0" fontId="0" fillId="14" borderId="0" xfId="0" applyFont="1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6" borderId="0" xfId="0" applyFont="1" applyFill="1">
      <alignment vertical="center"/>
    </xf>
    <xf numFmtId="0" fontId="8" fillId="7" borderId="0" xfId="0" applyFont="1" applyFill="1" applyAlignment="1">
      <alignment vertical="center" wrapText="1"/>
    </xf>
    <xf numFmtId="0" fontId="8" fillId="0" borderId="0" xfId="0" applyFont="1" applyFill="1">
      <alignment vertical="center"/>
    </xf>
    <xf numFmtId="0" fontId="0" fillId="15" borderId="0" xfId="0" applyFont="1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5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3"/>
  <sheetViews>
    <sheetView zoomScale="115" zoomScaleNormal="115" workbookViewId="0">
      <selection activeCell="K23" sqref="K23"/>
    </sheetView>
  </sheetViews>
  <sheetFormatPr defaultColWidth="9" defaultRowHeight="14.25"/>
  <cols>
    <col min="1" max="1" width="9.5" customWidth="1"/>
    <col min="2" max="2" width="7.5" customWidth="1"/>
    <col min="3" max="3" width="10.5" customWidth="1"/>
    <col min="4" max="4" width="9.5" customWidth="1"/>
    <col min="5" max="5" width="10.875" customWidth="1"/>
    <col min="6" max="6" width="39.375" customWidth="1"/>
    <col min="7" max="8" width="9" customWidth="1"/>
    <col min="9" max="9" width="10.5" customWidth="1"/>
    <col min="10" max="10" width="8.5" customWidth="1"/>
    <col min="11" max="11" width="9.5" customWidth="1"/>
    <col min="12" max="12" width="7.5" customWidth="1"/>
    <col min="13" max="13" width="9.5" customWidth="1"/>
    <col min="14" max="14" width="9.875" customWidth="1"/>
    <col min="15" max="15" width="59.375" customWidth="1"/>
    <col min="16" max="17" width="56" customWidth="1"/>
    <col min="18" max="18" width="31.625" style="8" customWidth="1"/>
    <col min="19" max="19" width="20.5" customWidth="1"/>
    <col min="20" max="20" width="29.375" customWidth="1"/>
    <col min="21" max="21" width="56" customWidth="1"/>
    <col min="22" max="22" width="42.375" customWidth="1"/>
    <col min="23" max="23" width="31.75" customWidth="1"/>
    <col min="24" max="24" width="8.5" customWidth="1"/>
    <col min="25" max="25" width="123.25" customWidth="1"/>
    <col min="26" max="26" width="11.125" customWidth="1"/>
    <col min="27" max="27" width="5.5" customWidth="1"/>
    <col min="28" max="28" width="26.625" customWidth="1"/>
    <col min="30" max="30" width="133.75" customWidth="1"/>
  </cols>
  <sheetData>
    <row r="1" s="3" customFormat="1" ht="13.5" spans="1:23">
      <c r="A1" s="3" t="s">
        <v>0</v>
      </c>
      <c r="B1" s="3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/>
    </row>
    <row r="3" spans="1:24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4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4" t="s">
        <v>45</v>
      </c>
      <c r="S3" s="4" t="s">
        <v>45</v>
      </c>
      <c r="T3" s="4" t="s">
        <v>48</v>
      </c>
      <c r="U3" s="4" t="s">
        <v>45</v>
      </c>
      <c r="V3" s="4" t="s">
        <v>44</v>
      </c>
      <c r="W3" s="4" t="s">
        <v>45</v>
      </c>
      <c r="X3" s="4"/>
    </row>
    <row r="4" spans="1:24">
      <c r="A4" s="5" t="s">
        <v>49</v>
      </c>
      <c r="B4" s="5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33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2:30">
      <c r="B5">
        <v>100001</v>
      </c>
      <c r="C5" t="s">
        <v>50</v>
      </c>
      <c r="D5" t="s">
        <v>51</v>
      </c>
      <c r="E5" t="s">
        <v>52</v>
      </c>
      <c r="F5" t="s">
        <v>53</v>
      </c>
      <c r="G5">
        <v>151.74</v>
      </c>
      <c r="H5">
        <v>180.36</v>
      </c>
      <c r="I5">
        <v>1</v>
      </c>
      <c r="J5">
        <v>1.3</v>
      </c>
      <c r="K5">
        <f>J5/1.3</f>
        <v>1</v>
      </c>
      <c r="L5">
        <v>0.594</v>
      </c>
      <c r="M5">
        <v>20</v>
      </c>
      <c r="O5" t="s">
        <v>54</v>
      </c>
      <c r="P5" t="s">
        <v>55</v>
      </c>
      <c r="Q5" s="8" t="s">
        <v>56</v>
      </c>
      <c r="R5" t="s">
        <v>57</v>
      </c>
      <c r="S5" t="s">
        <v>58</v>
      </c>
      <c r="T5" t="b">
        <v>1</v>
      </c>
      <c r="U5" t="s">
        <v>56</v>
      </c>
      <c r="V5">
        <v>1010101</v>
      </c>
      <c r="W5" t="str">
        <f>"获得英雄"&amp;D5&amp;"后开启"</f>
        <v>获得英雄道格拉斯后开启</v>
      </c>
      <c r="X5" t="s">
        <v>59</v>
      </c>
      <c r="Y5" t="str">
        <f>$AC$5&amp;D5&amp;$AC$6&amp;B5&amp;$AC$7&amp;Z5&amp;$AC$8&amp;AB5&amp;$AC$9&amp;AA5&amp;$AC$10</f>
        <v>{"name":"道格拉斯","quality":4,"model":100001,"profession":"STRENGTH","raceType":"YBDG","job":"TK","level":10,"star":10}</v>
      </c>
      <c r="Z5" s="9" t="s">
        <v>60</v>
      </c>
      <c r="AA5" s="9" t="s">
        <v>61</v>
      </c>
      <c r="AB5" s="9" t="s">
        <v>62</v>
      </c>
      <c r="AC5" s="7" t="s">
        <v>63</v>
      </c>
      <c r="AD5" t="s">
        <v>64</v>
      </c>
    </row>
    <row r="6" spans="2:29">
      <c r="B6">
        <v>100002</v>
      </c>
      <c r="C6" t="s">
        <v>65</v>
      </c>
      <c r="D6" t="s">
        <v>66</v>
      </c>
      <c r="E6" t="s">
        <v>67</v>
      </c>
      <c r="F6" t="s">
        <v>68</v>
      </c>
      <c r="G6">
        <v>148.7</v>
      </c>
      <c r="H6">
        <v>145.8</v>
      </c>
      <c r="I6">
        <v>1</v>
      </c>
      <c r="J6">
        <v>1</v>
      </c>
      <c r="K6">
        <f>J6/1.3</f>
        <v>0.769230769230769</v>
      </c>
      <c r="L6">
        <v>0.63</v>
      </c>
      <c r="M6">
        <v>20</v>
      </c>
      <c r="O6" s="8" t="s">
        <v>69</v>
      </c>
      <c r="P6" s="8" t="s">
        <v>70</v>
      </c>
      <c r="Q6" s="8" t="s">
        <v>71</v>
      </c>
      <c r="R6" s="22" t="s">
        <v>72</v>
      </c>
      <c r="S6" t="s">
        <v>73</v>
      </c>
      <c r="T6" t="b">
        <v>1</v>
      </c>
      <c r="U6" s="7" t="s">
        <v>71</v>
      </c>
      <c r="V6">
        <v>1010201</v>
      </c>
      <c r="W6" t="str">
        <f t="shared" ref="W6:W14" si="0">"获得英雄"&amp;D6&amp;"后开启"</f>
        <v>获得英雄亚瑟后开启</v>
      </c>
      <c r="X6" t="s">
        <v>59</v>
      </c>
      <c r="Y6" t="str">
        <f t="shared" ref="Y6:Y12" si="1">$AC$5&amp;D6&amp;$AC$6&amp;B6&amp;$AC$7&amp;Z6&amp;$AC$8&amp;AB6&amp;$AC$9&amp;AA6&amp;$AC$10</f>
        <v>{"name":"亚瑟","quality":4,"model":100002,"profession":"STRENGTH","raceType":"YBDG","job":"ZS","level":10,"star":10}</v>
      </c>
      <c r="Z6" s="9" t="s">
        <v>60</v>
      </c>
      <c r="AA6" s="9" t="s">
        <v>74</v>
      </c>
      <c r="AB6" s="9" t="s">
        <v>62</v>
      </c>
      <c r="AC6" s="7" t="s">
        <v>75</v>
      </c>
    </row>
    <row r="7" spans="2:29">
      <c r="B7">
        <v>100003</v>
      </c>
      <c r="C7" t="s">
        <v>76</v>
      </c>
      <c r="D7" t="s">
        <v>77</v>
      </c>
      <c r="E7" t="s">
        <v>78</v>
      </c>
      <c r="F7" t="s">
        <v>79</v>
      </c>
      <c r="G7">
        <v>179.2</v>
      </c>
      <c r="H7">
        <v>188</v>
      </c>
      <c r="I7">
        <v>1</v>
      </c>
      <c r="J7">
        <v>1.3</v>
      </c>
      <c r="K7">
        <f t="shared" ref="K6:K17" si="2">J7/1.3</f>
        <v>1</v>
      </c>
      <c r="L7">
        <v>0.603</v>
      </c>
      <c r="M7">
        <v>20</v>
      </c>
      <c r="O7" s="8" t="s">
        <v>80</v>
      </c>
      <c r="P7" s="8" t="s">
        <v>81</v>
      </c>
      <c r="Q7" s="8" t="s">
        <v>82</v>
      </c>
      <c r="R7" s="22" t="s">
        <v>83</v>
      </c>
      <c r="S7" t="s">
        <v>84</v>
      </c>
      <c r="T7" t="b">
        <v>1</v>
      </c>
      <c r="U7" s="7" t="s">
        <v>82</v>
      </c>
      <c r="V7">
        <v>1010301</v>
      </c>
      <c r="W7" t="str">
        <f t="shared" si="0"/>
        <v>获得英雄阿道夫后开启</v>
      </c>
      <c r="X7" t="s">
        <v>78</v>
      </c>
      <c r="Y7" t="str">
        <f t="shared" si="1"/>
        <v>{"name":"阿道夫","quality":4,"model":100003,"profession":"INTELLECT","raceType":"YBDG","job":"FS","level":10,"star":10}</v>
      </c>
      <c r="Z7" s="9" t="s">
        <v>85</v>
      </c>
      <c r="AA7" s="9" t="s">
        <v>86</v>
      </c>
      <c r="AB7" s="9" t="s">
        <v>62</v>
      </c>
      <c r="AC7" s="7" t="s">
        <v>87</v>
      </c>
    </row>
    <row r="8" spans="2:29">
      <c r="B8">
        <v>100004</v>
      </c>
      <c r="C8" t="s">
        <v>88</v>
      </c>
      <c r="D8" t="s">
        <v>89</v>
      </c>
      <c r="E8" t="s">
        <v>90</v>
      </c>
      <c r="F8" t="s">
        <v>91</v>
      </c>
      <c r="G8">
        <v>167</v>
      </c>
      <c r="H8">
        <v>139</v>
      </c>
      <c r="I8">
        <v>1</v>
      </c>
      <c r="J8">
        <v>1.3</v>
      </c>
      <c r="K8">
        <f t="shared" si="2"/>
        <v>1</v>
      </c>
      <c r="L8">
        <v>0.524</v>
      </c>
      <c r="M8">
        <v>20</v>
      </c>
      <c r="O8" s="8" t="s">
        <v>92</v>
      </c>
      <c r="P8" s="8" t="s">
        <v>93</v>
      </c>
      <c r="Q8" s="8" t="s">
        <v>94</v>
      </c>
      <c r="R8" s="23" t="s">
        <v>95</v>
      </c>
      <c r="S8" t="s">
        <v>96</v>
      </c>
      <c r="T8" t="b">
        <v>1</v>
      </c>
      <c r="U8" s="7" t="s">
        <v>94</v>
      </c>
      <c r="V8">
        <v>1010401</v>
      </c>
      <c r="W8" t="str">
        <f t="shared" si="0"/>
        <v>获得英雄伊莎贝拉后开启</v>
      </c>
      <c r="X8" t="s">
        <v>59</v>
      </c>
      <c r="Y8" t="str">
        <f t="shared" si="1"/>
        <v>{"name":"伊莎贝拉","quality":4,"model":100004,"profession":"INTELLECT","raceType":"YBDG","job":"SS","level":10,"star":10}</v>
      </c>
      <c r="Z8" s="9" t="s">
        <v>85</v>
      </c>
      <c r="AA8" s="9" t="s">
        <v>97</v>
      </c>
      <c r="AB8" s="9" t="s">
        <v>62</v>
      </c>
      <c r="AC8" s="7" t="s">
        <v>98</v>
      </c>
    </row>
    <row r="9" spans="2:29">
      <c r="B9">
        <v>100005</v>
      </c>
      <c r="C9" t="s">
        <v>99</v>
      </c>
      <c r="D9" t="s">
        <v>100</v>
      </c>
      <c r="E9" t="s">
        <v>101</v>
      </c>
      <c r="F9" t="s">
        <v>102</v>
      </c>
      <c r="G9">
        <v>148.5</v>
      </c>
      <c r="H9">
        <v>94</v>
      </c>
      <c r="I9">
        <v>1</v>
      </c>
      <c r="J9">
        <v>1.3</v>
      </c>
      <c r="K9">
        <f t="shared" si="2"/>
        <v>1</v>
      </c>
      <c r="L9">
        <v>0.581</v>
      </c>
      <c r="M9">
        <v>20</v>
      </c>
      <c r="O9" s="8" t="s">
        <v>103</v>
      </c>
      <c r="P9" s="8" t="s">
        <v>104</v>
      </c>
      <c r="Q9" s="8" t="s">
        <v>105</v>
      </c>
      <c r="R9" s="23" t="s">
        <v>106</v>
      </c>
      <c r="S9" t="s">
        <v>107</v>
      </c>
      <c r="T9" t="b">
        <v>1</v>
      </c>
      <c r="U9" s="7" t="s">
        <v>105</v>
      </c>
      <c r="V9">
        <v>1010501</v>
      </c>
      <c r="W9" t="str">
        <f t="shared" si="0"/>
        <v>获得英雄特蕾莎后开启</v>
      </c>
      <c r="X9" t="s">
        <v>59</v>
      </c>
      <c r="Y9" t="str">
        <f t="shared" si="1"/>
        <v>{"name":"特蕾莎","quality":4,"model":100005,"profession":"INTELLECT","raceType":"YBDG","job":"MS","level":10,"star":10}</v>
      </c>
      <c r="Z9" s="9" t="s">
        <v>85</v>
      </c>
      <c r="AA9" s="9" t="s">
        <v>108</v>
      </c>
      <c r="AB9" s="9" t="s">
        <v>62</v>
      </c>
      <c r="AC9" s="7" t="s">
        <v>109</v>
      </c>
    </row>
    <row r="10" spans="2:29">
      <c r="B10">
        <v>100006</v>
      </c>
      <c r="C10" t="s">
        <v>110</v>
      </c>
      <c r="D10" t="s">
        <v>111</v>
      </c>
      <c r="E10" t="s">
        <v>112</v>
      </c>
      <c r="F10" t="s">
        <v>113</v>
      </c>
      <c r="G10">
        <v>140.4</v>
      </c>
      <c r="H10">
        <v>100.44</v>
      </c>
      <c r="I10">
        <v>1</v>
      </c>
      <c r="J10">
        <v>1.3</v>
      </c>
      <c r="K10">
        <f t="shared" si="2"/>
        <v>1</v>
      </c>
      <c r="L10">
        <v>0.585</v>
      </c>
      <c r="M10">
        <v>20</v>
      </c>
      <c r="O10" s="8" t="s">
        <v>114</v>
      </c>
      <c r="P10" s="8" t="s">
        <v>115</v>
      </c>
      <c r="Q10" s="8" t="s">
        <v>116</v>
      </c>
      <c r="R10" s="23" t="s">
        <v>117</v>
      </c>
      <c r="S10" t="s">
        <v>118</v>
      </c>
      <c r="T10" t="b">
        <v>1</v>
      </c>
      <c r="U10" s="7" t="s">
        <v>116</v>
      </c>
      <c r="V10">
        <v>1010601</v>
      </c>
      <c r="W10" t="str">
        <f t="shared" si="0"/>
        <v>获得英雄丝黛芬妮后开启</v>
      </c>
      <c r="X10" t="s">
        <v>59</v>
      </c>
      <c r="Y10" t="str">
        <f t="shared" si="1"/>
        <v>{"name":"丝黛芬妮","quality":4,"model":100006,"profession":"INTELLECT","raceType":"YBDG","job":"WS","level":10,"star":10}</v>
      </c>
      <c r="Z10" s="9" t="s">
        <v>85</v>
      </c>
      <c r="AA10" s="9" t="s">
        <v>119</v>
      </c>
      <c r="AB10" s="9" t="s">
        <v>62</v>
      </c>
      <c r="AC10" s="9" t="s">
        <v>120</v>
      </c>
    </row>
    <row r="11" spans="2:28">
      <c r="B11">
        <v>100007</v>
      </c>
      <c r="C11" t="s">
        <v>121</v>
      </c>
      <c r="D11" t="s">
        <v>122</v>
      </c>
      <c r="E11" t="s">
        <v>123</v>
      </c>
      <c r="F11" t="s">
        <v>124</v>
      </c>
      <c r="G11">
        <v>165</v>
      </c>
      <c r="H11">
        <v>127</v>
      </c>
      <c r="I11">
        <v>1</v>
      </c>
      <c r="J11">
        <v>1.3</v>
      </c>
      <c r="K11">
        <f t="shared" si="2"/>
        <v>1</v>
      </c>
      <c r="L11">
        <v>0.557</v>
      </c>
      <c r="M11">
        <v>20</v>
      </c>
      <c r="O11" s="8" t="s">
        <v>125</v>
      </c>
      <c r="P11" s="8" t="s">
        <v>126</v>
      </c>
      <c r="Q11" s="8" t="s">
        <v>127</v>
      </c>
      <c r="R11" s="23" t="s">
        <v>128</v>
      </c>
      <c r="S11" t="s">
        <v>129</v>
      </c>
      <c r="T11" t="b">
        <v>1</v>
      </c>
      <c r="U11" s="7" t="s">
        <v>127</v>
      </c>
      <c r="V11">
        <v>1010701</v>
      </c>
      <c r="W11" t="str">
        <f t="shared" si="0"/>
        <v>获得英雄康斯坦丁后开启</v>
      </c>
      <c r="X11" t="s">
        <v>59</v>
      </c>
      <c r="Y11" t="str">
        <f t="shared" si="1"/>
        <v>{"name":"康斯坦丁","quality":4,"model":100007,"profession":"AGILITY","raceType":"YBDG","job":"YX","level":10,"star":10}</v>
      </c>
      <c r="Z11" s="9" t="s">
        <v>130</v>
      </c>
      <c r="AA11" s="9" t="s">
        <v>131</v>
      </c>
      <c r="AB11" s="9" t="s">
        <v>62</v>
      </c>
    </row>
    <row r="12" spans="2:28">
      <c r="B12">
        <v>100008</v>
      </c>
      <c r="C12" t="s">
        <v>132</v>
      </c>
      <c r="D12" t="s">
        <v>133</v>
      </c>
      <c r="E12" t="s">
        <v>134</v>
      </c>
      <c r="F12" t="s">
        <v>135</v>
      </c>
      <c r="G12">
        <v>149.58</v>
      </c>
      <c r="H12">
        <v>111.24</v>
      </c>
      <c r="I12">
        <v>1</v>
      </c>
      <c r="J12">
        <v>1.3</v>
      </c>
      <c r="K12">
        <f t="shared" si="2"/>
        <v>1</v>
      </c>
      <c r="L12">
        <v>0.584</v>
      </c>
      <c r="M12">
        <v>20</v>
      </c>
      <c r="O12" s="8" t="s">
        <v>136</v>
      </c>
      <c r="P12" s="8" t="s">
        <v>137</v>
      </c>
      <c r="Q12" s="8" t="s">
        <v>138</v>
      </c>
      <c r="R12" s="23" t="s">
        <v>139</v>
      </c>
      <c r="S12" t="s">
        <v>140</v>
      </c>
      <c r="T12" t="b">
        <v>1</v>
      </c>
      <c r="U12" s="7" t="s">
        <v>138</v>
      </c>
      <c r="V12">
        <v>1010801</v>
      </c>
      <c r="W12" t="str">
        <f t="shared" si="0"/>
        <v>获得英雄利昂后开启</v>
      </c>
      <c r="X12" t="s">
        <v>134</v>
      </c>
      <c r="Y12" t="str">
        <f t="shared" si="1"/>
        <v>{"name":"利昂","quality":4,"model":100008,"profession":"AGILITY","raceType":"YBDG","job":"CK","level":10,"star":10}</v>
      </c>
      <c r="Z12" s="9" t="s">
        <v>130</v>
      </c>
      <c r="AA12" s="9" t="s">
        <v>141</v>
      </c>
      <c r="AB12" s="9" t="s">
        <v>62</v>
      </c>
    </row>
    <row r="13" s="28" customFormat="1" spans="1:13">
      <c r="A13" s="29" t="s">
        <v>142</v>
      </c>
      <c r="E13" s="7"/>
      <c r="K13">
        <f t="shared" si="2"/>
        <v>0</v>
      </c>
      <c r="M13">
        <v>20</v>
      </c>
    </row>
    <row r="14" spans="2:28">
      <c r="B14" s="27">
        <v>100009</v>
      </c>
      <c r="C14" s="32" t="s">
        <v>143</v>
      </c>
      <c r="D14" s="32" t="s">
        <v>144</v>
      </c>
      <c r="E14" t="s">
        <v>145</v>
      </c>
      <c r="F14" t="s">
        <v>146</v>
      </c>
      <c r="G14">
        <v>140</v>
      </c>
      <c r="H14">
        <v>106</v>
      </c>
      <c r="I14">
        <v>1</v>
      </c>
      <c r="J14">
        <v>1.3</v>
      </c>
      <c r="K14">
        <f t="shared" si="2"/>
        <v>1</v>
      </c>
      <c r="L14">
        <v>0.574</v>
      </c>
      <c r="M14">
        <v>20</v>
      </c>
      <c r="O14" s="8" t="s">
        <v>147</v>
      </c>
      <c r="P14" s="8" t="s">
        <v>148</v>
      </c>
      <c r="Q14" s="8" t="s">
        <v>149</v>
      </c>
      <c r="R14" s="23" t="s">
        <v>139</v>
      </c>
      <c r="S14" s="32" t="s">
        <v>150</v>
      </c>
      <c r="T14" t="b">
        <v>1</v>
      </c>
      <c r="U14" s="7" t="s">
        <v>149</v>
      </c>
      <c r="V14">
        <v>1010899</v>
      </c>
      <c r="W14" t="str">
        <f t="shared" si="0"/>
        <v>获得英雄亨德尔后开启</v>
      </c>
      <c r="X14" t="s">
        <v>145</v>
      </c>
      <c r="Y14" t="str">
        <f t="shared" ref="Y14:Y17" si="3">$AC$5&amp;D14&amp;$AC$6&amp;B14&amp;$AC$7&amp;Z14&amp;$AC$8&amp;AB14&amp;$AC$9&amp;AA14&amp;$AC$10</f>
        <v>{"name":"亨德尔","quality":4,"model":100009,"profession":"INTELLECT","raceType":"YBDG","job":"MS","level":10,"star":10}</v>
      </c>
      <c r="Z14" s="9" t="s">
        <v>85</v>
      </c>
      <c r="AA14" s="9" t="s">
        <v>108</v>
      </c>
      <c r="AB14" s="9" t="s">
        <v>62</v>
      </c>
    </row>
    <row r="15" spans="2:28">
      <c r="B15">
        <v>100010</v>
      </c>
      <c r="C15" s="7" t="s">
        <v>151</v>
      </c>
      <c r="D15" s="7" t="s">
        <v>152</v>
      </c>
      <c r="E15" t="s">
        <v>153</v>
      </c>
      <c r="F15" s="7" t="s">
        <v>154</v>
      </c>
      <c r="G15">
        <v>176</v>
      </c>
      <c r="H15">
        <v>122</v>
      </c>
      <c r="I15">
        <v>1</v>
      </c>
      <c r="J15">
        <v>1.3</v>
      </c>
      <c r="K15">
        <f t="shared" si="2"/>
        <v>1</v>
      </c>
      <c r="L15">
        <v>0.48</v>
      </c>
      <c r="M15">
        <v>20</v>
      </c>
      <c r="O15" s="8" t="s">
        <v>155</v>
      </c>
      <c r="P15" s="8" t="s">
        <v>156</v>
      </c>
      <c r="Q15" s="8" t="s">
        <v>157</v>
      </c>
      <c r="R15" s="23" t="s">
        <v>139</v>
      </c>
      <c r="S15" s="7" t="s">
        <v>158</v>
      </c>
      <c r="T15" t="b">
        <v>1</v>
      </c>
      <c r="U15" s="7" t="s">
        <v>159</v>
      </c>
      <c r="V15">
        <v>1010199</v>
      </c>
      <c r="W15" t="str">
        <f t="shared" ref="W15:W17" si="4">"获得英雄"&amp;D15&amp;"后开启"</f>
        <v>获得英雄塞隆后开启</v>
      </c>
      <c r="X15" t="s">
        <v>145</v>
      </c>
      <c r="Y15" t="str">
        <f t="shared" si="3"/>
        <v>{"name":"塞隆","quality":4,"model":100010,"profession":"STRENGTH","raceType":"YBDG","job":"TK","level":10,"star":10}</v>
      </c>
      <c r="Z15" s="9" t="s">
        <v>60</v>
      </c>
      <c r="AA15" s="9" t="s">
        <v>61</v>
      </c>
      <c r="AB15" s="9" t="s">
        <v>62</v>
      </c>
    </row>
    <row r="16" spans="2:28">
      <c r="B16">
        <v>100011</v>
      </c>
      <c r="C16" s="7" t="s">
        <v>160</v>
      </c>
      <c r="D16" s="7" t="s">
        <v>161</v>
      </c>
      <c r="E16" t="s">
        <v>162</v>
      </c>
      <c r="F16" s="7" t="s">
        <v>163</v>
      </c>
      <c r="G16">
        <v>139</v>
      </c>
      <c r="H16">
        <v>82.6</v>
      </c>
      <c r="I16">
        <v>1</v>
      </c>
      <c r="J16">
        <v>1.3</v>
      </c>
      <c r="K16">
        <f t="shared" si="2"/>
        <v>1</v>
      </c>
      <c r="L16">
        <v>0.61</v>
      </c>
      <c r="M16">
        <v>20</v>
      </c>
      <c r="O16" s="8" t="s">
        <v>164</v>
      </c>
      <c r="P16" s="8" t="s">
        <v>165</v>
      </c>
      <c r="Q16" s="8" t="s">
        <v>166</v>
      </c>
      <c r="R16" s="23" t="s">
        <v>139</v>
      </c>
      <c r="S16" s="7" t="s">
        <v>167</v>
      </c>
      <c r="T16" t="b">
        <v>1</v>
      </c>
      <c r="U16" s="7" t="s">
        <v>166</v>
      </c>
      <c r="V16">
        <v>1010399</v>
      </c>
      <c r="W16" t="str">
        <f t="shared" si="4"/>
        <v>获得英雄瑞贝卡后开启</v>
      </c>
      <c r="X16" t="s">
        <v>145</v>
      </c>
      <c r="Y16" t="str">
        <f t="shared" si="3"/>
        <v>{"name":"瑞贝卡","quality":4,"model":100011,"profession":"INTELLECT","raceType":"YBDG","job":"FS","level":10,"star":10}</v>
      </c>
      <c r="Z16" s="9" t="s">
        <v>85</v>
      </c>
      <c r="AA16" s="9" t="s">
        <v>86</v>
      </c>
      <c r="AB16" s="9" t="s">
        <v>62</v>
      </c>
    </row>
    <row r="17" customFormat="1" spans="1:29">
      <c r="A17" t="s">
        <v>168</v>
      </c>
      <c r="B17">
        <v>100012</v>
      </c>
      <c r="C17" t="s">
        <v>169</v>
      </c>
      <c r="D17" t="s">
        <v>111</v>
      </c>
      <c r="E17" t="s">
        <v>112</v>
      </c>
      <c r="F17" t="s">
        <v>170</v>
      </c>
      <c r="G17">
        <v>140.4</v>
      </c>
      <c r="H17">
        <v>100.44</v>
      </c>
      <c r="I17">
        <v>0.76</v>
      </c>
      <c r="J17">
        <v>1</v>
      </c>
      <c r="K17">
        <f t="shared" si="2"/>
        <v>0.769230769230769</v>
      </c>
      <c r="L17">
        <v>0.585</v>
      </c>
      <c r="M17">
        <v>20</v>
      </c>
      <c r="O17" s="8" t="s">
        <v>114</v>
      </c>
      <c r="P17" s="8" t="s">
        <v>171</v>
      </c>
      <c r="Q17" s="8" t="s">
        <v>172</v>
      </c>
      <c r="R17" s="23" t="s">
        <v>117</v>
      </c>
      <c r="S17" t="s">
        <v>118</v>
      </c>
      <c r="T17" t="b">
        <v>1</v>
      </c>
      <c r="U17" s="7" t="s">
        <v>172</v>
      </c>
      <c r="V17">
        <v>1010601</v>
      </c>
      <c r="W17" t="str">
        <f t="shared" si="4"/>
        <v>获得英雄丝黛芬妮后开启</v>
      </c>
      <c r="X17" t="s">
        <v>59</v>
      </c>
      <c r="Y17" t="str">
        <f t="shared" si="3"/>
        <v>{"name":"丝黛芬妮","quality":4,"model":100012,"profession":"INTELLECT","raceType":"YBDG","job":"WS","level":10,"star":10}</v>
      </c>
      <c r="Z17" s="9" t="s">
        <v>85</v>
      </c>
      <c r="AA17" s="9" t="s">
        <v>119</v>
      </c>
      <c r="AB17" s="9" t="s">
        <v>62</v>
      </c>
      <c r="AC17" s="9" t="s">
        <v>120</v>
      </c>
    </row>
    <row r="18" spans="15:25">
      <c r="O18" s="8"/>
      <c r="R18" s="23"/>
      <c r="V18" s="7"/>
      <c r="Y18" s="9"/>
    </row>
    <row r="19" spans="18:25">
      <c r="R19" s="23"/>
      <c r="V19" s="7"/>
      <c r="Y19" s="9"/>
    </row>
    <row r="20" spans="15:25">
      <c r="O20" s="8"/>
      <c r="R20" s="23"/>
      <c r="V20" s="7"/>
      <c r="Y20" s="9"/>
    </row>
    <row r="21" spans="18:25">
      <c r="R21" s="23"/>
      <c r="V21" s="7"/>
      <c r="Y21" s="9"/>
    </row>
    <row r="22" spans="15:25">
      <c r="O22" s="8"/>
      <c r="Q22" t="s">
        <v>56</v>
      </c>
      <c r="R22" s="23"/>
      <c r="V22" s="7"/>
      <c r="Y22" s="9"/>
    </row>
    <row r="23" spans="9:25">
      <c r="I23">
        <f>0.54/1.3</f>
        <v>0.415384615384615</v>
      </c>
      <c r="Q23" s="8" t="s">
        <v>71</v>
      </c>
      <c r="R23" s="23"/>
      <c r="V23" s="7"/>
      <c r="Y23" s="9"/>
    </row>
    <row r="24" spans="17:18">
      <c r="Q24" s="8" t="s">
        <v>82</v>
      </c>
      <c r="R24" s="23"/>
    </row>
    <row r="25" spans="17:18">
      <c r="Q25" s="8" t="s">
        <v>94</v>
      </c>
      <c r="R25" s="23"/>
    </row>
    <row r="26" spans="7:18">
      <c r="G26">
        <v>326</v>
      </c>
      <c r="H26">
        <v>226</v>
      </c>
      <c r="Q26" s="8" t="s">
        <v>105</v>
      </c>
      <c r="R26" s="23"/>
    </row>
    <row r="27" spans="7:18">
      <c r="G27">
        <v>258</v>
      </c>
      <c r="H27">
        <v>153</v>
      </c>
      <c r="Q27" s="8" t="s">
        <v>116</v>
      </c>
      <c r="R27" s="23"/>
    </row>
    <row r="28" spans="17:18">
      <c r="Q28" s="8" t="s">
        <v>127</v>
      </c>
      <c r="R28" s="23"/>
    </row>
    <row r="29" spans="17:18">
      <c r="Q29" s="8" t="s">
        <v>138</v>
      </c>
      <c r="R29" s="23"/>
    </row>
    <row r="30" spans="18:18">
      <c r="R30" s="23"/>
    </row>
    <row r="31" spans="18:18">
      <c r="R31" s="23"/>
    </row>
    <row r="32" spans="18:18">
      <c r="R32" s="23"/>
    </row>
    <row r="33" spans="18:18">
      <c r="R33" s="23"/>
    </row>
    <row r="34" spans="18:18">
      <c r="R34" s="23"/>
    </row>
    <row r="35" spans="18:18">
      <c r="R35" s="23"/>
    </row>
    <row r="36" spans="18:18">
      <c r="R36" s="23"/>
    </row>
    <row r="37" spans="18:18">
      <c r="R37" s="23"/>
    </row>
    <row r="38" spans="18:18">
      <c r="R38" s="23"/>
    </row>
    <row r="39" spans="18:18">
      <c r="R39" s="23"/>
    </row>
    <row r="40" spans="18:18">
      <c r="R40" s="23"/>
    </row>
    <row r="41" spans="18:18">
      <c r="R41" s="23"/>
    </row>
    <row r="42" spans="18:18">
      <c r="R42" s="23"/>
    </row>
    <row r="43" spans="18:18">
      <c r="R43" s="23"/>
    </row>
    <row r="44" spans="18:18">
      <c r="R44" s="23"/>
    </row>
    <row r="45" spans="18:18">
      <c r="R45" s="23"/>
    </row>
    <row r="46" spans="18:18">
      <c r="R46" s="23"/>
    </row>
    <row r="47" spans="18:18">
      <c r="R47" s="23"/>
    </row>
    <row r="48" spans="18:18">
      <c r="R48" s="23"/>
    </row>
    <row r="49" spans="18:18">
      <c r="R49" s="23"/>
    </row>
    <row r="50" spans="18:18">
      <c r="R50" s="23"/>
    </row>
    <row r="51" spans="18:18">
      <c r="R51" s="23"/>
    </row>
    <row r="52" spans="18:18">
      <c r="R52" s="23"/>
    </row>
    <row r="53" spans="18:18">
      <c r="R53" s="23"/>
    </row>
    <row r="54" spans="18:18">
      <c r="R54" s="23"/>
    </row>
    <row r="55" spans="18:18">
      <c r="R55" s="23"/>
    </row>
    <row r="56" spans="18:18">
      <c r="R56" s="23"/>
    </row>
    <row r="57" spans="18:18">
      <c r="R57" s="23"/>
    </row>
    <row r="58" spans="18:18">
      <c r="R58" s="23"/>
    </row>
    <row r="59" spans="18:18">
      <c r="R59" s="23"/>
    </row>
    <row r="60" spans="18:18">
      <c r="R60" s="23"/>
    </row>
    <row r="61" spans="18:18">
      <c r="R61" s="23"/>
    </row>
    <row r="62" spans="18:18">
      <c r="R62" s="23"/>
    </row>
    <row r="63" spans="18:18">
      <c r="R63" s="23"/>
    </row>
    <row r="64" spans="18:18">
      <c r="R64" s="23"/>
    </row>
    <row r="65" spans="18:18">
      <c r="R65" s="23"/>
    </row>
    <row r="66" spans="18:18">
      <c r="R66" s="23"/>
    </row>
    <row r="67" spans="18:18">
      <c r="R67" s="23"/>
    </row>
    <row r="68" spans="18:18">
      <c r="R68" s="23"/>
    </row>
    <row r="69" spans="18:18">
      <c r="R69" s="23"/>
    </row>
    <row r="70" spans="18:18">
      <c r="R70" s="23"/>
    </row>
    <row r="71" spans="18:18">
      <c r="R71" s="23"/>
    </row>
    <row r="72" spans="18:18">
      <c r="R72" s="23"/>
    </row>
    <row r="73" spans="18:18">
      <c r="R73" s="23"/>
    </row>
    <row r="74" spans="18:18">
      <c r="R74" s="23"/>
    </row>
    <row r="75" spans="18:18">
      <c r="R75" s="23"/>
    </row>
    <row r="76" spans="18:18">
      <c r="R76" s="23"/>
    </row>
    <row r="77" spans="18:18">
      <c r="R77" s="23"/>
    </row>
    <row r="78" spans="18:18">
      <c r="R78" s="23"/>
    </row>
    <row r="79" spans="18:18">
      <c r="R79" s="23"/>
    </row>
    <row r="80" spans="18:18">
      <c r="R80" s="23"/>
    </row>
    <row r="81" spans="18:18">
      <c r="R81" s="23"/>
    </row>
    <row r="82" spans="18:18">
      <c r="R82" s="23"/>
    </row>
    <row r="83" spans="18:18">
      <c r="R83" s="23"/>
    </row>
    <row r="84" spans="18:18">
      <c r="R84" s="23"/>
    </row>
    <row r="85" spans="18:18">
      <c r="R85" s="23"/>
    </row>
    <row r="86" spans="18:18">
      <c r="R86" s="23"/>
    </row>
    <row r="87" spans="18:18">
      <c r="R87" s="23"/>
    </row>
    <row r="88" spans="18:18">
      <c r="R88" s="23"/>
    </row>
    <row r="89" spans="18:18">
      <c r="R89" s="23"/>
    </row>
    <row r="90" spans="18:18">
      <c r="R90" s="23"/>
    </row>
    <row r="91" spans="18:18">
      <c r="R91" s="23"/>
    </row>
    <row r="92" spans="18:18">
      <c r="R92" s="23"/>
    </row>
    <row r="93" spans="18:18">
      <c r="R93" s="23"/>
    </row>
    <row r="94" spans="18:18">
      <c r="R94" s="23"/>
    </row>
    <row r="95" spans="18:18">
      <c r="R95" s="23"/>
    </row>
    <row r="96" spans="18:18">
      <c r="R96" s="23"/>
    </row>
    <row r="97" spans="18:18">
      <c r="R97" s="23"/>
    </row>
    <row r="98" spans="18:18">
      <c r="R98" s="23"/>
    </row>
    <row r="99" spans="18:18">
      <c r="R99" s="23"/>
    </row>
    <row r="100" spans="18:18">
      <c r="R100" s="23"/>
    </row>
    <row r="101" spans="18:18">
      <c r="R101" s="23"/>
    </row>
    <row r="102" spans="18:18">
      <c r="R102" s="23"/>
    </row>
    <row r="103" spans="18:18">
      <c r="R103" s="23"/>
    </row>
    <row r="104" spans="18:18">
      <c r="R104" s="23"/>
    </row>
    <row r="105" spans="18:18">
      <c r="R105" s="23"/>
    </row>
    <row r="106" spans="18:18">
      <c r="R106" s="23"/>
    </row>
    <row r="107" spans="18:18">
      <c r="R107" s="23"/>
    </row>
    <row r="108" spans="18:18">
      <c r="R108" s="23"/>
    </row>
    <row r="109" spans="18:18">
      <c r="R109" s="23"/>
    </row>
    <row r="110" spans="18:18">
      <c r="R110" s="23"/>
    </row>
    <row r="111" spans="18:18">
      <c r="R111" s="23"/>
    </row>
    <row r="112" spans="18:18">
      <c r="R112" s="23"/>
    </row>
    <row r="113" spans="18:18">
      <c r="R113" s="23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0"/>
  <sheetViews>
    <sheetView topLeftCell="O1" workbookViewId="0">
      <selection activeCell="B11" sqref="B11"/>
    </sheetView>
  </sheetViews>
  <sheetFormatPr defaultColWidth="9" defaultRowHeight="14.25"/>
  <cols>
    <col min="1" max="1" width="9.5" customWidth="1"/>
    <col min="2" max="2" width="8.5" customWidth="1"/>
    <col min="3" max="3" width="10.5" customWidth="1"/>
    <col min="4" max="4" width="9.5" customWidth="1"/>
    <col min="5" max="5" width="20.5" customWidth="1"/>
    <col min="6" max="6" width="49.375" customWidth="1"/>
    <col min="9" max="9" width="7.5" customWidth="1"/>
    <col min="10" max="10" width="8.5" customWidth="1"/>
    <col min="11" max="11" width="9.5" customWidth="1"/>
    <col min="12" max="12" width="7.5" customWidth="1"/>
    <col min="13" max="13" width="9.5" customWidth="1"/>
    <col min="14" max="14" width="11.625" customWidth="1"/>
    <col min="15" max="15" width="53.5" customWidth="1"/>
    <col min="16" max="16" width="56.5" customWidth="1"/>
    <col min="17" max="17" width="61.75" customWidth="1"/>
    <col min="18" max="18" width="31.625" customWidth="1"/>
    <col min="19" max="19" width="9.5" customWidth="1"/>
    <col min="20" max="20" width="29.375" customWidth="1"/>
    <col min="21" max="21" width="31.75" customWidth="1"/>
    <col min="22" max="22" width="19.875" customWidth="1"/>
    <col min="23" max="23" width="36.25" customWidth="1"/>
    <col min="24" max="24" width="8.5" customWidth="1"/>
    <col min="25" max="25" width="6.5" customWidth="1"/>
    <col min="27" max="27" width="4" customWidth="1"/>
    <col min="28" max="28" width="6" customWidth="1"/>
  </cols>
  <sheetData>
    <row r="1" spans="1:23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</v>
      </c>
      <c r="K1" s="2" t="s">
        <v>8</v>
      </c>
      <c r="L1" s="2" t="s">
        <v>9</v>
      </c>
      <c r="M1" s="6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6" t="s">
        <v>15</v>
      </c>
      <c r="S1" s="6" t="s">
        <v>16</v>
      </c>
      <c r="T1" s="6" t="s">
        <v>17</v>
      </c>
      <c r="U1" s="3" t="s">
        <v>18</v>
      </c>
      <c r="V1" s="6" t="s">
        <v>19</v>
      </c>
      <c r="W1" s="3" t="s">
        <v>20</v>
      </c>
    </row>
    <row r="2" spans="1:23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7" t="s">
        <v>31</v>
      </c>
      <c r="L2" s="3" t="s">
        <v>32</v>
      </c>
      <c r="M2" s="6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3" t="s">
        <v>43</v>
      </c>
    </row>
    <row r="3" spans="1:23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6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6" t="s">
        <v>45</v>
      </c>
      <c r="S3" s="6" t="s">
        <v>45</v>
      </c>
      <c r="T3" s="6" t="s">
        <v>48</v>
      </c>
      <c r="U3" s="6" t="s">
        <v>45</v>
      </c>
      <c r="V3" s="6" t="s">
        <v>44</v>
      </c>
      <c r="W3" s="4" t="s">
        <v>45</v>
      </c>
    </row>
    <row r="4" spans="1:23">
      <c r="A4" s="5" t="s">
        <v>49</v>
      </c>
      <c r="B4" s="3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33</v>
      </c>
      <c r="N4" s="5"/>
      <c r="O4" s="5"/>
      <c r="P4" s="5"/>
      <c r="Q4" s="5"/>
      <c r="R4" s="6"/>
      <c r="S4" s="6"/>
      <c r="T4" s="6"/>
      <c r="U4" s="6"/>
      <c r="V4" s="6"/>
      <c r="W4" s="5"/>
    </row>
    <row r="5" spans="2:28">
      <c r="B5">
        <v>1000001</v>
      </c>
      <c r="C5" t="s">
        <v>731</v>
      </c>
      <c r="D5" t="s">
        <v>731</v>
      </c>
      <c r="E5" s="7" t="s">
        <v>246</v>
      </c>
      <c r="F5" t="s">
        <v>732</v>
      </c>
      <c r="G5">
        <v>290</v>
      </c>
      <c r="H5">
        <v>262</v>
      </c>
      <c r="I5">
        <v>0.54</v>
      </c>
      <c r="J5">
        <v>1.3</v>
      </c>
      <c r="K5">
        <v>1</v>
      </c>
      <c r="L5">
        <v>0.6</v>
      </c>
      <c r="M5">
        <v>20</v>
      </c>
      <c r="O5" t="s">
        <v>557</v>
      </c>
      <c r="P5" t="s">
        <v>558</v>
      </c>
      <c r="R5" t="s">
        <v>139</v>
      </c>
      <c r="S5" t="s">
        <v>731</v>
      </c>
      <c r="U5" t="s">
        <v>559</v>
      </c>
      <c r="V5">
        <v>1000001</v>
      </c>
      <c r="W5" t="str">
        <f t="shared" ref="W5:W36" si="0">"获得英雄"&amp;D5&amp;"后开启"</f>
        <v>获得英雄湮灭魔眼后开启</v>
      </c>
      <c r="X5" t="s">
        <v>59</v>
      </c>
      <c r="Y5" t="e">
        <f>#REF!&amp;D5&amp;$AC$5&amp;B5&amp;$AC$17&amp;Z5&amp;$AC$23&amp;AB5&amp;$AC$29&amp;AA5&amp;$AC$35</f>
        <v>#REF!</v>
      </c>
      <c r="Z5" s="9" t="s">
        <v>130</v>
      </c>
      <c r="AA5" s="9" t="s">
        <v>141</v>
      </c>
      <c r="AB5" s="9" t="s">
        <v>500</v>
      </c>
    </row>
    <row r="6" spans="2:28">
      <c r="B6">
        <v>1000002</v>
      </c>
      <c r="C6" t="s">
        <v>731</v>
      </c>
      <c r="D6" t="s">
        <v>731</v>
      </c>
      <c r="E6" s="7" t="s">
        <v>246</v>
      </c>
      <c r="F6" t="s">
        <v>732</v>
      </c>
      <c r="G6">
        <v>290</v>
      </c>
      <c r="H6">
        <v>262</v>
      </c>
      <c r="I6">
        <v>0.54</v>
      </c>
      <c r="J6">
        <v>1.3</v>
      </c>
      <c r="K6">
        <v>1</v>
      </c>
      <c r="L6">
        <v>0.6</v>
      </c>
      <c r="M6">
        <v>20</v>
      </c>
      <c r="O6" t="s">
        <v>557</v>
      </c>
      <c r="P6" t="s">
        <v>558</v>
      </c>
      <c r="R6" t="s">
        <v>139</v>
      </c>
      <c r="S6" t="s">
        <v>731</v>
      </c>
      <c r="U6" t="s">
        <v>559</v>
      </c>
      <c r="V6">
        <v>1000001</v>
      </c>
      <c r="W6" t="str">
        <f t="shared" si="0"/>
        <v>获得英雄湮灭魔眼后开启</v>
      </c>
      <c r="X6" t="s">
        <v>59</v>
      </c>
      <c r="Y6" t="e">
        <f>#REF!&amp;D6&amp;$AC$5&amp;B6&amp;$AC$17&amp;Z6&amp;$AC$23&amp;AB6&amp;$AC$29&amp;AA6&amp;$AC$35</f>
        <v>#REF!</v>
      </c>
      <c r="Z6" s="9" t="s">
        <v>130</v>
      </c>
      <c r="AA6" s="9" t="s">
        <v>141</v>
      </c>
      <c r="AB6" s="9" t="s">
        <v>500</v>
      </c>
    </row>
    <row r="7" spans="2:28">
      <c r="B7">
        <v>1000003</v>
      </c>
      <c r="C7" t="s">
        <v>731</v>
      </c>
      <c r="D7" t="s">
        <v>731</v>
      </c>
      <c r="E7" s="7" t="s">
        <v>246</v>
      </c>
      <c r="F7" t="s">
        <v>732</v>
      </c>
      <c r="G7">
        <v>290</v>
      </c>
      <c r="H7">
        <v>262</v>
      </c>
      <c r="I7">
        <v>0.54</v>
      </c>
      <c r="J7">
        <v>1.3</v>
      </c>
      <c r="K7">
        <v>1</v>
      </c>
      <c r="L7">
        <v>0.6</v>
      </c>
      <c r="M7">
        <v>20</v>
      </c>
      <c r="O7" t="s">
        <v>557</v>
      </c>
      <c r="P7" t="s">
        <v>558</v>
      </c>
      <c r="R7" t="s">
        <v>139</v>
      </c>
      <c r="S7" t="s">
        <v>731</v>
      </c>
      <c r="U7" t="s">
        <v>559</v>
      </c>
      <c r="V7">
        <v>1000001</v>
      </c>
      <c r="W7" t="str">
        <f t="shared" si="0"/>
        <v>获得英雄湮灭魔眼后开启</v>
      </c>
      <c r="X7" t="s">
        <v>59</v>
      </c>
      <c r="Y7" t="e">
        <f>#REF!&amp;D7&amp;$AC$5&amp;B7&amp;$AC$17&amp;Z7&amp;$AC$23&amp;AB7&amp;$AC$29&amp;AA7&amp;$AC$35</f>
        <v>#REF!</v>
      </c>
      <c r="Z7" s="9" t="s">
        <v>130</v>
      </c>
      <c r="AA7" s="9" t="s">
        <v>141</v>
      </c>
      <c r="AB7" s="9" t="s">
        <v>500</v>
      </c>
    </row>
    <row r="8" spans="2:28">
      <c r="B8">
        <v>1000004</v>
      </c>
      <c r="C8" t="s">
        <v>731</v>
      </c>
      <c r="D8" t="s">
        <v>731</v>
      </c>
      <c r="E8" s="7" t="s">
        <v>246</v>
      </c>
      <c r="F8" t="s">
        <v>732</v>
      </c>
      <c r="G8">
        <v>290</v>
      </c>
      <c r="H8">
        <v>262</v>
      </c>
      <c r="I8">
        <v>0.54</v>
      </c>
      <c r="J8">
        <v>1.3</v>
      </c>
      <c r="K8">
        <v>1</v>
      </c>
      <c r="L8">
        <v>0.6</v>
      </c>
      <c r="M8">
        <v>20</v>
      </c>
      <c r="O8" t="s">
        <v>557</v>
      </c>
      <c r="P8" t="s">
        <v>558</v>
      </c>
      <c r="R8" t="s">
        <v>139</v>
      </c>
      <c r="S8" t="s">
        <v>731</v>
      </c>
      <c r="U8" t="s">
        <v>559</v>
      </c>
      <c r="V8">
        <v>1000001</v>
      </c>
      <c r="W8" t="str">
        <f t="shared" si="0"/>
        <v>获得英雄湮灭魔眼后开启</v>
      </c>
      <c r="X8" t="s">
        <v>59</v>
      </c>
      <c r="Y8" t="e">
        <f>#REF!&amp;D8&amp;$AC$5&amp;B8&amp;$AC$17&amp;Z8&amp;$AC$23&amp;AB8&amp;$AC$29&amp;AA8&amp;$AC$35</f>
        <v>#REF!</v>
      </c>
      <c r="Z8" s="9" t="s">
        <v>130</v>
      </c>
      <c r="AA8" s="9" t="s">
        <v>141</v>
      </c>
      <c r="AB8" s="9" t="s">
        <v>500</v>
      </c>
    </row>
    <row r="9" spans="2:28">
      <c r="B9">
        <v>1000005</v>
      </c>
      <c r="C9" t="s">
        <v>731</v>
      </c>
      <c r="D9" t="s">
        <v>731</v>
      </c>
      <c r="E9" s="7" t="s">
        <v>246</v>
      </c>
      <c r="F9" t="s">
        <v>732</v>
      </c>
      <c r="G9">
        <v>290</v>
      </c>
      <c r="H9">
        <v>262</v>
      </c>
      <c r="I9">
        <v>0.54</v>
      </c>
      <c r="J9">
        <v>1.3</v>
      </c>
      <c r="K9">
        <v>1</v>
      </c>
      <c r="L9">
        <v>0.6</v>
      </c>
      <c r="M9">
        <v>20</v>
      </c>
      <c r="O9" t="s">
        <v>557</v>
      </c>
      <c r="P9" t="s">
        <v>558</v>
      </c>
      <c r="R9" t="s">
        <v>139</v>
      </c>
      <c r="S9" t="s">
        <v>731</v>
      </c>
      <c r="U9" t="s">
        <v>559</v>
      </c>
      <c r="V9">
        <v>1000001</v>
      </c>
      <c r="W9" t="str">
        <f t="shared" si="0"/>
        <v>获得英雄湮灭魔眼后开启</v>
      </c>
      <c r="X9" t="s">
        <v>59</v>
      </c>
      <c r="Y9" t="e">
        <f>#REF!&amp;D9&amp;$AC$5&amp;B9&amp;$AC$17&amp;Z9&amp;$AC$23&amp;AB9&amp;$AC$29&amp;AA9&amp;$AC$35</f>
        <v>#REF!</v>
      </c>
      <c r="Z9" s="9" t="s">
        <v>130</v>
      </c>
      <c r="AA9" s="9" t="s">
        <v>141</v>
      </c>
      <c r="AB9" s="9" t="s">
        <v>500</v>
      </c>
    </row>
    <row r="10" spans="2:28">
      <c r="B10">
        <v>1000006</v>
      </c>
      <c r="C10" t="s">
        <v>731</v>
      </c>
      <c r="D10" t="s">
        <v>731</v>
      </c>
      <c r="E10" s="7" t="s">
        <v>246</v>
      </c>
      <c r="F10" t="s">
        <v>732</v>
      </c>
      <c r="G10">
        <v>290</v>
      </c>
      <c r="H10">
        <v>262</v>
      </c>
      <c r="I10">
        <v>0.54</v>
      </c>
      <c r="J10">
        <v>1.3</v>
      </c>
      <c r="K10">
        <v>1</v>
      </c>
      <c r="L10">
        <v>0.6</v>
      </c>
      <c r="M10">
        <v>20</v>
      </c>
      <c r="O10" t="s">
        <v>557</v>
      </c>
      <c r="P10" t="s">
        <v>558</v>
      </c>
      <c r="R10" t="s">
        <v>139</v>
      </c>
      <c r="S10" t="s">
        <v>731</v>
      </c>
      <c r="U10" t="s">
        <v>559</v>
      </c>
      <c r="V10">
        <v>1000001</v>
      </c>
      <c r="W10" t="str">
        <f t="shared" si="0"/>
        <v>获得英雄湮灭魔眼后开启</v>
      </c>
      <c r="X10" t="s">
        <v>59</v>
      </c>
      <c r="Y10" t="e">
        <f>#REF!&amp;D10&amp;$AC$5&amp;B10&amp;$AC$17&amp;Z10&amp;$AC$23&amp;AB10&amp;$AC$29&amp;AA10&amp;$AC$35</f>
        <v>#REF!</v>
      </c>
      <c r="Z10" s="9" t="s">
        <v>130</v>
      </c>
      <c r="AA10" s="9" t="s">
        <v>141</v>
      </c>
      <c r="AB10" s="9" t="s">
        <v>500</v>
      </c>
    </row>
    <row r="11" spans="2:28">
      <c r="B11">
        <v>2000001</v>
      </c>
      <c r="C11" t="s">
        <v>733</v>
      </c>
      <c r="D11" t="s">
        <v>733</v>
      </c>
      <c r="E11" s="7" t="s">
        <v>246</v>
      </c>
      <c r="F11" t="s">
        <v>732</v>
      </c>
      <c r="G11">
        <v>290</v>
      </c>
      <c r="H11">
        <v>262</v>
      </c>
      <c r="I11">
        <v>0.54</v>
      </c>
      <c r="J11">
        <v>1.3</v>
      </c>
      <c r="K11">
        <v>1</v>
      </c>
      <c r="L11">
        <v>0.6</v>
      </c>
      <c r="M11">
        <v>20</v>
      </c>
      <c r="O11" t="s">
        <v>557</v>
      </c>
      <c r="P11" t="s">
        <v>558</v>
      </c>
      <c r="R11" t="s">
        <v>139</v>
      </c>
      <c r="S11" t="s">
        <v>733</v>
      </c>
      <c r="U11" t="s">
        <v>559</v>
      </c>
      <c r="V11">
        <v>1000002</v>
      </c>
      <c r="W11" t="str">
        <f t="shared" si="0"/>
        <v>获得英雄末日之龙后开启</v>
      </c>
      <c r="X11" t="s">
        <v>59</v>
      </c>
      <c r="Y11" t="e">
        <f>#REF!&amp;D11&amp;$AC$5&amp;B11&amp;$AC$17&amp;Z11&amp;$AC$23&amp;AB11&amp;$AC$29&amp;AA11&amp;$AC$35</f>
        <v>#REF!</v>
      </c>
      <c r="Z11" s="9" t="s">
        <v>130</v>
      </c>
      <c r="AA11" s="9" t="s">
        <v>141</v>
      </c>
      <c r="AB11" s="9" t="s">
        <v>500</v>
      </c>
    </row>
    <row r="12" spans="2:28">
      <c r="B12">
        <v>2000002</v>
      </c>
      <c r="C12" t="s">
        <v>733</v>
      </c>
      <c r="D12" t="s">
        <v>733</v>
      </c>
      <c r="E12" s="7" t="s">
        <v>246</v>
      </c>
      <c r="F12" t="s">
        <v>732</v>
      </c>
      <c r="G12">
        <v>290</v>
      </c>
      <c r="H12">
        <v>262</v>
      </c>
      <c r="I12">
        <v>0.54</v>
      </c>
      <c r="J12">
        <v>1.3</v>
      </c>
      <c r="K12">
        <v>1</v>
      </c>
      <c r="L12">
        <v>0.6</v>
      </c>
      <c r="M12">
        <v>20</v>
      </c>
      <c r="O12" t="s">
        <v>557</v>
      </c>
      <c r="P12" t="s">
        <v>558</v>
      </c>
      <c r="R12" t="s">
        <v>139</v>
      </c>
      <c r="S12" t="s">
        <v>733</v>
      </c>
      <c r="U12" t="s">
        <v>559</v>
      </c>
      <c r="V12">
        <v>1000002</v>
      </c>
      <c r="W12" t="str">
        <f t="shared" si="0"/>
        <v>获得英雄末日之龙后开启</v>
      </c>
      <c r="X12" t="s">
        <v>59</v>
      </c>
      <c r="Y12" t="e">
        <f>#REF!&amp;D12&amp;$AC$5&amp;B12&amp;$AC$17&amp;Z12&amp;$AC$23&amp;AB12&amp;$AC$29&amp;AA12&amp;$AC$35</f>
        <v>#REF!</v>
      </c>
      <c r="Z12" s="9" t="s">
        <v>130</v>
      </c>
      <c r="AA12" s="9" t="s">
        <v>141</v>
      </c>
      <c r="AB12" s="9" t="s">
        <v>500</v>
      </c>
    </row>
    <row r="13" spans="2:28">
      <c r="B13">
        <v>2000003</v>
      </c>
      <c r="C13" t="s">
        <v>733</v>
      </c>
      <c r="D13" t="s">
        <v>733</v>
      </c>
      <c r="E13" s="7" t="s">
        <v>246</v>
      </c>
      <c r="F13" t="s">
        <v>732</v>
      </c>
      <c r="G13">
        <v>290</v>
      </c>
      <c r="H13">
        <v>262</v>
      </c>
      <c r="I13">
        <v>0.54</v>
      </c>
      <c r="J13">
        <v>1.3</v>
      </c>
      <c r="K13">
        <v>1</v>
      </c>
      <c r="L13">
        <v>0.6</v>
      </c>
      <c r="M13">
        <v>20</v>
      </c>
      <c r="O13" t="s">
        <v>557</v>
      </c>
      <c r="P13" t="s">
        <v>558</v>
      </c>
      <c r="R13" t="s">
        <v>139</v>
      </c>
      <c r="S13" t="s">
        <v>733</v>
      </c>
      <c r="U13" t="s">
        <v>559</v>
      </c>
      <c r="V13">
        <v>1000002</v>
      </c>
      <c r="W13" t="str">
        <f t="shared" si="0"/>
        <v>获得英雄末日之龙后开启</v>
      </c>
      <c r="X13" t="s">
        <v>59</v>
      </c>
      <c r="Y13" t="e">
        <f>#REF!&amp;D13&amp;$AC$5&amp;B13&amp;$AC$17&amp;Z13&amp;$AC$23&amp;AB13&amp;$AC$29&amp;AA13&amp;$AC$35</f>
        <v>#REF!</v>
      </c>
      <c r="Z13" s="9" t="s">
        <v>130</v>
      </c>
      <c r="AA13" s="9" t="s">
        <v>141</v>
      </c>
      <c r="AB13" s="9" t="s">
        <v>500</v>
      </c>
    </row>
    <row r="14" spans="2:28">
      <c r="B14">
        <v>2000004</v>
      </c>
      <c r="C14" t="s">
        <v>733</v>
      </c>
      <c r="D14" t="s">
        <v>733</v>
      </c>
      <c r="E14" s="7" t="s">
        <v>246</v>
      </c>
      <c r="F14" t="s">
        <v>732</v>
      </c>
      <c r="G14">
        <v>290</v>
      </c>
      <c r="H14">
        <v>262</v>
      </c>
      <c r="I14">
        <v>0.54</v>
      </c>
      <c r="J14">
        <v>1.3</v>
      </c>
      <c r="K14">
        <v>1</v>
      </c>
      <c r="L14">
        <v>0.6</v>
      </c>
      <c r="M14">
        <v>20</v>
      </c>
      <c r="O14" t="s">
        <v>557</v>
      </c>
      <c r="P14" t="s">
        <v>558</v>
      </c>
      <c r="R14" t="s">
        <v>139</v>
      </c>
      <c r="S14" t="s">
        <v>733</v>
      </c>
      <c r="U14" t="s">
        <v>559</v>
      </c>
      <c r="V14">
        <v>1000002</v>
      </c>
      <c r="W14" t="str">
        <f t="shared" si="0"/>
        <v>获得英雄末日之龙后开启</v>
      </c>
      <c r="X14" t="s">
        <v>59</v>
      </c>
      <c r="Y14" t="e">
        <f>#REF!&amp;D14&amp;$AC$5&amp;B14&amp;$AC$17&amp;Z14&amp;$AC$23&amp;AB14&amp;$AC$29&amp;AA14&amp;$AC$35</f>
        <v>#REF!</v>
      </c>
      <c r="Z14" s="9" t="s">
        <v>130</v>
      </c>
      <c r="AA14" s="9" t="s">
        <v>141</v>
      </c>
      <c r="AB14" s="9" t="s">
        <v>500</v>
      </c>
    </row>
    <row r="15" spans="2:28">
      <c r="B15">
        <v>2000005</v>
      </c>
      <c r="C15" t="s">
        <v>733</v>
      </c>
      <c r="D15" t="s">
        <v>733</v>
      </c>
      <c r="E15" s="7" t="s">
        <v>246</v>
      </c>
      <c r="F15" t="s">
        <v>732</v>
      </c>
      <c r="G15">
        <v>290</v>
      </c>
      <c r="H15">
        <v>262</v>
      </c>
      <c r="I15">
        <v>0.54</v>
      </c>
      <c r="J15">
        <v>1.3</v>
      </c>
      <c r="K15">
        <v>1</v>
      </c>
      <c r="L15">
        <v>0.6</v>
      </c>
      <c r="M15">
        <v>20</v>
      </c>
      <c r="O15" t="s">
        <v>557</v>
      </c>
      <c r="P15" t="s">
        <v>558</v>
      </c>
      <c r="R15" t="s">
        <v>139</v>
      </c>
      <c r="S15" t="s">
        <v>733</v>
      </c>
      <c r="U15" t="s">
        <v>559</v>
      </c>
      <c r="V15">
        <v>1000002</v>
      </c>
      <c r="W15" t="str">
        <f t="shared" si="0"/>
        <v>获得英雄末日之龙后开启</v>
      </c>
      <c r="X15" t="s">
        <v>59</v>
      </c>
      <c r="Y15" t="e">
        <f>#REF!&amp;D15&amp;$AC$5&amp;B15&amp;$AC$17&amp;Z15&amp;$AC$23&amp;AB15&amp;$AC$29&amp;AA15&amp;$AC$35</f>
        <v>#REF!</v>
      </c>
      <c r="Z15" s="9" t="s">
        <v>130</v>
      </c>
      <c r="AA15" s="9" t="s">
        <v>141</v>
      </c>
      <c r="AB15" s="9" t="s">
        <v>500</v>
      </c>
    </row>
    <row r="16" spans="2:28">
      <c r="B16">
        <v>2000006</v>
      </c>
      <c r="C16" t="s">
        <v>733</v>
      </c>
      <c r="D16" t="s">
        <v>733</v>
      </c>
      <c r="E16" s="7" t="s">
        <v>246</v>
      </c>
      <c r="F16" t="s">
        <v>732</v>
      </c>
      <c r="G16">
        <v>290</v>
      </c>
      <c r="H16">
        <v>262</v>
      </c>
      <c r="I16">
        <v>0.54</v>
      </c>
      <c r="J16">
        <v>1.3</v>
      </c>
      <c r="K16">
        <v>1</v>
      </c>
      <c r="L16">
        <v>0.6</v>
      </c>
      <c r="M16">
        <v>20</v>
      </c>
      <c r="O16" t="s">
        <v>557</v>
      </c>
      <c r="P16" t="s">
        <v>558</v>
      </c>
      <c r="R16" t="s">
        <v>139</v>
      </c>
      <c r="S16" t="s">
        <v>733</v>
      </c>
      <c r="U16" t="s">
        <v>559</v>
      </c>
      <c r="V16">
        <v>1000002</v>
      </c>
      <c r="W16" t="str">
        <f t="shared" si="0"/>
        <v>获得英雄末日之龙后开启</v>
      </c>
      <c r="X16" t="s">
        <v>59</v>
      </c>
      <c r="Y16" t="e">
        <f>#REF!&amp;D16&amp;$AC$5&amp;B16&amp;$AC$17&amp;Z16&amp;$AC$23&amp;AB16&amp;$AC$29&amp;AA16&amp;$AC$35</f>
        <v>#REF!</v>
      </c>
      <c r="Z16" s="9" t="s">
        <v>130</v>
      </c>
      <c r="AA16" s="9" t="s">
        <v>141</v>
      </c>
      <c r="AB16" s="9" t="s">
        <v>500</v>
      </c>
    </row>
    <row r="17" spans="2:28">
      <c r="B17">
        <v>3000001</v>
      </c>
      <c r="C17" t="s">
        <v>734</v>
      </c>
      <c r="D17" t="s">
        <v>734</v>
      </c>
      <c r="E17" s="7" t="s">
        <v>246</v>
      </c>
      <c r="F17" t="s">
        <v>732</v>
      </c>
      <c r="G17">
        <v>290</v>
      </c>
      <c r="H17">
        <v>262</v>
      </c>
      <c r="I17">
        <v>0.54</v>
      </c>
      <c r="J17">
        <v>1.3</v>
      </c>
      <c r="K17">
        <v>1</v>
      </c>
      <c r="L17">
        <v>0.6</v>
      </c>
      <c r="M17">
        <v>20</v>
      </c>
      <c r="O17" t="s">
        <v>557</v>
      </c>
      <c r="P17" t="s">
        <v>558</v>
      </c>
      <c r="R17" t="s">
        <v>139</v>
      </c>
      <c r="S17" t="s">
        <v>734</v>
      </c>
      <c r="U17" t="s">
        <v>559</v>
      </c>
      <c r="V17">
        <v>1000003</v>
      </c>
      <c r="W17" t="str">
        <f t="shared" si="0"/>
        <v>获得英雄钢之意志后开启</v>
      </c>
      <c r="X17" t="s">
        <v>59</v>
      </c>
      <c r="Y17" t="e">
        <f>#REF!&amp;D17&amp;$AC$5&amp;B17&amp;$AC$17&amp;Z17&amp;$AC$23&amp;AB17&amp;$AC$29&amp;AA17&amp;$AC$35</f>
        <v>#REF!</v>
      </c>
      <c r="Z17" s="9" t="s">
        <v>130</v>
      </c>
      <c r="AA17" s="9" t="s">
        <v>141</v>
      </c>
      <c r="AB17" s="9" t="s">
        <v>500</v>
      </c>
    </row>
    <row r="18" spans="2:28">
      <c r="B18">
        <v>3000002</v>
      </c>
      <c r="C18" t="s">
        <v>734</v>
      </c>
      <c r="D18" t="s">
        <v>734</v>
      </c>
      <c r="E18" s="7" t="s">
        <v>246</v>
      </c>
      <c r="F18" t="s">
        <v>732</v>
      </c>
      <c r="G18">
        <v>290</v>
      </c>
      <c r="H18">
        <v>262</v>
      </c>
      <c r="I18">
        <v>0.54</v>
      </c>
      <c r="J18">
        <v>1.3</v>
      </c>
      <c r="K18">
        <v>1</v>
      </c>
      <c r="L18">
        <v>0.6</v>
      </c>
      <c r="M18">
        <v>20</v>
      </c>
      <c r="O18" t="s">
        <v>557</v>
      </c>
      <c r="P18" t="s">
        <v>558</v>
      </c>
      <c r="R18" t="s">
        <v>139</v>
      </c>
      <c r="S18" t="s">
        <v>734</v>
      </c>
      <c r="U18" t="s">
        <v>559</v>
      </c>
      <c r="V18">
        <v>1000003</v>
      </c>
      <c r="W18" t="str">
        <f t="shared" si="0"/>
        <v>获得英雄钢之意志后开启</v>
      </c>
      <c r="X18" t="s">
        <v>59</v>
      </c>
      <c r="Y18" t="e">
        <f>#REF!&amp;D18&amp;$AC$5&amp;B18&amp;$AC$17&amp;Z18&amp;$AC$23&amp;AB18&amp;$AC$29&amp;AA18&amp;$AC$35</f>
        <v>#REF!</v>
      </c>
      <c r="Z18" s="9" t="s">
        <v>130</v>
      </c>
      <c r="AA18" s="9" t="s">
        <v>141</v>
      </c>
      <c r="AB18" s="9" t="s">
        <v>500</v>
      </c>
    </row>
    <row r="19" spans="2:28">
      <c r="B19">
        <v>3000003</v>
      </c>
      <c r="C19" t="s">
        <v>734</v>
      </c>
      <c r="D19" t="s">
        <v>734</v>
      </c>
      <c r="E19" s="7" t="s">
        <v>246</v>
      </c>
      <c r="F19" t="s">
        <v>732</v>
      </c>
      <c r="G19">
        <v>290</v>
      </c>
      <c r="H19">
        <v>262</v>
      </c>
      <c r="I19">
        <v>0.54</v>
      </c>
      <c r="J19">
        <v>1.3</v>
      </c>
      <c r="K19">
        <v>1</v>
      </c>
      <c r="L19">
        <v>0.6</v>
      </c>
      <c r="M19">
        <v>20</v>
      </c>
      <c r="O19" t="s">
        <v>557</v>
      </c>
      <c r="P19" t="s">
        <v>558</v>
      </c>
      <c r="R19" t="s">
        <v>139</v>
      </c>
      <c r="S19" t="s">
        <v>734</v>
      </c>
      <c r="U19" t="s">
        <v>559</v>
      </c>
      <c r="V19">
        <v>1000003</v>
      </c>
      <c r="W19" t="str">
        <f t="shared" si="0"/>
        <v>获得英雄钢之意志后开启</v>
      </c>
      <c r="X19" t="s">
        <v>59</v>
      </c>
      <c r="Y19" t="e">
        <f>#REF!&amp;D19&amp;$AC$5&amp;B19&amp;$AC$17&amp;Z19&amp;$AC$23&amp;AB19&amp;$AC$29&amp;AA19&amp;$AC$35</f>
        <v>#REF!</v>
      </c>
      <c r="Z19" s="9" t="s">
        <v>130</v>
      </c>
      <c r="AA19" s="9" t="s">
        <v>141</v>
      </c>
      <c r="AB19" s="9" t="s">
        <v>500</v>
      </c>
    </row>
    <row r="20" spans="2:28">
      <c r="B20">
        <v>3000004</v>
      </c>
      <c r="C20" t="s">
        <v>734</v>
      </c>
      <c r="D20" t="s">
        <v>734</v>
      </c>
      <c r="E20" s="7" t="s">
        <v>246</v>
      </c>
      <c r="F20" t="s">
        <v>732</v>
      </c>
      <c r="G20">
        <v>290</v>
      </c>
      <c r="H20">
        <v>262</v>
      </c>
      <c r="I20">
        <v>0.54</v>
      </c>
      <c r="J20">
        <v>1.3</v>
      </c>
      <c r="K20">
        <v>1</v>
      </c>
      <c r="L20">
        <v>0.6</v>
      </c>
      <c r="M20">
        <v>20</v>
      </c>
      <c r="O20" t="s">
        <v>557</v>
      </c>
      <c r="P20" t="s">
        <v>558</v>
      </c>
      <c r="R20" t="s">
        <v>139</v>
      </c>
      <c r="S20" t="s">
        <v>734</v>
      </c>
      <c r="U20" t="s">
        <v>559</v>
      </c>
      <c r="V20">
        <v>1000003</v>
      </c>
      <c r="W20" t="str">
        <f t="shared" si="0"/>
        <v>获得英雄钢之意志后开启</v>
      </c>
      <c r="X20" t="s">
        <v>59</v>
      </c>
      <c r="Y20" t="e">
        <f>#REF!&amp;D20&amp;$AC$5&amp;B20&amp;$AC$17&amp;Z20&amp;$AC$23&amp;AB20&amp;$AC$29&amp;AA20&amp;$AC$35</f>
        <v>#REF!</v>
      </c>
      <c r="Z20" s="9" t="s">
        <v>130</v>
      </c>
      <c r="AA20" s="9" t="s">
        <v>141</v>
      </c>
      <c r="AB20" s="9" t="s">
        <v>500</v>
      </c>
    </row>
    <row r="21" spans="2:28">
      <c r="B21">
        <v>3000005</v>
      </c>
      <c r="C21" t="s">
        <v>734</v>
      </c>
      <c r="D21" t="s">
        <v>734</v>
      </c>
      <c r="E21" s="7" t="s">
        <v>246</v>
      </c>
      <c r="F21" t="s">
        <v>732</v>
      </c>
      <c r="G21">
        <v>290</v>
      </c>
      <c r="H21">
        <v>262</v>
      </c>
      <c r="I21">
        <v>0.54</v>
      </c>
      <c r="J21">
        <v>1.3</v>
      </c>
      <c r="K21">
        <v>1</v>
      </c>
      <c r="L21">
        <v>0.6</v>
      </c>
      <c r="M21">
        <v>20</v>
      </c>
      <c r="O21" t="s">
        <v>557</v>
      </c>
      <c r="P21" t="s">
        <v>558</v>
      </c>
      <c r="R21" t="s">
        <v>139</v>
      </c>
      <c r="S21" t="s">
        <v>734</v>
      </c>
      <c r="U21" t="s">
        <v>559</v>
      </c>
      <c r="V21">
        <v>1000003</v>
      </c>
      <c r="W21" t="str">
        <f t="shared" si="0"/>
        <v>获得英雄钢之意志后开启</v>
      </c>
      <c r="X21" t="s">
        <v>59</v>
      </c>
      <c r="Y21" t="e">
        <f>#REF!&amp;D21&amp;$AC$5&amp;B21&amp;$AC$17&amp;Z21&amp;$AC$23&amp;AB21&amp;$AC$29&amp;AA21&amp;$AC$35</f>
        <v>#REF!</v>
      </c>
      <c r="Z21" s="9" t="s">
        <v>130</v>
      </c>
      <c r="AA21" s="9" t="s">
        <v>141</v>
      </c>
      <c r="AB21" s="9" t="s">
        <v>500</v>
      </c>
    </row>
    <row r="22" spans="2:28">
      <c r="B22">
        <v>3000006</v>
      </c>
      <c r="C22" t="s">
        <v>734</v>
      </c>
      <c r="D22" t="s">
        <v>734</v>
      </c>
      <c r="E22" s="7" t="s">
        <v>246</v>
      </c>
      <c r="F22" t="s">
        <v>732</v>
      </c>
      <c r="G22">
        <v>290</v>
      </c>
      <c r="H22">
        <v>262</v>
      </c>
      <c r="I22">
        <v>0.54</v>
      </c>
      <c r="J22">
        <v>1.3</v>
      </c>
      <c r="K22">
        <v>1</v>
      </c>
      <c r="L22">
        <v>0.6</v>
      </c>
      <c r="M22">
        <v>20</v>
      </c>
      <c r="O22" t="s">
        <v>557</v>
      </c>
      <c r="P22" t="s">
        <v>558</v>
      </c>
      <c r="R22" t="s">
        <v>139</v>
      </c>
      <c r="S22" t="s">
        <v>734</v>
      </c>
      <c r="U22" t="s">
        <v>559</v>
      </c>
      <c r="V22">
        <v>1000003</v>
      </c>
      <c r="W22" t="str">
        <f t="shared" si="0"/>
        <v>获得英雄钢之意志后开启</v>
      </c>
      <c r="X22" t="s">
        <v>59</v>
      </c>
      <c r="Y22" t="e">
        <f>#REF!&amp;D22&amp;$AC$5&amp;B22&amp;$AC$17&amp;Z22&amp;$AC$23&amp;AB22&amp;$AC$29&amp;AA22&amp;$AC$35</f>
        <v>#REF!</v>
      </c>
      <c r="Z22" s="9" t="s">
        <v>130</v>
      </c>
      <c r="AA22" s="9" t="s">
        <v>141</v>
      </c>
      <c r="AB22" s="9" t="s">
        <v>500</v>
      </c>
    </row>
    <row r="23" spans="2:28">
      <c r="B23">
        <v>4000001</v>
      </c>
      <c r="C23" t="s">
        <v>735</v>
      </c>
      <c r="D23" t="s">
        <v>735</v>
      </c>
      <c r="E23" s="7" t="s">
        <v>246</v>
      </c>
      <c r="F23" t="s">
        <v>732</v>
      </c>
      <c r="G23">
        <v>290</v>
      </c>
      <c r="H23">
        <v>262</v>
      </c>
      <c r="I23">
        <v>0.54</v>
      </c>
      <c r="J23">
        <v>1.3</v>
      </c>
      <c r="K23">
        <v>1</v>
      </c>
      <c r="L23">
        <v>0.6</v>
      </c>
      <c r="M23">
        <v>20</v>
      </c>
      <c r="O23" t="s">
        <v>557</v>
      </c>
      <c r="P23" t="s">
        <v>558</v>
      </c>
      <c r="R23" t="s">
        <v>139</v>
      </c>
      <c r="S23" t="s">
        <v>735</v>
      </c>
      <c r="U23" t="s">
        <v>559</v>
      </c>
      <c r="V23">
        <v>1000004</v>
      </c>
      <c r="W23" t="str">
        <f t="shared" si="0"/>
        <v>获得英雄永固之宝后开启</v>
      </c>
      <c r="X23" t="s">
        <v>59</v>
      </c>
      <c r="Y23" t="e">
        <f>#REF!&amp;D23&amp;$AC$5&amp;B23&amp;$AC$17&amp;Z23&amp;$AC$23&amp;AB23&amp;$AC$29&amp;AA23&amp;$AC$35</f>
        <v>#REF!</v>
      </c>
      <c r="Z23" s="9" t="s">
        <v>130</v>
      </c>
      <c r="AA23" s="9" t="s">
        <v>141</v>
      </c>
      <c r="AB23" s="9" t="s">
        <v>500</v>
      </c>
    </row>
    <row r="24" spans="2:28">
      <c r="B24">
        <v>4000002</v>
      </c>
      <c r="C24" t="s">
        <v>735</v>
      </c>
      <c r="D24" t="s">
        <v>735</v>
      </c>
      <c r="E24" s="7" t="s">
        <v>246</v>
      </c>
      <c r="F24" t="s">
        <v>732</v>
      </c>
      <c r="G24">
        <v>290</v>
      </c>
      <c r="H24">
        <v>262</v>
      </c>
      <c r="I24">
        <v>0.54</v>
      </c>
      <c r="J24">
        <v>1.3</v>
      </c>
      <c r="K24">
        <v>1</v>
      </c>
      <c r="L24">
        <v>0.6</v>
      </c>
      <c r="M24">
        <v>20</v>
      </c>
      <c r="O24" t="s">
        <v>557</v>
      </c>
      <c r="P24" t="s">
        <v>558</v>
      </c>
      <c r="R24" t="s">
        <v>139</v>
      </c>
      <c r="S24" t="s">
        <v>735</v>
      </c>
      <c r="U24" t="s">
        <v>559</v>
      </c>
      <c r="V24">
        <v>1000004</v>
      </c>
      <c r="W24" t="str">
        <f t="shared" si="0"/>
        <v>获得英雄永固之宝后开启</v>
      </c>
      <c r="X24" t="s">
        <v>59</v>
      </c>
      <c r="Y24" t="e">
        <f>#REF!&amp;D24&amp;$AC$5&amp;B24&amp;$AC$17&amp;Z24&amp;$AC$23&amp;AB24&amp;$AC$29&amp;AA24&amp;$AC$35</f>
        <v>#REF!</v>
      </c>
      <c r="Z24" s="9" t="s">
        <v>130</v>
      </c>
      <c r="AA24" s="9" t="s">
        <v>141</v>
      </c>
      <c r="AB24" s="9" t="s">
        <v>500</v>
      </c>
    </row>
    <row r="25" spans="2:28">
      <c r="B25">
        <v>4000003</v>
      </c>
      <c r="C25" t="s">
        <v>735</v>
      </c>
      <c r="D25" t="s">
        <v>735</v>
      </c>
      <c r="E25" s="7" t="s">
        <v>246</v>
      </c>
      <c r="F25" t="s">
        <v>732</v>
      </c>
      <c r="G25">
        <v>290</v>
      </c>
      <c r="H25">
        <v>262</v>
      </c>
      <c r="I25">
        <v>0.54</v>
      </c>
      <c r="J25">
        <v>1.3</v>
      </c>
      <c r="K25">
        <v>1</v>
      </c>
      <c r="L25">
        <v>0.6</v>
      </c>
      <c r="M25">
        <v>20</v>
      </c>
      <c r="O25" t="s">
        <v>557</v>
      </c>
      <c r="P25" t="s">
        <v>558</v>
      </c>
      <c r="R25" t="s">
        <v>139</v>
      </c>
      <c r="S25" t="s">
        <v>735</v>
      </c>
      <c r="U25" t="s">
        <v>559</v>
      </c>
      <c r="V25">
        <v>1000004</v>
      </c>
      <c r="W25" t="str">
        <f t="shared" si="0"/>
        <v>获得英雄永固之宝后开启</v>
      </c>
      <c r="X25" t="s">
        <v>59</v>
      </c>
      <c r="Y25" t="e">
        <f>#REF!&amp;D25&amp;$AC$5&amp;B25&amp;$AC$17&amp;Z25&amp;$AC$23&amp;AB25&amp;$AC$29&amp;AA25&amp;$AC$35</f>
        <v>#REF!</v>
      </c>
      <c r="Z25" s="9" t="s">
        <v>130</v>
      </c>
      <c r="AA25" s="9" t="s">
        <v>141</v>
      </c>
      <c r="AB25" s="9" t="s">
        <v>500</v>
      </c>
    </row>
    <row r="26" spans="2:28">
      <c r="B26">
        <v>4000004</v>
      </c>
      <c r="C26" t="s">
        <v>735</v>
      </c>
      <c r="D26" t="s">
        <v>735</v>
      </c>
      <c r="E26" s="7" t="s">
        <v>246</v>
      </c>
      <c r="F26" t="s">
        <v>732</v>
      </c>
      <c r="G26">
        <v>290</v>
      </c>
      <c r="H26">
        <v>262</v>
      </c>
      <c r="I26">
        <v>0.54</v>
      </c>
      <c r="J26">
        <v>1.3</v>
      </c>
      <c r="K26">
        <v>1</v>
      </c>
      <c r="L26">
        <v>0.6</v>
      </c>
      <c r="M26">
        <v>20</v>
      </c>
      <c r="O26" t="s">
        <v>557</v>
      </c>
      <c r="P26" t="s">
        <v>558</v>
      </c>
      <c r="R26" t="s">
        <v>139</v>
      </c>
      <c r="S26" t="s">
        <v>735</v>
      </c>
      <c r="U26" t="s">
        <v>559</v>
      </c>
      <c r="V26">
        <v>1000004</v>
      </c>
      <c r="W26" t="str">
        <f t="shared" si="0"/>
        <v>获得英雄永固之宝后开启</v>
      </c>
      <c r="X26" t="s">
        <v>59</v>
      </c>
      <c r="Y26" t="e">
        <f>#REF!&amp;D26&amp;$AC$5&amp;B26&amp;$AC$17&amp;Z26&amp;$AC$23&amp;AB26&amp;$AC$29&amp;AA26&amp;$AC$35</f>
        <v>#REF!</v>
      </c>
      <c r="Z26" s="9" t="s">
        <v>130</v>
      </c>
      <c r="AA26" s="9" t="s">
        <v>141</v>
      </c>
      <c r="AB26" s="9" t="s">
        <v>500</v>
      </c>
    </row>
    <row r="27" spans="2:28">
      <c r="B27">
        <v>4000005</v>
      </c>
      <c r="C27" t="s">
        <v>735</v>
      </c>
      <c r="D27" t="s">
        <v>735</v>
      </c>
      <c r="E27" s="7" t="s">
        <v>246</v>
      </c>
      <c r="F27" t="s">
        <v>732</v>
      </c>
      <c r="G27">
        <v>290</v>
      </c>
      <c r="H27">
        <v>262</v>
      </c>
      <c r="I27">
        <v>0.54</v>
      </c>
      <c r="J27">
        <v>1.3</v>
      </c>
      <c r="K27">
        <v>1</v>
      </c>
      <c r="L27">
        <v>0.6</v>
      </c>
      <c r="M27">
        <v>20</v>
      </c>
      <c r="O27" t="s">
        <v>557</v>
      </c>
      <c r="P27" t="s">
        <v>558</v>
      </c>
      <c r="R27" t="s">
        <v>139</v>
      </c>
      <c r="S27" t="s">
        <v>735</v>
      </c>
      <c r="U27" t="s">
        <v>559</v>
      </c>
      <c r="V27">
        <v>1000004</v>
      </c>
      <c r="W27" t="str">
        <f t="shared" si="0"/>
        <v>获得英雄永固之宝后开启</v>
      </c>
      <c r="X27" t="s">
        <v>59</v>
      </c>
      <c r="Y27" t="e">
        <f>#REF!&amp;D27&amp;$AC$5&amp;B27&amp;$AC$17&amp;Z27&amp;$AC$23&amp;AB27&amp;$AC$29&amp;AA27&amp;$AC$35</f>
        <v>#REF!</v>
      </c>
      <c r="Z27" s="9" t="s">
        <v>130</v>
      </c>
      <c r="AA27" s="9" t="s">
        <v>141</v>
      </c>
      <c r="AB27" s="9" t="s">
        <v>500</v>
      </c>
    </row>
    <row r="28" spans="2:28">
      <c r="B28">
        <v>4000006</v>
      </c>
      <c r="C28" t="s">
        <v>735</v>
      </c>
      <c r="D28" t="s">
        <v>735</v>
      </c>
      <c r="E28" s="7" t="s">
        <v>246</v>
      </c>
      <c r="F28" t="s">
        <v>732</v>
      </c>
      <c r="G28">
        <v>290</v>
      </c>
      <c r="H28">
        <v>262</v>
      </c>
      <c r="I28">
        <v>0.54</v>
      </c>
      <c r="J28">
        <v>1.3</v>
      </c>
      <c r="K28">
        <v>1</v>
      </c>
      <c r="L28">
        <v>0.6</v>
      </c>
      <c r="M28">
        <v>20</v>
      </c>
      <c r="O28" t="s">
        <v>557</v>
      </c>
      <c r="P28" t="s">
        <v>558</v>
      </c>
      <c r="R28" t="s">
        <v>139</v>
      </c>
      <c r="S28" t="s">
        <v>735</v>
      </c>
      <c r="U28" t="s">
        <v>559</v>
      </c>
      <c r="V28">
        <v>1000004</v>
      </c>
      <c r="W28" t="str">
        <f t="shared" si="0"/>
        <v>获得英雄永固之宝后开启</v>
      </c>
      <c r="X28" t="s">
        <v>59</v>
      </c>
      <c r="Y28" t="e">
        <f>#REF!&amp;D28&amp;$AC$5&amp;B28&amp;$AC$17&amp;Z28&amp;$AC$23&amp;AB28&amp;$AC$29&amp;AA28&amp;$AC$35</f>
        <v>#REF!</v>
      </c>
      <c r="Z28" s="9" t="s">
        <v>130</v>
      </c>
      <c r="AA28" s="9" t="s">
        <v>141</v>
      </c>
      <c r="AB28" s="9" t="s">
        <v>500</v>
      </c>
    </row>
    <row r="29" spans="2:28">
      <c r="B29">
        <v>5000001</v>
      </c>
      <c r="C29" t="s">
        <v>736</v>
      </c>
      <c r="D29" t="s">
        <v>736</v>
      </c>
      <c r="E29" s="7" t="s">
        <v>246</v>
      </c>
      <c r="F29" t="s">
        <v>732</v>
      </c>
      <c r="G29">
        <v>290</v>
      </c>
      <c r="H29">
        <v>262</v>
      </c>
      <c r="I29">
        <v>0.54</v>
      </c>
      <c r="J29">
        <v>1.3</v>
      </c>
      <c r="K29">
        <v>1</v>
      </c>
      <c r="L29">
        <v>0.6</v>
      </c>
      <c r="M29">
        <v>20</v>
      </c>
      <c r="O29" t="s">
        <v>557</v>
      </c>
      <c r="P29" t="s">
        <v>558</v>
      </c>
      <c r="R29" t="s">
        <v>139</v>
      </c>
      <c r="S29" t="s">
        <v>736</v>
      </c>
      <c r="U29" t="s">
        <v>559</v>
      </c>
      <c r="V29">
        <v>1000005</v>
      </c>
      <c r="W29" t="str">
        <f t="shared" si="0"/>
        <v>获得英雄独角兽像后开启</v>
      </c>
      <c r="X29" t="s">
        <v>59</v>
      </c>
      <c r="Y29" t="e">
        <f>#REF!&amp;D29&amp;$AC$5&amp;B29&amp;$AC$17&amp;Z29&amp;$AC$23&amp;AB29&amp;$AC$29&amp;AA29&amp;$AC$35</f>
        <v>#REF!</v>
      </c>
      <c r="Z29" s="9" t="s">
        <v>130</v>
      </c>
      <c r="AA29" s="9" t="s">
        <v>141</v>
      </c>
      <c r="AB29" s="9" t="s">
        <v>500</v>
      </c>
    </row>
    <row r="30" spans="2:28">
      <c r="B30">
        <v>5000002</v>
      </c>
      <c r="C30" t="s">
        <v>736</v>
      </c>
      <c r="D30" t="s">
        <v>736</v>
      </c>
      <c r="E30" s="7" t="s">
        <v>246</v>
      </c>
      <c r="F30" t="s">
        <v>732</v>
      </c>
      <c r="G30">
        <v>290</v>
      </c>
      <c r="H30">
        <v>262</v>
      </c>
      <c r="I30">
        <v>0.54</v>
      </c>
      <c r="J30">
        <v>1.3</v>
      </c>
      <c r="K30">
        <v>1</v>
      </c>
      <c r="L30">
        <v>0.6</v>
      </c>
      <c r="M30">
        <v>20</v>
      </c>
      <c r="O30" t="s">
        <v>557</v>
      </c>
      <c r="P30" t="s">
        <v>558</v>
      </c>
      <c r="R30" t="s">
        <v>139</v>
      </c>
      <c r="S30" t="s">
        <v>736</v>
      </c>
      <c r="U30" t="s">
        <v>559</v>
      </c>
      <c r="V30">
        <v>1000005</v>
      </c>
      <c r="W30" t="str">
        <f t="shared" si="0"/>
        <v>获得英雄独角兽像后开启</v>
      </c>
      <c r="X30" t="s">
        <v>59</v>
      </c>
      <c r="Y30" t="e">
        <f>#REF!&amp;D30&amp;$AC$5&amp;B30&amp;$AC$17&amp;Z30&amp;$AC$23&amp;AB30&amp;$AC$29&amp;AA30&amp;$AC$35</f>
        <v>#REF!</v>
      </c>
      <c r="Z30" s="9" t="s">
        <v>130</v>
      </c>
      <c r="AA30" s="9" t="s">
        <v>141</v>
      </c>
      <c r="AB30" s="9" t="s">
        <v>500</v>
      </c>
    </row>
    <row r="31" spans="2:28">
      <c r="B31">
        <v>5000003</v>
      </c>
      <c r="C31" t="s">
        <v>736</v>
      </c>
      <c r="D31" t="s">
        <v>736</v>
      </c>
      <c r="E31" s="7" t="s">
        <v>246</v>
      </c>
      <c r="F31" t="s">
        <v>732</v>
      </c>
      <c r="G31">
        <v>290</v>
      </c>
      <c r="H31">
        <v>262</v>
      </c>
      <c r="I31">
        <v>0.54</v>
      </c>
      <c r="J31">
        <v>1.3</v>
      </c>
      <c r="K31">
        <v>1</v>
      </c>
      <c r="L31">
        <v>0.6</v>
      </c>
      <c r="M31">
        <v>20</v>
      </c>
      <c r="O31" t="s">
        <v>557</v>
      </c>
      <c r="P31" t="s">
        <v>558</v>
      </c>
      <c r="R31" t="s">
        <v>139</v>
      </c>
      <c r="S31" t="s">
        <v>736</v>
      </c>
      <c r="U31" t="s">
        <v>559</v>
      </c>
      <c r="V31">
        <v>1000005</v>
      </c>
      <c r="W31" t="str">
        <f t="shared" si="0"/>
        <v>获得英雄独角兽像后开启</v>
      </c>
      <c r="X31" t="s">
        <v>59</v>
      </c>
      <c r="Y31" t="e">
        <f>#REF!&amp;D31&amp;$AC$5&amp;B31&amp;$AC$17&amp;Z31&amp;$AC$23&amp;AB31&amp;$AC$29&amp;AA31&amp;$AC$35</f>
        <v>#REF!</v>
      </c>
      <c r="Z31" s="9" t="s">
        <v>130</v>
      </c>
      <c r="AA31" s="9" t="s">
        <v>141</v>
      </c>
      <c r="AB31" s="9" t="s">
        <v>500</v>
      </c>
    </row>
    <row r="32" spans="2:28">
      <c r="B32">
        <v>5000004</v>
      </c>
      <c r="C32" t="s">
        <v>736</v>
      </c>
      <c r="D32" t="s">
        <v>736</v>
      </c>
      <c r="E32" s="7" t="s">
        <v>246</v>
      </c>
      <c r="F32" t="s">
        <v>732</v>
      </c>
      <c r="G32">
        <v>290</v>
      </c>
      <c r="H32">
        <v>262</v>
      </c>
      <c r="I32">
        <v>0.54</v>
      </c>
      <c r="J32">
        <v>1.3</v>
      </c>
      <c r="K32">
        <v>1</v>
      </c>
      <c r="L32">
        <v>0.6</v>
      </c>
      <c r="M32">
        <v>20</v>
      </c>
      <c r="O32" t="s">
        <v>557</v>
      </c>
      <c r="P32" t="s">
        <v>558</v>
      </c>
      <c r="R32" t="s">
        <v>139</v>
      </c>
      <c r="S32" t="s">
        <v>736</v>
      </c>
      <c r="U32" t="s">
        <v>559</v>
      </c>
      <c r="V32">
        <v>1000005</v>
      </c>
      <c r="W32" t="str">
        <f t="shared" si="0"/>
        <v>获得英雄独角兽像后开启</v>
      </c>
      <c r="X32" t="s">
        <v>59</v>
      </c>
      <c r="Y32" t="e">
        <f>#REF!&amp;D32&amp;$AC$5&amp;B32&amp;$AC$17&amp;Z32&amp;$AC$23&amp;AB32&amp;$AC$29&amp;AA32&amp;$AC$35</f>
        <v>#REF!</v>
      </c>
      <c r="Z32" s="9" t="s">
        <v>130</v>
      </c>
      <c r="AA32" s="9" t="s">
        <v>141</v>
      </c>
      <c r="AB32" s="9" t="s">
        <v>500</v>
      </c>
    </row>
    <row r="33" spans="2:28">
      <c r="B33">
        <v>5000005</v>
      </c>
      <c r="C33" t="s">
        <v>736</v>
      </c>
      <c r="D33" t="s">
        <v>736</v>
      </c>
      <c r="E33" s="7" t="s">
        <v>246</v>
      </c>
      <c r="F33" t="s">
        <v>732</v>
      </c>
      <c r="G33">
        <v>290</v>
      </c>
      <c r="H33">
        <v>262</v>
      </c>
      <c r="I33">
        <v>0.54</v>
      </c>
      <c r="J33">
        <v>1.3</v>
      </c>
      <c r="K33">
        <v>1</v>
      </c>
      <c r="L33">
        <v>0.6</v>
      </c>
      <c r="M33">
        <v>20</v>
      </c>
      <c r="O33" t="s">
        <v>557</v>
      </c>
      <c r="P33" t="s">
        <v>558</v>
      </c>
      <c r="R33" t="s">
        <v>139</v>
      </c>
      <c r="S33" t="s">
        <v>736</v>
      </c>
      <c r="U33" t="s">
        <v>559</v>
      </c>
      <c r="V33">
        <v>1000005</v>
      </c>
      <c r="W33" t="str">
        <f t="shared" si="0"/>
        <v>获得英雄独角兽像后开启</v>
      </c>
      <c r="X33" t="s">
        <v>59</v>
      </c>
      <c r="Y33" t="e">
        <f>#REF!&amp;D33&amp;$AC$5&amp;B33&amp;$AC$17&amp;Z33&amp;$AC$23&amp;AB33&amp;$AC$29&amp;AA33&amp;$AC$35</f>
        <v>#REF!</v>
      </c>
      <c r="Z33" s="9" t="s">
        <v>130</v>
      </c>
      <c r="AA33" s="9" t="s">
        <v>141</v>
      </c>
      <c r="AB33" s="9" t="s">
        <v>500</v>
      </c>
    </row>
    <row r="34" spans="2:28">
      <c r="B34">
        <v>5000006</v>
      </c>
      <c r="C34" t="s">
        <v>736</v>
      </c>
      <c r="D34" t="s">
        <v>736</v>
      </c>
      <c r="E34" s="7" t="s">
        <v>246</v>
      </c>
      <c r="F34" t="s">
        <v>732</v>
      </c>
      <c r="G34">
        <v>290</v>
      </c>
      <c r="H34">
        <v>262</v>
      </c>
      <c r="I34">
        <v>0.54</v>
      </c>
      <c r="J34">
        <v>1.3</v>
      </c>
      <c r="K34">
        <v>1</v>
      </c>
      <c r="L34">
        <v>0.6</v>
      </c>
      <c r="M34">
        <v>20</v>
      </c>
      <c r="O34" t="s">
        <v>557</v>
      </c>
      <c r="P34" t="s">
        <v>558</v>
      </c>
      <c r="R34" t="s">
        <v>139</v>
      </c>
      <c r="S34" t="s">
        <v>736</v>
      </c>
      <c r="U34" t="s">
        <v>559</v>
      </c>
      <c r="V34">
        <v>1000005</v>
      </c>
      <c r="W34" t="str">
        <f t="shared" si="0"/>
        <v>获得英雄独角兽像后开启</v>
      </c>
      <c r="X34" t="s">
        <v>59</v>
      </c>
      <c r="Y34" t="e">
        <f>#REF!&amp;D34&amp;$AC$5&amp;B34&amp;$AC$17&amp;Z34&amp;$AC$23&amp;AB34&amp;$AC$29&amp;AA34&amp;$AC$35</f>
        <v>#REF!</v>
      </c>
      <c r="Z34" s="9" t="s">
        <v>130</v>
      </c>
      <c r="AA34" s="9" t="s">
        <v>141</v>
      </c>
      <c r="AB34" s="9" t="s">
        <v>500</v>
      </c>
    </row>
    <row r="35" spans="2:28">
      <c r="B35">
        <v>6000001</v>
      </c>
      <c r="C35" t="s">
        <v>737</v>
      </c>
      <c r="D35" t="s">
        <v>737</v>
      </c>
      <c r="E35" s="7" t="s">
        <v>246</v>
      </c>
      <c r="F35" t="s">
        <v>732</v>
      </c>
      <c r="G35">
        <v>290</v>
      </c>
      <c r="H35">
        <v>262</v>
      </c>
      <c r="I35">
        <v>0.54</v>
      </c>
      <c r="J35">
        <v>1.3</v>
      </c>
      <c r="K35">
        <v>1</v>
      </c>
      <c r="L35">
        <v>0.6</v>
      </c>
      <c r="M35">
        <v>20</v>
      </c>
      <c r="O35" t="s">
        <v>557</v>
      </c>
      <c r="P35" t="s">
        <v>558</v>
      </c>
      <c r="R35" t="s">
        <v>139</v>
      </c>
      <c r="S35" t="s">
        <v>737</v>
      </c>
      <c r="U35" t="s">
        <v>559</v>
      </c>
      <c r="V35">
        <v>1000006</v>
      </c>
      <c r="W35" t="str">
        <f t="shared" si="0"/>
        <v>获得英雄水之神女后开启</v>
      </c>
      <c r="X35" t="s">
        <v>59</v>
      </c>
      <c r="Y35" t="e">
        <f>#REF!&amp;D35&amp;$AC$5&amp;B35&amp;$AC$17&amp;Z35&amp;$AC$23&amp;AB35&amp;$AC$29&amp;AA35&amp;$AC$35</f>
        <v>#REF!</v>
      </c>
      <c r="Z35" s="9" t="s">
        <v>130</v>
      </c>
      <c r="AA35" s="9" t="s">
        <v>141</v>
      </c>
      <c r="AB35" s="9" t="s">
        <v>500</v>
      </c>
    </row>
    <row r="36" spans="2:28">
      <c r="B36">
        <v>6000002</v>
      </c>
      <c r="C36" t="s">
        <v>737</v>
      </c>
      <c r="D36" t="s">
        <v>737</v>
      </c>
      <c r="E36" s="7" t="s">
        <v>246</v>
      </c>
      <c r="F36" t="s">
        <v>732</v>
      </c>
      <c r="G36">
        <v>290</v>
      </c>
      <c r="H36">
        <v>262</v>
      </c>
      <c r="I36">
        <v>0.54</v>
      </c>
      <c r="J36">
        <v>1.3</v>
      </c>
      <c r="K36">
        <v>1</v>
      </c>
      <c r="L36">
        <v>0.6</v>
      </c>
      <c r="M36">
        <v>20</v>
      </c>
      <c r="O36" t="s">
        <v>557</v>
      </c>
      <c r="P36" t="s">
        <v>558</v>
      </c>
      <c r="R36" t="s">
        <v>139</v>
      </c>
      <c r="S36" t="s">
        <v>737</v>
      </c>
      <c r="U36" t="s">
        <v>559</v>
      </c>
      <c r="V36">
        <v>1000006</v>
      </c>
      <c r="W36" t="str">
        <f t="shared" si="0"/>
        <v>获得英雄水之神女后开启</v>
      </c>
      <c r="X36" t="s">
        <v>59</v>
      </c>
      <c r="Y36" t="e">
        <f>#REF!&amp;D36&amp;$AC$5&amp;B36&amp;$AC$17&amp;Z36&amp;$AC$23&amp;AB36&amp;$AC$29&amp;AA36&amp;$AC$35</f>
        <v>#REF!</v>
      </c>
      <c r="Z36" s="9" t="s">
        <v>130</v>
      </c>
      <c r="AA36" s="9" t="s">
        <v>141</v>
      </c>
      <c r="AB36" s="9" t="s">
        <v>500</v>
      </c>
    </row>
    <row r="37" spans="2:28">
      <c r="B37">
        <v>6000003</v>
      </c>
      <c r="C37" t="s">
        <v>737</v>
      </c>
      <c r="D37" t="s">
        <v>737</v>
      </c>
      <c r="E37" s="7" t="s">
        <v>246</v>
      </c>
      <c r="F37" t="s">
        <v>732</v>
      </c>
      <c r="G37">
        <v>290</v>
      </c>
      <c r="H37">
        <v>262</v>
      </c>
      <c r="I37">
        <v>0.54</v>
      </c>
      <c r="J37">
        <v>1.3</v>
      </c>
      <c r="K37">
        <v>1</v>
      </c>
      <c r="L37">
        <v>0.6</v>
      </c>
      <c r="M37">
        <v>20</v>
      </c>
      <c r="O37" t="s">
        <v>557</v>
      </c>
      <c r="P37" t="s">
        <v>558</v>
      </c>
      <c r="R37" t="s">
        <v>139</v>
      </c>
      <c r="S37" t="s">
        <v>737</v>
      </c>
      <c r="U37" t="s">
        <v>559</v>
      </c>
      <c r="V37">
        <v>1000006</v>
      </c>
      <c r="W37" t="str">
        <f t="shared" ref="W37:W40" si="1">"获得英雄"&amp;D37&amp;"后开启"</f>
        <v>获得英雄水之神女后开启</v>
      </c>
      <c r="X37" t="s">
        <v>59</v>
      </c>
      <c r="Y37" t="e">
        <f>#REF!&amp;D37&amp;$AC$5&amp;B37&amp;$AC$17&amp;Z37&amp;$AC$23&amp;AB37&amp;$AC$29&amp;AA37&amp;$AC$35</f>
        <v>#REF!</v>
      </c>
      <c r="Z37" s="9" t="s">
        <v>130</v>
      </c>
      <c r="AA37" s="9" t="s">
        <v>141</v>
      </c>
      <c r="AB37" s="9" t="s">
        <v>500</v>
      </c>
    </row>
    <row r="38" spans="2:28">
      <c r="B38">
        <v>6000004</v>
      </c>
      <c r="C38" t="s">
        <v>737</v>
      </c>
      <c r="D38" t="s">
        <v>737</v>
      </c>
      <c r="E38" s="7" t="s">
        <v>246</v>
      </c>
      <c r="F38" t="s">
        <v>732</v>
      </c>
      <c r="G38">
        <v>290</v>
      </c>
      <c r="H38">
        <v>262</v>
      </c>
      <c r="I38">
        <v>0.54</v>
      </c>
      <c r="J38">
        <v>1.3</v>
      </c>
      <c r="K38">
        <v>1</v>
      </c>
      <c r="L38">
        <v>0.6</v>
      </c>
      <c r="M38">
        <v>20</v>
      </c>
      <c r="O38" t="s">
        <v>557</v>
      </c>
      <c r="P38" t="s">
        <v>558</v>
      </c>
      <c r="R38" t="s">
        <v>139</v>
      </c>
      <c r="S38" t="s">
        <v>737</v>
      </c>
      <c r="U38" t="s">
        <v>559</v>
      </c>
      <c r="V38">
        <v>1000006</v>
      </c>
      <c r="W38" t="str">
        <f t="shared" si="1"/>
        <v>获得英雄水之神女后开启</v>
      </c>
      <c r="X38" t="s">
        <v>59</v>
      </c>
      <c r="Y38" t="e">
        <f>#REF!&amp;D38&amp;$AC$5&amp;B38&amp;$AC$17&amp;Z38&amp;$AC$23&amp;AB38&amp;$AC$29&amp;AA38&amp;$AC$35</f>
        <v>#REF!</v>
      </c>
      <c r="Z38" s="9" t="s">
        <v>130</v>
      </c>
      <c r="AA38" s="9" t="s">
        <v>141</v>
      </c>
      <c r="AB38" s="9" t="s">
        <v>500</v>
      </c>
    </row>
    <row r="39" spans="2:28">
      <c r="B39">
        <v>6000005</v>
      </c>
      <c r="C39" t="s">
        <v>737</v>
      </c>
      <c r="D39" t="s">
        <v>737</v>
      </c>
      <c r="E39" s="7" t="s">
        <v>246</v>
      </c>
      <c r="F39" t="s">
        <v>732</v>
      </c>
      <c r="G39">
        <v>290</v>
      </c>
      <c r="H39">
        <v>262</v>
      </c>
      <c r="I39">
        <v>0.54</v>
      </c>
      <c r="J39">
        <v>1.3</v>
      </c>
      <c r="K39">
        <v>1</v>
      </c>
      <c r="L39">
        <v>0.6</v>
      </c>
      <c r="M39">
        <v>20</v>
      </c>
      <c r="O39" t="s">
        <v>557</v>
      </c>
      <c r="P39" t="s">
        <v>558</v>
      </c>
      <c r="R39" t="s">
        <v>139</v>
      </c>
      <c r="S39" t="s">
        <v>737</v>
      </c>
      <c r="U39" t="s">
        <v>559</v>
      </c>
      <c r="V39">
        <v>1000006</v>
      </c>
      <c r="W39" t="str">
        <f t="shared" si="1"/>
        <v>获得英雄水之神女后开启</v>
      </c>
      <c r="X39" t="s">
        <v>59</v>
      </c>
      <c r="Y39" t="e">
        <f>#REF!&amp;D39&amp;$AC$5&amp;B39&amp;$AC$17&amp;Z39&amp;$AC$23&amp;AB39&amp;$AC$29&amp;AA39&amp;$AC$35</f>
        <v>#REF!</v>
      </c>
      <c r="Z39" s="9" t="s">
        <v>130</v>
      </c>
      <c r="AA39" s="9" t="s">
        <v>141</v>
      </c>
      <c r="AB39" s="9" t="s">
        <v>500</v>
      </c>
    </row>
    <row r="40" spans="1:28">
      <c r="A40" t="s">
        <v>168</v>
      </c>
      <c r="B40">
        <v>6000006</v>
      </c>
      <c r="C40" t="s">
        <v>737</v>
      </c>
      <c r="D40" t="s">
        <v>737</v>
      </c>
      <c r="E40" s="7" t="s">
        <v>246</v>
      </c>
      <c r="F40" t="s">
        <v>732</v>
      </c>
      <c r="G40">
        <v>290</v>
      </c>
      <c r="H40">
        <v>262</v>
      </c>
      <c r="I40">
        <v>0.54</v>
      </c>
      <c r="J40">
        <v>1.3</v>
      </c>
      <c r="K40">
        <v>1</v>
      </c>
      <c r="L40">
        <v>0.6</v>
      </c>
      <c r="M40">
        <v>20</v>
      </c>
      <c r="O40" t="s">
        <v>557</v>
      </c>
      <c r="P40" t="s">
        <v>558</v>
      </c>
      <c r="R40" t="s">
        <v>139</v>
      </c>
      <c r="S40" t="s">
        <v>737</v>
      </c>
      <c r="U40" t="s">
        <v>559</v>
      </c>
      <c r="V40">
        <v>1000006</v>
      </c>
      <c r="W40" t="str">
        <f t="shared" si="1"/>
        <v>获得英雄水之神女后开启</v>
      </c>
      <c r="X40" t="s">
        <v>59</v>
      </c>
      <c r="Y40" t="e">
        <f>#REF!&amp;D40&amp;$AC$5&amp;B40&amp;$AC$17&amp;Z40&amp;$AC$23&amp;AB40&amp;$AC$29&amp;AA40&amp;$AC$35</f>
        <v>#REF!</v>
      </c>
      <c r="Z40" s="9" t="s">
        <v>130</v>
      </c>
      <c r="AA40" s="9" t="s">
        <v>141</v>
      </c>
      <c r="AB40" s="9" t="s">
        <v>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"/>
  <sheetViews>
    <sheetView topLeftCell="F1" workbookViewId="0">
      <selection activeCell="F1" sqref="$A1:$XFD5"/>
    </sheetView>
  </sheetViews>
  <sheetFormatPr defaultColWidth="9" defaultRowHeight="14.25" outlineLevelRow="4"/>
  <cols>
    <col min="3" max="3" width="24.625" customWidth="1"/>
    <col min="6" max="6" width="26" customWidth="1"/>
    <col min="23" max="23" width="31.125" customWidth="1"/>
  </cols>
  <sheetData>
    <row r="1" spans="1:23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</v>
      </c>
      <c r="K1" s="2" t="s">
        <v>8</v>
      </c>
      <c r="L1" s="2" t="s">
        <v>9</v>
      </c>
      <c r="M1" s="6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6" t="s">
        <v>15</v>
      </c>
      <c r="S1" s="6" t="s">
        <v>16</v>
      </c>
      <c r="T1" s="6" t="s">
        <v>17</v>
      </c>
      <c r="U1" s="3" t="s">
        <v>18</v>
      </c>
      <c r="V1" s="6" t="s">
        <v>19</v>
      </c>
      <c r="W1" s="3" t="s">
        <v>20</v>
      </c>
    </row>
    <row r="2" spans="1:23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7" t="s">
        <v>31</v>
      </c>
      <c r="L2" s="3" t="s">
        <v>32</v>
      </c>
      <c r="M2" s="6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3" t="s">
        <v>43</v>
      </c>
    </row>
    <row r="3" spans="1:23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6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6" t="s">
        <v>45</v>
      </c>
      <c r="S3" s="6" t="s">
        <v>45</v>
      </c>
      <c r="T3" s="6" t="s">
        <v>48</v>
      </c>
      <c r="U3" s="6" t="s">
        <v>45</v>
      </c>
      <c r="V3" s="6" t="s">
        <v>44</v>
      </c>
      <c r="W3" s="4" t="s">
        <v>45</v>
      </c>
    </row>
    <row r="4" spans="1:23">
      <c r="A4" s="5" t="s">
        <v>49</v>
      </c>
      <c r="B4" s="3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33</v>
      </c>
      <c r="N4" s="5"/>
      <c r="O4" s="5"/>
      <c r="P4" s="5"/>
      <c r="Q4" s="5"/>
      <c r="R4" s="6"/>
      <c r="S4" s="6"/>
      <c r="T4" s="6"/>
      <c r="U4" s="6"/>
      <c r="V4" s="6"/>
      <c r="W4" s="5"/>
    </row>
    <row r="5" spans="1:30">
      <c r="A5" t="s">
        <v>168</v>
      </c>
      <c r="B5">
        <v>900001</v>
      </c>
      <c r="C5" t="s">
        <v>738</v>
      </c>
      <c r="D5" t="s">
        <v>738</v>
      </c>
      <c r="E5" t="s">
        <v>657</v>
      </c>
      <c r="F5" t="s">
        <v>739</v>
      </c>
      <c r="G5">
        <v>289</v>
      </c>
      <c r="H5">
        <v>301</v>
      </c>
      <c r="I5">
        <v>0.5</v>
      </c>
      <c r="J5">
        <v>0.6</v>
      </c>
      <c r="K5">
        <v>1</v>
      </c>
      <c r="L5">
        <v>0.443</v>
      </c>
      <c r="M5">
        <v>20</v>
      </c>
      <c r="O5" s="7" t="s">
        <v>740</v>
      </c>
      <c r="P5" s="7" t="s">
        <v>178</v>
      </c>
      <c r="Q5" s="8" t="s">
        <v>179</v>
      </c>
      <c r="R5" t="s">
        <v>57</v>
      </c>
      <c r="S5" t="s">
        <v>741</v>
      </c>
      <c r="T5" t="b">
        <v>0</v>
      </c>
      <c r="U5" s="7"/>
      <c r="V5">
        <v>1020101</v>
      </c>
      <c r="W5" t="str">
        <f>"获得英雄"&amp;D5&amp;"后开启"</f>
        <v>获得英雄神秘魔女后开启</v>
      </c>
      <c r="X5" t="s">
        <v>182</v>
      </c>
      <c r="Y5" t="str">
        <f>$AC$5&amp;D5&amp;$AC$6&amp;B5&amp;$AC$7&amp;Z5&amp;$AC$8&amp;AB5&amp;$AC$9&amp;AA5&amp;$AC$10</f>
        <v>{"name":"神秘魔女900001STRENGTHHYZDTK</v>
      </c>
      <c r="Z5" s="9" t="s">
        <v>60</v>
      </c>
      <c r="AA5" s="9" t="s">
        <v>61</v>
      </c>
      <c r="AB5" s="9" t="s">
        <v>183</v>
      </c>
      <c r="AC5" s="7" t="s">
        <v>63</v>
      </c>
      <c r="AD5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"/>
  <sheetViews>
    <sheetView topLeftCell="F1" workbookViewId="0">
      <selection activeCell="U10" sqref="U10"/>
    </sheetView>
  </sheetViews>
  <sheetFormatPr defaultColWidth="9" defaultRowHeight="14.25"/>
  <cols>
    <col min="3" max="3" width="10.375" customWidth="1"/>
    <col min="4" max="4" width="9.375" customWidth="1"/>
    <col min="6" max="6" width="28.5" customWidth="1"/>
    <col min="21" max="21" width="21.625" customWidth="1"/>
    <col min="22" max="22" width="20.875" customWidth="1"/>
  </cols>
  <sheetData>
    <row r="1" spans="1:23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</v>
      </c>
      <c r="K1" s="2" t="s">
        <v>8</v>
      </c>
      <c r="L1" s="2" t="s">
        <v>9</v>
      </c>
      <c r="M1" s="6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6" t="s">
        <v>15</v>
      </c>
      <c r="S1" s="6" t="s">
        <v>16</v>
      </c>
      <c r="T1" s="6" t="s">
        <v>17</v>
      </c>
      <c r="U1" s="3" t="s">
        <v>18</v>
      </c>
      <c r="V1" s="6" t="s">
        <v>19</v>
      </c>
      <c r="W1" s="3" t="s">
        <v>20</v>
      </c>
    </row>
    <row r="2" spans="1:23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7" t="s">
        <v>31</v>
      </c>
      <c r="L2" s="3" t="s">
        <v>32</v>
      </c>
      <c r="M2" s="6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3" t="s">
        <v>43</v>
      </c>
    </row>
    <row r="3" spans="1:23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6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6" t="s">
        <v>45</v>
      </c>
      <c r="S3" s="6" t="s">
        <v>45</v>
      </c>
      <c r="T3" s="6" t="s">
        <v>48</v>
      </c>
      <c r="U3" s="6" t="s">
        <v>45</v>
      </c>
      <c r="V3" s="6" t="s">
        <v>44</v>
      </c>
      <c r="W3" s="4" t="s">
        <v>45</v>
      </c>
    </row>
    <row r="4" spans="1:23">
      <c r="A4" s="5" t="s">
        <v>49</v>
      </c>
      <c r="B4" s="3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33</v>
      </c>
      <c r="N4" s="5"/>
      <c r="O4" s="5"/>
      <c r="P4" s="5"/>
      <c r="Q4" s="5"/>
      <c r="R4" s="6"/>
      <c r="S4" s="6"/>
      <c r="T4" s="6"/>
      <c r="U4" s="6"/>
      <c r="V4" s="6"/>
      <c r="W4" s="5"/>
    </row>
    <row r="5" spans="2:30">
      <c r="B5">
        <v>2100001</v>
      </c>
      <c r="C5" t="s">
        <v>742</v>
      </c>
      <c r="D5" t="s">
        <v>742</v>
      </c>
      <c r="E5" t="s">
        <v>743</v>
      </c>
      <c r="F5" t="s">
        <v>744</v>
      </c>
      <c r="G5">
        <v>289</v>
      </c>
      <c r="H5">
        <v>301</v>
      </c>
      <c r="I5">
        <v>0.5</v>
      </c>
      <c r="J5">
        <v>1</v>
      </c>
      <c r="K5">
        <v>1</v>
      </c>
      <c r="L5">
        <v>0.443</v>
      </c>
      <c r="M5">
        <v>20</v>
      </c>
      <c r="O5" s="7" t="s">
        <v>740</v>
      </c>
      <c r="P5" s="7" t="s">
        <v>178</v>
      </c>
      <c r="Q5" s="8" t="s">
        <v>179</v>
      </c>
      <c r="R5" t="s">
        <v>57</v>
      </c>
      <c r="S5" t="s">
        <v>741</v>
      </c>
      <c r="T5" t="b">
        <v>0</v>
      </c>
      <c r="U5" t="s">
        <v>745</v>
      </c>
      <c r="V5">
        <v>2100001</v>
      </c>
      <c r="W5" t="str">
        <f t="shared" ref="W5:W10" si="0">"获得英雄"&amp;D5&amp;"后开启"</f>
        <v>获得英雄疯帽子鼓手后开启</v>
      </c>
      <c r="X5" t="s">
        <v>182</v>
      </c>
      <c r="Y5" t="str">
        <f t="shared" ref="Y5:Y10" si="1">$AC$5&amp;D5&amp;$AC$6&amp;B5&amp;$AC$7&amp;Z5&amp;$AC$8&amp;AB5&amp;$AC$9&amp;AA5&amp;$AC$10</f>
        <v>{"name":"疯帽子鼓手{"name":"2100001{"name":"STRENGTH{"name":"HYZD{"name":"TK{"name":"</v>
      </c>
      <c r="Z5" s="9" t="s">
        <v>60</v>
      </c>
      <c r="AA5" s="9" t="s">
        <v>61</v>
      </c>
      <c r="AB5" s="9" t="s">
        <v>183</v>
      </c>
      <c r="AC5" s="7" t="s">
        <v>63</v>
      </c>
      <c r="AD5" t="s">
        <v>64</v>
      </c>
    </row>
    <row r="6" spans="2:30">
      <c r="B6">
        <v>2100002</v>
      </c>
      <c r="C6" t="s">
        <v>746</v>
      </c>
      <c r="D6" t="s">
        <v>746</v>
      </c>
      <c r="E6" t="s">
        <v>747</v>
      </c>
      <c r="F6" t="s">
        <v>748</v>
      </c>
      <c r="G6">
        <v>289</v>
      </c>
      <c r="H6">
        <v>301</v>
      </c>
      <c r="I6">
        <v>0.5</v>
      </c>
      <c r="J6">
        <v>1</v>
      </c>
      <c r="K6">
        <v>1</v>
      </c>
      <c r="L6">
        <v>0.443</v>
      </c>
      <c r="M6">
        <v>20</v>
      </c>
      <c r="O6" s="7" t="s">
        <v>740</v>
      </c>
      <c r="P6" s="7" t="s">
        <v>178</v>
      </c>
      <c r="Q6" s="8" t="s">
        <v>179</v>
      </c>
      <c r="R6" t="s">
        <v>57</v>
      </c>
      <c r="S6" t="s">
        <v>741</v>
      </c>
      <c r="T6" t="b">
        <v>0</v>
      </c>
      <c r="U6" t="s">
        <v>749</v>
      </c>
      <c r="V6">
        <v>2100002</v>
      </c>
      <c r="W6" t="str">
        <f t="shared" si="0"/>
        <v>获得英雄桃心皇后后开启</v>
      </c>
      <c r="X6" t="s">
        <v>182</v>
      </c>
      <c r="Y6" t="str">
        <f t="shared" si="1"/>
        <v>{"name":"桃心皇后{"name":"2100002{"name":"STRENGTH{"name":"HYZD{"name":"TK{"name":"</v>
      </c>
      <c r="Z6" s="9" t="s">
        <v>60</v>
      </c>
      <c r="AA6" s="9" t="s">
        <v>61</v>
      </c>
      <c r="AB6" s="9" t="s">
        <v>183</v>
      </c>
      <c r="AC6" s="7" t="s">
        <v>63</v>
      </c>
      <c r="AD6" t="s">
        <v>64</v>
      </c>
    </row>
    <row r="7" spans="2:30">
      <c r="B7">
        <v>2100003</v>
      </c>
      <c r="C7" t="s">
        <v>750</v>
      </c>
      <c r="D7" t="s">
        <v>750</v>
      </c>
      <c r="E7" t="s">
        <v>751</v>
      </c>
      <c r="F7" t="s">
        <v>752</v>
      </c>
      <c r="G7">
        <v>289</v>
      </c>
      <c r="H7">
        <v>301</v>
      </c>
      <c r="I7">
        <v>0.5</v>
      </c>
      <c r="J7">
        <v>0.6</v>
      </c>
      <c r="K7">
        <v>1</v>
      </c>
      <c r="L7">
        <v>0.443</v>
      </c>
      <c r="M7">
        <v>20</v>
      </c>
      <c r="O7" s="7" t="s">
        <v>740</v>
      </c>
      <c r="P7" s="7" t="s">
        <v>178</v>
      </c>
      <c r="Q7" s="8" t="s">
        <v>179</v>
      </c>
      <c r="R7" t="s">
        <v>57</v>
      </c>
      <c r="S7" t="s">
        <v>741</v>
      </c>
      <c r="T7" t="b">
        <v>0</v>
      </c>
      <c r="U7" t="s">
        <v>753</v>
      </c>
      <c r="V7">
        <v>2100003</v>
      </c>
      <c r="W7" t="str">
        <f t="shared" si="0"/>
        <v>获得英雄巫灵婆婆后开启</v>
      </c>
      <c r="X7" t="s">
        <v>182</v>
      </c>
      <c r="Y7" t="str">
        <f t="shared" si="1"/>
        <v>{"name":"巫灵婆婆{"name":"2100003{"name":"STRENGTH{"name":"HYZD{"name":"TK{"name":"</v>
      </c>
      <c r="Z7" s="9" t="s">
        <v>60</v>
      </c>
      <c r="AA7" s="9" t="s">
        <v>61</v>
      </c>
      <c r="AB7" s="9" t="s">
        <v>183</v>
      </c>
      <c r="AC7" s="7" t="s">
        <v>63</v>
      </c>
      <c r="AD7" t="s">
        <v>64</v>
      </c>
    </row>
    <row r="8" spans="2:30">
      <c r="B8">
        <v>2100004</v>
      </c>
      <c r="C8" t="s">
        <v>754</v>
      </c>
      <c r="D8" t="s">
        <v>754</v>
      </c>
      <c r="E8" t="s">
        <v>755</v>
      </c>
      <c r="F8" t="s">
        <v>756</v>
      </c>
      <c r="G8">
        <v>289</v>
      </c>
      <c r="H8">
        <v>301</v>
      </c>
      <c r="I8">
        <v>0.5</v>
      </c>
      <c r="J8">
        <v>1</v>
      </c>
      <c r="K8">
        <v>1</v>
      </c>
      <c r="L8">
        <v>0.443</v>
      </c>
      <c r="M8">
        <v>20</v>
      </c>
      <c r="O8" s="7" t="s">
        <v>740</v>
      </c>
      <c r="P8" s="7" t="s">
        <v>178</v>
      </c>
      <c r="Q8" s="8" t="s">
        <v>179</v>
      </c>
      <c r="R8" t="s">
        <v>57</v>
      </c>
      <c r="S8" t="s">
        <v>741</v>
      </c>
      <c r="T8" t="b">
        <v>0</v>
      </c>
      <c r="U8" t="s">
        <v>757</v>
      </c>
      <c r="V8">
        <v>2100004</v>
      </c>
      <c r="W8" t="str">
        <f t="shared" si="0"/>
        <v>获得英雄小丑士兵后开启</v>
      </c>
      <c r="X8" t="s">
        <v>182</v>
      </c>
      <c r="Y8" t="str">
        <f t="shared" si="1"/>
        <v>{"name":"小丑士兵{"name":"2100004{"name":"STRENGTH{"name":"HYZD{"name":"TK{"name":"</v>
      </c>
      <c r="Z8" s="9" t="s">
        <v>60</v>
      </c>
      <c r="AA8" s="9" t="s">
        <v>61</v>
      </c>
      <c r="AB8" s="9" t="s">
        <v>183</v>
      </c>
      <c r="AC8" s="7" t="s">
        <v>63</v>
      </c>
      <c r="AD8" t="s">
        <v>64</v>
      </c>
    </row>
    <row r="9" spans="2:30">
      <c r="B9">
        <v>2100005</v>
      </c>
      <c r="C9" t="s">
        <v>758</v>
      </c>
      <c r="D9" t="s">
        <v>758</v>
      </c>
      <c r="E9" t="s">
        <v>759</v>
      </c>
      <c r="F9" t="s">
        <v>760</v>
      </c>
      <c r="G9">
        <v>289</v>
      </c>
      <c r="H9">
        <v>301</v>
      </c>
      <c r="I9">
        <v>0.5</v>
      </c>
      <c r="J9">
        <v>0.7</v>
      </c>
      <c r="K9">
        <v>1</v>
      </c>
      <c r="L9">
        <v>0.443</v>
      </c>
      <c r="M9">
        <v>20</v>
      </c>
      <c r="O9" s="7" t="s">
        <v>740</v>
      </c>
      <c r="P9" s="7" t="s">
        <v>178</v>
      </c>
      <c r="Q9" s="8" t="s">
        <v>179</v>
      </c>
      <c r="R9" t="s">
        <v>57</v>
      </c>
      <c r="S9" t="s">
        <v>741</v>
      </c>
      <c r="T9" t="b">
        <v>0</v>
      </c>
      <c r="U9" t="s">
        <v>761</v>
      </c>
      <c r="V9">
        <v>2100005</v>
      </c>
      <c r="W9" t="str">
        <f t="shared" si="0"/>
        <v>获得英雄邪恶公爵后开启</v>
      </c>
      <c r="X9" t="s">
        <v>182</v>
      </c>
      <c r="Y9" t="str">
        <f t="shared" si="1"/>
        <v>{"name":"邪恶公爵{"name":"2100005{"name":"STRENGTH{"name":"HYZD{"name":"TK{"name":"</v>
      </c>
      <c r="Z9" s="9" t="s">
        <v>60</v>
      </c>
      <c r="AA9" s="9" t="s">
        <v>61</v>
      </c>
      <c r="AB9" s="9" t="s">
        <v>183</v>
      </c>
      <c r="AC9" s="7" t="s">
        <v>63</v>
      </c>
      <c r="AD9" t="s">
        <v>64</v>
      </c>
    </row>
    <row r="10" spans="1:30">
      <c r="A10" t="s">
        <v>168</v>
      </c>
      <c r="B10">
        <v>2100006</v>
      </c>
      <c r="C10" t="s">
        <v>762</v>
      </c>
      <c r="D10" t="s">
        <v>762</v>
      </c>
      <c r="E10" t="s">
        <v>763</v>
      </c>
      <c r="F10" t="s">
        <v>764</v>
      </c>
      <c r="G10">
        <v>289</v>
      </c>
      <c r="H10">
        <v>301</v>
      </c>
      <c r="I10">
        <v>0.5</v>
      </c>
      <c r="J10">
        <v>0.8</v>
      </c>
      <c r="K10">
        <v>1</v>
      </c>
      <c r="L10">
        <v>0.443</v>
      </c>
      <c r="M10">
        <v>20</v>
      </c>
      <c r="O10" s="7" t="s">
        <v>740</v>
      </c>
      <c r="P10" s="7" t="s">
        <v>178</v>
      </c>
      <c r="Q10" s="8" t="s">
        <v>179</v>
      </c>
      <c r="R10" t="s">
        <v>57</v>
      </c>
      <c r="S10" t="s">
        <v>741</v>
      </c>
      <c r="T10" t="b">
        <v>0</v>
      </c>
      <c r="U10" t="s">
        <v>761</v>
      </c>
      <c r="V10">
        <v>2100005</v>
      </c>
      <c r="W10" t="str">
        <f t="shared" si="0"/>
        <v>获得英雄乡村骑士后开启</v>
      </c>
      <c r="X10" t="s">
        <v>182</v>
      </c>
      <c r="Y10" t="str">
        <f t="shared" si="1"/>
        <v>{"name":"乡村骑士{"name":"2100006{"name":"STRENGTH{"name":"HYZD{"name":"TK{"name":"</v>
      </c>
      <c r="Z10" s="9" t="s">
        <v>60</v>
      </c>
      <c r="AA10" s="9" t="s">
        <v>61</v>
      </c>
      <c r="AB10" s="9" t="s">
        <v>183</v>
      </c>
      <c r="AC10" s="7" t="s">
        <v>63</v>
      </c>
      <c r="AD10" t="s">
        <v>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3"/>
  <sheetViews>
    <sheetView topLeftCell="B1" workbookViewId="0">
      <selection activeCell="F24" sqref="F24"/>
    </sheetView>
  </sheetViews>
  <sheetFormatPr defaultColWidth="9" defaultRowHeight="14.25"/>
  <cols>
    <col min="1" max="2" width="9.5" customWidth="1"/>
    <col min="3" max="3" width="10.5" customWidth="1"/>
    <col min="4" max="4" width="9.5" customWidth="1"/>
    <col min="5" max="5" width="10.875" customWidth="1"/>
    <col min="6" max="6" width="39.375" customWidth="1"/>
    <col min="7" max="8" width="9" customWidth="1"/>
    <col min="9" max="9" width="7.5" customWidth="1"/>
    <col min="10" max="10" width="8.5" customWidth="1"/>
    <col min="11" max="11" width="9.5" customWidth="1"/>
    <col min="12" max="12" width="7.5" customWidth="1"/>
    <col min="13" max="13" width="9.5" customWidth="1"/>
    <col min="14" max="14" width="9.875" customWidth="1"/>
    <col min="15" max="15" width="59.375" customWidth="1"/>
    <col min="16" max="17" width="56" customWidth="1"/>
    <col min="18" max="18" width="31.625" style="8" customWidth="1"/>
    <col min="19" max="19" width="20.5" customWidth="1"/>
    <col min="20" max="20" width="29.375" customWidth="1"/>
    <col min="21" max="21" width="56" customWidth="1"/>
    <col min="22" max="22" width="42.375" customWidth="1"/>
    <col min="23" max="23" width="25" customWidth="1"/>
    <col min="24" max="24" width="8.5" customWidth="1"/>
    <col min="25" max="25" width="123.25" customWidth="1"/>
    <col min="26" max="26" width="11.125" customWidth="1"/>
    <col min="27" max="27" width="5.5" customWidth="1"/>
    <col min="28" max="28" width="26.625" customWidth="1"/>
    <col min="30" max="30" width="133.75" customWidth="1"/>
  </cols>
  <sheetData>
    <row r="1" s="3" customFormat="1" ht="13.5" spans="1:23">
      <c r="A1" s="3" t="s">
        <v>0</v>
      </c>
      <c r="B1" s="3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/>
    </row>
    <row r="3" spans="1:24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4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4" t="s">
        <v>45</v>
      </c>
      <c r="S3" s="4" t="s">
        <v>45</v>
      </c>
      <c r="T3" s="4" t="s">
        <v>48</v>
      </c>
      <c r="U3" s="4" t="s">
        <v>45</v>
      </c>
      <c r="V3" s="4" t="s">
        <v>44</v>
      </c>
      <c r="W3" s="4" t="s">
        <v>45</v>
      </c>
      <c r="X3" s="4"/>
    </row>
    <row r="4" spans="1:24">
      <c r="A4" s="5" t="s">
        <v>49</v>
      </c>
      <c r="B4" s="5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33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2:30">
      <c r="B5">
        <v>200001</v>
      </c>
      <c r="C5" t="s">
        <v>173</v>
      </c>
      <c r="D5" t="s">
        <v>174</v>
      </c>
      <c r="E5" t="s">
        <v>175</v>
      </c>
      <c r="F5" t="s">
        <v>176</v>
      </c>
      <c r="G5">
        <v>144.5</v>
      </c>
      <c r="H5">
        <v>150.5</v>
      </c>
      <c r="I5">
        <v>1</v>
      </c>
      <c r="J5">
        <v>1.3</v>
      </c>
      <c r="K5">
        <v>1</v>
      </c>
      <c r="L5">
        <v>0.443</v>
      </c>
      <c r="M5">
        <v>20</v>
      </c>
      <c r="O5" s="7" t="s">
        <v>177</v>
      </c>
      <c r="P5" s="7" t="s">
        <v>178</v>
      </c>
      <c r="Q5" s="8" t="s">
        <v>179</v>
      </c>
      <c r="R5" t="s">
        <v>57</v>
      </c>
      <c r="S5" t="s">
        <v>180</v>
      </c>
      <c r="T5" t="b">
        <v>1</v>
      </c>
      <c r="U5" s="7" t="s">
        <v>181</v>
      </c>
      <c r="V5">
        <v>1020101</v>
      </c>
      <c r="W5" t="str">
        <f>"获得英雄"&amp;D5&amp;"后开启"</f>
        <v>获得英雄塔巴斯后开启</v>
      </c>
      <c r="X5" t="s">
        <v>182</v>
      </c>
      <c r="Y5" t="str">
        <f>$AC$5&amp;D5&amp;$AC$6&amp;B5&amp;$AC$7&amp;Z5&amp;$AC$8&amp;AB5&amp;$AC$9&amp;AA5&amp;$AC$10</f>
        <v>{"name":"塔巴斯","quality":4,"model":200001,"profession":"STRENGTH","raceType":"HYZD","job":"TK","level":10,"star":10}</v>
      </c>
      <c r="Z5" s="9" t="s">
        <v>60</v>
      </c>
      <c r="AA5" s="9" t="s">
        <v>61</v>
      </c>
      <c r="AB5" s="9" t="s">
        <v>183</v>
      </c>
      <c r="AC5" s="7" t="s">
        <v>63</v>
      </c>
      <c r="AD5" t="s">
        <v>64</v>
      </c>
    </row>
    <row r="6" spans="2:29">
      <c r="B6">
        <v>200002</v>
      </c>
      <c r="C6" t="s">
        <v>184</v>
      </c>
      <c r="D6" t="s">
        <v>185</v>
      </c>
      <c r="E6" t="s">
        <v>186</v>
      </c>
      <c r="F6" t="s">
        <v>187</v>
      </c>
      <c r="G6">
        <v>150</v>
      </c>
      <c r="H6">
        <v>156</v>
      </c>
      <c r="I6">
        <v>1</v>
      </c>
      <c r="J6">
        <v>1.3</v>
      </c>
      <c r="K6">
        <v>1</v>
      </c>
      <c r="L6">
        <v>0.6</v>
      </c>
      <c r="M6">
        <v>20</v>
      </c>
      <c r="O6" s="8" t="s">
        <v>188</v>
      </c>
      <c r="P6" s="8" t="s">
        <v>189</v>
      </c>
      <c r="Q6" s="8" t="s">
        <v>190</v>
      </c>
      <c r="R6" s="22" t="s">
        <v>72</v>
      </c>
      <c r="S6" t="s">
        <v>191</v>
      </c>
      <c r="T6" t="b">
        <v>1</v>
      </c>
      <c r="U6" s="7" t="s">
        <v>190</v>
      </c>
      <c r="V6">
        <v>1020201</v>
      </c>
      <c r="W6" t="str">
        <f t="shared" ref="W6:W19" si="0">"获得英雄"&amp;D6&amp;"后开启"</f>
        <v>获得英雄莎莉后开启</v>
      </c>
      <c r="X6" t="s">
        <v>192</v>
      </c>
      <c r="Y6" t="str">
        <f t="shared" ref="Y6:Y12" si="1">$AC$5&amp;D6&amp;$AC$6&amp;B6&amp;$AC$7&amp;Z6&amp;$AC$8&amp;AB6&amp;$AC$9&amp;AA6&amp;$AC$10</f>
        <v>{"name":"莎莉","quality":4,"model":200002,"profession":"STRENGTH","raceType":"HYZD","job":"ZS","level":10,"star":10}</v>
      </c>
      <c r="Z6" s="9" t="s">
        <v>60</v>
      </c>
      <c r="AA6" s="9" t="s">
        <v>74</v>
      </c>
      <c r="AB6" s="9" t="s">
        <v>183</v>
      </c>
      <c r="AC6" s="7" t="s">
        <v>75</v>
      </c>
    </row>
    <row r="7" spans="2:29">
      <c r="B7">
        <v>200003</v>
      </c>
      <c r="C7" t="s">
        <v>193</v>
      </c>
      <c r="D7" t="s">
        <v>194</v>
      </c>
      <c r="E7" t="s">
        <v>195</v>
      </c>
      <c r="F7" t="s">
        <v>196</v>
      </c>
      <c r="G7">
        <v>169.56</v>
      </c>
      <c r="H7">
        <v>98.8</v>
      </c>
      <c r="I7">
        <v>1</v>
      </c>
      <c r="J7">
        <v>1.3</v>
      </c>
      <c r="K7">
        <v>1</v>
      </c>
      <c r="L7">
        <v>0.504</v>
      </c>
      <c r="M7">
        <v>20</v>
      </c>
      <c r="O7" s="8" t="s">
        <v>197</v>
      </c>
      <c r="P7" s="8" t="s">
        <v>198</v>
      </c>
      <c r="Q7" s="8" t="s">
        <v>199</v>
      </c>
      <c r="R7" s="22" t="s">
        <v>83</v>
      </c>
      <c r="S7" t="s">
        <v>200</v>
      </c>
      <c r="T7" t="b">
        <v>1</v>
      </c>
      <c r="U7" s="7" t="s">
        <v>201</v>
      </c>
      <c r="V7">
        <v>1020301</v>
      </c>
      <c r="W7" t="str">
        <f t="shared" si="0"/>
        <v>获得英雄贝拉后开启</v>
      </c>
      <c r="X7" t="s">
        <v>59</v>
      </c>
      <c r="Y7" t="str">
        <f t="shared" si="1"/>
        <v>{"name":"贝拉","quality":4,"model":200003,"profession":"INTELLECT","raceType":"HYZD","job":"FS","level":10,"star":10}</v>
      </c>
      <c r="Z7" s="9" t="s">
        <v>85</v>
      </c>
      <c r="AA7" s="9" t="s">
        <v>86</v>
      </c>
      <c r="AB7" s="9" t="s">
        <v>183</v>
      </c>
      <c r="AC7" s="7" t="s">
        <v>87</v>
      </c>
    </row>
    <row r="8" spans="2:29">
      <c r="B8">
        <v>200004</v>
      </c>
      <c r="C8" t="s">
        <v>202</v>
      </c>
      <c r="D8" t="s">
        <v>203</v>
      </c>
      <c r="E8" t="s">
        <v>204</v>
      </c>
      <c r="F8" t="s">
        <v>205</v>
      </c>
      <c r="G8">
        <v>145</v>
      </c>
      <c r="H8">
        <v>142</v>
      </c>
      <c r="I8">
        <v>1</v>
      </c>
      <c r="J8">
        <v>1.3</v>
      </c>
      <c r="K8">
        <v>1</v>
      </c>
      <c r="L8">
        <v>0.545</v>
      </c>
      <c r="M8">
        <v>20</v>
      </c>
      <c r="O8" s="8" t="s">
        <v>206</v>
      </c>
      <c r="P8" s="8" t="s">
        <v>207</v>
      </c>
      <c r="Q8" s="8" t="s">
        <v>208</v>
      </c>
      <c r="R8" s="23" t="s">
        <v>95</v>
      </c>
      <c r="S8" t="s">
        <v>209</v>
      </c>
      <c r="T8" t="b">
        <v>1</v>
      </c>
      <c r="U8" s="7" t="s">
        <v>208</v>
      </c>
      <c r="V8">
        <v>1020401</v>
      </c>
      <c r="W8" t="str">
        <f t="shared" si="0"/>
        <v>获得英雄普鲁特后开启</v>
      </c>
      <c r="X8" t="s">
        <v>210</v>
      </c>
      <c r="Y8" t="str">
        <f t="shared" si="1"/>
        <v>{"name":"普鲁特","quality":4,"model":200004,"profession":"INTELLECT","raceType":"HYZD","job":"SS","level":10,"star":10}</v>
      </c>
      <c r="Z8" s="9" t="s">
        <v>85</v>
      </c>
      <c r="AA8" s="9" t="s">
        <v>97</v>
      </c>
      <c r="AB8" s="9" t="s">
        <v>183</v>
      </c>
      <c r="AC8" s="7" t="s">
        <v>98</v>
      </c>
    </row>
    <row r="9" spans="2:29">
      <c r="B9">
        <v>200005</v>
      </c>
      <c r="C9" t="s">
        <v>211</v>
      </c>
      <c r="D9" t="s">
        <v>212</v>
      </c>
      <c r="E9" t="s">
        <v>213</v>
      </c>
      <c r="F9" t="s">
        <v>214</v>
      </c>
      <c r="G9">
        <v>115</v>
      </c>
      <c r="H9">
        <v>135</v>
      </c>
      <c r="I9">
        <v>1</v>
      </c>
      <c r="J9">
        <v>1.755</v>
      </c>
      <c r="K9">
        <v>1</v>
      </c>
      <c r="L9">
        <v>0.6</v>
      </c>
      <c r="M9">
        <v>20</v>
      </c>
      <c r="O9" s="8" t="s">
        <v>215</v>
      </c>
      <c r="P9" s="8" t="s">
        <v>216</v>
      </c>
      <c r="Q9" s="8" t="s">
        <v>217</v>
      </c>
      <c r="R9" s="23" t="s">
        <v>106</v>
      </c>
      <c r="S9" t="s">
        <v>218</v>
      </c>
      <c r="T9" t="b">
        <v>1</v>
      </c>
      <c r="U9" s="7" t="s">
        <v>217</v>
      </c>
      <c r="V9">
        <v>1020501</v>
      </c>
      <c r="W9" t="str">
        <f t="shared" si="0"/>
        <v>获得英雄奥尔萨后开启</v>
      </c>
      <c r="X9" t="s">
        <v>219</v>
      </c>
      <c r="Y9" t="str">
        <f t="shared" si="1"/>
        <v>{"name":"奥尔萨","quality":4,"model":200005,"profession":"INTELLECT","raceType":"HYZD","job":"MS","level":10,"star":10}</v>
      </c>
      <c r="Z9" s="9" t="s">
        <v>85</v>
      </c>
      <c r="AA9" s="9" t="s">
        <v>108</v>
      </c>
      <c r="AB9" s="9" t="s">
        <v>183</v>
      </c>
      <c r="AC9" s="7" t="s">
        <v>109</v>
      </c>
    </row>
    <row r="10" spans="2:29">
      <c r="B10">
        <v>200006</v>
      </c>
      <c r="C10" t="s">
        <v>220</v>
      </c>
      <c r="D10" t="s">
        <v>221</v>
      </c>
      <c r="E10" t="s">
        <v>222</v>
      </c>
      <c r="F10" t="s">
        <v>223</v>
      </c>
      <c r="G10">
        <v>144.72</v>
      </c>
      <c r="H10">
        <v>121.5</v>
      </c>
      <c r="I10">
        <v>1</v>
      </c>
      <c r="J10">
        <v>1.3</v>
      </c>
      <c r="K10">
        <v>1</v>
      </c>
      <c r="L10">
        <v>0.624</v>
      </c>
      <c r="M10">
        <v>20</v>
      </c>
      <c r="O10" s="8" t="s">
        <v>224</v>
      </c>
      <c r="P10" s="8" t="s">
        <v>225</v>
      </c>
      <c r="Q10" s="8" t="s">
        <v>226</v>
      </c>
      <c r="R10" s="23" t="s">
        <v>117</v>
      </c>
      <c r="S10" t="s">
        <v>227</v>
      </c>
      <c r="T10" t="b">
        <v>1</v>
      </c>
      <c r="U10" s="7" t="s">
        <v>226</v>
      </c>
      <c r="V10">
        <v>1020601</v>
      </c>
      <c r="W10" t="str">
        <f t="shared" si="0"/>
        <v>获得英雄曼德拉后开启</v>
      </c>
      <c r="X10" t="s">
        <v>222</v>
      </c>
      <c r="Y10" t="str">
        <f t="shared" si="1"/>
        <v>{"name":"曼德拉","quality":4,"model":200006,"profession":"INTELLECT","raceType":"HYZD","job":"WS","level":10,"star":10}</v>
      </c>
      <c r="Z10" s="9" t="s">
        <v>85</v>
      </c>
      <c r="AA10" s="9" t="s">
        <v>119</v>
      </c>
      <c r="AB10" s="9" t="s">
        <v>183</v>
      </c>
      <c r="AC10" s="9" t="s">
        <v>120</v>
      </c>
    </row>
    <row r="11" spans="2:28">
      <c r="B11">
        <v>200007</v>
      </c>
      <c r="C11" t="s">
        <v>228</v>
      </c>
      <c r="D11" t="s">
        <v>229</v>
      </c>
      <c r="E11" t="s">
        <v>230</v>
      </c>
      <c r="F11" t="s">
        <v>231</v>
      </c>
      <c r="G11">
        <v>161.46</v>
      </c>
      <c r="H11">
        <v>179.8</v>
      </c>
      <c r="I11">
        <v>1</v>
      </c>
      <c r="J11">
        <v>1.3</v>
      </c>
      <c r="K11">
        <v>1</v>
      </c>
      <c r="L11">
        <v>0.465</v>
      </c>
      <c r="M11">
        <v>20</v>
      </c>
      <c r="O11" s="8" t="s">
        <v>232</v>
      </c>
      <c r="P11" s="8" t="s">
        <v>233</v>
      </c>
      <c r="Q11" s="8" t="s">
        <v>234</v>
      </c>
      <c r="R11" s="23" t="s">
        <v>128</v>
      </c>
      <c r="S11" t="s">
        <v>235</v>
      </c>
      <c r="T11" t="b">
        <v>1</v>
      </c>
      <c r="U11" s="7" t="s">
        <v>234</v>
      </c>
      <c r="V11">
        <v>1020701</v>
      </c>
      <c r="W11" t="str">
        <f t="shared" si="0"/>
        <v>获得英雄郎格曼后开启</v>
      </c>
      <c r="X11" t="s">
        <v>236</v>
      </c>
      <c r="Y11" t="str">
        <f t="shared" si="1"/>
        <v>{"name":"郎格曼","quality":4,"model":200007,"profession":"AGILITY","raceType":"HYZD","job":"YX","level":10,"star":10}</v>
      </c>
      <c r="Z11" s="9" t="s">
        <v>130</v>
      </c>
      <c r="AA11" s="9" t="s">
        <v>131</v>
      </c>
      <c r="AB11" s="9" t="s">
        <v>183</v>
      </c>
    </row>
    <row r="12" spans="2:28">
      <c r="B12">
        <v>200008</v>
      </c>
      <c r="C12" t="s">
        <v>237</v>
      </c>
      <c r="D12" t="s">
        <v>238</v>
      </c>
      <c r="E12" t="s">
        <v>239</v>
      </c>
      <c r="F12" s="11" t="s">
        <v>240</v>
      </c>
      <c r="G12">
        <v>186.3</v>
      </c>
      <c r="H12">
        <v>125.28</v>
      </c>
      <c r="I12">
        <v>1</v>
      </c>
      <c r="J12">
        <v>1.3</v>
      </c>
      <c r="K12">
        <v>1</v>
      </c>
      <c r="L12">
        <v>0.494</v>
      </c>
      <c r="M12">
        <v>20</v>
      </c>
      <c r="O12" s="8" t="s">
        <v>241</v>
      </c>
      <c r="P12" s="8" t="s">
        <v>242</v>
      </c>
      <c r="Q12" s="8" t="s">
        <v>243</v>
      </c>
      <c r="R12" s="23" t="s">
        <v>139</v>
      </c>
      <c r="S12" t="s">
        <v>244</v>
      </c>
      <c r="T12" t="b">
        <v>1</v>
      </c>
      <c r="U12" s="7" t="s">
        <v>243</v>
      </c>
      <c r="V12">
        <v>1020801</v>
      </c>
      <c r="W12" t="str">
        <f t="shared" si="0"/>
        <v>获得英雄岚后开启</v>
      </c>
      <c r="X12" t="s">
        <v>59</v>
      </c>
      <c r="Y12" t="str">
        <f t="shared" si="1"/>
        <v>{"name":"岚","quality":4,"model":200008,"profession":"AGILITY","raceType":"HYZD","job":"CK","level":10,"star":10}</v>
      </c>
      <c r="Z12" s="9" t="s">
        <v>130</v>
      </c>
      <c r="AA12" s="9" t="s">
        <v>141</v>
      </c>
      <c r="AB12" s="9" t="s">
        <v>183</v>
      </c>
    </row>
    <row r="13" s="28" customFormat="1" spans="1:13">
      <c r="A13" s="29" t="s">
        <v>142</v>
      </c>
      <c r="E13" s="7"/>
      <c r="M13">
        <v>20</v>
      </c>
    </row>
    <row r="14" spans="2:24">
      <c r="B14">
        <v>20000501</v>
      </c>
      <c r="C14" s="7" t="s">
        <v>245</v>
      </c>
      <c r="D14" s="7" t="s">
        <v>245</v>
      </c>
      <c r="E14" t="s">
        <v>246</v>
      </c>
      <c r="F14" t="s">
        <v>247</v>
      </c>
      <c r="G14">
        <v>64</v>
      </c>
      <c r="H14">
        <v>51.2</v>
      </c>
      <c r="I14">
        <v>1</v>
      </c>
      <c r="J14">
        <v>1.3</v>
      </c>
      <c r="K14">
        <v>1</v>
      </c>
      <c r="L14">
        <v>0.6</v>
      </c>
      <c r="M14">
        <v>20</v>
      </c>
      <c r="N14" t="s">
        <v>248</v>
      </c>
      <c r="O14" s="8" t="s">
        <v>249</v>
      </c>
      <c r="P14" s="8"/>
      <c r="Q14" s="8"/>
      <c r="R14" s="23" t="s">
        <v>250</v>
      </c>
      <c r="S14" s="7" t="s">
        <v>245</v>
      </c>
      <c r="U14" s="7"/>
      <c r="W14" t="str">
        <f>"获得英雄"&amp;D14&amp;"后开启"</f>
        <v>获得英雄图腾后开启</v>
      </c>
      <c r="X14" t="s">
        <v>251</v>
      </c>
    </row>
    <row r="15" spans="2:28">
      <c r="B15">
        <v>200009</v>
      </c>
      <c r="C15" s="7" t="s">
        <v>252</v>
      </c>
      <c r="D15" s="7" t="s">
        <v>253</v>
      </c>
      <c r="E15" t="s">
        <v>254</v>
      </c>
      <c r="F15" s="7" t="s">
        <v>255</v>
      </c>
      <c r="G15">
        <v>131</v>
      </c>
      <c r="H15">
        <v>173</v>
      </c>
      <c r="I15">
        <v>1</v>
      </c>
      <c r="J15">
        <v>1.3</v>
      </c>
      <c r="K15">
        <v>1</v>
      </c>
      <c r="L15">
        <v>0.522</v>
      </c>
      <c r="M15">
        <v>20</v>
      </c>
      <c r="O15" s="8" t="s">
        <v>256</v>
      </c>
      <c r="P15" s="8" t="s">
        <v>257</v>
      </c>
      <c r="Q15" s="8" t="s">
        <v>258</v>
      </c>
      <c r="R15" s="23" t="s">
        <v>139</v>
      </c>
      <c r="S15" s="7" t="s">
        <v>259</v>
      </c>
      <c r="T15" t="b">
        <v>1</v>
      </c>
      <c r="U15" s="7" t="s">
        <v>258</v>
      </c>
      <c r="V15">
        <v>1020299</v>
      </c>
      <c r="W15" t="str">
        <f t="shared" si="0"/>
        <v>获得英雄雅克后开启</v>
      </c>
      <c r="X15" t="s">
        <v>260</v>
      </c>
      <c r="Y15" t="str">
        <f t="shared" ref="Y15:Y19" si="2">$AC$5&amp;D15&amp;$AC$6&amp;B15&amp;$AC$7&amp;Z15&amp;$AC$8&amp;AB15&amp;$AC$9&amp;AA15&amp;$AC$10</f>
        <v>{"name":"雅克","quality":4,"model":200009,"profession":"STRENGTH","raceType":"HYZD","job":"ZS","level":10,"star":10}</v>
      </c>
      <c r="Z15" s="9" t="s">
        <v>60</v>
      </c>
      <c r="AA15" s="9" t="s">
        <v>74</v>
      </c>
      <c r="AB15" s="9" t="s">
        <v>183</v>
      </c>
    </row>
    <row r="16" spans="2:28">
      <c r="B16">
        <v>200010</v>
      </c>
      <c r="C16" s="7" t="s">
        <v>261</v>
      </c>
      <c r="D16" s="7" t="s">
        <v>262</v>
      </c>
      <c r="E16" t="s">
        <v>263</v>
      </c>
      <c r="F16" s="7" t="s">
        <v>264</v>
      </c>
      <c r="G16">
        <v>144</v>
      </c>
      <c r="H16">
        <v>158</v>
      </c>
      <c r="I16">
        <v>1</v>
      </c>
      <c r="J16">
        <v>1.3</v>
      </c>
      <c r="K16">
        <v>1</v>
      </c>
      <c r="L16">
        <v>0.51</v>
      </c>
      <c r="M16">
        <v>20</v>
      </c>
      <c r="O16" s="8" t="s">
        <v>265</v>
      </c>
      <c r="P16" s="8" t="s">
        <v>266</v>
      </c>
      <c r="Q16" s="8" t="s">
        <v>267</v>
      </c>
      <c r="R16" s="23" t="s">
        <v>139</v>
      </c>
      <c r="S16" s="7" t="s">
        <v>268</v>
      </c>
      <c r="T16" t="b">
        <v>1</v>
      </c>
      <c r="U16" s="7" t="s">
        <v>267</v>
      </c>
      <c r="V16">
        <v>1020599</v>
      </c>
      <c r="W16" t="str">
        <f t="shared" si="0"/>
        <v>获得英雄格鲁姆后开启</v>
      </c>
      <c r="Y16" t="str">
        <f t="shared" si="2"/>
        <v>{"name":"格鲁姆","quality":4,"model":200010,"profession":"AGILITY","raceType":"HYZD","job":"CK","level":10,"star":10}</v>
      </c>
      <c r="Z16" s="9" t="s">
        <v>130</v>
      </c>
      <c r="AA16" s="9" t="s">
        <v>141</v>
      </c>
      <c r="AB16" s="9" t="s">
        <v>183</v>
      </c>
    </row>
    <row r="17" spans="2:28">
      <c r="B17">
        <v>200011</v>
      </c>
      <c r="C17" t="s">
        <v>269</v>
      </c>
      <c r="D17" t="s">
        <v>270</v>
      </c>
      <c r="E17" t="s">
        <v>271</v>
      </c>
      <c r="F17" t="s">
        <v>272</v>
      </c>
      <c r="G17">
        <v>123</v>
      </c>
      <c r="H17">
        <v>166.8</v>
      </c>
      <c r="I17">
        <v>1</v>
      </c>
      <c r="J17">
        <v>1.3</v>
      </c>
      <c r="K17">
        <v>1</v>
      </c>
      <c r="L17">
        <v>0.782</v>
      </c>
      <c r="M17">
        <v>20</v>
      </c>
      <c r="O17" s="8" t="s">
        <v>273</v>
      </c>
      <c r="P17" s="8" t="s">
        <v>274</v>
      </c>
      <c r="Q17" s="8" t="s">
        <v>275</v>
      </c>
      <c r="R17" s="23" t="s">
        <v>139</v>
      </c>
      <c r="S17" t="s">
        <v>276</v>
      </c>
      <c r="T17" t="b">
        <v>1</v>
      </c>
      <c r="U17" t="s">
        <v>275</v>
      </c>
      <c r="V17" s="7">
        <v>1020799</v>
      </c>
      <c r="W17" t="str">
        <f t="shared" si="0"/>
        <v>获得英雄汤姆金后开启</v>
      </c>
      <c r="Y17" t="str">
        <f t="shared" si="2"/>
        <v>{"name":"汤姆金","quality":4,"model":200011,"profession":"AGILITY","raceType":"HYZD","job":"YX","level":10,"star":10}</v>
      </c>
      <c r="Z17" s="9" t="s">
        <v>130</v>
      </c>
      <c r="AA17" s="9" t="s">
        <v>131</v>
      </c>
      <c r="AB17" s="9" t="s">
        <v>183</v>
      </c>
    </row>
    <row r="18" spans="1:30">
      <c r="A18" t="s">
        <v>168</v>
      </c>
      <c r="B18">
        <v>200012</v>
      </c>
      <c r="C18" t="s">
        <v>277</v>
      </c>
      <c r="D18" t="s">
        <v>174</v>
      </c>
      <c r="E18" t="s">
        <v>175</v>
      </c>
      <c r="F18" t="s">
        <v>278</v>
      </c>
      <c r="G18">
        <v>144.5</v>
      </c>
      <c r="H18">
        <v>150.5</v>
      </c>
      <c r="I18">
        <v>1</v>
      </c>
      <c r="J18">
        <v>1.3</v>
      </c>
      <c r="K18">
        <v>1</v>
      </c>
      <c r="L18">
        <v>0.443</v>
      </c>
      <c r="M18">
        <v>20</v>
      </c>
      <c r="O18" s="7" t="s">
        <v>177</v>
      </c>
      <c r="P18" s="7" t="s">
        <v>178</v>
      </c>
      <c r="Q18" s="8" t="s">
        <v>279</v>
      </c>
      <c r="R18" t="s">
        <v>57</v>
      </c>
      <c r="S18" t="s">
        <v>180</v>
      </c>
      <c r="T18" t="b">
        <v>1</v>
      </c>
      <c r="U18" s="7" t="s">
        <v>279</v>
      </c>
      <c r="V18">
        <v>1020101</v>
      </c>
      <c r="W18" t="str">
        <f t="shared" si="0"/>
        <v>获得英雄塔巴斯后开启</v>
      </c>
      <c r="X18" t="s">
        <v>182</v>
      </c>
      <c r="Y18" t="str">
        <f t="shared" si="2"/>
        <v>{"name":"塔巴斯","quality":4,"model":200012,"profession":"STRENGTH","raceType":"HYZD","job":"TK","level":10,"star":10}</v>
      </c>
      <c r="Z18" s="9" t="s">
        <v>60</v>
      </c>
      <c r="AA18" s="9" t="s">
        <v>61</v>
      </c>
      <c r="AB18" s="9" t="s">
        <v>183</v>
      </c>
      <c r="AC18" s="7" t="s">
        <v>63</v>
      </c>
      <c r="AD18" t="s">
        <v>64</v>
      </c>
    </row>
    <row r="19" customFormat="1" spans="2:29">
      <c r="B19">
        <v>200013</v>
      </c>
      <c r="C19" t="s">
        <v>280</v>
      </c>
      <c r="D19" t="s">
        <v>185</v>
      </c>
      <c r="E19" t="s">
        <v>186</v>
      </c>
      <c r="F19" t="s">
        <v>187</v>
      </c>
      <c r="G19">
        <v>150</v>
      </c>
      <c r="H19">
        <v>156</v>
      </c>
      <c r="I19">
        <v>1</v>
      </c>
      <c r="J19">
        <v>1.3</v>
      </c>
      <c r="K19">
        <v>1</v>
      </c>
      <c r="L19">
        <v>0.6</v>
      </c>
      <c r="M19">
        <v>20</v>
      </c>
      <c r="O19" s="8" t="s">
        <v>188</v>
      </c>
      <c r="P19" s="8" t="s">
        <v>189</v>
      </c>
      <c r="Q19" s="8" t="s">
        <v>281</v>
      </c>
      <c r="R19" s="22" t="s">
        <v>72</v>
      </c>
      <c r="S19" t="s">
        <v>191</v>
      </c>
      <c r="T19" t="b">
        <v>1</v>
      </c>
      <c r="U19" s="7" t="s">
        <v>281</v>
      </c>
      <c r="V19">
        <v>1020201</v>
      </c>
      <c r="W19" t="str">
        <f t="shared" si="0"/>
        <v>获得英雄莎莉后开启</v>
      </c>
      <c r="X19" t="s">
        <v>192</v>
      </c>
      <c r="Y19" t="str">
        <f t="shared" si="2"/>
        <v>{"name":"莎莉","quality":4,"model":200013,"profession":"STRENGTH","raceType":"HYZD","job":"ZS","level":10,"star":10}</v>
      </c>
      <c r="Z19" s="9" t="s">
        <v>60</v>
      </c>
      <c r="AA19" s="9" t="s">
        <v>74</v>
      </c>
      <c r="AB19" s="9" t="s">
        <v>183</v>
      </c>
      <c r="AC19" s="7" t="s">
        <v>75</v>
      </c>
    </row>
    <row r="20" spans="15:25">
      <c r="O20" s="8"/>
      <c r="R20" s="23"/>
      <c r="V20" s="7"/>
      <c r="Y20" s="9"/>
    </row>
    <row r="21" spans="18:25">
      <c r="R21" s="23"/>
      <c r="V21" s="7"/>
      <c r="Y21" s="9"/>
    </row>
    <row r="22" spans="15:25">
      <c r="O22" s="8"/>
      <c r="Q22" s="8"/>
      <c r="R22" s="23"/>
      <c r="V22" s="7"/>
      <c r="Y22" s="9"/>
    </row>
    <row r="23" spans="17:25">
      <c r="Q23" s="8"/>
      <c r="R23" s="23"/>
      <c r="V23" s="7"/>
      <c r="Y23" s="9"/>
    </row>
    <row r="24" spans="17:18">
      <c r="Q24" s="8"/>
      <c r="R24" s="23"/>
    </row>
    <row r="25" spans="17:18">
      <c r="Q25" s="8"/>
      <c r="R25" s="23"/>
    </row>
    <row r="26" spans="17:18">
      <c r="Q26" s="8"/>
      <c r="R26" s="23"/>
    </row>
    <row r="27" spans="17:18">
      <c r="Q27" s="8"/>
      <c r="R27" s="23"/>
    </row>
    <row r="28" spans="17:18">
      <c r="Q28" s="8"/>
      <c r="R28" s="23"/>
    </row>
    <row r="29" spans="18:18">
      <c r="R29" s="23"/>
    </row>
    <row r="30" spans="18:18">
      <c r="R30" s="23"/>
    </row>
    <row r="31" spans="18:18">
      <c r="R31" s="23"/>
    </row>
    <row r="32" spans="6:18">
      <c r="F32">
        <v>100</v>
      </c>
      <c r="G32">
        <v>15</v>
      </c>
      <c r="R32" s="23"/>
    </row>
    <row r="33" spans="18:18">
      <c r="R33" s="23"/>
    </row>
    <row r="34" spans="18:18">
      <c r="R34" s="23"/>
    </row>
    <row r="35" spans="18:18">
      <c r="R35" s="23"/>
    </row>
    <row r="36" spans="18:18">
      <c r="R36" s="23"/>
    </row>
    <row r="37" spans="18:18">
      <c r="R37" s="23"/>
    </row>
    <row r="38" spans="18:18">
      <c r="R38" s="23"/>
    </row>
    <row r="39" spans="18:18">
      <c r="R39" s="23"/>
    </row>
    <row r="40" spans="18:18">
      <c r="R40" s="23"/>
    </row>
    <row r="41" spans="18:18">
      <c r="R41" s="23"/>
    </row>
    <row r="42" spans="18:18">
      <c r="R42" s="23"/>
    </row>
    <row r="43" spans="18:18">
      <c r="R43" s="23"/>
    </row>
    <row r="44" spans="18:18">
      <c r="R44" s="23"/>
    </row>
    <row r="45" spans="18:18">
      <c r="R45" s="23"/>
    </row>
    <row r="46" spans="18:18">
      <c r="R46" s="23"/>
    </row>
    <row r="47" spans="18:18">
      <c r="R47" s="23"/>
    </row>
    <row r="48" spans="18:18">
      <c r="R48" s="23"/>
    </row>
    <row r="49" spans="18:18">
      <c r="R49" s="23"/>
    </row>
    <row r="50" spans="18:18">
      <c r="R50" s="23"/>
    </row>
    <row r="51" spans="18:18">
      <c r="R51" s="23"/>
    </row>
    <row r="52" spans="18:18">
      <c r="R52" s="23"/>
    </row>
    <row r="53" spans="18:18">
      <c r="R53" s="23"/>
    </row>
    <row r="54" spans="18:18">
      <c r="R54" s="23"/>
    </row>
    <row r="55" spans="18:18">
      <c r="R55" s="23"/>
    </row>
    <row r="56" spans="18:18">
      <c r="R56" s="23"/>
    </row>
    <row r="57" spans="18:18">
      <c r="R57" s="23"/>
    </row>
    <row r="58" spans="18:18">
      <c r="R58" s="23"/>
    </row>
    <row r="59" spans="18:18">
      <c r="R59" s="23"/>
    </row>
    <row r="60" spans="18:18">
      <c r="R60" s="23"/>
    </row>
    <row r="61" spans="18:18">
      <c r="R61" s="23"/>
    </row>
    <row r="62" spans="18:18">
      <c r="R62" s="23"/>
    </row>
    <row r="63" spans="18:18">
      <c r="R63" s="23"/>
    </row>
    <row r="64" spans="18:18">
      <c r="R64" s="23"/>
    </row>
    <row r="65" spans="18:18">
      <c r="R65" s="23"/>
    </row>
    <row r="66" spans="18:18">
      <c r="R66" s="23"/>
    </row>
    <row r="67" spans="18:18">
      <c r="R67" s="23"/>
    </row>
    <row r="68" spans="18:18">
      <c r="R68" s="23"/>
    </row>
    <row r="69" spans="18:18">
      <c r="R69" s="23"/>
    </row>
    <row r="70" spans="18:18">
      <c r="R70" s="23"/>
    </row>
    <row r="71" spans="18:18">
      <c r="R71" s="23"/>
    </row>
    <row r="72" spans="18:18">
      <c r="R72" s="23"/>
    </row>
    <row r="73" spans="18:18">
      <c r="R73" s="23"/>
    </row>
    <row r="74" spans="18:18">
      <c r="R74" s="23"/>
    </row>
    <row r="75" spans="18:18">
      <c r="R75" s="23"/>
    </row>
    <row r="76" spans="18:18">
      <c r="R76" s="23"/>
    </row>
    <row r="77" spans="18:18">
      <c r="R77" s="23"/>
    </row>
    <row r="78" spans="18:18">
      <c r="R78" s="23"/>
    </row>
    <row r="79" spans="18:18">
      <c r="R79" s="23"/>
    </row>
    <row r="80" spans="18:18">
      <c r="R80" s="23"/>
    </row>
    <row r="81" spans="18:18">
      <c r="R81" s="23"/>
    </row>
    <row r="82" spans="18:18">
      <c r="R82" s="23"/>
    </row>
    <row r="83" spans="18:18">
      <c r="R83" s="23"/>
    </row>
    <row r="84" spans="18:18">
      <c r="R84" s="23"/>
    </row>
    <row r="85" spans="18:18">
      <c r="R85" s="23"/>
    </row>
    <row r="86" spans="18:18">
      <c r="R86" s="23"/>
    </row>
    <row r="87" spans="18:18">
      <c r="R87" s="23"/>
    </row>
    <row r="88" spans="18:18">
      <c r="R88" s="23"/>
    </row>
    <row r="89" spans="18:18">
      <c r="R89" s="23"/>
    </row>
    <row r="90" spans="18:18">
      <c r="R90" s="23"/>
    </row>
    <row r="91" spans="18:18">
      <c r="R91" s="23"/>
    </row>
    <row r="92" spans="18:18">
      <c r="R92" s="23"/>
    </row>
    <row r="93" spans="18:18">
      <c r="R93" s="23"/>
    </row>
    <row r="94" spans="18:18">
      <c r="R94" s="23"/>
    </row>
    <row r="95" spans="18:18">
      <c r="R95" s="23"/>
    </row>
    <row r="96" spans="18:18">
      <c r="R96" s="23"/>
    </row>
    <row r="97" spans="18:18">
      <c r="R97" s="23"/>
    </row>
    <row r="98" spans="18:18">
      <c r="R98" s="23"/>
    </row>
    <row r="99" spans="18:18">
      <c r="R99" s="23"/>
    </row>
    <row r="100" spans="18:18">
      <c r="R100" s="23"/>
    </row>
    <row r="101" spans="18:18">
      <c r="R101" s="23"/>
    </row>
    <row r="102" spans="18:18">
      <c r="R102" s="23"/>
    </row>
    <row r="103" spans="18:18">
      <c r="R103" s="23"/>
    </row>
    <row r="104" spans="18:18">
      <c r="R104" s="23"/>
    </row>
    <row r="105" spans="18:18">
      <c r="R105" s="23"/>
    </row>
    <row r="106" spans="18:18">
      <c r="R106" s="23"/>
    </row>
    <row r="107" spans="18:18">
      <c r="R107" s="23"/>
    </row>
    <row r="108" spans="18:18">
      <c r="R108" s="23"/>
    </row>
    <row r="109" spans="18:18">
      <c r="R109" s="23"/>
    </row>
    <row r="110" spans="18:18">
      <c r="R110" s="23"/>
    </row>
    <row r="111" spans="18:18">
      <c r="R111" s="23"/>
    </row>
    <row r="112" spans="18:18">
      <c r="R112" s="23"/>
    </row>
    <row r="113" spans="18:18">
      <c r="R113" s="2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3"/>
  <sheetViews>
    <sheetView workbookViewId="0">
      <selection activeCell="D27" sqref="D27"/>
    </sheetView>
  </sheetViews>
  <sheetFormatPr defaultColWidth="9" defaultRowHeight="14.25"/>
  <cols>
    <col min="1" max="1" width="9.5" customWidth="1"/>
    <col min="2" max="2" width="7.5" customWidth="1"/>
    <col min="3" max="3" width="10.5" customWidth="1"/>
    <col min="4" max="4" width="9.5" customWidth="1"/>
    <col min="5" max="5" width="10.875" customWidth="1"/>
    <col min="6" max="6" width="39.375" customWidth="1"/>
    <col min="7" max="8" width="9" customWidth="1"/>
    <col min="9" max="9" width="7.5" customWidth="1"/>
    <col min="10" max="10" width="8.5" customWidth="1"/>
    <col min="11" max="11" width="9.5" customWidth="1"/>
    <col min="12" max="12" width="7.5" customWidth="1"/>
    <col min="13" max="13" width="9.5" customWidth="1"/>
    <col min="14" max="14" width="9.875" customWidth="1"/>
    <col min="15" max="15" width="59.375" customWidth="1"/>
    <col min="16" max="17" width="56" customWidth="1"/>
    <col min="18" max="18" width="31.625" style="8" customWidth="1"/>
    <col min="19" max="19" width="20.5" customWidth="1"/>
    <col min="20" max="20" width="29.375" customWidth="1"/>
    <col min="21" max="21" width="56" customWidth="1"/>
    <col min="22" max="22" width="42.375" customWidth="1"/>
    <col min="23" max="23" width="25" customWidth="1"/>
    <col min="24" max="24" width="8.5" customWidth="1"/>
    <col min="25" max="25" width="123.25" customWidth="1"/>
    <col min="26" max="26" width="11.125" customWidth="1"/>
    <col min="27" max="27" width="5.5" customWidth="1"/>
    <col min="28" max="28" width="26.625" customWidth="1"/>
    <col min="30" max="30" width="133.75" customWidth="1"/>
  </cols>
  <sheetData>
    <row r="1" s="3" customFormat="1" ht="13.5" spans="1:23">
      <c r="A1" s="3" t="s">
        <v>0</v>
      </c>
      <c r="B1" s="3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/>
    </row>
    <row r="3" spans="1:24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4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4" t="s">
        <v>45</v>
      </c>
      <c r="S3" s="4" t="s">
        <v>45</v>
      </c>
      <c r="T3" s="4" t="s">
        <v>48</v>
      </c>
      <c r="U3" s="4" t="s">
        <v>45</v>
      </c>
      <c r="V3" s="4" t="s">
        <v>44</v>
      </c>
      <c r="W3" s="4" t="s">
        <v>45</v>
      </c>
      <c r="X3" s="4"/>
    </row>
    <row r="4" spans="1:24">
      <c r="A4" s="5" t="s">
        <v>49</v>
      </c>
      <c r="B4" s="5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33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2:30">
      <c r="B5">
        <v>500001</v>
      </c>
      <c r="C5" t="s">
        <v>282</v>
      </c>
      <c r="D5" t="s">
        <v>283</v>
      </c>
      <c r="E5" t="s">
        <v>284</v>
      </c>
      <c r="F5" t="s">
        <v>285</v>
      </c>
      <c r="G5">
        <v>204</v>
      </c>
      <c r="H5">
        <v>183</v>
      </c>
      <c r="I5">
        <v>1</v>
      </c>
      <c r="J5">
        <v>1.3</v>
      </c>
      <c r="K5">
        <v>1</v>
      </c>
      <c r="L5">
        <v>0.355</v>
      </c>
      <c r="M5">
        <v>20</v>
      </c>
      <c r="O5" s="7" t="s">
        <v>286</v>
      </c>
      <c r="P5" s="7" t="s">
        <v>287</v>
      </c>
      <c r="Q5" s="7" t="s">
        <v>288</v>
      </c>
      <c r="R5" t="s">
        <v>57</v>
      </c>
      <c r="S5" t="s">
        <v>289</v>
      </c>
      <c r="T5" t="b">
        <v>1</v>
      </c>
      <c r="U5" s="7" t="s">
        <v>288</v>
      </c>
      <c r="V5">
        <v>1030101</v>
      </c>
      <c r="W5" t="str">
        <f>"获得英雄"&amp;D5&amp;"后开启"</f>
        <v>获得英雄安泰后开启</v>
      </c>
      <c r="X5" t="s">
        <v>290</v>
      </c>
      <c r="Y5" t="str">
        <f>$AC$5&amp;D5&amp;$AC$6&amp;B5&amp;$AC$7&amp;Z5&amp;$AC$8&amp;AB5&amp;$AC$9&amp;AA5&amp;$AC$10</f>
        <v>{"name":"安泰","quality":4,"model":500001,"profession":"STRENGTH","raceType":"ZRHX","job":"TK","level":10,"star":10}</v>
      </c>
      <c r="Z5" s="9" t="s">
        <v>60</v>
      </c>
      <c r="AA5" s="9" t="s">
        <v>61</v>
      </c>
      <c r="AB5" s="9" t="s">
        <v>291</v>
      </c>
      <c r="AC5" s="7" t="s">
        <v>63</v>
      </c>
      <c r="AD5" t="s">
        <v>64</v>
      </c>
    </row>
    <row r="6" spans="2:29">
      <c r="B6">
        <v>500002</v>
      </c>
      <c r="C6" t="s">
        <v>292</v>
      </c>
      <c r="D6" t="s">
        <v>293</v>
      </c>
      <c r="E6" t="s">
        <v>294</v>
      </c>
      <c r="F6" t="s">
        <v>295</v>
      </c>
      <c r="G6">
        <v>148</v>
      </c>
      <c r="H6">
        <v>152</v>
      </c>
      <c r="I6">
        <v>1</v>
      </c>
      <c r="J6">
        <v>1.3</v>
      </c>
      <c r="K6">
        <v>1</v>
      </c>
      <c r="L6">
        <v>0.6</v>
      </c>
      <c r="M6">
        <v>20</v>
      </c>
      <c r="O6" s="8" t="s">
        <v>296</v>
      </c>
      <c r="P6" s="8" t="s">
        <v>297</v>
      </c>
      <c r="Q6" s="8" t="s">
        <v>298</v>
      </c>
      <c r="R6" s="22" t="s">
        <v>72</v>
      </c>
      <c r="S6" t="s">
        <v>299</v>
      </c>
      <c r="T6" t="b">
        <v>1</v>
      </c>
      <c r="U6" s="7" t="s">
        <v>298</v>
      </c>
      <c r="V6">
        <v>1030201</v>
      </c>
      <c r="W6" t="str">
        <f>"获得英雄"&amp;D6&amp;"后开启"</f>
        <v>获得英雄道恩后开启</v>
      </c>
      <c r="X6" t="s">
        <v>59</v>
      </c>
      <c r="Y6" t="str">
        <f t="shared" ref="Y6:Y12" si="0">$AC$5&amp;D6&amp;$AC$6&amp;B6&amp;$AC$7&amp;Z6&amp;$AC$8&amp;AB6&amp;$AC$9&amp;AA6&amp;$AC$10</f>
        <v>{"name":"道恩","quality":4,"model":500002,"profession":"STRENGTH","raceType":"ZRHX","job":"ZS","level":10,"star":10}</v>
      </c>
      <c r="Z6" s="9" t="s">
        <v>60</v>
      </c>
      <c r="AA6" s="9" t="s">
        <v>74</v>
      </c>
      <c r="AB6" s="9" t="s">
        <v>291</v>
      </c>
      <c r="AC6" s="7" t="s">
        <v>75</v>
      </c>
    </row>
    <row r="7" spans="2:29">
      <c r="B7">
        <v>500003</v>
      </c>
      <c r="C7" t="s">
        <v>300</v>
      </c>
      <c r="D7" t="s">
        <v>301</v>
      </c>
      <c r="E7" t="s">
        <v>302</v>
      </c>
      <c r="F7" t="s">
        <v>303</v>
      </c>
      <c r="G7">
        <v>197</v>
      </c>
      <c r="H7">
        <v>152</v>
      </c>
      <c r="I7">
        <v>1</v>
      </c>
      <c r="J7">
        <v>1.3</v>
      </c>
      <c r="K7">
        <v>1</v>
      </c>
      <c r="L7">
        <v>0.464</v>
      </c>
      <c r="M7">
        <v>20</v>
      </c>
      <c r="O7" s="8" t="s">
        <v>304</v>
      </c>
      <c r="P7" s="8" t="s">
        <v>305</v>
      </c>
      <c r="Q7" s="8" t="s">
        <v>306</v>
      </c>
      <c r="R7" s="22" t="s">
        <v>83</v>
      </c>
      <c r="S7" t="s">
        <v>307</v>
      </c>
      <c r="T7" t="b">
        <v>1</v>
      </c>
      <c r="U7" s="7" t="s">
        <v>308</v>
      </c>
      <c r="V7">
        <v>1030301</v>
      </c>
      <c r="W7" t="str">
        <f>"获得英雄"&amp;D7&amp;"后开启"</f>
        <v>获得英雄杰拉尔后开启</v>
      </c>
      <c r="X7" t="s">
        <v>59</v>
      </c>
      <c r="Y7" t="str">
        <f t="shared" si="0"/>
        <v>{"name":"杰拉尔","quality":4,"model":500003,"profession":"INTELLECT","raceType":"ZRHX","job":"FS","level":10,"star":10}</v>
      </c>
      <c r="Z7" s="9" t="s">
        <v>85</v>
      </c>
      <c r="AA7" s="9" t="s">
        <v>86</v>
      </c>
      <c r="AB7" s="9" t="s">
        <v>291</v>
      </c>
      <c r="AC7" s="7" t="s">
        <v>87</v>
      </c>
    </row>
    <row r="8" spans="2:29">
      <c r="B8">
        <v>500004</v>
      </c>
      <c r="C8" t="s">
        <v>309</v>
      </c>
      <c r="D8" t="s">
        <v>310</v>
      </c>
      <c r="E8" t="s">
        <v>311</v>
      </c>
      <c r="F8" s="26" t="s">
        <v>312</v>
      </c>
      <c r="G8">
        <v>195</v>
      </c>
      <c r="H8">
        <v>179</v>
      </c>
      <c r="I8">
        <v>1</v>
      </c>
      <c r="J8">
        <v>1.3</v>
      </c>
      <c r="K8">
        <v>1</v>
      </c>
      <c r="L8">
        <v>0.628</v>
      </c>
      <c r="M8">
        <v>20</v>
      </c>
      <c r="O8" s="8" t="s">
        <v>313</v>
      </c>
      <c r="P8" s="8" t="s">
        <v>314</v>
      </c>
      <c r="Q8" s="8" t="s">
        <v>315</v>
      </c>
      <c r="R8" s="23" t="s">
        <v>95</v>
      </c>
      <c r="S8" t="s">
        <v>316</v>
      </c>
      <c r="T8" t="b">
        <v>1</v>
      </c>
      <c r="U8" s="7" t="s">
        <v>315</v>
      </c>
      <c r="V8">
        <v>1030401</v>
      </c>
      <c r="W8" t="str">
        <f t="shared" ref="W8:W13" si="1">"获得英雄"&amp;D8&amp;"后开启"</f>
        <v>获得英雄艾琳后开启</v>
      </c>
      <c r="X8" t="s">
        <v>59</v>
      </c>
      <c r="Y8" t="str">
        <f t="shared" si="0"/>
        <v>{"name":"艾琳","quality":4,"model":500004,"profession":"INTELLECT","raceType":"ZRHX","job":"SS","level":10,"star":10}</v>
      </c>
      <c r="Z8" s="9" t="s">
        <v>85</v>
      </c>
      <c r="AA8" s="9" t="s">
        <v>97</v>
      </c>
      <c r="AB8" s="9" t="s">
        <v>291</v>
      </c>
      <c r="AC8" s="7" t="s">
        <v>98</v>
      </c>
    </row>
    <row r="9" spans="2:29">
      <c r="B9">
        <v>500005</v>
      </c>
      <c r="C9" t="s">
        <v>317</v>
      </c>
      <c r="D9" t="s">
        <v>318</v>
      </c>
      <c r="E9" t="s">
        <v>319</v>
      </c>
      <c r="F9" t="s">
        <v>320</v>
      </c>
      <c r="G9">
        <v>183</v>
      </c>
      <c r="H9">
        <v>152</v>
      </c>
      <c r="I9">
        <v>1</v>
      </c>
      <c r="J9">
        <v>1.3</v>
      </c>
      <c r="K9">
        <v>1</v>
      </c>
      <c r="L9">
        <v>0.451</v>
      </c>
      <c r="M9">
        <v>20</v>
      </c>
      <c r="N9" t="s">
        <v>321</v>
      </c>
      <c r="O9" s="8" t="s">
        <v>322</v>
      </c>
      <c r="P9" s="8" t="s">
        <v>323</v>
      </c>
      <c r="Q9" s="8" t="s">
        <v>324</v>
      </c>
      <c r="R9" s="23" t="s">
        <v>106</v>
      </c>
      <c r="S9" t="s">
        <v>325</v>
      </c>
      <c r="T9" t="b">
        <v>1</v>
      </c>
      <c r="U9" s="7" t="s">
        <v>324</v>
      </c>
      <c r="V9">
        <v>1030501</v>
      </c>
      <c r="W9" t="str">
        <f t="shared" si="1"/>
        <v>获得英雄玛法达后开启</v>
      </c>
      <c r="X9" t="s">
        <v>326</v>
      </c>
      <c r="Y9" t="str">
        <f t="shared" si="0"/>
        <v>{"name":"玛法达","quality":4,"model":500005,"profession":"INTELLECT","raceType":"ZRHX","job":"MS","level":10,"star":10}</v>
      </c>
      <c r="Z9" s="9" t="s">
        <v>85</v>
      </c>
      <c r="AA9" s="9" t="s">
        <v>108</v>
      </c>
      <c r="AB9" s="9" t="s">
        <v>291</v>
      </c>
      <c r="AC9" s="7" t="s">
        <v>109</v>
      </c>
    </row>
    <row r="10" spans="2:29">
      <c r="B10">
        <v>500006</v>
      </c>
      <c r="C10" t="s">
        <v>327</v>
      </c>
      <c r="D10" t="s">
        <v>328</v>
      </c>
      <c r="E10" t="s">
        <v>329</v>
      </c>
      <c r="F10" s="31" t="s">
        <v>330</v>
      </c>
      <c r="G10">
        <v>136</v>
      </c>
      <c r="H10">
        <v>107</v>
      </c>
      <c r="I10">
        <v>1</v>
      </c>
      <c r="J10">
        <v>1.3</v>
      </c>
      <c r="K10">
        <v>1</v>
      </c>
      <c r="L10">
        <v>0.548</v>
      </c>
      <c r="M10">
        <v>20</v>
      </c>
      <c r="O10" s="8" t="s">
        <v>331</v>
      </c>
      <c r="P10" s="8" t="s">
        <v>332</v>
      </c>
      <c r="Q10" s="8" t="s">
        <v>333</v>
      </c>
      <c r="R10" s="23" t="s">
        <v>117</v>
      </c>
      <c r="S10" t="s">
        <v>334</v>
      </c>
      <c r="T10" t="b">
        <v>1</v>
      </c>
      <c r="U10" s="7" t="s">
        <v>333</v>
      </c>
      <c r="V10">
        <v>1030601</v>
      </c>
      <c r="W10" t="str">
        <f t="shared" si="1"/>
        <v>获得英雄莉亚娜后开启</v>
      </c>
      <c r="X10" t="s">
        <v>59</v>
      </c>
      <c r="Y10" t="str">
        <f t="shared" si="0"/>
        <v>{"name":"莉亚娜","quality":4,"model":500006,"profession":"INTELLECT","raceType":"ZRHX","job":"WS","level":10,"star":10}</v>
      </c>
      <c r="Z10" s="9" t="s">
        <v>85</v>
      </c>
      <c r="AA10" s="9" t="s">
        <v>119</v>
      </c>
      <c r="AB10" s="9" t="s">
        <v>291</v>
      </c>
      <c r="AC10" s="9" t="s">
        <v>120</v>
      </c>
    </row>
    <row r="11" spans="2:28">
      <c r="B11">
        <v>500007</v>
      </c>
      <c r="C11" t="s">
        <v>335</v>
      </c>
      <c r="D11" t="s">
        <v>336</v>
      </c>
      <c r="E11" t="s">
        <v>337</v>
      </c>
      <c r="F11" t="s">
        <v>338</v>
      </c>
      <c r="G11">
        <v>164</v>
      </c>
      <c r="H11">
        <v>208</v>
      </c>
      <c r="I11">
        <v>1</v>
      </c>
      <c r="J11">
        <v>1.3</v>
      </c>
      <c r="K11">
        <v>1</v>
      </c>
      <c r="L11">
        <v>0.559</v>
      </c>
      <c r="M11">
        <v>20</v>
      </c>
      <c r="O11" s="8" t="s">
        <v>339</v>
      </c>
      <c r="P11" s="8" t="s">
        <v>340</v>
      </c>
      <c r="Q11" s="8" t="s">
        <v>341</v>
      </c>
      <c r="R11" s="23" t="s">
        <v>128</v>
      </c>
      <c r="S11" t="s">
        <v>342</v>
      </c>
      <c r="T11" t="b">
        <v>1</v>
      </c>
      <c r="U11" s="7" t="s">
        <v>341</v>
      </c>
      <c r="V11">
        <v>1030701</v>
      </c>
      <c r="W11" t="str">
        <f t="shared" si="1"/>
        <v>获得英雄莎凡娜后开启</v>
      </c>
      <c r="X11" t="s">
        <v>343</v>
      </c>
      <c r="Y11" t="str">
        <f t="shared" si="0"/>
        <v>{"name":"莎凡娜","quality":4,"model":500007,"profession":"AGILITY","raceType":"ZRHX","job":"YX","level":10,"star":10}</v>
      </c>
      <c r="Z11" s="9" t="s">
        <v>130</v>
      </c>
      <c r="AA11" s="9" t="s">
        <v>131</v>
      </c>
      <c r="AB11" s="9" t="s">
        <v>291</v>
      </c>
    </row>
    <row r="12" spans="2:28">
      <c r="B12">
        <v>500008</v>
      </c>
      <c r="C12" t="s">
        <v>344</v>
      </c>
      <c r="D12" t="s">
        <v>345</v>
      </c>
      <c r="E12" t="s">
        <v>346</v>
      </c>
      <c r="F12" t="s">
        <v>347</v>
      </c>
      <c r="G12">
        <v>147</v>
      </c>
      <c r="H12">
        <v>157</v>
      </c>
      <c r="I12">
        <v>1</v>
      </c>
      <c r="J12">
        <v>1.3</v>
      </c>
      <c r="K12">
        <v>1</v>
      </c>
      <c r="L12">
        <v>0.552</v>
      </c>
      <c r="M12">
        <v>20</v>
      </c>
      <c r="O12" s="8" t="s">
        <v>348</v>
      </c>
      <c r="P12" s="8" t="s">
        <v>349</v>
      </c>
      <c r="Q12" s="8" t="s">
        <v>350</v>
      </c>
      <c r="R12" s="23" t="s">
        <v>139</v>
      </c>
      <c r="S12" t="s">
        <v>351</v>
      </c>
      <c r="T12" t="b">
        <v>1</v>
      </c>
      <c r="U12" s="7" t="s">
        <v>350</v>
      </c>
      <c r="V12">
        <v>1030801</v>
      </c>
      <c r="W12" t="str">
        <f t="shared" si="1"/>
        <v>获得英雄卡莉安娜后开启</v>
      </c>
      <c r="X12" t="s">
        <v>352</v>
      </c>
      <c r="Y12" t="str">
        <f t="shared" si="0"/>
        <v>{"name":"卡莉安娜","quality":4,"model":500008,"profession":"AGILITY","raceType":"ZRHX","job":"CK","level":10,"star":10}</v>
      </c>
      <c r="Z12" s="9" t="s">
        <v>130</v>
      </c>
      <c r="AA12" s="9" t="s">
        <v>141</v>
      </c>
      <c r="AB12" s="9" t="s">
        <v>291</v>
      </c>
    </row>
    <row r="13" spans="2:24">
      <c r="B13">
        <v>500009</v>
      </c>
      <c r="C13" t="s">
        <v>300</v>
      </c>
      <c r="D13" t="s">
        <v>353</v>
      </c>
      <c r="E13" s="7" t="s">
        <v>246</v>
      </c>
      <c r="F13" t="s">
        <v>354</v>
      </c>
      <c r="G13">
        <v>197</v>
      </c>
      <c r="H13">
        <v>152</v>
      </c>
      <c r="I13">
        <v>1</v>
      </c>
      <c r="J13">
        <v>1.3</v>
      </c>
      <c r="K13">
        <v>1</v>
      </c>
      <c r="L13">
        <v>0.478</v>
      </c>
      <c r="M13">
        <v>20</v>
      </c>
      <c r="O13" s="8" t="s">
        <v>304</v>
      </c>
      <c r="P13" s="8" t="s">
        <v>305</v>
      </c>
      <c r="Q13" s="8" t="s">
        <v>306</v>
      </c>
      <c r="R13" s="23" t="s">
        <v>83</v>
      </c>
      <c r="S13" t="s">
        <v>300</v>
      </c>
      <c r="U13" s="7" t="s">
        <v>306</v>
      </c>
      <c r="V13">
        <v>1030301</v>
      </c>
      <c r="W13" t="str">
        <f t="shared" si="1"/>
        <v>获得英雄冰元素怪后开启</v>
      </c>
      <c r="X13" t="s">
        <v>59</v>
      </c>
    </row>
    <row r="14" s="28" customFormat="1" spans="1:13">
      <c r="A14" s="29" t="s">
        <v>142</v>
      </c>
      <c r="E14"/>
      <c r="M14">
        <v>20</v>
      </c>
    </row>
    <row r="15" spans="2:29">
      <c r="B15">
        <v>500010</v>
      </c>
      <c r="C15" s="7" t="s">
        <v>355</v>
      </c>
      <c r="D15" s="7" t="s">
        <v>356</v>
      </c>
      <c r="E15" t="s">
        <v>357</v>
      </c>
      <c r="F15" s="7" t="s">
        <v>358</v>
      </c>
      <c r="G15">
        <v>147</v>
      </c>
      <c r="H15">
        <v>138</v>
      </c>
      <c r="I15">
        <v>1</v>
      </c>
      <c r="J15">
        <v>1.3</v>
      </c>
      <c r="K15">
        <v>1</v>
      </c>
      <c r="L15">
        <v>0.559</v>
      </c>
      <c r="M15">
        <v>20</v>
      </c>
      <c r="O15" s="8" t="s">
        <v>359</v>
      </c>
      <c r="P15" s="8" t="s">
        <v>360</v>
      </c>
      <c r="Q15" s="8" t="s">
        <v>361</v>
      </c>
      <c r="R15" s="23" t="s">
        <v>250</v>
      </c>
      <c r="S15" s="7" t="s">
        <v>362</v>
      </c>
      <c r="T15" t="b">
        <v>1</v>
      </c>
      <c r="U15" s="7" t="s">
        <v>361</v>
      </c>
      <c r="V15">
        <v>1030299</v>
      </c>
      <c r="W15" t="str">
        <f t="shared" ref="W15" si="2">"获得英雄"&amp;D15&amp;"后开启"</f>
        <v>获得英雄兰斯后开启</v>
      </c>
      <c r="X15" t="s">
        <v>363</v>
      </c>
      <c r="Y15" t="str">
        <f t="shared" ref="Y15:Y18" si="3">$AC$5&amp;D15&amp;$AC$6&amp;B15&amp;$AC$7&amp;Z15&amp;$AC$8&amp;AB15&amp;$AC$9&amp;AA15&amp;$AC$10</f>
        <v>{"name":"兰斯","quality":4,"model":500010,"profession":"STRENGTH","raceType":"ZRHX","job":"ZS","level":10,"star":10}</v>
      </c>
      <c r="Z15" s="9" t="s">
        <v>60</v>
      </c>
      <c r="AA15" s="9" t="s">
        <v>74</v>
      </c>
      <c r="AB15" s="9" t="s">
        <v>291</v>
      </c>
      <c r="AC15" s="7"/>
    </row>
    <row r="16" spans="2:29">
      <c r="B16">
        <v>500011</v>
      </c>
      <c r="C16" s="7" t="s">
        <v>364</v>
      </c>
      <c r="D16" s="7" t="s">
        <v>365</v>
      </c>
      <c r="E16" t="s">
        <v>366</v>
      </c>
      <c r="F16" s="7" t="s">
        <v>367</v>
      </c>
      <c r="G16">
        <v>150</v>
      </c>
      <c r="H16">
        <v>144</v>
      </c>
      <c r="I16">
        <v>1</v>
      </c>
      <c r="J16">
        <v>1.3</v>
      </c>
      <c r="K16">
        <v>1</v>
      </c>
      <c r="L16">
        <v>0.462</v>
      </c>
      <c r="M16">
        <v>20</v>
      </c>
      <c r="O16" s="8" t="s">
        <v>368</v>
      </c>
      <c r="P16" s="8" t="s">
        <v>369</v>
      </c>
      <c r="Q16" s="8" t="s">
        <v>370</v>
      </c>
      <c r="R16" s="23" t="s">
        <v>250</v>
      </c>
      <c r="S16" s="7" t="s">
        <v>371</v>
      </c>
      <c r="T16" t="b">
        <v>1</v>
      </c>
      <c r="U16" s="7" t="s">
        <v>370</v>
      </c>
      <c r="V16">
        <v>1030699</v>
      </c>
      <c r="W16" t="str">
        <f t="shared" ref="W16" si="4">"获得英雄"&amp;D16&amp;"后开启"</f>
        <v>获得英雄诺安后开启</v>
      </c>
      <c r="X16" t="s">
        <v>363</v>
      </c>
      <c r="Y16" t="str">
        <f t="shared" si="3"/>
        <v>{"name":"诺安","quality":4,"model":500011,"profession":"INTELLECT","raceType":"ZRHX","job":"WS","level":10,"star":10}</v>
      </c>
      <c r="Z16" s="9" t="s">
        <v>85</v>
      </c>
      <c r="AA16" s="9" t="s">
        <v>119</v>
      </c>
      <c r="AB16" s="9" t="s">
        <v>291</v>
      </c>
      <c r="AC16" s="7"/>
    </row>
    <row r="17" spans="2:29">
      <c r="B17">
        <v>500012</v>
      </c>
      <c r="C17" t="s">
        <v>372</v>
      </c>
      <c r="D17" t="s">
        <v>373</v>
      </c>
      <c r="E17" t="s">
        <v>374</v>
      </c>
      <c r="F17" t="s">
        <v>375</v>
      </c>
      <c r="G17">
        <v>177</v>
      </c>
      <c r="H17">
        <v>120</v>
      </c>
      <c r="I17">
        <v>1</v>
      </c>
      <c r="J17">
        <v>1.3</v>
      </c>
      <c r="K17">
        <v>1</v>
      </c>
      <c r="L17">
        <v>0.504</v>
      </c>
      <c r="M17">
        <v>20</v>
      </c>
      <c r="O17" s="8" t="s">
        <v>376</v>
      </c>
      <c r="P17" s="8" t="s">
        <v>377</v>
      </c>
      <c r="Q17" s="8" t="s">
        <v>378</v>
      </c>
      <c r="R17" s="23" t="s">
        <v>250</v>
      </c>
      <c r="S17" s="7" t="s">
        <v>379</v>
      </c>
      <c r="T17" t="b">
        <v>1</v>
      </c>
      <c r="U17" t="s">
        <v>378</v>
      </c>
      <c r="V17" s="7">
        <v>1030399</v>
      </c>
      <c r="W17" t="str">
        <f t="shared" ref="W17:W18" si="5">"获得英雄"&amp;D17&amp;"后开启"</f>
        <v>获得英雄歌林后开启</v>
      </c>
      <c r="X17" t="s">
        <v>363</v>
      </c>
      <c r="Y17" t="str">
        <f t="shared" si="3"/>
        <v>{"name":"歌林","quality":4,"model":500012,"profession":"INTELLECT","raceType":"ZRHX","job":"FS","level":10,"star":10}</v>
      </c>
      <c r="Z17" s="9" t="s">
        <v>85</v>
      </c>
      <c r="AA17" s="9" t="s">
        <v>86</v>
      </c>
      <c r="AB17" s="9" t="s">
        <v>291</v>
      </c>
      <c r="AC17" s="7"/>
    </row>
    <row r="18" customFormat="1" spans="1:28">
      <c r="A18" t="s">
        <v>168</v>
      </c>
      <c r="B18">
        <v>500013</v>
      </c>
      <c r="C18" t="s">
        <v>380</v>
      </c>
      <c r="D18" t="s">
        <v>336</v>
      </c>
      <c r="E18" t="s">
        <v>337</v>
      </c>
      <c r="F18" t="s">
        <v>381</v>
      </c>
      <c r="G18">
        <v>164</v>
      </c>
      <c r="H18">
        <v>208</v>
      </c>
      <c r="I18">
        <v>1</v>
      </c>
      <c r="J18">
        <v>1.3</v>
      </c>
      <c r="K18">
        <v>1</v>
      </c>
      <c r="L18">
        <v>0.559</v>
      </c>
      <c r="M18">
        <v>20</v>
      </c>
      <c r="O18" s="8" t="s">
        <v>339</v>
      </c>
      <c r="P18" s="8" t="s">
        <v>340</v>
      </c>
      <c r="Q18" s="8" t="s">
        <v>382</v>
      </c>
      <c r="R18" s="23" t="s">
        <v>128</v>
      </c>
      <c r="S18" t="s">
        <v>342</v>
      </c>
      <c r="T18" t="b">
        <v>1</v>
      </c>
      <c r="U18" s="7" t="s">
        <v>382</v>
      </c>
      <c r="V18">
        <v>1030701</v>
      </c>
      <c r="W18" t="str">
        <f t="shared" si="5"/>
        <v>获得英雄莎凡娜后开启</v>
      </c>
      <c r="X18" t="s">
        <v>343</v>
      </c>
      <c r="Y18" t="str">
        <f t="shared" si="3"/>
        <v>{"name":"莎凡娜","quality":4,"model":500013,"profession":"AGILITY","raceType":"ZRHX","job":"YX","level":10,"star":10}</v>
      </c>
      <c r="Z18" s="9" t="s">
        <v>130</v>
      </c>
      <c r="AA18" s="9" t="s">
        <v>131</v>
      </c>
      <c r="AB18" s="9" t="s">
        <v>291</v>
      </c>
    </row>
    <row r="19" spans="18:25">
      <c r="R19" s="23"/>
      <c r="V19" s="7"/>
      <c r="Y19" s="9"/>
    </row>
    <row r="20" spans="15:25">
      <c r="O20" s="8"/>
      <c r="R20" s="23"/>
      <c r="V20" s="7"/>
      <c r="Y20" s="9"/>
    </row>
    <row r="21" spans="18:25">
      <c r="R21" s="23"/>
      <c r="V21" s="7"/>
      <c r="Y21" s="9"/>
    </row>
    <row r="22" spans="15:25">
      <c r="O22" s="8"/>
      <c r="R22" s="23"/>
      <c r="V22" s="7"/>
      <c r="Y22" s="9"/>
    </row>
    <row r="23" spans="18:25">
      <c r="R23" s="23"/>
      <c r="V23" s="7"/>
      <c r="Y23" s="9"/>
    </row>
    <row r="24" spans="17:18">
      <c r="Q24" t="s">
        <v>383</v>
      </c>
      <c r="R24" s="23"/>
    </row>
    <row r="25" spans="17:18">
      <c r="Q25" s="8" t="s">
        <v>298</v>
      </c>
      <c r="R25" s="23"/>
    </row>
    <row r="26" spans="17:18">
      <c r="Q26" s="8" t="s">
        <v>306</v>
      </c>
      <c r="R26" s="23"/>
    </row>
    <row r="27" spans="17:18">
      <c r="Q27" s="8" t="s">
        <v>315</v>
      </c>
      <c r="R27" s="23"/>
    </row>
    <row r="28" spans="17:18">
      <c r="Q28" s="8" t="s">
        <v>324</v>
      </c>
      <c r="R28" s="23"/>
    </row>
    <row r="29" spans="17:18">
      <c r="Q29" s="8" t="s">
        <v>333</v>
      </c>
      <c r="R29" s="23"/>
    </row>
    <row r="30" spans="17:18">
      <c r="Q30" s="8" t="s">
        <v>341</v>
      </c>
      <c r="R30" s="23"/>
    </row>
    <row r="31" spans="17:18">
      <c r="Q31" s="8" t="s">
        <v>350</v>
      </c>
      <c r="R31" s="23"/>
    </row>
    <row r="32" spans="17:18">
      <c r="Q32" s="8" t="s">
        <v>306</v>
      </c>
      <c r="R32" s="23"/>
    </row>
    <row r="33" spans="18:18">
      <c r="R33" s="23"/>
    </row>
    <row r="34" spans="18:18">
      <c r="R34" s="23"/>
    </row>
    <row r="35" spans="18:18">
      <c r="R35" s="23"/>
    </row>
    <row r="36" spans="18:18">
      <c r="R36" s="23"/>
    </row>
    <row r="37" spans="18:18">
      <c r="R37" s="23"/>
    </row>
    <row r="38" spans="18:18">
      <c r="R38" s="23"/>
    </row>
    <row r="39" spans="18:18">
      <c r="R39" s="23"/>
    </row>
    <row r="40" spans="18:18">
      <c r="R40" s="23"/>
    </row>
    <row r="41" spans="18:18">
      <c r="R41" s="23"/>
    </row>
    <row r="42" spans="18:18">
      <c r="R42" s="23"/>
    </row>
    <row r="43" spans="18:18">
      <c r="R43" s="23"/>
    </row>
    <row r="44" spans="18:18">
      <c r="R44" s="23"/>
    </row>
    <row r="45" spans="18:18">
      <c r="R45" s="23"/>
    </row>
    <row r="46" spans="18:18">
      <c r="R46" s="23"/>
    </row>
    <row r="47" spans="18:18">
      <c r="R47" s="23"/>
    </row>
    <row r="48" spans="18:18">
      <c r="R48" s="23"/>
    </row>
    <row r="49" spans="18:18">
      <c r="R49" s="23"/>
    </row>
    <row r="50" spans="18:18">
      <c r="R50" s="23"/>
    </row>
    <row r="51" spans="18:18">
      <c r="R51" s="23"/>
    </row>
    <row r="52" spans="18:18">
      <c r="R52" s="23"/>
    </row>
    <row r="53" spans="18:18">
      <c r="R53" s="23"/>
    </row>
    <row r="54" spans="18:18">
      <c r="R54" s="23"/>
    </row>
    <row r="55" spans="18:18">
      <c r="R55" s="23"/>
    </row>
    <row r="56" spans="18:18">
      <c r="R56" s="23"/>
    </row>
    <row r="57" spans="18:18">
      <c r="R57" s="23"/>
    </row>
    <row r="58" spans="18:18">
      <c r="R58" s="23"/>
    </row>
    <row r="59" spans="18:18">
      <c r="R59" s="23"/>
    </row>
    <row r="60" spans="18:18">
      <c r="R60" s="23"/>
    </row>
    <row r="61" spans="18:18">
      <c r="R61" s="23"/>
    </row>
    <row r="62" spans="18:18">
      <c r="R62" s="23"/>
    </row>
    <row r="63" spans="18:18">
      <c r="R63" s="23"/>
    </row>
    <row r="64" spans="18:18">
      <c r="R64" s="23"/>
    </row>
    <row r="65" spans="18:18">
      <c r="R65" s="23"/>
    </row>
    <row r="66" spans="18:18">
      <c r="R66" s="23"/>
    </row>
    <row r="67" spans="18:18">
      <c r="R67" s="23"/>
    </row>
    <row r="68" spans="18:18">
      <c r="R68" s="23"/>
    </row>
    <row r="69" spans="18:18">
      <c r="R69" s="23"/>
    </row>
    <row r="70" spans="18:18">
      <c r="R70" s="23"/>
    </row>
    <row r="71" spans="18:18">
      <c r="R71" s="23"/>
    </row>
    <row r="72" spans="18:18">
      <c r="R72" s="23"/>
    </row>
    <row r="73" spans="18:18">
      <c r="R73" s="23"/>
    </row>
    <row r="74" spans="18:18">
      <c r="R74" s="23"/>
    </row>
    <row r="75" spans="18:18">
      <c r="R75" s="23"/>
    </row>
    <row r="76" spans="18:18">
      <c r="R76" s="23"/>
    </row>
    <row r="77" spans="18:18">
      <c r="R77" s="23"/>
    </row>
    <row r="78" spans="18:18">
      <c r="R78" s="23"/>
    </row>
    <row r="79" spans="18:18">
      <c r="R79" s="23"/>
    </row>
    <row r="80" spans="18:18">
      <c r="R80" s="23"/>
    </row>
    <row r="81" spans="18:18">
      <c r="R81" s="23"/>
    </row>
    <row r="82" spans="18:18">
      <c r="R82" s="23"/>
    </row>
    <row r="83" spans="18:18">
      <c r="R83" s="23"/>
    </row>
    <row r="84" spans="18:18">
      <c r="R84" s="23"/>
    </row>
    <row r="85" spans="18:18">
      <c r="R85" s="23"/>
    </row>
    <row r="86" spans="18:18">
      <c r="R86" s="23"/>
    </row>
    <row r="87" spans="18:18">
      <c r="R87" s="23"/>
    </row>
    <row r="88" spans="18:18">
      <c r="R88" s="23"/>
    </row>
    <row r="89" spans="18:18">
      <c r="R89" s="23"/>
    </row>
    <row r="90" spans="18:18">
      <c r="R90" s="23"/>
    </row>
    <row r="91" spans="18:18">
      <c r="R91" s="23"/>
    </row>
    <row r="92" spans="18:18">
      <c r="R92" s="23"/>
    </row>
    <row r="93" spans="18:18">
      <c r="R93" s="23"/>
    </row>
    <row r="94" spans="18:18">
      <c r="R94" s="23"/>
    </row>
    <row r="95" spans="18:18">
      <c r="R95" s="23"/>
    </row>
    <row r="96" spans="18:18">
      <c r="R96" s="23"/>
    </row>
    <row r="97" spans="18:18">
      <c r="R97" s="23"/>
    </row>
    <row r="98" spans="18:18">
      <c r="R98" s="23"/>
    </row>
    <row r="99" spans="18:18">
      <c r="R99" s="23"/>
    </row>
    <row r="100" spans="18:18">
      <c r="R100" s="23"/>
    </row>
    <row r="101" spans="18:18">
      <c r="R101" s="23"/>
    </row>
    <row r="102" spans="18:18">
      <c r="R102" s="23"/>
    </row>
    <row r="103" spans="18:18">
      <c r="R103" s="23"/>
    </row>
    <row r="104" spans="18:18">
      <c r="R104" s="23"/>
    </row>
    <row r="105" spans="18:18">
      <c r="R105" s="23"/>
    </row>
    <row r="106" spans="18:18">
      <c r="R106" s="23"/>
    </row>
    <row r="107" spans="18:18">
      <c r="R107" s="23"/>
    </row>
    <row r="108" spans="18:18">
      <c r="R108" s="23"/>
    </row>
    <row r="109" spans="18:18">
      <c r="R109" s="23"/>
    </row>
    <row r="110" spans="18:18">
      <c r="R110" s="23"/>
    </row>
    <row r="111" spans="18:18">
      <c r="R111" s="23"/>
    </row>
    <row r="112" spans="18:18">
      <c r="R112" s="23"/>
    </row>
    <row r="113" spans="18:18">
      <c r="R113" s="2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3"/>
  <sheetViews>
    <sheetView tabSelected="1" workbookViewId="0">
      <selection activeCell="J24" sqref="J24"/>
    </sheetView>
  </sheetViews>
  <sheetFormatPr defaultColWidth="9" defaultRowHeight="14.25"/>
  <cols>
    <col min="1" max="1" width="9.5" customWidth="1"/>
    <col min="2" max="2" width="7.5" customWidth="1"/>
    <col min="3" max="3" width="10.5" customWidth="1"/>
    <col min="4" max="4" width="9.5" customWidth="1"/>
    <col min="5" max="5" width="10.875" customWidth="1"/>
    <col min="6" max="6" width="39.375" customWidth="1"/>
    <col min="7" max="8" width="9" customWidth="1"/>
    <col min="9" max="9" width="7.5" customWidth="1"/>
    <col min="10" max="10" width="8.5" customWidth="1"/>
    <col min="11" max="11" width="9.5" customWidth="1"/>
    <col min="12" max="12" width="7.5" customWidth="1"/>
    <col min="13" max="13" width="9.5" customWidth="1"/>
    <col min="14" max="14" width="9.875" customWidth="1"/>
    <col min="15" max="15" width="56.25" customWidth="1"/>
    <col min="16" max="17" width="56" customWidth="1"/>
    <col min="18" max="18" width="31.625" style="8" customWidth="1"/>
    <col min="19" max="19" width="20.5" customWidth="1"/>
    <col min="20" max="20" width="29.375" customWidth="1"/>
    <col min="21" max="21" width="56" customWidth="1"/>
    <col min="22" max="22" width="42.375" customWidth="1"/>
    <col min="23" max="23" width="25" customWidth="1"/>
    <col min="24" max="24" width="8.5" customWidth="1"/>
    <col min="25" max="25" width="123.25" customWidth="1"/>
    <col min="26" max="26" width="11.125" customWidth="1"/>
    <col min="27" max="27" width="4" customWidth="1"/>
    <col min="28" max="28" width="26.625" customWidth="1"/>
    <col min="30" max="30" width="133.75" customWidth="1"/>
  </cols>
  <sheetData>
    <row r="1" s="3" customFormat="1" ht="13.5" spans="1:23">
      <c r="A1" s="3" t="s">
        <v>0</v>
      </c>
      <c r="B1" s="3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/>
    </row>
    <row r="3" spans="1:24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4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4" t="s">
        <v>45</v>
      </c>
      <c r="S3" s="4" t="s">
        <v>45</v>
      </c>
      <c r="T3" s="4" t="s">
        <v>48</v>
      </c>
      <c r="U3" s="4" t="s">
        <v>45</v>
      </c>
      <c r="V3" s="4" t="s">
        <v>44</v>
      </c>
      <c r="W3" s="4" t="s">
        <v>45</v>
      </c>
      <c r="X3" s="4"/>
    </row>
    <row r="4" spans="1:24">
      <c r="A4" s="5" t="s">
        <v>49</v>
      </c>
      <c r="B4" s="5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33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2:30">
      <c r="B5">
        <v>600001</v>
      </c>
      <c r="C5" t="s">
        <v>384</v>
      </c>
      <c r="D5" t="s">
        <v>385</v>
      </c>
      <c r="E5" t="s">
        <v>386</v>
      </c>
      <c r="F5" t="s">
        <v>387</v>
      </c>
      <c r="G5">
        <v>181</v>
      </c>
      <c r="H5">
        <v>169</v>
      </c>
      <c r="I5">
        <v>1</v>
      </c>
      <c r="J5">
        <v>1.3</v>
      </c>
      <c r="K5">
        <v>1</v>
      </c>
      <c r="L5">
        <v>0.6</v>
      </c>
      <c r="M5">
        <v>20</v>
      </c>
      <c r="O5" s="7" t="s">
        <v>388</v>
      </c>
      <c r="P5" s="7" t="s">
        <v>389</v>
      </c>
      <c r="Q5" s="7" t="s">
        <v>390</v>
      </c>
      <c r="R5" t="s">
        <v>57</v>
      </c>
      <c r="S5" t="s">
        <v>391</v>
      </c>
      <c r="T5" t="b">
        <v>1</v>
      </c>
      <c r="U5" s="7" t="s">
        <v>390</v>
      </c>
      <c r="V5">
        <v>1040101</v>
      </c>
      <c r="W5" t="str">
        <f t="shared" ref="W5:W8" si="0">"获得英雄"&amp;D5&amp;"后开启"</f>
        <v>获得英雄布鲁克尔后开启</v>
      </c>
      <c r="X5" t="s">
        <v>392</v>
      </c>
      <c r="Y5" t="str">
        <f t="shared" ref="Y5:Y12" si="1">$AC$5&amp;D5&amp;$AC$6&amp;B5&amp;$AC$7&amp;Z5&amp;$AC$8&amp;AB5&amp;$AC$9&amp;AA5&amp;$AC$10</f>
        <v>{"name":"布鲁克尔","quality":4,"model":600001,"profession":"STRENGTH","raceType":"ZXZC","job":"TK","level":10,"star":10}</v>
      </c>
      <c r="Z5" s="9" t="s">
        <v>60</v>
      </c>
      <c r="AA5" s="9" t="s">
        <v>61</v>
      </c>
      <c r="AB5" s="9" t="s">
        <v>393</v>
      </c>
      <c r="AC5" s="7" t="s">
        <v>63</v>
      </c>
      <c r="AD5" t="s">
        <v>64</v>
      </c>
    </row>
    <row r="6" spans="2:29">
      <c r="B6">
        <v>600002</v>
      </c>
      <c r="C6" t="s">
        <v>394</v>
      </c>
      <c r="D6" t="s">
        <v>395</v>
      </c>
      <c r="E6" t="s">
        <v>396</v>
      </c>
      <c r="F6" t="s">
        <v>397</v>
      </c>
      <c r="G6">
        <v>178</v>
      </c>
      <c r="H6">
        <v>173</v>
      </c>
      <c r="I6">
        <v>1</v>
      </c>
      <c r="J6">
        <v>1.3</v>
      </c>
      <c r="K6">
        <v>1</v>
      </c>
      <c r="L6">
        <v>0.352</v>
      </c>
      <c r="M6">
        <v>20</v>
      </c>
      <c r="O6" s="8" t="s">
        <v>398</v>
      </c>
      <c r="P6" s="8" t="s">
        <v>399</v>
      </c>
      <c r="Q6" s="8" t="s">
        <v>400</v>
      </c>
      <c r="R6" s="22" t="s">
        <v>72</v>
      </c>
      <c r="S6" t="s">
        <v>401</v>
      </c>
      <c r="T6" t="b">
        <v>1</v>
      </c>
      <c r="U6" s="7" t="s">
        <v>400</v>
      </c>
      <c r="V6">
        <v>1040201</v>
      </c>
      <c r="W6" t="str">
        <f t="shared" si="0"/>
        <v>获得英雄吉拉德后开启</v>
      </c>
      <c r="X6" t="s">
        <v>59</v>
      </c>
      <c r="Y6" t="str">
        <f t="shared" si="1"/>
        <v>{"name":"吉拉德","quality":4,"model":600002,"profession":"STRENGTH","raceType":"ZXZC","job":"ZS","level":10,"star":10}</v>
      </c>
      <c r="Z6" s="9" t="s">
        <v>60</v>
      </c>
      <c r="AA6" s="9" t="s">
        <v>74</v>
      </c>
      <c r="AB6" s="9" t="s">
        <v>393</v>
      </c>
      <c r="AC6" s="7" t="s">
        <v>75</v>
      </c>
    </row>
    <row r="7" spans="2:29">
      <c r="B7">
        <v>600003</v>
      </c>
      <c r="C7" t="s">
        <v>402</v>
      </c>
      <c r="D7" t="s">
        <v>403</v>
      </c>
      <c r="E7" t="s">
        <v>404</v>
      </c>
      <c r="F7" t="s">
        <v>405</v>
      </c>
      <c r="G7">
        <v>133</v>
      </c>
      <c r="H7">
        <v>152</v>
      </c>
      <c r="I7">
        <v>1</v>
      </c>
      <c r="J7">
        <v>1.3</v>
      </c>
      <c r="K7">
        <v>1</v>
      </c>
      <c r="L7">
        <v>0.564</v>
      </c>
      <c r="M7">
        <v>20</v>
      </c>
      <c r="O7" s="8" t="s">
        <v>406</v>
      </c>
      <c r="P7" s="8" t="s">
        <v>407</v>
      </c>
      <c r="Q7" s="8" t="s">
        <v>408</v>
      </c>
      <c r="R7" s="22" t="s">
        <v>83</v>
      </c>
      <c r="S7" t="s">
        <v>409</v>
      </c>
      <c r="T7" t="b">
        <v>1</v>
      </c>
      <c r="U7" s="7" t="s">
        <v>410</v>
      </c>
      <c r="V7">
        <v>1040301</v>
      </c>
      <c r="W7" t="str">
        <f t="shared" si="0"/>
        <v>获得英雄比佛利后开启</v>
      </c>
      <c r="X7" t="s">
        <v>404</v>
      </c>
      <c r="Y7" t="str">
        <f t="shared" si="1"/>
        <v>{"name":"比佛利","quality":4,"model":600003,"profession":"INTELLECT","raceType":"ZXZC","job":"FS","level":10,"star":10}</v>
      </c>
      <c r="Z7" s="9" t="s">
        <v>85</v>
      </c>
      <c r="AA7" s="9" t="s">
        <v>86</v>
      </c>
      <c r="AB7" s="9" t="s">
        <v>393</v>
      </c>
      <c r="AC7" s="7" t="s">
        <v>87</v>
      </c>
    </row>
    <row r="8" spans="2:29">
      <c r="B8">
        <v>600004</v>
      </c>
      <c r="C8" t="s">
        <v>411</v>
      </c>
      <c r="D8" t="s">
        <v>412</v>
      </c>
      <c r="E8" t="s">
        <v>413</v>
      </c>
      <c r="F8" t="s">
        <v>414</v>
      </c>
      <c r="G8">
        <v>170</v>
      </c>
      <c r="H8">
        <v>116</v>
      </c>
      <c r="I8">
        <v>1</v>
      </c>
      <c r="J8">
        <v>1.3</v>
      </c>
      <c r="K8">
        <v>1</v>
      </c>
      <c r="L8">
        <v>0.501</v>
      </c>
      <c r="M8">
        <v>20</v>
      </c>
      <c r="O8" s="8" t="s">
        <v>415</v>
      </c>
      <c r="P8" s="8" t="s">
        <v>416</v>
      </c>
      <c r="Q8" s="8" t="s">
        <v>417</v>
      </c>
      <c r="R8" s="23" t="s">
        <v>95</v>
      </c>
      <c r="S8" t="s">
        <v>418</v>
      </c>
      <c r="T8" t="b">
        <v>1</v>
      </c>
      <c r="U8" s="7" t="s">
        <v>417</v>
      </c>
      <c r="V8">
        <v>1040401</v>
      </c>
      <c r="W8" t="str">
        <f t="shared" si="0"/>
        <v>获得英雄旺达后开启</v>
      </c>
      <c r="X8" t="s">
        <v>59</v>
      </c>
      <c r="Y8" t="str">
        <f t="shared" si="1"/>
        <v>{"name":"旺达","quality":4,"model":600004,"profession":"INTELLECT","raceType":"ZXZC","job":"SS","level":10,"star":10}</v>
      </c>
      <c r="Z8" s="9" t="s">
        <v>85</v>
      </c>
      <c r="AA8" s="9" t="s">
        <v>97</v>
      </c>
      <c r="AB8" s="9" t="s">
        <v>393</v>
      </c>
      <c r="AC8" s="7" t="s">
        <v>98</v>
      </c>
    </row>
    <row r="9" spans="2:29">
      <c r="B9">
        <v>600005</v>
      </c>
      <c r="C9" t="s">
        <v>419</v>
      </c>
      <c r="D9" t="s">
        <v>420</v>
      </c>
      <c r="E9" t="s">
        <v>421</v>
      </c>
      <c r="F9" t="s">
        <v>422</v>
      </c>
      <c r="G9">
        <v>125</v>
      </c>
      <c r="H9">
        <v>82</v>
      </c>
      <c r="I9">
        <v>1</v>
      </c>
      <c r="J9">
        <v>1.3</v>
      </c>
      <c r="K9">
        <v>1</v>
      </c>
      <c r="L9">
        <v>0.416</v>
      </c>
      <c r="M9">
        <v>20</v>
      </c>
      <c r="O9" s="8" t="s">
        <v>423</v>
      </c>
      <c r="P9" s="8" t="s">
        <v>424</v>
      </c>
      <c r="Q9" s="8" t="s">
        <v>425</v>
      </c>
      <c r="R9" s="23" t="s">
        <v>106</v>
      </c>
      <c r="S9" t="s">
        <v>426</v>
      </c>
      <c r="T9" t="b">
        <v>1</v>
      </c>
      <c r="U9" s="7" t="s">
        <v>425</v>
      </c>
      <c r="V9">
        <v>1040501</v>
      </c>
      <c r="W9" t="str">
        <f t="shared" ref="W9:W15" si="2">"获得英雄"&amp;D9&amp;"后开启"</f>
        <v>获得英雄查尔斯后开启</v>
      </c>
      <c r="X9" t="s">
        <v>427</v>
      </c>
      <c r="Y9" t="str">
        <f t="shared" si="1"/>
        <v>{"name":"查尔斯","quality":4,"model":600005,"profession":"INTELLECT","raceType":"ZXZC","job":"MS","level":10,"star":10}</v>
      </c>
      <c r="Z9" s="9" t="s">
        <v>85</v>
      </c>
      <c r="AA9" s="9" t="s">
        <v>108</v>
      </c>
      <c r="AB9" s="9" t="s">
        <v>393</v>
      </c>
      <c r="AC9" s="7" t="s">
        <v>109</v>
      </c>
    </row>
    <row r="10" spans="2:29">
      <c r="B10">
        <v>600006</v>
      </c>
      <c r="C10" t="s">
        <v>428</v>
      </c>
      <c r="D10" t="s">
        <v>429</v>
      </c>
      <c r="E10" t="s">
        <v>430</v>
      </c>
      <c r="F10" t="s">
        <v>431</v>
      </c>
      <c r="G10">
        <v>133</v>
      </c>
      <c r="H10">
        <v>124</v>
      </c>
      <c r="I10">
        <v>1</v>
      </c>
      <c r="J10">
        <v>1.3</v>
      </c>
      <c r="K10">
        <v>1</v>
      </c>
      <c r="L10">
        <v>0.553</v>
      </c>
      <c r="M10">
        <v>20</v>
      </c>
      <c r="O10" s="8" t="s">
        <v>432</v>
      </c>
      <c r="P10" s="8" t="s">
        <v>433</v>
      </c>
      <c r="Q10" s="8" t="s">
        <v>434</v>
      </c>
      <c r="R10" s="23" t="s">
        <v>117</v>
      </c>
      <c r="S10" t="s">
        <v>435</v>
      </c>
      <c r="T10" t="b">
        <v>1</v>
      </c>
      <c r="U10" s="7" t="s">
        <v>434</v>
      </c>
      <c r="V10">
        <v>1040601</v>
      </c>
      <c r="W10" t="str">
        <f t="shared" si="2"/>
        <v>获得英雄威尔金斯后开启</v>
      </c>
      <c r="X10" t="s">
        <v>430</v>
      </c>
      <c r="Y10" t="str">
        <f t="shared" si="1"/>
        <v>{"name":"威尔金斯","quality":4,"model":600006,"profession":"INTELLECT","raceType":"ZXZC","job":"WS","level":10,"star":10}</v>
      </c>
      <c r="Z10" s="9" t="s">
        <v>85</v>
      </c>
      <c r="AA10" s="9" t="s">
        <v>119</v>
      </c>
      <c r="AB10" s="9" t="s">
        <v>393</v>
      </c>
      <c r="AC10" s="9" t="s">
        <v>120</v>
      </c>
    </row>
    <row r="11" spans="2:28">
      <c r="B11">
        <v>600007</v>
      </c>
      <c r="C11" t="s">
        <v>436</v>
      </c>
      <c r="D11" t="s">
        <v>437</v>
      </c>
      <c r="E11" t="s">
        <v>438</v>
      </c>
      <c r="F11" t="s">
        <v>439</v>
      </c>
      <c r="G11">
        <v>158</v>
      </c>
      <c r="H11">
        <v>126</v>
      </c>
      <c r="I11">
        <v>1</v>
      </c>
      <c r="J11">
        <v>1.3</v>
      </c>
      <c r="K11">
        <v>1</v>
      </c>
      <c r="L11">
        <v>0.6</v>
      </c>
      <c r="M11">
        <v>20</v>
      </c>
      <c r="O11" s="8" t="s">
        <v>440</v>
      </c>
      <c r="P11" s="8" t="s">
        <v>441</v>
      </c>
      <c r="Q11" s="8" t="s">
        <v>442</v>
      </c>
      <c r="R11" s="23" t="s">
        <v>128</v>
      </c>
      <c r="S11" t="s">
        <v>443</v>
      </c>
      <c r="T11" t="b">
        <v>1</v>
      </c>
      <c r="U11" s="7" t="s">
        <v>442</v>
      </c>
      <c r="V11">
        <v>1040701</v>
      </c>
      <c r="W11" t="str">
        <f t="shared" si="2"/>
        <v>获得英雄茱蒂丝后开启</v>
      </c>
      <c r="X11" t="s">
        <v>59</v>
      </c>
      <c r="Y11" t="str">
        <f t="shared" si="1"/>
        <v>{"name":"茱蒂丝","quality":4,"model":600007,"profession":"AGILITY","raceType":"ZXZC","job":"YX","level":10,"star":10}</v>
      </c>
      <c r="Z11" s="9" t="s">
        <v>130</v>
      </c>
      <c r="AA11" s="9" t="s">
        <v>131</v>
      </c>
      <c r="AB11" s="9" t="s">
        <v>393</v>
      </c>
    </row>
    <row r="12" spans="2:28">
      <c r="B12">
        <v>600008</v>
      </c>
      <c r="C12" t="s">
        <v>444</v>
      </c>
      <c r="D12" t="s">
        <v>445</v>
      </c>
      <c r="E12" t="s">
        <v>446</v>
      </c>
      <c r="F12" t="s">
        <v>447</v>
      </c>
      <c r="G12">
        <v>168</v>
      </c>
      <c r="H12">
        <v>129</v>
      </c>
      <c r="I12">
        <v>1</v>
      </c>
      <c r="J12">
        <v>1.3</v>
      </c>
      <c r="K12">
        <v>1</v>
      </c>
      <c r="L12">
        <v>0.548</v>
      </c>
      <c r="M12">
        <v>20</v>
      </c>
      <c r="O12" s="8" t="s">
        <v>448</v>
      </c>
      <c r="P12" s="8" t="s">
        <v>449</v>
      </c>
      <c r="Q12" s="8" t="s">
        <v>450</v>
      </c>
      <c r="R12" s="23" t="s">
        <v>139</v>
      </c>
      <c r="S12" t="s">
        <v>451</v>
      </c>
      <c r="T12" t="b">
        <v>1</v>
      </c>
      <c r="U12" s="7" t="s">
        <v>450</v>
      </c>
      <c r="V12">
        <v>1040801</v>
      </c>
      <c r="W12" t="str">
        <f t="shared" si="2"/>
        <v>获得英雄巴达克后开启</v>
      </c>
      <c r="X12" t="s">
        <v>59</v>
      </c>
      <c r="Y12" t="str">
        <f t="shared" si="1"/>
        <v>{"name":"巴达克","quality":4,"model":600008,"profession":"AGILITY","raceType":"ZXZC","job":"CK","level":10,"star":10}</v>
      </c>
      <c r="Z12" s="9" t="s">
        <v>130</v>
      </c>
      <c r="AA12" s="9" t="s">
        <v>141</v>
      </c>
      <c r="AB12" s="9" t="s">
        <v>393</v>
      </c>
    </row>
    <row r="13" s="28" customFormat="1" spans="1:13">
      <c r="A13" s="29" t="s">
        <v>142</v>
      </c>
      <c r="E13" s="7"/>
      <c r="M13">
        <v>20</v>
      </c>
    </row>
    <row r="14" spans="2:28">
      <c r="B14">
        <v>600009</v>
      </c>
      <c r="C14" s="7" t="s">
        <v>452</v>
      </c>
      <c r="D14" s="7" t="s">
        <v>453</v>
      </c>
      <c r="E14" t="s">
        <v>454</v>
      </c>
      <c r="F14" t="s">
        <v>455</v>
      </c>
      <c r="G14">
        <v>147</v>
      </c>
      <c r="H14">
        <v>177</v>
      </c>
      <c r="I14">
        <v>1</v>
      </c>
      <c r="J14">
        <v>1.3</v>
      </c>
      <c r="K14">
        <v>1</v>
      </c>
      <c r="L14">
        <v>0.604</v>
      </c>
      <c r="M14">
        <v>20</v>
      </c>
      <c r="O14" s="8" t="s">
        <v>456</v>
      </c>
      <c r="P14" s="8" t="s">
        <v>457</v>
      </c>
      <c r="Q14" s="8" t="s">
        <v>458</v>
      </c>
      <c r="R14" s="23" t="s">
        <v>139</v>
      </c>
      <c r="S14" s="7" t="s">
        <v>459</v>
      </c>
      <c r="T14" t="b">
        <v>1</v>
      </c>
      <c r="U14" s="7" t="s">
        <v>458</v>
      </c>
      <c r="V14">
        <v>1040199</v>
      </c>
      <c r="W14" t="str">
        <f t="shared" si="2"/>
        <v>获得英雄奥森后开启</v>
      </c>
      <c r="X14" t="s">
        <v>59</v>
      </c>
      <c r="Y14" t="str">
        <f>$AC$5&amp;D14&amp;$AC$6&amp;B14&amp;$AC$7&amp;Z14&amp;$AC$8&amp;AB14&amp;$AC$9&amp;AA14&amp;$AC$10</f>
        <v>{"name":"奥森","quality":4,"model":600009,"profession":"STRENGTH","raceType":"ZXZC","job":"TK","level":10,"star":10}</v>
      </c>
      <c r="Z14" s="9" t="s">
        <v>60</v>
      </c>
      <c r="AA14" s="7" t="s">
        <v>460</v>
      </c>
      <c r="AB14" s="9" t="s">
        <v>393</v>
      </c>
    </row>
    <row r="15" spans="2:28">
      <c r="B15">
        <v>600010</v>
      </c>
      <c r="C15" s="7" t="s">
        <v>461</v>
      </c>
      <c r="D15" s="7" t="s">
        <v>462</v>
      </c>
      <c r="E15" t="s">
        <v>463</v>
      </c>
      <c r="F15" s="7" t="s">
        <v>464</v>
      </c>
      <c r="G15">
        <v>135</v>
      </c>
      <c r="H15">
        <v>110</v>
      </c>
      <c r="I15">
        <v>1</v>
      </c>
      <c r="J15">
        <v>1.3</v>
      </c>
      <c r="K15">
        <v>1</v>
      </c>
      <c r="L15">
        <v>0.374</v>
      </c>
      <c r="M15">
        <v>20</v>
      </c>
      <c r="O15" s="8" t="s">
        <v>465</v>
      </c>
      <c r="P15" s="8" t="s">
        <v>466</v>
      </c>
      <c r="Q15" s="8" t="s">
        <v>467</v>
      </c>
      <c r="R15" s="23" t="s">
        <v>139</v>
      </c>
      <c r="S15" s="7" t="s">
        <v>468</v>
      </c>
      <c r="T15" t="b">
        <v>1</v>
      </c>
      <c r="U15" s="7" t="s">
        <v>467</v>
      </c>
      <c r="V15">
        <v>1040499</v>
      </c>
      <c r="W15" t="str">
        <f t="shared" si="2"/>
        <v>获得英雄卡诺后开启</v>
      </c>
      <c r="X15" t="s">
        <v>59</v>
      </c>
      <c r="Y15" t="str">
        <f>$AC$5&amp;D15&amp;$AC$6&amp;B15&amp;$AC$7&amp;Z15&amp;$AC$8&amp;AB15&amp;$AC$9&amp;AA15&amp;$AC$10</f>
        <v>{"name":"卡诺","quality":4,"model":600010,"profession":"INTELLECT","raceType":"ZXZC","job":"SS","level":10,"star":10}</v>
      </c>
      <c r="Z15" s="9" t="s">
        <v>85</v>
      </c>
      <c r="AA15" s="7" t="s">
        <v>97</v>
      </c>
      <c r="AB15" s="9" t="s">
        <v>393</v>
      </c>
    </row>
    <row r="16" spans="2:28">
      <c r="B16">
        <v>600011</v>
      </c>
      <c r="C16" s="7" t="s">
        <v>469</v>
      </c>
      <c r="D16" s="7" t="s">
        <v>470</v>
      </c>
      <c r="E16" t="s">
        <v>471</v>
      </c>
      <c r="F16" s="7" t="s">
        <v>472</v>
      </c>
      <c r="G16">
        <v>137</v>
      </c>
      <c r="H16">
        <v>85</v>
      </c>
      <c r="I16">
        <v>1</v>
      </c>
      <c r="J16">
        <v>1.3</v>
      </c>
      <c r="K16">
        <v>1</v>
      </c>
      <c r="L16">
        <v>0.653</v>
      </c>
      <c r="M16">
        <v>20</v>
      </c>
      <c r="O16" s="8" t="s">
        <v>473</v>
      </c>
      <c r="P16" s="8" t="s">
        <v>474</v>
      </c>
      <c r="Q16" s="8" t="s">
        <v>475</v>
      </c>
      <c r="R16" s="23" t="s">
        <v>139</v>
      </c>
      <c r="S16" s="7" t="s">
        <v>476</v>
      </c>
      <c r="T16" t="b">
        <v>1</v>
      </c>
      <c r="U16" s="7" t="s">
        <v>477</v>
      </c>
      <c r="V16">
        <v>1040599</v>
      </c>
      <c r="W16" t="str">
        <f t="shared" ref="W16:W17" si="3">"获得英雄"&amp;D16&amp;"后开启"</f>
        <v>获得英雄佩尼后开启</v>
      </c>
      <c r="X16" t="s">
        <v>59</v>
      </c>
      <c r="Y16" t="str">
        <f>$AC$5&amp;D16&amp;$AC$6&amp;B16&amp;$AC$7&amp;Z16&amp;$AC$8&amp;AB16&amp;$AC$9&amp;AA16&amp;$AC$10</f>
        <v>{"name":"佩尼","quality":4,"model":600011,"profession":"INTELLECT","raceType":"ZXZC","job":"MS","level":10,"star":10}</v>
      </c>
      <c r="Z16" s="9" t="s">
        <v>85</v>
      </c>
      <c r="AA16" s="7" t="s">
        <v>478</v>
      </c>
      <c r="AB16" s="9" t="s">
        <v>393</v>
      </c>
    </row>
    <row r="17" ht="28.5" spans="2:29">
      <c r="B17">
        <v>600012</v>
      </c>
      <c r="C17" t="s">
        <v>411</v>
      </c>
      <c r="D17" t="s">
        <v>479</v>
      </c>
      <c r="E17" s="30" t="s">
        <v>246</v>
      </c>
      <c r="F17" t="s">
        <v>480</v>
      </c>
      <c r="G17">
        <v>170</v>
      </c>
      <c r="H17">
        <v>116</v>
      </c>
      <c r="I17">
        <v>1</v>
      </c>
      <c r="J17">
        <v>1.3</v>
      </c>
      <c r="K17">
        <v>1</v>
      </c>
      <c r="L17">
        <v>0.6</v>
      </c>
      <c r="M17">
        <v>20</v>
      </c>
      <c r="O17" s="8" t="s">
        <v>415</v>
      </c>
      <c r="P17" s="8"/>
      <c r="Q17" s="8" t="s">
        <v>417</v>
      </c>
      <c r="R17" s="23" t="s">
        <v>95</v>
      </c>
      <c r="S17" t="s">
        <v>411</v>
      </c>
      <c r="U17" s="7" t="s">
        <v>417</v>
      </c>
      <c r="V17">
        <v>1040401</v>
      </c>
      <c r="W17" t="str">
        <f t="shared" si="3"/>
        <v>获得英雄魔法球后开启</v>
      </c>
      <c r="X17" t="s">
        <v>59</v>
      </c>
      <c r="Y17" t="str">
        <f>$AC$5&amp;D17&amp;$AC$6&amp;B17&amp;$AC$7&amp;Z17&amp;$AC$8&amp;AB17&amp;$AC$9&amp;AA17&amp;$AC$10</f>
        <v>{"name":"魔法球","quality":4,"model":600012,"profession":"INTELLECT","raceType":"ZXZC","job":"SS","level":10,"star":10}</v>
      </c>
      <c r="Z17" s="9" t="s">
        <v>85</v>
      </c>
      <c r="AA17" s="9" t="s">
        <v>97</v>
      </c>
      <c r="AB17" s="9" t="s">
        <v>393</v>
      </c>
      <c r="AC17" s="7" t="s">
        <v>98</v>
      </c>
    </row>
    <row r="18" spans="2:29">
      <c r="B18">
        <v>600013</v>
      </c>
      <c r="C18" t="s">
        <v>481</v>
      </c>
      <c r="D18" t="s">
        <v>403</v>
      </c>
      <c r="E18" t="s">
        <v>404</v>
      </c>
      <c r="F18" t="s">
        <v>482</v>
      </c>
      <c r="G18">
        <v>133</v>
      </c>
      <c r="H18">
        <v>152</v>
      </c>
      <c r="I18">
        <v>1</v>
      </c>
      <c r="J18">
        <v>1.1</v>
      </c>
      <c r="K18">
        <v>1</v>
      </c>
      <c r="L18">
        <v>0.564</v>
      </c>
      <c r="M18">
        <v>20</v>
      </c>
      <c r="O18" s="8" t="s">
        <v>483</v>
      </c>
      <c r="P18" s="8" t="s">
        <v>407</v>
      </c>
      <c r="Q18" s="8" t="s">
        <v>484</v>
      </c>
      <c r="R18" s="22" t="s">
        <v>83</v>
      </c>
      <c r="S18" t="s">
        <v>409</v>
      </c>
      <c r="T18" t="b">
        <v>1</v>
      </c>
      <c r="U18" s="7" t="s">
        <v>484</v>
      </c>
      <c r="V18">
        <v>1040301</v>
      </c>
      <c r="W18" t="s">
        <v>485</v>
      </c>
      <c r="X18" t="s">
        <v>404</v>
      </c>
      <c r="Y18" t="str">
        <f>$AC$5&amp;D18&amp;$AC$6&amp;B18&amp;$AC$7&amp;Z18&amp;$AC$8&amp;AB18&amp;$AC$9&amp;AA18&amp;$AC$10</f>
        <v>{"name":"比佛利","quality":4,"model":600013,"profession":"INTELLECT","raceType":"ZXZC","job":"FS","level":10,"star":10}</v>
      </c>
      <c r="Z18" s="9" t="s">
        <v>85</v>
      </c>
      <c r="AA18" s="9" t="s">
        <v>86</v>
      </c>
      <c r="AB18" s="9" t="s">
        <v>393</v>
      </c>
      <c r="AC18" s="7" t="s">
        <v>87</v>
      </c>
    </row>
    <row r="19" customFormat="1" spans="2:29">
      <c r="B19">
        <v>600014</v>
      </c>
      <c r="C19" t="s">
        <v>486</v>
      </c>
      <c r="D19" t="s">
        <v>412</v>
      </c>
      <c r="E19" t="s">
        <v>413</v>
      </c>
      <c r="F19" t="s">
        <v>487</v>
      </c>
      <c r="G19">
        <v>133</v>
      </c>
      <c r="H19">
        <v>152</v>
      </c>
      <c r="I19">
        <v>1</v>
      </c>
      <c r="J19">
        <v>1.3</v>
      </c>
      <c r="K19">
        <v>1</v>
      </c>
      <c r="L19">
        <v>0.564</v>
      </c>
      <c r="M19">
        <v>20</v>
      </c>
      <c r="O19" s="8" t="s">
        <v>415</v>
      </c>
      <c r="P19" s="8" t="s">
        <v>416</v>
      </c>
      <c r="Q19" s="7" t="s">
        <v>488</v>
      </c>
      <c r="R19" s="22" t="s">
        <v>83</v>
      </c>
      <c r="S19" t="s">
        <v>409</v>
      </c>
      <c r="T19" t="b">
        <v>1</v>
      </c>
      <c r="U19" s="7" t="s">
        <v>488</v>
      </c>
      <c r="V19">
        <v>1040401</v>
      </c>
      <c r="W19" t="s">
        <v>489</v>
      </c>
      <c r="X19" t="s">
        <v>59</v>
      </c>
      <c r="Y19" t="str">
        <f>$AC$5&amp;D19&amp;$AC$6&amp;B19&amp;$AC$7&amp;Z19&amp;$AC$8&amp;AB19&amp;$AC$9&amp;AA19&amp;$AC$10</f>
        <v>{"name":"旺达","quality":4,"model":600014,"profession":"INTELLECT","raceType":"ZXZC","job":"FS","level":10,"star":10}</v>
      </c>
      <c r="Z19" s="9" t="s">
        <v>85</v>
      </c>
      <c r="AA19" s="9" t="s">
        <v>86</v>
      </c>
      <c r="AB19" s="9" t="s">
        <v>393</v>
      </c>
      <c r="AC19" s="7" t="s">
        <v>87</v>
      </c>
    </row>
    <row r="20" customFormat="1" ht="28.5" spans="1:29">
      <c r="A20" t="s">
        <v>168</v>
      </c>
      <c r="B20">
        <v>600015</v>
      </c>
      <c r="C20" t="s">
        <v>486</v>
      </c>
      <c r="D20" t="s">
        <v>479</v>
      </c>
      <c r="E20" s="30" t="s">
        <v>246</v>
      </c>
      <c r="F20" t="s">
        <v>490</v>
      </c>
      <c r="G20">
        <v>170</v>
      </c>
      <c r="H20">
        <v>116</v>
      </c>
      <c r="I20">
        <v>1</v>
      </c>
      <c r="J20">
        <v>1.1</v>
      </c>
      <c r="K20">
        <v>1</v>
      </c>
      <c r="L20">
        <v>0.564</v>
      </c>
      <c r="M20">
        <v>20</v>
      </c>
      <c r="O20" s="8" t="s">
        <v>415</v>
      </c>
      <c r="P20" s="8"/>
      <c r="Q20" s="7" t="s">
        <v>488</v>
      </c>
      <c r="R20" s="22" t="s">
        <v>83</v>
      </c>
      <c r="S20" t="s">
        <v>409</v>
      </c>
      <c r="U20" s="7" t="s">
        <v>488</v>
      </c>
      <c r="V20">
        <v>1040401</v>
      </c>
      <c r="W20" t="s">
        <v>489</v>
      </c>
      <c r="X20" t="s">
        <v>59</v>
      </c>
      <c r="Y20" t="str">
        <f>$AC$5&amp;D20&amp;$AC$6&amp;B20&amp;$AC$7&amp;Z20&amp;$AC$8&amp;AB20&amp;$AC$9&amp;AA20&amp;$AC$10</f>
        <v>{"name":"魔法球","quality":4,"model":600015,"profession":"INTELLECT","raceType":"ZXZC","job":"FS","level":10,"star":10}</v>
      </c>
      <c r="Z20" s="9" t="s">
        <v>85</v>
      </c>
      <c r="AA20" s="9" t="s">
        <v>86</v>
      </c>
      <c r="AB20" s="9" t="s">
        <v>393</v>
      </c>
      <c r="AC20" s="7" t="s">
        <v>87</v>
      </c>
    </row>
    <row r="21" spans="3:25">
      <c r="C21" s="7"/>
      <c r="R21" s="23"/>
      <c r="V21" s="7"/>
      <c r="Y21" s="9"/>
    </row>
    <row r="22" spans="3:25">
      <c r="C22" s="7"/>
      <c r="O22" s="8"/>
      <c r="R22" s="23"/>
      <c r="V22" s="7"/>
      <c r="Y22" s="9"/>
    </row>
    <row r="23" spans="18:25">
      <c r="R23" s="23"/>
      <c r="V23" s="7"/>
      <c r="Y23" s="9"/>
    </row>
    <row r="24" spans="17:18">
      <c r="Q24" t="s">
        <v>491</v>
      </c>
      <c r="R24" s="23"/>
    </row>
    <row r="25" spans="17:18">
      <c r="Q25" s="8" t="s">
        <v>400</v>
      </c>
      <c r="R25" s="23"/>
    </row>
    <row r="26" spans="7:18">
      <c r="G26">
        <f>1.5/1.7</f>
        <v>0.882352941176471</v>
      </c>
      <c r="I26">
        <v>1</v>
      </c>
      <c r="J26">
        <f>1.1/0.88</f>
        <v>1.25</v>
      </c>
      <c r="K26">
        <f>1/0.88</f>
        <v>1.13636363636364</v>
      </c>
      <c r="Q26" s="8" t="s">
        <v>408</v>
      </c>
      <c r="R26" s="23"/>
    </row>
    <row r="27" spans="17:18">
      <c r="Q27" s="8" t="s">
        <v>417</v>
      </c>
      <c r="R27" s="23"/>
    </row>
    <row r="28" spans="17:18">
      <c r="Q28" s="8" t="s">
        <v>417</v>
      </c>
      <c r="R28" s="23"/>
    </row>
    <row r="29" spans="17:18">
      <c r="Q29" s="8" t="s">
        <v>425</v>
      </c>
      <c r="R29" s="23"/>
    </row>
    <row r="30" spans="17:18">
      <c r="Q30" s="8" t="s">
        <v>434</v>
      </c>
      <c r="R30" s="23"/>
    </row>
    <row r="31" spans="17:18">
      <c r="Q31" s="8" t="s">
        <v>442</v>
      </c>
      <c r="R31" s="23"/>
    </row>
    <row r="32" spans="17:18">
      <c r="Q32" s="8" t="s">
        <v>450</v>
      </c>
      <c r="R32" s="23"/>
    </row>
    <row r="33" spans="18:18">
      <c r="R33" s="23"/>
    </row>
    <row r="34" spans="18:18">
      <c r="R34" s="23"/>
    </row>
    <row r="35" spans="18:18">
      <c r="R35" s="23"/>
    </row>
    <row r="36" spans="18:18">
      <c r="R36" s="23"/>
    </row>
    <row r="37" spans="18:18">
      <c r="R37" s="23"/>
    </row>
    <row r="38" spans="18:18">
      <c r="R38" s="23"/>
    </row>
    <row r="39" spans="18:18">
      <c r="R39" s="23"/>
    </row>
    <row r="40" spans="18:18">
      <c r="R40" s="23"/>
    </row>
    <row r="41" spans="18:18">
      <c r="R41" s="23"/>
    </row>
    <row r="42" spans="18:18">
      <c r="R42" s="23"/>
    </row>
    <row r="43" spans="18:18">
      <c r="R43" s="23"/>
    </row>
    <row r="44" spans="18:18">
      <c r="R44" s="23"/>
    </row>
    <row r="45" spans="18:18">
      <c r="R45" s="23"/>
    </row>
    <row r="46" spans="18:18">
      <c r="R46" s="23"/>
    </row>
    <row r="47" spans="18:18">
      <c r="R47" s="23"/>
    </row>
    <row r="48" spans="18:18">
      <c r="R48" s="23"/>
    </row>
    <row r="49" spans="18:18">
      <c r="R49" s="23"/>
    </row>
    <row r="50" spans="18:18">
      <c r="R50" s="23"/>
    </row>
    <row r="51" spans="18:18">
      <c r="R51" s="23"/>
    </row>
    <row r="52" spans="18:18">
      <c r="R52" s="23"/>
    </row>
    <row r="53" spans="18:18">
      <c r="R53" s="23"/>
    </row>
    <row r="54" spans="18:18">
      <c r="R54" s="23"/>
    </row>
    <row r="55" spans="18:18">
      <c r="R55" s="23"/>
    </row>
    <row r="56" spans="18:18">
      <c r="R56" s="23"/>
    </row>
    <row r="57" spans="18:18">
      <c r="R57" s="23"/>
    </row>
    <row r="58" spans="18:18">
      <c r="R58" s="23"/>
    </row>
    <row r="59" spans="18:18">
      <c r="R59" s="23"/>
    </row>
    <row r="60" spans="18:18">
      <c r="R60" s="23"/>
    </row>
    <row r="61" spans="18:18">
      <c r="R61" s="23"/>
    </row>
    <row r="62" spans="18:18">
      <c r="R62" s="23"/>
    </row>
    <row r="63" spans="18:18">
      <c r="R63" s="23"/>
    </row>
    <row r="64" spans="18:18">
      <c r="R64" s="23"/>
    </row>
    <row r="65" spans="18:18">
      <c r="R65" s="23"/>
    </row>
    <row r="66" spans="18:18">
      <c r="R66" s="23"/>
    </row>
    <row r="67" spans="18:18">
      <c r="R67" s="23"/>
    </row>
    <row r="68" spans="18:18">
      <c r="R68" s="23"/>
    </row>
    <row r="69" spans="18:18">
      <c r="R69" s="23"/>
    </row>
    <row r="70" spans="18:18">
      <c r="R70" s="23"/>
    </row>
    <row r="71" spans="18:18">
      <c r="R71" s="23"/>
    </row>
    <row r="72" spans="18:18">
      <c r="R72" s="23"/>
    </row>
    <row r="73" spans="18:18">
      <c r="R73" s="23"/>
    </row>
    <row r="74" spans="18:18">
      <c r="R74" s="23"/>
    </row>
    <row r="75" spans="18:18">
      <c r="R75" s="23"/>
    </row>
    <row r="76" spans="18:18">
      <c r="R76" s="23"/>
    </row>
    <row r="77" spans="18:18">
      <c r="R77" s="23"/>
    </row>
    <row r="78" spans="18:18">
      <c r="R78" s="23"/>
    </row>
    <row r="79" spans="18:18">
      <c r="R79" s="23"/>
    </row>
    <row r="80" spans="18:18">
      <c r="R80" s="23"/>
    </row>
    <row r="81" spans="18:18">
      <c r="R81" s="23"/>
    </row>
    <row r="82" spans="18:18">
      <c r="R82" s="23"/>
    </row>
    <row r="83" spans="18:18">
      <c r="R83" s="23"/>
    </row>
    <row r="84" spans="18:18">
      <c r="R84" s="23"/>
    </row>
    <row r="85" spans="18:18">
      <c r="R85" s="23"/>
    </row>
    <row r="86" spans="18:18">
      <c r="R86" s="23"/>
    </row>
    <row r="87" spans="18:18">
      <c r="R87" s="23"/>
    </row>
    <row r="88" spans="18:18">
      <c r="R88" s="23"/>
    </row>
    <row r="89" spans="18:18">
      <c r="R89" s="23"/>
    </row>
    <row r="90" spans="18:18">
      <c r="R90" s="23"/>
    </row>
    <row r="91" spans="18:18">
      <c r="R91" s="23"/>
    </row>
    <row r="92" spans="18:18">
      <c r="R92" s="23"/>
    </row>
    <row r="93" spans="18:18">
      <c r="R93" s="23"/>
    </row>
    <row r="94" spans="18:18">
      <c r="R94" s="23"/>
    </row>
    <row r="95" spans="18:18">
      <c r="R95" s="23"/>
    </row>
    <row r="96" spans="18:18">
      <c r="R96" s="23"/>
    </row>
    <row r="97" spans="18:18">
      <c r="R97" s="23"/>
    </row>
    <row r="98" spans="18:18">
      <c r="R98" s="23"/>
    </row>
    <row r="99" spans="18:18">
      <c r="R99" s="23"/>
    </row>
    <row r="100" spans="18:18">
      <c r="R100" s="23"/>
    </row>
    <row r="101" spans="18:18">
      <c r="R101" s="23"/>
    </row>
    <row r="102" spans="18:18">
      <c r="R102" s="23"/>
    </row>
    <row r="103" spans="18:18">
      <c r="R103" s="23"/>
    </row>
    <row r="104" spans="18:18">
      <c r="R104" s="23"/>
    </row>
    <row r="105" spans="18:18">
      <c r="R105" s="23"/>
    </row>
    <row r="106" spans="18:18">
      <c r="R106" s="23"/>
    </row>
    <row r="107" spans="18:18">
      <c r="R107" s="23"/>
    </row>
    <row r="108" spans="18:18">
      <c r="R108" s="23"/>
    </row>
    <row r="109" spans="18:18">
      <c r="R109" s="23"/>
    </row>
    <row r="110" spans="18:18">
      <c r="R110" s="23"/>
    </row>
    <row r="111" spans="18:18">
      <c r="R111" s="23"/>
    </row>
    <row r="112" spans="18:18">
      <c r="R112" s="23"/>
    </row>
    <row r="113" spans="18:18">
      <c r="R113" s="23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2"/>
  <sheetViews>
    <sheetView workbookViewId="0">
      <selection activeCell="E24" sqref="E24"/>
    </sheetView>
  </sheetViews>
  <sheetFormatPr defaultColWidth="9" defaultRowHeight="14.25"/>
  <cols>
    <col min="1" max="1" width="9.5" customWidth="1"/>
    <col min="2" max="2" width="7.5" customWidth="1"/>
    <col min="3" max="3" width="10.5" customWidth="1"/>
    <col min="4" max="4" width="9.5" customWidth="1"/>
    <col min="5" max="5" width="10.875" customWidth="1"/>
    <col min="6" max="6" width="30.5" customWidth="1"/>
    <col min="7" max="8" width="9" customWidth="1"/>
    <col min="9" max="9" width="7.5" customWidth="1"/>
    <col min="10" max="10" width="8.5" customWidth="1"/>
    <col min="11" max="11" width="9.5" customWidth="1"/>
    <col min="12" max="12" width="7.5" customWidth="1"/>
    <col min="13" max="13" width="9.5" customWidth="1"/>
    <col min="14" max="14" width="9.875" customWidth="1"/>
    <col min="15" max="15" width="59.375" customWidth="1"/>
    <col min="16" max="16" width="69.375" customWidth="1"/>
    <col min="17" max="17" width="56.25" customWidth="1"/>
    <col min="18" max="18" width="31.625" style="8" customWidth="1"/>
    <col min="19" max="19" width="20.5" customWidth="1"/>
    <col min="20" max="20" width="29.375" customWidth="1"/>
    <col min="21" max="21" width="56" customWidth="1"/>
    <col min="22" max="22" width="42.375" customWidth="1"/>
    <col min="23" max="23" width="25" customWidth="1"/>
    <col min="24" max="24" width="8.5" customWidth="1"/>
    <col min="25" max="25" width="134.75" customWidth="1"/>
    <col min="26" max="26" width="4" customWidth="1"/>
    <col min="27" max="27" width="6" customWidth="1"/>
    <col min="28" max="28" width="26.625" customWidth="1"/>
    <col min="30" max="30" width="133.75" customWidth="1"/>
  </cols>
  <sheetData>
    <row r="1" spans="1:24">
      <c r="A1" s="3" t="s">
        <v>0</v>
      </c>
      <c r="B1" s="3" t="s">
        <v>1</v>
      </c>
      <c r="C1" s="3"/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7" t="s">
        <v>8</v>
      </c>
      <c r="L1" s="3" t="s">
        <v>9</v>
      </c>
      <c r="M1" s="6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6" t="s">
        <v>15</v>
      </c>
      <c r="S1" s="6" t="s">
        <v>16</v>
      </c>
      <c r="T1" s="6" t="s">
        <v>17</v>
      </c>
      <c r="U1" s="3" t="s">
        <v>18</v>
      </c>
      <c r="V1" s="6" t="s">
        <v>19</v>
      </c>
      <c r="W1" s="6" t="s">
        <v>20</v>
      </c>
      <c r="X1" s="3"/>
    </row>
    <row r="2" spans="1:24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7" t="s">
        <v>31</v>
      </c>
      <c r="L2" s="3" t="s">
        <v>32</v>
      </c>
      <c r="M2" s="6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6" t="s">
        <v>43</v>
      </c>
      <c r="X2" s="3"/>
    </row>
    <row r="3" spans="1:24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6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6" t="s">
        <v>45</v>
      </c>
      <c r="S3" s="6" t="s">
        <v>45</v>
      </c>
      <c r="T3" s="6" t="s">
        <v>48</v>
      </c>
      <c r="U3" s="6" t="s">
        <v>45</v>
      </c>
      <c r="V3" s="6" t="s">
        <v>44</v>
      </c>
      <c r="W3" s="6" t="s">
        <v>45</v>
      </c>
      <c r="X3" s="4"/>
    </row>
    <row r="4" spans="1:24">
      <c r="A4" s="5" t="s">
        <v>49</v>
      </c>
      <c r="B4" s="3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33</v>
      </c>
      <c r="N4" s="5"/>
      <c r="O4" s="5"/>
      <c r="P4" s="5"/>
      <c r="Q4" s="5"/>
      <c r="R4" s="6"/>
      <c r="S4" s="6"/>
      <c r="T4" s="6"/>
      <c r="U4" s="6"/>
      <c r="V4" s="6"/>
      <c r="W4" s="6"/>
      <c r="X4" s="5"/>
    </row>
    <row r="5" spans="2:30">
      <c r="B5">
        <v>300001</v>
      </c>
      <c r="C5" t="s">
        <v>492</v>
      </c>
      <c r="D5" t="s">
        <v>493</v>
      </c>
      <c r="E5" t="s">
        <v>494</v>
      </c>
      <c r="F5" t="s">
        <v>495</v>
      </c>
      <c r="G5">
        <v>189</v>
      </c>
      <c r="H5">
        <v>171</v>
      </c>
      <c r="I5">
        <v>1</v>
      </c>
      <c r="J5">
        <v>1.3</v>
      </c>
      <c r="K5">
        <v>1</v>
      </c>
      <c r="L5">
        <v>0.425</v>
      </c>
      <c r="M5">
        <v>20</v>
      </c>
      <c r="O5" s="7" t="s">
        <v>496</v>
      </c>
      <c r="P5" s="7" t="s">
        <v>497</v>
      </c>
      <c r="Q5" s="7" t="s">
        <v>498</v>
      </c>
      <c r="R5" t="s">
        <v>57</v>
      </c>
      <c r="S5" t="s">
        <v>499</v>
      </c>
      <c r="T5" t="b">
        <v>1</v>
      </c>
      <c r="U5" s="7" t="s">
        <v>498</v>
      </c>
      <c r="V5">
        <v>1050101</v>
      </c>
      <c r="W5" t="str">
        <f t="shared" ref="W5:W14" si="0">"获得英雄"&amp;D5&amp;"后开启"</f>
        <v>获得英雄奥米加后开启</v>
      </c>
      <c r="X5" t="s">
        <v>494</v>
      </c>
      <c r="Y5" t="str">
        <f t="shared" ref="Y5:Y13" si="1">$AC$5&amp;D5&amp;$AC$6&amp;B5&amp;$AC$7&amp;Z5&amp;$AC$8&amp;AB5&amp;$AC$9&amp;AA5&amp;$AC$10</f>
        <v>{"name":"奥米加","quality":4,"model":300001,"profession":"STRENGTH","raceType":"YHSY","job":"TK","level":10,"star":10}</v>
      </c>
      <c r="Z5" s="9" t="s">
        <v>60</v>
      </c>
      <c r="AA5" s="9" t="s">
        <v>61</v>
      </c>
      <c r="AB5" s="9" t="s">
        <v>500</v>
      </c>
      <c r="AC5" s="7" t="s">
        <v>63</v>
      </c>
      <c r="AD5" s="7" t="s">
        <v>64</v>
      </c>
    </row>
    <row r="6" spans="2:29">
      <c r="B6">
        <v>300002</v>
      </c>
      <c r="C6" t="s">
        <v>501</v>
      </c>
      <c r="D6" t="s">
        <v>502</v>
      </c>
      <c r="E6" t="s">
        <v>503</v>
      </c>
      <c r="F6" t="s">
        <v>504</v>
      </c>
      <c r="G6">
        <v>203</v>
      </c>
      <c r="H6">
        <v>197</v>
      </c>
      <c r="I6">
        <v>1</v>
      </c>
      <c r="J6">
        <v>1.3</v>
      </c>
      <c r="K6">
        <v>1</v>
      </c>
      <c r="L6">
        <v>0.419</v>
      </c>
      <c r="M6">
        <v>20</v>
      </c>
      <c r="O6" t="s">
        <v>505</v>
      </c>
      <c r="P6" t="s">
        <v>506</v>
      </c>
      <c r="Q6" s="7" t="s">
        <v>507</v>
      </c>
      <c r="R6" t="s">
        <v>72</v>
      </c>
      <c r="S6" t="s">
        <v>508</v>
      </c>
      <c r="T6" t="b">
        <v>1</v>
      </c>
      <c r="U6" t="s">
        <v>507</v>
      </c>
      <c r="V6">
        <v>1050201</v>
      </c>
      <c r="W6" t="str">
        <f t="shared" si="0"/>
        <v>获得英雄贝罗妮卡后开启</v>
      </c>
      <c r="X6" t="s">
        <v>509</v>
      </c>
      <c r="Y6" t="str">
        <f t="shared" si="1"/>
        <v>{"name":"贝罗妮卡","quality":4,"model":300002,"profession":"STRENGTH","raceType":"YHSY","job":"ZS","level":10,"star":10}</v>
      </c>
      <c r="Z6" s="9" t="s">
        <v>60</v>
      </c>
      <c r="AA6" s="9" t="s">
        <v>74</v>
      </c>
      <c r="AB6" s="9" t="s">
        <v>500</v>
      </c>
      <c r="AC6" s="7" t="s">
        <v>75</v>
      </c>
    </row>
    <row r="7" spans="2:29">
      <c r="B7">
        <v>300003</v>
      </c>
      <c r="C7" t="s">
        <v>510</v>
      </c>
      <c r="D7" t="s">
        <v>511</v>
      </c>
      <c r="E7" t="s">
        <v>512</v>
      </c>
      <c r="F7" s="7" t="s">
        <v>513</v>
      </c>
      <c r="G7">
        <v>199</v>
      </c>
      <c r="H7">
        <v>166</v>
      </c>
      <c r="I7">
        <v>1</v>
      </c>
      <c r="J7">
        <v>1.3</v>
      </c>
      <c r="K7">
        <v>1</v>
      </c>
      <c r="L7">
        <v>0.489</v>
      </c>
      <c r="M7">
        <v>20</v>
      </c>
      <c r="O7" t="s">
        <v>514</v>
      </c>
      <c r="P7" t="s">
        <v>515</v>
      </c>
      <c r="Q7" t="s">
        <v>516</v>
      </c>
      <c r="R7" t="s">
        <v>83</v>
      </c>
      <c r="S7" t="s">
        <v>517</v>
      </c>
      <c r="T7" t="b">
        <v>1</v>
      </c>
      <c r="U7" s="7" t="s">
        <v>518</v>
      </c>
      <c r="V7">
        <v>1050301</v>
      </c>
      <c r="W7" t="str">
        <f t="shared" si="0"/>
        <v>获得英雄特尤斯后开启</v>
      </c>
      <c r="X7" t="s">
        <v>519</v>
      </c>
      <c r="Y7" t="str">
        <f t="shared" si="1"/>
        <v>{"name":"特尤斯","quality":4,"model":300003,"profession":"INTELLECT","raceType":"YHSY","job":"FS","level":10,"star":10}</v>
      </c>
      <c r="Z7" s="9" t="s">
        <v>85</v>
      </c>
      <c r="AA7" s="9" t="s">
        <v>86</v>
      </c>
      <c r="AB7" s="9" t="s">
        <v>500</v>
      </c>
      <c r="AC7" s="7" t="s">
        <v>87</v>
      </c>
    </row>
    <row r="8" spans="2:29">
      <c r="B8">
        <v>300004</v>
      </c>
      <c r="C8" t="s">
        <v>520</v>
      </c>
      <c r="D8" t="s">
        <v>521</v>
      </c>
      <c r="E8" t="s">
        <v>522</v>
      </c>
      <c r="F8" t="s">
        <v>523</v>
      </c>
      <c r="G8">
        <v>168</v>
      </c>
      <c r="H8">
        <v>157</v>
      </c>
      <c r="I8">
        <v>1</v>
      </c>
      <c r="J8">
        <v>1.3</v>
      </c>
      <c r="K8">
        <v>1</v>
      </c>
      <c r="L8">
        <v>0.527</v>
      </c>
      <c r="M8">
        <v>20</v>
      </c>
      <c r="O8" t="s">
        <v>524</v>
      </c>
      <c r="P8" t="s">
        <v>525</v>
      </c>
      <c r="Q8" s="7" t="s">
        <v>526</v>
      </c>
      <c r="R8" t="s">
        <v>95</v>
      </c>
      <c r="S8" t="s">
        <v>527</v>
      </c>
      <c r="T8" t="b">
        <v>1</v>
      </c>
      <c r="U8" t="s">
        <v>526</v>
      </c>
      <c r="V8">
        <v>1050401</v>
      </c>
      <c r="W8" t="str">
        <f t="shared" si="0"/>
        <v>获得英雄阿努比斯后开启</v>
      </c>
      <c r="X8" t="s">
        <v>59</v>
      </c>
      <c r="Y8" t="str">
        <f t="shared" si="1"/>
        <v>{"name":"阿努比斯","quality":4,"model":300004,"profession":"INTELLECT","raceType":"YHSY","job":"SS","level":10,"star":10}</v>
      </c>
      <c r="Z8" s="9" t="s">
        <v>85</v>
      </c>
      <c r="AA8" s="9" t="s">
        <v>97</v>
      </c>
      <c r="AB8" s="9" t="s">
        <v>500</v>
      </c>
      <c r="AC8" s="7" t="s">
        <v>98</v>
      </c>
    </row>
    <row r="9" spans="2:29">
      <c r="B9">
        <v>300005</v>
      </c>
      <c r="C9" t="s">
        <v>528</v>
      </c>
      <c r="D9" t="s">
        <v>529</v>
      </c>
      <c r="E9" t="s">
        <v>530</v>
      </c>
      <c r="F9" s="11" t="s">
        <v>531</v>
      </c>
      <c r="G9">
        <v>165</v>
      </c>
      <c r="H9">
        <v>147</v>
      </c>
      <c r="I9">
        <v>1</v>
      </c>
      <c r="J9">
        <v>1.3</v>
      </c>
      <c r="K9">
        <v>1</v>
      </c>
      <c r="L9">
        <v>0.503</v>
      </c>
      <c r="M9">
        <v>20</v>
      </c>
      <c r="O9" t="s">
        <v>532</v>
      </c>
      <c r="P9" t="s">
        <v>533</v>
      </c>
      <c r="Q9" t="s">
        <v>534</v>
      </c>
      <c r="R9" t="s">
        <v>106</v>
      </c>
      <c r="S9" t="s">
        <v>535</v>
      </c>
      <c r="T9" t="b">
        <v>1</v>
      </c>
      <c r="U9" t="s">
        <v>534</v>
      </c>
      <c r="V9">
        <v>1050501</v>
      </c>
      <c r="W9" t="str">
        <f t="shared" si="0"/>
        <v>获得英雄维纳斯后开启</v>
      </c>
      <c r="X9" t="s">
        <v>59</v>
      </c>
      <c r="Y9" t="str">
        <f t="shared" si="1"/>
        <v>{"name":"维纳斯","quality":4,"model":300005,"profession":"INTELLECT","raceType":"YHSY","job":"MS","level":10,"star":10}</v>
      </c>
      <c r="Z9" s="9" t="s">
        <v>85</v>
      </c>
      <c r="AA9" s="9" t="s">
        <v>108</v>
      </c>
      <c r="AB9" s="9" t="s">
        <v>500</v>
      </c>
      <c r="AC9" s="7" t="s">
        <v>109</v>
      </c>
    </row>
    <row r="10" spans="2:29">
      <c r="B10">
        <v>300006</v>
      </c>
      <c r="C10" t="s">
        <v>536</v>
      </c>
      <c r="D10" t="s">
        <v>537</v>
      </c>
      <c r="E10" t="s">
        <v>538</v>
      </c>
      <c r="F10" s="26" t="s">
        <v>539</v>
      </c>
      <c r="G10">
        <v>182</v>
      </c>
      <c r="H10">
        <v>110</v>
      </c>
      <c r="I10">
        <v>1</v>
      </c>
      <c r="J10">
        <v>1.3</v>
      </c>
      <c r="K10">
        <v>1</v>
      </c>
      <c r="L10">
        <v>0.518</v>
      </c>
      <c r="M10">
        <v>20</v>
      </c>
      <c r="O10" t="s">
        <v>540</v>
      </c>
      <c r="P10" t="s">
        <v>541</v>
      </c>
      <c r="Q10" s="7" t="s">
        <v>542</v>
      </c>
      <c r="R10" t="s">
        <v>117</v>
      </c>
      <c r="S10" t="s">
        <v>543</v>
      </c>
      <c r="T10" t="b">
        <v>1</v>
      </c>
      <c r="U10" t="s">
        <v>542</v>
      </c>
      <c r="V10">
        <v>1050601</v>
      </c>
      <c r="W10" t="str">
        <f t="shared" si="0"/>
        <v>获得英雄布莱恩后开启</v>
      </c>
      <c r="X10" t="s">
        <v>59</v>
      </c>
      <c r="Y10" t="str">
        <f t="shared" si="1"/>
        <v>{"name":"布莱恩","quality":4,"model":300006,"profession":"INTELLECT","raceType":"YHSY","job":"WS","level":10,"star":10}</v>
      </c>
      <c r="Z10" s="9" t="s">
        <v>85</v>
      </c>
      <c r="AA10" s="9" t="s">
        <v>119</v>
      </c>
      <c r="AB10" s="9" t="s">
        <v>500</v>
      </c>
      <c r="AC10" s="9" t="s">
        <v>120</v>
      </c>
    </row>
    <row r="11" spans="2:28">
      <c r="B11">
        <v>300007</v>
      </c>
      <c r="C11" t="s">
        <v>544</v>
      </c>
      <c r="D11" t="s">
        <v>545</v>
      </c>
      <c r="E11" t="s">
        <v>546</v>
      </c>
      <c r="F11" t="s">
        <v>547</v>
      </c>
      <c r="G11">
        <v>151</v>
      </c>
      <c r="H11">
        <v>140</v>
      </c>
      <c r="I11">
        <v>1</v>
      </c>
      <c r="J11">
        <v>1.3</v>
      </c>
      <c r="K11">
        <v>1</v>
      </c>
      <c r="L11">
        <v>0.48</v>
      </c>
      <c r="M11">
        <v>20</v>
      </c>
      <c r="O11" t="s">
        <v>548</v>
      </c>
      <c r="P11" t="s">
        <v>549</v>
      </c>
      <c r="Q11" t="s">
        <v>550</v>
      </c>
      <c r="R11" t="s">
        <v>95</v>
      </c>
      <c r="S11" t="s">
        <v>551</v>
      </c>
      <c r="T11" t="b">
        <v>1</v>
      </c>
      <c r="U11" t="s">
        <v>550</v>
      </c>
      <c r="V11">
        <v>1050701</v>
      </c>
      <c r="W11" t="str">
        <f t="shared" si="0"/>
        <v>获得英雄波托斯后开启</v>
      </c>
      <c r="X11" t="s">
        <v>552</v>
      </c>
      <c r="Y11" t="str">
        <f t="shared" si="1"/>
        <v>{"name":"波托斯","quality":4,"model":300007,"profession":"AGILITY","raceType":"YHSY","job":"YX","level":10,"star":10}</v>
      </c>
      <c r="Z11" s="9" t="s">
        <v>130</v>
      </c>
      <c r="AA11" s="9" t="s">
        <v>131</v>
      </c>
      <c r="AB11" s="9" t="s">
        <v>500</v>
      </c>
    </row>
    <row r="12" spans="2:28">
      <c r="B12">
        <v>300008</v>
      </c>
      <c r="C12" t="s">
        <v>553</v>
      </c>
      <c r="D12" t="s">
        <v>554</v>
      </c>
      <c r="E12" t="s">
        <v>555</v>
      </c>
      <c r="F12" t="s">
        <v>556</v>
      </c>
      <c r="G12">
        <v>157</v>
      </c>
      <c r="H12">
        <v>141</v>
      </c>
      <c r="I12">
        <v>1</v>
      </c>
      <c r="J12">
        <v>1.3</v>
      </c>
      <c r="K12">
        <v>1</v>
      </c>
      <c r="L12">
        <v>0.553</v>
      </c>
      <c r="M12">
        <v>20</v>
      </c>
      <c r="O12" t="s">
        <v>557</v>
      </c>
      <c r="P12" t="s">
        <v>558</v>
      </c>
      <c r="Q12" s="7" t="s">
        <v>559</v>
      </c>
      <c r="R12" t="s">
        <v>139</v>
      </c>
      <c r="S12" t="s">
        <v>560</v>
      </c>
      <c r="T12" t="b">
        <v>1</v>
      </c>
      <c r="U12" t="s">
        <v>559</v>
      </c>
      <c r="V12">
        <v>1050801</v>
      </c>
      <c r="W12" t="str">
        <f t="shared" si="0"/>
        <v>获得英雄戴安娜后开启</v>
      </c>
      <c r="X12" t="s">
        <v>59</v>
      </c>
      <c r="Y12" t="str">
        <f t="shared" si="1"/>
        <v>{"name":"戴安娜","quality":4,"model":300008,"profession":"AGILITY","raceType":"YHSY","job":"CK","level":10,"star":10}</v>
      </c>
      <c r="Z12" s="9" t="s">
        <v>130</v>
      </c>
      <c r="AA12" s="9" t="s">
        <v>141</v>
      </c>
      <c r="AB12" s="9" t="s">
        <v>500</v>
      </c>
    </row>
    <row r="13" spans="2:28">
      <c r="B13">
        <v>300009</v>
      </c>
      <c r="C13" t="s">
        <v>520</v>
      </c>
      <c r="D13" t="s">
        <v>561</v>
      </c>
      <c r="E13" s="7" t="s">
        <v>246</v>
      </c>
      <c r="F13" t="s">
        <v>562</v>
      </c>
      <c r="G13">
        <v>157</v>
      </c>
      <c r="H13">
        <v>141</v>
      </c>
      <c r="I13">
        <v>1</v>
      </c>
      <c r="J13">
        <v>1.3</v>
      </c>
      <c r="K13">
        <v>1</v>
      </c>
      <c r="L13">
        <v>0.6</v>
      </c>
      <c r="M13">
        <v>20</v>
      </c>
      <c r="O13" t="s">
        <v>557</v>
      </c>
      <c r="P13" t="s">
        <v>558</v>
      </c>
      <c r="R13" t="s">
        <v>139</v>
      </c>
      <c r="S13" t="s">
        <v>520</v>
      </c>
      <c r="U13" t="s">
        <v>559</v>
      </c>
      <c r="V13">
        <v>1050801</v>
      </c>
      <c r="W13" t="str">
        <f t="shared" si="0"/>
        <v>获得英雄小狗后开启</v>
      </c>
      <c r="X13" t="s">
        <v>59</v>
      </c>
      <c r="Y13" t="str">
        <f t="shared" si="1"/>
        <v>{"name":"小狗","quality":4,"model":300009,"profession":"AGILITY","raceType":"YHSY","job":"CK","level":10,"star":10}</v>
      </c>
      <c r="Z13" s="9" t="s">
        <v>130</v>
      </c>
      <c r="AA13" s="9" t="s">
        <v>141</v>
      </c>
      <c r="AB13" s="9" t="s">
        <v>500</v>
      </c>
    </row>
    <row r="14" spans="1:1">
      <c r="A14" t="s">
        <v>563</v>
      </c>
    </row>
    <row r="15" spans="1:24">
      <c r="A15" t="s">
        <v>168</v>
      </c>
      <c r="B15">
        <v>300010</v>
      </c>
      <c r="C15" t="s">
        <v>564</v>
      </c>
      <c r="D15" t="s">
        <v>511</v>
      </c>
      <c r="E15" t="s">
        <v>512</v>
      </c>
      <c r="F15" s="7" t="s">
        <v>565</v>
      </c>
      <c r="G15">
        <v>199</v>
      </c>
      <c r="H15">
        <v>166</v>
      </c>
      <c r="I15">
        <v>1</v>
      </c>
      <c r="J15">
        <v>1.3</v>
      </c>
      <c r="K15">
        <v>1</v>
      </c>
      <c r="L15">
        <v>0.489</v>
      </c>
      <c r="M15">
        <v>20</v>
      </c>
      <c r="O15" t="s">
        <v>566</v>
      </c>
      <c r="P15" t="s">
        <v>567</v>
      </c>
      <c r="Q15" t="s">
        <v>568</v>
      </c>
      <c r="R15" t="s">
        <v>83</v>
      </c>
      <c r="S15" t="s">
        <v>517</v>
      </c>
      <c r="T15" t="b">
        <v>1</v>
      </c>
      <c r="U15" s="7" t="s">
        <v>568</v>
      </c>
      <c r="V15">
        <v>1050301</v>
      </c>
      <c r="W15" t="s">
        <v>569</v>
      </c>
      <c r="X15" t="s">
        <v>519</v>
      </c>
    </row>
    <row r="16" customFormat="1" spans="2:29">
      <c r="B16">
        <v>300011</v>
      </c>
      <c r="C16" t="s">
        <v>570</v>
      </c>
      <c r="D16" t="s">
        <v>521</v>
      </c>
      <c r="E16" t="s">
        <v>522</v>
      </c>
      <c r="F16" t="s">
        <v>523</v>
      </c>
      <c r="G16">
        <v>168</v>
      </c>
      <c r="H16">
        <v>157</v>
      </c>
      <c r="I16">
        <v>1</v>
      </c>
      <c r="J16">
        <v>1.3</v>
      </c>
      <c r="K16">
        <v>1</v>
      </c>
      <c r="L16">
        <v>0.527</v>
      </c>
      <c r="M16">
        <v>20</v>
      </c>
      <c r="O16" t="s">
        <v>524</v>
      </c>
      <c r="P16" t="s">
        <v>525</v>
      </c>
      <c r="Q16" s="7" t="s">
        <v>571</v>
      </c>
      <c r="R16" t="s">
        <v>95</v>
      </c>
      <c r="S16" t="s">
        <v>527</v>
      </c>
      <c r="T16" t="b">
        <v>1</v>
      </c>
      <c r="U16" t="s">
        <v>571</v>
      </c>
      <c r="V16">
        <v>1050401</v>
      </c>
      <c r="W16" t="str">
        <f>"获得英雄"&amp;D16&amp;"后开启"</f>
        <v>获得英雄阿努比斯后开启</v>
      </c>
      <c r="X16" t="s">
        <v>59</v>
      </c>
      <c r="Y16" t="str">
        <f>$AC$5&amp;D16&amp;$AC$6&amp;B16&amp;$AC$7&amp;Z16&amp;$AC$8&amp;AB16&amp;$AC$9&amp;AA16&amp;$AC$10</f>
        <v>{"name":"阿努比斯","quality":4,"model":300011,"profession":"INTELLECT","raceType":"YHSY","job":"SS","level":10,"star":10}</v>
      </c>
      <c r="Z16" s="9" t="s">
        <v>85</v>
      </c>
      <c r="AA16" s="9" t="s">
        <v>97</v>
      </c>
      <c r="AB16" s="9" t="s">
        <v>500</v>
      </c>
      <c r="AC16" s="7" t="s">
        <v>98</v>
      </c>
    </row>
    <row r="17" customFormat="1" spans="2:28">
      <c r="B17">
        <v>300012</v>
      </c>
      <c r="C17" t="s">
        <v>570</v>
      </c>
      <c r="D17" t="s">
        <v>561</v>
      </c>
      <c r="E17" s="7" t="s">
        <v>246</v>
      </c>
      <c r="F17" t="s">
        <v>562</v>
      </c>
      <c r="G17">
        <v>157</v>
      </c>
      <c r="H17">
        <v>141</v>
      </c>
      <c r="I17">
        <v>1</v>
      </c>
      <c r="J17">
        <v>1.3</v>
      </c>
      <c r="K17">
        <v>1</v>
      </c>
      <c r="L17">
        <v>0.6</v>
      </c>
      <c r="M17">
        <v>20</v>
      </c>
      <c r="O17" t="s">
        <v>557</v>
      </c>
      <c r="P17" t="s">
        <v>558</v>
      </c>
      <c r="R17" t="s">
        <v>139</v>
      </c>
      <c r="S17" t="s">
        <v>520</v>
      </c>
      <c r="U17" s="27" t="s">
        <v>559</v>
      </c>
      <c r="V17">
        <v>1050801</v>
      </c>
      <c r="W17" t="str">
        <f>"获得英雄"&amp;D17&amp;"后开启"</f>
        <v>获得英雄小狗后开启</v>
      </c>
      <c r="X17" t="s">
        <v>59</v>
      </c>
      <c r="Y17" t="str">
        <f>$AC$5&amp;D17&amp;$AC$6&amp;B17&amp;$AC$7&amp;Z17&amp;$AC$8&amp;AB17&amp;$AC$9&amp;AA17&amp;$AC$10</f>
        <v>{"name":"小狗","quality":4,"model":300012,"profession":"AGILITY","raceType":"YHSY","job":"CK","level":10,"star":10}</v>
      </c>
      <c r="Z17" s="9" t="s">
        <v>130</v>
      </c>
      <c r="AA17" s="9" t="s">
        <v>141</v>
      </c>
      <c r="AB17" s="9" t="s">
        <v>500</v>
      </c>
    </row>
    <row r="18" spans="18:18">
      <c r="R18" s="23"/>
    </row>
    <row r="19" spans="5:18">
      <c r="E19" t="s">
        <v>246</v>
      </c>
      <c r="R19" s="23"/>
    </row>
    <row r="20" spans="5:18">
      <c r="E20" t="s">
        <v>246</v>
      </c>
      <c r="R20" s="23"/>
    </row>
    <row r="21" spans="5:18">
      <c r="E21" t="s">
        <v>246</v>
      </c>
      <c r="R21" s="23"/>
    </row>
    <row r="22" spans="18:18">
      <c r="R22" s="23"/>
    </row>
    <row r="23" spans="17:18">
      <c r="Q23" t="s">
        <v>572</v>
      </c>
      <c r="R23" s="23"/>
    </row>
    <row r="24" spans="17:18">
      <c r="Q24" t="s">
        <v>507</v>
      </c>
      <c r="R24" s="23"/>
    </row>
    <row r="25" spans="17:18">
      <c r="Q25" t="s">
        <v>516</v>
      </c>
      <c r="R25" s="23"/>
    </row>
    <row r="26" spans="17:18">
      <c r="Q26" t="s">
        <v>526</v>
      </c>
      <c r="R26" s="23"/>
    </row>
    <row r="27" spans="17:18">
      <c r="Q27" t="s">
        <v>534</v>
      </c>
      <c r="R27" s="23"/>
    </row>
    <row r="28" spans="17:18">
      <c r="Q28" t="s">
        <v>542</v>
      </c>
      <c r="R28" s="23"/>
    </row>
    <row r="29" spans="17:18">
      <c r="Q29" t="s">
        <v>550</v>
      </c>
      <c r="R29" s="23"/>
    </row>
    <row r="30" spans="17:18">
      <c r="Q30" t="s">
        <v>559</v>
      </c>
      <c r="R30" s="23"/>
    </row>
    <row r="31" spans="17:18">
      <c r="Q31" t="s">
        <v>559</v>
      </c>
      <c r="R31" s="23"/>
    </row>
    <row r="32" spans="18:18">
      <c r="R32" s="23"/>
    </row>
    <row r="33" spans="18:18">
      <c r="R33" s="23"/>
    </row>
    <row r="34" spans="18:18">
      <c r="R34" s="23"/>
    </row>
    <row r="35" spans="18:18">
      <c r="R35" s="23"/>
    </row>
    <row r="36" spans="18:18">
      <c r="R36" s="23"/>
    </row>
    <row r="37" spans="18:18">
      <c r="R37" s="23"/>
    </row>
    <row r="38" spans="18:18">
      <c r="R38" s="23"/>
    </row>
    <row r="39" spans="18:18">
      <c r="R39" s="23"/>
    </row>
    <row r="40" spans="18:18">
      <c r="R40" s="23"/>
    </row>
    <row r="41" spans="18:18">
      <c r="R41" s="23"/>
    </row>
    <row r="42" spans="18:18">
      <c r="R42" s="23"/>
    </row>
    <row r="43" spans="18:18">
      <c r="R43" s="23"/>
    </row>
    <row r="44" spans="18:18">
      <c r="R44" s="23"/>
    </row>
    <row r="45" spans="18:18">
      <c r="R45" s="23"/>
    </row>
    <row r="46" spans="18:18">
      <c r="R46" s="23"/>
    </row>
    <row r="47" spans="18:18">
      <c r="R47" s="23"/>
    </row>
    <row r="48" spans="18:18">
      <c r="R48" s="23"/>
    </row>
    <row r="49" spans="18:18">
      <c r="R49" s="23"/>
    </row>
    <row r="50" spans="18:18">
      <c r="R50" s="23"/>
    </row>
    <row r="51" spans="18:18">
      <c r="R51" s="23"/>
    </row>
    <row r="52" spans="18:18">
      <c r="R52" s="23"/>
    </row>
    <row r="53" spans="18:18">
      <c r="R53" s="23"/>
    </row>
    <row r="54" spans="18:18">
      <c r="R54" s="23"/>
    </row>
    <row r="55" spans="18:18">
      <c r="R55" s="23"/>
    </row>
    <row r="56" spans="18:18">
      <c r="R56" s="23"/>
    </row>
    <row r="57" spans="18:18">
      <c r="R57" s="23"/>
    </row>
    <row r="58" spans="18:18">
      <c r="R58" s="23"/>
    </row>
    <row r="59" spans="18:18">
      <c r="R59" s="23"/>
    </row>
    <row r="60" spans="18:18">
      <c r="R60" s="23"/>
    </row>
    <row r="61" spans="18:18">
      <c r="R61" s="23"/>
    </row>
    <row r="62" spans="18:18">
      <c r="R62" s="23"/>
    </row>
    <row r="63" spans="18:18">
      <c r="R63" s="23"/>
    </row>
    <row r="64" spans="18:18">
      <c r="R64" s="23"/>
    </row>
    <row r="65" spans="18:18">
      <c r="R65" s="23"/>
    </row>
    <row r="66" spans="18:18">
      <c r="R66" s="23"/>
    </row>
    <row r="67" spans="18:18">
      <c r="R67" s="23"/>
    </row>
    <row r="68" spans="18:18">
      <c r="R68" s="23"/>
    </row>
    <row r="69" spans="18:18">
      <c r="R69" s="23"/>
    </row>
    <row r="70" spans="18:18">
      <c r="R70" s="23"/>
    </row>
    <row r="71" spans="18:18">
      <c r="R71" s="23"/>
    </row>
    <row r="72" spans="18:18">
      <c r="R72" s="23"/>
    </row>
    <row r="73" spans="18:18">
      <c r="R73" s="23"/>
    </row>
    <row r="74" spans="18:18">
      <c r="R74" s="23"/>
    </row>
    <row r="75" spans="18:18">
      <c r="R75" s="23"/>
    </row>
    <row r="76" spans="18:18">
      <c r="R76" s="23"/>
    </row>
    <row r="77" spans="18:18">
      <c r="R77" s="23"/>
    </row>
    <row r="78" spans="18:18">
      <c r="R78" s="23"/>
    </row>
    <row r="79" spans="18:18">
      <c r="R79" s="23"/>
    </row>
    <row r="80" spans="18:18">
      <c r="R80" s="23"/>
    </row>
    <row r="81" spans="18:18">
      <c r="R81" s="23"/>
    </row>
    <row r="82" spans="18:18">
      <c r="R82" s="23"/>
    </row>
    <row r="83" spans="18:18">
      <c r="R83" s="23"/>
    </row>
    <row r="84" spans="18:18">
      <c r="R84" s="23"/>
    </row>
    <row r="85" spans="18:18">
      <c r="R85" s="23"/>
    </row>
    <row r="86" spans="18:18">
      <c r="R86" s="23"/>
    </row>
    <row r="87" spans="18:18">
      <c r="R87" s="23"/>
    </row>
    <row r="88" spans="18:18">
      <c r="R88" s="23"/>
    </row>
    <row r="89" spans="18:18">
      <c r="R89" s="23"/>
    </row>
    <row r="90" spans="18:18">
      <c r="R90" s="23"/>
    </row>
    <row r="91" spans="18:18">
      <c r="R91" s="23"/>
    </row>
    <row r="92" spans="18:18">
      <c r="R92" s="23"/>
    </row>
    <row r="93" spans="18:18">
      <c r="R93" s="23"/>
    </row>
    <row r="94" spans="18:18">
      <c r="R94" s="23"/>
    </row>
    <row r="95" spans="18:18">
      <c r="R95" s="23"/>
    </row>
    <row r="96" spans="18:18">
      <c r="R96" s="23"/>
    </row>
    <row r="97" spans="18:18">
      <c r="R97" s="23"/>
    </row>
    <row r="98" spans="18:18">
      <c r="R98" s="23"/>
    </row>
    <row r="99" spans="18:18">
      <c r="R99" s="23"/>
    </row>
    <row r="100" spans="18:18">
      <c r="R100" s="23"/>
    </row>
    <row r="101" spans="18:18">
      <c r="R101" s="23"/>
    </row>
    <row r="102" spans="18:18">
      <c r="R102" s="23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1"/>
  <sheetViews>
    <sheetView workbookViewId="0">
      <selection activeCell="Q9" sqref="Q9"/>
    </sheetView>
  </sheetViews>
  <sheetFormatPr defaultColWidth="9" defaultRowHeight="14.25"/>
  <cols>
    <col min="1" max="1" width="9.5" customWidth="1"/>
    <col min="2" max="2" width="7.5" customWidth="1"/>
    <col min="3" max="3" width="11.625" customWidth="1"/>
    <col min="4" max="4" width="9.5" customWidth="1"/>
    <col min="5" max="5" width="10.875" customWidth="1"/>
    <col min="6" max="6" width="41.625" customWidth="1"/>
    <col min="7" max="8" width="9" customWidth="1"/>
    <col min="9" max="9" width="7.5" customWidth="1"/>
    <col min="10" max="10" width="8.5" customWidth="1"/>
    <col min="11" max="11" width="9.5" customWidth="1"/>
    <col min="12" max="12" width="7.5" customWidth="1"/>
    <col min="13" max="13" width="9.5" customWidth="1"/>
    <col min="14" max="14" width="9.875" customWidth="1"/>
    <col min="15" max="15" width="59.375" customWidth="1"/>
    <col min="16" max="17" width="69.375" customWidth="1"/>
    <col min="18" max="18" width="31.625" style="8" customWidth="1"/>
    <col min="19" max="19" width="20.5" customWidth="1"/>
    <col min="20" max="20" width="29.375" customWidth="1"/>
    <col min="21" max="21" width="56" customWidth="1"/>
    <col min="22" max="22" width="11.625" customWidth="1"/>
    <col min="23" max="23" width="23.5" customWidth="1"/>
    <col min="24" max="24" width="13.875" customWidth="1"/>
    <col min="25" max="25" width="134.75" customWidth="1"/>
    <col min="26" max="26" width="11.125" customWidth="1"/>
    <col min="27" max="27" width="4" customWidth="1"/>
    <col min="28" max="28" width="6" customWidth="1"/>
    <col min="29" max="29" width="26.625" customWidth="1"/>
    <col min="31" max="31" width="133.75" customWidth="1"/>
  </cols>
  <sheetData>
    <row r="1" spans="1:24">
      <c r="A1" s="3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</v>
      </c>
      <c r="K1" s="2" t="s">
        <v>8</v>
      </c>
      <c r="L1" s="2" t="s">
        <v>9</v>
      </c>
      <c r="M1" s="6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6" t="s">
        <v>15</v>
      </c>
      <c r="S1" s="6" t="s">
        <v>16</v>
      </c>
      <c r="T1" s="6" t="s">
        <v>17</v>
      </c>
      <c r="U1" s="3" t="s">
        <v>18</v>
      </c>
      <c r="V1" s="6" t="s">
        <v>19</v>
      </c>
      <c r="W1" s="6" t="s">
        <v>20</v>
      </c>
      <c r="X1" s="2"/>
    </row>
    <row r="2" spans="1:24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7" t="s">
        <v>31</v>
      </c>
      <c r="L2" s="3" t="s">
        <v>32</v>
      </c>
      <c r="M2" s="6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6" t="s">
        <v>43</v>
      </c>
      <c r="X2" s="3"/>
    </row>
    <row r="3" spans="1:24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6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6" t="s">
        <v>45</v>
      </c>
      <c r="S3" s="6" t="s">
        <v>45</v>
      </c>
      <c r="T3" s="6" t="s">
        <v>48</v>
      </c>
      <c r="U3" s="6" t="s">
        <v>45</v>
      </c>
      <c r="V3" s="6" t="s">
        <v>44</v>
      </c>
      <c r="W3" s="6" t="s">
        <v>45</v>
      </c>
      <c r="X3" s="4"/>
    </row>
    <row r="4" spans="1:24">
      <c r="A4" s="5" t="s">
        <v>49</v>
      </c>
      <c r="B4" s="3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33</v>
      </c>
      <c r="N4" s="5"/>
      <c r="O4" s="5"/>
      <c r="P4" s="5"/>
      <c r="Q4" s="5"/>
      <c r="R4" s="6"/>
      <c r="S4" s="6"/>
      <c r="T4" s="6"/>
      <c r="U4" s="6"/>
      <c r="V4" s="6"/>
      <c r="W4" s="6"/>
      <c r="X4" s="5"/>
    </row>
    <row r="5" spans="2:31">
      <c r="B5">
        <v>400001</v>
      </c>
      <c r="C5" t="s">
        <v>573</v>
      </c>
      <c r="D5" t="s">
        <v>574</v>
      </c>
      <c r="E5" t="s">
        <v>575</v>
      </c>
      <c r="F5" t="s">
        <v>576</v>
      </c>
      <c r="G5" s="24">
        <v>179</v>
      </c>
      <c r="H5" s="24">
        <v>187</v>
      </c>
      <c r="I5" s="24">
        <v>1</v>
      </c>
      <c r="J5">
        <v>1.3</v>
      </c>
      <c r="K5">
        <v>1</v>
      </c>
      <c r="L5">
        <v>0.432</v>
      </c>
      <c r="M5">
        <v>20</v>
      </c>
      <c r="O5" s="8" t="s">
        <v>577</v>
      </c>
      <c r="P5" s="8" t="s">
        <v>578</v>
      </c>
      <c r="Q5" s="8" t="s">
        <v>579</v>
      </c>
      <c r="R5" s="21" t="s">
        <v>57</v>
      </c>
      <c r="S5" t="s">
        <v>580</v>
      </c>
      <c r="T5" t="b">
        <v>1</v>
      </c>
      <c r="U5" s="8" t="s">
        <v>579</v>
      </c>
      <c r="V5" s="8">
        <v>1060101</v>
      </c>
      <c r="W5" s="8" t="str">
        <f t="shared" ref="W5:W12" si="0">"获得英雄"&amp;D5&amp;"后开启"</f>
        <v>获得英雄西恩后开启</v>
      </c>
      <c r="X5" s="10" t="s">
        <v>581</v>
      </c>
      <c r="Y5" t="str">
        <f>$AC$5&amp;D5&amp;$AC$6&amp;B5&amp;$AC$7&amp;Z5&amp;$AC$8&amp;AB5&amp;$AC$9&amp;AA5&amp;$AC$10</f>
        <v>{"name":"西恩","quality":4,"model":400001,"profession":"STRENGTH","raceType":"SYMJ","job":"TK","level":10,"star":10}</v>
      </c>
      <c r="Z5" s="9" t="s">
        <v>60</v>
      </c>
      <c r="AA5" s="9" t="s">
        <v>61</v>
      </c>
      <c r="AB5" s="9" t="s">
        <v>582</v>
      </c>
      <c r="AC5" s="7" t="s">
        <v>63</v>
      </c>
      <c r="AE5" s="7" t="s">
        <v>64</v>
      </c>
    </row>
    <row r="6" spans="2:29">
      <c r="B6">
        <v>400002</v>
      </c>
      <c r="C6" t="s">
        <v>583</v>
      </c>
      <c r="D6" t="s">
        <v>584</v>
      </c>
      <c r="E6" t="s">
        <v>585</v>
      </c>
      <c r="F6" t="s">
        <v>586</v>
      </c>
      <c r="G6" s="24">
        <v>169.56</v>
      </c>
      <c r="H6" s="24">
        <v>211.68</v>
      </c>
      <c r="I6" s="24">
        <v>1</v>
      </c>
      <c r="J6">
        <v>1.3</v>
      </c>
      <c r="K6">
        <v>1</v>
      </c>
      <c r="L6">
        <v>0.519</v>
      </c>
      <c r="M6">
        <v>20</v>
      </c>
      <c r="O6" s="8" t="s">
        <v>587</v>
      </c>
      <c r="P6" s="8" t="s">
        <v>588</v>
      </c>
      <c r="Q6" s="8" t="s">
        <v>589</v>
      </c>
      <c r="R6" s="22" t="s">
        <v>72</v>
      </c>
      <c r="S6" t="s">
        <v>590</v>
      </c>
      <c r="T6" t="b">
        <v>1</v>
      </c>
      <c r="U6" s="8" t="s">
        <v>589</v>
      </c>
      <c r="V6" s="8">
        <v>1060201</v>
      </c>
      <c r="W6" s="8" t="str">
        <f t="shared" si="0"/>
        <v>获得英雄克劳狄斯后开启</v>
      </c>
      <c r="X6" s="11" t="s">
        <v>585</v>
      </c>
      <c r="Y6" t="str">
        <f t="shared" ref="Y6:Y12" si="1">$AC$5&amp;D6&amp;$AC$6&amp;B6&amp;$AC$7&amp;Z6&amp;$AC$8&amp;AB6&amp;$AC$9&amp;AA6&amp;$AC$10</f>
        <v>{"name":"克劳狄斯","quality":4,"model":400002,"profession":"STRENGTH","raceType":"SYMJ","job":"ZS","level":10,"star":10}</v>
      </c>
      <c r="Z6" s="9" t="s">
        <v>60</v>
      </c>
      <c r="AA6" s="9" t="s">
        <v>74</v>
      </c>
      <c r="AB6" s="9" t="s">
        <v>582</v>
      </c>
      <c r="AC6" s="7" t="s">
        <v>75</v>
      </c>
    </row>
    <row r="7" spans="2:29">
      <c r="B7">
        <v>400003</v>
      </c>
      <c r="C7" t="s">
        <v>591</v>
      </c>
      <c r="D7" t="s">
        <v>592</v>
      </c>
      <c r="E7" t="s">
        <v>593</v>
      </c>
      <c r="F7" t="s">
        <v>594</v>
      </c>
      <c r="G7" s="24">
        <v>159.3</v>
      </c>
      <c r="H7" s="24">
        <v>145.8</v>
      </c>
      <c r="I7" s="24">
        <v>1</v>
      </c>
      <c r="J7">
        <v>1.3</v>
      </c>
      <c r="K7">
        <v>1</v>
      </c>
      <c r="L7">
        <v>0.547</v>
      </c>
      <c r="M7">
        <v>20</v>
      </c>
      <c r="N7" s="7"/>
      <c r="O7" s="8" t="s">
        <v>595</v>
      </c>
      <c r="P7" s="8" t="s">
        <v>596</v>
      </c>
      <c r="Q7" s="8" t="s">
        <v>597</v>
      </c>
      <c r="R7" s="22" t="s">
        <v>83</v>
      </c>
      <c r="S7" t="s">
        <v>598</v>
      </c>
      <c r="T7" t="b">
        <v>1</v>
      </c>
      <c r="U7" s="8" t="s">
        <v>597</v>
      </c>
      <c r="V7" s="8">
        <v>1060301</v>
      </c>
      <c r="W7" s="8" t="str">
        <f t="shared" si="0"/>
        <v>获得英雄奥古斯丁后开启</v>
      </c>
      <c r="X7" s="7" t="s">
        <v>593</v>
      </c>
      <c r="Y7" t="str">
        <f t="shared" si="1"/>
        <v>{"name":"奥古斯丁","quality":4,"model":400003,"profession":"INTELLECT","raceType":"SYMJ","job":"FS","level":10,"star":10}</v>
      </c>
      <c r="Z7" s="9" t="s">
        <v>85</v>
      </c>
      <c r="AA7" s="9" t="s">
        <v>86</v>
      </c>
      <c r="AB7" s="9" t="s">
        <v>582</v>
      </c>
      <c r="AC7" s="7" t="s">
        <v>87</v>
      </c>
    </row>
    <row r="8" spans="2:29">
      <c r="B8">
        <v>400004</v>
      </c>
      <c r="C8" t="s">
        <v>599</v>
      </c>
      <c r="D8" t="s">
        <v>600</v>
      </c>
      <c r="E8" t="s">
        <v>601</v>
      </c>
      <c r="F8" s="7" t="s">
        <v>602</v>
      </c>
      <c r="G8" s="24">
        <v>148.5</v>
      </c>
      <c r="H8" s="24">
        <v>123.6</v>
      </c>
      <c r="I8" s="24">
        <v>1</v>
      </c>
      <c r="J8">
        <v>1.3</v>
      </c>
      <c r="K8">
        <v>1</v>
      </c>
      <c r="L8">
        <v>0.584</v>
      </c>
      <c r="M8">
        <v>20</v>
      </c>
      <c r="O8" s="8" t="s">
        <v>603</v>
      </c>
      <c r="P8" s="8" t="s">
        <v>604</v>
      </c>
      <c r="Q8" s="8" t="s">
        <v>605</v>
      </c>
      <c r="R8" s="23" t="s">
        <v>95</v>
      </c>
      <c r="S8" t="s">
        <v>606</v>
      </c>
      <c r="T8" t="b">
        <v>1</v>
      </c>
      <c r="U8" s="8" t="s">
        <v>605</v>
      </c>
      <c r="V8" s="8">
        <v>1060401</v>
      </c>
      <c r="W8" s="8" t="str">
        <f t="shared" si="0"/>
        <v>获得英雄安吉丽娜后开启</v>
      </c>
      <c r="X8" s="10" t="s">
        <v>59</v>
      </c>
      <c r="Y8" t="str">
        <f t="shared" si="1"/>
        <v>{"name":"安吉丽娜","quality":4,"model":400004,"profession":"INTELLECT","raceType":"SYMJ","job":"SS","level":10,"star":10}</v>
      </c>
      <c r="Z8" s="9" t="s">
        <v>85</v>
      </c>
      <c r="AA8" s="9" t="s">
        <v>97</v>
      </c>
      <c r="AB8" s="9" t="s">
        <v>582</v>
      </c>
      <c r="AC8" s="7" t="s">
        <v>98</v>
      </c>
    </row>
    <row r="9" spans="2:29">
      <c r="B9">
        <v>400005</v>
      </c>
      <c r="C9" t="s">
        <v>607</v>
      </c>
      <c r="D9" t="s">
        <v>608</v>
      </c>
      <c r="E9" t="s">
        <v>609</v>
      </c>
      <c r="F9" t="s">
        <v>610</v>
      </c>
      <c r="G9" s="24">
        <v>165.24</v>
      </c>
      <c r="H9" s="24">
        <v>178.74</v>
      </c>
      <c r="I9" s="24">
        <v>1</v>
      </c>
      <c r="J9">
        <v>1.3</v>
      </c>
      <c r="K9">
        <v>1</v>
      </c>
      <c r="L9">
        <v>0.6</v>
      </c>
      <c r="M9">
        <v>20</v>
      </c>
      <c r="O9" s="8" t="s">
        <v>611</v>
      </c>
      <c r="P9" s="8" t="s">
        <v>612</v>
      </c>
      <c r="Q9" s="8" t="s">
        <v>613</v>
      </c>
      <c r="R9" s="23" t="s">
        <v>106</v>
      </c>
      <c r="S9" t="s">
        <v>614</v>
      </c>
      <c r="T9" t="b">
        <v>1</v>
      </c>
      <c r="U9" s="8" t="s">
        <v>613</v>
      </c>
      <c r="V9" s="8">
        <v>1060501</v>
      </c>
      <c r="W9" s="8" t="str">
        <f t="shared" si="0"/>
        <v>获得英雄拜尔斯后开启</v>
      </c>
      <c r="X9" s="10" t="s">
        <v>609</v>
      </c>
      <c r="Y9" t="str">
        <f t="shared" si="1"/>
        <v>{"name":"拜尔斯","quality":4,"model":400005,"profession":"INTELLECT","raceType":"SYMJ","job":"MS","level":10,"star":10}</v>
      </c>
      <c r="Z9" s="9" t="s">
        <v>85</v>
      </c>
      <c r="AA9" s="9" t="s">
        <v>108</v>
      </c>
      <c r="AB9" s="9" t="s">
        <v>582</v>
      </c>
      <c r="AC9" s="7" t="s">
        <v>109</v>
      </c>
    </row>
    <row r="10" spans="2:29">
      <c r="B10">
        <v>400006</v>
      </c>
      <c r="C10" s="7" t="s">
        <v>615</v>
      </c>
      <c r="D10" s="7" t="s">
        <v>616</v>
      </c>
      <c r="E10" t="s">
        <v>617</v>
      </c>
      <c r="F10" t="s">
        <v>618</v>
      </c>
      <c r="G10" s="24">
        <v>185.7</v>
      </c>
      <c r="H10" s="24">
        <v>165.78</v>
      </c>
      <c r="I10" s="24">
        <v>1</v>
      </c>
      <c r="J10">
        <v>1.3</v>
      </c>
      <c r="K10">
        <v>1</v>
      </c>
      <c r="L10">
        <v>0.299</v>
      </c>
      <c r="M10">
        <v>20</v>
      </c>
      <c r="N10" s="7" t="s">
        <v>619</v>
      </c>
      <c r="O10" s="8" t="s">
        <v>620</v>
      </c>
      <c r="P10" s="8" t="s">
        <v>621</v>
      </c>
      <c r="Q10" s="8" t="s">
        <v>622</v>
      </c>
      <c r="R10" s="23" t="s">
        <v>117</v>
      </c>
      <c r="S10" s="7" t="s">
        <v>623</v>
      </c>
      <c r="T10" t="b">
        <v>1</v>
      </c>
      <c r="U10" s="8" t="s">
        <v>622</v>
      </c>
      <c r="V10" s="8">
        <v>1060601</v>
      </c>
      <c r="W10" s="8" t="str">
        <f t="shared" si="0"/>
        <v>获得英雄克雷布斯后开启</v>
      </c>
      <c r="X10" t="s">
        <v>624</v>
      </c>
      <c r="Y10" t="str">
        <f t="shared" si="1"/>
        <v>{"name":"克雷布斯","quality":4,"model":400006,"profession":"INTELLECT","raceType":"SYMJ","job":"WS","level":10,"star":10}</v>
      </c>
      <c r="Z10" s="9" t="s">
        <v>85</v>
      </c>
      <c r="AA10" s="9" t="s">
        <v>119</v>
      </c>
      <c r="AB10" s="9" t="s">
        <v>582</v>
      </c>
      <c r="AC10" s="9" t="s">
        <v>120</v>
      </c>
    </row>
    <row r="11" spans="2:28">
      <c r="B11">
        <v>400007</v>
      </c>
      <c r="C11" t="s">
        <v>625</v>
      </c>
      <c r="D11" t="s">
        <v>626</v>
      </c>
      <c r="E11" t="s">
        <v>627</v>
      </c>
      <c r="F11" t="s">
        <v>628</v>
      </c>
      <c r="G11" s="24">
        <v>164.7</v>
      </c>
      <c r="H11" s="24">
        <v>131.7</v>
      </c>
      <c r="I11" s="24">
        <v>1</v>
      </c>
      <c r="J11">
        <v>1.3</v>
      </c>
      <c r="K11">
        <v>1</v>
      </c>
      <c r="L11">
        <v>0.658</v>
      </c>
      <c r="M11">
        <v>20</v>
      </c>
      <c r="O11" s="8" t="s">
        <v>629</v>
      </c>
      <c r="P11" s="8" t="s">
        <v>630</v>
      </c>
      <c r="Q11" s="8" t="s">
        <v>631</v>
      </c>
      <c r="R11" s="23" t="s">
        <v>128</v>
      </c>
      <c r="S11" t="s">
        <v>632</v>
      </c>
      <c r="T11" t="b">
        <v>1</v>
      </c>
      <c r="U11" s="8" t="s">
        <v>631</v>
      </c>
      <c r="V11" s="8">
        <v>1060701</v>
      </c>
      <c r="W11" s="8" t="str">
        <f t="shared" si="0"/>
        <v>获得英雄路西法后开启</v>
      </c>
      <c r="X11" s="10" t="s">
        <v>627</v>
      </c>
      <c r="Y11" t="str">
        <f t="shared" si="1"/>
        <v>{"name":"路西法","quality":4,"model":400007,"profession":"AGILITY","raceType":"SYMJ","job":"YX","level":10,"star":10}</v>
      </c>
      <c r="Z11" s="9" t="s">
        <v>130</v>
      </c>
      <c r="AA11" s="9" t="s">
        <v>131</v>
      </c>
      <c r="AB11" s="9" t="s">
        <v>582</v>
      </c>
    </row>
    <row r="12" spans="2:28">
      <c r="B12">
        <v>400008</v>
      </c>
      <c r="C12" t="s">
        <v>633</v>
      </c>
      <c r="D12" t="s">
        <v>634</v>
      </c>
      <c r="E12" t="s">
        <v>635</v>
      </c>
      <c r="F12" t="s">
        <v>636</v>
      </c>
      <c r="G12" s="24">
        <v>178.2</v>
      </c>
      <c r="H12" s="24">
        <v>147.96</v>
      </c>
      <c r="I12" s="24">
        <v>1</v>
      </c>
      <c r="J12">
        <v>1.3</v>
      </c>
      <c r="K12">
        <v>1</v>
      </c>
      <c r="L12">
        <v>0.462</v>
      </c>
      <c r="M12">
        <v>20</v>
      </c>
      <c r="O12" s="8" t="s">
        <v>637</v>
      </c>
      <c r="P12" s="8" t="s">
        <v>638</v>
      </c>
      <c r="Q12" s="8" t="s">
        <v>639</v>
      </c>
      <c r="R12" s="23" t="s">
        <v>139</v>
      </c>
      <c r="S12" t="s">
        <v>640</v>
      </c>
      <c r="T12" t="b">
        <v>1</v>
      </c>
      <c r="U12" s="8" t="s">
        <v>639</v>
      </c>
      <c r="V12" s="8">
        <v>1060801</v>
      </c>
      <c r="W12" s="8" t="str">
        <f t="shared" si="0"/>
        <v>获得英雄艾莲娜后开启</v>
      </c>
      <c r="X12" s="7" t="s">
        <v>635</v>
      </c>
      <c r="Y12" t="str">
        <f t="shared" si="1"/>
        <v>{"name":"艾莲娜","quality":4,"model":400008,"profession":"AGILITY","raceType":"SYMJ","job":"CK","level":10,"star":10}</v>
      </c>
      <c r="Z12" s="9" t="s">
        <v>130</v>
      </c>
      <c r="AA12" s="9" t="s">
        <v>141</v>
      </c>
      <c r="AB12" s="9" t="s">
        <v>582</v>
      </c>
    </row>
    <row r="13" spans="2:28">
      <c r="B13">
        <v>400009</v>
      </c>
      <c r="C13" s="7" t="s">
        <v>641</v>
      </c>
      <c r="D13" s="7" t="s">
        <v>641</v>
      </c>
      <c r="E13" s="7" t="s">
        <v>246</v>
      </c>
      <c r="F13" t="s">
        <v>642</v>
      </c>
      <c r="G13" s="24">
        <v>96.6</v>
      </c>
      <c r="H13" s="24">
        <v>86.4</v>
      </c>
      <c r="I13" s="24">
        <v>1</v>
      </c>
      <c r="J13">
        <v>0.54</v>
      </c>
      <c r="K13">
        <v>1</v>
      </c>
      <c r="L13">
        <v>0.6</v>
      </c>
      <c r="M13">
        <v>20</v>
      </c>
      <c r="O13" s="8" t="s">
        <v>643</v>
      </c>
      <c r="P13" s="8"/>
      <c r="Q13" s="8"/>
      <c r="R13" s="23" t="s">
        <v>250</v>
      </c>
      <c r="S13" s="7" t="s">
        <v>641</v>
      </c>
      <c r="U13" s="7"/>
      <c r="V13" s="7"/>
      <c r="W13" s="8"/>
      <c r="X13" s="7"/>
      <c r="AB13" s="9"/>
    </row>
    <row r="14" spans="2:28">
      <c r="B14">
        <v>400011</v>
      </c>
      <c r="C14" s="7" t="s">
        <v>644</v>
      </c>
      <c r="D14" s="7" t="s">
        <v>645</v>
      </c>
      <c r="E14" t="s">
        <v>246</v>
      </c>
      <c r="F14" t="s">
        <v>642</v>
      </c>
      <c r="G14" s="24">
        <v>96.6</v>
      </c>
      <c r="H14" s="24">
        <v>86.4</v>
      </c>
      <c r="I14" s="24">
        <v>1</v>
      </c>
      <c r="J14">
        <v>0.35</v>
      </c>
      <c r="K14">
        <v>1</v>
      </c>
      <c r="L14">
        <v>0.6</v>
      </c>
      <c r="M14">
        <v>20</v>
      </c>
      <c r="O14" s="8" t="s">
        <v>646</v>
      </c>
      <c r="P14" s="8"/>
      <c r="Q14" s="8"/>
      <c r="R14" s="23" t="s">
        <v>250</v>
      </c>
      <c r="S14" s="7" t="s">
        <v>644</v>
      </c>
      <c r="W14" s="8"/>
      <c r="X14" s="7"/>
      <c r="AB14" s="9"/>
    </row>
    <row r="15" spans="2:23">
      <c r="B15">
        <v>400012</v>
      </c>
      <c r="C15" s="7" t="s">
        <v>647</v>
      </c>
      <c r="D15" s="7" t="s">
        <v>647</v>
      </c>
      <c r="E15" t="s">
        <v>246</v>
      </c>
      <c r="F15" t="s">
        <v>648</v>
      </c>
      <c r="G15" s="24">
        <v>80</v>
      </c>
      <c r="H15" s="24">
        <v>80</v>
      </c>
      <c r="I15" s="24">
        <v>1</v>
      </c>
      <c r="J15">
        <v>0.2</v>
      </c>
      <c r="K15">
        <v>1</v>
      </c>
      <c r="L15">
        <v>0.6</v>
      </c>
      <c r="M15">
        <v>20</v>
      </c>
      <c r="O15" s="8" t="s">
        <v>649</v>
      </c>
      <c r="P15" s="8"/>
      <c r="Q15" s="8"/>
      <c r="R15" s="23" t="s">
        <v>650</v>
      </c>
      <c r="S15" s="7" t="s">
        <v>647</v>
      </c>
      <c r="W15" s="8"/>
    </row>
    <row r="16" spans="1:23">
      <c r="A16" t="s">
        <v>168</v>
      </c>
      <c r="B16">
        <v>400013</v>
      </c>
      <c r="C16" s="24" t="s">
        <v>651</v>
      </c>
      <c r="D16" s="24" t="s">
        <v>651</v>
      </c>
      <c r="E16" t="s">
        <v>246</v>
      </c>
      <c r="F16" s="24" t="s">
        <v>652</v>
      </c>
      <c r="G16">
        <v>318</v>
      </c>
      <c r="H16">
        <v>295</v>
      </c>
      <c r="I16">
        <v>1</v>
      </c>
      <c r="J16">
        <v>0.54</v>
      </c>
      <c r="K16">
        <v>1</v>
      </c>
      <c r="L16">
        <v>0.6</v>
      </c>
      <c r="M16">
        <v>20</v>
      </c>
      <c r="O16" s="8"/>
      <c r="R16" s="23"/>
      <c r="S16" s="24" t="s">
        <v>651</v>
      </c>
      <c r="W16" s="8"/>
    </row>
    <row r="17" spans="3:23">
      <c r="C17" s="24"/>
      <c r="D17" s="24"/>
      <c r="E17" s="24"/>
      <c r="F17" s="24"/>
      <c r="O17" s="8"/>
      <c r="R17" s="23"/>
      <c r="S17" s="24"/>
      <c r="W17" s="8"/>
    </row>
    <row r="18" spans="3:23">
      <c r="C18" s="24"/>
      <c r="D18" s="24"/>
      <c r="E18" s="24"/>
      <c r="F18" s="24"/>
      <c r="R18" s="23"/>
      <c r="W18" s="8"/>
    </row>
    <row r="19" spans="3:23">
      <c r="C19" s="24"/>
      <c r="D19" s="24"/>
      <c r="E19" s="24"/>
      <c r="F19" s="24"/>
      <c r="O19" s="8"/>
      <c r="R19" s="23"/>
      <c r="W19" s="8"/>
    </row>
    <row r="20" spans="3:25">
      <c r="C20" s="25" t="s">
        <v>653</v>
      </c>
      <c r="D20" s="24"/>
      <c r="E20" s="24"/>
      <c r="F20" s="24"/>
      <c r="G20">
        <f>CEILING(G5*0.54,1)</f>
        <v>97</v>
      </c>
      <c r="H20">
        <f>CEILING(H5*0.54,1)</f>
        <v>101</v>
      </c>
      <c r="O20" s="8"/>
      <c r="R20" s="23"/>
      <c r="W20" s="8"/>
      <c r="Y20">
        <f>4*65</f>
        <v>260</v>
      </c>
    </row>
    <row r="21" spans="3:23">
      <c r="C21" s="24"/>
      <c r="D21" s="24"/>
      <c r="E21" s="24"/>
      <c r="F21" s="24"/>
      <c r="G21">
        <f t="shared" ref="G21:H21" si="2">G6*0.54</f>
        <v>91.5624</v>
      </c>
      <c r="H21">
        <f t="shared" si="2"/>
        <v>114.3072</v>
      </c>
      <c r="R21" s="23"/>
      <c r="W21" s="8"/>
    </row>
    <row r="22" spans="3:23">
      <c r="C22" s="24"/>
      <c r="D22" s="24"/>
      <c r="E22" s="24"/>
      <c r="F22" s="24"/>
      <c r="G22">
        <f t="shared" ref="G22:H22" si="3">G7*0.54</f>
        <v>86.022</v>
      </c>
      <c r="H22">
        <f t="shared" si="3"/>
        <v>78.732</v>
      </c>
      <c r="R22" s="23"/>
      <c r="W22" s="8"/>
    </row>
    <row r="23" spans="3:18">
      <c r="C23" s="24"/>
      <c r="D23" s="24"/>
      <c r="E23" s="24"/>
      <c r="F23" s="24"/>
      <c r="G23">
        <f t="shared" ref="G23:H23" si="4">G8*0.54</f>
        <v>80.19</v>
      </c>
      <c r="H23">
        <f t="shared" si="4"/>
        <v>66.744</v>
      </c>
      <c r="R23" s="23"/>
    </row>
    <row r="24" spans="3:18">
      <c r="C24" s="24"/>
      <c r="D24" s="24"/>
      <c r="E24" s="24"/>
      <c r="F24" s="24"/>
      <c r="G24">
        <f t="shared" ref="G24:H24" si="5">G9*0.54</f>
        <v>89.2296</v>
      </c>
      <c r="H24">
        <f t="shared" si="5"/>
        <v>96.5196</v>
      </c>
      <c r="R24" s="23"/>
    </row>
    <row r="25" spans="3:18">
      <c r="C25" s="24"/>
      <c r="D25" s="24"/>
      <c r="E25" s="24"/>
      <c r="F25" s="24"/>
      <c r="G25">
        <f t="shared" ref="G25:H25" si="6">G10*0.54</f>
        <v>100.278</v>
      </c>
      <c r="H25">
        <f t="shared" si="6"/>
        <v>89.5212</v>
      </c>
      <c r="Q25" s="8" t="s">
        <v>579</v>
      </c>
      <c r="R25" s="23"/>
    </row>
    <row r="26" spans="3:18">
      <c r="C26" s="24"/>
      <c r="D26" s="24"/>
      <c r="E26" s="24"/>
      <c r="F26" s="24"/>
      <c r="G26">
        <f t="shared" ref="G26:H26" si="7">G11*0.54</f>
        <v>88.938</v>
      </c>
      <c r="H26">
        <f t="shared" si="7"/>
        <v>71.118</v>
      </c>
      <c r="Q26" s="8" t="s">
        <v>589</v>
      </c>
      <c r="R26" s="23"/>
    </row>
    <row r="27" spans="3:18">
      <c r="C27" s="24"/>
      <c r="D27" s="24"/>
      <c r="E27" s="24"/>
      <c r="F27" s="24"/>
      <c r="G27">
        <f t="shared" ref="G27:H27" si="8">G12*0.54</f>
        <v>96.228</v>
      </c>
      <c r="H27">
        <f t="shared" si="8"/>
        <v>79.8984</v>
      </c>
      <c r="Q27" s="8" t="s">
        <v>597</v>
      </c>
      <c r="R27" s="23"/>
    </row>
    <row r="28" spans="7:18">
      <c r="G28">
        <f t="shared" ref="G28:H28" si="9">G13*0.54</f>
        <v>52.164</v>
      </c>
      <c r="H28">
        <f t="shared" si="9"/>
        <v>46.656</v>
      </c>
      <c r="Q28" s="8" t="s">
        <v>605</v>
      </c>
      <c r="R28" s="23"/>
    </row>
    <row r="29" spans="7:18">
      <c r="G29">
        <f t="shared" ref="G29:H29" si="10">G14*0.54</f>
        <v>52.164</v>
      </c>
      <c r="H29">
        <f t="shared" si="10"/>
        <v>46.656</v>
      </c>
      <c r="Q29" s="8" t="s">
        <v>613</v>
      </c>
      <c r="R29" s="23"/>
    </row>
    <row r="30" spans="7:18">
      <c r="G30">
        <f t="shared" ref="G30:H30" si="11">G15*0.54</f>
        <v>43.2</v>
      </c>
      <c r="H30">
        <f t="shared" si="11"/>
        <v>43.2</v>
      </c>
      <c r="Q30" s="8" t="s">
        <v>622</v>
      </c>
      <c r="R30" s="23"/>
    </row>
    <row r="31" spans="7:18">
      <c r="G31">
        <f t="shared" ref="G31:H31" si="12">G16*0.54</f>
        <v>171.72</v>
      </c>
      <c r="H31">
        <f t="shared" si="12"/>
        <v>159.3</v>
      </c>
      <c r="Q31" s="8" t="s">
        <v>631</v>
      </c>
      <c r="R31" s="23"/>
    </row>
    <row r="32" spans="7:18">
      <c r="G32">
        <f t="shared" ref="G32:H32" si="13">G17*0.54</f>
        <v>0</v>
      </c>
      <c r="H32">
        <f t="shared" si="13"/>
        <v>0</v>
      </c>
      <c r="Q32" s="8" t="s">
        <v>639</v>
      </c>
      <c r="R32" s="23"/>
    </row>
    <row r="33" spans="7:24">
      <c r="G33">
        <f t="shared" ref="G33:H33" si="14">G18*0.54</f>
        <v>0</v>
      </c>
      <c r="H33">
        <f t="shared" si="14"/>
        <v>0</v>
      </c>
      <c r="R33" s="23"/>
      <c r="X33" t="s">
        <v>654</v>
      </c>
    </row>
    <row r="34" spans="18:18">
      <c r="R34" s="23"/>
    </row>
    <row r="35" spans="18:18">
      <c r="R35" s="23"/>
    </row>
    <row r="36" spans="18:18">
      <c r="R36" s="23"/>
    </row>
    <row r="37" spans="18:18">
      <c r="R37" s="23"/>
    </row>
    <row r="38" spans="18:18">
      <c r="R38" s="23"/>
    </row>
    <row r="39" spans="18:18">
      <c r="R39" s="23"/>
    </row>
    <row r="40" spans="18:18">
      <c r="R40" s="23"/>
    </row>
    <row r="41" spans="18:18">
      <c r="R41" s="23"/>
    </row>
    <row r="42" spans="18:18">
      <c r="R42" s="23"/>
    </row>
    <row r="43" spans="18:18">
      <c r="R43" s="23"/>
    </row>
    <row r="44" spans="18:18">
      <c r="R44" s="23"/>
    </row>
    <row r="45" spans="18:18">
      <c r="R45" s="23"/>
    </row>
    <row r="46" spans="18:18">
      <c r="R46" s="23"/>
    </row>
    <row r="47" spans="18:18">
      <c r="R47" s="23"/>
    </row>
    <row r="48" spans="18:18">
      <c r="R48" s="23"/>
    </row>
    <row r="49" spans="18:18">
      <c r="R49" s="23"/>
    </row>
    <row r="50" spans="18:18">
      <c r="R50" s="23"/>
    </row>
    <row r="51" spans="18:18">
      <c r="R51" s="23"/>
    </row>
    <row r="52" spans="18:18">
      <c r="R52" s="23"/>
    </row>
    <row r="53" spans="18:18">
      <c r="R53" s="23"/>
    </row>
    <row r="54" spans="18:18">
      <c r="R54" s="23"/>
    </row>
    <row r="55" spans="18:18">
      <c r="R55" s="23"/>
    </row>
    <row r="56" spans="18:18">
      <c r="R56" s="23"/>
    </row>
    <row r="57" spans="18:18">
      <c r="R57" s="23"/>
    </row>
    <row r="58" spans="18:18">
      <c r="R58" s="23"/>
    </row>
    <row r="59" spans="18:18">
      <c r="R59" s="23"/>
    </row>
    <row r="60" spans="18:18">
      <c r="R60" s="23"/>
    </row>
    <row r="61" spans="18:18">
      <c r="R61" s="23"/>
    </row>
    <row r="62" spans="18:18">
      <c r="R62" s="23"/>
    </row>
    <row r="63" spans="18:18">
      <c r="R63" s="23"/>
    </row>
    <row r="64" spans="18:18">
      <c r="R64" s="23"/>
    </row>
    <row r="65" spans="18:18">
      <c r="R65" s="23"/>
    </row>
    <row r="66" spans="18:18">
      <c r="R66" s="23"/>
    </row>
    <row r="67" spans="18:18">
      <c r="R67" s="23"/>
    </row>
    <row r="68" spans="18:18">
      <c r="R68" s="23"/>
    </row>
    <row r="69" spans="18:18">
      <c r="R69" s="23"/>
    </row>
    <row r="70" spans="18:18">
      <c r="R70" s="23"/>
    </row>
    <row r="71" spans="18:18">
      <c r="R71" s="23"/>
    </row>
    <row r="72" spans="18:18">
      <c r="R72" s="23"/>
    </row>
    <row r="73" spans="18:18">
      <c r="R73" s="23"/>
    </row>
    <row r="74" spans="18:18">
      <c r="R74" s="23"/>
    </row>
    <row r="75" spans="18:18">
      <c r="R75" s="23"/>
    </row>
    <row r="76" spans="18:18">
      <c r="R76" s="23"/>
    </row>
    <row r="77" spans="18:18">
      <c r="R77" s="23"/>
    </row>
    <row r="78" spans="18:18">
      <c r="R78" s="23"/>
    </row>
    <row r="79" spans="18:18">
      <c r="R79" s="23"/>
    </row>
    <row r="80" spans="18:18">
      <c r="R80" s="23"/>
    </row>
    <row r="81" spans="18:18">
      <c r="R81" s="23"/>
    </row>
    <row r="82" spans="18:18">
      <c r="R82" s="23"/>
    </row>
    <row r="83" spans="18:18">
      <c r="R83" s="23"/>
    </row>
    <row r="84" spans="18:18">
      <c r="R84" s="23"/>
    </row>
    <row r="85" spans="18:18">
      <c r="R85" s="23"/>
    </row>
    <row r="86" spans="18:18">
      <c r="R86" s="23"/>
    </row>
    <row r="87" spans="18:18">
      <c r="R87" s="23"/>
    </row>
    <row r="88" spans="18:18">
      <c r="R88" s="23"/>
    </row>
    <row r="89" spans="18:18">
      <c r="R89" s="23"/>
    </row>
    <row r="90" spans="18:18">
      <c r="R90" s="23"/>
    </row>
    <row r="91" spans="18:18">
      <c r="R91" s="23"/>
    </row>
    <row r="92" spans="18:18">
      <c r="R92" s="23"/>
    </row>
    <row r="93" spans="18:18">
      <c r="R93" s="23"/>
    </row>
    <row r="94" spans="18:18">
      <c r="R94" s="23"/>
    </row>
    <row r="95" spans="18:18">
      <c r="R95" s="23"/>
    </row>
    <row r="96" spans="18:18">
      <c r="R96" s="23"/>
    </row>
    <row r="97" spans="18:18">
      <c r="R97" s="23"/>
    </row>
    <row r="98" spans="18:18">
      <c r="R98" s="23"/>
    </row>
    <row r="99" spans="18:18">
      <c r="R99" s="23"/>
    </row>
    <row r="100" spans="18:18">
      <c r="R100" s="23"/>
    </row>
    <row r="101" spans="18:18">
      <c r="R101" s="23"/>
    </row>
    <row r="102" spans="18:18">
      <c r="R102" s="23"/>
    </row>
    <row r="103" spans="18:18">
      <c r="R103" s="23"/>
    </row>
    <row r="104" spans="18:18">
      <c r="R104" s="23"/>
    </row>
    <row r="105" spans="18:18">
      <c r="R105" s="23"/>
    </row>
    <row r="106" spans="18:18">
      <c r="R106" s="23"/>
    </row>
    <row r="107" spans="18:18">
      <c r="R107" s="23"/>
    </row>
    <row r="108" spans="18:18">
      <c r="R108" s="23"/>
    </row>
    <row r="109" spans="18:18">
      <c r="R109" s="23"/>
    </row>
    <row r="110" spans="18:18">
      <c r="R110" s="23"/>
    </row>
    <row r="111" spans="18:18">
      <c r="R111" s="23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"/>
  <sheetViews>
    <sheetView workbookViewId="0">
      <selection activeCell="J12" sqref="J12:X12"/>
    </sheetView>
  </sheetViews>
  <sheetFormatPr defaultColWidth="9" defaultRowHeight="14.25" outlineLevelRow="5"/>
  <cols>
    <col min="3" max="3" width="10.5" customWidth="1"/>
    <col min="6" max="6" width="61" customWidth="1"/>
    <col min="16" max="16" width="56.5" customWidth="1"/>
    <col min="17" max="17" width="61.75" customWidth="1"/>
    <col min="18" max="18" width="31.375" customWidth="1"/>
    <col min="19" max="19" width="33.375" customWidth="1"/>
    <col min="20" max="20" width="23" customWidth="1"/>
    <col min="21" max="21" width="19.75" customWidth="1"/>
    <col min="23" max="23" width="14.75" customWidth="1"/>
  </cols>
  <sheetData>
    <row r="1" s="3" customFormat="1" ht="13.5" spans="1:23">
      <c r="A1" s="3" t="s">
        <v>0</v>
      </c>
      <c r="B1" s="3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/>
    </row>
    <row r="3" spans="1:24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4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4" t="s">
        <v>45</v>
      </c>
      <c r="S3" s="4" t="s">
        <v>45</v>
      </c>
      <c r="T3" s="4" t="s">
        <v>48</v>
      </c>
      <c r="U3" s="4" t="s">
        <v>45</v>
      </c>
      <c r="V3" s="4" t="s">
        <v>44</v>
      </c>
      <c r="W3" s="4" t="s">
        <v>45</v>
      </c>
      <c r="X3" s="4"/>
    </row>
    <row r="4" spans="1:24">
      <c r="A4" s="5" t="s">
        <v>49</v>
      </c>
      <c r="B4" s="5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33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2:30">
      <c r="B5">
        <v>710001</v>
      </c>
      <c r="C5" s="7" t="s">
        <v>655</v>
      </c>
      <c r="D5" s="7" t="s">
        <v>656</v>
      </c>
      <c r="E5" t="s">
        <v>657</v>
      </c>
      <c r="F5" t="s">
        <v>658</v>
      </c>
      <c r="G5">
        <v>149</v>
      </c>
      <c r="H5">
        <v>154.44</v>
      </c>
      <c r="I5">
        <v>1</v>
      </c>
      <c r="J5">
        <v>1.3</v>
      </c>
      <c r="K5">
        <v>1</v>
      </c>
      <c r="L5">
        <v>0.443</v>
      </c>
      <c r="M5">
        <v>20</v>
      </c>
      <c r="O5" s="7" t="s">
        <v>659</v>
      </c>
      <c r="P5" s="7" t="s">
        <v>660</v>
      </c>
      <c r="Q5" s="8" t="s">
        <v>661</v>
      </c>
      <c r="R5" t="s">
        <v>57</v>
      </c>
      <c r="S5" s="7" t="s">
        <v>662</v>
      </c>
      <c r="T5" t="b">
        <v>1</v>
      </c>
      <c r="U5" s="7" t="s">
        <v>661</v>
      </c>
      <c r="V5">
        <v>1070801</v>
      </c>
      <c r="W5" t="str">
        <f>"获得英雄"&amp;D5&amp;"后开启"</f>
        <v>获得英雄亚伯罕后开启</v>
      </c>
      <c r="X5" t="s">
        <v>182</v>
      </c>
      <c r="Y5" t="e">
        <f>$AC$5&amp;D5&amp;#REF!&amp;B5&amp;$AC$7&amp;Z5&amp;$AC$8&amp;AB5&amp;$AC$9&amp;AA5&amp;$AC$10</f>
        <v>#REF!</v>
      </c>
      <c r="Z5" s="9" t="s">
        <v>60</v>
      </c>
      <c r="AA5" s="9" t="s">
        <v>61</v>
      </c>
      <c r="AB5" s="9" t="s">
        <v>183</v>
      </c>
      <c r="AC5" s="7" t="s">
        <v>63</v>
      </c>
      <c r="AD5" t="s">
        <v>64</v>
      </c>
    </row>
    <row r="6" spans="1:28">
      <c r="A6" t="s">
        <v>168</v>
      </c>
      <c r="B6">
        <v>710002</v>
      </c>
      <c r="C6" s="7" t="s">
        <v>663</v>
      </c>
      <c r="D6" s="7" t="s">
        <v>664</v>
      </c>
      <c r="E6" s="7" t="s">
        <v>665</v>
      </c>
      <c r="F6" t="s">
        <v>666</v>
      </c>
      <c r="G6">
        <v>157</v>
      </c>
      <c r="H6">
        <v>141</v>
      </c>
      <c r="I6">
        <v>1</v>
      </c>
      <c r="J6">
        <v>1.3</v>
      </c>
      <c r="K6">
        <v>1</v>
      </c>
      <c r="L6">
        <v>0.6</v>
      </c>
      <c r="M6">
        <v>20</v>
      </c>
      <c r="O6" s="7" t="s">
        <v>667</v>
      </c>
      <c r="P6" s="7" t="s">
        <v>668</v>
      </c>
      <c r="Q6" s="8" t="s">
        <v>669</v>
      </c>
      <c r="R6" t="s">
        <v>139</v>
      </c>
      <c r="S6" t="s">
        <v>670</v>
      </c>
      <c r="T6" t="b">
        <v>1</v>
      </c>
      <c r="U6" s="7" t="s">
        <v>671</v>
      </c>
      <c r="V6">
        <v>1070201</v>
      </c>
      <c r="W6" t="str">
        <f>"获得英雄"&amp;D6&amp;"后开启"</f>
        <v>获得英雄哪吒后开启</v>
      </c>
      <c r="X6" t="s">
        <v>59</v>
      </c>
      <c r="Y6" t="str">
        <f>永恒神域!$AC$5&amp;D6&amp;永恒神域!$AC$6&amp;B6&amp;永恒神域!$AC$7&amp;Z6&amp;永恒神域!$AC$8&amp;AB6&amp;永恒神域!$AC$9&amp;AA6&amp;永恒神域!$AC$10</f>
        <v>{"name":"哪吒","quality":4,"model":710002,"profession":"AGILITY","raceType":"YHSY","job":"CK","level":10,"star":10}</v>
      </c>
      <c r="Z6" s="9" t="s">
        <v>130</v>
      </c>
      <c r="AA6" s="9" t="s">
        <v>141</v>
      </c>
      <c r="AB6" s="9" t="s">
        <v>500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0"/>
  <sheetViews>
    <sheetView workbookViewId="0">
      <selection activeCell="W18" sqref="W18"/>
    </sheetView>
  </sheetViews>
  <sheetFormatPr defaultColWidth="9" defaultRowHeight="14.25"/>
  <cols>
    <col min="1" max="1" width="9.5" customWidth="1"/>
    <col min="2" max="2" width="7.5" customWidth="1"/>
    <col min="3" max="3" width="10.5" customWidth="1"/>
    <col min="4" max="4" width="9.5" customWidth="1"/>
    <col min="5" max="5" width="10.875" customWidth="1"/>
    <col min="6" max="6" width="15.625" customWidth="1"/>
    <col min="9" max="9" width="7.5" customWidth="1"/>
    <col min="10" max="10" width="8.5" customWidth="1"/>
    <col min="11" max="11" width="9.5" customWidth="1"/>
    <col min="12" max="12" width="7.5" customWidth="1"/>
    <col min="13" max="13" width="9.5" customWidth="1"/>
    <col min="14" max="14" width="9.125" customWidth="1"/>
    <col min="15" max="15" width="53.5" customWidth="1"/>
    <col min="16" max="16" width="56.5" customWidth="1"/>
    <col min="17" max="17" width="15.375" customWidth="1"/>
    <col min="18" max="18" width="31.625" style="8" customWidth="1"/>
    <col min="19" max="19" width="20.5" customWidth="1"/>
    <col min="20" max="20" width="29.375" customWidth="1"/>
    <col min="21" max="21" width="56" customWidth="1"/>
    <col min="22" max="22" width="42.375" customWidth="1"/>
    <col min="23" max="23" width="18.375" customWidth="1"/>
    <col min="24" max="24" width="11.125" customWidth="1"/>
    <col min="25" max="25" width="4" customWidth="1"/>
    <col min="26" max="26" width="6" customWidth="1"/>
    <col min="27" max="27" width="26.625" customWidth="1"/>
    <col min="29" max="29" width="133.75" customWidth="1"/>
  </cols>
  <sheetData>
    <row r="1" spans="1:23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</v>
      </c>
      <c r="K1" s="2" t="s">
        <v>8</v>
      </c>
      <c r="L1" s="2" t="s">
        <v>9</v>
      </c>
      <c r="M1" s="6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6" t="s">
        <v>15</v>
      </c>
      <c r="S1" s="6" t="s">
        <v>16</v>
      </c>
      <c r="T1" s="6" t="s">
        <v>17</v>
      </c>
      <c r="U1" s="6" t="s">
        <v>672</v>
      </c>
      <c r="V1" s="6" t="s">
        <v>19</v>
      </c>
      <c r="W1" s="3" t="s">
        <v>20</v>
      </c>
    </row>
    <row r="2" spans="1:23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7" t="s">
        <v>31</v>
      </c>
      <c r="L2" s="3" t="s">
        <v>32</v>
      </c>
      <c r="M2" s="6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3" t="s">
        <v>43</v>
      </c>
    </row>
    <row r="3" spans="1:23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6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6" t="s">
        <v>45</v>
      </c>
      <c r="S3" s="6" t="s">
        <v>45</v>
      </c>
      <c r="T3" s="6" t="s">
        <v>48</v>
      </c>
      <c r="U3" s="6" t="s">
        <v>45</v>
      </c>
      <c r="V3" s="6" t="s">
        <v>44</v>
      </c>
      <c r="W3" s="4" t="s">
        <v>45</v>
      </c>
    </row>
    <row r="4" spans="1:23">
      <c r="A4" s="5" t="s">
        <v>49</v>
      </c>
      <c r="B4" s="3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33</v>
      </c>
      <c r="N4" s="5"/>
      <c r="O4" s="5"/>
      <c r="P4" s="5"/>
      <c r="Q4" s="5"/>
      <c r="R4" s="6"/>
      <c r="S4" s="6"/>
      <c r="T4" s="6"/>
      <c r="U4" s="6"/>
      <c r="V4" s="6"/>
      <c r="W4" s="5"/>
    </row>
    <row r="5" spans="2:29">
      <c r="B5">
        <v>700001</v>
      </c>
      <c r="C5" s="7" t="s">
        <v>673</v>
      </c>
      <c r="D5" s="7" t="s">
        <v>674</v>
      </c>
      <c r="E5" s="7" t="s">
        <v>246</v>
      </c>
      <c r="F5" t="s">
        <v>675</v>
      </c>
      <c r="G5" s="10">
        <v>140.4</v>
      </c>
      <c r="H5" s="10">
        <v>113.9</v>
      </c>
      <c r="I5">
        <v>1</v>
      </c>
      <c r="J5">
        <v>1.3</v>
      </c>
      <c r="K5">
        <v>1</v>
      </c>
      <c r="L5">
        <v>0.6</v>
      </c>
      <c r="M5">
        <v>20</v>
      </c>
      <c r="O5" s="8" t="s">
        <v>676</v>
      </c>
      <c r="P5" s="8" t="s">
        <v>55</v>
      </c>
      <c r="Q5" s="8" t="s">
        <v>56</v>
      </c>
      <c r="R5" s="21" t="s">
        <v>57</v>
      </c>
      <c r="S5" s="7" t="s">
        <v>677</v>
      </c>
      <c r="U5" s="8" t="s">
        <v>678</v>
      </c>
      <c r="X5" s="7" t="s">
        <v>679</v>
      </c>
      <c r="Y5" s="9" t="s">
        <v>60</v>
      </c>
      <c r="Z5" s="9" t="s">
        <v>61</v>
      </c>
      <c r="AA5" s="9" t="s">
        <v>183</v>
      </c>
      <c r="AB5" s="7" t="s">
        <v>63</v>
      </c>
      <c r="AC5" s="7" t="s">
        <v>64</v>
      </c>
    </row>
    <row r="6" spans="2:28">
      <c r="B6">
        <v>700002</v>
      </c>
      <c r="C6" s="7" t="s">
        <v>680</v>
      </c>
      <c r="D6" t="s">
        <v>681</v>
      </c>
      <c r="E6" s="7" t="s">
        <v>246</v>
      </c>
      <c r="F6" t="s">
        <v>682</v>
      </c>
      <c r="G6" s="11">
        <v>127.98</v>
      </c>
      <c r="H6" s="11">
        <v>136.62</v>
      </c>
      <c r="I6">
        <v>1</v>
      </c>
      <c r="J6">
        <v>1.3</v>
      </c>
      <c r="K6">
        <v>1</v>
      </c>
      <c r="L6">
        <v>0.6</v>
      </c>
      <c r="M6">
        <v>20</v>
      </c>
      <c r="O6" s="8" t="s">
        <v>683</v>
      </c>
      <c r="P6" s="8" t="s">
        <v>684</v>
      </c>
      <c r="Q6" s="8" t="s">
        <v>684</v>
      </c>
      <c r="R6" s="22" t="s">
        <v>72</v>
      </c>
      <c r="S6" s="7" t="s">
        <v>685</v>
      </c>
      <c r="U6" s="8" t="s">
        <v>686</v>
      </c>
      <c r="X6" t="s">
        <v>687</v>
      </c>
      <c r="Y6" s="9" t="s">
        <v>60</v>
      </c>
      <c r="Z6" s="9" t="s">
        <v>74</v>
      </c>
      <c r="AA6" s="9" t="s">
        <v>183</v>
      </c>
      <c r="AB6" s="7" t="s">
        <v>75</v>
      </c>
    </row>
    <row r="7" spans="2:28">
      <c r="B7">
        <v>700003</v>
      </c>
      <c r="C7" s="7" t="s">
        <v>688</v>
      </c>
      <c r="D7" t="s">
        <v>689</v>
      </c>
      <c r="E7" s="7" t="s">
        <v>246</v>
      </c>
      <c r="F7" t="s">
        <v>690</v>
      </c>
      <c r="G7" s="7">
        <v>112.8</v>
      </c>
      <c r="H7" s="7">
        <v>142.02</v>
      </c>
      <c r="I7">
        <v>1</v>
      </c>
      <c r="J7">
        <v>1.3</v>
      </c>
      <c r="K7">
        <v>1</v>
      </c>
      <c r="L7">
        <v>0.6</v>
      </c>
      <c r="M7">
        <v>20</v>
      </c>
      <c r="O7" s="8" t="s">
        <v>691</v>
      </c>
      <c r="P7" s="8" t="s">
        <v>684</v>
      </c>
      <c r="Q7" s="8" t="s">
        <v>684</v>
      </c>
      <c r="R7" s="22" t="s">
        <v>83</v>
      </c>
      <c r="S7" s="7" t="s">
        <v>692</v>
      </c>
      <c r="U7" s="8" t="s">
        <v>693</v>
      </c>
      <c r="X7" s="10" t="s">
        <v>694</v>
      </c>
      <c r="Y7" s="9" t="s">
        <v>85</v>
      </c>
      <c r="Z7" s="9" t="s">
        <v>86</v>
      </c>
      <c r="AA7" s="9" t="s">
        <v>183</v>
      </c>
      <c r="AB7" s="7" t="s">
        <v>87</v>
      </c>
    </row>
    <row r="8" spans="1:21">
      <c r="A8" t="s">
        <v>168</v>
      </c>
      <c r="B8">
        <v>700004</v>
      </c>
      <c r="C8" s="7" t="s">
        <v>695</v>
      </c>
      <c r="D8" t="s">
        <v>696</v>
      </c>
      <c r="E8" s="7" t="s">
        <v>246</v>
      </c>
      <c r="F8" s="7" t="s">
        <v>697</v>
      </c>
      <c r="G8" s="7">
        <v>132.3</v>
      </c>
      <c r="H8" s="7">
        <v>142.02</v>
      </c>
      <c r="I8">
        <v>1</v>
      </c>
      <c r="J8">
        <v>1.3</v>
      </c>
      <c r="K8">
        <v>1</v>
      </c>
      <c r="L8">
        <v>0.6</v>
      </c>
      <c r="M8">
        <v>20</v>
      </c>
      <c r="O8" s="8" t="s">
        <v>691</v>
      </c>
      <c r="P8" s="8" t="s">
        <v>684</v>
      </c>
      <c r="Q8" s="8" t="s">
        <v>684</v>
      </c>
      <c r="R8" s="22" t="s">
        <v>83</v>
      </c>
      <c r="S8" s="7" t="s">
        <v>698</v>
      </c>
      <c r="U8" s="8" t="s">
        <v>699</v>
      </c>
    </row>
    <row r="9" spans="5:18">
      <c r="E9" s="7" t="s">
        <v>246</v>
      </c>
      <c r="R9" s="23"/>
    </row>
    <row r="10" spans="5:18">
      <c r="E10" s="7" t="s">
        <v>246</v>
      </c>
      <c r="R10" s="23"/>
    </row>
    <row r="11" spans="5:18">
      <c r="E11" s="7" t="s">
        <v>246</v>
      </c>
      <c r="R11" s="23"/>
    </row>
    <row r="12" spans="5:18">
      <c r="E12" s="7" t="s">
        <v>246</v>
      </c>
      <c r="R12" s="23"/>
    </row>
    <row r="13" spans="5:18">
      <c r="E13" s="7" t="s">
        <v>246</v>
      </c>
      <c r="R13" s="23"/>
    </row>
    <row r="14" spans="5:18">
      <c r="E14" t="s">
        <v>246</v>
      </c>
      <c r="R14" s="23"/>
    </row>
    <row r="15" spans="5:18">
      <c r="E15" t="s">
        <v>246</v>
      </c>
      <c r="R15" s="23"/>
    </row>
    <row r="16" spans="5:18">
      <c r="E16" t="s">
        <v>246</v>
      </c>
      <c r="R16" s="23"/>
    </row>
    <row r="17" spans="18:18">
      <c r="R17" s="23"/>
    </row>
    <row r="18" spans="18:18">
      <c r="R18" s="23"/>
    </row>
    <row r="19" spans="18:18">
      <c r="R19" s="23"/>
    </row>
    <row r="20" spans="18:18">
      <c r="R20" s="23"/>
    </row>
    <row r="21" spans="18:18">
      <c r="R21" s="23"/>
    </row>
    <row r="22" spans="18:18">
      <c r="R22" s="23"/>
    </row>
    <row r="23" spans="18:18">
      <c r="R23" s="23"/>
    </row>
    <row r="24" spans="18:18">
      <c r="R24" s="23"/>
    </row>
    <row r="25" spans="18:18">
      <c r="R25" s="23"/>
    </row>
    <row r="26" spans="18:18">
      <c r="R26" s="23"/>
    </row>
    <row r="27" spans="18:18">
      <c r="R27" s="23"/>
    </row>
    <row r="28" spans="18:18">
      <c r="R28" s="23"/>
    </row>
    <row r="29" spans="18:18">
      <c r="R29" s="23"/>
    </row>
    <row r="30" spans="18:18">
      <c r="R30" s="23"/>
    </row>
    <row r="31" spans="18:18">
      <c r="R31" s="23"/>
    </row>
    <row r="32" spans="18:18">
      <c r="R32" s="23"/>
    </row>
    <row r="33" spans="18:18">
      <c r="R33" s="23"/>
    </row>
    <row r="34" spans="18:18">
      <c r="R34" s="23"/>
    </row>
    <row r="35" spans="18:18">
      <c r="R35" s="23"/>
    </row>
    <row r="36" spans="18:18">
      <c r="R36" s="23"/>
    </row>
    <row r="37" spans="18:18">
      <c r="R37" s="23"/>
    </row>
    <row r="38" spans="18:18">
      <c r="R38" s="23"/>
    </row>
    <row r="39" spans="18:18">
      <c r="R39" s="23"/>
    </row>
    <row r="40" spans="18:18">
      <c r="R40" s="23"/>
    </row>
    <row r="41" spans="18:18">
      <c r="R41" s="23"/>
    </row>
    <row r="42" spans="18:18">
      <c r="R42" s="23"/>
    </row>
    <row r="43" spans="18:18">
      <c r="R43" s="23"/>
    </row>
    <row r="44" spans="18:18">
      <c r="R44" s="23"/>
    </row>
    <row r="45" spans="18:18">
      <c r="R45" s="23"/>
    </row>
    <row r="46" spans="18:18">
      <c r="R46" s="23"/>
    </row>
    <row r="47" spans="18:18">
      <c r="R47" s="23"/>
    </row>
    <row r="48" spans="18:18">
      <c r="R48" s="23"/>
    </row>
    <row r="49" spans="18:18">
      <c r="R49" s="23"/>
    </row>
    <row r="50" spans="18:18">
      <c r="R50" s="23"/>
    </row>
    <row r="51" spans="18:18">
      <c r="R51" s="23"/>
    </row>
    <row r="52" spans="18:18">
      <c r="R52" s="23"/>
    </row>
    <row r="53" spans="18:18">
      <c r="R53" s="23"/>
    </row>
    <row r="54" spans="18:18">
      <c r="R54" s="23"/>
    </row>
    <row r="55" spans="18:18">
      <c r="R55" s="23"/>
    </row>
    <row r="56" spans="18:18">
      <c r="R56" s="23"/>
    </row>
    <row r="57" spans="18:18">
      <c r="R57" s="23"/>
    </row>
    <row r="58" spans="18:18">
      <c r="R58" s="23"/>
    </row>
    <row r="59" spans="18:18">
      <c r="R59" s="23"/>
    </row>
    <row r="60" spans="18:18">
      <c r="R60" s="23"/>
    </row>
    <row r="61" spans="18:18">
      <c r="R61" s="23"/>
    </row>
    <row r="62" spans="18:18">
      <c r="R62" s="23"/>
    </row>
    <row r="63" spans="18:18">
      <c r="R63" s="23"/>
    </row>
    <row r="64" spans="18:18">
      <c r="R64" s="23"/>
    </row>
    <row r="65" spans="18:18">
      <c r="R65" s="23"/>
    </row>
    <row r="66" spans="18:18">
      <c r="R66" s="23"/>
    </row>
    <row r="67" spans="18:18">
      <c r="R67" s="23"/>
    </row>
    <row r="68" spans="18:18">
      <c r="R68" s="23"/>
    </row>
    <row r="69" spans="18:18">
      <c r="R69" s="23"/>
    </row>
    <row r="70" spans="18:18">
      <c r="R70" s="23"/>
    </row>
    <row r="71" spans="18:18">
      <c r="R71" s="23"/>
    </row>
    <row r="72" spans="18:18">
      <c r="R72" s="23"/>
    </row>
    <row r="73" spans="18:18">
      <c r="R73" s="23"/>
    </row>
    <row r="74" spans="18:18">
      <c r="R74" s="23"/>
    </row>
    <row r="75" spans="18:18">
      <c r="R75" s="23"/>
    </row>
    <row r="76" spans="18:18">
      <c r="R76" s="23"/>
    </row>
    <row r="77" spans="18:18">
      <c r="R77" s="23"/>
    </row>
    <row r="78" spans="18:18">
      <c r="R78" s="23"/>
    </row>
    <row r="79" spans="18:18">
      <c r="R79" s="23"/>
    </row>
    <row r="80" spans="18:18">
      <c r="R80" s="23"/>
    </row>
    <row r="81" spans="18:18">
      <c r="R81" s="23"/>
    </row>
    <row r="82" spans="18:18">
      <c r="R82" s="23"/>
    </row>
    <row r="83" spans="18:18">
      <c r="R83" s="23"/>
    </row>
    <row r="84" spans="18:18">
      <c r="R84" s="23"/>
    </row>
    <row r="85" spans="18:18">
      <c r="R85" s="23"/>
    </row>
    <row r="86" spans="18:18">
      <c r="R86" s="23"/>
    </row>
    <row r="87" spans="18:18">
      <c r="R87" s="23"/>
    </row>
    <row r="88" spans="18:18">
      <c r="R88" s="23"/>
    </row>
    <row r="89" spans="18:18">
      <c r="R89" s="23"/>
    </row>
    <row r="90" spans="18:18">
      <c r="R90" s="2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"/>
  <sheetViews>
    <sheetView workbookViewId="0">
      <selection activeCell="F37" sqref="F37"/>
    </sheetView>
  </sheetViews>
  <sheetFormatPr defaultColWidth="9" defaultRowHeight="14.25"/>
  <cols>
    <col min="1" max="1" width="9.5" customWidth="1"/>
    <col min="2" max="2" width="7.5" customWidth="1"/>
    <col min="3" max="3" width="10.5" customWidth="1"/>
    <col min="4" max="4" width="16.125" customWidth="1"/>
    <col min="5" max="5" width="19.25" customWidth="1"/>
    <col min="6" max="6" width="39.375" customWidth="1"/>
    <col min="9" max="9" width="7.5" customWidth="1"/>
    <col min="10" max="10" width="8.5" customWidth="1"/>
    <col min="11" max="11" width="9.5" customWidth="1"/>
    <col min="12" max="12" width="7.5" customWidth="1"/>
    <col min="13" max="13" width="9.5" customWidth="1"/>
    <col min="14" max="14" width="9.875" customWidth="1"/>
    <col min="15" max="17" width="13.125" customWidth="1"/>
    <col min="18" max="18" width="31.625" style="8" customWidth="1"/>
    <col min="19" max="19" width="20.5" customWidth="1"/>
    <col min="20" max="20" width="29.375" customWidth="1"/>
    <col min="21" max="21" width="56" customWidth="1"/>
    <col min="22" max="22" width="42.375" customWidth="1"/>
    <col min="23" max="23" width="18.375" customWidth="1"/>
    <col min="24" max="24" width="11.125" customWidth="1"/>
    <col min="25" max="25" width="4" customWidth="1"/>
    <col min="26" max="26" width="6" customWidth="1"/>
    <col min="27" max="27" width="26.625" customWidth="1"/>
    <col min="29" max="29" width="133.75" customWidth="1"/>
  </cols>
  <sheetData>
    <row r="1" spans="1:23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</v>
      </c>
      <c r="K1" s="2" t="s">
        <v>8</v>
      </c>
      <c r="L1" s="2" t="s">
        <v>9</v>
      </c>
      <c r="M1" s="6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6" t="s">
        <v>15</v>
      </c>
      <c r="S1" s="6" t="s">
        <v>16</v>
      </c>
      <c r="T1" s="6" t="s">
        <v>17</v>
      </c>
      <c r="U1" s="3" t="s">
        <v>18</v>
      </c>
      <c r="V1" s="6" t="s">
        <v>19</v>
      </c>
      <c r="W1" s="3" t="s">
        <v>20</v>
      </c>
    </row>
    <row r="2" spans="1:23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7" t="s">
        <v>31</v>
      </c>
      <c r="L2" s="3" t="s">
        <v>32</v>
      </c>
      <c r="M2" s="6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3" t="s">
        <v>43</v>
      </c>
    </row>
    <row r="3" spans="1:23">
      <c r="A3" s="4"/>
      <c r="B3" s="4" t="s">
        <v>44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  <c r="L3" s="4" t="s">
        <v>46</v>
      </c>
      <c r="M3" s="6" t="s">
        <v>44</v>
      </c>
      <c r="N3" s="4" t="s">
        <v>47</v>
      </c>
      <c r="O3" s="4" t="s">
        <v>45</v>
      </c>
      <c r="P3" s="4" t="s">
        <v>45</v>
      </c>
      <c r="Q3" s="4" t="s">
        <v>45</v>
      </c>
      <c r="R3" s="6" t="s">
        <v>45</v>
      </c>
      <c r="S3" s="6" t="s">
        <v>45</v>
      </c>
      <c r="T3" s="6" t="s">
        <v>48</v>
      </c>
      <c r="U3" s="6" t="s">
        <v>45</v>
      </c>
      <c r="V3" s="6" t="s">
        <v>44</v>
      </c>
      <c r="W3" s="4" t="s">
        <v>45</v>
      </c>
    </row>
    <row r="4" spans="1:23">
      <c r="A4" s="5" t="s">
        <v>49</v>
      </c>
      <c r="B4" s="3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33</v>
      </c>
      <c r="N4" s="5"/>
      <c r="O4" s="5"/>
      <c r="P4" s="5"/>
      <c r="Q4" s="5"/>
      <c r="R4" s="6"/>
      <c r="S4" s="6"/>
      <c r="T4" s="6"/>
      <c r="U4" s="6"/>
      <c r="V4" s="6"/>
      <c r="W4" s="5"/>
    </row>
    <row r="5" spans="2:29">
      <c r="B5">
        <v>800001</v>
      </c>
      <c r="C5" s="7" t="s">
        <v>700</v>
      </c>
      <c r="D5" s="7" t="s">
        <v>700</v>
      </c>
      <c r="E5" s="7" t="s">
        <v>246</v>
      </c>
      <c r="F5" s="7" t="s">
        <v>701</v>
      </c>
      <c r="G5" s="10">
        <v>324</v>
      </c>
      <c r="H5" s="10">
        <v>340.74</v>
      </c>
      <c r="I5">
        <v>1</v>
      </c>
      <c r="J5">
        <v>1</v>
      </c>
      <c r="K5">
        <v>1</v>
      </c>
      <c r="L5">
        <v>0.6</v>
      </c>
      <c r="M5">
        <v>30</v>
      </c>
      <c r="O5" s="8" t="s">
        <v>54</v>
      </c>
      <c r="P5" s="8" t="s">
        <v>55</v>
      </c>
      <c r="Q5" s="8" t="s">
        <v>56</v>
      </c>
      <c r="R5" s="21" t="s">
        <v>57</v>
      </c>
      <c r="S5" s="7" t="s">
        <v>700</v>
      </c>
      <c r="U5" s="8" t="s">
        <v>702</v>
      </c>
      <c r="X5" s="7" t="s">
        <v>679</v>
      </c>
      <c r="Y5" s="9" t="s">
        <v>60</v>
      </c>
      <c r="Z5" s="9" t="s">
        <v>61</v>
      </c>
      <c r="AA5" s="9" t="s">
        <v>183</v>
      </c>
      <c r="AB5" s="7" t="s">
        <v>63</v>
      </c>
      <c r="AC5" s="7" t="s">
        <v>64</v>
      </c>
    </row>
    <row r="6" spans="2:28">
      <c r="B6">
        <v>800002</v>
      </c>
      <c r="C6" s="7" t="s">
        <v>703</v>
      </c>
      <c r="D6" s="7" t="s">
        <v>703</v>
      </c>
      <c r="E6" s="7" t="s">
        <v>246</v>
      </c>
      <c r="F6" s="7" t="s">
        <v>704</v>
      </c>
      <c r="G6" s="11">
        <v>288.9</v>
      </c>
      <c r="H6" s="11">
        <v>312.12</v>
      </c>
      <c r="I6">
        <v>1</v>
      </c>
      <c r="J6">
        <v>1</v>
      </c>
      <c r="K6">
        <v>1</v>
      </c>
      <c r="L6">
        <v>0.6</v>
      </c>
      <c r="M6">
        <v>30</v>
      </c>
      <c r="O6" s="8" t="s">
        <v>683</v>
      </c>
      <c r="P6" s="8" t="s">
        <v>684</v>
      </c>
      <c r="Q6" s="8" t="s">
        <v>684</v>
      </c>
      <c r="R6" s="22" t="s">
        <v>72</v>
      </c>
      <c r="S6" s="7" t="s">
        <v>703</v>
      </c>
      <c r="U6" s="8" t="s">
        <v>705</v>
      </c>
      <c r="X6" t="s">
        <v>687</v>
      </c>
      <c r="Y6" s="9" t="s">
        <v>60</v>
      </c>
      <c r="Z6" s="9" t="s">
        <v>74</v>
      </c>
      <c r="AA6" s="9" t="s">
        <v>183</v>
      </c>
      <c r="AB6" s="7" t="s">
        <v>75</v>
      </c>
    </row>
    <row r="7" spans="2:28">
      <c r="B7">
        <v>800003</v>
      </c>
      <c r="C7" s="7" t="s">
        <v>706</v>
      </c>
      <c r="D7" s="7" t="s">
        <v>706</v>
      </c>
      <c r="E7" s="7" t="s">
        <v>246</v>
      </c>
      <c r="F7" s="7" t="s">
        <v>707</v>
      </c>
      <c r="G7" s="7">
        <v>319.1</v>
      </c>
      <c r="H7" s="7">
        <v>272.7</v>
      </c>
      <c r="I7">
        <v>1</v>
      </c>
      <c r="J7">
        <v>1</v>
      </c>
      <c r="K7">
        <v>1</v>
      </c>
      <c r="L7">
        <v>0.6</v>
      </c>
      <c r="M7">
        <v>30</v>
      </c>
      <c r="O7" s="8" t="s">
        <v>691</v>
      </c>
      <c r="P7" s="8" t="s">
        <v>684</v>
      </c>
      <c r="Q7" s="8" t="s">
        <v>684</v>
      </c>
      <c r="R7" s="22" t="s">
        <v>83</v>
      </c>
      <c r="S7" s="7" t="s">
        <v>706</v>
      </c>
      <c r="U7" s="8" t="s">
        <v>708</v>
      </c>
      <c r="X7" s="10" t="s">
        <v>694</v>
      </c>
      <c r="Y7" s="9" t="s">
        <v>85</v>
      </c>
      <c r="Z7" s="9" t="s">
        <v>86</v>
      </c>
      <c r="AA7" s="9" t="s">
        <v>183</v>
      </c>
      <c r="AB7" s="7" t="s">
        <v>87</v>
      </c>
    </row>
    <row r="8" spans="2:28">
      <c r="B8">
        <v>800004</v>
      </c>
      <c r="C8" s="7" t="s">
        <v>709</v>
      </c>
      <c r="D8" s="7" t="s">
        <v>709</v>
      </c>
      <c r="E8" s="7" t="s">
        <v>246</v>
      </c>
      <c r="F8" s="7" t="s">
        <v>710</v>
      </c>
      <c r="G8">
        <v>307.8</v>
      </c>
      <c r="H8">
        <v>363.9</v>
      </c>
      <c r="I8">
        <v>1</v>
      </c>
      <c r="J8">
        <v>1</v>
      </c>
      <c r="K8">
        <v>1</v>
      </c>
      <c r="L8">
        <v>0.6</v>
      </c>
      <c r="M8">
        <v>30</v>
      </c>
      <c r="O8" s="8" t="s">
        <v>691</v>
      </c>
      <c r="P8" s="8" t="s">
        <v>684</v>
      </c>
      <c r="Q8" s="8" t="s">
        <v>684</v>
      </c>
      <c r="R8" s="22" t="s">
        <v>83</v>
      </c>
      <c r="S8" s="7" t="s">
        <v>709</v>
      </c>
      <c r="U8" s="8" t="s">
        <v>711</v>
      </c>
      <c r="X8" s="10" t="s">
        <v>694</v>
      </c>
      <c r="Y8" s="9" t="s">
        <v>85</v>
      </c>
      <c r="Z8" s="9" t="s">
        <v>86</v>
      </c>
      <c r="AA8" s="9" t="s">
        <v>183</v>
      </c>
      <c r="AB8" s="7" t="s">
        <v>87</v>
      </c>
    </row>
    <row r="9" spans="2:24">
      <c r="B9">
        <v>800005</v>
      </c>
      <c r="C9" t="s">
        <v>712</v>
      </c>
      <c r="D9" t="s">
        <v>712</v>
      </c>
      <c r="E9" s="7" t="s">
        <v>246</v>
      </c>
      <c r="F9" s="7" t="s">
        <v>713</v>
      </c>
      <c r="G9">
        <v>387.72</v>
      </c>
      <c r="H9">
        <v>459.54</v>
      </c>
      <c r="I9">
        <v>1</v>
      </c>
      <c r="J9">
        <v>1</v>
      </c>
      <c r="K9">
        <v>1</v>
      </c>
      <c r="L9">
        <v>0.4</v>
      </c>
      <c r="M9">
        <v>30</v>
      </c>
      <c r="O9" s="8" t="s">
        <v>691</v>
      </c>
      <c r="P9" s="8" t="s">
        <v>684</v>
      </c>
      <c r="Q9" s="8" t="s">
        <v>684</v>
      </c>
      <c r="R9" s="22" t="s">
        <v>83</v>
      </c>
      <c r="S9" t="s">
        <v>712</v>
      </c>
      <c r="U9" s="8" t="s">
        <v>714</v>
      </c>
      <c r="X9" s="10" t="s">
        <v>694</v>
      </c>
    </row>
    <row r="10" spans="2:24">
      <c r="B10">
        <v>800006</v>
      </c>
      <c r="C10" t="s">
        <v>715</v>
      </c>
      <c r="D10" t="s">
        <v>715</v>
      </c>
      <c r="E10" s="7" t="s">
        <v>246</v>
      </c>
      <c r="F10" s="7" t="s">
        <v>716</v>
      </c>
      <c r="G10">
        <v>329.94</v>
      </c>
      <c r="H10">
        <v>358.56</v>
      </c>
      <c r="I10">
        <v>1</v>
      </c>
      <c r="J10">
        <v>1</v>
      </c>
      <c r="K10">
        <v>1</v>
      </c>
      <c r="L10">
        <v>0.6</v>
      </c>
      <c r="M10">
        <v>30</v>
      </c>
      <c r="O10" s="8" t="s">
        <v>691</v>
      </c>
      <c r="P10" s="8" t="s">
        <v>684</v>
      </c>
      <c r="Q10" s="8" t="s">
        <v>684</v>
      </c>
      <c r="R10" s="22" t="s">
        <v>83</v>
      </c>
      <c r="S10" t="s">
        <v>715</v>
      </c>
      <c r="U10" s="8" t="s">
        <v>717</v>
      </c>
      <c r="X10" s="10" t="s">
        <v>694</v>
      </c>
    </row>
    <row r="11" spans="1:24">
      <c r="A11" s="7"/>
      <c r="B11">
        <v>800007</v>
      </c>
      <c r="C11" t="s">
        <v>718</v>
      </c>
      <c r="D11" t="s">
        <v>718</v>
      </c>
      <c r="E11" s="7" t="s">
        <v>246</v>
      </c>
      <c r="F11" s="7" t="s">
        <v>719</v>
      </c>
      <c r="G11">
        <v>311.04</v>
      </c>
      <c r="H11">
        <v>292.14</v>
      </c>
      <c r="I11">
        <v>1</v>
      </c>
      <c r="J11">
        <v>1</v>
      </c>
      <c r="K11">
        <v>1</v>
      </c>
      <c r="L11">
        <v>0.6</v>
      </c>
      <c r="M11">
        <v>30</v>
      </c>
      <c r="O11" s="8" t="s">
        <v>691</v>
      </c>
      <c r="P11" s="8" t="s">
        <v>684</v>
      </c>
      <c r="Q11" s="8" t="s">
        <v>684</v>
      </c>
      <c r="R11" s="22" t="s">
        <v>83</v>
      </c>
      <c r="S11" t="s">
        <v>718</v>
      </c>
      <c r="U11" s="8" t="s">
        <v>720</v>
      </c>
      <c r="X11" s="10"/>
    </row>
    <row r="12" spans="1:24">
      <c r="A12" s="7" t="s">
        <v>142</v>
      </c>
      <c r="D12" s="7"/>
      <c r="E12" s="7" t="s">
        <v>246</v>
      </c>
      <c r="F12" s="7"/>
      <c r="J12">
        <v>1</v>
      </c>
      <c r="O12" s="8"/>
      <c r="P12" s="8"/>
      <c r="Q12" s="8"/>
      <c r="R12" s="22"/>
      <c r="U12" s="8"/>
      <c r="X12" s="10"/>
    </row>
    <row r="13" spans="1:24">
      <c r="A13" t="s">
        <v>168</v>
      </c>
      <c r="B13">
        <v>800008</v>
      </c>
      <c r="C13" s="7" t="s">
        <v>721</v>
      </c>
      <c r="D13" s="7" t="s">
        <v>722</v>
      </c>
      <c r="E13" s="7" t="s">
        <v>246</v>
      </c>
      <c r="F13" s="7" t="s">
        <v>723</v>
      </c>
      <c r="G13">
        <v>267.3</v>
      </c>
      <c r="H13">
        <v>353.16</v>
      </c>
      <c r="I13">
        <v>1</v>
      </c>
      <c r="J13">
        <v>1</v>
      </c>
      <c r="K13">
        <v>1</v>
      </c>
      <c r="L13">
        <v>0.6</v>
      </c>
      <c r="M13">
        <v>30</v>
      </c>
      <c r="O13" s="8" t="s">
        <v>691</v>
      </c>
      <c r="P13" s="8" t="s">
        <v>684</v>
      </c>
      <c r="Q13" s="8" t="s">
        <v>684</v>
      </c>
      <c r="R13" s="22" t="s">
        <v>83</v>
      </c>
      <c r="S13" s="7" t="s">
        <v>721</v>
      </c>
      <c r="U13" s="8" t="s">
        <v>199</v>
      </c>
      <c r="X13" s="10" t="s">
        <v>694</v>
      </c>
    </row>
    <row r="14" spans="5:18">
      <c r="E14" t="s">
        <v>246</v>
      </c>
      <c r="R14" s="23"/>
    </row>
    <row r="15" spans="5:18">
      <c r="E15" t="s">
        <v>246</v>
      </c>
      <c r="R15" s="23"/>
    </row>
    <row r="16" spans="5:18">
      <c r="E16" t="s">
        <v>246</v>
      </c>
      <c r="R16" s="23"/>
    </row>
    <row r="17" customHeight="1" spans="3:19">
      <c r="C17" s="12" t="s">
        <v>724</v>
      </c>
      <c r="D17" s="13" t="s">
        <v>706</v>
      </c>
      <c r="E17" s="14"/>
      <c r="R17" s="23"/>
      <c r="S17" s="12" t="s">
        <v>724</v>
      </c>
    </row>
    <row r="18" customHeight="1" spans="3:18">
      <c r="C18" s="15" t="s">
        <v>725</v>
      </c>
      <c r="D18" s="13" t="s">
        <v>718</v>
      </c>
      <c r="E18" s="14"/>
      <c r="R18" s="23"/>
    </row>
    <row r="19" customHeight="1" spans="3:18">
      <c r="C19" s="16" t="s">
        <v>726</v>
      </c>
      <c r="D19" s="13" t="s">
        <v>700</v>
      </c>
      <c r="E19" s="14"/>
      <c r="R19" s="23"/>
    </row>
    <row r="20" customHeight="1" spans="3:18">
      <c r="C20" s="17" t="s">
        <v>727</v>
      </c>
      <c r="D20" s="13" t="s">
        <v>709</v>
      </c>
      <c r="E20" s="14"/>
      <c r="R20" s="23"/>
    </row>
    <row r="21" customHeight="1" spans="3:18">
      <c r="C21" s="18" t="s">
        <v>728</v>
      </c>
      <c r="D21" s="13" t="s">
        <v>715</v>
      </c>
      <c r="E21" s="14"/>
      <c r="R21" s="23"/>
    </row>
    <row r="22" customHeight="1" spans="3:18">
      <c r="C22" s="19" t="s">
        <v>729</v>
      </c>
      <c r="D22" s="13" t="s">
        <v>703</v>
      </c>
      <c r="E22" s="14"/>
      <c r="R22" s="23"/>
    </row>
    <row r="23" customHeight="1" spans="3:18">
      <c r="C23" s="20" t="s">
        <v>730</v>
      </c>
      <c r="D23" s="13" t="s">
        <v>712</v>
      </c>
      <c r="E23" s="14"/>
      <c r="R23" s="23"/>
    </row>
    <row r="24" customHeight="1" spans="18:18">
      <c r="R24" s="23"/>
    </row>
    <row r="25" customHeight="1" spans="18:18">
      <c r="R25" s="23"/>
    </row>
    <row r="26" customHeight="1" spans="18:18">
      <c r="R26" s="23"/>
    </row>
    <row r="27" customHeight="1" spans="18:18">
      <c r="R27" s="23"/>
    </row>
    <row r="28" customHeight="1" spans="18:18">
      <c r="R28" s="23"/>
    </row>
    <row r="29" customHeight="1" spans="18:18">
      <c r="R29" s="23"/>
    </row>
    <row r="30" customHeight="1" spans="18:18">
      <c r="R30" s="23"/>
    </row>
    <row r="31" customHeight="1" spans="18:18">
      <c r="R31" s="23"/>
    </row>
    <row r="32" customHeight="1" spans="18:18">
      <c r="R32" s="23"/>
    </row>
    <row r="33" customHeight="1" spans="18:18">
      <c r="R33" s="23"/>
    </row>
    <row r="34" customHeight="1" spans="18:18">
      <c r="R34" s="23"/>
    </row>
    <row r="35" customHeight="1" spans="18:18">
      <c r="R35" s="23"/>
    </row>
    <row r="36" customHeight="1" spans="18:18">
      <c r="R36" s="23"/>
    </row>
    <row r="37" customHeight="1" spans="18:18">
      <c r="R37" s="23"/>
    </row>
    <row r="38" customHeight="1" spans="18:18">
      <c r="R38" s="23"/>
    </row>
    <row r="39" customHeight="1" spans="18:18">
      <c r="R39" s="23"/>
    </row>
    <row r="40" customHeight="1" spans="18:18">
      <c r="R40" s="23"/>
    </row>
    <row r="41" customHeight="1" spans="18:18">
      <c r="R41" s="23"/>
    </row>
    <row r="42" customHeight="1" spans="18:18">
      <c r="R42" s="23"/>
    </row>
    <row r="43" customHeight="1" spans="18:18">
      <c r="R43" s="23"/>
    </row>
    <row r="44" customHeight="1" spans="18:18">
      <c r="R44" s="23"/>
    </row>
    <row r="45" customHeight="1" spans="18:18">
      <c r="R45" s="23"/>
    </row>
    <row r="46" customHeight="1" spans="18:18">
      <c r="R46" s="23"/>
    </row>
    <row r="47" customHeight="1" spans="18:18">
      <c r="R47" s="23"/>
    </row>
    <row r="48" customHeight="1" spans="18:18">
      <c r="R48" s="23"/>
    </row>
    <row r="49" customHeight="1" spans="18:18">
      <c r="R49" s="23"/>
    </row>
    <row r="50" customHeight="1" spans="18:18">
      <c r="R50" s="23"/>
    </row>
    <row r="51" customHeight="1" spans="18:18">
      <c r="R51" s="23"/>
    </row>
    <row r="52" customHeight="1" spans="18:18">
      <c r="R52" s="23"/>
    </row>
    <row r="53" customHeight="1" spans="18:18">
      <c r="R53" s="23"/>
    </row>
    <row r="54" customHeight="1" spans="18:18">
      <c r="R54" s="23"/>
    </row>
    <row r="55" customHeight="1" spans="18:18">
      <c r="R55" s="23"/>
    </row>
    <row r="56" customHeight="1" spans="18:18">
      <c r="R56" s="23"/>
    </row>
    <row r="57" customHeight="1" spans="18:18">
      <c r="R57" s="23"/>
    </row>
    <row r="58" customHeight="1" spans="18:18">
      <c r="R58" s="23"/>
    </row>
    <row r="59" customHeight="1" spans="18:18">
      <c r="R59" s="23"/>
    </row>
    <row r="60" customHeight="1" spans="18:18">
      <c r="R60" s="23"/>
    </row>
    <row r="61" customHeight="1" spans="18:18">
      <c r="R61" s="23"/>
    </row>
    <row r="62" customHeight="1" spans="18:18">
      <c r="R62" s="23"/>
    </row>
    <row r="63" customHeight="1" spans="18:18">
      <c r="R63" s="23"/>
    </row>
    <row r="64" customHeight="1" spans="18:18">
      <c r="R64" s="23"/>
    </row>
    <row r="65" customHeight="1" spans="18:18">
      <c r="R65" s="23"/>
    </row>
    <row r="66" customHeight="1" spans="18:18">
      <c r="R66" s="23"/>
    </row>
    <row r="67" customHeight="1" spans="18:18">
      <c r="R67" s="23"/>
    </row>
    <row r="68" customHeight="1" spans="18:18">
      <c r="R68" s="23"/>
    </row>
    <row r="69" customHeight="1" spans="18:18">
      <c r="R69" s="23"/>
    </row>
    <row r="70" customHeight="1" spans="18:18">
      <c r="R70" s="23"/>
    </row>
    <row r="71" customHeight="1" spans="18:18">
      <c r="R71" s="23"/>
    </row>
    <row r="72" customHeight="1" spans="18:18">
      <c r="R72" s="23"/>
    </row>
    <row r="73" customHeight="1" spans="18:18">
      <c r="R73" s="23"/>
    </row>
    <row r="74" customHeight="1" spans="18:18">
      <c r="R74" s="23"/>
    </row>
    <row r="75" customHeight="1" spans="18:18">
      <c r="R75" s="23"/>
    </row>
    <row r="76" customHeight="1" spans="18:18">
      <c r="R76" s="23"/>
    </row>
    <row r="77" customHeight="1" spans="18:18">
      <c r="R77" s="23"/>
    </row>
    <row r="78" customHeight="1" spans="18:18">
      <c r="R78" s="23"/>
    </row>
    <row r="79" customHeight="1" spans="18:18">
      <c r="R79" s="23"/>
    </row>
    <row r="80" customHeight="1" spans="18:18">
      <c r="R80" s="23"/>
    </row>
    <row r="81" customHeight="1" spans="18:18">
      <c r="R81" s="23"/>
    </row>
    <row r="82" customHeight="1" spans="18:18">
      <c r="R82" s="23"/>
    </row>
    <row r="83" customHeight="1" spans="18:18">
      <c r="R83" s="23"/>
    </row>
    <row r="84" customHeight="1" spans="18:18">
      <c r="R84" s="23"/>
    </row>
    <row r="85" customHeight="1" spans="18:18">
      <c r="R85" s="23"/>
    </row>
    <row r="86" customHeight="1" spans="18:18">
      <c r="R86" s="23"/>
    </row>
    <row r="87" customHeight="1" spans="18:18">
      <c r="R87" s="23"/>
    </row>
    <row r="88" customHeight="1"/>
    <row r="89" customHeight="1"/>
    <row r="90" customHeight="1"/>
    <row r="91" customHeight="1"/>
    <row r="92" customHeight="1"/>
    <row r="93" customHeight="1"/>
    <row r="94" customHeight="1"/>
    <row r="95" customHeight="1"/>
    <row r="96" customHeight="1"/>
    <row r="97" customHeight="1"/>
    <row r="98" customHeight="1"/>
    <row r="99" customHeight="1"/>
    <row r="100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银白帝国</vt:lpstr>
      <vt:lpstr>荒野之地</vt:lpstr>
      <vt:lpstr>自然回响</vt:lpstr>
      <vt:lpstr>坠星之城</vt:lpstr>
      <vt:lpstr>永恒神域</vt:lpstr>
      <vt:lpstr>深渊魔井</vt:lpstr>
      <vt:lpstr>虚空</vt:lpstr>
      <vt:lpstr>小怪</vt:lpstr>
      <vt:lpstr>BOSS</vt:lpstr>
      <vt:lpstr>源石神像</vt:lpstr>
      <vt:lpstr>其他</vt:lpstr>
      <vt:lpstr>节日活动怪物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2013-12-26T13:45:00Z</dcterms:created>
  <dcterms:modified xsi:type="dcterms:W3CDTF">2021-11-22T09:36:43Z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91D741CDD2EE46F99E6EC8D253C7177D</vt:lpwstr>
  </property>
</Properties>
</file>