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330B946F-4453-4B69-9638-6665B4E66A5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贷款计算器" sheetId="1" r:id="rId1"/>
  </sheets>
  <definedNames>
    <definedName name="LastCol">COUNTA(贷款计算器!$9:$9)</definedName>
    <definedName name="_xlnm.Print_Titles" localSheetId="0">贷款计算器!$9:$9</definedName>
    <definedName name="本金">-PPMT(利率/12,还款期数,分期次数,贷款额)</definedName>
    <definedName name="标题行">ROW(贷款计算器!$9:$9)</definedName>
    <definedName name="打印区域_SET">OFFSET(贷款计算器!$B$1,,,最后一行,LastCol)</definedName>
    <definedName name="贷款额">贷款计算器!$D$4</definedName>
    <definedName name="贷款价值">-FV(利率/12,还款期数-1,-每月还款额,贷款额)</definedName>
    <definedName name="贷款开始日期">贷款计算器!$D$7</definedName>
    <definedName name="贷款年份">贷款计算器!$D$6</definedName>
    <definedName name="待偿还贷款">IF(还款期数&lt;=分期次数,1,0)</definedName>
    <definedName name="分期次数">贷款计算器!$H$5</definedName>
    <definedName name="还款期数">ROW()-标题行</definedName>
    <definedName name="还款日期">DATE(YEAR(贷款开始日期),MONTH(贷款开始日期)+还款期数,DAY(贷款开始日期))</definedName>
    <definedName name="利率">贷款计算器!$D$5</definedName>
    <definedName name="利息金额">-IPMT(利率/12,还款期数,分期次数,贷款额)</definedName>
    <definedName name="列标题1">贷款[[#Headers],[还款期数]]</definedName>
    <definedName name="每月还款额">-PMT(利率/12,分期次数,贷款额)</definedName>
    <definedName name="期末余额">-FV(利率/12,还款期数,-每月还款额,贷款额)</definedName>
    <definedName name="行标题区域1..D6">贷款计算器!$B$4</definedName>
    <definedName name="行标题区域2..H6">贷款计算器!$F$4</definedName>
    <definedName name="已清偿贷款">IF(贷款额*利率*贷款年份*贷款开始日期&gt;0,1,0)</definedName>
    <definedName name="总_利息">贷款计算器!$H$6</definedName>
    <definedName name="总贷款成本">贷款计算器!$H$7</definedName>
    <definedName name="最后一行">MATCH(9.99E+307,贷款计算器!$B:$B)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H5" i="1" s="1"/>
  <c r="F11" i="1" l="1"/>
  <c r="D12" i="1"/>
  <c r="E11" i="1"/>
  <c r="C12" i="1"/>
  <c r="B10" i="1"/>
  <c r="F10" i="1"/>
  <c r="D11" i="1"/>
  <c r="E10" i="1"/>
  <c r="C11" i="1"/>
  <c r="F13" i="1"/>
  <c r="B11" i="1"/>
  <c r="C13" i="1"/>
  <c r="D13" i="1"/>
  <c r="B12" i="1"/>
  <c r="E13" i="1"/>
  <c r="G12" i="1"/>
  <c r="G11" i="1"/>
  <c r="C10" i="1"/>
  <c r="F12" i="1"/>
  <c r="D10" i="1"/>
  <c r="E12" i="1"/>
  <c r="B13" i="1"/>
  <c r="H7" i="1"/>
  <c r="H6" i="1" s="1"/>
  <c r="H4" i="1"/>
  <c r="G13" i="1"/>
  <c r="H13" i="1"/>
  <c r="G10" i="1"/>
  <c r="H12" i="1"/>
  <c r="H11" i="1"/>
  <c r="H10" i="1"/>
</calcChain>
</file>

<file path=xl/sharedStrings.xml><?xml version="1.0" encoding="utf-8"?>
<sst xmlns="http://schemas.openxmlformats.org/spreadsheetml/2006/main" count="18" uniqueCount="17">
  <si>
    <t>简易贷款计算器</t>
  </si>
  <si>
    <t>贷款价值</t>
  </si>
  <si>
    <t>贷款金额</t>
  </si>
  <si>
    <t>年利率</t>
  </si>
  <si>
    <t>贷款年限</t>
  </si>
  <si>
    <t>贷款开始日期</t>
  </si>
  <si>
    <t>还款期数</t>
  </si>
  <si>
    <t>还款日期</t>
  </si>
  <si>
    <t>期初余额</t>
  </si>
  <si>
    <t>还款</t>
  </si>
  <si>
    <t>贷款汇总</t>
  </si>
  <si>
    <t>每月还款</t>
  </si>
  <si>
    <t>利息总额</t>
  </si>
  <si>
    <t>总贷款成本</t>
  </si>
  <si>
    <t>本金</t>
  </si>
  <si>
    <t>利息</t>
  </si>
  <si>
    <t>期末余额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</si>
</sst>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#,##0_ "/>
  </numFmts>
  <fonts count="23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16"/>
      <color theme="1" tint="0.2499465926084170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26"/>
      <color theme="5" tint="-0.499984740745262"/>
      <name val="Microsoft YaHei UI"/>
      <family val="2"/>
      <charset val="134"/>
    </font>
    <font>
      <b/>
      <sz val="16"/>
      <color theme="5" tint="-0.499984740745262"/>
      <name val="Microsoft YaHei UI"/>
      <family val="2"/>
      <charset val="134"/>
    </font>
    <font>
      <sz val="10"/>
      <name val="Microsoft YaHei UI"/>
      <family val="2"/>
      <charset val="134"/>
    </font>
    <font>
      <sz val="10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7" fontId="7" fillId="0" borderId="0" applyFont="0" applyFill="0" applyBorder="0" applyProtection="0">
      <alignment horizontal="right"/>
    </xf>
    <xf numFmtId="0" fontId="10" fillId="0" borderId="1" applyNumberFormat="0" applyFill="0" applyProtection="0"/>
    <xf numFmtId="0" fontId="10" fillId="0" borderId="1" applyNumberFormat="0" applyFill="0" applyProtection="0">
      <alignment vertical="center"/>
    </xf>
    <xf numFmtId="0" fontId="11" fillId="0" borderId="4" applyNumberFormat="0" applyFill="0" applyProtection="0">
      <alignment vertical="center"/>
    </xf>
    <xf numFmtId="0" fontId="6" fillId="2" borderId="2" applyNumberFormat="0" applyProtection="0"/>
    <xf numFmtId="0" fontId="8" fillId="0" borderId="2" applyNumberFormat="0" applyProtection="0">
      <alignment vertical="center"/>
    </xf>
    <xf numFmtId="0" fontId="11" fillId="0" borderId="0" applyNumberFormat="0" applyFill="0" applyBorder="0" applyAlignment="0" applyProtection="0"/>
    <xf numFmtId="0" fontId="15" fillId="0" borderId="3" applyNumberFormat="0" applyFill="0" applyProtection="0">
      <alignment vertical="center"/>
    </xf>
    <xf numFmtId="14" fontId="6" fillId="0" borderId="0" applyFont="0" applyFill="0" applyBorder="0" applyAlignment="0">
      <alignment vertical="center"/>
    </xf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8" applyNumberFormat="0" applyAlignment="0" applyProtection="0"/>
    <xf numFmtId="0" fontId="4" fillId="10" borderId="9" applyNumberFormat="0" applyAlignment="0" applyProtection="0"/>
    <xf numFmtId="0" fontId="12" fillId="0" borderId="10" applyNumberFormat="0" applyFill="0" applyAlignment="0" applyProtection="0"/>
    <xf numFmtId="0" fontId="5" fillId="11" borderId="11" applyNumberFormat="0" applyAlignment="0" applyProtection="0"/>
    <xf numFmtId="0" fontId="17" fillId="0" borderId="0" applyNumberFormat="0" applyFill="0" applyBorder="0" applyAlignment="0" applyProtection="0"/>
    <xf numFmtId="0" fontId="6" fillId="12" borderId="12" applyNumberFormat="0" applyFont="0" applyAlignment="0" applyProtection="0"/>
    <xf numFmtId="0" fontId="16" fillId="0" borderId="13" applyNumberFormat="0" applyFill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18">
    <xf numFmtId="0" fontId="0" fillId="0" borderId="0" xfId="0">
      <alignment vertical="center"/>
    </xf>
    <xf numFmtId="0" fontId="19" fillId="0" borderId="0" xfId="8" applyFont="1" applyBorder="1">
      <alignment vertical="center"/>
    </xf>
    <xf numFmtId="7" fontId="20" fillId="5" borderId="6" xfId="1" applyFont="1" applyFill="1" applyBorder="1" applyAlignment="1">
      <alignment horizontal="left" vertical="center" indent="1"/>
    </xf>
    <xf numFmtId="7" fontId="20" fillId="5" borderId="7" xfId="1" applyFont="1" applyFill="1" applyBorder="1" applyAlignment="1">
      <alignment horizontal="left" vertical="center" indent="1"/>
    </xf>
    <xf numFmtId="10" fontId="20" fillId="5" borderId="0" xfId="11" applyFont="1" applyFill="1" applyAlignment="1">
      <alignment horizontal="left" vertical="center" indent="1"/>
    </xf>
    <xf numFmtId="177" fontId="20" fillId="5" borderId="0" xfId="10" applyFont="1" applyFill="1" applyAlignment="1">
      <alignment horizontal="left" vertical="center" indent="1"/>
    </xf>
    <xf numFmtId="7" fontId="20" fillId="5" borderId="0" xfId="1" applyFont="1" applyFill="1" applyAlignment="1">
      <alignment horizontal="left" vertical="center" indent="1"/>
    </xf>
    <xf numFmtId="14" fontId="20" fillId="5" borderId="0" xfId="9" applyFont="1" applyFill="1" applyAlignment="1">
      <alignment horizontal="left" vertical="center" inden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right" vertical="center" wrapText="1"/>
    </xf>
    <xf numFmtId="177" fontId="22" fillId="0" borderId="0" xfId="10" applyFont="1" applyAlignment="1">
      <alignment horizontal="left" vertical="center"/>
    </xf>
    <xf numFmtId="14" fontId="22" fillId="0" borderId="0" xfId="9" applyFont="1" applyAlignment="1">
      <alignment horizontal="left" vertical="center"/>
    </xf>
    <xf numFmtId="7" fontId="22" fillId="0" borderId="0" xfId="1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5" fillId="4" borderId="5" xfId="2" applyFont="1" applyFill="1" applyBorder="1" applyAlignment="1">
      <alignment horizontal="center" vertical="center"/>
    </xf>
    <xf numFmtId="0" fontId="18" fillId="3" borderId="0" xfId="8" applyFont="1" applyFill="1" applyBorder="1" applyAlignment="1">
      <alignment horizontal="center" vertical="center"/>
    </xf>
    <xf numFmtId="0" fontId="20" fillId="6" borderId="6" xfId="6" applyFont="1" applyFill="1" applyBorder="1" applyAlignment="1">
      <alignment horizontal="right" vertical="center" indent="1"/>
    </xf>
    <xf numFmtId="0" fontId="20" fillId="6" borderId="0" xfId="6" applyFont="1" applyFill="1" applyBorder="1" applyAlignment="1">
      <alignment horizontal="right" vertical="center" indent="1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百分比" xfId="11" builtinId="5" customBuiltin="1"/>
    <cellStyle name="标题" xfId="8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7" builtinId="19" customBuiltin="1"/>
    <cellStyle name="差" xfId="15" builtinId="27" customBuiltin="1"/>
    <cellStyle name="常规" xfId="0" builtinId="0" customBuiltin="1"/>
    <cellStyle name="好" xfId="14" builtinId="26" customBuiltin="1"/>
    <cellStyle name="汇总" xfId="23" builtinId="25" customBuiltin="1"/>
    <cellStyle name="货币" xfId="1" builtinId="4" customBuiltin="1"/>
    <cellStyle name="货币[0]" xfId="13" builtinId="7" customBuiltin="1"/>
    <cellStyle name="计算" xfId="18" builtinId="22" customBuiltin="1"/>
    <cellStyle name="检查单元格" xfId="20" builtinId="23" customBuiltin="1"/>
    <cellStyle name="解释性文本" xfId="6" builtinId="53" customBuiltin="1"/>
    <cellStyle name="警告文本" xfId="21" builtinId="11" customBuiltin="1"/>
    <cellStyle name="链接单元格" xfId="19" builtinId="24" customBuiltin="1"/>
    <cellStyle name="千位分隔" xfId="10" builtinId="3" customBuiltin="1"/>
    <cellStyle name="千位分隔[0]" xfId="12" builtinId="6" customBuiltin="1"/>
    <cellStyle name="日期" xfId="9" xr:uid="{00000000-0005-0000-0000-000002000000}"/>
    <cellStyle name="适中" xfId="16" builtinId="28" customBuiltin="1"/>
    <cellStyle name="输出" xfId="17" builtinId="21" customBuiltin="1"/>
    <cellStyle name="输入" xfId="5" builtinId="20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注释" xfId="22" builtinId="10" customBuiltin="1"/>
  </cellStyles>
  <dxfs count="3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465926084170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5117038483843"/>
          <bgColor rgb="FFDDDDDD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贷款计算器" defaultPivotStyle="PivotStyleLight16">
    <tableStyle name="贷款计算器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619124</xdr:colOff>
      <xdr:row>1</xdr:row>
      <xdr:rowOff>19050</xdr:rowOff>
    </xdr:to>
    <xdr:pic>
      <xdr:nvPicPr>
        <xdr:cNvPr id="63" name="图片 62" descr="装饰元素">
          <a:extLst>
            <a:ext uri="{FF2B5EF4-FFF2-40B4-BE49-F238E27FC236}">
              <a16:creationId xmlns:a16="http://schemas.microsoft.com/office/drawing/2014/main" id="{511E34A5-970F-45AE-94FF-925407F2B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6054"/>
          <a:ext cx="914399" cy="7745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贷款" displayName="贷款" ref="B9:H13" headerRowDxfId="23" dataDxfId="22" totalsRowDxfId="21">
  <tableColumns count="7">
    <tableColumn id="1" xr3:uid="{00000000-0010-0000-0000-000001000000}" name="还款期数" totalsRowLabel="汇总" dataDxfId="20" totalsRowDxfId="19">
      <calculatedColumnFormula>IFERROR(IF(待偿还贷款*已清偿贷款,还款期数,""), "")</calculatedColumnFormula>
    </tableColumn>
    <tableColumn id="2" xr3:uid="{00000000-0010-0000-0000-000002000000}" name="还款日期" dataDxfId="18" totalsRowDxfId="17" dataCellStyle="日期">
      <calculatedColumnFormula>IFERROR(IF(待偿还贷款*已清偿贷款,还款日期,""), "")</calculatedColumnFormula>
    </tableColumn>
    <tableColumn id="3" xr3:uid="{00000000-0010-0000-0000-000003000000}" name="期初余额" dataDxfId="16" totalsRowDxfId="15">
      <calculatedColumnFormula>IFERROR(IF(待偿还贷款*已清偿贷款,贷款价值,""), "")</calculatedColumnFormula>
    </tableColumn>
    <tableColumn id="4" xr3:uid="{00000000-0010-0000-0000-000004000000}" name="还款" dataDxfId="14" totalsRowDxfId="13">
      <calculatedColumnFormula>IFERROR(IF(待偿还贷款*已清偿贷款,每月还款额,""), "")</calculatedColumnFormula>
    </tableColumn>
    <tableColumn id="5" xr3:uid="{00000000-0010-0000-0000-000005000000}" name="本金" dataDxfId="12" totalsRowDxfId="11">
      <calculatedColumnFormula>IFERROR(IF(待偿还贷款*已清偿贷款,本金,""), "")</calculatedColumnFormula>
    </tableColumn>
    <tableColumn id="6" xr3:uid="{00000000-0010-0000-0000-000006000000}" name="利息" dataDxfId="10" totalsRowDxfId="9">
      <calculatedColumnFormula>IFERROR(IF(待偿还贷款*已清偿贷款,利息金额,""), "")</calculatedColumnFormula>
    </tableColumn>
    <tableColumn id="7" xr3:uid="{00000000-0010-0000-0000-000007000000}" name="期末余额" totalsRowFunction="count" dataDxfId="8" totalsRowDxfId="7">
      <calculatedColumnFormula>IFERROR(IF(待偿还贷款*已清偿贷款,期末余额,""), "")</calculatedColumnFormula>
    </tableColumn>
  </tableColumns>
  <tableStyleInfo name="贷款计算器" showFirstColumn="0" showLastColumn="0" showRowStripes="1" showColumnStripes="0"/>
  <extLst>
    <ext xmlns:x14="http://schemas.microsoft.com/office/spreadsheetml/2009/9/main" uri="{504A1905-F514-4f6f-8877-14C23A59335A}">
      <x14:table altTextSummary="使用此表跟踪还款期数、还款日期、期初余额、期末余额以及还款额、本金、利息金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13"/>
  <sheetViews>
    <sheetView showGridLines="0" tabSelected="1" zoomScaleNormal="100" workbookViewId="0">
      <pane ySplit="9" topLeftCell="A10" activePane="bottomLeft" state="frozenSplit"/>
      <selection pane="bottomLeft" activeCell="F14" sqref="F14"/>
    </sheetView>
  </sheetViews>
  <sheetFormatPr defaultRowHeight="16.5" x14ac:dyDescent="0.4"/>
  <cols>
    <col min="1" max="1" width="2.765625" customWidth="1"/>
    <col min="2" max="2" width="7.07421875" style="13" bestFit="1" customWidth="1"/>
    <col min="3" max="8" width="15.69140625" style="13" customWidth="1"/>
    <col min="9" max="9" width="2.765625" customWidth="1"/>
  </cols>
  <sheetData>
    <row r="1" spans="2:8" ht="60.75" customHeight="1" x14ac:dyDescent="0.45">
      <c r="B1" s="15" t="s">
        <v>0</v>
      </c>
      <c r="C1" s="15"/>
      <c r="D1" s="15"/>
      <c r="E1" s="15"/>
      <c r="F1" s="15"/>
      <c r="G1" s="15"/>
      <c r="H1" s="15"/>
    </row>
    <row r="2" spans="2:8" ht="9.75" customHeight="1" x14ac:dyDescent="0.45">
      <c r="B2" s="1"/>
      <c r="C2" s="1"/>
      <c r="D2" s="1"/>
      <c r="E2" s="1"/>
      <c r="F2" s="1"/>
      <c r="G2" s="1"/>
      <c r="H2" s="1"/>
    </row>
    <row r="3" spans="2:8" ht="20.149999999999999" customHeight="1" thickBot="1" x14ac:dyDescent="0.5">
      <c r="B3" s="14" t="s">
        <v>1</v>
      </c>
      <c r="C3" s="14"/>
      <c r="D3" s="14"/>
      <c r="E3"/>
      <c r="F3" s="14" t="s">
        <v>10</v>
      </c>
      <c r="G3" s="14"/>
      <c r="H3" s="14"/>
    </row>
    <row r="4" spans="2:8" ht="20.149999999999999" customHeight="1" thickTop="1" x14ac:dyDescent="0.45">
      <c r="B4" s="16" t="s">
        <v>2</v>
      </c>
      <c r="C4" s="16"/>
      <c r="D4" s="2">
        <v>10000</v>
      </c>
      <c r="E4"/>
      <c r="F4" s="16" t="s">
        <v>11</v>
      </c>
      <c r="G4" s="16"/>
      <c r="H4" s="3">
        <f ca="1">IFERROR(IF(已清偿贷款,每月还款额,""), "")</f>
        <v>108.52627796048073</v>
      </c>
    </row>
    <row r="5" spans="2:8" ht="20.149999999999999" customHeight="1" x14ac:dyDescent="0.45">
      <c r="B5" s="17" t="s">
        <v>3</v>
      </c>
      <c r="C5" s="17"/>
      <c r="D5" s="4">
        <v>5.5E-2</v>
      </c>
      <c r="E5"/>
      <c r="F5" s="17" t="s">
        <v>6</v>
      </c>
      <c r="G5" s="17"/>
      <c r="H5" s="5">
        <f ca="1">IFERROR(IF(已清偿贷款,贷款年份*12,""), "")</f>
        <v>120</v>
      </c>
    </row>
    <row r="6" spans="2:8" ht="20.149999999999999" customHeight="1" x14ac:dyDescent="0.45">
      <c r="B6" s="17" t="s">
        <v>4</v>
      </c>
      <c r="C6" s="17"/>
      <c r="D6" s="5">
        <v>10</v>
      </c>
      <c r="E6"/>
      <c r="F6" s="17" t="s">
        <v>12</v>
      </c>
      <c r="G6" s="17"/>
      <c r="H6" s="6">
        <f ca="1">IFERROR(IF(已清偿贷款,总贷款成本-贷款额,""), "")</f>
        <v>3023.1533552576875</v>
      </c>
    </row>
    <row r="7" spans="2:8" ht="20.149999999999999" customHeight="1" x14ac:dyDescent="0.45">
      <c r="B7" s="17" t="s">
        <v>5</v>
      </c>
      <c r="C7" s="17"/>
      <c r="D7" s="7">
        <f ca="1">TODAY()</f>
        <v>44917</v>
      </c>
      <c r="E7"/>
      <c r="F7" s="17" t="s">
        <v>13</v>
      </c>
      <c r="G7" s="17"/>
      <c r="H7" s="6">
        <f ca="1">IFERROR(IF(已清偿贷款,每月还款额*分期次数,""), "")</f>
        <v>13023.153355257688</v>
      </c>
    </row>
    <row r="8" spans="2:8" ht="15" customHeight="1" x14ac:dyDescent="0.45">
      <c r="B8"/>
      <c r="C8"/>
      <c r="D8"/>
      <c r="E8"/>
      <c r="F8"/>
      <c r="G8"/>
      <c r="H8"/>
    </row>
    <row r="9" spans="2:8" ht="29.25" customHeight="1" x14ac:dyDescent="0.45">
      <c r="B9" s="8" t="s">
        <v>6</v>
      </c>
      <c r="C9" s="8" t="s">
        <v>7</v>
      </c>
      <c r="D9" s="9" t="s">
        <v>8</v>
      </c>
      <c r="E9" s="9" t="s">
        <v>9</v>
      </c>
      <c r="F9" s="9" t="s">
        <v>14</v>
      </c>
      <c r="G9" s="9" t="s">
        <v>15</v>
      </c>
      <c r="H9" s="9" t="s">
        <v>16</v>
      </c>
    </row>
    <row r="10" spans="2:8" ht="20.149999999999999" customHeight="1" x14ac:dyDescent="0.45">
      <c r="B10" s="10">
        <f ca="1">IFERROR(IF(待偿还贷款*已清偿贷款,还款期数,""), "")</f>
        <v>1</v>
      </c>
      <c r="C10" s="11">
        <f ca="1">IFERROR(IF(待偿还贷款*已清偿贷款,还款日期,""), "")</f>
        <v>44948</v>
      </c>
      <c r="D10" s="12">
        <f ca="1">IFERROR(IF(待偿还贷款*已清偿贷款,贷款价值,""), "")</f>
        <v>10000</v>
      </c>
      <c r="E10" s="12">
        <f ca="1">IFERROR(IF(待偿还贷款*已清偿贷款,每月还款额,""), "")</f>
        <v>108.52627796048073</v>
      </c>
      <c r="F10" s="12">
        <f ca="1">IFERROR(IF(待偿还贷款*已清偿贷款,本金,""), "")</f>
        <v>62.692944627147391</v>
      </c>
      <c r="G10" s="12">
        <f ca="1">IFERROR(IF(待偿还贷款*已清偿贷款,利息金额,""), "")</f>
        <v>45.833333333333336</v>
      </c>
      <c r="H10" s="12">
        <f ca="1">IFERROR(IF(待偿还贷款*已清偿贷款,期末余额,""), "")</f>
        <v>9937.3070553728521</v>
      </c>
    </row>
    <row r="11" spans="2:8" ht="20.149999999999999" customHeight="1" x14ac:dyDescent="0.45">
      <c r="B11" s="10">
        <f ca="1">IFERROR(IF(待偿还贷款*已清偿贷款,还款期数,""), "")</f>
        <v>2</v>
      </c>
      <c r="C11" s="11">
        <f ca="1">IFERROR(IF(待偿还贷款*已清偿贷款,还款日期,""), "")</f>
        <v>44979</v>
      </c>
      <c r="D11" s="12">
        <f ca="1">IFERROR(IF(待偿还贷款*已清偿贷款,贷款价值,""), "")</f>
        <v>9937.3070553728521</v>
      </c>
      <c r="E11" s="12">
        <f ca="1">IFERROR(IF(待偿还贷款*已清偿贷款,每月还款额,""), "")</f>
        <v>108.52627796048073</v>
      </c>
      <c r="F11" s="12">
        <f ca="1">IFERROR(IF(待偿还贷款*已清偿贷款,本金,""), "")</f>
        <v>62.98028729002182</v>
      </c>
      <c r="G11" s="12">
        <f ca="1">IFERROR(IF(待偿还贷款*已清偿贷款,利息金额,""), "")</f>
        <v>45.545990670458906</v>
      </c>
      <c r="H11" s="12">
        <f ca="1">IFERROR(IF(待偿还贷款*已清偿贷款,期末余额,""), "")</f>
        <v>9874.3267680828303</v>
      </c>
    </row>
    <row r="12" spans="2:8" ht="20.149999999999999" customHeight="1" x14ac:dyDescent="0.45">
      <c r="B12" s="10">
        <f ca="1">IFERROR(IF(待偿还贷款*已清偿贷款,还款期数,""), "")</f>
        <v>3</v>
      </c>
      <c r="C12" s="11">
        <f ca="1">IFERROR(IF(待偿还贷款*已清偿贷款,还款日期,""), "")</f>
        <v>45007</v>
      </c>
      <c r="D12" s="12">
        <f ca="1">IFERROR(IF(待偿还贷款*已清偿贷款,贷款价值,""), "")</f>
        <v>9874.3267680828303</v>
      </c>
      <c r="E12" s="12">
        <f ca="1">IFERROR(IF(待偿还贷款*已清偿贷款,每月还款额,""), "")</f>
        <v>108.52627796048073</v>
      </c>
      <c r="F12" s="12">
        <f ca="1">IFERROR(IF(待偿还贷款*已清偿贷款,本金,""), "")</f>
        <v>63.268946940101095</v>
      </c>
      <c r="G12" s="12">
        <f ca="1">IFERROR(IF(待偿还贷款*已清偿贷款,利息金额,""), "")</f>
        <v>45.257331020379645</v>
      </c>
      <c r="H12" s="12">
        <f ca="1">IFERROR(IF(待偿还贷款*已清偿贷款,期末余额,""), "")</f>
        <v>9811.0578211427292</v>
      </c>
    </row>
    <row r="13" spans="2:8" ht="20.149999999999999" customHeight="1" x14ac:dyDescent="0.45">
      <c r="B13" s="10">
        <f ca="1">IFERROR(IF(待偿还贷款*已清偿贷款,还款期数,""), "")</f>
        <v>4</v>
      </c>
      <c r="C13" s="11">
        <f ca="1">IFERROR(IF(待偿还贷款*已清偿贷款,还款日期,""), "")</f>
        <v>45038</v>
      </c>
      <c r="D13" s="12">
        <f ca="1">IFERROR(IF(待偿还贷款*已清偿贷款,贷款价值,""), "")</f>
        <v>9811.0578211427292</v>
      </c>
      <c r="E13" s="12">
        <f ca="1">IFERROR(IF(待偿还贷款*已清偿贷款,每月还款额,""), "")</f>
        <v>108.52627796048073</v>
      </c>
      <c r="F13" s="12">
        <f ca="1">IFERROR(IF(待偿还贷款*已清偿贷款,本金,""), "")</f>
        <v>63.558929613576559</v>
      </c>
      <c r="G13" s="12">
        <f ca="1">IFERROR(IF(待偿还贷款*已清偿贷款,利息金额,""), "")</f>
        <v>44.967348346904167</v>
      </c>
      <c r="H13" s="12">
        <f ca="1">IFERROR(IF(待偿还贷款*已清偿贷款,期末余额,""), "")</f>
        <v>9747.4988915291524</v>
      </c>
    </row>
  </sheetData>
  <mergeCells count="11">
    <mergeCell ref="B6:C6"/>
    <mergeCell ref="B7:C7"/>
    <mergeCell ref="F4:G4"/>
    <mergeCell ref="F5:G5"/>
    <mergeCell ref="F6:G6"/>
    <mergeCell ref="F7:G7"/>
    <mergeCell ref="B3:D3"/>
    <mergeCell ref="F3:H3"/>
    <mergeCell ref="B1:H1"/>
    <mergeCell ref="B4:C4"/>
    <mergeCell ref="B5:C5"/>
  </mergeCells>
  <phoneticPr fontId="0" type="noConversion"/>
  <conditionalFormatting sqref="C10:G13">
    <cfRule type="expression" dxfId="6" priority="2" stopIfTrue="1">
      <formula>NOT(待偿还贷款)</formula>
    </cfRule>
    <cfRule type="expression" dxfId="5" priority="3" stopIfTrue="1">
      <formula>IF(ROW(C10)=最后一行,TRUE,FALSE)</formula>
    </cfRule>
  </conditionalFormatting>
  <conditionalFormatting sqref="B10:B13">
    <cfRule type="expression" dxfId="4" priority="4" stopIfTrue="1">
      <formula>NOT(待偿还贷款)</formula>
    </cfRule>
    <cfRule type="expression" dxfId="3" priority="5" stopIfTrue="1">
      <formula>IF(ROW(B10)=最后一行,TRUE,FALSE)</formula>
    </cfRule>
  </conditionalFormatting>
  <conditionalFormatting sqref="H10:H13">
    <cfRule type="expression" dxfId="2" priority="6" stopIfTrue="1">
      <formula>NOT(待偿还贷款)</formula>
    </cfRule>
    <cfRule type="expression" dxfId="1" priority="7" stopIfTrue="1">
      <formula>IF(ROW(H10)=最后一行,TRUE,FALSE)</formula>
    </cfRule>
  </conditionalFormatting>
  <conditionalFormatting sqref="B10:H13">
    <cfRule type="expression" dxfId="0" priority="1">
      <formula>$B10=""</formula>
    </cfRule>
  </conditionalFormatting>
  <dataValidations xWindow="484" yWindow="681" count="29">
    <dataValidation allowBlank="1" showInputMessage="1" showErrorMessage="1" prompt="使用这款贷款计算器工作表制定贷款还贷计划。总利息和总还款额将自动计算" sqref="A1" xr:uid="{00000000-0002-0000-0000-000000000000}"/>
    <dataValidation allowBlank="1" showErrorMessage="1" prompt="此工作表的标题位于此单元格。在单元格 D3 至 D6 输入贷款价值。单元格 H3 至 H6 将自动更新“贷款汇总”和“贷款”表格" sqref="B2" xr:uid="{00000000-0002-0000-0000-000001000000}"/>
    <dataValidation allowBlank="1" showInputMessage="1" showErrorMessage="1" prompt="贷款汇总在下方的单元格中自动更新" sqref="F3" xr:uid="{00000000-0002-0000-0000-000003000000}"/>
    <dataValidation allowBlank="1" showInputMessage="1" showErrorMessage="1" prompt="在此单元格中输入贷款金额" sqref="D4" xr:uid="{00000000-0002-0000-0000-000004000000}"/>
    <dataValidation allowBlank="1" showInputMessage="1" showErrorMessage="1" prompt="在右侧单元格中输入贷款金额" sqref="B4:C4" xr:uid="{00000000-0002-0000-0000-000005000000}"/>
    <dataValidation allowBlank="1" showInputMessage="1" showErrorMessage="1" prompt="在此单元格中输入年利率" sqref="D5" xr:uid="{00000000-0002-0000-0000-000006000000}"/>
    <dataValidation allowBlank="1" showInputMessage="1" showErrorMessage="1" prompt="在右侧单元格中输入年利率" sqref="B5:C5" xr:uid="{00000000-0002-0000-0000-000007000000}"/>
    <dataValidation allowBlank="1" showInputMessage="1" showErrorMessage="1" prompt="在此单元格中贷款年限" sqref="D6" xr:uid="{00000000-0002-0000-0000-000008000000}"/>
    <dataValidation allowBlank="1" showInputMessage="1" showErrorMessage="1" prompt="在右侧单元格中贷款年限" sqref="B6:C6" xr:uid="{00000000-0002-0000-0000-000009000000}"/>
    <dataValidation allowBlank="1" showInputMessage="1" showErrorMessage="1" prompt="在此单元格中输入贷款开始日期" sqref="D7" xr:uid="{00000000-0002-0000-0000-00000A000000}"/>
    <dataValidation allowBlank="1" showInputMessage="1" showErrorMessage="1" prompt="在右侧单元格中输入贷款开始日期" sqref="B7:C7" xr:uid="{00000000-0002-0000-0000-00000B000000}"/>
    <dataValidation allowBlank="1" showInputMessage="1" showErrorMessage="1" prompt="此单元格自动计算每月还款额" sqref="H4" xr:uid="{00000000-0002-0000-0000-00000C000000}"/>
    <dataValidation allowBlank="1" showInputMessage="1" showErrorMessage="1" prompt="右侧单元格自动计算每月还款额" sqref="F4:G4" xr:uid="{00000000-0002-0000-0000-00000D000000}"/>
    <dataValidation allowBlank="1" showInputMessage="1" showErrorMessage="1" prompt="右侧单元格自动计算还款期数" sqref="F5:G5" xr:uid="{00000000-0002-0000-0000-00000E000000}"/>
    <dataValidation allowBlank="1" showInputMessage="1" showErrorMessage="1" prompt="右侧单元格中自动计算总利息" sqref="F6:G6" xr:uid="{00000000-0002-0000-0000-00000F000000}"/>
    <dataValidation allowBlank="1" showInputMessage="1" showErrorMessage="1" prompt="右侧单元格中自动计算总贷款成本" sqref="F7:G7" xr:uid="{00000000-0002-0000-0000-000010000000}"/>
    <dataValidation allowBlank="1" showInputMessage="1" showErrorMessage="1" prompt="此单元格中自动计算总贷款成本" sqref="H7" xr:uid="{00000000-0002-0000-0000-000011000000}"/>
    <dataValidation allowBlank="1" showInputMessage="1" showErrorMessage="1" prompt="此单元格中自动计算总利息" sqref="H6" xr:uid="{00000000-0002-0000-0000-000012000000}"/>
    <dataValidation allowBlank="1" showInputMessage="1" showErrorMessage="1" prompt="此单元格自动计算还款期数" sqref="H5" xr:uid="{00000000-0002-0000-0000-000013000000}"/>
    <dataValidation allowBlank="1" showInputMessage="1" showErrorMessage="1" prompt="此标题下的列中自动更新还款期数" sqref="B9" xr:uid="{00000000-0002-0000-0000-000014000000}"/>
    <dataValidation allowBlank="1" showInputMessage="1" showErrorMessage="1" prompt="此标题下的列中自动更新还款日期" sqref="C9" xr:uid="{00000000-0002-0000-0000-000015000000}"/>
    <dataValidation allowBlank="1" showInputMessage="1" showErrorMessage="1" prompt="此标题下的列中自动计算期初余额" sqref="D9" xr:uid="{00000000-0002-0000-0000-000016000000}"/>
    <dataValidation allowBlank="1" showInputMessage="1" showErrorMessage="1" prompt="此标题下的列中自动计算还款金额" sqref="E9" xr:uid="{00000000-0002-0000-0000-000017000000}"/>
    <dataValidation allowBlank="1" showInputMessage="1" showErrorMessage="1" prompt="此标题下的列中自动更新本金" sqref="F9" xr:uid="{00000000-0002-0000-0000-000018000000}"/>
    <dataValidation allowBlank="1" showInputMessage="1" showErrorMessage="1" prompt="此标题下的列中自动更新利息" sqref="G9" xr:uid="{00000000-0002-0000-0000-000019000000}"/>
    <dataValidation allowBlank="1" showInputMessage="1" showErrorMessage="1" prompt="此标题下的列中自动更新期末余额" sqref="H9" xr:uid="{00000000-0002-0000-0000-00001A000000}"/>
    <dataValidation allowBlank="1" showInputMessage="1" showErrorMessage="1" prompt="在单元格 D4 至 D7 中针对下方单元格中的每个说明输入贷款价值。单元格 H4 至 H7 中的“贷款汇总”和“贷款”表格将自动更新" sqref="B3:D3" xr:uid="{B5C1D0CA-0032-4DA0-B24E-02C06925AE5C}"/>
    <dataValidation allowBlank="1" showInputMessage="1" showErrorMessage="1" prompt="此工作表的标题位于此单元格中。在单元格 D4 至 D7 输入贷款价值。单元格 H4 至 H7 中的“贷款汇总”和“贷款”表格将自动更新" sqref="B1:H1" xr:uid="{119A5CFE-A03D-4C6B-B694-B0C3AD6F6E73}"/>
    <dataValidation allowBlank="1" showErrorMessage="1" prompt="使用这款贷款计算器工作表制定贷款还贷计划。总利息和总还款额将自动计算" sqref="A2" xr:uid="{B4C72B98-7798-4841-BCCA-78F865B5CF7B}"/>
  </dataValidations>
  <printOptions horizontalCentered="1"/>
  <pageMargins left="0.4" right="0.4" top="0.4" bottom="0.4" header="0.3" footer="0.3"/>
  <pageSetup paperSize="9" scale="80" fitToHeight="0" orientation="portrait" r:id="rId1"/>
  <headerFooter differentFirst="1">
    <oddFooter>Page &amp;P of &amp;N</oddFooter>
  </headerFooter>
  <ignoredErrors>
    <ignoredError sqref="H4:H7 B10:B13 C10:C13 D10:D13 E10:E13 F10:F13 G10:G13 H10:H13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676122-7EF5-4FD7-B672-08F0B8FC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EA4DC2-5468-46D3-9CB3-A7301676DD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91CE3-C58C-4E76-9DA8-D93EEEA78136}">
  <ds:schemaRefs>
    <ds:schemaRef ds:uri="http://schemas.microsoft.com/sharepoint/v3"/>
    <ds:schemaRef ds:uri="http://purl.org/dc/elements/1.1/"/>
    <ds:schemaRef ds:uri="http://schemas.microsoft.com/office/2006/metadata/properties"/>
    <ds:schemaRef ds:uri="6dc4bcd6-49db-4c07-9060-8acfc67cef9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0879af-3eba-417a-a55a-ffe6dcd6ca7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TM23154796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贷款计算器</vt:lpstr>
      <vt:lpstr>贷款计算器!Print_Titles</vt:lpstr>
      <vt:lpstr>贷款额</vt:lpstr>
      <vt:lpstr>贷款开始日期</vt:lpstr>
      <vt:lpstr>贷款年份</vt:lpstr>
      <vt:lpstr>分期次数</vt:lpstr>
      <vt:lpstr>利率</vt:lpstr>
      <vt:lpstr>列标题1</vt:lpstr>
      <vt:lpstr>行标题区域1..D6</vt:lpstr>
      <vt:lpstr>行标题区域2..H6</vt:lpstr>
      <vt:lpstr>总_利息</vt:lpstr>
      <vt:lpstr>总贷款成本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2018-08-02T01:23:17Z</dcterms:created>
  <dcterms:modified xsi:type="dcterms:W3CDTF">2022-12-22T15:06:15Z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