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1495D84A-5423-4132-AAA4-ED360453088F}" xr6:coauthVersionLast="47" xr6:coauthVersionMax="47" xr10:uidLastSave="{00000000-0000-0000-0000-000000000000}"/>
  <bookViews>
    <workbookView xWindow="-120" yWindow="-120" windowWidth="29040" windowHeight="15840" xr2:uid="{A60B6263-5EC6-4E52-B93A-1BC494533CA5}"/>
  </bookViews>
  <sheets>
    <sheet name="final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25" i="2"/>
  <c r="E18" i="2"/>
  <c r="E3" i="2"/>
  <c r="G3" i="2"/>
  <c r="E4" i="2"/>
  <c r="G4" i="2"/>
  <c r="E5" i="2"/>
  <c r="G5" i="2"/>
  <c r="E6" i="2"/>
  <c r="G6" i="2"/>
  <c r="E7" i="2"/>
  <c r="G7" i="2"/>
  <c r="E8" i="2"/>
  <c r="G8" i="2"/>
  <c r="G9" i="2"/>
  <c r="E10" i="2"/>
  <c r="G10" i="2"/>
  <c r="E11" i="2"/>
  <c r="G11" i="2"/>
  <c r="G12" i="2"/>
  <c r="G13" i="2"/>
  <c r="E14" i="2"/>
  <c r="G14" i="2"/>
  <c r="E15" i="2"/>
  <c r="G15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</calcChain>
</file>

<file path=xl/sharedStrings.xml><?xml version="1.0" encoding="utf-8"?>
<sst xmlns="http://schemas.openxmlformats.org/spreadsheetml/2006/main" count="357" uniqueCount="149">
  <si>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</si>
  <si>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</si>
  <si>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</si>
  <si>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</si>
  <si>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</si>
  <si>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</si>
  <si>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</si>
  <si>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</si>
  <si>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</si>
  <si>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</si>
  <si>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</si>
  <si>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</si>
  <si>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</si>
  <si>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</si>
  <si>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</si>
  <si>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</si>
  <si>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</si>
  <si>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</si>
  <si>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</si>
  <si>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</si>
  <si>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</si>
  <si>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</si>
  <si>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</si>
  <si>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</si>
  <si>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</si>
  <si>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</si>
  <si>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</si>
  <si>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</si>
  <si>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</si>
  <si>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</si>
  <si>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</si>
  <si>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</si>
  <si>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</si>
  <si>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</si>
  <si>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</si>
  <si>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</si>
  <si>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</si>
  <si>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</si>
  <si>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</si>
  <si>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</si>
  <si>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</si>
  <si>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</si>
  <si>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</si>
  <si>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</si>
  <si>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</si>
  <si>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</si>
  <si>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</si>
  <si>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</si>
  <si>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</si>
  <si>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</si>
  <si>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</si>
  <si>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</si>
  <si>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</si>
  <si>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</si>
  <si>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</si>
  <si>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</si>
  <si>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</si>
  <si>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</si>
  <si>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</si>
  <si>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</si>
  <si>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</si>
  <si>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</si>
  <si>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</si>
  <si>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</si>
  <si>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</si>
  <si>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</si>
  <si>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</si>
  <si>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</si>
  <si>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</si>
  <si>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</si>
  <si>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</si>
  <si>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</si>
  <si>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</si>
  <si>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</si>
  <si>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</si>
  <si>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</si>
  <si>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</si>
  <si>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</si>
  <si>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</si>
  <si>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</si>
  <si>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</si>
  <si>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</si>
  <si>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</si>
  <si>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</si>
  <si>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</si>
  <si>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</si>
  <si>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</si>
  <si>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</si>
  <si>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</si>
  <si>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</si>
  <si>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</si>
  <si>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</si>
  <si>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</si>
  <si>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</si>
  <si>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</si>
  <si>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</si>
  <si>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</si>
  <si>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</si>
  <si>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</si>
  <si>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</si>
  <si>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</si>
  <si>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</si>
  <si>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</si>
  <si>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</si>
  <si>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</si>
  <si>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</si>
  <si>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</si>
  <si>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</si>
  <si>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</si>
  <si>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</si>
  <si>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</si>
  <si>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</si>
  <si>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</si>
  <si>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</si>
  <si>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</si>
  <si>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</si>
  <si>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</si>
  <si>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</si>
  <si>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</si>
  <si>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</si>
  <si>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</si>
  <si>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</si>
  <si>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</si>
  <si>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</si>
  <si>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</si>
  <si>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</si>
  <si>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</si>
  <si>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</si>
  <si>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</si>
  <si>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</si>
  <si>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</si>
  <si>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</si>
  <si>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</si>
  <si>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</si>
  <si>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</si>
  <si>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</si>
  <si>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</si>
  <si>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</si>
  <si>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</si>
  <si>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</si>
  <si>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</si>
  <si>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</si>
  <si>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</si>
  <si>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</si>
  <si>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</si>
  <si>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</si>
  <si>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</si>
  <si>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</si>
  <si>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object-solid_18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</si>
</sst>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double">
        <color indexed="64"/>
      </bottom>
      <diagonal/>
    </border>
    <border>
      <left style="thin">
        <color theme="7"/>
      </left>
      <right style="thin">
        <color theme="7"/>
      </right>
      <top style="thin">
        <color indexed="64"/>
      </top>
      <bottom style="double">
        <color indexed="64"/>
      </bottom>
      <diagonal/>
    </border>
    <border>
      <left style="thin">
        <color theme="7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5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</cellXfs>
  <cellStyles count="1">
    <cellStyle name="Normal" xfId="0" builtinId="0"/>
  </cellStyles>
  <dxfs count="62">
    <dxf>
      <border diagonalUp="0" diagonalDown="0">
        <left style="thin">
          <color indexed="64"/>
        </left>
        <right style="thin">
          <color indexed="64"/>
        </right>
        <vertical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61" dataDxfId="60" headerRowBorderDxfId="1" tableBorderDxfId="59" totalsRowBorderDxfId="58">
  <autoFilter ref="A2:G15" xr:uid="{55B54145-A393-472B-8434-76CA7A644A25}"/>
  <tableColumns count="7">
    <tableColumn id="1" xr3:uid="{A4827EE5-A513-47B6-A2B8-5025802DF792}" name="Object" dataDxfId="57"/>
    <tableColumn id="7" xr3:uid="{5C947B0D-2C2B-4626-A556-1DFD4728AEBA}" name="ID" dataDxfId="56"/>
    <tableColumn id="2" xr3:uid="{B62FA381-A946-4C5D-87B0-25C94F47947E}" name="min (mm)" dataDxfId="55"/>
    <tableColumn id="3" xr3:uid="{E5755554-E1B0-494A-92FB-875744A3C7EC}" name="max (mm)" dataDxfId="54"/>
    <tableColumn id="4" xr3:uid="{146B5C7C-63AD-4333-A553-A05D927737AB}" name="difference (mm)" dataDxfId="53"/>
    <tableColumn id="5" xr3:uid="{02D3617A-3D9C-4CA4-9AB7-E7F68D9DF901}" name="visible max" dataDxfId="52"/>
    <tableColumn id="6" xr3:uid="{EC7B00FC-44A9-4F2E-97B8-AD1785358F4A}" name="visible range" dataDxfId="5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9" headerRowBorderDxfId="8" tableBorderDxfId="7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6"/>
    <tableColumn id="3" xr3:uid="{E2A83526-83AF-442A-BC53-4A7E9897DAB0}" name="max (mm)" dataDxfId="5"/>
    <tableColumn id="4" xr3:uid="{8F424AB7-E597-407F-B3E1-9BF86EBEFDBC}" name="difference" dataDxfId="4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50" dataDxfId="49" headerRowBorderDxfId="2" tableBorderDxfId="48">
  <autoFilter ref="A17:G34" xr:uid="{E72A5D51-6432-49A8-B079-57D57F26A6CB}"/>
  <tableColumns count="7">
    <tableColumn id="1" xr3:uid="{64BD9CC4-2E86-456F-BE06-53A8ED1C7C7D}" name="BodyPart (Becca location)" dataDxfId="47"/>
    <tableColumn id="2" xr3:uid="{A5438927-E5F7-4143-BE61-D498392C844E}" name="ID" dataDxfId="46"/>
    <tableColumn id="3" xr3:uid="{B405A793-A1A0-49A2-BFC0-0CCAEBC5B54E}" name="min (mm)" dataDxfId="45"/>
    <tableColumn id="4" xr3:uid="{8855E515-3101-4EF1-87A2-13CF2977C9E3}" name="max (mm)" dataDxfId="44"/>
    <tableColumn id="5" xr3:uid="{1A4988FC-4389-4AC8-81C3-B8E423D60DB7}" name="difference" dataDxfId="43">
      <calculatedColumnFormula>D18-C18</calculatedColumnFormula>
    </tableColumn>
    <tableColumn id="6" xr3:uid="{FA4BE08B-DFF9-4264-A09B-9D261A266D72}" name="visible max" dataDxfId="42"/>
    <tableColumn id="7" xr3:uid="{921F4F1D-661B-4855-987A-03D73A69766C}" name="visible range" dataDxfId="41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3" tableBorderDxfId="40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39"/>
    <tableColumn id="3" xr3:uid="{A4CB079B-C1BF-49E5-9E72-C6B10ACA17D3}" name="min (mm)" dataDxfId="38"/>
    <tableColumn id="4" xr3:uid="{64818F11-D8DC-41F8-B1FD-AE731B24F029}" name="max (mm)" dataDxfId="37"/>
    <tableColumn id="5" xr3:uid="{27E62C54-5B10-41EC-ADAA-AB63C0930484}" name="difference" dataDxfId="36">
      <calculatedColumnFormula>Table611[[#This Row],[max (mm)]]-Table611[[#This Row],[min (mm)]]</calculatedColumnFormula>
    </tableColumn>
    <tableColumn id="6" xr3:uid="{342D4F29-9773-46AB-AE2A-8E255DC903CB}" name="visible max" dataDxfId="0"/>
    <tableColumn id="7" xr3:uid="{86622D85-B5CA-43F2-9218-204C4A6CD32B}" name="visible range" dataDxfId="35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4">
  <autoFilter ref="A1:E23" xr:uid="{3A449E8A-54D5-4F96-B244-604FFA469FAB}"/>
  <tableColumns count="5">
    <tableColumn id="1" xr3:uid="{55B9CB86-FFCE-4001-84E7-926E143A4754}" name="Object" dataDxfId="33"/>
    <tableColumn id="2" xr3:uid="{154C99C7-865E-4E8A-A7F6-E66DA111723A}" name="min (mm)"/>
    <tableColumn id="3" xr3:uid="{AE9CF431-6E41-4056-8560-A1AC568C7EBE}" name="max (mm)" dataDxfId="32"/>
    <tableColumn id="5" xr3:uid="{76DFDC72-E303-4FEC-BA19-A7B7905D48E6}" name="difference" dataDxfId="31"/>
    <tableColumn id="4" xr3:uid="{86CCC425-700A-4799-9101-C4A00D694DF1}" name="Name for Laurie" dataDxfId="30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9" headerRowBorderDxfId="28" tableBorderDxfId="27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6"/>
    <tableColumn id="3" xr3:uid="{3CB21645-326E-4574-AFB3-34F9791D5471}" name="max (mm)" dataDxfId="25"/>
    <tableColumn id="4" xr3:uid="{918C54AB-7387-4D94-AA80-5131BB40203A}" name="difference" dataDxfId="24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23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22"/>
    <tableColumn id="3" xr3:uid="{FB15EA57-A619-4964-9361-C1A3E27175D2}" name="max (mm)" dataDxfId="21"/>
    <tableColumn id="4" xr3:uid="{E1869867-A80E-41A7-B31F-522489EEE516}" name="difference" dataDxfId="20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9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8"/>
    <tableColumn id="3" xr3:uid="{8074353A-B484-4914-9393-50D4D9F35826}" name="max (mm)" dataDxfId="17"/>
    <tableColumn id="6" xr3:uid="{899C8A0F-DBCF-4438-A411-376E69E1AA2C}" name="difference" dataDxfId="16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5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4"/>
    <tableColumn id="5" xr3:uid="{83E3347B-3390-4FF2-A393-EE91BEFE460B}" name="max (mm)" dataDxfId="13"/>
    <tableColumn id="6" xr3:uid="{7B1D1000-160D-42F2-9CD5-738BA9E02C5D}" name="difference" dataDxfId="12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11" tableBorderDxfId="10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G61"/>
  <sheetViews>
    <sheetView tabSelected="1" topLeftCell="A30" workbookViewId="0">
      <selection activeCell="N43" sqref="N43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6" width="14.42578125" customWidth="1"/>
    <col min="7" max="7" width="14" customWidth="1"/>
  </cols>
  <sheetData>
    <row r="2" spans="1:7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</row>
    <row r="3" spans="1:7" ht="15.75" thickTop="1">
      <c r="A3" s="31" t="s">
        <v>0</v>
      </c>
      <c r="B3" s="31" t="s">
        <v>93</v>
      </c>
      <c r="C3" s="32">
        <v>3.5190000000000001</v>
      </c>
      <c r="D3" s="33">
        <v>196.37</v>
      </c>
      <c r="E3" s="33">
        <f>final!$D3-final!$C3</f>
        <v>192.851</v>
      </c>
      <c r="F3" s="31">
        <v>124.35</v>
      </c>
      <c r="G3" s="30">
        <f t="shared" ref="G3:G15" si="0">F3-C3</f>
        <v>120.83099999999999</v>
      </c>
    </row>
    <row r="4" spans="1:7">
      <c r="A4" s="31" t="s">
        <v>1</v>
      </c>
      <c r="B4" s="31" t="s">
        <v>94</v>
      </c>
      <c r="C4" s="32">
        <v>-0.90100000000000002</v>
      </c>
      <c r="D4" s="33">
        <v>194.2</v>
      </c>
      <c r="E4" s="33">
        <f>final!$D4-final!$C4</f>
        <v>195.101</v>
      </c>
      <c r="F4" s="31">
        <v>179.68</v>
      </c>
      <c r="G4" s="30">
        <f t="shared" si="0"/>
        <v>180.58100000000002</v>
      </c>
    </row>
    <row r="5" spans="1:7">
      <c r="A5" s="31" t="s">
        <v>2</v>
      </c>
      <c r="B5" s="31" t="s">
        <v>95</v>
      </c>
      <c r="C5" s="32">
        <v>-0.19800000000000001</v>
      </c>
      <c r="D5" s="33">
        <v>175.62</v>
      </c>
      <c r="E5" s="33">
        <f>final!$D5-final!$C5</f>
        <v>175.81800000000001</v>
      </c>
      <c r="F5" s="31">
        <v>157.1</v>
      </c>
      <c r="G5" s="30">
        <f t="shared" si="0"/>
        <v>157.298</v>
      </c>
    </row>
    <row r="6" spans="1:7">
      <c r="A6" s="31" t="s">
        <v>3</v>
      </c>
      <c r="B6" s="31" t="s">
        <v>96</v>
      </c>
      <c r="C6" s="32">
        <v>1.345</v>
      </c>
      <c r="D6" s="33">
        <v>183.1</v>
      </c>
      <c r="E6" s="33">
        <f>final!$D6-final!$C6</f>
        <v>181.755</v>
      </c>
      <c r="F6" s="31">
        <v>103.26</v>
      </c>
      <c r="G6" s="30">
        <f t="shared" si="0"/>
        <v>101.91500000000001</v>
      </c>
    </row>
    <row r="7" spans="1:7">
      <c r="A7" s="31" t="s">
        <v>4</v>
      </c>
      <c r="B7" s="31" t="s">
        <v>97</v>
      </c>
      <c r="C7" s="32">
        <v>0.65200000000000002</v>
      </c>
      <c r="D7" s="33">
        <v>245.48</v>
      </c>
      <c r="E7" s="33">
        <f>final!$D7-final!$C7</f>
        <v>244.828</v>
      </c>
      <c r="F7" s="31">
        <v>186.46</v>
      </c>
      <c r="G7" s="30">
        <f t="shared" si="0"/>
        <v>185.80800000000002</v>
      </c>
    </row>
    <row r="8" spans="1:7">
      <c r="A8" s="31" t="s">
        <v>5</v>
      </c>
      <c r="B8" s="31" t="s">
        <v>98</v>
      </c>
      <c r="C8" s="32">
        <v>3.3250000000000002</v>
      </c>
      <c r="D8" s="33">
        <v>220.13</v>
      </c>
      <c r="E8" s="33">
        <f>final!$D8-final!$C8</f>
        <v>216.80500000000001</v>
      </c>
      <c r="F8" s="31">
        <v>187.28</v>
      </c>
      <c r="G8" s="30">
        <f t="shared" si="0"/>
        <v>183.95500000000001</v>
      </c>
    </row>
    <row r="9" spans="1:7">
      <c r="A9" s="31" t="s">
        <v>6</v>
      </c>
      <c r="B9" s="31" t="s">
        <v>99</v>
      </c>
      <c r="C9" s="32">
        <v>2.4942000000000002</v>
      </c>
      <c r="D9" s="33">
        <v>118.21</v>
      </c>
      <c r="E9" s="33">
        <v>115.7158</v>
      </c>
      <c r="F9" s="31">
        <v>85.313999999999993</v>
      </c>
      <c r="G9" s="30">
        <f t="shared" si="0"/>
        <v>82.819799999999987</v>
      </c>
    </row>
    <row r="10" spans="1:7">
      <c r="A10" s="31" t="s">
        <v>10</v>
      </c>
      <c r="B10" s="31" t="s">
        <v>102</v>
      </c>
      <c r="C10" s="32">
        <v>-1.6990000000000001</v>
      </c>
      <c r="D10" s="33">
        <v>184.25</v>
      </c>
      <c r="E10" s="33">
        <f>final!$D10-final!$C10</f>
        <v>185.94900000000001</v>
      </c>
      <c r="F10" s="31">
        <v>161.08000000000001</v>
      </c>
      <c r="G10" s="30">
        <f t="shared" si="0"/>
        <v>162.77900000000002</v>
      </c>
    </row>
    <row r="11" spans="1:7">
      <c r="A11" s="31" t="s">
        <v>11</v>
      </c>
      <c r="B11" s="31" t="s">
        <v>103</v>
      </c>
      <c r="C11" s="32">
        <v>1.0129999999999999</v>
      </c>
      <c r="D11" s="33">
        <v>216.27</v>
      </c>
      <c r="E11" s="33">
        <f>final!$D11-final!$C11</f>
        <v>215.25700000000001</v>
      </c>
      <c r="F11" s="31">
        <v>212.12</v>
      </c>
      <c r="G11" s="30">
        <f t="shared" si="0"/>
        <v>211.107</v>
      </c>
    </row>
    <row r="12" spans="1:7">
      <c r="A12" s="31" t="s">
        <v>143</v>
      </c>
      <c r="B12" s="31" t="s">
        <v>100</v>
      </c>
      <c r="C12" s="32">
        <v>1.0669</v>
      </c>
      <c r="D12" s="33">
        <v>110.64</v>
      </c>
      <c r="E12" s="33">
        <v>109.5731</v>
      </c>
      <c r="F12" s="31">
        <v>206.13</v>
      </c>
      <c r="G12" s="30">
        <f t="shared" si="0"/>
        <v>205.06309999999999</v>
      </c>
    </row>
    <row r="13" spans="1:7">
      <c r="A13" s="31" t="s">
        <v>15</v>
      </c>
      <c r="B13" s="31" t="s">
        <v>105</v>
      </c>
      <c r="C13" s="32">
        <v>7.79</v>
      </c>
      <c r="D13" s="33">
        <v>131.26</v>
      </c>
      <c r="E13" s="33">
        <v>123.47</v>
      </c>
      <c r="F13" s="31">
        <v>112.9</v>
      </c>
      <c r="G13" s="30">
        <f t="shared" si="0"/>
        <v>105.11</v>
      </c>
    </row>
    <row r="14" spans="1:7">
      <c r="A14" s="31" t="s">
        <v>17</v>
      </c>
      <c r="B14" s="31" t="s">
        <v>148</v>
      </c>
      <c r="C14" s="32">
        <v>2.6749999999999998</v>
      </c>
      <c r="D14" s="33">
        <v>185.83</v>
      </c>
      <c r="E14" s="33">
        <f>final!$D14-final!$C14</f>
        <v>183.155</v>
      </c>
      <c r="F14" s="31">
        <v>169.43</v>
      </c>
      <c r="G14" s="30">
        <f t="shared" si="0"/>
        <v>166.755</v>
      </c>
    </row>
    <row r="15" spans="1:7">
      <c r="A15" s="34" t="s">
        <v>18</v>
      </c>
      <c r="B15" s="34" t="s">
        <v>104</v>
      </c>
      <c r="C15" s="35">
        <v>-1.216</v>
      </c>
      <c r="D15" s="36">
        <v>164.87</v>
      </c>
      <c r="E15" s="36">
        <f>final!$D15-final!$C15</f>
        <v>166.08600000000001</v>
      </c>
      <c r="F15" s="34">
        <v>75.668999999999997</v>
      </c>
      <c r="G15" s="30">
        <f t="shared" si="0"/>
        <v>76.884999999999991</v>
      </c>
    </row>
    <row r="16" spans="1:7">
      <c r="A16" s="30"/>
      <c r="B16" s="30"/>
      <c r="C16" s="30"/>
      <c r="D16" s="30"/>
      <c r="E16" s="30"/>
      <c r="F16" s="30"/>
      <c r="G16" s="30"/>
    </row>
    <row r="17" spans="1:7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</row>
    <row r="18" spans="1:7" ht="15.75" thickTop="1">
      <c r="A18" s="30" t="s">
        <v>33</v>
      </c>
      <c r="B18" s="30" t="s">
        <v>72</v>
      </c>
      <c r="C18" s="32">
        <v>18.802</v>
      </c>
      <c r="D18" s="33">
        <v>107.57</v>
      </c>
      <c r="E18" s="31">
        <f t="shared" ref="E18:E34" si="1">D18-C18</f>
        <v>88.768000000000001</v>
      </c>
      <c r="F18" s="31">
        <v>100.1</v>
      </c>
      <c r="G18" s="33">
        <f>Table2[[#This Row],[visible max]]-Table2[[#This Row],[min (mm)]]</f>
        <v>81.298000000000002</v>
      </c>
    </row>
    <row r="19" spans="1:7">
      <c r="A19" s="30" t="s">
        <v>32</v>
      </c>
      <c r="B19" s="30" t="s">
        <v>73</v>
      </c>
      <c r="C19" s="32">
        <v>-1.2699</v>
      </c>
      <c r="D19" s="33">
        <v>63.771000000000001</v>
      </c>
      <c r="E19" s="31">
        <f t="shared" si="1"/>
        <v>65.040900000000008</v>
      </c>
      <c r="F19" s="31">
        <v>50.052999999999997</v>
      </c>
      <c r="G19" s="33">
        <f>Table2[[#This Row],[visible max]]-Table2[[#This Row],[min (mm)]]</f>
        <v>51.322899999999997</v>
      </c>
    </row>
    <row r="20" spans="1:7">
      <c r="A20" s="30" t="s">
        <v>31</v>
      </c>
      <c r="B20" s="30" t="s">
        <v>74</v>
      </c>
      <c r="C20" s="32">
        <v>-0.79393000000000002</v>
      </c>
      <c r="D20" s="33">
        <v>149.52000000000001</v>
      </c>
      <c r="E20" s="31">
        <f t="shared" si="1"/>
        <v>150.31393</v>
      </c>
      <c r="F20" s="31">
        <v>124.42</v>
      </c>
      <c r="G20" s="33">
        <f>Table2[[#This Row],[visible max]]-Table2[[#This Row],[min (mm)]]</f>
        <v>125.21393</v>
      </c>
    </row>
    <row r="21" spans="1:7">
      <c r="A21" s="30" t="s">
        <v>30</v>
      </c>
      <c r="B21" s="30" t="s">
        <v>75</v>
      </c>
      <c r="C21" s="32">
        <v>-4.0918999999999999</v>
      </c>
      <c r="D21" s="33">
        <v>128.72</v>
      </c>
      <c r="E21" s="31">
        <f t="shared" si="1"/>
        <v>132.81190000000001</v>
      </c>
      <c r="F21" s="31">
        <v>103.06</v>
      </c>
      <c r="G21" s="33">
        <f>Table2[[#This Row],[visible max]]-Table2[[#This Row],[min (mm)]]</f>
        <v>107.1519</v>
      </c>
    </row>
    <row r="22" spans="1:7">
      <c r="A22" s="30" t="s">
        <v>29</v>
      </c>
      <c r="B22" s="30" t="s">
        <v>76</v>
      </c>
      <c r="C22" s="32">
        <v>1.248</v>
      </c>
      <c r="D22" s="33">
        <v>107.87</v>
      </c>
      <c r="E22" s="31">
        <f t="shared" si="1"/>
        <v>106.622</v>
      </c>
      <c r="F22" s="31">
        <v>89.73</v>
      </c>
      <c r="G22" s="33">
        <f>Table2[[#This Row],[visible max]]-Table2[[#This Row],[min (mm)]]</f>
        <v>88.481999999999999</v>
      </c>
    </row>
    <row r="23" spans="1:7">
      <c r="A23" s="30" t="s">
        <v>34</v>
      </c>
      <c r="B23" s="30" t="s">
        <v>78</v>
      </c>
      <c r="C23" s="32">
        <v>-9.2428000000000008</v>
      </c>
      <c r="D23" s="33">
        <v>145.69</v>
      </c>
      <c r="E23" s="31">
        <f t="shared" si="1"/>
        <v>154.93279999999999</v>
      </c>
      <c r="F23" s="31">
        <v>90.77</v>
      </c>
      <c r="G23" s="33">
        <f>Table2[[#This Row],[visible max]]-Table2[[#This Row],[min (mm)]]</f>
        <v>100.0128</v>
      </c>
    </row>
    <row r="24" spans="1:7">
      <c r="A24" s="30" t="s">
        <v>35</v>
      </c>
      <c r="B24" s="30" t="s">
        <v>79</v>
      </c>
      <c r="C24" s="32">
        <v>-4.5583</v>
      </c>
      <c r="D24" s="33">
        <v>204.01</v>
      </c>
      <c r="E24" s="31">
        <f t="shared" si="1"/>
        <v>208.56829999999999</v>
      </c>
      <c r="F24" s="31">
        <v>185.08</v>
      </c>
      <c r="G24" s="33">
        <f>Table2[[#This Row],[visible max]]-Table2[[#This Row],[min (mm)]]</f>
        <v>189.63830000000002</v>
      </c>
    </row>
    <row r="25" spans="1:7">
      <c r="A25" s="30" t="s">
        <v>36</v>
      </c>
      <c r="B25" s="30" t="s">
        <v>83</v>
      </c>
      <c r="C25" s="32">
        <v>-2.4845999999999999</v>
      </c>
      <c r="D25" s="33">
        <v>118.52</v>
      </c>
      <c r="E25" s="31">
        <f t="shared" si="1"/>
        <v>121.0046</v>
      </c>
      <c r="F25" s="31">
        <v>103.01</v>
      </c>
      <c r="G25" s="33">
        <f>Table2[[#This Row],[visible max]]-Table2[[#This Row],[min (mm)]]</f>
        <v>105.49460000000001</v>
      </c>
    </row>
    <row r="26" spans="1:7">
      <c r="A26" s="30" t="s">
        <v>37</v>
      </c>
      <c r="B26" s="30" t="s">
        <v>82</v>
      </c>
      <c r="C26" s="32">
        <v>1.0538000000000001</v>
      </c>
      <c r="D26" s="33">
        <v>146.65</v>
      </c>
      <c r="E26" s="31">
        <f t="shared" si="1"/>
        <v>145.59620000000001</v>
      </c>
      <c r="F26" s="31">
        <v>127.59</v>
      </c>
      <c r="G26" s="33">
        <f>Table2[[#This Row],[visible max]]-Table2[[#This Row],[min (mm)]]</f>
        <v>126.53620000000001</v>
      </c>
    </row>
    <row r="27" spans="1:7">
      <c r="A27" s="30" t="s">
        <v>38</v>
      </c>
      <c r="B27" s="30" t="s">
        <v>87</v>
      </c>
      <c r="C27" s="32">
        <v>0.78935999999999995</v>
      </c>
      <c r="D27" s="33">
        <v>122.57</v>
      </c>
      <c r="E27" s="31">
        <f t="shared" si="1"/>
        <v>121.78063999999999</v>
      </c>
      <c r="F27" s="31">
        <v>105.75</v>
      </c>
      <c r="G27" s="33">
        <f>Table2[[#This Row],[visible max]]-Table2[[#This Row],[min (mm)]]</f>
        <v>104.96064</v>
      </c>
    </row>
    <row r="28" spans="1:7">
      <c r="A28" s="30" t="s">
        <v>39</v>
      </c>
      <c r="B28" s="30" t="s">
        <v>81</v>
      </c>
      <c r="C28" s="32">
        <v>15.566000000000001</v>
      </c>
      <c r="D28" s="33">
        <v>195.61</v>
      </c>
      <c r="E28" s="31">
        <f t="shared" si="1"/>
        <v>180.04400000000001</v>
      </c>
      <c r="F28" s="31">
        <v>160.97999999999999</v>
      </c>
      <c r="G28" s="33">
        <f>Table2[[#This Row],[visible max]]-Table2[[#This Row],[min (mm)]]</f>
        <v>145.41399999999999</v>
      </c>
    </row>
    <row r="29" spans="1:7">
      <c r="A29" s="30" t="s">
        <v>40</v>
      </c>
      <c r="B29" s="30" t="s">
        <v>86</v>
      </c>
      <c r="C29" s="32">
        <v>1.4372</v>
      </c>
      <c r="D29" s="33">
        <v>90.212999999999994</v>
      </c>
      <c r="E29" s="31">
        <f t="shared" si="1"/>
        <v>88.77579999999999</v>
      </c>
      <c r="F29" s="31">
        <v>61.314</v>
      </c>
      <c r="G29" s="33">
        <f>Table2[[#This Row],[visible max]]-Table2[[#This Row],[min (mm)]]</f>
        <v>59.876800000000003</v>
      </c>
    </row>
    <row r="30" spans="1:7">
      <c r="A30" s="30" t="s">
        <v>41</v>
      </c>
      <c r="B30" s="30" t="s">
        <v>85</v>
      </c>
      <c r="C30" s="32">
        <v>-6.1247999999999996</v>
      </c>
      <c r="D30" s="33">
        <v>194.42</v>
      </c>
      <c r="E30" s="31">
        <f t="shared" si="1"/>
        <v>200.54479999999998</v>
      </c>
      <c r="F30" s="31">
        <v>171.42</v>
      </c>
      <c r="G30" s="33">
        <f>Table2[[#This Row],[visible max]]-Table2[[#This Row],[min (mm)]]</f>
        <v>177.54479999999998</v>
      </c>
    </row>
    <row r="31" spans="1:7">
      <c r="A31" s="30" t="s">
        <v>43</v>
      </c>
      <c r="B31" s="30" t="s">
        <v>90</v>
      </c>
      <c r="C31" s="32">
        <v>-6.0292000000000003</v>
      </c>
      <c r="D31" s="33">
        <v>127.26</v>
      </c>
      <c r="E31" s="31">
        <f t="shared" si="1"/>
        <v>133.28919999999999</v>
      </c>
      <c r="F31" s="31">
        <v>113.71</v>
      </c>
      <c r="G31" s="33">
        <f>Table2[[#This Row],[visible max]]-Table2[[#This Row],[min (mm)]]</f>
        <v>119.7392</v>
      </c>
    </row>
    <row r="32" spans="1:7">
      <c r="A32" s="30" t="s">
        <v>44</v>
      </c>
      <c r="B32" s="30" t="s">
        <v>89</v>
      </c>
      <c r="C32" s="32">
        <v>0.65254000000000001</v>
      </c>
      <c r="D32" s="33">
        <v>138.08000000000001</v>
      </c>
      <c r="E32" s="31">
        <f t="shared" si="1"/>
        <v>137.42746000000002</v>
      </c>
      <c r="F32" s="31">
        <v>116.45</v>
      </c>
      <c r="G32" s="33">
        <f>Table2[[#This Row],[visible max]]-Table2[[#This Row],[min (mm)]]</f>
        <v>115.79746</v>
      </c>
    </row>
    <row r="33" spans="1:7">
      <c r="A33" s="30" t="s">
        <v>45</v>
      </c>
      <c r="B33" s="30" t="s">
        <v>88</v>
      </c>
      <c r="C33" s="32">
        <v>-0.33928000000000003</v>
      </c>
      <c r="D33" s="33">
        <v>93.831000000000003</v>
      </c>
      <c r="E33" s="31">
        <f t="shared" si="1"/>
        <v>94.170280000000005</v>
      </c>
      <c r="F33" s="31">
        <v>76.123000000000005</v>
      </c>
      <c r="G33" s="33">
        <f>Table2[[#This Row],[visible max]]-Table2[[#This Row],[min (mm)]]</f>
        <v>76.462280000000007</v>
      </c>
    </row>
    <row r="34" spans="1:7">
      <c r="A34" s="30" t="s">
        <v>46</v>
      </c>
      <c r="B34" s="30" t="s">
        <v>80</v>
      </c>
      <c r="C34" s="32">
        <v>1.5028999999999999</v>
      </c>
      <c r="D34" s="33">
        <v>146.99</v>
      </c>
      <c r="E34" s="31">
        <f t="shared" si="1"/>
        <v>145.4871</v>
      </c>
      <c r="F34" s="34">
        <v>102.35</v>
      </c>
      <c r="G34" s="36">
        <f>Table2[[#This Row],[visible max]]-Table2[[#This Row],[min (mm)]]</f>
        <v>100.8471</v>
      </c>
    </row>
    <row r="36" spans="1:7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</row>
    <row r="37" spans="1:7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7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7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7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7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7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7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7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7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7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7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7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0" t="s">
        <v>24</v>
      </c>
      <c r="F60" s="40" t="s">
        <v>145</v>
      </c>
      <c r="G60" s="44" t="s">
        <v>146</v>
      </c>
    </row>
    <row r="61" spans="1:7" ht="15.75" thickTop="1"/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34" zoomScaleNormal="100" workbookViewId="0">
      <selection activeCell="F88" sqref="F88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</row>
    <row r="78" spans="1:12">
      <c r="A78">
        <v>6</v>
      </c>
      <c r="B78" s="6">
        <v>-1149</v>
      </c>
      <c r="C78" s="2">
        <v>-9.6547000000000001</v>
      </c>
      <c r="D78">
        <f>Table7[[#This Row],[max (mm)]]-Table7[[#This Row],[min (mm)]]</f>
        <v>1139.3453</v>
      </c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</row>
    <row r="81" spans="1:5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</row>
    <row r="82" spans="1:5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</row>
    <row r="83" spans="1:5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</row>
    <row r="84" spans="1:5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</row>
    <row r="85" spans="1:5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</row>
    <row r="86" spans="1:5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</row>
    <row r="87" spans="1:5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</row>
    <row r="88" spans="1:5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</row>
    <row r="89" spans="1:5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</row>
    <row r="90" spans="1:5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</row>
    <row r="91" spans="1:5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E91" s="6"/>
    </row>
    <row r="92" spans="1:5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</row>
    <row r="94" spans="1:5">
      <c r="A94" t="s">
        <v>28</v>
      </c>
      <c r="B94" s="10" t="s">
        <v>23</v>
      </c>
      <c r="C94" s="5" t="s">
        <v>22</v>
      </c>
      <c r="D94" t="s">
        <v>24</v>
      </c>
    </row>
    <row r="95" spans="1:5">
      <c r="A95">
        <v>1</v>
      </c>
      <c r="B95" s="6"/>
      <c r="C95" s="2"/>
      <c r="D95">
        <f>Table8[[#This Row],[max (mm)]]-Table8[[#This Row],[min (mm)]]</f>
        <v>0</v>
      </c>
    </row>
    <row r="96" spans="1:5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2023-06-19T15:28:13Z</dcterms:modified>
</cp:coreProperties>
</file>