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73FD006F-1E4D-4669-9DEA-612881235A25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G10" i="2"/>
  <c r="G15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1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E27" i="2"/>
  <c r="E28" i="2"/>
  <c r="E29" i="2"/>
  <c r="E30" i="2"/>
  <c r="E31" i="2"/>
  <c r="E32" i="2"/>
  <c r="E33" i="2"/>
  <c r="E34" i="2"/>
  <c r="E26" i="2"/>
  <c r="E19" i="2"/>
  <c r="E20" i="2"/>
  <c r="E21" i="2"/>
  <c r="E22" i="2"/>
  <c r="E23" i="2"/>
  <c r="E24" i="2"/>
  <c r="E18" i="2"/>
  <c r="G8" i="2"/>
  <c r="G3" i="2"/>
  <c r="G4" i="2"/>
  <c r="G5" i="2"/>
  <c r="G6" i="2"/>
  <c r="G7" i="2"/>
  <c r="G9" i="2"/>
  <c r="G11" i="2"/>
  <c r="G12" i="2"/>
  <c r="G13" i="2"/>
  <c r="G14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I17" i="2" l="1"/>
  <c r="I2" i="2"/>
</calcChain>
</file>

<file path=xl/sharedStrings.xml><?xml version="1.0" encoding="utf-8"?>
<sst xmlns="http://schemas.openxmlformats.org/spreadsheetml/2006/main" count="389" uniqueCount="175">
  <si>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</si>
  <si>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</si>
  <si>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</si>
  <si>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</si>
  <si>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</si>
  <si>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</si>
  <si>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</si>
  <si>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</si>
  <si>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</si>
  <si>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</si>
  <si>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</si>
  <si>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</si>
  <si>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</si>
  <si>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</si>
  <si>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</si>
  <si>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</si>
  <si>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</si>
  <si>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</si>
  <si>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</si>
  <si>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</si>
  <si>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</si>
  <si>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</si>
  <si>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</si>
  <si>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</si>
  <si>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</si>
  <si>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</si>
  <si>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</si>
  <si>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</si>
  <si>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</si>
  <si>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</si>
  <si>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</si>
  <si>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</si>
  <si>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</si>
  <si>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</si>
  <si>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</si>
  <si>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</si>
  <si>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</si>
  <si>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</si>
  <si>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</si>
  <si>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</si>
  <si>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</si>
  <si>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</si>
  <si>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</si>
  <si>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</si>
  <si>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</si>
  <si>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</si>
  <si>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</si>
  <si>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</si>
  <si>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</si>
  <si>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</si>
  <si>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</si>
  <si>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</si>
  <si>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</si>
  <si>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</si>
  <si>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</si>
  <si>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</si>
  <si>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</si>
  <si>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</si>
  <si>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</si>
  <si>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</si>
  <si>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</si>
  <si>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</si>
  <si>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</si>
  <si>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</si>
  <si>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</si>
  <si>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</si>
  <si>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</si>
  <si>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</si>
  <si>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</si>
  <si>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</si>
  <si>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</si>
  <si>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</si>
  <si>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</si>
  <si>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</si>
  <si>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</si>
  <si>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</si>
  <si>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</si>
  <si>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</si>
  <si>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</si>
  <si>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</si>
  <si>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</si>
  <si>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</si>
  <si>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</si>
  <si>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</si>
  <si>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</si>
  <si>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</si>
  <si>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</si>
  <si>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</si>
  <si>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</si>
  <si>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</si>
  <si>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</si>
  <si>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</si>
  <si>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</si>
  <si>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</si>
  <si>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</si>
  <si>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</si>
  <si>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</si>
  <si>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</si>
  <si>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</si>
  <si>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</si>
  <si>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</si>
  <si>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</si>
  <si>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</si>
  <si>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</si>
  <si>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</si>
  <si>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</si>
  <si>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</si>
  <si>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</si>
  <si>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</si>
  <si>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</si>
  <si>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</si>
  <si>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</si>
  <si>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</si>
  <si>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</si>
  <si>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</si>
  <si>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</si>
  <si>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</si>
  <si>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</si>
  <si>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</si>
  <si>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</si>
  <si>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</si>
  <si>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</si>
  <si>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</si>
  <si>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</si>
  <si>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</si>
  <si>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</si>
  <si>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</si>
  <si>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</si>
  <si>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</si>
  <si>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</si>
  <si>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</si>
  <si>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</si>
  <si>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</si>
  <si>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</si>
  <si>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</si>
  <si>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</si>
  <si>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</si>
  <si>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</si>
  <si>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</si>
  <si>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</si>
  <si>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</si>
  <si>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</si>
  <si>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</si>
  <si>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</si>
  <si>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</si>
  <si>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</si>
  <si>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</si>
  <si>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</si>
  <si>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</si>
  <si>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</si>
  <si>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</si>
  <si>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</si>
  <si>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</si>
  <si>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</si>
  <si>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</si>
  <si>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</si>
  <si>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</si>
  <si>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</si>
  <si>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</si>
  <si>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</si>
  <si>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</si>
  <si>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</si>
  <si>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</si>
  <si>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</si>
  <si>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</si>
  <si>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</si>
  <si>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</si>
  <si>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</si>
  <si>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</si>
  <si>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</si>
  <si>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</si>
  <si>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</si>
  <si>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</si>
  <si>
    <t>object-solid_18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</si>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</sst>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3" borderId="0" xfId="0" applyFill="1"/>
    <xf numFmtId="0" fontId="0" fillId="3" borderId="5" xfId="0" applyFill="1" applyBorder="1"/>
    <xf numFmtId="0" fontId="0" fillId="3" borderId="1" xfId="0" applyFill="1" applyBorder="1"/>
    <xf numFmtId="0" fontId="1" fillId="0" borderId="11" xfId="0" applyFont="1" applyBorder="1"/>
    <xf numFmtId="0" fontId="0" fillId="3" borderId="12" xfId="0" applyFill="1" applyBorder="1"/>
    <xf numFmtId="0" fontId="0" fillId="3" borderId="7" xfId="0" applyFill="1" applyBorder="1"/>
    <xf numFmtId="0" fontId="0" fillId="0" borderId="26" xfId="0" applyBorder="1"/>
    <xf numFmtId="0" fontId="0" fillId="3" borderId="6" xfId="0" applyFill="1" applyBorder="1"/>
    <xf numFmtId="0" fontId="0" fillId="3" borderId="8" xfId="0" applyFill="1" applyBorder="1"/>
    <xf numFmtId="0" fontId="0" fillId="0" borderId="0" xfId="0" applyBorder="1"/>
    <xf numFmtId="0" fontId="0" fillId="3" borderId="0" xfId="0" applyFill="1" applyBorder="1"/>
    <xf numFmtId="0" fontId="1" fillId="0" borderId="3" xfId="0" applyFont="1" applyBorder="1" applyAlignment="1">
      <alignment vertical="center" textRotation="90" wrapText="1"/>
    </xf>
    <xf numFmtId="0" fontId="0" fillId="3" borderId="3" xfId="0" applyFill="1" applyBorder="1"/>
    <xf numFmtId="0" fontId="1" fillId="0" borderId="9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0" fontId="0" fillId="3" borderId="9" xfId="0" applyFill="1" applyBorder="1"/>
    <xf numFmtId="0" fontId="0" fillId="3" borderId="2" xfId="0" applyFill="1" applyBorder="1"/>
    <xf numFmtId="0" fontId="0" fillId="0" borderId="0" xfId="0" applyFill="1" applyBorder="1"/>
    <xf numFmtId="0" fontId="0" fillId="3" borderId="4" xfId="0" applyFill="1" applyBorder="1"/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5" totalsRowShown="0" headerRowDxfId="72" dataDxfId="70" headerRowBorderDxfId="71" tableBorderDxfId="69" totalsRowBorderDxfId="68">
  <autoFilter ref="A2:G15" xr:uid="{55B54145-A393-472B-8434-76CA7A644A25}"/>
  <sortState xmlns:xlrd2="http://schemas.microsoft.com/office/spreadsheetml/2017/richdata2" ref="A3:G15">
    <sortCondition ref="B2:B15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>
      <calculatedColumnFormula>Table9[[#This Row],[max (mm)]]-Table9[[#This Row],[min (mm)]]</calculatedColumnFormula>
    </tableColumn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7:G34" totalsRowShown="0" headerRowDxfId="60" dataDxfId="58" headerRowBorderDxfId="59" tableBorderDxfId="57">
  <autoFilter ref="A17:G34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D18-C18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6:G58" totalsRowShown="0" headerRowBorderDxfId="49" tableBorderDxfId="48">
  <autoFilter ref="A36:G58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0:G75" totalsRowShown="0" headerRowDxfId="41" dataDxfId="39" headerRowBorderDxfId="40" tableBorderDxfId="38">
  <autoFilter ref="A60:G75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D61-C61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F61-C61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6"/>
  <sheetViews>
    <sheetView tabSelected="1" workbookViewId="0">
      <selection activeCell="AJ20" sqref="AJ20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4" width="5" customWidth="1"/>
    <col min="25" max="25" width="6.85546875" customWidth="1"/>
    <col min="26" max="26" width="6.7109375" customWidth="1"/>
    <col min="27" max="27" width="6.42578125" customWidth="1"/>
    <col min="28" max="28" width="6" customWidth="1"/>
    <col min="29" max="29" width="6.42578125" customWidth="1"/>
    <col min="30" max="43" width="7.42578125" customWidth="1"/>
    <col min="44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61" t="s">
        <v>171</v>
      </c>
      <c r="Z2" s="61"/>
      <c r="AA2" s="61"/>
      <c r="AB2" s="61"/>
      <c r="AC2" s="49"/>
      <c r="AD2" s="45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 t="s">
        <v>172</v>
      </c>
      <c r="AR2" s="51"/>
      <c r="AS2" s="22"/>
      <c r="AT2" s="22"/>
      <c r="AU2" s="22"/>
      <c r="AV2" s="22"/>
      <c r="AW2" s="22"/>
      <c r="AX2" s="22"/>
      <c r="AY2" s="22"/>
      <c r="AZ2" s="22"/>
      <c r="BA2" s="22"/>
    </row>
    <row r="3" spans="1:53" ht="15" customHeight="1">
      <c r="A3" s="58" t="s">
        <v>25</v>
      </c>
      <c r="B3" s="48">
        <v>1</v>
      </c>
      <c r="C3">
        <v>5762223</v>
      </c>
      <c r="D3">
        <v>0</v>
      </c>
      <c r="E3">
        <v>0</v>
      </c>
      <c r="F3">
        <v>0</v>
      </c>
      <c r="G3">
        <v>6</v>
      </c>
      <c r="H3">
        <v>12</v>
      </c>
      <c r="I3">
        <v>15</v>
      </c>
      <c r="J3">
        <v>42</v>
      </c>
      <c r="K3">
        <v>54</v>
      </c>
      <c r="L3">
        <v>75</v>
      </c>
      <c r="M3">
        <v>126</v>
      </c>
      <c r="N3">
        <v>177</v>
      </c>
      <c r="O3">
        <v>264</v>
      </c>
      <c r="P3">
        <v>420</v>
      </c>
      <c r="Q3">
        <v>507</v>
      </c>
      <c r="R3">
        <v>741</v>
      </c>
      <c r="S3">
        <v>972</v>
      </c>
      <c r="T3">
        <v>1260</v>
      </c>
      <c r="U3">
        <v>1773</v>
      </c>
      <c r="V3">
        <v>1179</v>
      </c>
      <c r="W3">
        <v>1197</v>
      </c>
      <c r="X3">
        <v>1425</v>
      </c>
      <c r="Y3" s="62">
        <v>1530</v>
      </c>
      <c r="Z3" s="57">
        <v>1665</v>
      </c>
      <c r="AA3" s="57">
        <v>1995</v>
      </c>
      <c r="AB3" s="57">
        <v>2901</v>
      </c>
      <c r="AC3" s="57">
        <v>2952</v>
      </c>
      <c r="AD3" s="57">
        <v>3507</v>
      </c>
      <c r="AE3" s="57">
        <v>2973</v>
      </c>
      <c r="AF3" s="57">
        <v>1524</v>
      </c>
      <c r="AG3" s="57">
        <v>795</v>
      </c>
      <c r="AH3" s="57">
        <v>1392</v>
      </c>
      <c r="AI3" s="57">
        <v>4260</v>
      </c>
      <c r="AJ3" s="57">
        <v>9852</v>
      </c>
      <c r="AK3" s="57">
        <v>19605</v>
      </c>
      <c r="AL3" s="57">
        <v>40107</v>
      </c>
      <c r="AM3" s="57">
        <v>42897</v>
      </c>
      <c r="AN3" s="57">
        <v>52353</v>
      </c>
      <c r="AO3" s="57">
        <v>80643</v>
      </c>
      <c r="AP3" s="57">
        <v>91590</v>
      </c>
      <c r="AQ3" s="64">
        <v>84933</v>
      </c>
      <c r="AR3">
        <v>858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s="2">
        <v>0</v>
      </c>
    </row>
    <row r="4" spans="1:53">
      <c r="A4" s="59"/>
      <c r="B4" s="19">
        <v>2</v>
      </c>
      <c r="C4">
        <v>5682825</v>
      </c>
      <c r="D4">
        <v>0</v>
      </c>
      <c r="E4">
        <v>0</v>
      </c>
      <c r="F4">
        <v>9</v>
      </c>
      <c r="G4">
        <v>0</v>
      </c>
      <c r="H4">
        <v>15</v>
      </c>
      <c r="I4">
        <v>12</v>
      </c>
      <c r="J4">
        <v>15</v>
      </c>
      <c r="K4">
        <v>12</v>
      </c>
      <c r="L4">
        <v>21</v>
      </c>
      <c r="M4">
        <v>27</v>
      </c>
      <c r="N4">
        <v>21</v>
      </c>
      <c r="O4">
        <v>36</v>
      </c>
      <c r="P4">
        <v>33</v>
      </c>
      <c r="Q4">
        <v>138</v>
      </c>
      <c r="R4">
        <v>147</v>
      </c>
      <c r="S4">
        <v>123</v>
      </c>
      <c r="T4">
        <v>129</v>
      </c>
      <c r="U4">
        <v>105</v>
      </c>
      <c r="V4">
        <v>153</v>
      </c>
      <c r="W4">
        <v>138</v>
      </c>
      <c r="X4">
        <v>138</v>
      </c>
      <c r="Y4" s="46">
        <v>195</v>
      </c>
      <c r="Z4" s="55">
        <v>216</v>
      </c>
      <c r="AA4" s="55">
        <v>660</v>
      </c>
      <c r="AB4" s="55">
        <v>1215</v>
      </c>
      <c r="AC4" s="55">
        <v>1524</v>
      </c>
      <c r="AD4" s="55">
        <v>2235</v>
      </c>
      <c r="AE4" s="55">
        <v>3273</v>
      </c>
      <c r="AF4" s="55">
        <v>3840</v>
      </c>
      <c r="AG4" s="55">
        <v>4797</v>
      </c>
      <c r="AH4" s="55">
        <v>6084</v>
      </c>
      <c r="AI4" s="55">
        <v>6663</v>
      </c>
      <c r="AJ4" s="55">
        <v>8232</v>
      </c>
      <c r="AK4" s="55">
        <v>10416</v>
      </c>
      <c r="AL4" s="55">
        <v>20016</v>
      </c>
      <c r="AM4" s="55">
        <v>29313</v>
      </c>
      <c r="AN4" s="55">
        <v>61314</v>
      </c>
      <c r="AO4" s="55">
        <v>134529</v>
      </c>
      <c r="AP4" s="55">
        <v>198522</v>
      </c>
      <c r="AQ4" s="47">
        <v>43485</v>
      </c>
      <c r="AR4">
        <v>174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s="2">
        <v>0</v>
      </c>
    </row>
    <row r="5" spans="1:53">
      <c r="A5" s="59"/>
      <c r="B5" s="19">
        <v>3</v>
      </c>
      <c r="C5">
        <v>5421729</v>
      </c>
      <c r="D5">
        <v>15</v>
      </c>
      <c r="E5">
        <v>39</v>
      </c>
      <c r="F5">
        <v>87</v>
      </c>
      <c r="G5">
        <v>123</v>
      </c>
      <c r="H5">
        <v>222</v>
      </c>
      <c r="I5">
        <v>264</v>
      </c>
      <c r="J5">
        <v>306</v>
      </c>
      <c r="K5">
        <v>381</v>
      </c>
      <c r="L5">
        <v>465</v>
      </c>
      <c r="M5">
        <v>543</v>
      </c>
      <c r="N5">
        <v>633</v>
      </c>
      <c r="O5">
        <v>690</v>
      </c>
      <c r="P5">
        <v>735</v>
      </c>
      <c r="Q5">
        <v>636</v>
      </c>
      <c r="R5">
        <v>540</v>
      </c>
      <c r="S5">
        <v>327</v>
      </c>
      <c r="T5">
        <v>285</v>
      </c>
      <c r="U5">
        <v>201</v>
      </c>
      <c r="V5">
        <v>192</v>
      </c>
      <c r="W5">
        <v>189</v>
      </c>
      <c r="X5">
        <v>141</v>
      </c>
      <c r="Y5" s="46">
        <v>69</v>
      </c>
      <c r="Z5" s="55">
        <v>27</v>
      </c>
      <c r="AA5" s="55">
        <v>45</v>
      </c>
      <c r="AB5" s="55">
        <v>369</v>
      </c>
      <c r="AC5" s="55">
        <v>900</v>
      </c>
      <c r="AD5" s="55">
        <v>2007</v>
      </c>
      <c r="AE5" s="55">
        <v>10185</v>
      </c>
      <c r="AF5" s="55">
        <v>19884</v>
      </c>
      <c r="AG5" s="55">
        <v>27591</v>
      </c>
      <c r="AH5" s="55">
        <v>38193</v>
      </c>
      <c r="AI5" s="55">
        <v>39960</v>
      </c>
      <c r="AJ5" s="55">
        <v>50376</v>
      </c>
      <c r="AK5" s="55">
        <v>53457</v>
      </c>
      <c r="AL5" s="55">
        <v>83187</v>
      </c>
      <c r="AM5" s="55">
        <v>87684</v>
      </c>
      <c r="AN5" s="55">
        <v>96792</v>
      </c>
      <c r="AO5" s="55">
        <v>115146</v>
      </c>
      <c r="AP5" s="55">
        <v>102303</v>
      </c>
      <c r="AQ5" s="47">
        <v>62847</v>
      </c>
      <c r="AR5">
        <v>1035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s="2">
        <v>0</v>
      </c>
    </row>
    <row r="6" spans="1:53">
      <c r="A6" s="59"/>
      <c r="B6" s="19">
        <v>4</v>
      </c>
      <c r="C6">
        <v>5861466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18</v>
      </c>
      <c r="K6">
        <v>0</v>
      </c>
      <c r="L6">
        <v>24</v>
      </c>
      <c r="M6">
        <v>45</v>
      </c>
      <c r="N6">
        <v>66</v>
      </c>
      <c r="O6">
        <v>99</v>
      </c>
      <c r="P6">
        <v>129</v>
      </c>
      <c r="Q6">
        <v>87</v>
      </c>
      <c r="R6">
        <v>138</v>
      </c>
      <c r="S6">
        <v>189</v>
      </c>
      <c r="T6">
        <v>219</v>
      </c>
      <c r="U6">
        <v>171</v>
      </c>
      <c r="V6">
        <v>36</v>
      </c>
      <c r="W6">
        <v>0</v>
      </c>
      <c r="X6">
        <v>3</v>
      </c>
      <c r="Y6" s="46">
        <v>0</v>
      </c>
      <c r="Z6" s="55">
        <v>33</v>
      </c>
      <c r="AA6" s="55">
        <v>273</v>
      </c>
      <c r="AB6" s="55">
        <v>789</v>
      </c>
      <c r="AC6" s="55">
        <v>1251</v>
      </c>
      <c r="AD6" s="55">
        <v>2646</v>
      </c>
      <c r="AE6" s="55">
        <v>3183</v>
      </c>
      <c r="AF6" s="55">
        <v>2985</v>
      </c>
      <c r="AG6" s="55">
        <v>3042</v>
      </c>
      <c r="AH6" s="55">
        <v>4125</v>
      </c>
      <c r="AI6" s="55">
        <v>4116</v>
      </c>
      <c r="AJ6" s="55">
        <v>6744</v>
      </c>
      <c r="AK6" s="55">
        <v>13401</v>
      </c>
      <c r="AL6" s="55">
        <v>22899</v>
      </c>
      <c r="AM6" s="55">
        <v>27789</v>
      </c>
      <c r="AN6" s="55">
        <v>48195</v>
      </c>
      <c r="AO6" s="55">
        <v>72021</v>
      </c>
      <c r="AP6" s="55">
        <v>82953</v>
      </c>
      <c r="AQ6" s="47">
        <v>60855</v>
      </c>
      <c r="AR6">
        <v>810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2">
        <v>0</v>
      </c>
    </row>
    <row r="7" spans="1:53">
      <c r="A7" s="59"/>
      <c r="B7" s="19">
        <v>6</v>
      </c>
      <c r="C7">
        <v>5908230</v>
      </c>
      <c r="D7">
        <v>0</v>
      </c>
      <c r="E7">
        <v>0</v>
      </c>
      <c r="F7">
        <v>3</v>
      </c>
      <c r="G7">
        <v>3</v>
      </c>
      <c r="H7">
        <v>3</v>
      </c>
      <c r="I7">
        <v>15</v>
      </c>
      <c r="J7">
        <v>15</v>
      </c>
      <c r="K7">
        <v>21</v>
      </c>
      <c r="L7">
        <v>24</v>
      </c>
      <c r="M7">
        <v>33</v>
      </c>
      <c r="N7">
        <v>57</v>
      </c>
      <c r="O7">
        <v>93</v>
      </c>
      <c r="P7">
        <v>165</v>
      </c>
      <c r="Q7">
        <v>276</v>
      </c>
      <c r="R7">
        <v>381</v>
      </c>
      <c r="S7">
        <v>534</v>
      </c>
      <c r="T7">
        <v>720</v>
      </c>
      <c r="U7">
        <v>1161</v>
      </c>
      <c r="V7">
        <v>1818</v>
      </c>
      <c r="W7">
        <v>2778</v>
      </c>
      <c r="X7">
        <v>3690</v>
      </c>
      <c r="Y7" s="46">
        <v>4143</v>
      </c>
      <c r="Z7" s="55">
        <v>4605</v>
      </c>
      <c r="AA7" s="55">
        <v>5592</v>
      </c>
      <c r="AB7" s="55">
        <v>8994</v>
      </c>
      <c r="AC7" s="55">
        <v>9378</v>
      </c>
      <c r="AD7" s="55">
        <v>14685</v>
      </c>
      <c r="AE7" s="55">
        <v>13740</v>
      </c>
      <c r="AF7" s="55">
        <v>15867</v>
      </c>
      <c r="AG7" s="55">
        <v>19236</v>
      </c>
      <c r="AH7" s="55">
        <v>21837</v>
      </c>
      <c r="AI7" s="55">
        <v>22362</v>
      </c>
      <c r="AJ7" s="55">
        <v>25977</v>
      </c>
      <c r="AK7" s="55">
        <v>32052</v>
      </c>
      <c r="AL7" s="55">
        <v>14775</v>
      </c>
      <c r="AM7" s="55">
        <v>13359</v>
      </c>
      <c r="AN7" s="55">
        <v>16686</v>
      </c>
      <c r="AO7" s="55">
        <v>15447</v>
      </c>
      <c r="AP7" s="55">
        <v>17835</v>
      </c>
      <c r="AQ7" s="47">
        <v>24168</v>
      </c>
      <c r="AR7">
        <v>42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s="2">
        <v>0</v>
      </c>
    </row>
    <row r="8" spans="1:53">
      <c r="A8" s="59"/>
      <c r="B8" s="19">
        <v>7</v>
      </c>
      <c r="C8">
        <v>5575407</v>
      </c>
      <c r="D8">
        <v>3</v>
      </c>
      <c r="E8">
        <v>3</v>
      </c>
      <c r="F8">
        <v>6</v>
      </c>
      <c r="G8">
        <v>9</v>
      </c>
      <c r="H8">
        <v>24</v>
      </c>
      <c r="I8">
        <v>3</v>
      </c>
      <c r="J8">
        <v>18</v>
      </c>
      <c r="K8">
        <v>24</v>
      </c>
      <c r="L8">
        <v>36</v>
      </c>
      <c r="M8">
        <v>36</v>
      </c>
      <c r="N8">
        <v>15</v>
      </c>
      <c r="O8">
        <v>33</v>
      </c>
      <c r="P8">
        <v>18</v>
      </c>
      <c r="Q8">
        <v>66</v>
      </c>
      <c r="R8">
        <v>153</v>
      </c>
      <c r="S8">
        <v>141</v>
      </c>
      <c r="T8">
        <v>174</v>
      </c>
      <c r="U8">
        <v>234</v>
      </c>
      <c r="V8">
        <v>321</v>
      </c>
      <c r="W8">
        <v>423</v>
      </c>
      <c r="X8">
        <v>600</v>
      </c>
      <c r="Y8" s="46">
        <v>783</v>
      </c>
      <c r="Z8" s="55">
        <v>945</v>
      </c>
      <c r="AA8" s="55">
        <v>1206</v>
      </c>
      <c r="AB8" s="55">
        <v>1938</v>
      </c>
      <c r="AC8" s="55">
        <v>2283</v>
      </c>
      <c r="AD8" s="55">
        <v>3138</v>
      </c>
      <c r="AE8" s="55">
        <v>4482</v>
      </c>
      <c r="AF8" s="55">
        <v>6726</v>
      </c>
      <c r="AG8" s="55">
        <v>10029</v>
      </c>
      <c r="AH8" s="55">
        <v>11541</v>
      </c>
      <c r="AI8" s="55">
        <v>13848</v>
      </c>
      <c r="AJ8" s="55">
        <v>18030</v>
      </c>
      <c r="AK8" s="55">
        <v>23208</v>
      </c>
      <c r="AL8" s="55">
        <v>36228</v>
      </c>
      <c r="AM8" s="55">
        <v>41673</v>
      </c>
      <c r="AN8" s="55">
        <v>57783</v>
      </c>
      <c r="AO8" s="55">
        <v>85827</v>
      </c>
      <c r="AP8" s="55">
        <v>132150</v>
      </c>
      <c r="AQ8" s="47">
        <v>189495</v>
      </c>
      <c r="AR8">
        <v>1740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s="2">
        <v>0</v>
      </c>
    </row>
    <row r="9" spans="1:53">
      <c r="A9" s="59"/>
      <c r="B9" s="19">
        <v>8</v>
      </c>
      <c r="C9">
        <v>5746935</v>
      </c>
      <c r="D9">
        <v>0</v>
      </c>
      <c r="E9">
        <v>3</v>
      </c>
      <c r="F9">
        <v>0</v>
      </c>
      <c r="G9">
        <v>3</v>
      </c>
      <c r="H9">
        <v>3</v>
      </c>
      <c r="I9">
        <v>12</v>
      </c>
      <c r="J9">
        <v>39</v>
      </c>
      <c r="K9">
        <v>93</v>
      </c>
      <c r="L9">
        <v>90</v>
      </c>
      <c r="M9">
        <v>147</v>
      </c>
      <c r="N9">
        <v>210</v>
      </c>
      <c r="O9">
        <v>285</v>
      </c>
      <c r="P9">
        <v>363</v>
      </c>
      <c r="Q9">
        <v>453</v>
      </c>
      <c r="R9">
        <v>621</v>
      </c>
      <c r="S9">
        <v>624</v>
      </c>
      <c r="T9">
        <v>681</v>
      </c>
      <c r="U9">
        <v>741</v>
      </c>
      <c r="V9">
        <v>819</v>
      </c>
      <c r="W9">
        <v>780</v>
      </c>
      <c r="X9">
        <v>705</v>
      </c>
      <c r="Y9" s="46">
        <v>726</v>
      </c>
      <c r="Z9" s="55">
        <v>663</v>
      </c>
      <c r="AA9" s="55">
        <v>522</v>
      </c>
      <c r="AB9" s="55">
        <v>690</v>
      </c>
      <c r="AC9" s="55">
        <v>654</v>
      </c>
      <c r="AD9" s="55">
        <v>519</v>
      </c>
      <c r="AE9" s="55">
        <v>552</v>
      </c>
      <c r="AF9" s="55">
        <v>681</v>
      </c>
      <c r="AG9" s="55">
        <v>687</v>
      </c>
      <c r="AH9" s="55">
        <v>1197</v>
      </c>
      <c r="AI9" s="55">
        <v>1818</v>
      </c>
      <c r="AJ9" s="55">
        <v>2784</v>
      </c>
      <c r="AK9" s="55">
        <v>4257</v>
      </c>
      <c r="AL9" s="55">
        <v>9225</v>
      </c>
      <c r="AM9" s="55">
        <v>16671</v>
      </c>
      <c r="AN9" s="55">
        <v>36699</v>
      </c>
      <c r="AO9" s="55">
        <v>87156</v>
      </c>
      <c r="AP9" s="55">
        <v>153768</v>
      </c>
      <c r="AQ9" s="47">
        <v>146343</v>
      </c>
      <c r="AR9">
        <v>1581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s="2">
        <v>0</v>
      </c>
    </row>
    <row r="10" spans="1:53">
      <c r="A10" s="59"/>
      <c r="B10" s="19">
        <v>9</v>
      </c>
      <c r="C10">
        <v>6014433</v>
      </c>
      <c r="D10">
        <v>3</v>
      </c>
      <c r="E10">
        <v>6</v>
      </c>
      <c r="F10">
        <v>9</v>
      </c>
      <c r="G10">
        <v>6</v>
      </c>
      <c r="H10">
        <v>15</v>
      </c>
      <c r="I10">
        <v>24</v>
      </c>
      <c r="J10">
        <v>33</v>
      </c>
      <c r="K10">
        <v>54</v>
      </c>
      <c r="L10">
        <v>81</v>
      </c>
      <c r="M10">
        <v>90</v>
      </c>
      <c r="N10">
        <v>114</v>
      </c>
      <c r="O10">
        <v>153</v>
      </c>
      <c r="P10">
        <v>144</v>
      </c>
      <c r="Q10">
        <v>216</v>
      </c>
      <c r="R10">
        <v>243</v>
      </c>
      <c r="S10">
        <v>276</v>
      </c>
      <c r="T10">
        <v>288</v>
      </c>
      <c r="U10">
        <v>297</v>
      </c>
      <c r="V10">
        <v>357</v>
      </c>
      <c r="W10">
        <v>360</v>
      </c>
      <c r="X10">
        <v>435</v>
      </c>
      <c r="Y10" s="46">
        <v>459</v>
      </c>
      <c r="Z10" s="55">
        <v>531</v>
      </c>
      <c r="AA10" s="55">
        <v>621</v>
      </c>
      <c r="AB10" s="55">
        <v>810</v>
      </c>
      <c r="AC10" s="55">
        <v>825</v>
      </c>
      <c r="AD10" s="55">
        <v>996</v>
      </c>
      <c r="AE10" s="55">
        <v>1167</v>
      </c>
      <c r="AF10" s="55">
        <v>1377</v>
      </c>
      <c r="AG10" s="55">
        <v>1572</v>
      </c>
      <c r="AH10" s="55">
        <v>1632</v>
      </c>
      <c r="AI10" s="55">
        <v>2193</v>
      </c>
      <c r="AJ10" s="55">
        <v>3996</v>
      </c>
      <c r="AK10" s="55">
        <v>6504</v>
      </c>
      <c r="AL10" s="55">
        <v>15504</v>
      </c>
      <c r="AM10" s="55">
        <v>18927</v>
      </c>
      <c r="AN10" s="55">
        <v>14136</v>
      </c>
      <c r="AO10" s="55">
        <v>21051</v>
      </c>
      <c r="AP10" s="55">
        <v>54135</v>
      </c>
      <c r="AQ10" s="47">
        <v>56430</v>
      </c>
      <c r="AR10">
        <v>297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2">
        <v>0</v>
      </c>
    </row>
    <row r="11" spans="1:53">
      <c r="A11" s="59"/>
      <c r="B11" s="19">
        <v>14</v>
      </c>
      <c r="C11">
        <v>5642202</v>
      </c>
      <c r="D11">
        <v>0</v>
      </c>
      <c r="E11">
        <v>0</v>
      </c>
      <c r="F11">
        <v>0</v>
      </c>
      <c r="G11">
        <v>0</v>
      </c>
      <c r="H11">
        <v>3</v>
      </c>
      <c r="I11">
        <v>3</v>
      </c>
      <c r="J11">
        <v>0</v>
      </c>
      <c r="K11">
        <v>3</v>
      </c>
      <c r="L11">
        <v>6</v>
      </c>
      <c r="M11">
        <v>3</v>
      </c>
      <c r="N11">
        <v>6</v>
      </c>
      <c r="O11">
        <v>21</v>
      </c>
      <c r="P11">
        <v>3</v>
      </c>
      <c r="Q11">
        <v>15</v>
      </c>
      <c r="R11">
        <v>30</v>
      </c>
      <c r="S11">
        <v>24</v>
      </c>
      <c r="T11">
        <v>30</v>
      </c>
      <c r="U11">
        <v>45</v>
      </c>
      <c r="V11">
        <v>60</v>
      </c>
      <c r="W11">
        <v>96</v>
      </c>
      <c r="X11">
        <v>126</v>
      </c>
      <c r="Y11" s="46">
        <v>153</v>
      </c>
      <c r="Z11" s="55">
        <v>219</v>
      </c>
      <c r="AA11" s="55">
        <v>258</v>
      </c>
      <c r="AB11" s="55">
        <v>480</v>
      </c>
      <c r="AC11" s="55">
        <v>663</v>
      </c>
      <c r="AD11" s="55">
        <v>903</v>
      </c>
      <c r="AE11" s="55">
        <v>1116</v>
      </c>
      <c r="AF11" s="55">
        <v>1434</v>
      </c>
      <c r="AG11" s="55">
        <v>1749</v>
      </c>
      <c r="AH11" s="55">
        <v>2913</v>
      </c>
      <c r="AI11" s="55">
        <v>4491</v>
      </c>
      <c r="AJ11" s="55">
        <v>7227</v>
      </c>
      <c r="AK11" s="55">
        <v>12756</v>
      </c>
      <c r="AL11" s="55">
        <v>28077</v>
      </c>
      <c r="AM11" s="55">
        <v>65586</v>
      </c>
      <c r="AN11" s="55">
        <v>107610</v>
      </c>
      <c r="AO11" s="55">
        <v>169998</v>
      </c>
      <c r="AP11" s="55">
        <v>156396</v>
      </c>
      <c r="AQ11" s="47">
        <v>16059</v>
      </c>
      <c r="AR11">
        <v>36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2">
        <v>0</v>
      </c>
    </row>
    <row r="12" spans="1:53">
      <c r="A12" s="59"/>
      <c r="B12" s="19">
        <v>16</v>
      </c>
      <c r="C12">
        <v>6007881</v>
      </c>
      <c r="D12">
        <v>18</v>
      </c>
      <c r="E12">
        <v>39</v>
      </c>
      <c r="F12">
        <v>66</v>
      </c>
      <c r="G12">
        <v>72</v>
      </c>
      <c r="H12">
        <v>147</v>
      </c>
      <c r="I12">
        <v>144</v>
      </c>
      <c r="J12">
        <v>201</v>
      </c>
      <c r="K12">
        <v>255</v>
      </c>
      <c r="L12">
        <v>324</v>
      </c>
      <c r="M12">
        <v>384</v>
      </c>
      <c r="N12">
        <v>465</v>
      </c>
      <c r="O12">
        <v>723</v>
      </c>
      <c r="P12">
        <v>675</v>
      </c>
      <c r="Q12">
        <v>567</v>
      </c>
      <c r="R12">
        <v>627</v>
      </c>
      <c r="S12">
        <v>519</v>
      </c>
      <c r="T12">
        <v>405</v>
      </c>
      <c r="U12">
        <v>345</v>
      </c>
      <c r="V12">
        <v>132</v>
      </c>
      <c r="W12">
        <v>84</v>
      </c>
      <c r="X12">
        <v>72</v>
      </c>
      <c r="Y12" s="46">
        <v>51</v>
      </c>
      <c r="Z12" s="55">
        <v>114</v>
      </c>
      <c r="AA12" s="55">
        <v>336</v>
      </c>
      <c r="AB12" s="55">
        <v>1041</v>
      </c>
      <c r="AC12" s="55">
        <v>1524</v>
      </c>
      <c r="AD12" s="55">
        <v>2340</v>
      </c>
      <c r="AE12" s="55">
        <v>4089</v>
      </c>
      <c r="AF12" s="55">
        <v>8661</v>
      </c>
      <c r="AG12" s="55">
        <v>6804</v>
      </c>
      <c r="AH12" s="55">
        <v>5556</v>
      </c>
      <c r="AI12" s="55">
        <v>8727</v>
      </c>
      <c r="AJ12" s="55">
        <v>9624</v>
      </c>
      <c r="AK12" s="55">
        <v>13248</v>
      </c>
      <c r="AL12" s="55">
        <v>17871</v>
      </c>
      <c r="AM12" s="55">
        <v>41505</v>
      </c>
      <c r="AN12" s="55">
        <v>30234</v>
      </c>
      <c r="AO12" s="55">
        <v>29877</v>
      </c>
      <c r="AP12" s="55">
        <v>15603</v>
      </c>
      <c r="AQ12" s="47">
        <v>9423</v>
      </c>
      <c r="AR12">
        <v>27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2">
        <v>0</v>
      </c>
    </row>
    <row r="13" spans="1:53">
      <c r="A13" s="59"/>
      <c r="B13" s="19">
        <v>17</v>
      </c>
      <c r="C13">
        <v>5708397</v>
      </c>
      <c r="D13">
        <v>0</v>
      </c>
      <c r="E13">
        <v>45</v>
      </c>
      <c r="F13">
        <v>21</v>
      </c>
      <c r="G13">
        <v>90</v>
      </c>
      <c r="H13">
        <v>66</v>
      </c>
      <c r="I13">
        <v>132</v>
      </c>
      <c r="J13">
        <v>162</v>
      </c>
      <c r="K13">
        <v>186</v>
      </c>
      <c r="L13">
        <v>267</v>
      </c>
      <c r="M13">
        <v>327</v>
      </c>
      <c r="N13">
        <v>408</v>
      </c>
      <c r="O13">
        <v>477</v>
      </c>
      <c r="P13">
        <v>594</v>
      </c>
      <c r="Q13">
        <v>675</v>
      </c>
      <c r="R13">
        <v>1008</v>
      </c>
      <c r="S13">
        <v>1476</v>
      </c>
      <c r="T13">
        <v>2385</v>
      </c>
      <c r="U13">
        <v>1560</v>
      </c>
      <c r="V13">
        <v>1194</v>
      </c>
      <c r="W13">
        <v>1065</v>
      </c>
      <c r="X13">
        <v>957</v>
      </c>
      <c r="Y13" s="46">
        <v>705</v>
      </c>
      <c r="Z13" s="55">
        <v>543</v>
      </c>
      <c r="AA13" s="55">
        <v>645</v>
      </c>
      <c r="AB13" s="55">
        <v>969</v>
      </c>
      <c r="AC13" s="55">
        <v>1047</v>
      </c>
      <c r="AD13" s="55">
        <v>840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12</v>
      </c>
      <c r="AK13" s="55">
        <v>102</v>
      </c>
      <c r="AL13" s="55">
        <v>8031</v>
      </c>
      <c r="AM13" s="55">
        <v>12927</v>
      </c>
      <c r="AN13" s="55">
        <v>36036</v>
      </c>
      <c r="AO13" s="55">
        <v>80724</v>
      </c>
      <c r="AP13" s="55">
        <v>165849</v>
      </c>
      <c r="AQ13" s="47">
        <v>190725</v>
      </c>
      <c r="AR13">
        <v>153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s="2">
        <v>0</v>
      </c>
    </row>
    <row r="14" spans="1:53">
      <c r="A14" s="59"/>
      <c r="B14" s="19">
        <v>18</v>
      </c>
      <c r="C14">
        <v>5959452</v>
      </c>
      <c r="D14">
        <v>0</v>
      </c>
      <c r="E14">
        <v>3</v>
      </c>
      <c r="F14">
        <v>6</v>
      </c>
      <c r="G14">
        <v>6</v>
      </c>
      <c r="H14">
        <v>27</v>
      </c>
      <c r="I14">
        <v>33</v>
      </c>
      <c r="J14">
        <v>48</v>
      </c>
      <c r="K14">
        <v>66</v>
      </c>
      <c r="L14">
        <v>135</v>
      </c>
      <c r="M14">
        <v>150</v>
      </c>
      <c r="N14">
        <v>216</v>
      </c>
      <c r="O14">
        <v>339</v>
      </c>
      <c r="P14">
        <v>519</v>
      </c>
      <c r="Q14">
        <v>822</v>
      </c>
      <c r="R14">
        <v>1359</v>
      </c>
      <c r="S14">
        <v>1680</v>
      </c>
      <c r="T14">
        <v>2490</v>
      </c>
      <c r="U14">
        <v>1560</v>
      </c>
      <c r="V14">
        <v>1287</v>
      </c>
      <c r="W14">
        <v>1578</v>
      </c>
      <c r="X14">
        <v>1794</v>
      </c>
      <c r="Y14" s="46">
        <v>1920</v>
      </c>
      <c r="Z14" s="55">
        <v>2055</v>
      </c>
      <c r="AA14" s="55">
        <v>2202</v>
      </c>
      <c r="AB14" s="55">
        <v>2805</v>
      </c>
      <c r="AC14" s="55">
        <v>2619</v>
      </c>
      <c r="AD14" s="55">
        <v>2883</v>
      </c>
      <c r="AE14" s="55">
        <v>3654</v>
      </c>
      <c r="AF14" s="55">
        <v>6594</v>
      </c>
      <c r="AG14" s="55">
        <v>9399</v>
      </c>
      <c r="AH14" s="55">
        <v>13488</v>
      </c>
      <c r="AI14" s="55">
        <v>23322</v>
      </c>
      <c r="AJ14" s="55">
        <v>32865</v>
      </c>
      <c r="AK14" s="55">
        <v>20874</v>
      </c>
      <c r="AL14" s="55">
        <v>20634</v>
      </c>
      <c r="AM14" s="55">
        <v>19488</v>
      </c>
      <c r="AN14" s="55">
        <v>22491</v>
      </c>
      <c r="AO14" s="55">
        <v>24177</v>
      </c>
      <c r="AP14" s="55">
        <v>21012</v>
      </c>
      <c r="AQ14" s="47">
        <v>14490</v>
      </c>
      <c r="AR14">
        <v>258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s="2">
        <v>0</v>
      </c>
    </row>
    <row r="15" spans="1:53">
      <c r="A15" s="60"/>
      <c r="B15" s="15">
        <v>19</v>
      </c>
      <c r="C15">
        <v>5659911</v>
      </c>
      <c r="D15">
        <v>0</v>
      </c>
      <c r="E15">
        <v>0</v>
      </c>
      <c r="F15">
        <v>0</v>
      </c>
      <c r="G15">
        <v>3</v>
      </c>
      <c r="H15">
        <v>3</v>
      </c>
      <c r="I15">
        <v>3</v>
      </c>
      <c r="J15">
        <v>3</v>
      </c>
      <c r="K15">
        <v>0</v>
      </c>
      <c r="L15">
        <v>3</v>
      </c>
      <c r="M15">
        <v>0</v>
      </c>
      <c r="N15">
        <v>12</v>
      </c>
      <c r="O15">
        <v>39</v>
      </c>
      <c r="P15">
        <v>48</v>
      </c>
      <c r="Q15">
        <v>45</v>
      </c>
      <c r="R15">
        <v>66</v>
      </c>
      <c r="S15">
        <v>60</v>
      </c>
      <c r="T15">
        <v>147</v>
      </c>
      <c r="U15">
        <v>219</v>
      </c>
      <c r="V15">
        <v>300</v>
      </c>
      <c r="W15">
        <v>393</v>
      </c>
      <c r="X15">
        <v>630</v>
      </c>
      <c r="Y15" s="52">
        <v>765</v>
      </c>
      <c r="Z15" s="50">
        <v>948</v>
      </c>
      <c r="AA15" s="50">
        <v>1236</v>
      </c>
      <c r="AB15" s="50">
        <v>2091</v>
      </c>
      <c r="AC15" s="50">
        <v>2208</v>
      </c>
      <c r="AD15" s="50">
        <v>2916</v>
      </c>
      <c r="AE15" s="50">
        <v>3684</v>
      </c>
      <c r="AF15" s="50">
        <v>4647</v>
      </c>
      <c r="AG15" s="50">
        <v>6183</v>
      </c>
      <c r="AH15" s="50">
        <v>7902</v>
      </c>
      <c r="AI15" s="50">
        <v>10431</v>
      </c>
      <c r="AJ15" s="50">
        <v>13887</v>
      </c>
      <c r="AK15" s="50">
        <v>19059</v>
      </c>
      <c r="AL15" s="50">
        <v>33129</v>
      </c>
      <c r="AM15" s="50">
        <v>44490</v>
      </c>
      <c r="AN15" s="50">
        <v>68196</v>
      </c>
      <c r="AO15" s="50">
        <v>83412</v>
      </c>
      <c r="AP15" s="50">
        <v>119613</v>
      </c>
      <c r="AQ15" s="53">
        <v>132912</v>
      </c>
      <c r="AR15">
        <v>1206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 s="2">
        <v>0</v>
      </c>
    </row>
    <row r="16" spans="1:53" s="4" customFormat="1">
      <c r="A16" s="56"/>
      <c r="B16" s="16"/>
      <c r="Y16" s="54"/>
      <c r="Z16" s="54"/>
      <c r="AA16" s="54"/>
      <c r="AB16" s="54"/>
      <c r="AC16" s="54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</row>
  </sheetData>
  <mergeCells count="1">
    <mergeCell ref="A3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I79"/>
  <sheetViews>
    <sheetView workbookViewId="0">
      <selection activeCell="C27" sqref="C27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9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  <c r="H2" t="s">
        <v>174</v>
      </c>
      <c r="I2">
        <f>AVERAGE(Table9[visible range])</f>
        <v>136.06099999999998</v>
      </c>
    </row>
    <row r="3" spans="1:9" ht="15.75" thickTop="1">
      <c r="A3" s="31" t="s">
        <v>1</v>
      </c>
      <c r="B3" s="31" t="s">
        <v>94</v>
      </c>
      <c r="C3" s="32">
        <v>0</v>
      </c>
      <c r="D3" s="33">
        <v>195.12</v>
      </c>
      <c r="E3" s="33">
        <f>Table9[[#This Row],[max (mm)]]-Table9[[#This Row],[min (mm)]]</f>
        <v>195.12</v>
      </c>
      <c r="F3" s="31">
        <v>179.68</v>
      </c>
      <c r="G3" s="30">
        <f t="shared" ref="G3:G15" si="0">F3-C3</f>
        <v>179.68</v>
      </c>
    </row>
    <row r="4" spans="1:9">
      <c r="A4" s="31" t="s">
        <v>2</v>
      </c>
      <c r="B4" s="31" t="s">
        <v>95</v>
      </c>
      <c r="C4" s="32">
        <v>0</v>
      </c>
      <c r="D4" s="33">
        <v>175.82</v>
      </c>
      <c r="E4" s="33">
        <f>Table9[[#This Row],[max (mm)]]-Table9[[#This Row],[min (mm)]]</f>
        <v>175.82</v>
      </c>
      <c r="F4" s="31">
        <v>157.1</v>
      </c>
      <c r="G4" s="30">
        <f t="shared" si="0"/>
        <v>157.1</v>
      </c>
    </row>
    <row r="5" spans="1:9">
      <c r="A5" s="31" t="s">
        <v>3</v>
      </c>
      <c r="B5" s="31" t="s">
        <v>96</v>
      </c>
      <c r="C5" s="32">
        <v>0</v>
      </c>
      <c r="D5" s="33">
        <v>181.751</v>
      </c>
      <c r="E5" s="33">
        <f>Table9[[#This Row],[max (mm)]]-Table9[[#This Row],[min (mm)]]</f>
        <v>181.751</v>
      </c>
      <c r="F5" s="31">
        <v>103.26</v>
      </c>
      <c r="G5" s="30">
        <f t="shared" si="0"/>
        <v>103.26</v>
      </c>
    </row>
    <row r="6" spans="1:9">
      <c r="A6" s="31" t="s">
        <v>4</v>
      </c>
      <c r="B6" s="31" t="s">
        <v>97</v>
      </c>
      <c r="C6" s="32">
        <v>0</v>
      </c>
      <c r="D6" s="33">
        <v>145.874</v>
      </c>
      <c r="E6" s="33">
        <f>Table9[[#This Row],[max (mm)]]-Table9[[#This Row],[min (mm)]]</f>
        <v>145.874</v>
      </c>
      <c r="F6" s="31">
        <v>128.85</v>
      </c>
      <c r="G6" s="30">
        <f t="shared" si="0"/>
        <v>128.85</v>
      </c>
    </row>
    <row r="7" spans="1:9">
      <c r="A7" s="31" t="s">
        <v>5</v>
      </c>
      <c r="B7" s="31" t="s">
        <v>98</v>
      </c>
      <c r="C7" s="32">
        <v>0</v>
      </c>
      <c r="D7" s="33">
        <v>144.76</v>
      </c>
      <c r="E7" s="33">
        <f>Table9[[#This Row],[max (mm)]]-Table9[[#This Row],[min (mm)]]</f>
        <v>144.76</v>
      </c>
      <c r="F7" s="31">
        <v>113</v>
      </c>
      <c r="G7" s="30">
        <f t="shared" si="0"/>
        <v>113</v>
      </c>
    </row>
    <row r="8" spans="1:9">
      <c r="A8" s="31" t="s">
        <v>0</v>
      </c>
      <c r="B8" s="31" t="s">
        <v>93</v>
      </c>
      <c r="C8" s="32">
        <v>0</v>
      </c>
      <c r="D8" s="33">
        <v>192.85</v>
      </c>
      <c r="E8" s="33">
        <f>Table9[[#This Row],[max (mm)]]-Table9[[#This Row],[min (mm)]]</f>
        <v>192.85</v>
      </c>
      <c r="F8" s="31">
        <v>124.35</v>
      </c>
      <c r="G8" s="30">
        <f t="shared" si="0"/>
        <v>124.35</v>
      </c>
    </row>
    <row r="9" spans="1:9">
      <c r="A9" s="31" t="s">
        <v>6</v>
      </c>
      <c r="B9" s="31" t="s">
        <v>99</v>
      </c>
      <c r="C9" s="32">
        <v>0</v>
      </c>
      <c r="D9" s="33">
        <v>154.18</v>
      </c>
      <c r="E9" s="33">
        <f>Table9[[#This Row],[max (mm)]]-Table9[[#This Row],[min (mm)]]</f>
        <v>154.18</v>
      </c>
      <c r="F9" s="31">
        <v>128.87</v>
      </c>
      <c r="G9" s="30">
        <f t="shared" si="0"/>
        <v>128.87</v>
      </c>
    </row>
    <row r="10" spans="1:9">
      <c r="A10" s="31" t="s">
        <v>143</v>
      </c>
      <c r="B10" s="31" t="s">
        <v>100</v>
      </c>
      <c r="C10" s="32">
        <v>0</v>
      </c>
      <c r="D10" s="33">
        <v>113.92</v>
      </c>
      <c r="E10" s="33">
        <f>Table9[[#This Row],[max (mm)]]-Table9[[#This Row],[min (mm)]]</f>
        <v>113.92</v>
      </c>
      <c r="F10" s="31">
        <v>112.93</v>
      </c>
      <c r="G10" s="30">
        <f t="shared" si="0"/>
        <v>112.93</v>
      </c>
    </row>
    <row r="11" spans="1:9">
      <c r="A11" s="31" t="s">
        <v>10</v>
      </c>
      <c r="B11" s="31" t="s">
        <v>102</v>
      </c>
      <c r="C11" s="32">
        <v>0</v>
      </c>
      <c r="D11" s="33">
        <v>166.92500000000001</v>
      </c>
      <c r="E11" s="33">
        <f>Table9[[#This Row],[max (mm)]]-Table9[[#This Row],[min (mm)]]</f>
        <v>166.92500000000001</v>
      </c>
      <c r="F11" s="31">
        <v>113.06</v>
      </c>
      <c r="G11" s="30">
        <f t="shared" si="0"/>
        <v>113.06</v>
      </c>
    </row>
    <row r="12" spans="1:9">
      <c r="A12" s="31" t="s">
        <v>11</v>
      </c>
      <c r="B12" s="31" t="s">
        <v>103</v>
      </c>
      <c r="C12" s="32">
        <v>0</v>
      </c>
      <c r="D12" s="33">
        <v>215.63900000000001</v>
      </c>
      <c r="E12" s="33">
        <f>Table9[[#This Row],[max (mm)]]-Table9[[#This Row],[min (mm)]]</f>
        <v>215.63900000000001</v>
      </c>
      <c r="F12" s="31">
        <v>212.12</v>
      </c>
      <c r="G12" s="30">
        <f t="shared" si="0"/>
        <v>212.12</v>
      </c>
    </row>
    <row r="13" spans="1:9">
      <c r="A13" s="31" t="s">
        <v>15</v>
      </c>
      <c r="B13" s="31" t="s">
        <v>105</v>
      </c>
      <c r="C13" s="32">
        <v>0</v>
      </c>
      <c r="D13" s="33">
        <v>168.446</v>
      </c>
      <c r="E13" s="33">
        <f>Table9[[#This Row],[max (mm)]]-Table9[[#This Row],[min (mm)]]</f>
        <v>168.446</v>
      </c>
      <c r="F13" s="31">
        <v>166.15100000000001</v>
      </c>
      <c r="G13" s="30">
        <f t="shared" si="0"/>
        <v>166.15100000000001</v>
      </c>
    </row>
    <row r="14" spans="1:9">
      <c r="A14" s="31" t="s">
        <v>17</v>
      </c>
      <c r="B14" s="31" t="s">
        <v>173</v>
      </c>
      <c r="C14" s="32">
        <v>0</v>
      </c>
      <c r="D14" s="33">
        <v>183.06700000000001</v>
      </c>
      <c r="E14" s="33">
        <f>Table9[[#This Row],[max (mm)]]-Table9[[#This Row],[min (mm)]]</f>
        <v>183.06700000000001</v>
      </c>
      <c r="F14" s="31">
        <v>169.43</v>
      </c>
      <c r="G14" s="30">
        <f t="shared" si="0"/>
        <v>169.43</v>
      </c>
    </row>
    <row r="15" spans="1:9">
      <c r="A15" s="34" t="s">
        <v>18</v>
      </c>
      <c r="B15" s="31" t="s">
        <v>104</v>
      </c>
      <c r="C15" s="35">
        <v>0</v>
      </c>
      <c r="D15" s="36">
        <v>132.87200000000001</v>
      </c>
      <c r="E15" s="33">
        <f>Table9[[#This Row],[max (mm)]]-Table9[[#This Row],[min (mm)]]</f>
        <v>132.87200000000001</v>
      </c>
      <c r="F15" s="34">
        <v>59.991999999999997</v>
      </c>
      <c r="G15" s="30">
        <f t="shared" si="0"/>
        <v>59.991999999999997</v>
      </c>
    </row>
    <row r="16" spans="1:9">
      <c r="A16" s="30"/>
      <c r="B16" s="30"/>
      <c r="C16" s="30"/>
      <c r="D16" s="30"/>
      <c r="E16" s="30"/>
      <c r="F16" s="30"/>
      <c r="G16" s="30"/>
    </row>
    <row r="17" spans="1:9" ht="15.75" thickBot="1">
      <c r="A17" s="37" t="s">
        <v>91</v>
      </c>
      <c r="B17" s="37" t="s">
        <v>147</v>
      </c>
      <c r="C17" s="37" t="s">
        <v>23</v>
      </c>
      <c r="D17" s="38" t="s">
        <v>22</v>
      </c>
      <c r="E17" s="39" t="s">
        <v>24</v>
      </c>
      <c r="F17" s="40" t="s">
        <v>145</v>
      </c>
      <c r="G17" s="37" t="s">
        <v>146</v>
      </c>
      <c r="I17">
        <f>AVERAGE(Table2[visible range])</f>
        <v>114.25034411764705</v>
      </c>
    </row>
    <row r="18" spans="1:9" ht="15.75" thickTop="1">
      <c r="A18" s="30" t="s">
        <v>33</v>
      </c>
      <c r="B18" s="30" t="s">
        <v>72</v>
      </c>
      <c r="C18" s="32">
        <v>0</v>
      </c>
      <c r="D18" s="33">
        <v>88.817499999999995</v>
      </c>
      <c r="E18" s="31">
        <f t="shared" ref="E18:E34" si="1">D18-C18</f>
        <v>88.817499999999995</v>
      </c>
      <c r="F18" s="31">
        <v>81.344200000000001</v>
      </c>
      <c r="G18" s="33">
        <f>Table2[[#This Row],[visible max]]-Table2[[#This Row],[min (mm)]]</f>
        <v>81.344200000000001</v>
      </c>
    </row>
    <row r="19" spans="1:9">
      <c r="A19" s="30" t="s">
        <v>32</v>
      </c>
      <c r="B19" s="30" t="s">
        <v>73</v>
      </c>
      <c r="C19" s="32">
        <v>0</v>
      </c>
      <c r="D19" s="33">
        <v>96.592500000000001</v>
      </c>
      <c r="E19" s="31">
        <f t="shared" si="1"/>
        <v>96.592500000000001</v>
      </c>
      <c r="F19" s="31">
        <v>77.637799999999999</v>
      </c>
      <c r="G19" s="33">
        <f>Table2[[#This Row],[visible max]]-Table2[[#This Row],[min (mm)]]</f>
        <v>77.637799999999999</v>
      </c>
    </row>
    <row r="20" spans="1:9">
      <c r="A20" s="30" t="s">
        <v>31</v>
      </c>
      <c r="B20" s="30" t="s">
        <v>74</v>
      </c>
      <c r="C20" s="32">
        <v>0</v>
      </c>
      <c r="D20" s="33">
        <v>150.417</v>
      </c>
      <c r="E20" s="31">
        <f t="shared" si="1"/>
        <v>150.417</v>
      </c>
      <c r="F20" s="31">
        <v>125.315</v>
      </c>
      <c r="G20" s="33">
        <f>Table2[[#This Row],[visible max]]-Table2[[#This Row],[min (mm)]]</f>
        <v>125.315</v>
      </c>
    </row>
    <row r="21" spans="1:9">
      <c r="A21" s="30" t="s">
        <v>30</v>
      </c>
      <c r="B21" s="30" t="s">
        <v>75</v>
      </c>
      <c r="C21" s="32">
        <v>0</v>
      </c>
      <c r="D21" s="33">
        <v>132.83000000000001</v>
      </c>
      <c r="E21" s="31">
        <f t="shared" si="1"/>
        <v>132.83000000000001</v>
      </c>
      <c r="F21" s="31">
        <v>101.886</v>
      </c>
      <c r="G21" s="33">
        <f>Table2[[#This Row],[visible max]]-Table2[[#This Row],[min (mm)]]</f>
        <v>101.886</v>
      </c>
    </row>
    <row r="22" spans="1:9">
      <c r="A22" s="30" t="s">
        <v>29</v>
      </c>
      <c r="B22" s="30" t="s">
        <v>76</v>
      </c>
      <c r="C22" s="32">
        <v>0</v>
      </c>
      <c r="D22" s="33">
        <v>106.654</v>
      </c>
      <c r="E22" s="31">
        <f t="shared" si="1"/>
        <v>106.654</v>
      </c>
      <c r="F22" s="31">
        <v>88.513000000000005</v>
      </c>
      <c r="G22" s="33">
        <f>Table2[[#This Row],[visible max]]-Table2[[#This Row],[min (mm)]]</f>
        <v>88.513000000000005</v>
      </c>
    </row>
    <row r="23" spans="1:9">
      <c r="A23" s="30" t="s">
        <v>34</v>
      </c>
      <c r="B23" s="30" t="s">
        <v>78</v>
      </c>
      <c r="C23" s="32">
        <v>0</v>
      </c>
      <c r="D23" s="33">
        <v>113.319</v>
      </c>
      <c r="E23" s="31">
        <f t="shared" si="1"/>
        <v>113.319</v>
      </c>
      <c r="F23" s="31">
        <v>99.578999999999994</v>
      </c>
      <c r="G23" s="33">
        <f>Table2[[#This Row],[visible max]]-Table2[[#This Row],[min (mm)]]</f>
        <v>99.578999999999994</v>
      </c>
    </row>
    <row r="24" spans="1:9">
      <c r="A24" s="30" t="s">
        <v>35</v>
      </c>
      <c r="B24" s="30" t="s">
        <v>79</v>
      </c>
      <c r="C24" s="32">
        <v>0</v>
      </c>
      <c r="D24" s="33">
        <v>208.46700000000001</v>
      </c>
      <c r="E24" s="31">
        <f t="shared" si="1"/>
        <v>208.46700000000001</v>
      </c>
      <c r="F24" s="31">
        <v>156.11000000000001</v>
      </c>
      <c r="G24" s="33">
        <f>Table2[[#This Row],[visible max]]-Table2[[#This Row],[min (mm)]]</f>
        <v>156.11000000000001</v>
      </c>
    </row>
    <row r="25" spans="1:9">
      <c r="A25" s="30" t="s">
        <v>36</v>
      </c>
      <c r="B25" s="30" t="s">
        <v>83</v>
      </c>
      <c r="C25" s="32">
        <v>0</v>
      </c>
      <c r="D25" s="33">
        <v>121</v>
      </c>
      <c r="E25" s="31">
        <f t="shared" si="1"/>
        <v>121</v>
      </c>
      <c r="F25" s="31">
        <v>107.764</v>
      </c>
      <c r="G25" s="33">
        <f>Table2[[#This Row],[visible max]]-Table2[[#This Row],[min (mm)]]</f>
        <v>107.764</v>
      </c>
    </row>
    <row r="26" spans="1:9">
      <c r="A26" s="30" t="s">
        <v>37</v>
      </c>
      <c r="B26" s="30" t="s">
        <v>82</v>
      </c>
      <c r="C26" s="32">
        <v>0</v>
      </c>
      <c r="D26" s="33">
        <v>145.60900000000001</v>
      </c>
      <c r="E26" s="31">
        <f t="shared" si="1"/>
        <v>145.60900000000001</v>
      </c>
      <c r="F26" s="31">
        <v>106.78700000000001</v>
      </c>
      <c r="G26" s="33">
        <f>Table2[[#This Row],[visible max]]-Table2[[#This Row],[min (mm)]]</f>
        <v>106.78700000000001</v>
      </c>
    </row>
    <row r="27" spans="1:9">
      <c r="A27" s="30" t="s">
        <v>38</v>
      </c>
      <c r="B27" s="30" t="s">
        <v>87</v>
      </c>
      <c r="C27" s="32">
        <v>0.78935999999999995</v>
      </c>
      <c r="D27" s="33">
        <v>122.57</v>
      </c>
      <c r="E27" s="31">
        <f t="shared" si="1"/>
        <v>121.78063999999999</v>
      </c>
      <c r="F27" s="31">
        <v>105.75</v>
      </c>
      <c r="G27" s="33">
        <f>Table2[[#This Row],[visible max]]-Table2[[#This Row],[min (mm)]]</f>
        <v>104.96064</v>
      </c>
    </row>
    <row r="28" spans="1:9">
      <c r="A28" s="30" t="s">
        <v>39</v>
      </c>
      <c r="B28" s="30" t="s">
        <v>81</v>
      </c>
      <c r="C28" s="32">
        <v>15.566000000000001</v>
      </c>
      <c r="D28" s="33">
        <v>195.61</v>
      </c>
      <c r="E28" s="31">
        <f t="shared" si="1"/>
        <v>180.04400000000001</v>
      </c>
      <c r="F28" s="31">
        <v>160.97999999999999</v>
      </c>
      <c r="G28" s="33">
        <f>Table2[[#This Row],[visible max]]-Table2[[#This Row],[min (mm)]]</f>
        <v>145.41399999999999</v>
      </c>
    </row>
    <row r="29" spans="1:9">
      <c r="A29" s="30" t="s">
        <v>40</v>
      </c>
      <c r="B29" s="30" t="s">
        <v>86</v>
      </c>
      <c r="C29" s="32">
        <v>1.4372</v>
      </c>
      <c r="D29" s="33">
        <v>90.212999999999994</v>
      </c>
      <c r="E29" s="31">
        <f t="shared" si="1"/>
        <v>88.77579999999999</v>
      </c>
      <c r="F29" s="31">
        <v>61.314</v>
      </c>
      <c r="G29" s="33">
        <f>Table2[[#This Row],[visible max]]-Table2[[#This Row],[min (mm)]]</f>
        <v>59.876800000000003</v>
      </c>
    </row>
    <row r="30" spans="1:9">
      <c r="A30" s="30" t="s">
        <v>41</v>
      </c>
      <c r="B30" s="30" t="s">
        <v>85</v>
      </c>
      <c r="C30" s="32">
        <v>-6.1247999999999996</v>
      </c>
      <c r="D30" s="33">
        <v>194.42</v>
      </c>
      <c r="E30" s="31">
        <f t="shared" si="1"/>
        <v>200.54479999999998</v>
      </c>
      <c r="F30" s="31">
        <v>171.42</v>
      </c>
      <c r="G30" s="33">
        <f>Table2[[#This Row],[visible max]]-Table2[[#This Row],[min (mm)]]</f>
        <v>177.54479999999998</v>
      </c>
    </row>
    <row r="31" spans="1:9">
      <c r="A31" s="30" t="s">
        <v>43</v>
      </c>
      <c r="B31" s="30" t="s">
        <v>90</v>
      </c>
      <c r="C31" s="32">
        <v>-6.0292000000000003</v>
      </c>
      <c r="D31" s="33">
        <v>127.26</v>
      </c>
      <c r="E31" s="31">
        <f t="shared" si="1"/>
        <v>133.28919999999999</v>
      </c>
      <c r="F31" s="31">
        <v>113.71</v>
      </c>
      <c r="G31" s="33">
        <f>Table2[[#This Row],[visible max]]-Table2[[#This Row],[min (mm)]]</f>
        <v>119.7392</v>
      </c>
    </row>
    <row r="32" spans="1:9">
      <c r="A32" s="30" t="s">
        <v>44</v>
      </c>
      <c r="B32" s="30" t="s">
        <v>89</v>
      </c>
      <c r="C32" s="32">
        <v>0.65254000000000001</v>
      </c>
      <c r="D32" s="33">
        <v>138.08000000000001</v>
      </c>
      <c r="E32" s="31">
        <f t="shared" si="1"/>
        <v>137.42746000000002</v>
      </c>
      <c r="F32" s="31">
        <v>116.45</v>
      </c>
      <c r="G32" s="33">
        <f>Table2[[#This Row],[visible max]]-Table2[[#This Row],[min (mm)]]</f>
        <v>115.79746</v>
      </c>
    </row>
    <row r="33" spans="1:8">
      <c r="A33" s="30" t="s">
        <v>45</v>
      </c>
      <c r="B33" s="30" t="s">
        <v>153</v>
      </c>
      <c r="C33" s="32">
        <v>0.73014999999999997</v>
      </c>
      <c r="D33" s="33">
        <v>201.68</v>
      </c>
      <c r="E33" s="31">
        <f t="shared" si="1"/>
        <v>200.94985</v>
      </c>
      <c r="F33" s="31">
        <v>173.87</v>
      </c>
      <c r="G33" s="33">
        <f>Table2[[#This Row],[visible max]]-Table2[[#This Row],[min (mm)]]</f>
        <v>173.13985</v>
      </c>
    </row>
    <row r="34" spans="1:8">
      <c r="A34" s="30" t="s">
        <v>46</v>
      </c>
      <c r="B34" s="30" t="s">
        <v>80</v>
      </c>
      <c r="C34" s="32">
        <v>1.5028999999999999</v>
      </c>
      <c r="D34" s="33">
        <v>146.99</v>
      </c>
      <c r="E34" s="31">
        <f t="shared" si="1"/>
        <v>145.4871</v>
      </c>
      <c r="F34" s="34">
        <v>102.35</v>
      </c>
      <c r="G34" s="36">
        <f>Table2[[#This Row],[visible max]]-Table2[[#This Row],[min (mm)]]</f>
        <v>100.8471</v>
      </c>
    </row>
    <row r="36" spans="1:8" ht="15.75" thickBot="1">
      <c r="A36" s="37" t="s">
        <v>26</v>
      </c>
      <c r="B36" s="37" t="s">
        <v>147</v>
      </c>
      <c r="C36" s="37" t="s">
        <v>23</v>
      </c>
      <c r="D36" s="38" t="s">
        <v>22</v>
      </c>
      <c r="E36" s="41" t="s">
        <v>24</v>
      </c>
      <c r="F36" s="40" t="s">
        <v>145</v>
      </c>
      <c r="G36" s="37" t="s">
        <v>146</v>
      </c>
      <c r="H36" t="s">
        <v>152</v>
      </c>
    </row>
    <row r="37" spans="1:8" ht="15.75" thickTop="1">
      <c r="A37" t="s">
        <v>48</v>
      </c>
      <c r="B37" t="s">
        <v>48</v>
      </c>
      <c r="C37" s="6">
        <v>-0.28106999999999999</v>
      </c>
      <c r="D37" s="2">
        <v>267.87</v>
      </c>
      <c r="E37">
        <f>Table611[[#This Row],[max (mm)]]-Table611[[#This Row],[min (mm)]]</f>
        <v>268.15107</v>
      </c>
      <c r="F37" s="17">
        <v>179.89</v>
      </c>
      <c r="G37">
        <f>Table611[[#This Row],[visible max]]-Table611[[#This Row],[min (mm)]]</f>
        <v>180.17106999999999</v>
      </c>
    </row>
    <row r="38" spans="1:8">
      <c r="A38" t="s">
        <v>49</v>
      </c>
      <c r="B38" t="s">
        <v>49</v>
      </c>
      <c r="C38" s="6">
        <v>-6.3395999999999999</v>
      </c>
      <c r="D38" s="2">
        <v>218.51</v>
      </c>
      <c r="E38">
        <f>Table611[[#This Row],[max (mm)]]-Table611[[#This Row],[min (mm)]]</f>
        <v>224.84959999999998</v>
      </c>
      <c r="F38" s="17">
        <v>151.24</v>
      </c>
      <c r="G38">
        <f>Table611[[#This Row],[visible max]]-Table611[[#This Row],[min (mm)]]</f>
        <v>157.5796</v>
      </c>
    </row>
    <row r="39" spans="1:8">
      <c r="A39" t="s">
        <v>50</v>
      </c>
      <c r="B39" t="s">
        <v>50</v>
      </c>
      <c r="C39" s="6">
        <v>12.791</v>
      </c>
      <c r="D39" s="2">
        <v>277.73</v>
      </c>
      <c r="E39">
        <f>Table611[[#This Row],[max (mm)]]-Table611[[#This Row],[min (mm)]]</f>
        <v>264.93900000000002</v>
      </c>
      <c r="F39" s="17">
        <v>123.95</v>
      </c>
      <c r="G39">
        <f>Table611[[#This Row],[visible max]]-Table611[[#This Row],[min (mm)]]</f>
        <v>111.15900000000001</v>
      </c>
    </row>
    <row r="40" spans="1:8">
      <c r="A40" t="s">
        <v>51</v>
      </c>
      <c r="B40" t="s">
        <v>51</v>
      </c>
      <c r="C40" s="6">
        <v>18.2</v>
      </c>
      <c r="D40" s="2">
        <v>283.26</v>
      </c>
      <c r="E40">
        <f>Table611[[#This Row],[max (mm)]]-Table611[[#This Row],[min (mm)]]</f>
        <v>265.06</v>
      </c>
      <c r="F40" s="17">
        <v>163.76</v>
      </c>
      <c r="G40">
        <f>Table611[[#This Row],[visible max]]-Table611[[#This Row],[min (mm)]]</f>
        <v>145.56</v>
      </c>
    </row>
    <row r="41" spans="1:8">
      <c r="A41" t="s">
        <v>52</v>
      </c>
      <c r="B41" t="s">
        <v>52</v>
      </c>
      <c r="C41" s="6">
        <v>-11.695</v>
      </c>
      <c r="D41" s="2">
        <v>287.24</v>
      </c>
      <c r="E41">
        <f>Table611[[#This Row],[max (mm)]]-Table611[[#This Row],[min (mm)]]</f>
        <v>298.935</v>
      </c>
      <c r="F41" s="17">
        <v>152.94999999999999</v>
      </c>
      <c r="G41">
        <f>Table611[[#This Row],[visible max]]-Table611[[#This Row],[min (mm)]]</f>
        <v>164.64499999999998</v>
      </c>
    </row>
    <row r="42" spans="1:8">
      <c r="A42" t="s">
        <v>53</v>
      </c>
      <c r="B42" t="s">
        <v>53</v>
      </c>
      <c r="C42" s="6">
        <v>5.8310000000000004</v>
      </c>
      <c r="D42" s="2">
        <v>215.83</v>
      </c>
      <c r="E42">
        <f>Table611[[#This Row],[max (mm)]]-Table611[[#This Row],[min (mm)]]</f>
        <v>209.99900000000002</v>
      </c>
      <c r="F42" s="17">
        <v>124.07</v>
      </c>
      <c r="G42">
        <f>Table611[[#This Row],[visible max]]-Table611[[#This Row],[min (mm)]]</f>
        <v>118.23899999999999</v>
      </c>
    </row>
    <row r="43" spans="1:8">
      <c r="A43" t="s">
        <v>54</v>
      </c>
      <c r="B43" t="s">
        <v>54</v>
      </c>
      <c r="C43" s="6">
        <v>8.4276999999999997</v>
      </c>
      <c r="D43" s="2">
        <v>282.39999999999998</v>
      </c>
      <c r="E43">
        <f>Table611[[#This Row],[max (mm)]]-Table611[[#This Row],[min (mm)]]</f>
        <v>273.97229999999996</v>
      </c>
      <c r="F43" s="17">
        <v>121.08</v>
      </c>
      <c r="G43">
        <f>Table611[[#This Row],[visible max]]-Table611[[#This Row],[min (mm)]]</f>
        <v>112.6523</v>
      </c>
    </row>
    <row r="44" spans="1:8">
      <c r="A44" t="s">
        <v>55</v>
      </c>
      <c r="B44" t="s">
        <v>55</v>
      </c>
      <c r="C44" s="6">
        <v>55.694000000000003</v>
      </c>
      <c r="D44" s="2">
        <v>293.45999999999998</v>
      </c>
      <c r="E44">
        <f>Table611[[#This Row],[max (mm)]]-Table611[[#This Row],[min (mm)]]</f>
        <v>237.76599999999996</v>
      </c>
      <c r="F44" s="17">
        <v>164.18</v>
      </c>
      <c r="G44">
        <f>Table611[[#This Row],[visible max]]-Table611[[#This Row],[min (mm)]]</f>
        <v>108.486</v>
      </c>
    </row>
    <row r="45" spans="1:8">
      <c r="A45" t="s">
        <v>56</v>
      </c>
      <c r="B45" t="s">
        <v>56</v>
      </c>
      <c r="C45" s="6">
        <v>8.5954999999999995</v>
      </c>
      <c r="D45" s="2">
        <v>341.02</v>
      </c>
      <c r="E45">
        <f>Table611[[#This Row],[max (mm)]]-Table611[[#This Row],[min (mm)]]</f>
        <v>332.42449999999997</v>
      </c>
      <c r="F45" s="17">
        <v>104.21</v>
      </c>
      <c r="G45">
        <f>Table611[[#This Row],[visible max]]-Table611[[#This Row],[min (mm)]]</f>
        <v>95.614499999999992</v>
      </c>
    </row>
    <row r="46" spans="1:8">
      <c r="A46" t="s">
        <v>57</v>
      </c>
      <c r="B46" t="s">
        <v>57</v>
      </c>
      <c r="C46" s="6">
        <v>-8.9504000000000001</v>
      </c>
      <c r="D46" s="2">
        <v>260.52</v>
      </c>
      <c r="E46">
        <f>Table611[[#This Row],[max (mm)]]-Table611[[#This Row],[min (mm)]]</f>
        <v>269.47039999999998</v>
      </c>
      <c r="F46" s="17">
        <v>117.59</v>
      </c>
      <c r="G46">
        <f>Table611[[#This Row],[visible max]]-Table611[[#This Row],[min (mm)]]</f>
        <v>126.54040000000001</v>
      </c>
    </row>
    <row r="47" spans="1:8">
      <c r="A47" t="s">
        <v>58</v>
      </c>
      <c r="B47" t="s">
        <v>58</v>
      </c>
      <c r="C47" s="6">
        <v>5.5094000000000003</v>
      </c>
      <c r="D47" s="2">
        <v>349.56</v>
      </c>
      <c r="E47">
        <f>Table611[[#This Row],[max (mm)]]-Table611[[#This Row],[min (mm)]]</f>
        <v>344.05059999999997</v>
      </c>
      <c r="F47" s="17">
        <v>167.75</v>
      </c>
      <c r="G47">
        <f>Table611[[#This Row],[visible max]]-Table611[[#This Row],[min (mm)]]</f>
        <v>162.2406</v>
      </c>
    </row>
    <row r="48" spans="1:8">
      <c r="A48" t="s">
        <v>59</v>
      </c>
      <c r="B48" t="s">
        <v>59</v>
      </c>
      <c r="C48" s="6">
        <v>-24.779</v>
      </c>
      <c r="D48" s="2">
        <v>210.46</v>
      </c>
      <c r="E48">
        <f>Table611[[#This Row],[max (mm)]]-Table611[[#This Row],[min (mm)]]</f>
        <v>235.239</v>
      </c>
      <c r="F48" s="17">
        <v>131.13999999999999</v>
      </c>
      <c r="G48">
        <f>Table611[[#This Row],[visible max]]-Table611[[#This Row],[min (mm)]]</f>
        <v>155.91899999999998</v>
      </c>
    </row>
    <row r="49" spans="1:7">
      <c r="A49" t="s">
        <v>60</v>
      </c>
      <c r="B49" t="s">
        <v>60</v>
      </c>
      <c r="C49" s="6">
        <v>0.72641</v>
      </c>
      <c r="D49" s="2">
        <v>233.88</v>
      </c>
      <c r="E49">
        <f>Table611[[#This Row],[max (mm)]]-Table611[[#This Row],[min (mm)]]</f>
        <v>233.15359000000001</v>
      </c>
      <c r="F49" s="17">
        <v>155.56</v>
      </c>
      <c r="G49">
        <f>Table611[[#This Row],[visible max]]-Table611[[#This Row],[min (mm)]]</f>
        <v>154.83359000000002</v>
      </c>
    </row>
    <row r="50" spans="1:7">
      <c r="A50" t="s">
        <v>61</v>
      </c>
      <c r="B50" t="s">
        <v>61</v>
      </c>
      <c r="C50" s="6">
        <v>14.340999999999999</v>
      </c>
      <c r="D50" s="2">
        <v>279.16000000000003</v>
      </c>
      <c r="E50">
        <f>Table611[[#This Row],[max (mm)]]-Table611[[#This Row],[min (mm)]]</f>
        <v>264.81900000000002</v>
      </c>
      <c r="F50" s="17">
        <v>157.1</v>
      </c>
      <c r="G50">
        <f>Table611[[#This Row],[visible max]]-Table611[[#This Row],[min (mm)]]</f>
        <v>142.75899999999999</v>
      </c>
    </row>
    <row r="51" spans="1:7">
      <c r="A51" t="s">
        <v>62</v>
      </c>
      <c r="B51" t="s">
        <v>62</v>
      </c>
      <c r="C51" s="6">
        <v>19.591999999999999</v>
      </c>
      <c r="D51" s="2">
        <v>237.34</v>
      </c>
      <c r="E51">
        <f>Table611[[#This Row],[max (mm)]]-Table611[[#This Row],[min (mm)]]</f>
        <v>217.74799999999999</v>
      </c>
      <c r="F51" s="17">
        <v>134.15</v>
      </c>
      <c r="G51">
        <f>Table611[[#This Row],[visible max]]-Table611[[#This Row],[min (mm)]]</f>
        <v>114.55800000000001</v>
      </c>
    </row>
    <row r="52" spans="1:7">
      <c r="A52" t="s">
        <v>63</v>
      </c>
      <c r="B52" t="s">
        <v>63</v>
      </c>
      <c r="C52" s="6">
        <v>-24.585999999999999</v>
      </c>
      <c r="D52" s="2">
        <v>210.64</v>
      </c>
      <c r="E52">
        <f>Table611[[#This Row],[max (mm)]]-Table611[[#This Row],[min (mm)]]</f>
        <v>235.226</v>
      </c>
      <c r="F52" s="17">
        <v>100.29</v>
      </c>
      <c r="G52">
        <f>Table611[[#This Row],[visible max]]-Table611[[#This Row],[min (mm)]]</f>
        <v>124.876</v>
      </c>
    </row>
    <row r="53" spans="1:7">
      <c r="A53" t="s">
        <v>64</v>
      </c>
      <c r="B53" t="s">
        <v>64</v>
      </c>
      <c r="C53" s="6">
        <v>-12.287000000000001</v>
      </c>
      <c r="D53" s="2">
        <v>250.69</v>
      </c>
      <c r="E53">
        <f>Table611[[#This Row],[max (mm)]]-Table611[[#This Row],[min (mm)]]</f>
        <v>262.97699999999998</v>
      </c>
      <c r="F53" s="17">
        <v>65.826999999999998</v>
      </c>
      <c r="G53">
        <f>Table611[[#This Row],[visible max]]-Table611[[#This Row],[min (mm)]]</f>
        <v>78.114000000000004</v>
      </c>
    </row>
    <row r="54" spans="1:7">
      <c r="A54" t="s">
        <v>65</v>
      </c>
      <c r="B54" t="s">
        <v>65</v>
      </c>
      <c r="C54" s="6">
        <v>-7.22</v>
      </c>
      <c r="D54" s="2">
        <v>265.94</v>
      </c>
      <c r="E54">
        <f>Table611[[#This Row],[max (mm)]]-Table611[[#This Row],[min (mm)]]</f>
        <v>273.16000000000003</v>
      </c>
      <c r="F54" s="17">
        <v>149.04</v>
      </c>
      <c r="G54">
        <f>Table611[[#This Row],[visible max]]-Table611[[#This Row],[min (mm)]]</f>
        <v>156.26</v>
      </c>
    </row>
    <row r="55" spans="1:7">
      <c r="A55" t="s">
        <v>66</v>
      </c>
      <c r="B55" t="s">
        <v>66</v>
      </c>
      <c r="C55" s="6">
        <v>-26.268000000000001</v>
      </c>
      <c r="D55" s="2">
        <v>233.3</v>
      </c>
      <c r="E55">
        <f>Table611[[#This Row],[max (mm)]]-Table611[[#This Row],[min (mm)]]</f>
        <v>259.56799999999998</v>
      </c>
      <c r="F55" s="17">
        <v>112.06</v>
      </c>
      <c r="G55">
        <f>Table611[[#This Row],[visible max]]-Table611[[#This Row],[min (mm)]]</f>
        <v>138.328</v>
      </c>
    </row>
    <row r="56" spans="1:7">
      <c r="A56" t="s">
        <v>67</v>
      </c>
      <c r="B56" t="s">
        <v>67</v>
      </c>
      <c r="C56" s="6">
        <v>1.2215</v>
      </c>
      <c r="D56" s="2">
        <v>227.56</v>
      </c>
      <c r="E56">
        <f>Table611[[#This Row],[max (mm)]]-Table611[[#This Row],[min (mm)]]</f>
        <v>226.33850000000001</v>
      </c>
      <c r="F56" s="17">
        <v>131.49</v>
      </c>
      <c r="G56">
        <f>Table611[[#This Row],[visible max]]-Table611[[#This Row],[min (mm)]]</f>
        <v>130.26850000000002</v>
      </c>
    </row>
    <row r="57" spans="1:7">
      <c r="A57" t="s">
        <v>68</v>
      </c>
      <c r="B57" t="s">
        <v>68</v>
      </c>
      <c r="C57" s="6">
        <v>-6.9671000000000003</v>
      </c>
      <c r="D57" s="2">
        <v>272.31</v>
      </c>
      <c r="E57">
        <f>Table611[[#This Row],[max (mm)]]-Table611[[#This Row],[min (mm)]]</f>
        <v>279.27710000000002</v>
      </c>
      <c r="F57" s="17">
        <v>124.48</v>
      </c>
      <c r="G57">
        <f>Table611[[#This Row],[visible max]]-Table611[[#This Row],[min (mm)]]</f>
        <v>131.44710000000001</v>
      </c>
    </row>
    <row r="58" spans="1:7">
      <c r="A58" t="s">
        <v>69</v>
      </c>
      <c r="B58" t="s">
        <v>69</v>
      </c>
      <c r="C58" s="6">
        <v>29.971</v>
      </c>
      <c r="D58" s="2">
        <v>267.67</v>
      </c>
      <c r="E58">
        <f>Table611[[#This Row],[max (mm)]]-Table611[[#This Row],[min (mm)]]</f>
        <v>237.69900000000001</v>
      </c>
      <c r="F58" s="18">
        <v>161.5</v>
      </c>
      <c r="G58">
        <f>Table611[[#This Row],[visible max]]-Table611[[#This Row],[min (mm)]]</f>
        <v>131.529</v>
      </c>
    </row>
    <row r="60" spans="1:7" ht="15.75" thickBot="1">
      <c r="A60" s="42" t="s">
        <v>27</v>
      </c>
      <c r="B60" s="43" t="s">
        <v>147</v>
      </c>
      <c r="C60" s="43" t="s">
        <v>23</v>
      </c>
      <c r="D60" s="44" t="s">
        <v>22</v>
      </c>
      <c r="E60" s="41" t="s">
        <v>24</v>
      </c>
      <c r="F60" s="40" t="s">
        <v>145</v>
      </c>
      <c r="G60" s="37" t="s">
        <v>146</v>
      </c>
    </row>
    <row r="61" spans="1:7" ht="15.75" thickTop="1">
      <c r="A61">
        <v>3</v>
      </c>
      <c r="B61" t="s">
        <v>154</v>
      </c>
      <c r="C61" s="6">
        <v>6.585</v>
      </c>
      <c r="D61" s="2">
        <v>559.91</v>
      </c>
      <c r="E61">
        <f>D61-C61</f>
        <v>553.32499999999993</v>
      </c>
      <c r="F61" s="2">
        <v>559.91</v>
      </c>
      <c r="G61">
        <f>F61-C61</f>
        <v>553.32499999999993</v>
      </c>
    </row>
    <row r="62" spans="1:7">
      <c r="A62">
        <v>6</v>
      </c>
      <c r="B62" t="s">
        <v>155</v>
      </c>
      <c r="C62" s="6">
        <v>-15.856999999999999</v>
      </c>
      <c r="D62" s="2">
        <v>177.65700000000001</v>
      </c>
      <c r="E62">
        <f t="shared" ref="E62:E75" si="2">D62-C62</f>
        <v>193.51400000000001</v>
      </c>
      <c r="F62" s="2">
        <v>177.65700000000001</v>
      </c>
      <c r="G62">
        <f t="shared" ref="G62:G75" si="3">F62-C62</f>
        <v>193.51400000000001</v>
      </c>
    </row>
    <row r="63" spans="1:7">
      <c r="A63">
        <v>7</v>
      </c>
      <c r="B63" t="s">
        <v>156</v>
      </c>
      <c r="C63" s="6">
        <v>33.917999999999999</v>
      </c>
      <c r="D63" s="2">
        <v>311.38</v>
      </c>
      <c r="E63">
        <f t="shared" si="2"/>
        <v>277.46199999999999</v>
      </c>
      <c r="F63" s="2">
        <v>311.38</v>
      </c>
      <c r="G63">
        <f t="shared" si="3"/>
        <v>277.46199999999999</v>
      </c>
    </row>
    <row r="64" spans="1:7">
      <c r="A64">
        <v>8</v>
      </c>
      <c r="B64" t="s">
        <v>157</v>
      </c>
      <c r="C64" s="6">
        <v>-14.363</v>
      </c>
      <c r="D64" s="2">
        <v>310.5</v>
      </c>
      <c r="E64">
        <f t="shared" si="2"/>
        <v>324.863</v>
      </c>
      <c r="F64" s="2">
        <v>310.5</v>
      </c>
      <c r="G64">
        <f t="shared" si="3"/>
        <v>324.863</v>
      </c>
    </row>
    <row r="65" spans="1:7">
      <c r="A65">
        <v>9</v>
      </c>
      <c r="B65" t="s">
        <v>158</v>
      </c>
      <c r="C65" s="6">
        <v>18.079999999999998</v>
      </c>
      <c r="D65" s="2">
        <v>429.14</v>
      </c>
      <c r="E65">
        <f t="shared" si="2"/>
        <v>411.06</v>
      </c>
      <c r="F65" s="2">
        <v>429.14</v>
      </c>
      <c r="G65">
        <f t="shared" si="3"/>
        <v>411.06</v>
      </c>
    </row>
    <row r="66" spans="1:7">
      <c r="A66">
        <v>10</v>
      </c>
      <c r="B66" t="s">
        <v>159</v>
      </c>
      <c r="C66" s="6">
        <v>-11.029</v>
      </c>
      <c r="D66" s="2">
        <v>605.14</v>
      </c>
      <c r="E66">
        <f t="shared" si="2"/>
        <v>616.16899999999998</v>
      </c>
      <c r="F66" s="2">
        <v>605.14</v>
      </c>
      <c r="G66">
        <f t="shared" si="3"/>
        <v>616.16899999999998</v>
      </c>
    </row>
    <row r="67" spans="1:7">
      <c r="A67">
        <v>11</v>
      </c>
      <c r="B67" t="s">
        <v>160</v>
      </c>
      <c r="C67" s="6">
        <v>924544</v>
      </c>
      <c r="D67" s="2">
        <v>934324</v>
      </c>
      <c r="E67">
        <f t="shared" si="2"/>
        <v>9780</v>
      </c>
      <c r="F67" s="2">
        <v>934324</v>
      </c>
      <c r="G67">
        <f t="shared" si="3"/>
        <v>9780</v>
      </c>
    </row>
    <row r="68" spans="1:7">
      <c r="A68">
        <v>12</v>
      </c>
      <c r="B68" t="s">
        <v>161</v>
      </c>
      <c r="C68" s="6">
        <v>923177</v>
      </c>
      <c r="D68" s="2">
        <v>934554</v>
      </c>
      <c r="E68">
        <f t="shared" si="2"/>
        <v>11377</v>
      </c>
      <c r="F68" s="2">
        <v>934554</v>
      </c>
      <c r="G68">
        <f t="shared" si="3"/>
        <v>11377</v>
      </c>
    </row>
    <row r="69" spans="1:7">
      <c r="A69">
        <v>13</v>
      </c>
      <c r="B69" t="s">
        <v>162</v>
      </c>
      <c r="C69" s="6">
        <v>317.81</v>
      </c>
      <c r="D69" s="2">
        <v>597.16</v>
      </c>
      <c r="E69">
        <f t="shared" si="2"/>
        <v>279.34999999999997</v>
      </c>
      <c r="F69" s="2">
        <v>597.16</v>
      </c>
      <c r="G69">
        <f t="shared" si="3"/>
        <v>279.34999999999997</v>
      </c>
    </row>
    <row r="70" spans="1:7">
      <c r="A70">
        <v>14</v>
      </c>
      <c r="B70" t="s">
        <v>163</v>
      </c>
      <c r="C70" s="6">
        <v>328.98</v>
      </c>
      <c r="D70" s="2">
        <v>598.79999999999995</v>
      </c>
      <c r="E70">
        <f t="shared" si="2"/>
        <v>269.81999999999994</v>
      </c>
      <c r="F70" s="2">
        <v>598.79999999999995</v>
      </c>
      <c r="G70">
        <f t="shared" si="3"/>
        <v>269.81999999999994</v>
      </c>
    </row>
    <row r="71" spans="1:7">
      <c r="A71">
        <v>15</v>
      </c>
      <c r="B71" t="s">
        <v>164</v>
      </c>
      <c r="C71" s="6">
        <v>147.85</v>
      </c>
      <c r="D71" s="2">
        <v>502</v>
      </c>
      <c r="E71">
        <f t="shared" si="2"/>
        <v>354.15</v>
      </c>
      <c r="F71" s="2">
        <v>502</v>
      </c>
      <c r="G71">
        <f t="shared" si="3"/>
        <v>354.15</v>
      </c>
    </row>
    <row r="72" spans="1:7">
      <c r="A72">
        <v>16</v>
      </c>
      <c r="B72" t="s">
        <v>165</v>
      </c>
      <c r="C72" s="6">
        <v>348.07</v>
      </c>
      <c r="D72" s="2">
        <v>821.09</v>
      </c>
      <c r="E72">
        <f t="shared" si="2"/>
        <v>473.02000000000004</v>
      </c>
      <c r="F72" s="2">
        <v>821.09</v>
      </c>
      <c r="G72">
        <f t="shared" si="3"/>
        <v>473.02000000000004</v>
      </c>
    </row>
    <row r="73" spans="1:7">
      <c r="A73">
        <v>17</v>
      </c>
      <c r="B73" t="s">
        <v>166</v>
      </c>
      <c r="C73" s="6">
        <v>17.748000000000001</v>
      </c>
      <c r="D73" s="2">
        <v>684.41</v>
      </c>
      <c r="E73">
        <f t="shared" si="2"/>
        <v>666.66199999999992</v>
      </c>
      <c r="F73" s="2">
        <v>684.41</v>
      </c>
      <c r="G73">
        <f t="shared" si="3"/>
        <v>666.66199999999992</v>
      </c>
    </row>
    <row r="74" spans="1:7">
      <c r="A74">
        <v>18</v>
      </c>
      <c r="B74" t="s">
        <v>167</v>
      </c>
      <c r="C74" s="6">
        <v>-155.75</v>
      </c>
      <c r="D74" s="2">
        <v>248.88</v>
      </c>
      <c r="E74">
        <f t="shared" si="2"/>
        <v>404.63</v>
      </c>
      <c r="F74" s="2">
        <v>248.88</v>
      </c>
      <c r="G74">
        <f t="shared" si="3"/>
        <v>404.63</v>
      </c>
    </row>
    <row r="75" spans="1:7">
      <c r="A75">
        <v>20</v>
      </c>
      <c r="B75" t="s">
        <v>168</v>
      </c>
      <c r="C75" s="6">
        <v>-34.231000000000002</v>
      </c>
      <c r="D75" s="2">
        <v>482.67</v>
      </c>
      <c r="E75">
        <f t="shared" si="2"/>
        <v>516.90100000000007</v>
      </c>
      <c r="F75" s="2">
        <v>482.67</v>
      </c>
      <c r="G75">
        <f t="shared" si="3"/>
        <v>516.90100000000007</v>
      </c>
    </row>
    <row r="79" spans="1:7">
      <c r="A79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25" zoomScaleNormal="100" workbookViewId="0">
      <selection activeCell="I31" sqref="I31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2023-08-29T15:15:26Z</dcterms:modified>
</cp:coreProperties>
</file>