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showPivotChartFilter="1" defaultThemeVersion="124226"/>
  <bookViews>
    <workbookView xWindow="360" yWindow="75" windowWidth="14355" windowHeight="4695" activeTab="1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Sheet1!$A$16:$C$20</definedName>
    <definedName name="_xlnm._FilterDatabase" localSheetId="2" hidden="1">Sheet2!$A$1:$J$21</definedName>
    <definedName name="_xlnm._FilterDatabase" localSheetId="5" hidden="1">Sheet6!$A$1:$K$21</definedName>
  </definedNames>
  <calcPr calcId="125725"/>
  <pivotCaches>
    <pivotCache cacheId="1" r:id="rId7"/>
  </pivotCaches>
</workbook>
</file>

<file path=xl/calcChain.xml><?xml version="1.0" encoding="utf-8"?>
<calcChain xmlns="http://schemas.openxmlformats.org/spreadsheetml/2006/main">
  <c r="H22" i="4"/>
  <c r="H21"/>
  <c r="G19"/>
  <c r="G18"/>
  <c r="G17"/>
  <c r="F14"/>
  <c r="G11"/>
  <c r="G7"/>
  <c r="G4"/>
  <c r="G2"/>
  <c r="B2" i="5"/>
  <c r="B3"/>
  <c r="B4"/>
  <c r="B5"/>
  <c r="B6"/>
  <c r="B7"/>
  <c r="B8"/>
  <c r="B9"/>
  <c r="B10"/>
  <c r="B1"/>
  <c r="B3" i="3"/>
  <c r="B4"/>
  <c r="B5"/>
  <c r="B6"/>
  <c r="B7"/>
  <c r="J3" i="2"/>
  <c r="J4"/>
  <c r="J5"/>
  <c r="J6"/>
  <c r="J7"/>
  <c r="J8"/>
  <c r="J2"/>
  <c r="H3"/>
  <c r="H4"/>
  <c r="H5"/>
  <c r="H6"/>
  <c r="H7"/>
  <c r="H8"/>
  <c r="H9"/>
  <c r="H10"/>
  <c r="H11"/>
  <c r="H12"/>
  <c r="H13"/>
  <c r="H2"/>
  <c r="F2"/>
  <c r="A11" i="1"/>
  <c r="B11"/>
  <c r="C11"/>
  <c r="A15"/>
  <c r="B16"/>
  <c r="B17"/>
  <c r="F3"/>
  <c r="F4"/>
  <c r="E3"/>
  <c r="G3" s="1"/>
  <c r="E4"/>
  <c r="G4" s="1"/>
  <c r="D3"/>
  <c r="D4"/>
  <c r="F2"/>
  <c r="E2"/>
  <c r="G2" s="1"/>
  <c r="A13" s="1"/>
  <c r="D2"/>
  <c r="B8" i="3"/>
  <c r="B2"/>
</calcChain>
</file>

<file path=xl/sharedStrings.xml><?xml version="1.0" encoding="utf-8"?>
<sst xmlns="http://schemas.openxmlformats.org/spreadsheetml/2006/main" count="199" uniqueCount="117">
  <si>
    <t>maths</t>
  </si>
  <si>
    <t>chem</t>
  </si>
  <si>
    <t>average</t>
  </si>
  <si>
    <t>failed subjects</t>
  </si>
  <si>
    <t>result</t>
  </si>
  <si>
    <t>total</t>
  </si>
  <si>
    <t>tells the cell which are not empty</t>
  </si>
  <si>
    <t>tells the sum of non failed subjects</t>
  </si>
  <si>
    <t>tells the non blank subject marks</t>
  </si>
  <si>
    <t xml:space="preserve">lower case </t>
  </si>
  <si>
    <t>PHYSICS</t>
  </si>
  <si>
    <t>UPPER CASE</t>
  </si>
  <si>
    <t>FNAME</t>
  </si>
  <si>
    <t>LNAME</t>
  </si>
  <si>
    <t>E-MAIL</t>
  </si>
  <si>
    <t>THAKUR</t>
  </si>
  <si>
    <t>LINA</t>
  </si>
  <si>
    <t>ANDERSSON</t>
  </si>
  <si>
    <t>ISHU</t>
  </si>
  <si>
    <t>ishuthakur@gmail.com</t>
  </si>
  <si>
    <t>ishulina@gmail.com</t>
  </si>
  <si>
    <t>linaandersson@gmail.com</t>
  </si>
  <si>
    <t>SALE</t>
  </si>
  <si>
    <t>DAY</t>
  </si>
  <si>
    <t>MONTH</t>
  </si>
  <si>
    <t>QUARTER</t>
  </si>
  <si>
    <t>S.NO</t>
  </si>
  <si>
    <t>mon</t>
  </si>
  <si>
    <t>tues</t>
  </si>
  <si>
    <t>wed</t>
  </si>
  <si>
    <t>thrus</t>
  </si>
  <si>
    <t>fri</t>
  </si>
  <si>
    <t>sat</t>
  </si>
  <si>
    <t>sun</t>
  </si>
  <si>
    <t>jan</t>
  </si>
  <si>
    <t>feb</t>
  </si>
  <si>
    <t>march</t>
  </si>
  <si>
    <t>apri</t>
  </si>
  <si>
    <t>maymay</t>
  </si>
  <si>
    <t>june</t>
  </si>
  <si>
    <t>july</t>
  </si>
  <si>
    <t>oct</t>
  </si>
  <si>
    <t>nov</t>
  </si>
  <si>
    <t>dec</t>
  </si>
  <si>
    <t>TOTAL SALE</t>
  </si>
  <si>
    <t>may</t>
  </si>
  <si>
    <t>august</t>
  </si>
  <si>
    <t>spe</t>
  </si>
  <si>
    <t>MONTHLY SALE</t>
  </si>
  <si>
    <t>TOTAL</t>
  </si>
  <si>
    <t>DAYS</t>
  </si>
  <si>
    <t>DAYS SALE</t>
  </si>
  <si>
    <t>In words</t>
  </si>
  <si>
    <t>Numbers</t>
  </si>
  <si>
    <t>S.no</t>
  </si>
  <si>
    <t>Name</t>
  </si>
  <si>
    <t>ID</t>
  </si>
  <si>
    <t>Ishu</t>
  </si>
  <si>
    <t>Lina</t>
  </si>
  <si>
    <t>IshuLina</t>
  </si>
  <si>
    <t>Gupta</t>
  </si>
  <si>
    <t>Walia</t>
  </si>
  <si>
    <t>Gera</t>
  </si>
  <si>
    <t>Hai</t>
  </si>
  <si>
    <t>Adtiya</t>
  </si>
  <si>
    <t>Sachin</t>
  </si>
  <si>
    <t>anjali</t>
  </si>
  <si>
    <t>Bhavika</t>
  </si>
  <si>
    <t>Amarveer</t>
  </si>
  <si>
    <t>Salona</t>
  </si>
  <si>
    <t>Boo</t>
  </si>
  <si>
    <t>Chaudary</t>
  </si>
  <si>
    <t>lovish</t>
  </si>
  <si>
    <t>thondu</t>
  </si>
  <si>
    <t>arora</t>
  </si>
  <si>
    <t>Attendence</t>
  </si>
  <si>
    <t>p</t>
  </si>
  <si>
    <t>Honeytus</t>
  </si>
  <si>
    <t>akhilesh</t>
  </si>
  <si>
    <t>DATE</t>
  </si>
  <si>
    <t xml:space="preserve">                                  HELLO</t>
  </si>
  <si>
    <t>TRIM COMMMAND</t>
  </si>
  <si>
    <t>Ishu,Lina,IshuLina</t>
  </si>
  <si>
    <r>
      <t xml:space="preserve">              </t>
    </r>
    <r>
      <rPr>
        <b/>
        <sz val="11"/>
        <color theme="1"/>
        <rFont val="Calibri"/>
        <family val="2"/>
        <scheme val="minor"/>
      </rPr>
      <t xml:space="preserve">    SUBSTITUDE</t>
    </r>
  </si>
  <si>
    <t>EXACT</t>
  </si>
  <si>
    <t>hello</t>
  </si>
  <si>
    <t>Hello</t>
  </si>
  <si>
    <t>Proper</t>
  </si>
  <si>
    <t>Welcome to Chitkara</t>
  </si>
  <si>
    <t>LEFT RIGHT MID</t>
  </si>
  <si>
    <t>IF ERROR</t>
  </si>
  <si>
    <t>Sc.no</t>
  </si>
  <si>
    <t>Customer</t>
  </si>
  <si>
    <t>Year</t>
  </si>
  <si>
    <t>Product</t>
  </si>
  <si>
    <t>Sale Price</t>
  </si>
  <si>
    <t>Akilesh</t>
  </si>
  <si>
    <t>Ayush</t>
  </si>
  <si>
    <t>Aditya</t>
  </si>
  <si>
    <t>Tulika</t>
  </si>
  <si>
    <t>Chopra</t>
  </si>
  <si>
    <t>Arora</t>
  </si>
  <si>
    <t>Thotiana</t>
  </si>
  <si>
    <t>Ankur</t>
  </si>
  <si>
    <t>Laptop</t>
  </si>
  <si>
    <t>Computer</t>
  </si>
  <si>
    <t>Pendrive</t>
  </si>
  <si>
    <t>Disk</t>
  </si>
  <si>
    <t>CPU</t>
  </si>
  <si>
    <t>UPC</t>
  </si>
  <si>
    <t>Mouse</t>
  </si>
  <si>
    <t>Cable</t>
  </si>
  <si>
    <t>Sum of Sale Price</t>
  </si>
  <si>
    <t>Column Labels</t>
  </si>
  <si>
    <t>Grand Total</t>
  </si>
  <si>
    <t>(All)</t>
  </si>
  <si>
    <t>Row Labels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</si>
</sst>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1" fillId="0" borderId="1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ndense val="0"/>
        <extend val="0"/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8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Sheet2!$H$1</c:f>
              <c:strCache>
                <c:ptCount val="1"/>
                <c:pt idx="0">
                  <c:v>MONTHLY SALE</c:v>
                </c:pt>
              </c:strCache>
            </c:strRef>
          </c:tx>
          <c:cat>
            <c:strRef>
              <c:f>Sheet2!$G$2:$G$13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spe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Sheet2!$H$2:$H$13</c:f>
              <c:numCache>
                <c:formatCode>General</c:formatCode>
                <c:ptCount val="12"/>
                <c:pt idx="0">
                  <c:v>3400</c:v>
                </c:pt>
                <c:pt idx="1">
                  <c:v>4987</c:v>
                </c:pt>
                <c:pt idx="2">
                  <c:v>667</c:v>
                </c:pt>
                <c:pt idx="3">
                  <c:v>4606</c:v>
                </c:pt>
                <c:pt idx="4">
                  <c:v>0</c:v>
                </c:pt>
                <c:pt idx="5">
                  <c:v>1255</c:v>
                </c:pt>
                <c:pt idx="6">
                  <c:v>3897</c:v>
                </c:pt>
                <c:pt idx="7">
                  <c:v>0</c:v>
                </c:pt>
                <c:pt idx="8">
                  <c:v>0</c:v>
                </c:pt>
                <c:pt idx="9">
                  <c:v>6997</c:v>
                </c:pt>
                <c:pt idx="10">
                  <c:v>5657</c:v>
                </c:pt>
                <c:pt idx="11">
                  <c:v>15879</c:v>
                </c:pt>
              </c:numCache>
            </c:numRef>
          </c:val>
        </c:ser>
        <c:axId val="144045952"/>
        <c:axId val="144047488"/>
      </c:barChart>
      <c:catAx>
        <c:axId val="144045952"/>
        <c:scaling>
          <c:orientation val="minMax"/>
        </c:scaling>
        <c:axPos val="b"/>
        <c:tickLblPos val="nextTo"/>
        <c:crossAx val="144047488"/>
        <c:crosses val="autoZero"/>
        <c:auto val="1"/>
        <c:lblAlgn val="ctr"/>
        <c:lblOffset val="100"/>
      </c:catAx>
      <c:valAx>
        <c:axId val="144047488"/>
        <c:scaling>
          <c:orientation val="minMax"/>
        </c:scaling>
        <c:axPos val="l"/>
        <c:majorGridlines/>
        <c:numFmt formatCode="General" sourceLinked="1"/>
        <c:tickLblPos val="nextTo"/>
        <c:crossAx val="1440459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4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Sheet2!$J$1</c:f>
              <c:strCache>
                <c:ptCount val="1"/>
                <c:pt idx="0">
                  <c:v>DAYS SALE</c:v>
                </c:pt>
              </c:strCache>
            </c:strRef>
          </c:tx>
          <c:cat>
            <c:strRef>
              <c:f>Sheet2!$I$2:$I$8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thrus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Sheet2!$J$2:$J$8</c:f>
              <c:numCache>
                <c:formatCode>General</c:formatCode>
                <c:ptCount val="7"/>
                <c:pt idx="0">
                  <c:v>8441</c:v>
                </c:pt>
                <c:pt idx="1">
                  <c:v>9664</c:v>
                </c:pt>
                <c:pt idx="2">
                  <c:v>898</c:v>
                </c:pt>
                <c:pt idx="3">
                  <c:v>4888</c:v>
                </c:pt>
                <c:pt idx="4">
                  <c:v>6780</c:v>
                </c:pt>
                <c:pt idx="5">
                  <c:v>17104</c:v>
                </c:pt>
                <c:pt idx="6">
                  <c:v>367</c:v>
                </c:pt>
              </c:numCache>
            </c:numRef>
          </c:val>
        </c:ser>
        <c:axId val="174160896"/>
        <c:axId val="174641920"/>
      </c:barChart>
      <c:catAx>
        <c:axId val="174160896"/>
        <c:scaling>
          <c:orientation val="minMax"/>
        </c:scaling>
        <c:axPos val="b"/>
        <c:tickLblPos val="nextTo"/>
        <c:crossAx val="174641920"/>
        <c:crosses val="autoZero"/>
        <c:auto val="1"/>
        <c:lblAlgn val="ctr"/>
        <c:lblOffset val="100"/>
      </c:catAx>
      <c:valAx>
        <c:axId val="174641920"/>
        <c:scaling>
          <c:orientation val="minMax"/>
        </c:scaling>
        <c:axPos val="l"/>
        <c:majorGridlines/>
        <c:numFmt formatCode="General" sourceLinked="1"/>
        <c:tickLblPos val="nextTo"/>
        <c:crossAx val="1741608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3"/>
  <c:pivotSource>
    <c:name>[1lecture.xlsx]Sheet6!PivotTable6</c:name>
    <c:fmtId val="0"/>
  </c:pivotSource>
  <c:chart>
    <c:title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Sheet6!$G$24:$G$25</c:f>
              <c:strCache>
                <c:ptCount val="1"/>
                <c:pt idx="0">
                  <c:v>Aditya</c:v>
                </c:pt>
              </c:strCache>
            </c:strRef>
          </c:tx>
          <c:cat>
            <c:strRef>
              <c:f>Sheet6!$F$26:$F$32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Sheet6!$G$26:$G$32</c:f>
              <c:numCache>
                <c:formatCode>General</c:formatCode>
                <c:ptCount val="6"/>
                <c:pt idx="2">
                  <c:v>2091</c:v>
                </c:pt>
              </c:numCache>
            </c:numRef>
          </c:val>
        </c:ser>
        <c:ser>
          <c:idx val="1"/>
          <c:order val="1"/>
          <c:tx>
            <c:strRef>
              <c:f>Sheet6!$H$24:$H$25</c:f>
              <c:strCache>
                <c:ptCount val="1"/>
                <c:pt idx="0">
                  <c:v>Akilesh</c:v>
                </c:pt>
              </c:strCache>
            </c:strRef>
          </c:tx>
          <c:cat>
            <c:strRef>
              <c:f>Sheet6!$F$26:$F$32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Sheet6!$H$26:$H$32</c:f>
              <c:numCache>
                <c:formatCode>General</c:formatCode>
                <c:ptCount val="6"/>
                <c:pt idx="4">
                  <c:v>20000</c:v>
                </c:pt>
              </c:numCache>
            </c:numRef>
          </c:val>
        </c:ser>
        <c:ser>
          <c:idx val="2"/>
          <c:order val="2"/>
          <c:tx>
            <c:strRef>
              <c:f>Sheet6!$I$24:$I$25</c:f>
              <c:strCache>
                <c:ptCount val="1"/>
                <c:pt idx="0">
                  <c:v>Ankur</c:v>
                </c:pt>
              </c:strCache>
            </c:strRef>
          </c:tx>
          <c:cat>
            <c:strRef>
              <c:f>Sheet6!$F$26:$F$32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Sheet6!$I$26:$I$32</c:f>
              <c:numCache>
                <c:formatCode>General</c:formatCode>
                <c:ptCount val="6"/>
                <c:pt idx="0">
                  <c:v>312</c:v>
                </c:pt>
              </c:numCache>
            </c:numRef>
          </c:val>
        </c:ser>
        <c:ser>
          <c:idx val="3"/>
          <c:order val="3"/>
          <c:tx>
            <c:strRef>
              <c:f>Sheet6!$J$24:$J$25</c:f>
              <c:strCache>
                <c:ptCount val="1"/>
                <c:pt idx="0">
                  <c:v>Arora</c:v>
                </c:pt>
              </c:strCache>
            </c:strRef>
          </c:tx>
          <c:cat>
            <c:strRef>
              <c:f>Sheet6!$F$26:$F$32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Sheet6!$J$26:$J$32</c:f>
              <c:numCache>
                <c:formatCode>General</c:formatCode>
                <c:ptCount val="6"/>
                <c:pt idx="1">
                  <c:v>238</c:v>
                </c:pt>
              </c:numCache>
            </c:numRef>
          </c:val>
        </c:ser>
        <c:ser>
          <c:idx val="4"/>
          <c:order val="4"/>
          <c:tx>
            <c:strRef>
              <c:f>Sheet6!$K$24:$K$25</c:f>
              <c:strCache>
                <c:ptCount val="1"/>
                <c:pt idx="0">
                  <c:v>Ayush</c:v>
                </c:pt>
              </c:strCache>
            </c:strRef>
          </c:tx>
          <c:cat>
            <c:strRef>
              <c:f>Sheet6!$F$26:$F$32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Sheet6!$K$26:$K$32</c:f>
              <c:numCache>
                <c:formatCode>General</c:formatCode>
                <c:ptCount val="6"/>
                <c:pt idx="4">
                  <c:v>10000</c:v>
                </c:pt>
              </c:numCache>
            </c:numRef>
          </c:val>
        </c:ser>
        <c:ser>
          <c:idx val="5"/>
          <c:order val="5"/>
          <c:tx>
            <c:strRef>
              <c:f>Sheet6!$L$24:$L$25</c:f>
              <c:strCache>
                <c:ptCount val="1"/>
                <c:pt idx="0">
                  <c:v>Chopra</c:v>
                </c:pt>
              </c:strCache>
            </c:strRef>
          </c:tx>
          <c:cat>
            <c:strRef>
              <c:f>Sheet6!$F$26:$F$32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Sheet6!$L$26:$L$32</c:f>
              <c:numCache>
                <c:formatCode>General</c:formatCode>
                <c:ptCount val="6"/>
                <c:pt idx="1">
                  <c:v>284</c:v>
                </c:pt>
              </c:numCache>
            </c:numRef>
          </c:val>
        </c:ser>
        <c:ser>
          <c:idx val="6"/>
          <c:order val="6"/>
          <c:tx>
            <c:strRef>
              <c:f>Sheet6!$M$24:$M$25</c:f>
              <c:strCache>
                <c:ptCount val="1"/>
                <c:pt idx="0">
                  <c:v>Gera</c:v>
                </c:pt>
              </c:strCache>
            </c:strRef>
          </c:tx>
          <c:cat>
            <c:strRef>
              <c:f>Sheet6!$F$26:$F$32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Sheet6!$M$26:$M$32</c:f>
              <c:numCache>
                <c:formatCode>General</c:formatCode>
                <c:ptCount val="6"/>
                <c:pt idx="3">
                  <c:v>40000</c:v>
                </c:pt>
              </c:numCache>
            </c:numRef>
          </c:val>
        </c:ser>
        <c:ser>
          <c:idx val="7"/>
          <c:order val="7"/>
          <c:tx>
            <c:strRef>
              <c:f>Sheet6!$N$24:$N$25</c:f>
              <c:strCache>
                <c:ptCount val="1"/>
                <c:pt idx="0">
                  <c:v>Hai</c:v>
                </c:pt>
              </c:strCache>
            </c:strRef>
          </c:tx>
          <c:cat>
            <c:strRef>
              <c:f>Sheet6!$F$26:$F$32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Sheet6!$N$26:$N$32</c:f>
              <c:numCache>
                <c:formatCode>General</c:formatCode>
                <c:ptCount val="6"/>
                <c:pt idx="3">
                  <c:v>2020</c:v>
                </c:pt>
              </c:numCache>
            </c:numRef>
          </c:val>
        </c:ser>
        <c:ser>
          <c:idx val="8"/>
          <c:order val="8"/>
          <c:tx>
            <c:strRef>
              <c:f>Sheet6!$O$24:$O$25</c:f>
              <c:strCache>
                <c:ptCount val="1"/>
                <c:pt idx="0">
                  <c:v>Ishu</c:v>
                </c:pt>
              </c:strCache>
            </c:strRef>
          </c:tx>
          <c:cat>
            <c:strRef>
              <c:f>Sheet6!$F$26:$F$32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Sheet6!$O$26:$O$32</c:f>
              <c:numCache>
                <c:formatCode>General</c:formatCode>
                <c:ptCount val="6"/>
                <c:pt idx="5">
                  <c:v>230000</c:v>
                </c:pt>
              </c:numCache>
            </c:numRef>
          </c:val>
        </c:ser>
        <c:ser>
          <c:idx val="9"/>
          <c:order val="9"/>
          <c:tx>
            <c:strRef>
              <c:f>Sheet6!$P$24:$P$25</c:f>
              <c:strCache>
                <c:ptCount val="1"/>
                <c:pt idx="0">
                  <c:v>Lina</c:v>
                </c:pt>
              </c:strCache>
            </c:strRef>
          </c:tx>
          <c:cat>
            <c:strRef>
              <c:f>Sheet6!$F$26:$F$32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Sheet6!$P$26:$P$32</c:f>
              <c:numCache>
                <c:formatCode>General</c:formatCode>
                <c:ptCount val="6"/>
                <c:pt idx="5">
                  <c:v>230000</c:v>
                </c:pt>
              </c:numCache>
            </c:numRef>
          </c:val>
        </c:ser>
        <c:ser>
          <c:idx val="10"/>
          <c:order val="10"/>
          <c:tx>
            <c:strRef>
              <c:f>Sheet6!$Q$24:$Q$25</c:f>
              <c:strCache>
                <c:ptCount val="1"/>
                <c:pt idx="0">
                  <c:v>Thotiana</c:v>
                </c:pt>
              </c:strCache>
            </c:strRef>
          </c:tx>
          <c:cat>
            <c:strRef>
              <c:f>Sheet6!$F$26:$F$32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Sheet6!$Q$26:$Q$32</c:f>
              <c:numCache>
                <c:formatCode>General</c:formatCode>
                <c:ptCount val="6"/>
                <c:pt idx="0">
                  <c:v>230</c:v>
                </c:pt>
              </c:numCache>
            </c:numRef>
          </c:val>
        </c:ser>
        <c:ser>
          <c:idx val="11"/>
          <c:order val="11"/>
          <c:tx>
            <c:strRef>
              <c:f>Sheet6!$R$24:$R$25</c:f>
              <c:strCache>
                <c:ptCount val="1"/>
                <c:pt idx="0">
                  <c:v>Tulika</c:v>
                </c:pt>
              </c:strCache>
            </c:strRef>
          </c:tx>
          <c:cat>
            <c:strRef>
              <c:f>Sheet6!$F$26:$F$32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Sheet6!$R$26:$R$32</c:f>
              <c:numCache>
                <c:formatCode>General</c:formatCode>
                <c:ptCount val="6"/>
                <c:pt idx="2">
                  <c:v>298</c:v>
                </c:pt>
              </c:numCache>
            </c:numRef>
          </c:val>
        </c:ser>
        <c:axId val="95325568"/>
        <c:axId val="95339648"/>
      </c:barChart>
      <c:catAx>
        <c:axId val="95325568"/>
        <c:scaling>
          <c:orientation val="minMax"/>
        </c:scaling>
        <c:axPos val="b"/>
        <c:majorTickMark val="none"/>
        <c:tickLblPos val="nextTo"/>
        <c:crossAx val="95339648"/>
        <c:crosses val="autoZero"/>
        <c:auto val="1"/>
        <c:lblAlgn val="ctr"/>
        <c:lblOffset val="100"/>
      </c:catAx>
      <c:valAx>
        <c:axId val="953396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5325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6</xdr:row>
      <xdr:rowOff>9525</xdr:rowOff>
    </xdr:from>
    <xdr:to>
      <xdr:col>8</xdr:col>
      <xdr:colOff>47625</xdr:colOff>
      <xdr:row>20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6</xdr:row>
      <xdr:rowOff>19050</xdr:rowOff>
    </xdr:from>
    <xdr:to>
      <xdr:col>16</xdr:col>
      <xdr:colOff>123825</xdr:colOff>
      <xdr:row>20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4</xdr:row>
      <xdr:rowOff>133350</xdr:rowOff>
    </xdr:from>
    <xdr:to>
      <xdr:col>18</xdr:col>
      <xdr:colOff>723900</xdr:colOff>
      <xdr:row>19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chal Thakur" refreshedDate="43535.398791435182" createdVersion="3" refreshedVersion="3" minRefreshableVersion="3" recordCount="12">
  <cacheSource type="worksheet">
    <worksheetSource ref="A1:E13" sheet="Sheet6"/>
  </cacheSource>
  <cacheFields count="5">
    <cacheField name="Sc.no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Customer" numFmtId="0">
      <sharedItems count="12">
        <s v="Ishu"/>
        <s v="Lina"/>
        <s v="Akilesh"/>
        <s v="Ayush"/>
        <s v="Gera"/>
        <s v="Hai"/>
        <s v="Aditya"/>
        <s v="Tulika"/>
        <s v="Chopra"/>
        <s v="Arora"/>
        <s v="Thotiana"/>
        <s v="Ankur"/>
      </sharedItems>
    </cacheField>
    <cacheField name="Year" numFmtId="0">
      <sharedItems containsSemiMixedTypes="0" containsString="0" containsNumber="1" containsInteger="1" minValue="2014" maxValue="2019" count="6">
        <n v="2019"/>
        <n v="2018"/>
        <n v="2017"/>
        <n v="2016"/>
        <n v="2015"/>
        <n v="2014"/>
      </sharedItems>
    </cacheField>
    <cacheField name="Product" numFmtId="0">
      <sharedItems count="8">
        <s v="Laptop"/>
        <s v="Computer"/>
        <s v="Pendrive"/>
        <s v="Disk"/>
        <s v="CPU"/>
        <s v="UPC"/>
        <s v="Mouse"/>
        <s v="Cable"/>
      </sharedItems>
    </cacheField>
    <cacheField name="Sale Price" numFmtId="0">
      <sharedItems containsSemiMixedTypes="0" containsString="0" containsNumber="1" containsInteger="1" minValue="230" maxValue="230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n v="230000"/>
  </r>
  <r>
    <x v="1"/>
    <x v="1"/>
    <x v="0"/>
    <x v="1"/>
    <n v="230000"/>
  </r>
  <r>
    <x v="2"/>
    <x v="2"/>
    <x v="1"/>
    <x v="2"/>
    <n v="20000"/>
  </r>
  <r>
    <x v="3"/>
    <x v="3"/>
    <x v="1"/>
    <x v="3"/>
    <n v="10000"/>
  </r>
  <r>
    <x v="4"/>
    <x v="4"/>
    <x v="2"/>
    <x v="4"/>
    <n v="40000"/>
  </r>
  <r>
    <x v="5"/>
    <x v="5"/>
    <x v="2"/>
    <x v="5"/>
    <n v="2020"/>
  </r>
  <r>
    <x v="6"/>
    <x v="6"/>
    <x v="3"/>
    <x v="6"/>
    <n v="2091"/>
  </r>
  <r>
    <x v="7"/>
    <x v="7"/>
    <x v="3"/>
    <x v="7"/>
    <n v="298"/>
  </r>
  <r>
    <x v="8"/>
    <x v="8"/>
    <x v="4"/>
    <x v="7"/>
    <n v="284"/>
  </r>
  <r>
    <x v="9"/>
    <x v="9"/>
    <x v="4"/>
    <x v="7"/>
    <n v="238"/>
  </r>
  <r>
    <x v="10"/>
    <x v="10"/>
    <x v="5"/>
    <x v="6"/>
    <n v="230"/>
  </r>
  <r>
    <x v="11"/>
    <x v="11"/>
    <x v="5"/>
    <x v="4"/>
    <n v="3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F24:S32" firstHeaderRow="1" firstDataRow="2" firstDataCol="1" rowPageCount="2" colPageCount="1"/>
  <pivotFields count="5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3">
        <item x="6"/>
        <item x="2"/>
        <item x="11"/>
        <item x="9"/>
        <item x="3"/>
        <item x="8"/>
        <item x="4"/>
        <item x="5"/>
        <item x="0"/>
        <item x="1"/>
        <item x="10"/>
        <item x="7"/>
        <item t="default"/>
      </items>
    </pivotField>
    <pivotField axis="axisRow" showAll="0">
      <items count="7">
        <item x="5"/>
        <item x="4"/>
        <item x="3"/>
        <item x="2"/>
        <item x="1"/>
        <item x="0"/>
        <item t="default"/>
      </items>
    </pivotField>
    <pivotField axis="axisPage" showAll="0">
      <items count="9">
        <item x="7"/>
        <item x="1"/>
        <item x="4"/>
        <item x="3"/>
        <item x="0"/>
        <item x="6"/>
        <item x="2"/>
        <item x="5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0" hier="-1"/>
    <pageField fld="3" hier="-1"/>
  </pageFields>
  <dataFields count="1">
    <dataField name="Sum of Sale Price" fld="4" baseField="0" baseItem="0"/>
  </dataFields>
  <chartFormats count="2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C29" firstHeaderRow="0" firstDataRow="0" firstDataCol="0" rowPageCount="1" colPageCount="1"/>
  <pivotFields count="5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</pivotFields>
  <pageFields count="1">
    <pageField fld="0" hier="-1"/>
  </page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7"/>
  <sheetViews>
    <sheetView workbookViewId="0">
      <selection activeCell="J1" sqref="J1"/>
    </sheetView>
  </sheetViews>
  <sheetFormatPr defaultRowHeight="15"/>
  <cols>
    <col min="1" max="1" width="11.85546875" customWidth="1"/>
    <col min="2" max="2" width="12.42578125" customWidth="1"/>
    <col min="3" max="3" width="10.7109375" customWidth="1"/>
    <col min="5" max="5" width="13.42578125" customWidth="1"/>
    <col min="6" max="6" width="8.7109375" customWidth="1"/>
    <col min="9" max="9" width="12.140625" customWidth="1"/>
    <col min="10" max="10" width="26.140625" customWidth="1"/>
  </cols>
  <sheetData>
    <row r="1" spans="1:10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4</v>
      </c>
      <c r="H1" s="2" t="s">
        <v>12</v>
      </c>
      <c r="I1" s="2" t="s">
        <v>13</v>
      </c>
      <c r="J1" s="2" t="s">
        <v>14</v>
      </c>
    </row>
    <row r="2" spans="1:10">
      <c r="A2">
        <v>67</v>
      </c>
      <c r="B2">
        <v>45</v>
      </c>
      <c r="C2">
        <v>78</v>
      </c>
      <c r="D2">
        <f>SUM(A2,B2,C2)/2</f>
        <v>95</v>
      </c>
      <c r="E2">
        <f>COUNTIF(A2:C2,"&lt;40")</f>
        <v>0</v>
      </c>
      <c r="F2">
        <f>SUM(A2:C2)</f>
        <v>190</v>
      </c>
      <c r="G2" t="str">
        <f>IF(E2=0,IF(F2&gt;=170,"a",IF(F2&gt;=150,"b",IF(F2&gt;=130,"c"))),"reappear")</f>
        <v>a</v>
      </c>
      <c r="H2" t="s">
        <v>18</v>
      </c>
      <c r="I2" t="s">
        <v>15</v>
      </c>
      <c r="J2" t="s">
        <v>19</v>
      </c>
    </row>
    <row r="3" spans="1:10">
      <c r="A3">
        <v>45</v>
      </c>
      <c r="B3">
        <v>34</v>
      </c>
      <c r="C3">
        <v>66</v>
      </c>
      <c r="D3">
        <f t="shared" ref="D3:D4" si="0">SUM(A3,B3,C3)/2</f>
        <v>72.5</v>
      </c>
      <c r="E3">
        <f t="shared" ref="E3:E4" si="1">COUNTIF(A3:C3,"&lt;40")</f>
        <v>1</v>
      </c>
      <c r="F3">
        <f t="shared" ref="F3:F4" si="2">SUM(A3:C3)</f>
        <v>145</v>
      </c>
      <c r="G3" t="str">
        <f t="shared" ref="G3:G4" si="3">IF(E3=0,IF(F3&gt;=170,"a",IF(F3&gt;=150,"b",IF(F3&gt;=130,"c"))),"reappear")</f>
        <v>reappear</v>
      </c>
      <c r="H3" t="s">
        <v>18</v>
      </c>
      <c r="I3" t="s">
        <v>15</v>
      </c>
      <c r="J3" t="s">
        <v>19</v>
      </c>
    </row>
    <row r="4" spans="1:10" ht="14.25" customHeight="1">
      <c r="A4">
        <v>23</v>
      </c>
      <c r="B4">
        <v>56</v>
      </c>
      <c r="C4">
        <v>89</v>
      </c>
      <c r="D4">
        <f t="shared" si="0"/>
        <v>84</v>
      </c>
      <c r="E4">
        <f t="shared" si="1"/>
        <v>1</v>
      </c>
      <c r="F4">
        <f t="shared" si="2"/>
        <v>168</v>
      </c>
      <c r="G4" t="str">
        <f t="shared" si="3"/>
        <v>reappear</v>
      </c>
      <c r="H4" t="s">
        <v>18</v>
      </c>
      <c r="I4" t="s">
        <v>16</v>
      </c>
      <c r="J4" t="s">
        <v>20</v>
      </c>
    </row>
    <row r="5" spans="1:10" ht="15.75" customHeight="1">
      <c r="C5" s="1"/>
      <c r="H5" t="s">
        <v>16</v>
      </c>
      <c r="I5" t="s">
        <v>17</v>
      </c>
      <c r="J5" t="s">
        <v>21</v>
      </c>
    </row>
    <row r="10" spans="1:10">
      <c r="A10" t="s">
        <v>7</v>
      </c>
    </row>
    <row r="11" spans="1:10">
      <c r="A11">
        <f>SUMIF(A2:A4,"&gt;=40")</f>
        <v>112</v>
      </c>
      <c r="B11">
        <f>SUMIF(B2:B4,"&gt;=40")</f>
        <v>101</v>
      </c>
      <c r="C11">
        <f>SUMIF(C2:C4,"&gt;=40")</f>
        <v>233</v>
      </c>
    </row>
    <row r="12" spans="1:10">
      <c r="A12" t="s">
        <v>6</v>
      </c>
    </row>
    <row r="13" spans="1:10">
      <c r="A13">
        <f>COUNTA(G2:G7)</f>
        <v>3</v>
      </c>
    </row>
    <row r="14" spans="1:10">
      <c r="A14" t="s">
        <v>8</v>
      </c>
    </row>
    <row r="15" spans="1:10">
      <c r="A15">
        <f>COUNTBLANK(B2:B5)</f>
        <v>1</v>
      </c>
    </row>
    <row r="16" spans="1:10">
      <c r="A16" t="s">
        <v>9</v>
      </c>
      <c r="B16" t="str">
        <f>LOWER(A1)</f>
        <v>physics</v>
      </c>
    </row>
    <row r="17" spans="1:2">
      <c r="A17" t="s">
        <v>11</v>
      </c>
      <c r="B17" t="str">
        <f>UPPER(D1)</f>
        <v>AVERAGE</v>
      </c>
    </row>
  </sheetData>
  <conditionalFormatting sqref="J2:J5">
    <cfRule type="duplicateValues" dxfId="3" priority="1"/>
    <cfRule type="duplicateValues" dxfId="2" priority="3"/>
    <cfRule type="duplicateValues" dxfId="1" priority="4"/>
  </conditionalFormatting>
  <conditionalFormatting sqref="J4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B11"/>
  <sheetViews>
    <sheetView tabSelected="1" workbookViewId="0">
      <selection activeCell="B7" sqref="B7"/>
    </sheetView>
  </sheetViews>
  <sheetFormatPr defaultRowHeight="15"/>
  <cols>
    <col min="1" max="1" width="12.7109375" customWidth="1"/>
    <col min="2" max="2" width="15.85546875" customWidth="1"/>
  </cols>
  <sheetData>
    <row r="1" spans="1:2">
      <c r="A1" s="1" t="s">
        <v>53</v>
      </c>
      <c r="B1" s="1" t="s">
        <v>52</v>
      </c>
    </row>
    <row r="2" spans="1:2">
      <c r="A2">
        <v>10</v>
      </c>
      <c r="B2" t="e">
        <f ca="1">SpellNumber(A2)</f>
        <v>#NAME?</v>
      </c>
    </row>
    <row r="3" spans="1:2">
      <c r="A3">
        <v>12</v>
      </c>
      <c r="B3" t="str">
        <f t="shared" ref="B3:B7" si="0">SpellNumber(A3)</f>
        <v xml:space="preserve">Rupees Twelve Only </v>
      </c>
    </row>
    <row r="4" spans="1:2">
      <c r="A4">
        <v>123</v>
      </c>
      <c r="B4" t="str">
        <f t="shared" si="0"/>
        <v xml:space="preserve">Rupees One Hundred TwentyThree Only </v>
      </c>
    </row>
    <row r="5" spans="1:2">
      <c r="A5">
        <v>23234</v>
      </c>
      <c r="B5" t="str">
        <f t="shared" si="0"/>
        <v xml:space="preserve">Rupees TwentyThree Thousand Two Hundred ThirtyFour Only </v>
      </c>
    </row>
    <row r="6" spans="1:2">
      <c r="A6">
        <v>21323</v>
      </c>
      <c r="B6" t="str">
        <f t="shared" si="0"/>
        <v xml:space="preserve">Rupees TwentyOne Thousand Three Hundred TwentyThree Only </v>
      </c>
    </row>
    <row r="7" spans="1:2">
      <c r="A7">
        <v>1232</v>
      </c>
      <c r="B7" t="str">
        <f t="shared" si="0"/>
        <v xml:space="preserve">Rupees One Thousand Two Hundred ThirtyTwo Only </v>
      </c>
    </row>
    <row r="8" spans="1:2">
      <c r="A8">
        <v>1234</v>
      </c>
      <c r="B8" t="e">
        <f ca="1">SpellNumber("one","two","three","four")</f>
        <v>#NAME?</v>
      </c>
    </row>
    <row r="11" spans="1:2">
      <c r="B1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J21"/>
  <sheetViews>
    <sheetView workbookViewId="0">
      <selection activeCell="D26" sqref="D26"/>
    </sheetView>
  </sheetViews>
  <sheetFormatPr defaultRowHeight="15"/>
  <cols>
    <col min="4" max="4" width="10" customWidth="1"/>
    <col min="6" max="6" width="11.28515625" customWidth="1"/>
    <col min="8" max="8" width="16.7109375" customWidth="1"/>
  </cols>
  <sheetData>
    <row r="1" spans="1:10">
      <c r="A1" s="1" t="s">
        <v>26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44</v>
      </c>
      <c r="G1" s="1" t="s">
        <v>24</v>
      </c>
      <c r="H1" s="1" t="s">
        <v>48</v>
      </c>
      <c r="I1" s="1" t="s">
        <v>50</v>
      </c>
      <c r="J1" s="1" t="s">
        <v>51</v>
      </c>
    </row>
    <row r="2" spans="1:10">
      <c r="A2">
        <v>1</v>
      </c>
      <c r="B2">
        <v>2200</v>
      </c>
      <c r="C2" t="s">
        <v>27</v>
      </c>
      <c r="D2" t="s">
        <v>34</v>
      </c>
      <c r="E2">
        <v>1</v>
      </c>
      <c r="F2">
        <f>SUM(B2:B21)</f>
        <v>48142</v>
      </c>
      <c r="G2" t="s">
        <v>34</v>
      </c>
      <c r="H2">
        <f>SUMIF(D2:D21,G2,B2:B21)</f>
        <v>3400</v>
      </c>
      <c r="I2" t="s">
        <v>27</v>
      </c>
      <c r="J2">
        <f>SUMIF(C2:C21,I2,B2:B21)</f>
        <v>8441</v>
      </c>
    </row>
    <row r="3" spans="1:10">
      <c r="A3">
        <v>2</v>
      </c>
      <c r="B3">
        <v>1200</v>
      </c>
      <c r="C3" t="s">
        <v>28</v>
      </c>
      <c r="D3" t="s">
        <v>34</v>
      </c>
      <c r="E3">
        <v>1</v>
      </c>
      <c r="G3" t="s">
        <v>35</v>
      </c>
      <c r="H3">
        <f t="shared" ref="H3:H13" si="0">SUMIF(D3:D22,G3,B3:B22)</f>
        <v>4987</v>
      </c>
      <c r="I3" t="s">
        <v>28</v>
      </c>
      <c r="J3">
        <f t="shared" ref="J3:J8" si="1">SUMIF(C3:C22,I3,B3:B22)</f>
        <v>9664</v>
      </c>
    </row>
    <row r="4" spans="1:10">
      <c r="A4">
        <v>3</v>
      </c>
      <c r="B4">
        <v>333</v>
      </c>
      <c r="C4" t="s">
        <v>29</v>
      </c>
      <c r="D4" t="s">
        <v>35</v>
      </c>
      <c r="E4">
        <v>1</v>
      </c>
      <c r="G4" t="s">
        <v>36</v>
      </c>
      <c r="H4">
        <f t="shared" si="0"/>
        <v>667</v>
      </c>
      <c r="I4" t="s">
        <v>29</v>
      </c>
      <c r="J4">
        <f t="shared" si="1"/>
        <v>898</v>
      </c>
    </row>
    <row r="5" spans="1:10">
      <c r="A5">
        <v>4</v>
      </c>
      <c r="B5">
        <v>4654</v>
      </c>
      <c r="C5" t="s">
        <v>30</v>
      </c>
      <c r="D5" t="s">
        <v>35</v>
      </c>
      <c r="E5">
        <v>1</v>
      </c>
      <c r="G5" t="s">
        <v>37</v>
      </c>
      <c r="H5">
        <f t="shared" si="0"/>
        <v>4606</v>
      </c>
      <c r="I5" t="s">
        <v>30</v>
      </c>
      <c r="J5">
        <f t="shared" si="1"/>
        <v>4888</v>
      </c>
    </row>
    <row r="6" spans="1:10">
      <c r="A6">
        <v>5</v>
      </c>
      <c r="B6">
        <v>667</v>
      </c>
      <c r="C6" t="s">
        <v>31</v>
      </c>
      <c r="D6" t="s">
        <v>36</v>
      </c>
      <c r="E6">
        <v>1</v>
      </c>
      <c r="G6" t="s">
        <v>45</v>
      </c>
      <c r="H6">
        <f t="shared" si="0"/>
        <v>0</v>
      </c>
      <c r="I6" t="s">
        <v>31</v>
      </c>
      <c r="J6">
        <f t="shared" si="1"/>
        <v>6780</v>
      </c>
    </row>
    <row r="7" spans="1:10">
      <c r="A7">
        <v>6</v>
      </c>
      <c r="B7">
        <v>4583</v>
      </c>
      <c r="C7" t="s">
        <v>32</v>
      </c>
      <c r="D7" t="s">
        <v>37</v>
      </c>
      <c r="E7">
        <v>2</v>
      </c>
      <c r="G7" t="s">
        <v>39</v>
      </c>
      <c r="H7">
        <f t="shared" si="0"/>
        <v>1255</v>
      </c>
      <c r="I7" t="s">
        <v>32</v>
      </c>
      <c r="J7">
        <f t="shared" si="1"/>
        <v>17104</v>
      </c>
    </row>
    <row r="8" spans="1:10">
      <c r="A8">
        <v>7</v>
      </c>
      <c r="B8">
        <v>23</v>
      </c>
      <c r="C8" t="s">
        <v>33</v>
      </c>
      <c r="D8" t="s">
        <v>37</v>
      </c>
      <c r="E8">
        <v>2</v>
      </c>
      <c r="G8" t="s">
        <v>40</v>
      </c>
      <c r="H8">
        <f t="shared" si="0"/>
        <v>3897</v>
      </c>
      <c r="I8" t="s">
        <v>33</v>
      </c>
      <c r="J8">
        <f t="shared" si="1"/>
        <v>367</v>
      </c>
    </row>
    <row r="9" spans="1:10">
      <c r="A9">
        <v>8</v>
      </c>
      <c r="B9">
        <v>343</v>
      </c>
      <c r="C9" t="s">
        <v>27</v>
      </c>
      <c r="D9" t="s">
        <v>38</v>
      </c>
      <c r="E9">
        <v>2</v>
      </c>
      <c r="G9" t="s">
        <v>46</v>
      </c>
      <c r="H9">
        <f t="shared" si="0"/>
        <v>0</v>
      </c>
    </row>
    <row r="10" spans="1:10">
      <c r="A10">
        <v>9</v>
      </c>
      <c r="B10">
        <v>454</v>
      </c>
      <c r="C10" t="s">
        <v>28</v>
      </c>
      <c r="D10" t="s">
        <v>38</v>
      </c>
      <c r="E10">
        <v>2</v>
      </c>
      <c r="G10" t="s">
        <v>47</v>
      </c>
      <c r="H10">
        <f t="shared" si="0"/>
        <v>0</v>
      </c>
    </row>
    <row r="11" spans="1:10">
      <c r="A11">
        <v>10</v>
      </c>
      <c r="B11">
        <v>565</v>
      </c>
      <c r="C11" t="s">
        <v>29</v>
      </c>
      <c r="D11" t="s">
        <v>39</v>
      </c>
      <c r="E11">
        <v>2</v>
      </c>
      <c r="G11" t="s">
        <v>41</v>
      </c>
      <c r="H11">
        <f t="shared" si="0"/>
        <v>6997</v>
      </c>
    </row>
    <row r="12" spans="1:10">
      <c r="A12">
        <v>11</v>
      </c>
      <c r="B12">
        <v>234</v>
      </c>
      <c r="C12" t="s">
        <v>30</v>
      </c>
      <c r="D12" t="s">
        <v>39</v>
      </c>
      <c r="E12">
        <v>3</v>
      </c>
      <c r="G12" t="s">
        <v>42</v>
      </c>
      <c r="H12">
        <f t="shared" si="0"/>
        <v>5657</v>
      </c>
    </row>
    <row r="13" spans="1:10">
      <c r="A13">
        <v>12</v>
      </c>
      <c r="B13">
        <v>456</v>
      </c>
      <c r="C13" t="s">
        <v>31</v>
      </c>
      <c r="D13" t="s">
        <v>39</v>
      </c>
      <c r="E13">
        <v>3</v>
      </c>
      <c r="G13" t="s">
        <v>43</v>
      </c>
      <c r="H13">
        <f t="shared" si="0"/>
        <v>15879</v>
      </c>
    </row>
    <row r="14" spans="1:10">
      <c r="A14">
        <v>13</v>
      </c>
      <c r="B14">
        <v>3553</v>
      </c>
      <c r="C14" t="s">
        <v>32</v>
      </c>
      <c r="D14" t="s">
        <v>40</v>
      </c>
      <c r="E14">
        <v>4</v>
      </c>
      <c r="G14" s="1" t="s">
        <v>49</v>
      </c>
    </row>
    <row r="15" spans="1:10">
      <c r="A15">
        <v>14</v>
      </c>
      <c r="B15">
        <v>344</v>
      </c>
      <c r="C15" t="s">
        <v>33</v>
      </c>
      <c r="D15" t="s">
        <v>40</v>
      </c>
      <c r="E15">
        <v>5</v>
      </c>
    </row>
    <row r="16" spans="1:10">
      <c r="A16">
        <v>15</v>
      </c>
      <c r="B16">
        <v>2443</v>
      </c>
      <c r="C16" t="s">
        <v>27</v>
      </c>
      <c r="D16" t="s">
        <v>41</v>
      </c>
      <c r="E16">
        <v>5</v>
      </c>
    </row>
    <row r="17" spans="1:5">
      <c r="A17">
        <v>16</v>
      </c>
      <c r="B17">
        <v>4554</v>
      </c>
      <c r="C17" t="s">
        <v>28</v>
      </c>
      <c r="D17" t="s">
        <v>41</v>
      </c>
      <c r="E17">
        <v>6</v>
      </c>
    </row>
    <row r="18" spans="1:5">
      <c r="A18">
        <v>17</v>
      </c>
      <c r="B18">
        <v>5657</v>
      </c>
      <c r="C18" t="s">
        <v>31</v>
      </c>
      <c r="D18" t="s">
        <v>42</v>
      </c>
      <c r="E18">
        <v>7</v>
      </c>
    </row>
    <row r="19" spans="1:5">
      <c r="A19">
        <v>18</v>
      </c>
      <c r="B19">
        <v>8968</v>
      </c>
      <c r="C19" t="s">
        <v>32</v>
      </c>
      <c r="D19" t="s">
        <v>43</v>
      </c>
      <c r="E19">
        <v>8</v>
      </c>
    </row>
    <row r="20" spans="1:5">
      <c r="A20">
        <v>19</v>
      </c>
      <c r="B20">
        <v>3455</v>
      </c>
      <c r="C20" t="s">
        <v>27</v>
      </c>
      <c r="D20" t="s">
        <v>43</v>
      </c>
      <c r="E20">
        <v>9</v>
      </c>
    </row>
    <row r="21" spans="1:5">
      <c r="A21">
        <v>20</v>
      </c>
      <c r="B21">
        <v>3456</v>
      </c>
      <c r="C21" t="s">
        <v>28</v>
      </c>
      <c r="D21" t="s">
        <v>43</v>
      </c>
      <c r="E21">
        <v>1</v>
      </c>
    </row>
  </sheetData>
  <autoFilter ref="A1:J2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H22"/>
  <sheetViews>
    <sheetView workbookViewId="0">
      <selection activeCell="J22" sqref="J22"/>
    </sheetView>
  </sheetViews>
  <sheetFormatPr defaultRowHeight="15"/>
  <cols>
    <col min="4" max="4" width="10.85546875" customWidth="1"/>
    <col min="6" max="6" width="21.28515625" customWidth="1"/>
    <col min="7" max="7" width="17.140625" customWidth="1"/>
  </cols>
  <sheetData>
    <row r="1" spans="1:7">
      <c r="A1" s="1" t="s">
        <v>54</v>
      </c>
      <c r="B1" s="1" t="s">
        <v>56</v>
      </c>
      <c r="C1" s="1" t="s">
        <v>55</v>
      </c>
      <c r="D1" s="1" t="s">
        <v>75</v>
      </c>
      <c r="F1" s="8" t="s">
        <v>79</v>
      </c>
    </row>
    <row r="2" spans="1:7">
      <c r="A2">
        <v>1</v>
      </c>
      <c r="B2">
        <v>25</v>
      </c>
      <c r="C2" t="s">
        <v>57</v>
      </c>
      <c r="D2" t="s">
        <v>76</v>
      </c>
      <c r="F2" s="4">
        <v>43472</v>
      </c>
      <c r="G2" t="str">
        <f>TEXT(F2,"dd/mm/yyyy")</f>
        <v>07/01/2019</v>
      </c>
    </row>
    <row r="3" spans="1:7">
      <c r="A3">
        <v>2</v>
      </c>
      <c r="B3">
        <v>2</v>
      </c>
      <c r="C3" t="s">
        <v>58</v>
      </c>
      <c r="D3" t="s">
        <v>76</v>
      </c>
      <c r="F3" s="5" t="s">
        <v>81</v>
      </c>
      <c r="G3" s="6"/>
    </row>
    <row r="4" spans="1:7">
      <c r="A4">
        <v>3</v>
      </c>
      <c r="B4">
        <v>2502</v>
      </c>
      <c r="C4" t="s">
        <v>59</v>
      </c>
      <c r="D4" t="s">
        <v>76</v>
      </c>
      <c r="F4" t="s">
        <v>80</v>
      </c>
      <c r="G4" t="str">
        <f>TRIM(F4)</f>
        <v>HELLO</v>
      </c>
    </row>
    <row r="5" spans="1:7">
      <c r="A5">
        <v>4</v>
      </c>
      <c r="B5">
        <v>91</v>
      </c>
      <c r="C5" t="s">
        <v>78</v>
      </c>
      <c r="D5" t="s">
        <v>76</v>
      </c>
    </row>
    <row r="6" spans="1:7">
      <c r="A6">
        <v>5</v>
      </c>
      <c r="B6">
        <v>2123</v>
      </c>
      <c r="C6" t="s">
        <v>60</v>
      </c>
      <c r="F6" s="7" t="s">
        <v>83</v>
      </c>
    </row>
    <row r="7" spans="1:7">
      <c r="A7">
        <v>6</v>
      </c>
      <c r="B7">
        <v>2212</v>
      </c>
      <c r="C7" t="s">
        <v>61</v>
      </c>
      <c r="F7" t="s">
        <v>82</v>
      </c>
      <c r="G7" t="str">
        <f>SUBSTITUTE(F7,",",";")</f>
        <v>Ishu;Lina;IshuLina</v>
      </c>
    </row>
    <row r="8" spans="1:7">
      <c r="A8">
        <v>7</v>
      </c>
      <c r="B8">
        <v>3366</v>
      </c>
      <c r="C8" t="s">
        <v>62</v>
      </c>
    </row>
    <row r="9" spans="1:7">
      <c r="A9">
        <v>8</v>
      </c>
      <c r="B9">
        <v>2663</v>
      </c>
      <c r="C9" t="s">
        <v>63</v>
      </c>
      <c r="D9" t="s">
        <v>76</v>
      </c>
      <c r="F9" s="8" t="s">
        <v>84</v>
      </c>
    </row>
    <row r="10" spans="1:7">
      <c r="A10">
        <v>9</v>
      </c>
      <c r="B10">
        <v>32235</v>
      </c>
      <c r="C10" t="s">
        <v>64</v>
      </c>
    </row>
    <row r="11" spans="1:7">
      <c r="A11">
        <v>10</v>
      </c>
      <c r="B11">
        <v>633</v>
      </c>
      <c r="C11" t="s">
        <v>65</v>
      </c>
      <c r="D11" t="s">
        <v>76</v>
      </c>
      <c r="F11" t="s">
        <v>85</v>
      </c>
      <c r="G11" t="b">
        <f>EXACT(F11,F12)</f>
        <v>0</v>
      </c>
    </row>
    <row r="12" spans="1:7">
      <c r="A12">
        <v>11</v>
      </c>
      <c r="B12">
        <v>563</v>
      </c>
      <c r="C12" t="s">
        <v>66</v>
      </c>
      <c r="F12" t="s">
        <v>86</v>
      </c>
    </row>
    <row r="13" spans="1:7">
      <c r="A13">
        <v>12</v>
      </c>
      <c r="B13">
        <v>263</v>
      </c>
      <c r="C13" t="s">
        <v>67</v>
      </c>
      <c r="D13" t="s">
        <v>76</v>
      </c>
      <c r="F13" s="8" t="s">
        <v>87</v>
      </c>
    </row>
    <row r="14" spans="1:7">
      <c r="A14">
        <v>13</v>
      </c>
      <c r="B14">
        <v>888</v>
      </c>
      <c r="C14" t="s">
        <v>68</v>
      </c>
      <c r="D14" t="s">
        <v>76</v>
      </c>
      <c r="F14" t="str">
        <f>PROPER(F11)</f>
        <v>Hello</v>
      </c>
    </row>
    <row r="15" spans="1:7">
      <c r="A15">
        <v>14</v>
      </c>
      <c r="B15">
        <v>56</v>
      </c>
      <c r="C15" t="s">
        <v>69</v>
      </c>
    </row>
    <row r="16" spans="1:7">
      <c r="A16">
        <v>15</v>
      </c>
      <c r="B16">
        <v>4513</v>
      </c>
      <c r="C16" t="s">
        <v>77</v>
      </c>
      <c r="F16" s="8" t="s">
        <v>89</v>
      </c>
    </row>
    <row r="17" spans="1:8">
      <c r="A17">
        <v>16</v>
      </c>
      <c r="B17">
        <v>4547</v>
      </c>
      <c r="C17" t="s">
        <v>70</v>
      </c>
      <c r="D17" t="s">
        <v>76</v>
      </c>
      <c r="F17" t="s">
        <v>88</v>
      </c>
      <c r="G17" t="str">
        <f>LEFT(F17,5)</f>
        <v>Welco</v>
      </c>
    </row>
    <row r="18" spans="1:8">
      <c r="A18">
        <v>17</v>
      </c>
      <c r="B18">
        <v>4383</v>
      </c>
      <c r="C18" t="s">
        <v>71</v>
      </c>
      <c r="G18" t="str">
        <f>RIGHT(F17,4)</f>
        <v>kara</v>
      </c>
    </row>
    <row r="19" spans="1:8">
      <c r="A19">
        <v>18</v>
      </c>
      <c r="B19">
        <v>5631</v>
      </c>
      <c r="C19" t="s">
        <v>72</v>
      </c>
      <c r="D19" t="s">
        <v>76</v>
      </c>
      <c r="G19" t="str">
        <f>MID(F17,9,10)</f>
        <v>to Chitkar</v>
      </c>
    </row>
    <row r="20" spans="1:8">
      <c r="A20">
        <v>19</v>
      </c>
      <c r="B20">
        <v>4634</v>
      </c>
      <c r="C20" t="s">
        <v>73</v>
      </c>
      <c r="D20" t="s">
        <v>76</v>
      </c>
      <c r="F20" s="8" t="s">
        <v>90</v>
      </c>
    </row>
    <row r="21" spans="1:8">
      <c r="A21">
        <v>20</v>
      </c>
      <c r="B21">
        <v>4634</v>
      </c>
      <c r="C21" t="s">
        <v>74</v>
      </c>
      <c r="D21" t="s">
        <v>76</v>
      </c>
      <c r="F21">
        <v>10</v>
      </c>
      <c r="G21">
        <v>5</v>
      </c>
      <c r="H21">
        <f>IFERROR(F21/G21,"You cant divide by zero;")</f>
        <v>2</v>
      </c>
    </row>
    <row r="22" spans="1:8">
      <c r="F22">
        <v>4</v>
      </c>
      <c r="G22">
        <v>0</v>
      </c>
      <c r="H22" t="str">
        <f>IFERROR(F22/G22,"You cant divide by zero;")</f>
        <v>You cant divide by zero;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B10"/>
  <sheetViews>
    <sheetView workbookViewId="0">
      <selection activeCell="C8" sqref="C8"/>
    </sheetView>
  </sheetViews>
  <sheetFormatPr defaultRowHeight="15"/>
  <sheetData>
    <row r="1" spans="1:2">
      <c r="A1">
        <v>25</v>
      </c>
      <c r="B1" t="str">
        <f>VLOOKUP(Sheet5!A1,Sheet4!B2:C21,2,FALSE)</f>
        <v>Ishu</v>
      </c>
    </row>
    <row r="2" spans="1:2">
      <c r="A2">
        <v>2</v>
      </c>
      <c r="B2" t="str">
        <f>VLOOKUP(Sheet5!A2,Sheet4!B3:C22,2,FALSE)</f>
        <v>Lina</v>
      </c>
    </row>
    <row r="3" spans="1:2">
      <c r="A3">
        <v>2502</v>
      </c>
      <c r="B3" t="str">
        <f>VLOOKUP(Sheet5!A3,Sheet4!B4:C23,2,FALSE)</f>
        <v>IshuLina</v>
      </c>
    </row>
    <row r="4" spans="1:2">
      <c r="A4">
        <v>91</v>
      </c>
      <c r="B4" t="str">
        <f>VLOOKUP(Sheet5!A4,Sheet4!B5:C24,2,FALSE)</f>
        <v>akhilesh</v>
      </c>
    </row>
    <row r="5" spans="1:2">
      <c r="A5">
        <v>2123</v>
      </c>
      <c r="B5" t="str">
        <f>VLOOKUP(Sheet5!A5,Sheet4!B6:C25,2,FALSE)</f>
        <v>Gupta</v>
      </c>
    </row>
    <row r="6" spans="1:2">
      <c r="A6">
        <v>2212</v>
      </c>
      <c r="B6" t="str">
        <f>VLOOKUP(Sheet5!A6,Sheet4!B7:C26,2,FALSE)</f>
        <v>Walia</v>
      </c>
    </row>
    <row r="7" spans="1:2">
      <c r="A7">
        <v>3366</v>
      </c>
      <c r="B7" t="str">
        <f>VLOOKUP(Sheet5!A7,Sheet4!B8:C27,2,FALSE)</f>
        <v>Gera</v>
      </c>
    </row>
    <row r="8" spans="1:2">
      <c r="A8">
        <v>2663</v>
      </c>
      <c r="B8" t="str">
        <f>VLOOKUP(Sheet5!A8,Sheet4!B9:C28,2,FALSE)</f>
        <v>Hai</v>
      </c>
    </row>
    <row r="9" spans="1:2">
      <c r="A9">
        <v>32235</v>
      </c>
      <c r="B9" t="str">
        <f>VLOOKUP(Sheet5!A9,Sheet4!B10:C29,2,FALSE)</f>
        <v>Adtiya</v>
      </c>
    </row>
    <row r="10" spans="1:2">
      <c r="A10">
        <v>633</v>
      </c>
      <c r="B10" t="str">
        <f>VLOOKUP(Sheet5!A10,Sheet4!B11:C30,2,FALSE)</f>
        <v>Sachin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S32"/>
  <sheetViews>
    <sheetView workbookViewId="0">
      <selection activeCell="G14" sqref="G14"/>
    </sheetView>
  </sheetViews>
  <sheetFormatPr defaultRowHeight="15"/>
  <cols>
    <col min="2" max="2" width="11" customWidth="1"/>
    <col min="3" max="3" width="14.140625" customWidth="1"/>
    <col min="4" max="4" width="13.7109375" customWidth="1"/>
    <col min="5" max="5" width="11.28515625" customWidth="1"/>
    <col min="6" max="7" width="16.28515625" customWidth="1"/>
    <col min="8" max="8" width="7.5703125" customWidth="1"/>
    <col min="9" max="9" width="6.28515625" customWidth="1"/>
    <col min="10" max="10" width="5.85546875" customWidth="1"/>
    <col min="11" max="11" width="6.42578125" customWidth="1"/>
    <col min="12" max="12" width="7.28515625" customWidth="1"/>
    <col min="13" max="13" width="6" customWidth="1"/>
    <col min="14" max="14" width="5" customWidth="1"/>
    <col min="15" max="16" width="7" customWidth="1"/>
    <col min="17" max="17" width="8.7109375" customWidth="1"/>
    <col min="18" max="18" width="6.28515625" customWidth="1"/>
    <col min="19" max="19" width="11.28515625" customWidth="1"/>
    <col min="20" max="20" width="10.140625" customWidth="1"/>
    <col min="21" max="21" width="5.7109375" customWidth="1"/>
    <col min="22" max="22" width="8.7109375" customWidth="1"/>
    <col min="23" max="23" width="7" customWidth="1"/>
    <col min="24" max="24" width="9.5703125" customWidth="1"/>
    <col min="25" max="25" width="9.85546875" customWidth="1"/>
    <col min="26" max="26" width="9.42578125" customWidth="1"/>
    <col min="27" max="27" width="10.5703125" customWidth="1"/>
    <col min="28" max="28" width="13.7109375" customWidth="1"/>
    <col min="29" max="29" width="8.140625" customWidth="1"/>
    <col min="30" max="30" width="11.140625" customWidth="1"/>
    <col min="31" max="31" width="11.28515625" customWidth="1"/>
    <col min="32" max="32" width="21" bestFit="1" customWidth="1"/>
  </cols>
  <sheetData>
    <row r="1" spans="1:19">
      <c r="A1" s="1" t="s">
        <v>91</v>
      </c>
      <c r="B1" s="1" t="s">
        <v>92</v>
      </c>
      <c r="C1" s="1" t="s">
        <v>93</v>
      </c>
      <c r="D1" s="1" t="s">
        <v>94</v>
      </c>
      <c r="E1" s="1" t="s">
        <v>95</v>
      </c>
    </row>
    <row r="2" spans="1:19">
      <c r="A2">
        <v>1</v>
      </c>
      <c r="B2" t="s">
        <v>57</v>
      </c>
      <c r="C2">
        <v>2019</v>
      </c>
      <c r="D2" t="s">
        <v>104</v>
      </c>
      <c r="E2">
        <v>230000</v>
      </c>
    </row>
    <row r="3" spans="1:19">
      <c r="A3">
        <v>2</v>
      </c>
      <c r="B3" t="s">
        <v>58</v>
      </c>
      <c r="C3">
        <v>2019</v>
      </c>
      <c r="D3" t="s">
        <v>105</v>
      </c>
      <c r="E3">
        <v>230000</v>
      </c>
    </row>
    <row r="4" spans="1:19">
      <c r="A4">
        <v>3</v>
      </c>
      <c r="B4" t="s">
        <v>96</v>
      </c>
      <c r="C4">
        <v>2018</v>
      </c>
      <c r="D4" t="s">
        <v>106</v>
      </c>
      <c r="E4">
        <v>20000</v>
      </c>
    </row>
    <row r="5" spans="1:19">
      <c r="A5">
        <v>4</v>
      </c>
      <c r="B5" t="s">
        <v>97</v>
      </c>
      <c r="C5">
        <v>2018</v>
      </c>
      <c r="D5" t="s">
        <v>107</v>
      </c>
      <c r="E5">
        <v>10000</v>
      </c>
    </row>
    <row r="6" spans="1:19">
      <c r="A6">
        <v>5</v>
      </c>
      <c r="B6" t="s">
        <v>62</v>
      </c>
      <c r="C6">
        <v>2017</v>
      </c>
      <c r="D6" t="s">
        <v>108</v>
      </c>
      <c r="E6">
        <v>40000</v>
      </c>
    </row>
    <row r="7" spans="1:19">
      <c r="A7">
        <v>6</v>
      </c>
      <c r="B7" t="s">
        <v>63</v>
      </c>
      <c r="C7">
        <v>2017</v>
      </c>
      <c r="D7" t="s">
        <v>109</v>
      </c>
      <c r="E7">
        <v>2020</v>
      </c>
    </row>
    <row r="8" spans="1:19">
      <c r="A8">
        <v>7</v>
      </c>
      <c r="B8" t="s">
        <v>98</v>
      </c>
      <c r="C8">
        <v>2016</v>
      </c>
      <c r="D8" t="s">
        <v>110</v>
      </c>
      <c r="E8">
        <v>2091</v>
      </c>
    </row>
    <row r="9" spans="1:19">
      <c r="A9">
        <v>8</v>
      </c>
      <c r="B9" t="s">
        <v>99</v>
      </c>
      <c r="C9">
        <v>2016</v>
      </c>
      <c r="D9" t="s">
        <v>111</v>
      </c>
      <c r="E9">
        <v>298</v>
      </c>
    </row>
    <row r="10" spans="1:19">
      <c r="A10">
        <v>9</v>
      </c>
      <c r="B10" t="s">
        <v>100</v>
      </c>
      <c r="C10">
        <v>2015</v>
      </c>
      <c r="D10" t="s">
        <v>111</v>
      </c>
      <c r="E10">
        <v>284</v>
      </c>
    </row>
    <row r="11" spans="1:19">
      <c r="A11">
        <v>10</v>
      </c>
      <c r="B11" t="s">
        <v>101</v>
      </c>
      <c r="C11">
        <v>2015</v>
      </c>
      <c r="D11" t="s">
        <v>111</v>
      </c>
      <c r="E11">
        <v>238</v>
      </c>
    </row>
    <row r="12" spans="1:19">
      <c r="A12">
        <v>11</v>
      </c>
      <c r="B12" t="s">
        <v>102</v>
      </c>
      <c r="C12">
        <v>2014</v>
      </c>
      <c r="D12" t="s">
        <v>110</v>
      </c>
      <c r="E12">
        <v>230</v>
      </c>
    </row>
    <row r="13" spans="1:19">
      <c r="A13">
        <v>12</v>
      </c>
      <c r="B13" t="s">
        <v>103</v>
      </c>
      <c r="C13">
        <v>2014</v>
      </c>
      <c r="D13" t="s">
        <v>108</v>
      </c>
      <c r="E13">
        <v>312</v>
      </c>
    </row>
    <row r="15" spans="1:19">
      <c r="F15" s="1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>
      <c r="F16" s="1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3:19">
      <c r="F17" s="1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3:19">
      <c r="F18" s="11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3:19">
      <c r="F19" s="1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3:19">
      <c r="F20" s="11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3:19">
      <c r="F21" s="10" t="s">
        <v>91</v>
      </c>
      <c r="G21" t="s">
        <v>115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3:19">
      <c r="F22" s="10" t="s">
        <v>94</v>
      </c>
      <c r="G22" t="s">
        <v>115</v>
      </c>
    </row>
    <row r="24" spans="3:19">
      <c r="F24" s="10" t="s">
        <v>112</v>
      </c>
      <c r="G24" s="10" t="s">
        <v>113</v>
      </c>
    </row>
    <row r="25" spans="3:19">
      <c r="F25" s="10" t="s">
        <v>116</v>
      </c>
      <c r="G25" t="s">
        <v>98</v>
      </c>
      <c r="H25" t="s">
        <v>96</v>
      </c>
      <c r="I25" t="s">
        <v>103</v>
      </c>
      <c r="J25" t="s">
        <v>101</v>
      </c>
      <c r="K25" t="s">
        <v>97</v>
      </c>
      <c r="L25" t="s">
        <v>100</v>
      </c>
      <c r="M25" t="s">
        <v>62</v>
      </c>
      <c r="N25" t="s">
        <v>63</v>
      </c>
      <c r="O25" t="s">
        <v>57</v>
      </c>
      <c r="P25" t="s">
        <v>58</v>
      </c>
      <c r="Q25" t="s">
        <v>102</v>
      </c>
      <c r="R25" t="s">
        <v>99</v>
      </c>
      <c r="S25" t="s">
        <v>114</v>
      </c>
    </row>
    <row r="26" spans="3:19">
      <c r="F26" s="11">
        <v>2014</v>
      </c>
      <c r="G26" s="9"/>
      <c r="H26" s="9"/>
      <c r="I26" s="9">
        <v>312</v>
      </c>
      <c r="J26" s="9"/>
      <c r="K26" s="9"/>
      <c r="L26" s="9"/>
      <c r="M26" s="9"/>
      <c r="N26" s="9"/>
      <c r="O26" s="9"/>
      <c r="P26" s="9"/>
      <c r="Q26" s="9">
        <v>230</v>
      </c>
      <c r="R26" s="9"/>
      <c r="S26" s="9">
        <v>542</v>
      </c>
    </row>
    <row r="27" spans="3:19">
      <c r="C27" s="10" t="s">
        <v>91</v>
      </c>
      <c r="D27" t="s">
        <v>115</v>
      </c>
      <c r="F27" s="11">
        <v>2015</v>
      </c>
      <c r="G27" s="9"/>
      <c r="H27" s="9"/>
      <c r="I27" s="9"/>
      <c r="J27" s="9">
        <v>238</v>
      </c>
      <c r="K27" s="9"/>
      <c r="L27" s="9">
        <v>284</v>
      </c>
      <c r="M27" s="9"/>
      <c r="N27" s="9"/>
      <c r="O27" s="9"/>
      <c r="P27" s="9"/>
      <c r="Q27" s="9"/>
      <c r="R27" s="9"/>
      <c r="S27" s="9">
        <v>522</v>
      </c>
    </row>
    <row r="28" spans="3:19">
      <c r="F28" s="11">
        <v>2016</v>
      </c>
      <c r="G28" s="9">
        <v>2091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>
        <v>298</v>
      </c>
      <c r="S28" s="9">
        <v>2389</v>
      </c>
    </row>
    <row r="29" spans="3:19">
      <c r="F29" s="11">
        <v>2017</v>
      </c>
      <c r="G29" s="9"/>
      <c r="H29" s="9"/>
      <c r="I29" s="9"/>
      <c r="J29" s="9"/>
      <c r="K29" s="9"/>
      <c r="L29" s="9"/>
      <c r="M29" s="9">
        <v>40000</v>
      </c>
      <c r="N29" s="9">
        <v>2020</v>
      </c>
      <c r="O29" s="9"/>
      <c r="P29" s="9"/>
      <c r="Q29" s="9"/>
      <c r="R29" s="9"/>
      <c r="S29" s="9">
        <v>42020</v>
      </c>
    </row>
    <row r="30" spans="3:19">
      <c r="F30" s="11">
        <v>2018</v>
      </c>
      <c r="G30" s="9"/>
      <c r="H30" s="9">
        <v>20000</v>
      </c>
      <c r="I30" s="9"/>
      <c r="J30" s="9"/>
      <c r="K30" s="9">
        <v>10000</v>
      </c>
      <c r="L30" s="9"/>
      <c r="M30" s="9"/>
      <c r="N30" s="9"/>
      <c r="O30" s="9"/>
      <c r="P30" s="9"/>
      <c r="Q30" s="9"/>
      <c r="R30" s="9"/>
      <c r="S30" s="9">
        <v>30000</v>
      </c>
    </row>
    <row r="31" spans="3:19">
      <c r="F31" s="11">
        <v>2019</v>
      </c>
      <c r="G31" s="9"/>
      <c r="H31" s="9"/>
      <c r="I31" s="9"/>
      <c r="J31" s="9"/>
      <c r="K31" s="9"/>
      <c r="L31" s="9"/>
      <c r="M31" s="9"/>
      <c r="N31" s="9"/>
      <c r="O31" s="9">
        <v>230000</v>
      </c>
      <c r="P31" s="9">
        <v>230000</v>
      </c>
      <c r="Q31" s="9"/>
      <c r="R31" s="9"/>
      <c r="S31" s="9">
        <v>460000</v>
      </c>
    </row>
    <row r="32" spans="3:19">
      <c r="F32" s="11" t="s">
        <v>114</v>
      </c>
      <c r="G32" s="9">
        <v>2091</v>
      </c>
      <c r="H32" s="9">
        <v>20000</v>
      </c>
      <c r="I32" s="9">
        <v>312</v>
      </c>
      <c r="J32" s="9">
        <v>238</v>
      </c>
      <c r="K32" s="9">
        <v>10000</v>
      </c>
      <c r="L32" s="9">
        <v>284</v>
      </c>
      <c r="M32" s="9">
        <v>40000</v>
      </c>
      <c r="N32" s="9">
        <v>2020</v>
      </c>
      <c r="O32" s="9">
        <v>230000</v>
      </c>
      <c r="P32" s="9">
        <v>230000</v>
      </c>
      <c r="Q32" s="9">
        <v>230</v>
      </c>
      <c r="R32" s="9">
        <v>298</v>
      </c>
      <c r="S32" s="9">
        <v>535473</v>
      </c>
    </row>
  </sheetData>
  <autoFilter ref="A1:K21"/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Anchal Thakur</dc:creator>
  <cp:lastModifiedBy>Anchal Thakur</cp:lastModifiedBy>
  <dcterms:created xsi:type="dcterms:W3CDTF">2019-01-28T03:47:22Z</dcterms:created>
  <dcterms:modified xsi:type="dcterms:W3CDTF">2019-03-23T11:12:07Z</dcterms:modified>
</cp:coreProperties>
</file>