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\Downloads\"/>
    </mc:Choice>
  </mc:AlternateContent>
  <xr:revisionPtr revIDLastSave="0" documentId="13_ncr:1_{9DBF6BA0-C355-4366-BE5B-F4069E0B66C7}" xr6:coauthVersionLast="47" xr6:coauthVersionMax="47" xr10:uidLastSave="{00000000-0000-0000-0000-000000000000}"/>
  <bookViews>
    <workbookView xWindow="-108" yWindow="-108" windowWidth="23256" windowHeight="12456" xr2:uid="{EE15568D-01E3-BC49-94C4-53E6F31FCFC4}"/>
  </bookViews>
  <sheets>
    <sheet name="Yêu cầu 1,2" sheetId="2" r:id="rId1"/>
    <sheet name="Yêu cầu 3,4" sheetId="3" r:id="rId2"/>
    <sheet name="Yêu cầu 5" sheetId="4" r:id="rId3"/>
    <sheet name="Sheet1" sheetId="1" r:id="rId4"/>
  </sheets>
  <definedNames>
    <definedName name="ExternalData_1" localSheetId="0" hidden="1">'Yêu cầu 1,2'!$A$2:$M$44</definedName>
    <definedName name="ExternalData_1" localSheetId="2" hidden="1">'Yêu cầu 5'!$A$1:$M$43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9825FA-4B6E-4DA3-8AAF-C2E16C9FC09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74CF4514-2FDE-4ACB-9A4C-801DC8DA3732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<sst xmlns="http://schemas.openxmlformats.org/spreadsheetml/2006/main" count="2021" uniqueCount="581">
  <si>
    <t>Retailer</t>
  </si>
  <si>
    <t>Salerank</t>
  </si>
  <si>
    <t>X2013USSales</t>
  </si>
  <si>
    <t>X2013WorldSales</t>
  </si>
  <si>
    <t>ProfitMargin</t>
  </si>
  <si>
    <t>NumStores</t>
  </si>
  <si>
    <t>Industry</t>
  </si>
  <si>
    <t>Reward</t>
  </si>
  <si>
    <t>ProgramName</t>
  </si>
  <si>
    <t>RewardType</t>
  </si>
  <si>
    <t>RewardStructure</t>
  </si>
  <si>
    <t>RewardSize</t>
  </si>
  <si>
    <t>ExpirationMonth</t>
  </si>
  <si>
    <t>A&amp;P</t>
  </si>
  <si>
    <t>$5,831,000</t>
  </si>
  <si>
    <t>48.85</t>
  </si>
  <si>
    <t>Discount, Variety Stores</t>
  </si>
  <si>
    <t>No rewards program</t>
  </si>
  <si>
    <t>-</t>
  </si>
  <si>
    <t>Albertsons</t>
  </si>
  <si>
    <t>$19,452,000</t>
  </si>
  <si>
    <t>69.02</t>
  </si>
  <si>
    <t>Grocery Stores</t>
  </si>
  <si>
    <t>Aldi</t>
  </si>
  <si>
    <t>$10,898,000</t>
  </si>
  <si>
    <t>$10,650,000</t>
  </si>
  <si>
    <t>69.41</t>
  </si>
  <si>
    <t>Alimentation Couche Tard (Circle K)</t>
  </si>
  <si>
    <t>$4,755,000</t>
  </si>
  <si>
    <t>$8,551,000</t>
  </si>
  <si>
    <t>68.03</t>
  </si>
  <si>
    <t>Apple Stores</t>
  </si>
  <si>
    <t>$26,648,000</t>
  </si>
  <si>
    <t>$30,736,000</t>
  </si>
  <si>
    <t>11.07</t>
  </si>
  <si>
    <t>ElectronicEquipment</t>
  </si>
  <si>
    <t>Army Air Force Exchange</t>
  </si>
  <si>
    <t>$8,640,000</t>
  </si>
  <si>
    <t>$16,301,000</t>
  </si>
  <si>
    <t>60.41</t>
  </si>
  <si>
    <t>Specialty Retail, Other</t>
  </si>
  <si>
    <t>AT&amp;T Wireless</t>
  </si>
  <si>
    <t>$8,347,000</t>
  </si>
  <si>
    <t>$8,096,000</t>
  </si>
  <si>
    <t>46.95</t>
  </si>
  <si>
    <t>Telecom Services - Domestic</t>
  </si>
  <si>
    <t>Barnes &amp; Noble</t>
  </si>
  <si>
    <t>$6,082,000</t>
  </si>
  <si>
    <t>72.79</t>
  </si>
  <si>
    <t>Bed Bath &amp; Beyond</t>
  </si>
  <si>
    <t>$11,319,000</t>
  </si>
  <si>
    <t>$10,967,000</t>
  </si>
  <si>
    <t>10.07</t>
  </si>
  <si>
    <t>Home Furnishing Stores</t>
  </si>
  <si>
    <t>Spend $200 earn 1,000 points = $10 reward certificate for future purchase</t>
  </si>
  <si>
    <t>Big Lots</t>
  </si>
  <si>
    <t>$5,107,000</t>
  </si>
  <si>
    <t>$5,284,000</t>
  </si>
  <si>
    <t>12.09</t>
  </si>
  <si>
    <t>Burger King</t>
  </si>
  <si>
    <t>$8,509,000</t>
  </si>
  <si>
    <t>$35,214,000</t>
  </si>
  <si>
    <t>98.47</t>
  </si>
  <si>
    <t>Restaurants</t>
  </si>
  <si>
    <t>Burlington Coat Factory</t>
  </si>
  <si>
    <t>$4,402,000</t>
  </si>
  <si>
    <t>$4,428,000</t>
  </si>
  <si>
    <t>45.67</t>
  </si>
  <si>
    <t>Costco</t>
  </si>
  <si>
    <t>$74,740,000</t>
  </si>
  <si>
    <t>$105,100,000</t>
  </si>
  <si>
    <t>50.75</t>
  </si>
  <si>
    <t>Executive Rewards</t>
  </si>
  <si>
    <t>check</t>
  </si>
  <si>
    <t>2% of purchase for Executive members, capped at $750 every 12 month</t>
  </si>
  <si>
    <t>2.00%</t>
  </si>
  <si>
    <t>Darden Restaurants (Olive Garden)</t>
  </si>
  <si>
    <t>$7,967,000</t>
  </si>
  <si>
    <t>$7,840,000</t>
  </si>
  <si>
    <t>13.94</t>
  </si>
  <si>
    <t>Defense Commissary Agency</t>
  </si>
  <si>
    <t>$5,015,000</t>
  </si>
  <si>
    <t>4.24</t>
  </si>
  <si>
    <t>Delhaize America</t>
  </si>
  <si>
    <t>$18,817,000</t>
  </si>
  <si>
    <t>$29,110,000</t>
  </si>
  <si>
    <t>84.23</t>
  </si>
  <si>
    <t>instant discount</t>
  </si>
  <si>
    <t>DineEquity (Applebee's)</t>
  </si>
  <si>
    <t>$6,974,000</t>
  </si>
  <si>
    <t>$7,342,000</t>
  </si>
  <si>
    <t>7.1</t>
  </si>
  <si>
    <t>Dollar General</t>
  </si>
  <si>
    <t>$17,504,000</t>
  </si>
  <si>
    <t>54.12</t>
  </si>
  <si>
    <t>Dollar Tree</t>
  </si>
  <si>
    <t>$7,670,000</t>
  </si>
  <si>
    <t>$7,629,000</t>
  </si>
  <si>
    <t>21.04</t>
  </si>
  <si>
    <t>No rewards program </t>
  </si>
  <si>
    <t>Family Dollar</t>
  </si>
  <si>
    <t>$10,391,000</t>
  </si>
  <si>
    <t>$10,230,000</t>
  </si>
  <si>
    <t>30.96</t>
  </si>
  <si>
    <t>coupons sent for subscribers of FDR program</t>
  </si>
  <si>
    <t>Earn family dollar which is printed at bottom of receipt at next purchase</t>
  </si>
  <si>
    <t>Good Neighbor Pharmacy</t>
  </si>
  <si>
    <t>$7,271,000</t>
  </si>
  <si>
    <t>$9,286,000</t>
  </si>
  <si>
    <t>59.64</t>
  </si>
  <si>
    <t>IKEA North America</t>
  </si>
  <si>
    <t>$4,370,000</t>
  </si>
  <si>
    <t>$37,877,000</t>
  </si>
  <si>
    <t>19.49</t>
  </si>
  <si>
    <t>Lowe's</t>
  </si>
  <si>
    <t>$52,210,000</t>
  </si>
  <si>
    <t>$53,417,000</t>
  </si>
  <si>
    <t>86.36</t>
  </si>
  <si>
    <t>Home Improvement Stores</t>
  </si>
  <si>
    <t>5% instant discount with Lowes card</t>
  </si>
  <si>
    <t>Macy's</t>
  </si>
  <si>
    <t>$27,868,000</t>
  </si>
  <si>
    <t>$27,931,000</t>
  </si>
  <si>
    <t>19.47</t>
  </si>
  <si>
    <t>Department Stores</t>
  </si>
  <si>
    <t>McDonald's</t>
  </si>
  <si>
    <t>$35,856,000</t>
  </si>
  <si>
    <t>$89,126,000</t>
  </si>
  <si>
    <t>5.04</t>
  </si>
  <si>
    <t>Michaels Stores</t>
  </si>
  <si>
    <t>$4,132,000</t>
  </si>
  <si>
    <t>$4,570,000</t>
  </si>
  <si>
    <t>9.59</t>
  </si>
  <si>
    <t>PetSmart</t>
  </si>
  <si>
    <t>$5,298,000</t>
  </si>
  <si>
    <t>$6,117,000</t>
  </si>
  <si>
    <t>28.12</t>
  </si>
  <si>
    <t>Philips Health Mart Systems</t>
  </si>
  <si>
    <t>$7,430,000</t>
  </si>
  <si>
    <t>90.33</t>
  </si>
  <si>
    <t>Drug Stores</t>
  </si>
  <si>
    <t>Publix</t>
  </si>
  <si>
    <t>$28,917,000</t>
  </si>
  <si>
    <t>77.76</t>
  </si>
  <si>
    <t>QVC</t>
  </si>
  <si>
    <t>$5,844,000</t>
  </si>
  <si>
    <t>$8,623,000</t>
  </si>
  <si>
    <t>97.49</t>
  </si>
  <si>
    <t>Ross Stores</t>
  </si>
  <si>
    <t>$10,221,000</t>
  </si>
  <si>
    <t>$13,154,000</t>
  </si>
  <si>
    <t>18.99</t>
  </si>
  <si>
    <t>Apparel Stores</t>
  </si>
  <si>
    <t>Roundy's Supermarkets (pick and save)</t>
  </si>
  <si>
    <t>$3,946,000</t>
  </si>
  <si>
    <t>98.56</t>
  </si>
  <si>
    <t>Sherwin Williams</t>
  </si>
  <si>
    <t>$6,223,000</t>
  </si>
  <si>
    <t>$6,510,000</t>
  </si>
  <si>
    <t>1.02</t>
  </si>
  <si>
    <t>Specialty Chemicals</t>
  </si>
  <si>
    <t>Sonic</t>
  </si>
  <si>
    <t>$3,882,000</t>
  </si>
  <si>
    <t>28.77</t>
  </si>
  <si>
    <t>Stater Brothers. Supermarket</t>
  </si>
  <si>
    <t>$3,860,000</t>
  </si>
  <si>
    <t>37.52</t>
  </si>
  <si>
    <t>Target</t>
  </si>
  <si>
    <t>$71,279,000</t>
  </si>
  <si>
    <t>$72,596,000</t>
  </si>
  <si>
    <t>19.37</t>
  </si>
  <si>
    <t>Trader Joe's</t>
  </si>
  <si>
    <t>$8,350,000</t>
  </si>
  <si>
    <t>51.38</t>
  </si>
  <si>
    <t>Verizon Wireless</t>
  </si>
  <si>
    <t>$8,171,000</t>
  </si>
  <si>
    <t>82.6</t>
  </si>
  <si>
    <t>Smart Rewards</t>
  </si>
  <si>
    <t>Spend $10 earn 1,000 points</t>
  </si>
  <si>
    <t>Wakefern / Shoprite</t>
  </si>
  <si>
    <t>$14,100,000</t>
  </si>
  <si>
    <t>87.82</t>
  </si>
  <si>
    <t>Wal-Mart</t>
  </si>
  <si>
    <t>$334,302,000</t>
  </si>
  <si>
    <t>$473,979,000</t>
  </si>
  <si>
    <t>15.16</t>
  </si>
  <si>
    <t>Wegmans Food Markets</t>
  </si>
  <si>
    <t>$6,999,000</t>
  </si>
  <si>
    <t>45.93</t>
  </si>
  <si>
    <t>Wendy's</t>
  </si>
  <si>
    <t>$9,083,000</t>
  </si>
  <si>
    <t>$8,892,000</t>
  </si>
  <si>
    <t>16.7</t>
  </si>
  <si>
    <t>Whole Foods</t>
  </si>
  <si>
    <t>$12,491,000</t>
  </si>
  <si>
    <t>$12,366,000</t>
  </si>
  <si>
    <t>32.88</t>
  </si>
  <si>
    <t>Current no rewards program. Whole Foods Market Rewards (pilot in Philadelphia)</t>
  </si>
  <si>
    <t>store credit and various rewards (e.g., cooking class)</t>
  </si>
  <si>
    <t>WinCo Foods</t>
  </si>
  <si>
    <t>$5,212,000</t>
  </si>
  <si>
    <t>3.89</t>
  </si>
  <si>
    <t>YUM! Brands</t>
  </si>
  <si>
    <t>$18,144,000</t>
  </si>
  <si>
    <t>$35,264,000</t>
  </si>
  <si>
    <t>60.97</t>
  </si>
  <si>
    <t>7-Eleven</t>
  </si>
  <si>
    <t>$11,625,000</t>
  </si>
  <si>
    <t>$11,504,000</t>
  </si>
  <si>
    <t>50.31</t>
  </si>
  <si>
    <t>7REWARDS</t>
  </si>
  <si>
    <t>store credit</t>
  </si>
  <si>
    <t>Buy 6 drinks  =  free drink</t>
  </si>
  <si>
    <t>16.67%</t>
  </si>
  <si>
    <t>Ace Hardware</t>
  </si>
  <si>
    <t>$10,605,000</t>
  </si>
  <si>
    <t>85.89</t>
  </si>
  <si>
    <t>Ace Rewards</t>
  </si>
  <si>
    <t>Spend $250 earn 2,500 points = $5 reward certificate for future purchase</t>
  </si>
  <si>
    <t>Advance Auto Parts</t>
  </si>
  <si>
    <t>$6,443,000</t>
  </si>
  <si>
    <t>$6,485,000</t>
  </si>
  <si>
    <t>64.24</t>
  </si>
  <si>
    <t>Auto Parts Stores</t>
  </si>
  <si>
    <t>SpeedPerks</t>
  </si>
  <si>
    <t>Spend $30/$100 = $5/$20 rewards for the next $10+ purchase</t>
  </si>
  <si>
    <t>16.60%</t>
  </si>
  <si>
    <t>Ahold USA / Royal</t>
  </si>
  <si>
    <t>$26,118,000</t>
  </si>
  <si>
    <t>$44,028,000</t>
  </si>
  <si>
    <t>40.87</t>
  </si>
  <si>
    <t>Stop and Shop Rewards</t>
  </si>
  <si>
    <t>gas discount</t>
  </si>
  <si>
    <t>Spend $100 and earn 0.10 off per gallon for the maximum discount of $2.20 per gallon</t>
  </si>
  <si>
    <t>15.00%</t>
  </si>
  <si>
    <t>Amazon.com</t>
  </si>
  <si>
    <t>$43,962,000</t>
  </si>
  <si>
    <t>$77,551,000</t>
  </si>
  <si>
    <t>19.15</t>
  </si>
  <si>
    <t>Catalog &amp; Mail Order Houses</t>
  </si>
  <si>
    <t>Amazon Rewards with Visa</t>
  </si>
  <si>
    <t>3% off for future purchase at amazon</t>
  </si>
  <si>
    <t>3.00%</t>
  </si>
  <si>
    <t>Ascena Retail Group (Ann Taylor)</t>
  </si>
  <si>
    <t>$4,665,000</t>
  </si>
  <si>
    <t>$4,715,000</t>
  </si>
  <si>
    <t>93.45</t>
  </si>
  <si>
    <t>PerfectRewards</t>
  </si>
  <si>
    <t>Spend $400 earn 2,000 points = $20 PERFECT REWARDS card</t>
  </si>
  <si>
    <t>AutoZone</t>
  </si>
  <si>
    <t>$7,584,000</t>
  </si>
  <si>
    <t>$15,190,000</t>
  </si>
  <si>
    <t>96.64</t>
  </si>
  <si>
    <t>AutoZone Rewards</t>
  </si>
  <si>
    <t>Spend $20+ 5 times earn 5 credits = $20 merchandise credit</t>
  </si>
  <si>
    <t>Belk</t>
  </si>
  <si>
    <t>$4,038,000</t>
  </si>
  <si>
    <t>38.64</t>
  </si>
  <si>
    <t>Belk Rewards Card</t>
  </si>
  <si>
    <t>Spend $400 earn 400 points = $10 Belk Reward Dollars</t>
  </si>
  <si>
    <t>2.50%</t>
  </si>
  <si>
    <t>Best Buy</t>
  </si>
  <si>
    <t>$35,766,000</t>
  </si>
  <si>
    <t>$42,159,000</t>
  </si>
  <si>
    <t>36.33</t>
  </si>
  <si>
    <t>Electronics Stores</t>
  </si>
  <si>
    <t>My Best Buy</t>
  </si>
  <si>
    <t>Spend $250 earn 250 points = $5 reward certificate</t>
  </si>
  <si>
    <t>Bi-Lo</t>
  </si>
  <si>
    <t>$9,087,000</t>
  </si>
  <si>
    <t>$10,205,000</t>
  </si>
  <si>
    <t>29.5</t>
  </si>
  <si>
    <t>Fuelperks</t>
  </si>
  <si>
    <t>Spend $50  = $.05 off per gallon, up to 20 gallons</t>
  </si>
  <si>
    <t>1.50%</t>
  </si>
  <si>
    <t>BJ's Wholesale</t>
  </si>
  <si>
    <t>$12,965,000</t>
  </si>
  <si>
    <t>55.72</t>
  </si>
  <si>
    <t>My BJ's Perks</t>
  </si>
  <si>
    <t>2% of purchase amount for future purchase</t>
  </si>
  <si>
    <t>Bloomin' Brands (Outback)</t>
  </si>
  <si>
    <t>$4,084,000</t>
  </si>
  <si>
    <t>$4,763,000</t>
  </si>
  <si>
    <t>33.94</t>
  </si>
  <si>
    <t>Dine Rewards</t>
  </si>
  <si>
    <t>Spend $20 X3 = 50% off next check, capped at $20 (assumes $30 check)</t>
  </si>
  <si>
    <t>22.22%</t>
  </si>
  <si>
    <t>Brinker International</t>
  </si>
  <si>
    <t>$3,746,000</t>
  </si>
  <si>
    <t>$4,399,000</t>
  </si>
  <si>
    <t>16.1</t>
  </si>
  <si>
    <t>My Chili's Rewards</t>
  </si>
  <si>
    <t>free merchandise</t>
  </si>
  <si>
    <t>Spend $80/160 earn 80/160 points = $8/$16 appetizer / entree</t>
  </si>
  <si>
    <t>Chik-fil-A</t>
  </si>
  <si>
    <t>$5,191,000</t>
  </si>
  <si>
    <t>91.95</t>
  </si>
  <si>
    <t>Belly</t>
  </si>
  <si>
    <t>Spend $25 earn 25 pts = $1.09 mini sundae (among others)</t>
  </si>
  <si>
    <t>4.40%</t>
  </si>
  <si>
    <t>CVS Caremark</t>
  </si>
  <si>
    <t>$65,618,000</t>
  </si>
  <si>
    <t>$66,682,000</t>
  </si>
  <si>
    <t>43.17</t>
  </si>
  <si>
    <t>ExtraBucks</t>
  </si>
  <si>
    <t>2% off for future purchase except alcohol, prescriptions, stamps, and tabacoo products</t>
  </si>
  <si>
    <t>1.5</t>
  </si>
  <si>
    <t>Dell</t>
  </si>
  <si>
    <t>$4,106,000</t>
  </si>
  <si>
    <t>22.2</t>
  </si>
  <si>
    <t>Dell Advantage</t>
  </si>
  <si>
    <t>Spend $500 = $25 off next purchase</t>
  </si>
  <si>
    <t>Dick's Sporting Goods</t>
  </si>
  <si>
    <t>$6,212,000</t>
  </si>
  <si>
    <t>15.34</t>
  </si>
  <si>
    <t>Sporting Goods Stores</t>
  </si>
  <si>
    <t>eRewards</t>
  </si>
  <si>
    <t>Spend $300 earn 300 points = $10 rewards off future purchases</t>
  </si>
  <si>
    <t>3.30%</t>
  </si>
  <si>
    <t>Dillard's</t>
  </si>
  <si>
    <t>$6,439,000</t>
  </si>
  <si>
    <t>52.8</t>
  </si>
  <si>
    <t>Dillard's Credit Card</t>
  </si>
  <si>
    <t>Spend $750 earn 1,500 points = $10 reward certificate</t>
  </si>
  <si>
    <t>1.33%</t>
  </si>
  <si>
    <t>Dunkin' Brands</t>
  </si>
  <si>
    <t>$7,256,000</t>
  </si>
  <si>
    <t>28.25</t>
  </si>
  <si>
    <t>DD Perks</t>
  </si>
  <si>
    <t>Spend $40 earn 200 points = $2.50 free coffee</t>
  </si>
  <si>
    <t>6.25%</t>
  </si>
  <si>
    <t>Foot Locker</t>
  </si>
  <si>
    <t>$4,769,000</t>
  </si>
  <si>
    <t>$6,505,000</t>
  </si>
  <si>
    <t>21.69</t>
  </si>
  <si>
    <t>Textile - Apparel Footwear &amp; Accessories</t>
  </si>
  <si>
    <t>VIP Club</t>
  </si>
  <si>
    <t>Spend $50 = $10 off next purchase</t>
  </si>
  <si>
    <t>GameStop</t>
  </si>
  <si>
    <t>$6,108,000</t>
  </si>
  <si>
    <t>$9,040,000</t>
  </si>
  <si>
    <t>55.76</t>
  </si>
  <si>
    <t>PowerUpRewards</t>
  </si>
  <si>
    <t>Spend $6,000/$3,000 on new games/pre-owned games earn 60,000 points =$60 PS4 DualShock Wireless Controller</t>
  </si>
  <si>
    <t>Gap</t>
  </si>
  <si>
    <t>$12,872,000</t>
  </si>
  <si>
    <t>$16,248,000</t>
  </si>
  <si>
    <t>22.77</t>
  </si>
  <si>
    <t>GAP Rewards Program</t>
  </si>
  <si>
    <t>Spend $200 earn 1,000 points = $5 reward certificate for future purchase</t>
  </si>
  <si>
    <t>Giant Eagle</t>
  </si>
  <si>
    <t>$6,940,000</t>
  </si>
  <si>
    <t>99.2</t>
  </si>
  <si>
    <t>Spend $50 = $.10 off per gallon</t>
  </si>
  <si>
    <t>Harris Teeter Supermkts</t>
  </si>
  <si>
    <t>$4,710,000</t>
  </si>
  <si>
    <t>27.24</t>
  </si>
  <si>
    <t>InStore Rewards / Fuel Rewards</t>
  </si>
  <si>
    <t>Buy 7.5 whole sub = 1 free sub / Spend $50+  = $10 discount off a $50 gas card</t>
  </si>
  <si>
    <t>13.30%</t>
  </si>
  <si>
    <t>H-E-B</t>
  </si>
  <si>
    <t>$19,683,000</t>
  </si>
  <si>
    <t>$21,000,000</t>
  </si>
  <si>
    <t>9.49</t>
  </si>
  <si>
    <t>Points Club Rewards</t>
  </si>
  <si>
    <t>Spend $66.7 earn 1,000 points = $1 reward certificate for future purchase</t>
  </si>
  <si>
    <t>Hy-Vee</t>
  </si>
  <si>
    <t>$8,859,000</t>
  </si>
  <si>
    <t>1.99</t>
  </si>
  <si>
    <t>FuelSaver</t>
  </si>
  <si>
    <t>Buy $3/$6 grocery and earn $0.03/$0.06 off per gallon, up to 20 gallons</t>
  </si>
  <si>
    <t>Ingles Markets</t>
  </si>
  <si>
    <t>$3,600,000</t>
  </si>
  <si>
    <t>32.83</t>
  </si>
  <si>
    <t>Fuel Reward</t>
  </si>
  <si>
    <t>Spend $100 earn 100 points = $.05 off per gallon</t>
  </si>
  <si>
    <t>J.C. Penney</t>
  </si>
  <si>
    <t>$11,789,000</t>
  </si>
  <si>
    <t>$84,088,000</t>
  </si>
  <si>
    <t>JCPenney Rewards</t>
  </si>
  <si>
    <t>Spend $100 earn 100 points = $10 reward certificate for future purchase</t>
  </si>
  <si>
    <t>10.00%</t>
  </si>
  <si>
    <t>Kohl's</t>
  </si>
  <si>
    <t>$19,031,000</t>
  </si>
  <si>
    <t>81.23</t>
  </si>
  <si>
    <t>Yes2You Rewards</t>
  </si>
  <si>
    <t>Spend $100 earn 100 points = $5 reward certificate for future purchase</t>
  </si>
  <si>
    <t>5.00%</t>
  </si>
  <si>
    <t>Kroger</t>
  </si>
  <si>
    <t>$93,598,000</t>
  </si>
  <si>
    <t>51.54</t>
  </si>
  <si>
    <t>Fuel Program</t>
  </si>
  <si>
    <t>Spend $100 earn 100 points = $.10 off per gallon, up to 35 gallons</t>
  </si>
  <si>
    <t>L Brands (Bath &amp; body works)</t>
  </si>
  <si>
    <t>$9,349,000</t>
  </si>
  <si>
    <t>64.38</t>
  </si>
  <si>
    <t>Love Your Body Program</t>
  </si>
  <si>
    <t>Spend $80 earn 4 points = $15 off future purchase, Spend $160 earn 8 points = $25 off future purchase</t>
  </si>
  <si>
    <t>16.00%</t>
  </si>
  <si>
    <t>Meijer</t>
  </si>
  <si>
    <t>$16,620,000</t>
  </si>
  <si>
    <t>32.56</t>
  </si>
  <si>
    <t>mPerks</t>
  </si>
  <si>
    <t>Spend $100 to get $10 off next purchase (for baby products)</t>
  </si>
  <si>
    <t>Menards</t>
  </si>
  <si>
    <t>$16,228,000</t>
  </si>
  <si>
    <t>83.48</t>
  </si>
  <si>
    <t>Menards Big Card</t>
  </si>
  <si>
    <t>Get 2% store credit every quarter</t>
  </si>
  <si>
    <t>Neiman Marcus</t>
  </si>
  <si>
    <t>$4,648,000</t>
  </si>
  <si>
    <t>25.59</t>
  </si>
  <si>
    <t>InCircle</t>
  </si>
  <si>
    <t>Spend $5,000 earn 10,00 points = $100 reward certificate for future purchase</t>
  </si>
  <si>
    <t>Nordstrom</t>
  </si>
  <si>
    <t>$11,859,000</t>
  </si>
  <si>
    <t>77.64</t>
  </si>
  <si>
    <t>Nordstrom Rewards</t>
  </si>
  <si>
    <t>store credit  and various rewards</t>
  </si>
  <si>
    <t>Spend $1,000 earn 2,000 points = $20 reward certificate for future purchase</t>
  </si>
  <si>
    <t>Office Depot</t>
  </si>
  <si>
    <t>$7,022,000</t>
  </si>
  <si>
    <t>$10,485,000</t>
  </si>
  <si>
    <t>87.39</t>
  </si>
  <si>
    <t>Choice Member</t>
  </si>
  <si>
    <t>Get 10% discount in rewards for shopping paper, ink, toner</t>
  </si>
  <si>
    <t>OfficeMax</t>
  </si>
  <si>
    <t>$4,652,000</t>
  </si>
  <si>
    <t>$6,077,000</t>
  </si>
  <si>
    <t>89.06</t>
  </si>
  <si>
    <t>O'Reilly Automotive</t>
  </si>
  <si>
    <t>$6,649,000</t>
  </si>
  <si>
    <t>95.72</t>
  </si>
  <si>
    <t>O'Rewards</t>
  </si>
  <si>
    <t>Spend $150  earn 150 points = $5 O'Rewards coupon</t>
  </si>
  <si>
    <t>3.33%</t>
  </si>
  <si>
    <t>Price Chopper Supermrkts</t>
  </si>
  <si>
    <t>$3,784,000</t>
  </si>
  <si>
    <t>16.46</t>
  </si>
  <si>
    <t>AdvantEdge</t>
  </si>
  <si>
    <t>Spend $100 for $0.10 up to 20 gallons</t>
  </si>
  <si>
    <t>Rite Aid</t>
  </si>
  <si>
    <t>$25,526,000</t>
  </si>
  <si>
    <t>11.21</t>
  </si>
  <si>
    <t>Wellness+ </t>
  </si>
  <si>
    <t>Spend $250  = 10% off future purchases</t>
  </si>
  <si>
    <t>Safeway</t>
  </si>
  <si>
    <t>$37,534,000</t>
  </si>
  <si>
    <t>$42,982,000</t>
  </si>
  <si>
    <t>44.22</t>
  </si>
  <si>
    <t>Reward Points</t>
  </si>
  <si>
    <t>Spend $100 and earn 0.10 off per gallon for a single fillup</t>
  </si>
  <si>
    <t>Save Mart</t>
  </si>
  <si>
    <t>$4,889,000</t>
  </si>
  <si>
    <t>19.35</t>
  </si>
  <si>
    <t>SaveSmart</t>
  </si>
  <si>
    <t>Spend $100 earn 100 points = $1.1 worth of coupon</t>
  </si>
  <si>
    <t>1.10%</t>
  </si>
  <si>
    <t>Sears Holdings</t>
  </si>
  <si>
    <t>$26,614,000</t>
  </si>
  <si>
    <t>$31,283,000</t>
  </si>
  <si>
    <t>45.52</t>
  </si>
  <si>
    <t>Shop Your Way Rewards</t>
  </si>
  <si>
    <t>Spend $100 earn 1000 points = $1 reward certificate</t>
  </si>
  <si>
    <t>1.00%</t>
  </si>
  <si>
    <t>Signet Jewelers (Kay's)</t>
  </si>
  <si>
    <t>$3,647,000</t>
  </si>
  <si>
    <t>$4,203,000</t>
  </si>
  <si>
    <t>23.17</t>
  </si>
  <si>
    <t>Instant Rewards</t>
  </si>
  <si>
    <t>Spend $300 = $100 off next purchase</t>
  </si>
  <si>
    <t>33.33%</t>
  </si>
  <si>
    <t>Staples</t>
  </si>
  <si>
    <t>$8,883,000</t>
  </si>
  <si>
    <t>50.15</t>
  </si>
  <si>
    <t>Staples Rewards</t>
  </si>
  <si>
    <t>2% or 5% on everything except postage stamps</t>
  </si>
  <si>
    <t>3.5%</t>
  </si>
  <si>
    <t>Starbucks</t>
  </si>
  <si>
    <t>$9,631,000</t>
  </si>
  <si>
    <t>$9,972,000</t>
  </si>
  <si>
    <t>71.56</t>
  </si>
  <si>
    <t>My Starbucks Rewards</t>
  </si>
  <si>
    <t>free product</t>
  </si>
  <si>
    <t>Buy 12 drinks to earn 12 stars  =  free drink</t>
  </si>
  <si>
    <t>8.00%</t>
  </si>
  <si>
    <t>Subway</t>
  </si>
  <si>
    <t>$12,861,000</t>
  </si>
  <si>
    <t>$12,917,000</t>
  </si>
  <si>
    <t>11.39</t>
  </si>
  <si>
    <t>SUBWAY Card Rewards Program</t>
  </si>
  <si>
    <t>Spend $1 earn 1 point = various rewards (e.g., 75 pts for footlong subs)</t>
  </si>
  <si>
    <t>6.70%</t>
  </si>
  <si>
    <t>SUPERVALU</t>
  </si>
  <si>
    <t>$50,081,000</t>
  </si>
  <si>
    <t>70.06</t>
  </si>
  <si>
    <t>My Cub Rewards</t>
  </si>
  <si>
    <t>Spend $50  = $.05 off per gallon</t>
  </si>
  <si>
    <t>The Home Depot</t>
  </si>
  <si>
    <t>$69,951,000</t>
  </si>
  <si>
    <t>$78,812,000</t>
  </si>
  <si>
    <t>58.4</t>
  </si>
  <si>
    <t>Fuel Rewards</t>
  </si>
  <si>
    <t>Spend $100/$1,000/$2,000/$4,000 earn 100/1,000/2,000/4,000 points = $.10/$1.00/$2.00/$4.00 off per gallon at participating Shell stations</t>
  </si>
  <si>
    <t>TJX</t>
  </si>
  <si>
    <t>$20,923,000</t>
  </si>
  <si>
    <t>$27,423,000</t>
  </si>
  <si>
    <t>72.4</t>
  </si>
  <si>
    <t>Reward The Public</t>
  </si>
  <si>
    <t>Toys "R" Us</t>
  </si>
  <si>
    <t>$7,525,000</t>
  </si>
  <si>
    <t>$13,307,000</t>
  </si>
  <si>
    <t>79.33</t>
  </si>
  <si>
    <t>Rewards"R" Us</t>
  </si>
  <si>
    <t>Spend $125 earn $5 Reward Dollars for future purchases</t>
  </si>
  <si>
    <t>Tractor Supply</t>
  </si>
  <si>
    <t>$5,165,000</t>
  </si>
  <si>
    <t>2.65</t>
  </si>
  <si>
    <t>Neighbor's Club</t>
  </si>
  <si>
    <t>Spend $150 X3 times earn seasonal (quarterly) reward ($5 store credit)</t>
  </si>
  <si>
    <t>1.11%</t>
  </si>
  <si>
    <t>True Value</t>
  </si>
  <si>
    <t>$16,330,000</t>
  </si>
  <si>
    <t>38.69</t>
  </si>
  <si>
    <t>TrueValue Rewards</t>
  </si>
  <si>
    <t>Walgreen</t>
  </si>
  <si>
    <t>$68,068,000</t>
  </si>
  <si>
    <t>$70,096,000</t>
  </si>
  <si>
    <t>23.47</t>
  </si>
  <si>
    <t>Balance Rewards</t>
  </si>
  <si>
    <t>500 points on every prescription filled in the pharmacy, good for $5 discount of future purchase</t>
  </si>
  <si>
    <t>Williams-Sonoma</t>
  </si>
  <si>
    <t>$4,163,000</t>
  </si>
  <si>
    <t>$4,388,000</t>
  </si>
  <si>
    <t>30.09</t>
  </si>
  <si>
    <t>Williams-Sonoma Visa??Signature??Card</t>
  </si>
  <si>
    <t>Spend $3,333 earn 10,000 pts = $100 gift card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</si>
  <si>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</si>
  <si>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</si>
  <si>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</si>
  <si>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</si>
  <si>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</si>
  <si>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</si>
  <si>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</si>
  <si>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</si>
  <si>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</si>
  <si>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</si>
  <si>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</si>
  <si>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</si>
  <si>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</si>
  <si>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</si>
  <si>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</si>
  <si>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</si>
  <si>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</si>
  <si>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</si>
  <si>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</si>
  <si>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</si>
  <si>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</si>
  <si>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</si>
  <si>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</si>
  <si>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</si>
  <si>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Mô hình hồi quy tuyến tính đơn biến</t>
  </si>
  <si>
    <t>mô hình hồi quy tuyến tính đa biến</t>
  </si>
  <si>
    <t>Yêu cầu 1: Làm sạch dữ liệu</t>
  </si>
  <si>
    <r>
      <t xml:space="preserve">Yêu cầu 2:
- Mô hình có giá trị R-square lớn nhất là ExpirationMonth = </t>
    </r>
    <r>
      <rPr>
        <sz val="12"/>
        <color theme="1"/>
        <rFont val="Symbol"/>
        <family val="1"/>
        <charset val="2"/>
      </rPr>
      <t>b</t>
    </r>
    <r>
      <rPr>
        <vertAlign val="subscript"/>
        <sz val="12"/>
        <color theme="1"/>
        <rFont val="Calibri"/>
        <family val="2"/>
      </rPr>
      <t>0</t>
    </r>
    <r>
      <rPr>
        <sz val="12"/>
        <color theme="1"/>
        <rFont val="Calibri"/>
        <family val="2"/>
        <scheme val="minor"/>
      </rPr>
      <t xml:space="preserve"> + </t>
    </r>
    <r>
      <rPr>
        <sz val="12"/>
        <color theme="1"/>
        <rFont val="Symbol"/>
        <family val="1"/>
        <charset val="2"/>
      </rPr>
      <t>b</t>
    </r>
    <r>
      <rPr>
        <vertAlign val="subscript"/>
        <sz val="12"/>
        <color theme="1"/>
        <rFont val="Calibri"/>
        <family val="2"/>
      </rPr>
      <t>1</t>
    </r>
    <r>
      <rPr>
        <sz val="12"/>
        <color theme="1"/>
        <rFont val="Symbol"/>
        <family val="1"/>
        <charset val="2"/>
      </rPr>
      <t xml:space="preserve"> * </t>
    </r>
    <r>
      <rPr>
        <sz val="12"/>
        <color theme="1"/>
        <rFont val="Calibri"/>
        <family val="2"/>
        <scheme val="minor"/>
      </rPr>
      <t>RewardSize
- R-square = 0.0351</t>
    </r>
  </si>
  <si>
    <r>
      <t xml:space="preserve">Yêu cầu 3:
- Mô hình có giá trị R-square lớn nhất là ExpirationMonth = </t>
    </r>
    <r>
      <rPr>
        <sz val="12"/>
        <color theme="1"/>
        <rFont val="Symbol"/>
        <family val="1"/>
        <charset val="2"/>
      </rPr>
      <t>b</t>
    </r>
    <r>
      <rPr>
        <vertAlign val="subscript"/>
        <sz val="12"/>
        <color theme="1"/>
        <rFont val="Symbol"/>
        <family val="1"/>
        <charset val="2"/>
      </rPr>
      <t>0</t>
    </r>
    <r>
      <rPr>
        <sz val="12"/>
        <color theme="1"/>
        <rFont val="Symbol"/>
        <family val="1"/>
        <charset val="2"/>
      </rPr>
      <t xml:space="preserve"> + b</t>
    </r>
    <r>
      <rPr>
        <vertAlign val="subscript"/>
        <sz val="12"/>
        <color theme="1"/>
        <rFont val="Symbol"/>
        <family val="1"/>
        <charset val="2"/>
      </rPr>
      <t>1</t>
    </r>
    <r>
      <rPr>
        <sz val="12"/>
        <color theme="1"/>
        <rFont val="Calibri"/>
        <family val="2"/>
        <scheme val="minor"/>
      </rPr>
      <t xml:space="preserve"> * RewardSize + </t>
    </r>
    <r>
      <rPr>
        <sz val="12"/>
        <color theme="1"/>
        <rFont val="Symbol"/>
        <family val="1"/>
        <charset val="2"/>
      </rPr>
      <t>b</t>
    </r>
    <r>
      <rPr>
        <vertAlign val="subscript"/>
        <sz val="12"/>
        <color theme="1"/>
        <rFont val="Symbol"/>
        <family val="1"/>
        <charset val="2"/>
      </rPr>
      <t>2</t>
    </r>
    <r>
      <rPr>
        <sz val="12"/>
        <color theme="1"/>
        <rFont val="Calibri"/>
        <family val="2"/>
        <scheme val="minor"/>
      </rPr>
      <t xml:space="preserve"> * Salerank
- R-square = 0.0718</t>
    </r>
  </si>
  <si>
    <t>- Phương trình hồi quy tuyến tính: ExpirationMonth = 10.56 + (-14.10) *  RewardSize + (-0.052) * Salerank
- Khi RewardSize hay Salerank thay đổi thì ExpirationMonth cũng thay đổi dựa theo phương trình hồi quy tuyến tính</t>
  </si>
  <si>
    <t>- Phương trình hồi quy tuyến tính: ExpirationMonth = 8.457 + (-20.766) * RewardSize
- Khi RewardSize thay đổi thì ExpirationMonth cũng thay đổi dựa theo phương trình hồi quy tuyến tính
- R-square sẽ có giá trị từ 0-1, càng gần với giá trị 1 tức là dữ liệu càng phù hợp với mô hình hồi quy tuyến tính. R-square = 0.035 tức là dữ liệu phù hợp với mô hình hồi quy tuyến tính 35%</t>
  </si>
  <si>
    <r>
      <t xml:space="preserve">Yêu cầu 4:
Với RewardSize = 10%, Salerank = 6
Ta có phương trình hồi quy tuyến tính
ExpirationMonth = 10.56 + (-14.10) *  0.1 + (-0.052) * 6 = 8.838 </t>
    </r>
    <r>
      <rPr>
        <sz val="12"/>
        <color theme="1"/>
        <rFont val="Sylfaen"/>
        <family val="1"/>
      </rPr>
      <t>≈ 9</t>
    </r>
  </si>
  <si>
    <t xml:space="preserve">- Với RewardSize = 10%, Salerank = 6 ta có ExpirationMonth = 9
- Đại lý kinh doanh có thứ hạng 6 trong vòng 9 tháng có thể nhận được phần thưởng là 10%
- Bài toán kinh doanh: Giúp công ty bán lẻ so sánh tiềm năng của các đại lý từ đó có các chính sách kinh doanh phù hợp đối với các đại lý
</t>
  </si>
  <si>
    <t>Lg(salerank)</t>
  </si>
  <si>
    <t>Lg(USSales)</t>
  </si>
  <si>
    <t>Lg(WorldSales)</t>
  </si>
  <si>
    <t>Lg(Profit)</t>
  </si>
  <si>
    <t>Lg(NumStores)</t>
  </si>
  <si>
    <t>Lg(ExpMonth)</t>
  </si>
  <si>
    <t>Kịch bản 1</t>
  </si>
  <si>
    <t>Kịch bản 2</t>
  </si>
  <si>
    <t>Lg(RewardSize)</t>
  </si>
  <si>
    <t>Kịch bản 3</t>
  </si>
  <si>
    <r>
      <t xml:space="preserve">- Mô hình có giá trị R-square lớn nhất là ExpirationMonth = </t>
    </r>
    <r>
      <rPr>
        <sz val="12"/>
        <color theme="1"/>
        <rFont val="Symbol"/>
        <family val="1"/>
        <charset val="2"/>
      </rPr>
      <t>b</t>
    </r>
    <r>
      <rPr>
        <vertAlign val="subscript"/>
        <sz val="12"/>
        <color theme="1"/>
        <rFont val="Calibri"/>
        <family val="2"/>
      </rPr>
      <t>0</t>
    </r>
    <r>
      <rPr>
        <sz val="12"/>
        <color theme="1"/>
        <rFont val="Calibri"/>
        <family val="2"/>
        <scheme val="minor"/>
      </rPr>
      <t xml:space="preserve"> + </t>
    </r>
    <r>
      <rPr>
        <sz val="12"/>
        <color theme="1"/>
        <rFont val="Symbol"/>
        <family val="1"/>
        <charset val="2"/>
      </rPr>
      <t>b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* Lg(Numstores)
- R-square = 0.0296 nhỏ hơn yêu cầu 2 (R-square = 0.0351)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</si>
</sst>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76" formatCode="0.000"/>
  </numFmts>
  <fonts count="14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vertAlign val="subscript"/>
      <sz val="12"/>
      <color theme="1"/>
      <name val="Calibri"/>
      <family val="2"/>
    </font>
    <font>
      <vertAlign val="subscript"/>
      <sz val="12"/>
      <color theme="1"/>
      <name val="Symbol"/>
      <family val="1"/>
      <charset val="2"/>
    </font>
    <font>
      <sz val="12"/>
      <color theme="1"/>
      <name val="Sylfaen"/>
      <family val="1"/>
    </font>
    <font>
      <vertAlign val="subscript"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1"/>
    <xf numFmtId="9" fontId="1" fillId="0" borderId="0" xfId="0" applyNumberFormat="1" applyFont="1"/>
    <xf numFmtId="0" fontId="6" fillId="2" borderId="1" xfId="0" applyFont="1" applyFill="1" applyBorder="1"/>
    <xf numFmtId="0" fontId="0" fillId="0" borderId="0" xfId="0" applyNumberFormat="1"/>
    <xf numFmtId="0" fontId="6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3" xfId="0" applyFont="1" applyFill="1" applyBorder="1"/>
    <xf numFmtId="0" fontId="6" fillId="2" borderId="3" xfId="0" applyFont="1" applyFill="1" applyBorder="1"/>
    <xf numFmtId="165" fontId="0" fillId="0" borderId="0" xfId="2" applyNumberFormat="1" applyFont="1"/>
    <xf numFmtId="10" fontId="0" fillId="0" borderId="0" xfId="3" applyNumberFormat="1" applyFont="1"/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  <xf numFmtId="0" fontId="8" fillId="0" borderId="0" xfId="0" applyFont="1"/>
    <xf numFmtId="0" fontId="0" fillId="4" borderId="0" xfId="0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4" borderId="0" xfId="0" quotePrefix="1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5" borderId="0" xfId="0" applyFill="1"/>
    <xf numFmtId="10" fontId="6" fillId="2" borderId="2" xfId="3" applyNumberFormat="1" applyFont="1" applyFill="1" applyBorder="1"/>
    <xf numFmtId="10" fontId="0" fillId="3" borderId="2" xfId="3" applyNumberFormat="1" applyFont="1" applyFill="1" applyBorder="1"/>
    <xf numFmtId="10" fontId="0" fillId="0" borderId="2" xfId="3" applyNumberFormat="1" applyFont="1" applyBorder="1"/>
    <xf numFmtId="165" fontId="6" fillId="2" borderId="2" xfId="2" applyNumberFormat="1" applyFont="1" applyFill="1" applyBorder="1"/>
    <xf numFmtId="165" fontId="0" fillId="3" borderId="2" xfId="2" applyNumberFormat="1" applyFont="1" applyFill="1" applyBorder="1"/>
    <xf numFmtId="165" fontId="0" fillId="0" borderId="2" xfId="2" applyNumberFormat="1" applyFont="1" applyBorder="1"/>
    <xf numFmtId="0" fontId="0" fillId="5" borderId="6" xfId="0" applyFill="1" applyBorder="1" applyAlignment="1">
      <alignment horizontal="center"/>
    </xf>
    <xf numFmtId="0" fontId="0" fillId="4" borderId="0" xfId="0" applyFill="1" applyAlignment="1">
      <alignment horizontal="left"/>
    </xf>
    <xf numFmtId="10" fontId="0" fillId="4" borderId="0" xfId="3" quotePrefix="1" applyNumberFormat="1" applyFont="1" applyFill="1" applyAlignment="1">
      <alignment horizontal="left" wrapText="1"/>
    </xf>
    <xf numFmtId="10" fontId="0" fillId="4" borderId="0" xfId="3" applyNumberFormat="1" applyFont="1" applyFill="1" applyAlignment="1">
      <alignment horizontal="left" wrapText="1"/>
    </xf>
    <xf numFmtId="10" fontId="0" fillId="4" borderId="0" xfId="3" quotePrefix="1" applyNumberFormat="1" applyFont="1" applyFill="1" applyAlignment="1">
      <alignment horizontal="left" vertical="center" wrapText="1"/>
    </xf>
    <xf numFmtId="0" fontId="0" fillId="0" borderId="0" xfId="3" applyNumberFormat="1" applyFont="1"/>
    <xf numFmtId="176" fontId="0" fillId="0" borderId="0" xfId="0" applyNumberFormat="1"/>
    <xf numFmtId="176" fontId="0" fillId="0" borderId="0" xfId="3" applyNumberFormat="1" applyFont="1"/>
    <xf numFmtId="0" fontId="6" fillId="2" borderId="2" xfId="3" applyNumberFormat="1" applyFont="1" applyFill="1" applyBorder="1"/>
    <xf numFmtId="0" fontId="0" fillId="5" borderId="0" xfId="0" applyFill="1" applyBorder="1" applyAlignme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6" formatCode="0.000"/>
    </dxf>
    <dxf>
      <numFmt numFmtId="165" formatCode="_(* #,##0_);_(* \(#,##0\);_(* &quot;-&quot;??_);_(@_)"/>
    </dxf>
    <dxf>
      <numFmt numFmtId="176" formatCode="0.000"/>
    </dxf>
    <dxf>
      <numFmt numFmtId="14" formatCode="0.00%"/>
    </dxf>
    <dxf>
      <numFmt numFmtId="176" formatCode="0.000"/>
    </dxf>
    <dxf>
      <numFmt numFmtId="17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numFmt numFmtId="165" formatCode="_(* #,##0_);_(* \(#,##0\);_(* &quot;-&quot;??_);_(@_)"/>
    </dxf>
    <dxf>
      <numFmt numFmtId="14" formatCode="0.00%"/>
    </dxf>
    <dxf>
      <numFmt numFmtId="0" formatCode="General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EC28F5A-85AF-4D64-B2AE-E50BF1DF8A12}" autoFormatId="16" applyNumberFormats="0" applyBorderFormats="0" applyFontFormats="0" applyPatternFormats="0" applyAlignmentFormats="0" applyWidthHeightFormats="0">
  <queryTableRefresh nextId="14">
    <queryTableFields count="13">
      <queryTableField id="1" name="Retailer" tableColumnId="1"/>
      <queryTableField id="2" name="Salerank" tableColumnId="2"/>
      <queryTableField id="3" name="X2013USSales" tableColumnId="3"/>
      <queryTableField id="4" name="X2013WorldSales" tableColumnId="4"/>
      <queryTableField id="5" name="ProfitMargin" tableColumnId="5"/>
      <queryTableField id="6" name="NumStores" tableColumnId="6"/>
      <queryTableField id="7" name="Industry" tableColumnId="7"/>
      <queryTableField id="8" name="Reward" tableColumnId="8"/>
      <queryTableField id="9" name="ProgramName" tableColumnId="9"/>
      <queryTableField id="10" name="RewardType" tableColumnId="10"/>
      <queryTableField id="11" name="RewardStructure" tableColumnId="11"/>
      <queryTableField id="12" name="RewardSize" tableColumnId="12"/>
      <queryTableField id="13" name="ExpirationMonth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2F775FE-B461-4DCB-9319-A42B6148B863}" autoFormatId="16" applyNumberFormats="0" applyBorderFormats="0" applyFontFormats="0" applyPatternFormats="0" applyAlignmentFormats="0" applyWidthHeightFormats="0">
  <queryTableRefresh nextId="22" unboundColumnsRight="1">
    <queryTableFields count="14">
      <queryTableField id="2" name="Salerank" tableColumnId="2"/>
      <queryTableField id="14" dataBound="0" tableColumnId="14"/>
      <queryTableField id="3" name="X2013USSales" tableColumnId="3"/>
      <queryTableField id="15" dataBound="0" tableColumnId="15"/>
      <queryTableField id="4" name="X2013WorldSales" tableColumnId="4"/>
      <queryTableField id="16" dataBound="0" tableColumnId="16"/>
      <queryTableField id="5" name="ProfitMargin" tableColumnId="5"/>
      <queryTableField id="17" dataBound="0" tableColumnId="17"/>
      <queryTableField id="6" name="NumStores" tableColumnId="6"/>
      <queryTableField id="18" dataBound="0" tableColumnId="18"/>
      <queryTableField id="12" name="RewardSize" tableColumnId="12"/>
      <queryTableField id="20" dataBound="0" tableColumnId="20"/>
      <queryTableField id="13" name="ExpirationMonth" tableColumnId="13"/>
      <queryTableField id="21" dataBound="0" tableColumnId="21"/>
    </queryTableFields>
    <queryTableDeletedFields count="6">
      <deletedField name="ProgramName"/>
      <deletedField name="RewardType"/>
      <deletedField name="RewardStructure"/>
      <deletedField name="Industry"/>
      <deletedField name="Retailer"/>
      <deletedField name="Rewar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E619E9-EA5F-42B4-833A-92942AB5EE39}" name="Table_Table1" displayName="Table_Table1" ref="A2:M44" tableType="queryTable" totalsRowShown="0">
  <autoFilter ref="A2:M44" xr:uid="{1EE619E9-EA5F-42B4-833A-92942AB5EE39}"/>
  <tableColumns count="13">
    <tableColumn id="1" xr3:uid="{6F037D1F-DF94-4380-A768-8EE97E425F59}" uniqueName="1" name="Retailer" queryTableFieldId="1" dataDxfId="20"/>
    <tableColumn id="2" xr3:uid="{C73AE7D6-485C-4E0D-91B2-5E782CF60B52}" uniqueName="2" name="Salerank" queryTableFieldId="2"/>
    <tableColumn id="3" xr3:uid="{D079C6E9-DBAC-4994-9C6C-A16E0DEDAA0F}" uniqueName="3" name="X2013USSales" queryTableFieldId="3" dataDxfId="16" dataCellStyle="Comma"/>
    <tableColumn id="4" xr3:uid="{5699A33A-7C1C-4B37-AE6C-D3F4B241DC16}" uniqueName="4" name="X2013WorldSales" queryTableFieldId="4" dataDxfId="15" dataCellStyle="Comma"/>
    <tableColumn id="5" xr3:uid="{623CD0CC-C39B-487B-A60B-05F6B7A3819D}" uniqueName="5" name="ProfitMargin" queryTableFieldId="5"/>
    <tableColumn id="6" xr3:uid="{D59B4C3C-B1E8-43F2-AC73-BA0B81A9EC51}" uniqueName="6" name="NumStores" queryTableFieldId="6"/>
    <tableColumn id="7" xr3:uid="{5EE0D150-4D5D-4815-9678-EDE0F7CC2845}" uniqueName="7" name="Industry" queryTableFieldId="7" dataDxfId="19"/>
    <tableColumn id="8" xr3:uid="{6E40A43D-443D-4A70-A9E4-6AB42AD9925B}" uniqueName="8" name="Reward" queryTableFieldId="8"/>
    <tableColumn id="9" xr3:uid="{3CBA48C0-6841-4FA4-8A05-DAAE8BB6EF04}" uniqueName="9" name="ProgramName" queryTableFieldId="9" dataDxfId="18"/>
    <tableColumn id="10" xr3:uid="{4856578D-B1F7-4F00-ACC4-FCF3376973E0}" uniqueName="10" name="RewardType" queryTableFieldId="10" dataDxfId="17"/>
    <tableColumn id="11" xr3:uid="{A2F7E8D1-5371-4A03-BC7D-851B612C8779}" uniqueName="11" name="RewardStructure" queryTableFieldId="11" dataDxfId="14"/>
    <tableColumn id="12" xr3:uid="{949E4174-D2EA-4221-94CB-CA29D542DB99}" uniqueName="12" name="RewardSize" queryTableFieldId="12" dataDxfId="13" dataCellStyle="Percent"/>
    <tableColumn id="13" xr3:uid="{EDB0838B-B7BF-4A69-A0B9-AB21F3AEB1B8}" uniqueName="13" name="ExpirationMonth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5B16C5-E6A7-4453-BDE5-66651176C387}" name="Table_Table14" displayName="Table_Table14" ref="A1:N43" tableType="queryTable" totalsRowShown="0">
  <autoFilter ref="A1:N43" xr:uid="{5E5B16C5-E6A7-4453-BDE5-66651176C387}"/>
  <tableColumns count="14">
    <tableColumn id="2" xr3:uid="{98A6200F-AFAC-46EB-B969-08EAB76206B5}" uniqueName="2" name="Salerank" queryTableFieldId="2"/>
    <tableColumn id="14" xr3:uid="{A206CABB-47F2-469A-AA66-EB306A66444A}" uniqueName="14" name="Lg(salerank)" queryTableFieldId="14" dataDxfId="3">
      <calculatedColumnFormula>LOG(Table_Table14[[#This Row],[Salerank]],10)</calculatedColumnFormula>
    </tableColumn>
    <tableColumn id="3" xr3:uid="{A63A10F9-4B60-4DCA-AB0B-A22584106D08}" uniqueName="3" name="X2013USSales" queryTableFieldId="3" dataDxfId="4" dataCellStyle="Comma"/>
    <tableColumn id="15" xr3:uid="{A862A2CC-A433-4E5A-BA85-FD54E4CA8750}" uniqueName="15" name="Lg(USSales)" queryTableFieldId="15" dataDxfId="11" dataCellStyle="Comma">
      <calculatedColumnFormula>LOG(Table_Table14[[#This Row],[X2013USSales]],10)</calculatedColumnFormula>
    </tableColumn>
    <tableColumn id="4" xr3:uid="{BAACDD57-F7F3-41F3-AD83-202F4233DEDE}" uniqueName="4" name="X2013WorldSales" queryTableFieldId="4" dataDxfId="12" dataCellStyle="Comma"/>
    <tableColumn id="16" xr3:uid="{B235DD0F-8ECE-4FDE-A993-4FE7498F2713}" uniqueName="16" name="Lg(WorldSales)" queryTableFieldId="16" dataDxfId="10" dataCellStyle="Comma">
      <calculatedColumnFormula>LOG(Table_Table14[[#This Row],[X2013WorldSales]],10)</calculatedColumnFormula>
    </tableColumn>
    <tableColumn id="5" xr3:uid="{D89C652A-B8E8-4D66-814A-5523DF19C8B0}" uniqueName="5" name="ProfitMargin" queryTableFieldId="5"/>
    <tableColumn id="17" xr3:uid="{AF1BD2E5-89FC-4E2F-9C92-679874C97057}" uniqueName="17" name="Lg(Profit)" queryTableFieldId="17" dataDxfId="7">
      <calculatedColumnFormula>LOG(Table_Table14[[#This Row],[ProfitMargin]],10)</calculatedColumnFormula>
    </tableColumn>
    <tableColumn id="6" xr3:uid="{DDE7693B-4229-40F7-9F30-E17774814FE3}" uniqueName="6" name="NumStores" queryTableFieldId="6"/>
    <tableColumn id="18" xr3:uid="{4696A5FD-E09C-43D1-9F4A-022B9E4E50F5}" uniqueName="18" name="Lg(NumStores)" queryTableFieldId="18" dataDxfId="5">
      <calculatedColumnFormula>LOG(Table_Table14[[#This Row],[NumStores]],10)</calculatedColumnFormula>
    </tableColumn>
    <tableColumn id="12" xr3:uid="{CFE22630-50A9-471D-8F4A-BCE8A90CE147}" uniqueName="12" name="RewardSize" queryTableFieldId="12" dataDxfId="6" dataCellStyle="Percent"/>
    <tableColumn id="20" xr3:uid="{D071F435-75F8-4DE8-A66A-ED5E51F4D2E2}" uniqueName="20" name="Lg(RewardSize)" queryTableFieldId="20" dataDxfId="9" dataCellStyle="Percent">
      <calculatedColumnFormula>LOG(Table_Table14[[#This Row],[RewardSize]],10)</calculatedColumnFormula>
    </tableColumn>
    <tableColumn id="13" xr3:uid="{44CD21BF-EF07-4786-90A2-738BCE9358EF}" uniqueName="13" name="ExpirationMonth" queryTableFieldId="13"/>
    <tableColumn id="21" xr3:uid="{C71EF004-6058-43D0-A54D-0C1917051EE3}" uniqueName="21" name="Lg(ExpMonth)" queryTableFieldId="21" dataDxfId="8">
      <calculatedColumnFormula>LOG(Table_Table14[[#This Row],[ExpirationMonth]],10)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C48CFC-195E-4B31-B937-A7812C9EC770}" name="Table1" displayName="Table1" ref="A1:M101" totalsRowShown="0" headerRowDxfId="21" dataDxfId="22">
  <autoFilter ref="A1:M101" xr:uid="{12C48CFC-195E-4B31-B937-A7812C9EC770}"/>
  <tableColumns count="13">
    <tableColumn id="1" xr3:uid="{98110373-212C-4ED5-83BF-632E4673BD60}" name="Retailer" dataDxfId="35"/>
    <tableColumn id="2" xr3:uid="{C1E64F65-1A9F-4E56-B2FF-C40C579470E0}" name="Salerank" dataDxfId="34"/>
    <tableColumn id="3" xr3:uid="{63F2D655-7CE4-492E-B112-5B986E0BA11C}" name="X2013USSales" dataDxfId="33"/>
    <tableColumn id="4" xr3:uid="{EB95D06C-452C-4BE9-8DB0-FF6CC7AA3DBA}" name="X2013WorldSales" dataDxfId="32"/>
    <tableColumn id="5" xr3:uid="{AD9986EA-844F-4A1A-A69E-0D4EA14FFC1C}" name="ProfitMargin" dataDxfId="31"/>
    <tableColumn id="6" xr3:uid="{16317551-E1A7-4E2A-A1B7-D1EBC6019DEA}" name="NumStores" dataDxfId="30"/>
    <tableColumn id="7" xr3:uid="{AB51D311-BFAF-440E-B970-E2E560BF54BA}" name="Industry" dataDxfId="29"/>
    <tableColumn id="8" xr3:uid="{CC9DC589-E35B-4B0F-B268-F3CA62853CC2}" name="Reward" dataDxfId="28"/>
    <tableColumn id="9" xr3:uid="{29672EF0-8CC8-493C-B80D-61CEC20B20DB}" name="ProgramName" dataDxfId="27"/>
    <tableColumn id="10" xr3:uid="{9C3D2719-95D2-4CAA-80D3-CFF498D150D3}" name="RewardType" dataDxfId="26"/>
    <tableColumn id="11" xr3:uid="{1CADC595-A72F-4A83-9B98-C168F8E4476F}" name="RewardStructure" dataDxfId="25"/>
    <tableColumn id="12" xr3:uid="{DFF4B7E7-7745-445A-8F7D-19243698ED5D}" name="RewardSize" dataDxfId="24"/>
    <tableColumn id="13" xr3:uid="{35E8C2CA-02AC-45D0-9E2A-84D5A101B0B4}" name="ExpirationMonth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9519-27F1-4A1A-A1A7-241D638EDAF8}">
  <dimension ref="A1:M176"/>
  <sheetViews>
    <sheetView tabSelected="1" topLeftCell="A163" workbookViewId="0">
      <selection activeCell="B167" sqref="B167:I170"/>
    </sheetView>
  </sheetViews>
  <sheetFormatPr defaultRowHeight="15.6"/>
  <cols>
    <col min="1" max="1" width="32.69921875" customWidth="1"/>
    <col min="2" max="2" width="16.09765625" customWidth="1"/>
    <col min="3" max="3" width="14.3984375" style="14" bestFit="1" customWidth="1"/>
    <col min="4" max="4" width="17.5" style="14" bestFit="1" customWidth="1"/>
    <col min="5" max="5" width="13.5" bestFit="1" customWidth="1"/>
    <col min="6" max="6" width="12.09765625" bestFit="1" customWidth="1"/>
    <col min="7" max="7" width="23.59765625" bestFit="1" customWidth="1"/>
    <col min="8" max="8" width="9.296875" bestFit="1" customWidth="1"/>
    <col min="9" max="9" width="28.09765625" bestFit="1" customWidth="1"/>
    <col min="10" max="10" width="28.8984375" bestFit="1" customWidth="1"/>
    <col min="11" max="11" width="80.796875" bestFit="1" customWidth="1"/>
    <col min="12" max="12" width="12.5" style="15" bestFit="1" customWidth="1"/>
    <col min="13" max="13" width="17.296875" bestFit="1" customWidth="1"/>
  </cols>
  <sheetData>
    <row r="1" spans="1:13">
      <c r="A1" t="s">
        <v>563</v>
      </c>
    </row>
    <row r="2" spans="1:13">
      <c r="A2" t="s">
        <v>0</v>
      </c>
      <c r="B2" t="s">
        <v>1</v>
      </c>
      <c r="C2" s="14" t="s">
        <v>2</v>
      </c>
      <c r="D2" s="14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5" t="s">
        <v>11</v>
      </c>
      <c r="M2" t="s">
        <v>12</v>
      </c>
    </row>
    <row r="3" spans="1:13">
      <c r="A3" s="7" t="s">
        <v>219</v>
      </c>
      <c r="B3">
        <v>66</v>
      </c>
      <c r="C3" s="14">
        <v>6443000</v>
      </c>
      <c r="D3" s="14">
        <v>6485000</v>
      </c>
      <c r="E3">
        <v>64.239999999999995</v>
      </c>
      <c r="F3">
        <v>4.0229999999999997</v>
      </c>
      <c r="G3" s="7" t="s">
        <v>223</v>
      </c>
      <c r="H3">
        <v>1</v>
      </c>
      <c r="I3" s="7" t="s">
        <v>224</v>
      </c>
      <c r="J3" s="7" t="s">
        <v>211</v>
      </c>
      <c r="K3" s="7" t="s">
        <v>225</v>
      </c>
      <c r="L3" s="15">
        <v>0.16600000000000001</v>
      </c>
      <c r="M3">
        <v>2</v>
      </c>
    </row>
    <row r="4" spans="1:13">
      <c r="A4" s="7" t="s">
        <v>227</v>
      </c>
      <c r="B4">
        <v>17</v>
      </c>
      <c r="C4" s="14">
        <v>26118000</v>
      </c>
      <c r="D4" s="14">
        <v>44028000</v>
      </c>
      <c r="E4">
        <v>40.869999999999997</v>
      </c>
      <c r="F4">
        <v>767</v>
      </c>
      <c r="G4" s="7" t="s">
        <v>22</v>
      </c>
      <c r="H4">
        <v>1</v>
      </c>
      <c r="I4" s="7" t="s">
        <v>231</v>
      </c>
      <c r="J4" s="7" t="s">
        <v>232</v>
      </c>
      <c r="K4" s="7" t="s">
        <v>233</v>
      </c>
      <c r="L4" s="15">
        <v>0.15</v>
      </c>
      <c r="M4">
        <v>1</v>
      </c>
    </row>
    <row r="5" spans="1:13">
      <c r="A5" s="7" t="s">
        <v>243</v>
      </c>
      <c r="B5">
        <v>84</v>
      </c>
      <c r="C5" s="14">
        <v>4665000</v>
      </c>
      <c r="D5" s="14">
        <v>4715000</v>
      </c>
      <c r="E5">
        <v>93.45</v>
      </c>
      <c r="F5">
        <v>3.8540000000000001</v>
      </c>
      <c r="G5" s="7" t="s">
        <v>152</v>
      </c>
      <c r="H5">
        <v>1</v>
      </c>
      <c r="I5" s="7" t="s">
        <v>247</v>
      </c>
      <c r="J5" s="7" t="s">
        <v>211</v>
      </c>
      <c r="K5" s="7" t="s">
        <v>248</v>
      </c>
      <c r="L5" s="15">
        <v>0.05</v>
      </c>
      <c r="M5">
        <v>1</v>
      </c>
    </row>
    <row r="6" spans="1:13">
      <c r="A6" s="7" t="s">
        <v>249</v>
      </c>
      <c r="B6">
        <v>56</v>
      </c>
      <c r="C6" s="14">
        <v>7584000</v>
      </c>
      <c r="D6" s="14">
        <v>15190000</v>
      </c>
      <c r="E6">
        <v>96.64</v>
      </c>
      <c r="F6">
        <v>4.8019999999999996</v>
      </c>
      <c r="G6" s="7" t="s">
        <v>223</v>
      </c>
      <c r="H6">
        <v>1</v>
      </c>
      <c r="I6" s="7" t="s">
        <v>253</v>
      </c>
      <c r="J6" s="7" t="s">
        <v>211</v>
      </c>
      <c r="K6" s="7" t="s">
        <v>254</v>
      </c>
      <c r="L6" s="15">
        <v>0.2</v>
      </c>
      <c r="M6">
        <v>3</v>
      </c>
    </row>
    <row r="7" spans="1:13">
      <c r="A7" s="7" t="s">
        <v>261</v>
      </c>
      <c r="B7">
        <v>12</v>
      </c>
      <c r="C7" s="14">
        <v>35766000</v>
      </c>
      <c r="D7" s="14">
        <v>42159000</v>
      </c>
      <c r="E7">
        <v>36.33</v>
      </c>
      <c r="F7">
        <v>1.492</v>
      </c>
      <c r="G7" s="7" t="s">
        <v>265</v>
      </c>
      <c r="H7">
        <v>1</v>
      </c>
      <c r="I7" s="7" t="s">
        <v>266</v>
      </c>
      <c r="J7" s="7" t="s">
        <v>211</v>
      </c>
      <c r="K7" s="7" t="s">
        <v>267</v>
      </c>
      <c r="L7" s="15">
        <v>0.02</v>
      </c>
      <c r="M7">
        <v>12</v>
      </c>
    </row>
    <row r="8" spans="1:13">
      <c r="A8" s="7" t="s">
        <v>268</v>
      </c>
      <c r="B8">
        <v>44</v>
      </c>
      <c r="C8" s="14">
        <v>9087000</v>
      </c>
      <c r="D8" s="14">
        <v>10205000</v>
      </c>
      <c r="E8">
        <v>29.5</v>
      </c>
      <c r="F8">
        <v>684</v>
      </c>
      <c r="G8" s="7" t="s">
        <v>16</v>
      </c>
      <c r="H8">
        <v>1</v>
      </c>
      <c r="I8" s="7" t="s">
        <v>272</v>
      </c>
      <c r="J8" s="7" t="s">
        <v>232</v>
      </c>
      <c r="K8" s="7" t="s">
        <v>273</v>
      </c>
      <c r="L8" s="15">
        <v>1.4999999999999999E-2</v>
      </c>
      <c r="M8">
        <v>3</v>
      </c>
    </row>
    <row r="9" spans="1:13">
      <c r="A9" s="7" t="s">
        <v>275</v>
      </c>
      <c r="B9">
        <v>29</v>
      </c>
      <c r="C9" s="14">
        <v>12965000</v>
      </c>
      <c r="D9" s="14">
        <v>12965000</v>
      </c>
      <c r="E9">
        <v>55.72</v>
      </c>
      <c r="F9">
        <v>201</v>
      </c>
      <c r="G9" s="7" t="s">
        <v>16</v>
      </c>
      <c r="H9">
        <v>1</v>
      </c>
      <c r="I9" s="7" t="s">
        <v>278</v>
      </c>
      <c r="J9" s="7" t="s">
        <v>211</v>
      </c>
      <c r="K9" s="7" t="s">
        <v>279</v>
      </c>
      <c r="L9" s="15">
        <v>0.02</v>
      </c>
      <c r="M9">
        <v>6</v>
      </c>
    </row>
    <row r="10" spans="1:13">
      <c r="A10" s="7" t="s">
        <v>280</v>
      </c>
      <c r="B10">
        <v>92</v>
      </c>
      <c r="C10" s="14">
        <v>4084000</v>
      </c>
      <c r="D10" s="14">
        <v>4763000</v>
      </c>
      <c r="E10">
        <v>33.94</v>
      </c>
      <c r="F10">
        <v>1.288</v>
      </c>
      <c r="G10" s="7" t="s">
        <v>63</v>
      </c>
      <c r="H10">
        <v>1</v>
      </c>
      <c r="I10" s="7" t="s">
        <v>284</v>
      </c>
      <c r="J10" s="7" t="s">
        <v>211</v>
      </c>
      <c r="K10" s="7" t="s">
        <v>285</v>
      </c>
      <c r="L10" s="15">
        <v>0.22220000000000001</v>
      </c>
      <c r="M10">
        <v>3</v>
      </c>
    </row>
    <row r="11" spans="1:13">
      <c r="A11" s="7" t="s">
        <v>287</v>
      </c>
      <c r="B11">
        <v>98</v>
      </c>
      <c r="C11" s="14">
        <v>3746000</v>
      </c>
      <c r="D11" s="14">
        <v>4399000</v>
      </c>
      <c r="E11">
        <v>16.100000000000001</v>
      </c>
      <c r="F11">
        <v>1.3089999999999999</v>
      </c>
      <c r="G11" s="7" t="s">
        <v>63</v>
      </c>
      <c r="H11">
        <v>1</v>
      </c>
      <c r="I11" s="7" t="s">
        <v>291</v>
      </c>
      <c r="J11" s="7" t="s">
        <v>292</v>
      </c>
      <c r="K11" s="7" t="s">
        <v>293</v>
      </c>
      <c r="L11" s="15">
        <v>0.1</v>
      </c>
      <c r="M11">
        <v>4</v>
      </c>
    </row>
    <row r="12" spans="1:13">
      <c r="A12" s="7" t="s">
        <v>300</v>
      </c>
      <c r="B12">
        <v>7</v>
      </c>
      <c r="C12" s="14">
        <v>65618000</v>
      </c>
      <c r="D12" s="14">
        <v>66682000</v>
      </c>
      <c r="E12">
        <v>43.17</v>
      </c>
      <c r="F12">
        <v>7.6210000000000004</v>
      </c>
      <c r="G12" s="7" t="s">
        <v>140</v>
      </c>
      <c r="H12">
        <v>1</v>
      </c>
      <c r="I12" s="7" t="s">
        <v>304</v>
      </c>
      <c r="J12" s="7" t="s">
        <v>211</v>
      </c>
      <c r="K12" s="7" t="s">
        <v>305</v>
      </c>
      <c r="L12" s="15">
        <v>0.02</v>
      </c>
      <c r="M12">
        <v>1.5</v>
      </c>
    </row>
    <row r="13" spans="1:13">
      <c r="A13" s="7" t="s">
        <v>312</v>
      </c>
      <c r="B13">
        <v>69</v>
      </c>
      <c r="C13" s="14">
        <v>6212000</v>
      </c>
      <c r="D13" s="14">
        <v>6212000</v>
      </c>
      <c r="E13">
        <v>15.34</v>
      </c>
      <c r="F13">
        <v>644</v>
      </c>
      <c r="G13" s="7" t="s">
        <v>315</v>
      </c>
      <c r="H13">
        <v>1</v>
      </c>
      <c r="I13" s="7" t="s">
        <v>316</v>
      </c>
      <c r="J13" s="7" t="s">
        <v>211</v>
      </c>
      <c r="K13" s="7" t="s">
        <v>317</v>
      </c>
      <c r="L13" s="15">
        <v>3.3000000000000002E-2</v>
      </c>
      <c r="M13">
        <v>12</v>
      </c>
    </row>
    <row r="14" spans="1:13">
      <c r="A14" s="7" t="s">
        <v>319</v>
      </c>
      <c r="B14">
        <v>67</v>
      </c>
      <c r="C14" s="14">
        <v>6439000</v>
      </c>
      <c r="D14" s="14">
        <v>6439000</v>
      </c>
      <c r="E14">
        <v>52.8</v>
      </c>
      <c r="F14">
        <v>296</v>
      </c>
      <c r="G14" s="7" t="s">
        <v>124</v>
      </c>
      <c r="H14">
        <v>1</v>
      </c>
      <c r="I14" s="7" t="s">
        <v>322</v>
      </c>
      <c r="J14" s="7" t="s">
        <v>211</v>
      </c>
      <c r="K14" s="7" t="s">
        <v>323</v>
      </c>
      <c r="L14" s="15">
        <v>1.3299999999999999E-2</v>
      </c>
      <c r="M14">
        <v>12</v>
      </c>
    </row>
    <row r="15" spans="1:13">
      <c r="A15" s="7" t="s">
        <v>338</v>
      </c>
      <c r="B15">
        <v>70</v>
      </c>
      <c r="C15" s="14">
        <v>6108000</v>
      </c>
      <c r="D15" s="14">
        <v>9040000</v>
      </c>
      <c r="E15">
        <v>55.76</v>
      </c>
      <c r="F15">
        <v>4.2720000000000002</v>
      </c>
      <c r="G15" s="7" t="s">
        <v>265</v>
      </c>
      <c r="H15">
        <v>1</v>
      </c>
      <c r="I15" s="7" t="s">
        <v>342</v>
      </c>
      <c r="J15" s="7" t="s">
        <v>292</v>
      </c>
      <c r="K15" s="7" t="s">
        <v>343</v>
      </c>
      <c r="L15" s="15">
        <v>0.01</v>
      </c>
      <c r="M15">
        <v>12</v>
      </c>
    </row>
    <row r="16" spans="1:13">
      <c r="A16" s="7" t="s">
        <v>344</v>
      </c>
      <c r="B16">
        <v>30</v>
      </c>
      <c r="C16" s="14">
        <v>12872000</v>
      </c>
      <c r="D16" s="14">
        <v>16248000</v>
      </c>
      <c r="E16">
        <v>22.77</v>
      </c>
      <c r="F16">
        <v>2.4319999999999999</v>
      </c>
      <c r="G16" s="7" t="s">
        <v>152</v>
      </c>
      <c r="H16">
        <v>1</v>
      </c>
      <c r="I16" s="7" t="s">
        <v>348</v>
      </c>
      <c r="J16" s="7" t="s">
        <v>211</v>
      </c>
      <c r="K16" s="7" t="s">
        <v>349</v>
      </c>
      <c r="L16" s="15">
        <v>2.5000000000000001E-2</v>
      </c>
      <c r="M16">
        <v>24</v>
      </c>
    </row>
    <row r="17" spans="1:13">
      <c r="A17" s="7" t="s">
        <v>350</v>
      </c>
      <c r="B17">
        <v>64</v>
      </c>
      <c r="C17" s="14">
        <v>6940000</v>
      </c>
      <c r="D17" s="14">
        <v>6940000</v>
      </c>
      <c r="E17">
        <v>99.2</v>
      </c>
      <c r="F17">
        <v>420</v>
      </c>
      <c r="G17" s="7" t="s">
        <v>22</v>
      </c>
      <c r="H17">
        <v>1</v>
      </c>
      <c r="I17" s="7" t="s">
        <v>272</v>
      </c>
      <c r="J17" s="7" t="s">
        <v>232</v>
      </c>
      <c r="K17" s="7" t="s">
        <v>353</v>
      </c>
      <c r="L17" s="15">
        <v>0.04</v>
      </c>
      <c r="M17">
        <v>2</v>
      </c>
    </row>
    <row r="18" spans="1:13">
      <c r="A18" s="7" t="s">
        <v>354</v>
      </c>
      <c r="B18">
        <v>83</v>
      </c>
      <c r="C18" s="14">
        <v>4710000</v>
      </c>
      <c r="D18" s="14">
        <v>4710000</v>
      </c>
      <c r="E18">
        <v>27.24</v>
      </c>
      <c r="F18">
        <v>216</v>
      </c>
      <c r="G18" s="7" t="s">
        <v>22</v>
      </c>
      <c r="H18">
        <v>1</v>
      </c>
      <c r="I18" s="7" t="s">
        <v>357</v>
      </c>
      <c r="J18" s="7"/>
      <c r="K18" s="7" t="s">
        <v>358</v>
      </c>
      <c r="L18" s="15">
        <v>0.13300000000000001</v>
      </c>
      <c r="M18">
        <v>1.5</v>
      </c>
    </row>
    <row r="19" spans="1:13">
      <c r="A19" s="7" t="s">
        <v>360</v>
      </c>
      <c r="B19">
        <v>20</v>
      </c>
      <c r="C19" s="14">
        <v>19683000</v>
      </c>
      <c r="D19" s="14">
        <v>21000000</v>
      </c>
      <c r="E19">
        <v>9.49</v>
      </c>
      <c r="F19">
        <v>311</v>
      </c>
      <c r="G19" s="7" t="s">
        <v>22</v>
      </c>
      <c r="H19">
        <v>1</v>
      </c>
      <c r="I19" s="7" t="s">
        <v>364</v>
      </c>
      <c r="J19" s="7" t="s">
        <v>211</v>
      </c>
      <c r="K19" s="7" t="s">
        <v>365</v>
      </c>
      <c r="L19" s="15">
        <v>1.4999999999999999E-2</v>
      </c>
      <c r="M19">
        <v>3</v>
      </c>
    </row>
    <row r="20" spans="1:13">
      <c r="A20" s="7" t="s">
        <v>366</v>
      </c>
      <c r="B20">
        <v>55</v>
      </c>
      <c r="C20" s="14">
        <v>7629000</v>
      </c>
      <c r="D20" s="14">
        <v>8859000</v>
      </c>
      <c r="E20">
        <v>1.99</v>
      </c>
      <c r="F20">
        <v>235</v>
      </c>
      <c r="G20" s="7" t="s">
        <v>16</v>
      </c>
      <c r="H20">
        <v>1</v>
      </c>
      <c r="I20" s="7" t="s">
        <v>369</v>
      </c>
      <c r="J20" s="7" t="s">
        <v>232</v>
      </c>
      <c r="K20" s="7" t="s">
        <v>370</v>
      </c>
      <c r="L20" s="15">
        <v>0.2</v>
      </c>
      <c r="M20">
        <v>1</v>
      </c>
    </row>
    <row r="21" spans="1:13">
      <c r="A21" s="7" t="s">
        <v>371</v>
      </c>
      <c r="B21">
        <v>100</v>
      </c>
      <c r="C21" s="14">
        <v>3600000</v>
      </c>
      <c r="D21" s="14">
        <v>3600000</v>
      </c>
      <c r="E21">
        <v>32.83</v>
      </c>
      <c r="F21">
        <v>203</v>
      </c>
      <c r="G21" s="7" t="s">
        <v>22</v>
      </c>
      <c r="H21">
        <v>1</v>
      </c>
      <c r="I21" s="7" t="s">
        <v>374</v>
      </c>
      <c r="J21" s="7" t="s">
        <v>232</v>
      </c>
      <c r="K21" s="7" t="s">
        <v>375</v>
      </c>
      <c r="L21" s="15">
        <v>0.01</v>
      </c>
      <c r="M21">
        <v>1</v>
      </c>
    </row>
    <row r="22" spans="1:13">
      <c r="A22" s="7" t="s">
        <v>376</v>
      </c>
      <c r="B22">
        <v>34</v>
      </c>
      <c r="C22" s="14">
        <v>11789000</v>
      </c>
      <c r="D22" s="14">
        <v>84088000</v>
      </c>
      <c r="E22">
        <v>11.07</v>
      </c>
      <c r="F22">
        <v>1.087</v>
      </c>
      <c r="G22" s="7" t="s">
        <v>124</v>
      </c>
      <c r="H22">
        <v>1</v>
      </c>
      <c r="I22" s="7" t="s">
        <v>379</v>
      </c>
      <c r="J22" s="7" t="s">
        <v>211</v>
      </c>
      <c r="K22" s="7" t="s">
        <v>380</v>
      </c>
      <c r="L22" s="15">
        <v>0.1</v>
      </c>
      <c r="M22">
        <v>12</v>
      </c>
    </row>
    <row r="23" spans="1:13">
      <c r="A23" s="7" t="s">
        <v>382</v>
      </c>
      <c r="B23">
        <v>22</v>
      </c>
      <c r="C23" s="14">
        <v>19031000</v>
      </c>
      <c r="D23" s="14">
        <v>19031000</v>
      </c>
      <c r="E23">
        <v>81.23</v>
      </c>
      <c r="F23">
        <v>1.1579999999999999</v>
      </c>
      <c r="G23" s="7" t="s">
        <v>124</v>
      </c>
      <c r="H23">
        <v>1</v>
      </c>
      <c r="I23" s="7" t="s">
        <v>385</v>
      </c>
      <c r="J23" s="7" t="s">
        <v>211</v>
      </c>
      <c r="K23" s="7" t="s">
        <v>386</v>
      </c>
      <c r="L23" s="15">
        <v>0.05</v>
      </c>
      <c r="M23">
        <v>12</v>
      </c>
    </row>
    <row r="24" spans="1:13">
      <c r="A24" s="7" t="s">
        <v>388</v>
      </c>
      <c r="B24">
        <v>2</v>
      </c>
      <c r="C24" s="14">
        <v>93598000</v>
      </c>
      <c r="D24" s="14">
        <v>93598000</v>
      </c>
      <c r="E24">
        <v>51.54</v>
      </c>
      <c r="F24">
        <v>3.5190000000000001</v>
      </c>
      <c r="G24" s="7" t="s">
        <v>22</v>
      </c>
      <c r="H24">
        <v>1</v>
      </c>
      <c r="I24" s="7" t="s">
        <v>391</v>
      </c>
      <c r="J24" s="7" t="s">
        <v>232</v>
      </c>
      <c r="K24" s="7" t="s">
        <v>392</v>
      </c>
      <c r="L24" s="15">
        <v>0.02</v>
      </c>
      <c r="M24">
        <v>1</v>
      </c>
    </row>
    <row r="25" spans="1:13">
      <c r="A25" s="7" t="s">
        <v>399</v>
      </c>
      <c r="B25">
        <v>26</v>
      </c>
      <c r="C25" s="14">
        <v>16620000</v>
      </c>
      <c r="D25" s="14">
        <v>16620000</v>
      </c>
      <c r="E25">
        <v>32.56</v>
      </c>
      <c r="F25">
        <v>202</v>
      </c>
      <c r="G25" s="7" t="s">
        <v>16</v>
      </c>
      <c r="H25">
        <v>1</v>
      </c>
      <c r="I25" s="7" t="s">
        <v>402</v>
      </c>
      <c r="J25" s="7" t="s">
        <v>211</v>
      </c>
      <c r="K25" s="7" t="s">
        <v>403</v>
      </c>
      <c r="L25" s="15">
        <v>0.1</v>
      </c>
      <c r="M25">
        <v>1</v>
      </c>
    </row>
    <row r="26" spans="1:13">
      <c r="A26" s="7" t="s">
        <v>409</v>
      </c>
      <c r="B26">
        <v>86</v>
      </c>
      <c r="C26" s="14">
        <v>4648000</v>
      </c>
      <c r="D26" s="14">
        <v>4648000</v>
      </c>
      <c r="E26">
        <v>25.59</v>
      </c>
      <c r="F26">
        <v>85</v>
      </c>
      <c r="G26" s="7" t="s">
        <v>124</v>
      </c>
      <c r="H26">
        <v>1</v>
      </c>
      <c r="I26" s="7" t="s">
        <v>412</v>
      </c>
      <c r="J26" s="7" t="s">
        <v>211</v>
      </c>
      <c r="K26" s="7" t="s">
        <v>413</v>
      </c>
      <c r="L26" s="15">
        <v>0.02</v>
      </c>
      <c r="M26">
        <v>6</v>
      </c>
    </row>
    <row r="27" spans="1:13">
      <c r="A27" s="7" t="s">
        <v>420</v>
      </c>
      <c r="B27">
        <v>61</v>
      </c>
      <c r="C27" s="14">
        <v>7022000</v>
      </c>
      <c r="D27" s="14">
        <v>10485000</v>
      </c>
      <c r="E27">
        <v>87.39</v>
      </c>
      <c r="F27">
        <v>1.07</v>
      </c>
      <c r="G27" s="7" t="s">
        <v>40</v>
      </c>
      <c r="H27">
        <v>1</v>
      </c>
      <c r="I27" s="7" t="s">
        <v>424</v>
      </c>
      <c r="J27" s="7" t="s">
        <v>211</v>
      </c>
      <c r="K27" s="7" t="s">
        <v>425</v>
      </c>
      <c r="L27" s="15">
        <v>0.1</v>
      </c>
      <c r="M27">
        <v>2</v>
      </c>
    </row>
    <row r="28" spans="1:13">
      <c r="A28" s="7" t="s">
        <v>426</v>
      </c>
      <c r="B28">
        <v>85</v>
      </c>
      <c r="C28" s="14">
        <v>4652000</v>
      </c>
      <c r="D28" s="14">
        <v>6077000</v>
      </c>
      <c r="E28">
        <v>89.06</v>
      </c>
      <c r="F28">
        <v>823</v>
      </c>
      <c r="G28" s="7" t="s">
        <v>40</v>
      </c>
      <c r="H28">
        <v>1</v>
      </c>
      <c r="I28" s="7" t="s">
        <v>424</v>
      </c>
      <c r="J28" s="7" t="s">
        <v>211</v>
      </c>
      <c r="K28" s="7" t="s">
        <v>425</v>
      </c>
      <c r="L28" s="15">
        <v>0.1</v>
      </c>
      <c r="M28">
        <v>2</v>
      </c>
    </row>
    <row r="29" spans="1:13">
      <c r="A29" s="7" t="s">
        <v>430</v>
      </c>
      <c r="B29">
        <v>65</v>
      </c>
      <c r="C29" s="14">
        <v>6649000</v>
      </c>
      <c r="D29" s="14">
        <v>6649000</v>
      </c>
      <c r="E29">
        <v>95.72</v>
      </c>
      <c r="F29">
        <v>4.1660000000000004</v>
      </c>
      <c r="G29" s="7" t="s">
        <v>223</v>
      </c>
      <c r="H29">
        <v>1</v>
      </c>
      <c r="I29" s="7" t="s">
        <v>433</v>
      </c>
      <c r="J29" s="7" t="s">
        <v>211</v>
      </c>
      <c r="K29" s="7" t="s">
        <v>434</v>
      </c>
      <c r="L29" s="15">
        <v>3.3300000000000003E-2</v>
      </c>
      <c r="M29">
        <v>12</v>
      </c>
    </row>
    <row r="30" spans="1:13">
      <c r="A30" s="7" t="s">
        <v>436</v>
      </c>
      <c r="B30">
        <v>97</v>
      </c>
      <c r="C30" s="14">
        <v>3784000</v>
      </c>
      <c r="D30" s="14">
        <v>3784000</v>
      </c>
      <c r="E30">
        <v>16.46</v>
      </c>
      <c r="F30">
        <v>132</v>
      </c>
      <c r="G30" s="7" t="s">
        <v>16</v>
      </c>
      <c r="H30">
        <v>1</v>
      </c>
      <c r="I30" s="7" t="s">
        <v>439</v>
      </c>
      <c r="J30" s="7" t="s">
        <v>232</v>
      </c>
      <c r="K30" s="7" t="s">
        <v>440</v>
      </c>
      <c r="L30" s="15">
        <v>0.02</v>
      </c>
      <c r="M30">
        <v>2</v>
      </c>
    </row>
    <row r="31" spans="1:13">
      <c r="A31" s="7" t="s">
        <v>441</v>
      </c>
      <c r="B31">
        <v>18</v>
      </c>
      <c r="C31" s="14">
        <v>25526000</v>
      </c>
      <c r="D31" s="14">
        <v>25526000</v>
      </c>
      <c r="E31">
        <v>11.21</v>
      </c>
      <c r="F31">
        <v>4.5869999999999997</v>
      </c>
      <c r="G31" s="7" t="s">
        <v>140</v>
      </c>
      <c r="H31">
        <v>1</v>
      </c>
      <c r="I31" s="7" t="s">
        <v>444</v>
      </c>
      <c r="J31" s="7" t="s">
        <v>211</v>
      </c>
      <c r="K31" s="7" t="s">
        <v>445</v>
      </c>
      <c r="L31" s="15">
        <v>0.05</v>
      </c>
      <c r="M31">
        <v>12</v>
      </c>
    </row>
    <row r="32" spans="1:13">
      <c r="A32" s="7" t="s">
        <v>446</v>
      </c>
      <c r="B32">
        <v>10</v>
      </c>
      <c r="C32" s="14">
        <v>37534000</v>
      </c>
      <c r="D32" s="14">
        <v>42982000</v>
      </c>
      <c r="E32">
        <v>44.22</v>
      </c>
      <c r="F32">
        <v>1.335</v>
      </c>
      <c r="G32" s="7" t="s">
        <v>22</v>
      </c>
      <c r="H32">
        <v>1</v>
      </c>
      <c r="I32" s="7" t="s">
        <v>450</v>
      </c>
      <c r="J32" s="7" t="s">
        <v>232</v>
      </c>
      <c r="K32" s="7" t="s">
        <v>451</v>
      </c>
      <c r="L32" s="15">
        <v>1.4999999999999999E-2</v>
      </c>
      <c r="M32">
        <v>1</v>
      </c>
    </row>
    <row r="33" spans="1:13">
      <c r="A33" s="7" t="s">
        <v>452</v>
      </c>
      <c r="B33">
        <v>80</v>
      </c>
      <c r="C33" s="14">
        <v>4889000</v>
      </c>
      <c r="D33" s="14">
        <v>4889000</v>
      </c>
      <c r="E33">
        <v>19.350000000000001</v>
      </c>
      <c r="F33">
        <v>226</v>
      </c>
      <c r="G33" s="7" t="s">
        <v>16</v>
      </c>
      <c r="H33">
        <v>1</v>
      </c>
      <c r="I33" s="7" t="s">
        <v>455</v>
      </c>
      <c r="J33" s="7" t="s">
        <v>211</v>
      </c>
      <c r="K33" s="7" t="s">
        <v>456</v>
      </c>
      <c r="L33" s="15">
        <v>1.0999999999999999E-2</v>
      </c>
      <c r="M33">
        <v>3</v>
      </c>
    </row>
    <row r="34" spans="1:13">
      <c r="A34" s="7" t="s">
        <v>458</v>
      </c>
      <c r="B34">
        <v>16</v>
      </c>
      <c r="C34" s="14">
        <v>26614000</v>
      </c>
      <c r="D34" s="14">
        <v>31283000</v>
      </c>
      <c r="E34">
        <v>45.52</v>
      </c>
      <c r="F34">
        <v>1.905</v>
      </c>
      <c r="G34" s="7" t="s">
        <v>124</v>
      </c>
      <c r="H34">
        <v>1</v>
      </c>
      <c r="I34" s="7" t="s">
        <v>462</v>
      </c>
      <c r="J34" s="7" t="s">
        <v>211</v>
      </c>
      <c r="K34" s="7" t="s">
        <v>463</v>
      </c>
      <c r="L34" s="15">
        <v>0.01</v>
      </c>
      <c r="M34">
        <v>12</v>
      </c>
    </row>
    <row r="35" spans="1:13">
      <c r="A35" s="7" t="s">
        <v>465</v>
      </c>
      <c r="B35">
        <v>99</v>
      </c>
      <c r="C35" s="14">
        <v>3647000</v>
      </c>
      <c r="D35" s="14">
        <v>4203000</v>
      </c>
      <c r="E35">
        <v>23.17</v>
      </c>
      <c r="F35">
        <v>1.4710000000000001</v>
      </c>
      <c r="G35" s="7" t="s">
        <v>40</v>
      </c>
      <c r="H35">
        <v>1</v>
      </c>
      <c r="I35" s="7" t="s">
        <v>469</v>
      </c>
      <c r="J35" s="7" t="s">
        <v>211</v>
      </c>
      <c r="K35" s="7" t="s">
        <v>470</v>
      </c>
      <c r="L35" s="15">
        <v>0.33329999999999999</v>
      </c>
      <c r="M35">
        <v>6</v>
      </c>
    </row>
    <row r="36" spans="1:13">
      <c r="A36" s="7" t="s">
        <v>478</v>
      </c>
      <c r="B36">
        <v>42</v>
      </c>
      <c r="C36" s="14">
        <v>9631000</v>
      </c>
      <c r="D36" s="14">
        <v>9972000</v>
      </c>
      <c r="E36">
        <v>71.56</v>
      </c>
      <c r="F36">
        <v>11.513</v>
      </c>
      <c r="G36" s="7" t="s">
        <v>63</v>
      </c>
      <c r="H36">
        <v>1</v>
      </c>
      <c r="I36" s="7" t="s">
        <v>482</v>
      </c>
      <c r="J36" s="7" t="s">
        <v>483</v>
      </c>
      <c r="K36" s="7" t="s">
        <v>484</v>
      </c>
      <c r="L36" s="15">
        <v>0.08</v>
      </c>
      <c r="M36">
        <v>1</v>
      </c>
    </row>
    <row r="37" spans="1:13">
      <c r="A37" s="7" t="s">
        <v>486</v>
      </c>
      <c r="B37">
        <v>31</v>
      </c>
      <c r="C37" s="14">
        <v>12861000</v>
      </c>
      <c r="D37" s="14">
        <v>12917000</v>
      </c>
      <c r="E37">
        <v>11.39</v>
      </c>
      <c r="F37">
        <v>26.643999999999998</v>
      </c>
      <c r="G37" s="7" t="s">
        <v>63</v>
      </c>
      <c r="H37">
        <v>1</v>
      </c>
      <c r="I37" s="7" t="s">
        <v>490</v>
      </c>
      <c r="J37" s="7"/>
      <c r="K37" s="7" t="s">
        <v>491</v>
      </c>
      <c r="L37" s="15">
        <v>6.7000000000000004E-2</v>
      </c>
      <c r="M37">
        <v>36</v>
      </c>
    </row>
    <row r="38" spans="1:13">
      <c r="A38" s="7" t="s">
        <v>493</v>
      </c>
      <c r="B38">
        <v>37</v>
      </c>
      <c r="C38" s="14">
        <v>10967000</v>
      </c>
      <c r="D38" s="14">
        <v>50081000</v>
      </c>
      <c r="E38">
        <v>70.06</v>
      </c>
      <c r="F38">
        <v>1.544</v>
      </c>
      <c r="G38" s="7" t="s">
        <v>22</v>
      </c>
      <c r="H38">
        <v>1</v>
      </c>
      <c r="I38" s="7" t="s">
        <v>496</v>
      </c>
      <c r="J38" s="7" t="s">
        <v>232</v>
      </c>
      <c r="K38" s="7" t="s">
        <v>497</v>
      </c>
      <c r="L38" s="15">
        <v>1.4999999999999999E-2</v>
      </c>
      <c r="M38">
        <v>1</v>
      </c>
    </row>
    <row r="39" spans="1:13">
      <c r="A39" s="7" t="s">
        <v>498</v>
      </c>
      <c r="B39">
        <v>5</v>
      </c>
      <c r="C39" s="14">
        <v>69951000</v>
      </c>
      <c r="D39" s="14">
        <v>78812000</v>
      </c>
      <c r="E39">
        <v>58.4</v>
      </c>
      <c r="F39">
        <v>1.9650000000000001</v>
      </c>
      <c r="G39" s="7" t="s">
        <v>118</v>
      </c>
      <c r="H39">
        <v>1</v>
      </c>
      <c r="I39" s="7" t="s">
        <v>502</v>
      </c>
      <c r="J39" s="7" t="s">
        <v>232</v>
      </c>
      <c r="K39" s="7" t="s">
        <v>503</v>
      </c>
      <c r="L39" s="15">
        <v>1.4999999999999999E-2</v>
      </c>
      <c r="M39">
        <v>1</v>
      </c>
    </row>
    <row r="40" spans="1:13">
      <c r="A40" s="7" t="s">
        <v>504</v>
      </c>
      <c r="B40">
        <v>19</v>
      </c>
      <c r="C40" s="14">
        <v>20923000</v>
      </c>
      <c r="D40" s="14">
        <v>27423000</v>
      </c>
      <c r="E40">
        <v>72.400000000000006</v>
      </c>
      <c r="F40">
        <v>2.4540000000000002</v>
      </c>
      <c r="G40" s="7" t="s">
        <v>124</v>
      </c>
      <c r="H40">
        <v>1</v>
      </c>
      <c r="I40" s="7" t="s">
        <v>508</v>
      </c>
      <c r="J40" s="7" t="s">
        <v>211</v>
      </c>
      <c r="K40" s="7" t="s">
        <v>54</v>
      </c>
      <c r="L40" s="15">
        <v>0.05</v>
      </c>
      <c r="M40">
        <v>24</v>
      </c>
    </row>
    <row r="41" spans="1:13">
      <c r="A41" s="7" t="s">
        <v>509</v>
      </c>
      <c r="B41">
        <v>57</v>
      </c>
      <c r="C41" s="14">
        <v>7525000</v>
      </c>
      <c r="D41" s="14">
        <v>13307000</v>
      </c>
      <c r="E41">
        <v>79.33</v>
      </c>
      <c r="F41">
        <v>868</v>
      </c>
      <c r="G41" s="7" t="s">
        <v>40</v>
      </c>
      <c r="H41">
        <v>1</v>
      </c>
      <c r="I41" s="7" t="s">
        <v>513</v>
      </c>
      <c r="J41" s="7" t="s">
        <v>211</v>
      </c>
      <c r="K41" s="7" t="s">
        <v>514</v>
      </c>
      <c r="L41" s="15">
        <v>0.04</v>
      </c>
      <c r="M41">
        <v>12</v>
      </c>
    </row>
    <row r="42" spans="1:13">
      <c r="A42" s="7" t="s">
        <v>515</v>
      </c>
      <c r="B42">
        <v>77</v>
      </c>
      <c r="C42" s="14">
        <v>5165000</v>
      </c>
      <c r="D42" s="14">
        <v>5165000</v>
      </c>
      <c r="E42">
        <v>2.65</v>
      </c>
      <c r="F42">
        <v>1.276</v>
      </c>
      <c r="G42" s="7" t="s">
        <v>40</v>
      </c>
      <c r="H42">
        <v>1</v>
      </c>
      <c r="I42" s="7" t="s">
        <v>518</v>
      </c>
      <c r="J42" s="7" t="s">
        <v>211</v>
      </c>
      <c r="K42" s="7" t="s">
        <v>519</v>
      </c>
      <c r="L42" s="15">
        <v>1.11E-2</v>
      </c>
      <c r="M42">
        <v>3</v>
      </c>
    </row>
    <row r="43" spans="1:13">
      <c r="A43" s="7" t="s">
        <v>521</v>
      </c>
      <c r="B43">
        <v>27</v>
      </c>
      <c r="C43" s="14">
        <v>16330000</v>
      </c>
      <c r="D43" s="14">
        <v>16330000</v>
      </c>
      <c r="E43">
        <v>38.69</v>
      </c>
      <c r="F43">
        <v>4.4939999999999998</v>
      </c>
      <c r="G43" s="7" t="s">
        <v>118</v>
      </c>
      <c r="H43">
        <v>1</v>
      </c>
      <c r="I43" s="7" t="s">
        <v>524</v>
      </c>
      <c r="J43" s="7" t="s">
        <v>211</v>
      </c>
      <c r="K43" s="7" t="s">
        <v>218</v>
      </c>
      <c r="L43" s="15">
        <v>0.02</v>
      </c>
      <c r="M43">
        <v>24</v>
      </c>
    </row>
    <row r="44" spans="1:13">
      <c r="A44" s="7" t="s">
        <v>525</v>
      </c>
      <c r="B44">
        <v>6</v>
      </c>
      <c r="C44" s="14">
        <v>68068000</v>
      </c>
      <c r="D44" s="14">
        <v>70096000</v>
      </c>
      <c r="E44">
        <v>23.47</v>
      </c>
      <c r="F44">
        <v>7.9980000000000002</v>
      </c>
      <c r="G44" s="7" t="s">
        <v>140</v>
      </c>
      <c r="H44">
        <v>1</v>
      </c>
      <c r="I44" s="7" t="s">
        <v>529</v>
      </c>
      <c r="J44" s="7" t="s">
        <v>211</v>
      </c>
      <c r="K44" s="7" t="s">
        <v>530</v>
      </c>
      <c r="L44" s="15">
        <v>0.1</v>
      </c>
      <c r="M44">
        <v>6</v>
      </c>
    </row>
    <row r="46" spans="1:13">
      <c r="A46" s="25" t="s">
        <v>561</v>
      </c>
      <c r="C46"/>
      <c r="D46"/>
    </row>
    <row r="47" spans="1:13">
      <c r="A47" s="13" t="s">
        <v>12</v>
      </c>
      <c r="B47" s="13" t="s">
        <v>1</v>
      </c>
    </row>
    <row r="48" spans="1:13">
      <c r="A48" t="s">
        <v>537</v>
      </c>
      <c r="C48"/>
      <c r="D48"/>
    </row>
    <row r="49" spans="1:9" ht="16.2" thickBot="1">
      <c r="C49"/>
      <c r="D49"/>
    </row>
    <row r="50" spans="1:9">
      <c r="A50" s="19" t="s">
        <v>538</v>
      </c>
      <c r="B50" s="19"/>
      <c r="C50"/>
      <c r="D50"/>
    </row>
    <row r="51" spans="1:9">
      <c r="A51" s="16" t="s">
        <v>539</v>
      </c>
      <c r="B51" s="16">
        <v>6.0637508051124299E-2</v>
      </c>
      <c r="C51"/>
      <c r="D51"/>
    </row>
    <row r="52" spans="1:9">
      <c r="A52" s="16" t="s">
        <v>540</v>
      </c>
      <c r="B52" s="16">
        <v>3.6769073826501643E-3</v>
      </c>
      <c r="C52"/>
      <c r="D52"/>
    </row>
    <row r="53" spans="1:9">
      <c r="A53" s="16" t="s">
        <v>541</v>
      </c>
      <c r="B53" s="16">
        <v>-2.1231169932783581E-2</v>
      </c>
      <c r="C53"/>
      <c r="D53"/>
    </row>
    <row r="54" spans="1:9">
      <c r="A54" s="16" t="s">
        <v>542</v>
      </c>
      <c r="B54" s="16">
        <v>8.0664127430619139</v>
      </c>
      <c r="C54"/>
      <c r="D54"/>
    </row>
    <row r="55" spans="1:9" ht="16.2" thickBot="1">
      <c r="A55" s="17" t="s">
        <v>543</v>
      </c>
      <c r="B55" s="17">
        <v>42</v>
      </c>
      <c r="C55"/>
      <c r="D55"/>
    </row>
    <row r="56" spans="1:9">
      <c r="C56"/>
      <c r="D56"/>
    </row>
    <row r="57" spans="1:9" ht="16.2" thickBot="1">
      <c r="A57" t="s">
        <v>544</v>
      </c>
      <c r="C57"/>
      <c r="D57"/>
    </row>
    <row r="58" spans="1:9">
      <c r="A58" s="18"/>
      <c r="B58" s="18" t="s">
        <v>549</v>
      </c>
      <c r="C58" s="18" t="s">
        <v>550</v>
      </c>
      <c r="D58" s="18" t="s">
        <v>551</v>
      </c>
      <c r="E58" s="18" t="s">
        <v>552</v>
      </c>
      <c r="F58" s="18" t="s">
        <v>553</v>
      </c>
    </row>
    <row r="59" spans="1:9">
      <c r="A59" s="16" t="s">
        <v>545</v>
      </c>
      <c r="B59" s="16">
        <v>1</v>
      </c>
      <c r="C59" s="16">
        <v>9.6051326284487004</v>
      </c>
      <c r="D59" s="16">
        <v>9.6051326284487004</v>
      </c>
      <c r="E59" s="16">
        <v>0.14761907697997426</v>
      </c>
      <c r="F59" s="16">
        <v>0.70285611448637497</v>
      </c>
    </row>
    <row r="60" spans="1:9">
      <c r="A60" s="16" t="s">
        <v>546</v>
      </c>
      <c r="B60" s="16">
        <v>40</v>
      </c>
      <c r="C60" s="16">
        <v>2602.6805816572655</v>
      </c>
      <c r="D60" s="16">
        <v>65.067014541431632</v>
      </c>
      <c r="E60" s="16"/>
      <c r="F60" s="16"/>
    </row>
    <row r="61" spans="1:9" ht="16.2" thickBot="1">
      <c r="A61" s="17" t="s">
        <v>547</v>
      </c>
      <c r="B61" s="17">
        <v>41</v>
      </c>
      <c r="C61" s="17">
        <v>2612.2857142857142</v>
      </c>
      <c r="D61" s="17"/>
      <c r="E61" s="17"/>
      <c r="F61" s="17"/>
    </row>
    <row r="62" spans="1:9" ht="16.2" thickBot="1">
      <c r="C62"/>
      <c r="D62"/>
    </row>
    <row r="63" spans="1:9">
      <c r="A63" s="18"/>
      <c r="B63" s="18" t="s">
        <v>554</v>
      </c>
      <c r="C63" s="18" t="s">
        <v>542</v>
      </c>
      <c r="D63" s="18" t="s">
        <v>555</v>
      </c>
      <c r="E63" s="18" t="s">
        <v>556</v>
      </c>
      <c r="F63" s="18" t="s">
        <v>557</v>
      </c>
      <c r="G63" s="18" t="s">
        <v>558</v>
      </c>
      <c r="H63" s="18" t="s">
        <v>559</v>
      </c>
      <c r="I63" s="18" t="s">
        <v>560</v>
      </c>
    </row>
    <row r="64" spans="1:9">
      <c r="A64" s="16" t="s">
        <v>548</v>
      </c>
      <c r="B64" s="16">
        <v>7.5117233326194652</v>
      </c>
      <c r="C64" s="16">
        <v>1.6918794245785176</v>
      </c>
      <c r="D64" s="16">
        <v>4.4398691913230115</v>
      </c>
      <c r="E64" s="16">
        <v>6.9147038305286115E-5</v>
      </c>
      <c r="F64" s="16">
        <v>4.0923074642382842</v>
      </c>
      <c r="G64" s="16">
        <v>10.931139201000647</v>
      </c>
      <c r="H64" s="16">
        <v>4.0923074642382842</v>
      </c>
      <c r="I64" s="16">
        <v>10.931139201000647</v>
      </c>
    </row>
    <row r="65" spans="1:9" ht="16.2" thickBot="1">
      <c r="A65" s="17" t="s">
        <v>3</v>
      </c>
      <c r="B65" s="17">
        <v>-1.9828737750727873E-8</v>
      </c>
      <c r="C65" s="17">
        <v>5.1608807745068766E-8</v>
      </c>
      <c r="D65" s="17">
        <v>-0.3842122811415366</v>
      </c>
      <c r="E65" s="17">
        <v>0.70285611448636653</v>
      </c>
      <c r="F65" s="17">
        <v>-1.2413402900733416E-7</v>
      </c>
      <c r="G65" s="17">
        <v>8.4476553505878426E-8</v>
      </c>
      <c r="H65" s="17">
        <v>-1.2413402900733416E-7</v>
      </c>
      <c r="I65" s="17">
        <v>8.4476553505878426E-8</v>
      </c>
    </row>
    <row r="66" spans="1:9">
      <c r="C66"/>
      <c r="D66"/>
    </row>
    <row r="67" spans="1:9">
      <c r="A67" s="13" t="s">
        <v>12</v>
      </c>
      <c r="B67" s="13" t="s">
        <v>2</v>
      </c>
      <c r="C67"/>
      <c r="D67"/>
    </row>
    <row r="68" spans="1:9">
      <c r="A68" t="s">
        <v>537</v>
      </c>
      <c r="C68"/>
      <c r="D68"/>
    </row>
    <row r="69" spans="1:9" ht="16.2" thickBot="1">
      <c r="C69"/>
      <c r="D69"/>
    </row>
    <row r="70" spans="1:9">
      <c r="A70" s="19" t="s">
        <v>538</v>
      </c>
      <c r="B70" s="19"/>
      <c r="C70"/>
      <c r="D70"/>
    </row>
    <row r="71" spans="1:9">
      <c r="A71" s="16" t="s">
        <v>539</v>
      </c>
      <c r="B71" s="16">
        <v>8.5962575961556417E-2</v>
      </c>
      <c r="C71"/>
      <c r="D71"/>
    </row>
    <row r="72" spans="1:9">
      <c r="A72" s="16" t="s">
        <v>540</v>
      </c>
      <c r="B72" s="16">
        <v>7.3895644659463574E-3</v>
      </c>
      <c r="C72"/>
      <c r="D72"/>
    </row>
    <row r="73" spans="1:9">
      <c r="A73" s="16" t="s">
        <v>541</v>
      </c>
      <c r="B73" s="16">
        <v>-1.7425696422404983E-2</v>
      </c>
      <c r="C73"/>
      <c r="D73"/>
    </row>
    <row r="74" spans="1:9">
      <c r="A74" s="16" t="s">
        <v>542</v>
      </c>
      <c r="B74" s="16">
        <v>8.0513695428115355</v>
      </c>
      <c r="C74"/>
      <c r="D74"/>
    </row>
    <row r="75" spans="1:9" ht="16.2" thickBot="1">
      <c r="A75" s="17" t="s">
        <v>543</v>
      </c>
      <c r="B75" s="17">
        <v>42</v>
      </c>
      <c r="C75"/>
      <c r="D75"/>
    </row>
    <row r="76" spans="1:9">
      <c r="C76"/>
      <c r="D76"/>
    </row>
    <row r="77" spans="1:9" ht="16.2" thickBot="1">
      <c r="A77" t="s">
        <v>544</v>
      </c>
      <c r="C77"/>
      <c r="D77"/>
    </row>
    <row r="78" spans="1:9">
      <c r="A78" s="18"/>
      <c r="B78" s="18" t="s">
        <v>549</v>
      </c>
      <c r="C78" s="18" t="s">
        <v>550</v>
      </c>
      <c r="D78" s="18" t="s">
        <v>551</v>
      </c>
      <c r="E78" s="18" t="s">
        <v>552</v>
      </c>
      <c r="F78" s="18" t="s">
        <v>553</v>
      </c>
    </row>
    <row r="79" spans="1:9">
      <c r="A79" s="16" t="s">
        <v>545</v>
      </c>
      <c r="B79" s="16">
        <v>1</v>
      </c>
      <c r="C79" s="16">
        <v>19.303653689185012</v>
      </c>
      <c r="D79" s="16">
        <v>19.303653689185012</v>
      </c>
      <c r="E79" s="16">
        <v>0.29778306579944647</v>
      </c>
      <c r="F79" s="16">
        <v>0.58830612612995781</v>
      </c>
    </row>
    <row r="80" spans="1:9">
      <c r="A80" s="16" t="s">
        <v>546</v>
      </c>
      <c r="B80" s="16">
        <v>40</v>
      </c>
      <c r="C80" s="16">
        <v>2592.9820605965292</v>
      </c>
      <c r="D80" s="16">
        <v>64.824551514913225</v>
      </c>
      <c r="E80" s="16"/>
      <c r="F80" s="16"/>
    </row>
    <row r="81" spans="1:9" ht="16.2" thickBot="1">
      <c r="A81" s="17" t="s">
        <v>547</v>
      </c>
      <c r="B81" s="17">
        <v>41</v>
      </c>
      <c r="C81" s="17">
        <v>2612.2857142857142</v>
      </c>
      <c r="D81" s="17"/>
      <c r="E81" s="17"/>
      <c r="F81" s="17"/>
    </row>
    <row r="82" spans="1:9" ht="16.2" thickBot="1">
      <c r="C82"/>
      <c r="D82"/>
    </row>
    <row r="83" spans="1:9">
      <c r="A83" s="18"/>
      <c r="B83" s="18" t="s">
        <v>554</v>
      </c>
      <c r="C83" s="18" t="s">
        <v>542</v>
      </c>
      <c r="D83" s="18" t="s">
        <v>555</v>
      </c>
      <c r="E83" s="18" t="s">
        <v>556</v>
      </c>
      <c r="F83" s="18" t="s">
        <v>557</v>
      </c>
      <c r="G83" s="18" t="s">
        <v>558</v>
      </c>
      <c r="H83" s="18" t="s">
        <v>559</v>
      </c>
      <c r="I83" s="18" t="s">
        <v>560</v>
      </c>
    </row>
    <row r="84" spans="1:9">
      <c r="A84" s="16" t="s">
        <v>548</v>
      </c>
      <c r="B84" s="16">
        <v>7.6512772938378486</v>
      </c>
      <c r="C84" s="16">
        <v>1.6347886457112764</v>
      </c>
      <c r="D84" s="16">
        <v>4.6802853163375575</v>
      </c>
      <c r="E84" s="16">
        <v>3.2600260716041671E-5</v>
      </c>
      <c r="F84" s="16">
        <v>4.3472461936386662</v>
      </c>
      <c r="G84" s="16">
        <v>10.955308394037031</v>
      </c>
      <c r="H84" s="16">
        <v>4.3472461936386662</v>
      </c>
      <c r="I84" s="16">
        <v>10.955308394037031</v>
      </c>
    </row>
    <row r="85" spans="1:9" ht="16.2" thickBot="1">
      <c r="A85" s="17" t="s">
        <v>2</v>
      </c>
      <c r="B85" s="17">
        <v>-3.3013253943292985E-8</v>
      </c>
      <c r="C85" s="17">
        <v>6.0497626195124214E-8</v>
      </c>
      <c r="D85" s="17">
        <v>-0.54569503003001585</v>
      </c>
      <c r="E85" s="17">
        <v>0.58830612612994926</v>
      </c>
      <c r="F85" s="17">
        <v>-1.5528351741820669E-7</v>
      </c>
      <c r="G85" s="17">
        <v>8.925700953162073E-8</v>
      </c>
      <c r="H85" s="17">
        <v>-1.5528351741820669E-7</v>
      </c>
      <c r="I85" s="17">
        <v>8.925700953162073E-8</v>
      </c>
    </row>
    <row r="86" spans="1:9">
      <c r="C86"/>
      <c r="D86"/>
    </row>
    <row r="87" spans="1:9">
      <c r="A87" s="13" t="s">
        <v>12</v>
      </c>
      <c r="B87" s="13" t="s">
        <v>3</v>
      </c>
      <c r="C87"/>
      <c r="D87"/>
    </row>
    <row r="88" spans="1:9">
      <c r="A88" t="s">
        <v>537</v>
      </c>
      <c r="C88"/>
      <c r="D88"/>
    </row>
    <row r="89" spans="1:9" ht="16.2" thickBot="1">
      <c r="C89"/>
      <c r="D89"/>
    </row>
    <row r="90" spans="1:9">
      <c r="A90" s="19" t="s">
        <v>538</v>
      </c>
      <c r="B90" s="19"/>
      <c r="C90"/>
      <c r="D90"/>
    </row>
    <row r="91" spans="1:9">
      <c r="A91" s="16" t="s">
        <v>539</v>
      </c>
      <c r="B91" s="16">
        <v>6.0637508051124299E-2</v>
      </c>
      <c r="C91"/>
      <c r="D91"/>
    </row>
    <row r="92" spans="1:9">
      <c r="A92" s="16" t="s">
        <v>540</v>
      </c>
      <c r="B92" s="16">
        <v>3.6769073826501643E-3</v>
      </c>
      <c r="C92"/>
      <c r="D92"/>
    </row>
    <row r="93" spans="1:9">
      <c r="A93" s="16" t="s">
        <v>541</v>
      </c>
      <c r="B93" s="16">
        <v>-2.1231169932783581E-2</v>
      </c>
      <c r="C93"/>
      <c r="D93"/>
    </row>
    <row r="94" spans="1:9">
      <c r="A94" s="16" t="s">
        <v>542</v>
      </c>
      <c r="B94" s="16">
        <v>8.0664127430619139</v>
      </c>
      <c r="C94"/>
      <c r="D94"/>
    </row>
    <row r="95" spans="1:9" ht="16.2" thickBot="1">
      <c r="A95" s="17" t="s">
        <v>543</v>
      </c>
      <c r="B95" s="17">
        <v>42</v>
      </c>
      <c r="C95"/>
      <c r="D95"/>
    </row>
    <row r="96" spans="1:9">
      <c r="C96"/>
      <c r="D96"/>
    </row>
    <row r="97" spans="1:9" ht="16.2" thickBot="1">
      <c r="A97" t="s">
        <v>544</v>
      </c>
      <c r="C97"/>
      <c r="D97"/>
    </row>
    <row r="98" spans="1:9">
      <c r="A98" s="18"/>
      <c r="B98" s="18" t="s">
        <v>549</v>
      </c>
      <c r="C98" s="18" t="s">
        <v>550</v>
      </c>
      <c r="D98" s="18" t="s">
        <v>551</v>
      </c>
      <c r="E98" s="18" t="s">
        <v>552</v>
      </c>
      <c r="F98" s="18" t="s">
        <v>553</v>
      </c>
    </row>
    <row r="99" spans="1:9">
      <c r="A99" s="16" t="s">
        <v>545</v>
      </c>
      <c r="B99" s="16">
        <v>1</v>
      </c>
      <c r="C99" s="16">
        <v>9.6051326284487004</v>
      </c>
      <c r="D99" s="16">
        <v>9.6051326284487004</v>
      </c>
      <c r="E99" s="16">
        <v>0.14761907697997426</v>
      </c>
      <c r="F99" s="16">
        <v>0.70285611448637497</v>
      </c>
    </row>
    <row r="100" spans="1:9">
      <c r="A100" s="16" t="s">
        <v>546</v>
      </c>
      <c r="B100" s="16">
        <v>40</v>
      </c>
      <c r="C100" s="16">
        <v>2602.6805816572655</v>
      </c>
      <c r="D100" s="16">
        <v>65.067014541431632</v>
      </c>
      <c r="E100" s="16"/>
      <c r="F100" s="16"/>
    </row>
    <row r="101" spans="1:9" ht="16.2" thickBot="1">
      <c r="A101" s="17" t="s">
        <v>547</v>
      </c>
      <c r="B101" s="17">
        <v>41</v>
      </c>
      <c r="C101" s="17">
        <v>2612.2857142857142</v>
      </c>
      <c r="D101" s="17"/>
      <c r="E101" s="17"/>
      <c r="F101" s="17"/>
    </row>
    <row r="102" spans="1:9" ht="16.2" thickBot="1">
      <c r="C102"/>
      <c r="D102"/>
    </row>
    <row r="103" spans="1:9">
      <c r="A103" s="18"/>
      <c r="B103" s="18" t="s">
        <v>554</v>
      </c>
      <c r="C103" s="18" t="s">
        <v>542</v>
      </c>
      <c r="D103" s="18" t="s">
        <v>555</v>
      </c>
      <c r="E103" s="18" t="s">
        <v>556</v>
      </c>
      <c r="F103" s="18" t="s">
        <v>557</v>
      </c>
      <c r="G103" s="18" t="s">
        <v>558</v>
      </c>
      <c r="H103" s="18" t="s">
        <v>559</v>
      </c>
      <c r="I103" s="18" t="s">
        <v>560</v>
      </c>
    </row>
    <row r="104" spans="1:9">
      <c r="A104" s="16" t="s">
        <v>548</v>
      </c>
      <c r="B104" s="16">
        <v>7.5117233326194652</v>
      </c>
      <c r="C104" s="16">
        <v>1.6918794245785176</v>
      </c>
      <c r="D104" s="16">
        <v>4.4398691913230115</v>
      </c>
      <c r="E104" s="16">
        <v>6.9147038305286115E-5</v>
      </c>
      <c r="F104" s="16">
        <v>4.0923074642382842</v>
      </c>
      <c r="G104" s="16">
        <v>10.931139201000647</v>
      </c>
      <c r="H104" s="16">
        <v>4.0923074642382842</v>
      </c>
      <c r="I104" s="16">
        <v>10.931139201000647</v>
      </c>
    </row>
    <row r="105" spans="1:9" ht="16.2" thickBot="1">
      <c r="A105" s="17" t="s">
        <v>3</v>
      </c>
      <c r="B105" s="17">
        <v>-1.9828737750727873E-8</v>
      </c>
      <c r="C105" s="17">
        <v>5.1608807745068766E-8</v>
      </c>
      <c r="D105" s="17">
        <v>-0.3842122811415366</v>
      </c>
      <c r="E105" s="17">
        <v>0.70285611448636653</v>
      </c>
      <c r="F105" s="17">
        <v>-1.2413402900733416E-7</v>
      </c>
      <c r="G105" s="17">
        <v>8.4476553505878426E-8</v>
      </c>
      <c r="H105" s="17">
        <v>-1.2413402900733416E-7</v>
      </c>
      <c r="I105" s="17">
        <v>8.4476553505878426E-8</v>
      </c>
    </row>
    <row r="106" spans="1:9">
      <c r="C106"/>
      <c r="D106"/>
    </row>
    <row r="107" spans="1:9">
      <c r="A107" s="13" t="s">
        <v>12</v>
      </c>
      <c r="B107" s="13" t="s">
        <v>5</v>
      </c>
      <c r="C107"/>
      <c r="D107"/>
    </row>
    <row r="108" spans="1:9">
      <c r="A108" t="s">
        <v>537</v>
      </c>
      <c r="C108"/>
      <c r="D108"/>
    </row>
    <row r="109" spans="1:9" ht="16.2" thickBot="1">
      <c r="C109"/>
      <c r="D109"/>
    </row>
    <row r="110" spans="1:9">
      <c r="A110" s="19" t="s">
        <v>538</v>
      </c>
      <c r="B110" s="19"/>
      <c r="C110"/>
      <c r="D110"/>
    </row>
    <row r="111" spans="1:9">
      <c r="A111" s="16" t="s">
        <v>539</v>
      </c>
      <c r="B111" s="16">
        <v>0.15003611570014355</v>
      </c>
      <c r="C111"/>
      <c r="D111"/>
    </row>
    <row r="112" spans="1:9">
      <c r="A112" s="16" t="s">
        <v>540</v>
      </c>
      <c r="B112" s="16">
        <v>2.2510836014386859E-2</v>
      </c>
      <c r="C112"/>
      <c r="D112"/>
    </row>
    <row r="113" spans="1:9">
      <c r="A113" s="16" t="s">
        <v>541</v>
      </c>
      <c r="B113" s="16">
        <v>-1.9263930852534694E-3</v>
      </c>
      <c r="C113"/>
      <c r="D113"/>
    </row>
    <row r="114" spans="1:9">
      <c r="A114" s="16" t="s">
        <v>542</v>
      </c>
      <c r="B114" s="16">
        <v>7.9898075367131076</v>
      </c>
      <c r="C114"/>
      <c r="D114"/>
    </row>
    <row r="115" spans="1:9" ht="16.2" thickBot="1">
      <c r="A115" s="17" t="s">
        <v>543</v>
      </c>
      <c r="B115" s="17">
        <v>42</v>
      </c>
      <c r="C115"/>
      <c r="D115"/>
    </row>
    <row r="116" spans="1:9">
      <c r="C116"/>
      <c r="D116"/>
    </row>
    <row r="117" spans="1:9" ht="16.2" thickBot="1">
      <c r="A117" t="s">
        <v>544</v>
      </c>
      <c r="C117"/>
      <c r="D117"/>
    </row>
    <row r="118" spans="1:9">
      <c r="A118" s="18"/>
      <c r="B118" s="18" t="s">
        <v>549</v>
      </c>
      <c r="C118" s="18" t="s">
        <v>550</v>
      </c>
      <c r="D118" s="18" t="s">
        <v>551</v>
      </c>
      <c r="E118" s="18" t="s">
        <v>552</v>
      </c>
      <c r="F118" s="18" t="s">
        <v>553</v>
      </c>
    </row>
    <row r="119" spans="1:9">
      <c r="A119" s="16" t="s">
        <v>545</v>
      </c>
      <c r="B119" s="16">
        <v>1</v>
      </c>
      <c r="C119" s="16">
        <v>58.804735337011152</v>
      </c>
      <c r="D119" s="16">
        <v>58.804735337011152</v>
      </c>
      <c r="E119" s="16">
        <v>0.92116974156935727</v>
      </c>
      <c r="F119" s="16">
        <v>0.34293392809499512</v>
      </c>
    </row>
    <row r="120" spans="1:9">
      <c r="A120" s="16" t="s">
        <v>546</v>
      </c>
      <c r="B120" s="16">
        <v>40</v>
      </c>
      <c r="C120" s="16">
        <v>2553.4809789487031</v>
      </c>
      <c r="D120" s="16">
        <v>63.837024473717577</v>
      </c>
      <c r="E120" s="16"/>
      <c r="F120" s="16"/>
    </row>
    <row r="121" spans="1:9" ht="16.2" thickBot="1">
      <c r="A121" s="17" t="s">
        <v>547</v>
      </c>
      <c r="B121" s="17">
        <v>41</v>
      </c>
      <c r="C121" s="17">
        <v>2612.2857142857142</v>
      </c>
      <c r="D121" s="17"/>
      <c r="E121" s="17"/>
      <c r="F121" s="17"/>
    </row>
    <row r="122" spans="1:9" ht="16.2" thickBot="1">
      <c r="C122"/>
      <c r="D122"/>
    </row>
    <row r="123" spans="1:9">
      <c r="A123" s="18"/>
      <c r="B123" s="18" t="s">
        <v>554</v>
      </c>
      <c r="C123" s="18" t="s">
        <v>542</v>
      </c>
      <c r="D123" s="18" t="s">
        <v>555</v>
      </c>
      <c r="E123" s="18" t="s">
        <v>556</v>
      </c>
      <c r="F123" s="18" t="s">
        <v>557</v>
      </c>
      <c r="G123" s="18" t="s">
        <v>558</v>
      </c>
      <c r="H123" s="18" t="s">
        <v>559</v>
      </c>
      <c r="I123" s="18" t="s">
        <v>560</v>
      </c>
    </row>
    <row r="124" spans="1:9">
      <c r="A124" s="16" t="s">
        <v>548</v>
      </c>
      <c r="B124" s="16">
        <v>7.8012394271717005</v>
      </c>
      <c r="C124" s="16">
        <v>1.4484933543897491</v>
      </c>
      <c r="D124" s="16">
        <v>5.3857612832876036</v>
      </c>
      <c r="E124" s="16">
        <v>3.4396535280117808E-6</v>
      </c>
      <c r="F124" s="16">
        <v>4.8737251555923944</v>
      </c>
      <c r="G124" s="16">
        <v>10.728753698751007</v>
      </c>
      <c r="H124" s="16">
        <v>4.8737251555923944</v>
      </c>
      <c r="I124" s="16">
        <v>10.728753698751007</v>
      </c>
    </row>
    <row r="125" spans="1:9" ht="16.2" thickBot="1">
      <c r="A125" s="17" t="s">
        <v>5</v>
      </c>
      <c r="B125" s="17">
        <v>-4.7727692834913333E-3</v>
      </c>
      <c r="C125" s="17">
        <v>4.9727956061833417E-3</v>
      </c>
      <c r="D125" s="17">
        <v>-0.95977588090624744</v>
      </c>
      <c r="E125" s="17">
        <v>0.34293392809499335</v>
      </c>
      <c r="F125" s="17">
        <v>-1.4823164104171654E-2</v>
      </c>
      <c r="G125" s="17">
        <v>5.2776255371889862E-3</v>
      </c>
      <c r="H125" s="17">
        <v>-1.4823164104171654E-2</v>
      </c>
      <c r="I125" s="17">
        <v>5.2776255371889862E-3</v>
      </c>
    </row>
    <row r="126" spans="1:9">
      <c r="C126"/>
      <c r="D126"/>
    </row>
    <row r="127" spans="1:9">
      <c r="A127" s="13" t="s">
        <v>12</v>
      </c>
      <c r="B127" s="13" t="s">
        <v>11</v>
      </c>
      <c r="C127"/>
      <c r="D127"/>
    </row>
    <row r="128" spans="1:9">
      <c r="A128" t="s">
        <v>537</v>
      </c>
      <c r="C128"/>
      <c r="D128"/>
    </row>
    <row r="129" spans="1:9" ht="16.2" thickBot="1">
      <c r="C129"/>
      <c r="D129"/>
    </row>
    <row r="130" spans="1:9">
      <c r="A130" s="19" t="s">
        <v>538</v>
      </c>
      <c r="B130" s="19"/>
      <c r="C130"/>
      <c r="D130"/>
    </row>
    <row r="131" spans="1:9">
      <c r="A131" s="16" t="s">
        <v>539</v>
      </c>
      <c r="B131" s="16">
        <v>0.18736433370051231</v>
      </c>
      <c r="C131"/>
      <c r="D131"/>
    </row>
    <row r="132" spans="1:9">
      <c r="A132" s="16" t="s">
        <v>540</v>
      </c>
      <c r="B132" s="16">
        <v>3.5105393543036899E-2</v>
      </c>
      <c r="C132"/>
      <c r="D132"/>
    </row>
    <row r="133" spans="1:9">
      <c r="A133" s="16" t="s">
        <v>541</v>
      </c>
      <c r="B133" s="16">
        <v>1.0983028381612858E-2</v>
      </c>
      <c r="C133"/>
      <c r="D133"/>
    </row>
    <row r="134" spans="1:9">
      <c r="A134" s="16" t="s">
        <v>542</v>
      </c>
      <c r="B134" s="16">
        <v>7.9381679187310921</v>
      </c>
      <c r="C134"/>
      <c r="D134"/>
    </row>
    <row r="135" spans="1:9" ht="16.2" thickBot="1">
      <c r="A135" s="17" t="s">
        <v>543</v>
      </c>
      <c r="B135" s="17">
        <v>42</v>
      </c>
      <c r="C135"/>
      <c r="D135"/>
    </row>
    <row r="136" spans="1:9">
      <c r="C136"/>
      <c r="D136"/>
    </row>
    <row r="137" spans="1:9" ht="16.2" thickBot="1">
      <c r="A137" t="s">
        <v>544</v>
      </c>
      <c r="C137"/>
      <c r="D137"/>
    </row>
    <row r="138" spans="1:9">
      <c r="A138" s="18"/>
      <c r="B138" s="18" t="s">
        <v>549</v>
      </c>
      <c r="C138" s="18" t="s">
        <v>550</v>
      </c>
      <c r="D138" s="18" t="s">
        <v>551</v>
      </c>
      <c r="E138" s="18" t="s">
        <v>552</v>
      </c>
      <c r="F138" s="18" t="s">
        <v>553</v>
      </c>
    </row>
    <row r="139" spans="1:9">
      <c r="A139" s="16" t="s">
        <v>545</v>
      </c>
      <c r="B139" s="16">
        <v>1</v>
      </c>
      <c r="C139" s="16">
        <v>91.705318046853336</v>
      </c>
      <c r="D139" s="16">
        <v>91.705318046853336</v>
      </c>
      <c r="E139" s="16">
        <v>1.4553047890667312</v>
      </c>
      <c r="F139" s="16">
        <v>0.23476543213991061</v>
      </c>
    </row>
    <row r="140" spans="1:9">
      <c r="A140" s="16" t="s">
        <v>546</v>
      </c>
      <c r="B140" s="16">
        <v>40</v>
      </c>
      <c r="C140" s="16">
        <v>2520.5803962388609</v>
      </c>
      <c r="D140" s="16">
        <v>63.014509905971522</v>
      </c>
      <c r="E140" s="16"/>
      <c r="F140" s="16"/>
    </row>
    <row r="141" spans="1:9" ht="16.2" thickBot="1">
      <c r="A141" s="17" t="s">
        <v>547</v>
      </c>
      <c r="B141" s="17">
        <v>41</v>
      </c>
      <c r="C141" s="17">
        <v>2612.2857142857142</v>
      </c>
      <c r="D141" s="17"/>
      <c r="E141" s="17"/>
      <c r="F141" s="17"/>
    </row>
    <row r="142" spans="1:9" ht="16.2" thickBot="1">
      <c r="C142"/>
      <c r="D142"/>
    </row>
    <row r="143" spans="1:9">
      <c r="A143" s="18"/>
      <c r="B143" s="18" t="s">
        <v>554</v>
      </c>
      <c r="C143" s="18" t="s">
        <v>542</v>
      </c>
      <c r="D143" s="18" t="s">
        <v>555</v>
      </c>
      <c r="E143" s="18" t="s">
        <v>556</v>
      </c>
      <c r="F143" s="18" t="s">
        <v>557</v>
      </c>
      <c r="G143" s="18" t="s">
        <v>558</v>
      </c>
      <c r="H143" s="18" t="s">
        <v>559</v>
      </c>
      <c r="I143" s="18" t="s">
        <v>560</v>
      </c>
    </row>
    <row r="144" spans="1:9">
      <c r="A144" s="16" t="s">
        <v>548</v>
      </c>
      <c r="B144" s="16">
        <v>8.4573792401145198</v>
      </c>
      <c r="C144" s="16">
        <v>1.6793591538783483</v>
      </c>
      <c r="D144" s="16">
        <v>5.0360753508758753</v>
      </c>
      <c r="E144" s="16">
        <v>1.0553424553238916E-5</v>
      </c>
      <c r="F144" s="16">
        <v>5.0632677827254202</v>
      </c>
      <c r="G144" s="16">
        <v>11.851490697503612</v>
      </c>
      <c r="H144" s="16">
        <v>5.0632677827254202</v>
      </c>
      <c r="I144" s="16">
        <v>11.851490697503612</v>
      </c>
    </row>
    <row r="145" spans="1:9" ht="16.2" thickBot="1">
      <c r="A145" s="17" t="s">
        <v>11</v>
      </c>
      <c r="B145" s="17">
        <v>-20.765527998291098</v>
      </c>
      <c r="C145" s="17">
        <v>17.213373766032358</v>
      </c>
      <c r="D145" s="17">
        <v>-1.2063601406987587</v>
      </c>
      <c r="E145" s="17">
        <v>0.23476543213991061</v>
      </c>
      <c r="F145" s="17">
        <v>-55.555054100962742</v>
      </c>
      <c r="G145" s="17">
        <v>14.023998104380503</v>
      </c>
      <c r="H145" s="17">
        <v>-55.555054100962742</v>
      </c>
      <c r="I145" s="17">
        <v>14.023998104380503</v>
      </c>
    </row>
    <row r="146" spans="1:9">
      <c r="C146"/>
      <c r="D146"/>
    </row>
    <row r="147" spans="1:9">
      <c r="A147" s="13" t="s">
        <v>12</v>
      </c>
      <c r="B147" s="13" t="s">
        <v>4</v>
      </c>
      <c r="C147"/>
      <c r="D147"/>
    </row>
    <row r="148" spans="1:9">
      <c r="A148" t="s">
        <v>537</v>
      </c>
      <c r="C148"/>
      <c r="D148"/>
    </row>
    <row r="149" spans="1:9" ht="16.2" thickBot="1">
      <c r="C149"/>
      <c r="D149"/>
    </row>
    <row r="150" spans="1:9">
      <c r="A150" s="19" t="s">
        <v>538</v>
      </c>
      <c r="B150" s="19"/>
      <c r="C150"/>
      <c r="D150"/>
    </row>
    <row r="151" spans="1:9">
      <c r="A151" s="16" t="s">
        <v>539</v>
      </c>
      <c r="B151" s="16">
        <v>0.12743573851804804</v>
      </c>
      <c r="C151"/>
      <c r="D151"/>
    </row>
    <row r="152" spans="1:9">
      <c r="A152" s="16" t="s">
        <v>540</v>
      </c>
      <c r="B152" s="16">
        <v>1.623986745164031E-2</v>
      </c>
      <c r="C152"/>
      <c r="D152"/>
    </row>
    <row r="153" spans="1:9">
      <c r="A153" s="16" t="s">
        <v>541</v>
      </c>
      <c r="B153" s="16">
        <v>-8.3541358620686824E-3</v>
      </c>
      <c r="C153"/>
      <c r="D153"/>
    </row>
    <row r="154" spans="1:9">
      <c r="A154" s="16" t="s">
        <v>542</v>
      </c>
      <c r="B154" s="16">
        <v>8.0153954059358501</v>
      </c>
      <c r="C154"/>
      <c r="D154"/>
    </row>
    <row r="155" spans="1:9" ht="16.2" thickBot="1">
      <c r="A155" s="17" t="s">
        <v>543</v>
      </c>
      <c r="B155" s="17">
        <v>42</v>
      </c>
      <c r="C155"/>
      <c r="D155"/>
    </row>
    <row r="156" spans="1:9">
      <c r="C156"/>
      <c r="D156"/>
    </row>
    <row r="157" spans="1:9" ht="16.2" thickBot="1">
      <c r="A157" t="s">
        <v>544</v>
      </c>
      <c r="C157"/>
      <c r="D157"/>
    </row>
    <row r="158" spans="1:9">
      <c r="A158" s="18"/>
      <c r="B158" s="18" t="s">
        <v>549</v>
      </c>
      <c r="C158" s="18" t="s">
        <v>550</v>
      </c>
      <c r="D158" s="18" t="s">
        <v>551</v>
      </c>
      <c r="E158" s="18" t="s">
        <v>552</v>
      </c>
      <c r="F158" s="18" t="s">
        <v>553</v>
      </c>
    </row>
    <row r="159" spans="1:9">
      <c r="A159" s="16" t="s">
        <v>545</v>
      </c>
      <c r="B159" s="16">
        <v>1</v>
      </c>
      <c r="C159" s="16">
        <v>42.423173745813529</v>
      </c>
      <c r="D159" s="16">
        <v>42.423173745813529</v>
      </c>
      <c r="E159" s="16">
        <v>0.66031817774815105</v>
      </c>
      <c r="F159" s="16">
        <v>0.4212578182742579</v>
      </c>
    </row>
    <row r="160" spans="1:9">
      <c r="A160" s="16" t="s">
        <v>546</v>
      </c>
      <c r="B160" s="16">
        <v>40</v>
      </c>
      <c r="C160" s="16">
        <v>2569.8625405399007</v>
      </c>
      <c r="D160" s="16">
        <v>64.24656351349752</v>
      </c>
      <c r="E160" s="16"/>
      <c r="F160" s="16"/>
    </row>
    <row r="161" spans="1:9" ht="16.2" thickBot="1">
      <c r="A161" s="17" t="s">
        <v>547</v>
      </c>
      <c r="B161" s="17">
        <v>41</v>
      </c>
      <c r="C161" s="17">
        <v>2612.2857142857142</v>
      </c>
      <c r="D161" s="17"/>
      <c r="E161" s="17"/>
      <c r="F161" s="17"/>
    </row>
    <row r="162" spans="1:9" ht="16.2" thickBot="1">
      <c r="C162"/>
      <c r="D162"/>
    </row>
    <row r="163" spans="1:9">
      <c r="A163" s="18"/>
      <c r="B163" s="18" t="s">
        <v>554</v>
      </c>
      <c r="C163" s="18" t="s">
        <v>542</v>
      </c>
      <c r="D163" s="18" t="s">
        <v>555</v>
      </c>
      <c r="E163" s="18" t="s">
        <v>556</v>
      </c>
      <c r="F163" s="18" t="s">
        <v>557</v>
      </c>
      <c r="G163" s="18" t="s">
        <v>558</v>
      </c>
      <c r="H163" s="18" t="s">
        <v>559</v>
      </c>
      <c r="I163" s="18" t="s">
        <v>560</v>
      </c>
    </row>
    <row r="164" spans="1:9">
      <c r="A164" s="16" t="s">
        <v>548</v>
      </c>
      <c r="B164" s="16">
        <v>8.6566658548780513</v>
      </c>
      <c r="C164" s="16">
        <v>2.3098455966026123</v>
      </c>
      <c r="D164" s="16">
        <v>3.7477248988462804</v>
      </c>
      <c r="E164" s="16">
        <v>5.6373210022408592E-4</v>
      </c>
      <c r="F164" s="16">
        <v>3.9882937641771985</v>
      </c>
      <c r="G164" s="16">
        <v>13.325037945578904</v>
      </c>
      <c r="H164" s="16">
        <v>3.9882937641771985</v>
      </c>
      <c r="I164" s="16">
        <v>13.325037945578904</v>
      </c>
    </row>
    <row r="165" spans="1:9" ht="16.2" thickBot="1">
      <c r="A165" s="17" t="s">
        <v>4</v>
      </c>
      <c r="B165" s="17">
        <v>-3.523830906038794E-2</v>
      </c>
      <c r="C165" s="17">
        <v>4.3364908437741261E-2</v>
      </c>
      <c r="D165" s="17">
        <v>-0.81259964173519172</v>
      </c>
      <c r="E165" s="17">
        <v>0.42125781827425413</v>
      </c>
      <c r="F165" s="17">
        <v>-0.12288205830679168</v>
      </c>
      <c r="G165" s="17">
        <v>5.2405440186015798E-2</v>
      </c>
      <c r="H165" s="17">
        <v>-0.12288205830679168</v>
      </c>
      <c r="I165" s="17">
        <v>5.2405440186015798E-2</v>
      </c>
    </row>
    <row r="166" spans="1:9">
      <c r="C166"/>
      <c r="D166"/>
    </row>
    <row r="167" spans="1:9" ht="15.6" customHeight="1">
      <c r="B167" s="21" t="s">
        <v>564</v>
      </c>
      <c r="C167" s="21"/>
      <c r="D167" s="21"/>
      <c r="E167" s="21"/>
      <c r="F167" s="21"/>
      <c r="G167" s="21"/>
      <c r="H167" s="21"/>
      <c r="I167" s="21"/>
    </row>
    <row r="168" spans="1:9">
      <c r="A168" s="22"/>
      <c r="B168" s="21"/>
      <c r="C168" s="21"/>
      <c r="D168" s="21"/>
      <c r="E168" s="21"/>
      <c r="F168" s="21"/>
      <c r="G168" s="21"/>
      <c r="H168" s="21"/>
      <c r="I168" s="21"/>
    </row>
    <row r="169" spans="1:9">
      <c r="A169" s="22"/>
      <c r="B169" s="21"/>
      <c r="C169" s="21"/>
      <c r="D169" s="21"/>
      <c r="E169" s="21"/>
      <c r="F169" s="21"/>
      <c r="G169" s="21"/>
      <c r="H169" s="21"/>
      <c r="I169" s="21"/>
    </row>
    <row r="170" spans="1:9">
      <c r="A170" s="22"/>
      <c r="B170" s="21"/>
      <c r="C170" s="21"/>
      <c r="D170" s="21"/>
      <c r="E170" s="21"/>
      <c r="F170" s="21"/>
      <c r="G170" s="21"/>
      <c r="H170" s="21"/>
      <c r="I170" s="21"/>
    </row>
    <row r="172" spans="1:9" ht="15.6" customHeight="1">
      <c r="B172" s="23" t="s">
        <v>567</v>
      </c>
      <c r="C172" s="23"/>
      <c r="D172" s="23"/>
      <c r="E172" s="23"/>
      <c r="F172" s="23"/>
      <c r="G172" s="23"/>
      <c r="H172" s="23"/>
      <c r="I172" s="23"/>
    </row>
    <row r="173" spans="1:9">
      <c r="B173" s="23"/>
      <c r="C173" s="23"/>
      <c r="D173" s="23"/>
      <c r="E173" s="23"/>
      <c r="F173" s="23"/>
      <c r="G173" s="23"/>
      <c r="H173" s="23"/>
      <c r="I173" s="23"/>
    </row>
    <row r="174" spans="1:9">
      <c r="B174" s="23"/>
      <c r="C174" s="23"/>
      <c r="D174" s="23"/>
      <c r="E174" s="23"/>
      <c r="F174" s="23"/>
      <c r="G174" s="23"/>
      <c r="H174" s="23"/>
      <c r="I174" s="23"/>
    </row>
    <row r="176" spans="1:9">
      <c r="A176" s="20"/>
      <c r="B176" s="20"/>
      <c r="C176" s="20"/>
    </row>
  </sheetData>
  <mergeCells count="2">
    <mergeCell ref="B167:I170"/>
    <mergeCell ref="B172:I174"/>
  </mergeCells>
  <conditionalFormatting sqref="D3:D44">
    <cfRule type="cellIs" dxfId="2" priority="1" operator="lessThan">
      <formula>C3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15DC-1F1B-415B-AD96-31DB4C9FA168}">
  <dimension ref="A1:O167"/>
  <sheetViews>
    <sheetView topLeftCell="A46" workbookViewId="0">
      <selection activeCell="K49" sqref="K49"/>
    </sheetView>
  </sheetViews>
  <sheetFormatPr defaultRowHeight="15.6"/>
  <cols>
    <col min="1" max="1" width="15.296875" bestFit="1" customWidth="1"/>
    <col min="2" max="2" width="12.5" style="15" bestFit="1" customWidth="1"/>
    <col min="3" max="3" width="16.09765625" customWidth="1"/>
    <col min="5" max="5" width="10.5" bestFit="1" customWidth="1"/>
    <col min="6" max="6" width="13.69921875" bestFit="1" customWidth="1"/>
    <col min="8" max="8" width="10.5" bestFit="1" customWidth="1"/>
    <col min="9" max="9" width="16.69921875" bestFit="1" customWidth="1"/>
    <col min="11" max="11" width="10.5" bestFit="1" customWidth="1"/>
    <col min="12" max="12" width="10.09765625" bestFit="1" customWidth="1"/>
    <col min="14" max="14" width="10.5" bestFit="1" customWidth="1"/>
    <col min="15" max="15" width="11.5" bestFit="1" customWidth="1"/>
  </cols>
  <sheetData>
    <row r="1" spans="1:15">
      <c r="A1" s="13" t="s">
        <v>12</v>
      </c>
      <c r="B1" s="26" t="s">
        <v>11</v>
      </c>
      <c r="C1" s="8" t="s">
        <v>1</v>
      </c>
      <c r="E1" s="26" t="s">
        <v>11</v>
      </c>
      <c r="F1" s="29" t="s">
        <v>2</v>
      </c>
      <c r="H1" s="26" t="s">
        <v>11</v>
      </c>
      <c r="I1" s="29" t="s">
        <v>3</v>
      </c>
      <c r="K1" s="26" t="s">
        <v>11</v>
      </c>
      <c r="L1" s="8" t="s">
        <v>5</v>
      </c>
      <c r="N1" s="26" t="s">
        <v>11</v>
      </c>
      <c r="O1" s="8" t="s">
        <v>4</v>
      </c>
    </row>
    <row r="2" spans="1:15">
      <c r="A2" s="12">
        <v>2</v>
      </c>
      <c r="B2" s="27">
        <v>0.16600000000000001</v>
      </c>
      <c r="C2" s="9">
        <v>66</v>
      </c>
      <c r="E2" s="27">
        <v>0.16600000000000001</v>
      </c>
      <c r="F2" s="30">
        <v>6443000</v>
      </c>
      <c r="H2" s="27">
        <v>0.16600000000000001</v>
      </c>
      <c r="I2" s="30">
        <v>6485000</v>
      </c>
      <c r="K2" s="27">
        <v>0.16600000000000001</v>
      </c>
      <c r="L2" s="9">
        <v>4.0229999999999997</v>
      </c>
      <c r="N2" s="27">
        <v>0.16600000000000001</v>
      </c>
      <c r="O2" s="9">
        <v>64.239999999999995</v>
      </c>
    </row>
    <row r="3" spans="1:15">
      <c r="A3" s="11">
        <v>1</v>
      </c>
      <c r="B3" s="28">
        <v>0.15</v>
      </c>
      <c r="C3" s="10">
        <v>17</v>
      </c>
      <c r="E3" s="28">
        <v>0.15</v>
      </c>
      <c r="F3" s="31">
        <v>26118000</v>
      </c>
      <c r="H3" s="28">
        <v>0.15</v>
      </c>
      <c r="I3" s="31">
        <v>44028000</v>
      </c>
      <c r="K3" s="28">
        <v>0.15</v>
      </c>
      <c r="L3" s="10">
        <v>767</v>
      </c>
      <c r="N3" s="28">
        <v>0.15</v>
      </c>
      <c r="O3" s="10">
        <v>40.869999999999997</v>
      </c>
    </row>
    <row r="4" spans="1:15">
      <c r="A4" s="12">
        <v>1</v>
      </c>
      <c r="B4" s="27">
        <v>0.05</v>
      </c>
      <c r="C4" s="9">
        <v>84</v>
      </c>
      <c r="E4" s="27">
        <v>0.05</v>
      </c>
      <c r="F4" s="30">
        <v>4665000</v>
      </c>
      <c r="H4" s="27">
        <v>0.05</v>
      </c>
      <c r="I4" s="30">
        <v>4715000</v>
      </c>
      <c r="K4" s="27">
        <v>0.05</v>
      </c>
      <c r="L4" s="9">
        <v>3.8540000000000001</v>
      </c>
      <c r="N4" s="27">
        <v>0.05</v>
      </c>
      <c r="O4" s="9">
        <v>93.45</v>
      </c>
    </row>
    <row r="5" spans="1:15">
      <c r="A5" s="11">
        <v>3</v>
      </c>
      <c r="B5" s="28">
        <v>0.2</v>
      </c>
      <c r="C5" s="10">
        <v>56</v>
      </c>
      <c r="E5" s="28">
        <v>0.2</v>
      </c>
      <c r="F5" s="31">
        <v>7584000</v>
      </c>
      <c r="H5" s="28">
        <v>0.2</v>
      </c>
      <c r="I5" s="31">
        <v>15190000</v>
      </c>
      <c r="K5" s="28">
        <v>0.2</v>
      </c>
      <c r="L5" s="10">
        <v>4.8019999999999996</v>
      </c>
      <c r="N5" s="28">
        <v>0.2</v>
      </c>
      <c r="O5" s="10">
        <v>96.64</v>
      </c>
    </row>
    <row r="6" spans="1:15">
      <c r="A6" s="12">
        <v>12</v>
      </c>
      <c r="B6" s="27">
        <v>0.02</v>
      </c>
      <c r="C6" s="9">
        <v>12</v>
      </c>
      <c r="E6" s="27">
        <v>0.02</v>
      </c>
      <c r="F6" s="30">
        <v>35766000</v>
      </c>
      <c r="H6" s="27">
        <v>0.02</v>
      </c>
      <c r="I6" s="30">
        <v>42159000</v>
      </c>
      <c r="K6" s="27">
        <v>0.02</v>
      </c>
      <c r="L6" s="9">
        <v>1.492</v>
      </c>
      <c r="N6" s="27">
        <v>0.02</v>
      </c>
      <c r="O6" s="9">
        <v>36.33</v>
      </c>
    </row>
    <row r="7" spans="1:15">
      <c r="A7" s="11">
        <v>3</v>
      </c>
      <c r="B7" s="28">
        <v>1.4999999999999999E-2</v>
      </c>
      <c r="C7" s="10">
        <v>44</v>
      </c>
      <c r="E7" s="28">
        <v>1.4999999999999999E-2</v>
      </c>
      <c r="F7" s="31">
        <v>9087000</v>
      </c>
      <c r="H7" s="28">
        <v>1.4999999999999999E-2</v>
      </c>
      <c r="I7" s="31">
        <v>10205000</v>
      </c>
      <c r="K7" s="28">
        <v>1.4999999999999999E-2</v>
      </c>
      <c r="L7" s="10">
        <v>684</v>
      </c>
      <c r="N7" s="28">
        <v>1.4999999999999999E-2</v>
      </c>
      <c r="O7" s="10">
        <v>29.5</v>
      </c>
    </row>
    <row r="8" spans="1:15">
      <c r="A8" s="12">
        <v>6</v>
      </c>
      <c r="B8" s="27">
        <v>0.02</v>
      </c>
      <c r="C8" s="9">
        <v>29</v>
      </c>
      <c r="E8" s="27">
        <v>0.02</v>
      </c>
      <c r="F8" s="30">
        <v>12965000</v>
      </c>
      <c r="H8" s="27">
        <v>0.02</v>
      </c>
      <c r="I8" s="30">
        <v>12965000</v>
      </c>
      <c r="K8" s="27">
        <v>0.02</v>
      </c>
      <c r="L8" s="9">
        <v>201</v>
      </c>
      <c r="N8" s="27">
        <v>0.02</v>
      </c>
      <c r="O8" s="9">
        <v>55.72</v>
      </c>
    </row>
    <row r="9" spans="1:15">
      <c r="A9" s="11">
        <v>3</v>
      </c>
      <c r="B9" s="28">
        <v>0.22220000000000001</v>
      </c>
      <c r="C9" s="10">
        <v>92</v>
      </c>
      <c r="E9" s="28">
        <v>0.22220000000000001</v>
      </c>
      <c r="F9" s="31">
        <v>4084000</v>
      </c>
      <c r="H9" s="28">
        <v>0.22220000000000001</v>
      </c>
      <c r="I9" s="31">
        <v>4763000</v>
      </c>
      <c r="K9" s="28">
        <v>0.22220000000000001</v>
      </c>
      <c r="L9" s="10">
        <v>1.288</v>
      </c>
      <c r="N9" s="28">
        <v>0.22220000000000001</v>
      </c>
      <c r="O9" s="10">
        <v>33.94</v>
      </c>
    </row>
    <row r="10" spans="1:15">
      <c r="A10" s="12">
        <v>4</v>
      </c>
      <c r="B10" s="27">
        <v>0.1</v>
      </c>
      <c r="C10" s="9">
        <v>98</v>
      </c>
      <c r="E10" s="27">
        <v>0.1</v>
      </c>
      <c r="F10" s="30">
        <v>3746000</v>
      </c>
      <c r="H10" s="27">
        <v>0.1</v>
      </c>
      <c r="I10" s="30">
        <v>4399000</v>
      </c>
      <c r="K10" s="27">
        <v>0.1</v>
      </c>
      <c r="L10" s="9">
        <v>1.3089999999999999</v>
      </c>
      <c r="N10" s="27">
        <v>0.1</v>
      </c>
      <c r="O10" s="9">
        <v>16.100000000000001</v>
      </c>
    </row>
    <row r="11" spans="1:15">
      <c r="A11" s="11">
        <v>1.5</v>
      </c>
      <c r="B11" s="28">
        <v>0.02</v>
      </c>
      <c r="C11" s="10">
        <v>7</v>
      </c>
      <c r="E11" s="28">
        <v>0.02</v>
      </c>
      <c r="F11" s="31">
        <v>65618000</v>
      </c>
      <c r="H11" s="28">
        <v>0.02</v>
      </c>
      <c r="I11" s="31">
        <v>66682000</v>
      </c>
      <c r="K11" s="28">
        <v>0.02</v>
      </c>
      <c r="L11" s="10">
        <v>7.6210000000000004</v>
      </c>
      <c r="N11" s="28">
        <v>0.02</v>
      </c>
      <c r="O11" s="10">
        <v>43.17</v>
      </c>
    </row>
    <row r="12" spans="1:15">
      <c r="A12" s="12">
        <v>12</v>
      </c>
      <c r="B12" s="27">
        <v>3.3000000000000002E-2</v>
      </c>
      <c r="C12" s="9">
        <v>69</v>
      </c>
      <c r="E12" s="27">
        <v>3.3000000000000002E-2</v>
      </c>
      <c r="F12" s="30">
        <v>6212000</v>
      </c>
      <c r="H12" s="27">
        <v>3.3000000000000002E-2</v>
      </c>
      <c r="I12" s="30">
        <v>6212000</v>
      </c>
      <c r="K12" s="27">
        <v>3.3000000000000002E-2</v>
      </c>
      <c r="L12" s="9">
        <v>644</v>
      </c>
      <c r="N12" s="27">
        <v>3.3000000000000002E-2</v>
      </c>
      <c r="O12" s="9">
        <v>15.34</v>
      </c>
    </row>
    <row r="13" spans="1:15">
      <c r="A13" s="11">
        <v>12</v>
      </c>
      <c r="B13" s="28">
        <v>1.3299999999999999E-2</v>
      </c>
      <c r="C13" s="10">
        <v>67</v>
      </c>
      <c r="E13" s="28">
        <v>1.3299999999999999E-2</v>
      </c>
      <c r="F13" s="31">
        <v>6439000</v>
      </c>
      <c r="H13" s="28">
        <v>1.3299999999999999E-2</v>
      </c>
      <c r="I13" s="31">
        <v>6439000</v>
      </c>
      <c r="K13" s="28">
        <v>1.3299999999999999E-2</v>
      </c>
      <c r="L13" s="10">
        <v>296</v>
      </c>
      <c r="N13" s="28">
        <v>1.3299999999999999E-2</v>
      </c>
      <c r="O13" s="10">
        <v>52.8</v>
      </c>
    </row>
    <row r="14" spans="1:15">
      <c r="A14" s="12">
        <v>12</v>
      </c>
      <c r="B14" s="27">
        <v>0.01</v>
      </c>
      <c r="C14" s="9">
        <v>70</v>
      </c>
      <c r="E14" s="27">
        <v>0.01</v>
      </c>
      <c r="F14" s="30">
        <v>6108000</v>
      </c>
      <c r="H14" s="27">
        <v>0.01</v>
      </c>
      <c r="I14" s="30">
        <v>9040000</v>
      </c>
      <c r="K14" s="27">
        <v>0.01</v>
      </c>
      <c r="L14" s="9">
        <v>4.2720000000000002</v>
      </c>
      <c r="N14" s="27">
        <v>0.01</v>
      </c>
      <c r="O14" s="9">
        <v>55.76</v>
      </c>
    </row>
    <row r="15" spans="1:15">
      <c r="A15" s="11">
        <v>24</v>
      </c>
      <c r="B15" s="28">
        <v>2.5000000000000001E-2</v>
      </c>
      <c r="C15" s="10">
        <v>30</v>
      </c>
      <c r="E15" s="28">
        <v>2.5000000000000001E-2</v>
      </c>
      <c r="F15" s="31">
        <v>12872000</v>
      </c>
      <c r="H15" s="28">
        <v>2.5000000000000001E-2</v>
      </c>
      <c r="I15" s="31">
        <v>16248000</v>
      </c>
      <c r="K15" s="28">
        <v>2.5000000000000001E-2</v>
      </c>
      <c r="L15" s="10">
        <v>2.4319999999999999</v>
      </c>
      <c r="N15" s="28">
        <v>2.5000000000000001E-2</v>
      </c>
      <c r="O15" s="10">
        <v>22.77</v>
      </c>
    </row>
    <row r="16" spans="1:15">
      <c r="A16" s="12">
        <v>2</v>
      </c>
      <c r="B16" s="27">
        <v>0.04</v>
      </c>
      <c r="C16" s="9">
        <v>64</v>
      </c>
      <c r="E16" s="27">
        <v>0.04</v>
      </c>
      <c r="F16" s="30">
        <v>6940000</v>
      </c>
      <c r="H16" s="27">
        <v>0.04</v>
      </c>
      <c r="I16" s="30">
        <v>6940000</v>
      </c>
      <c r="K16" s="27">
        <v>0.04</v>
      </c>
      <c r="L16" s="9">
        <v>420</v>
      </c>
      <c r="N16" s="27">
        <v>0.04</v>
      </c>
      <c r="O16" s="9">
        <v>99.2</v>
      </c>
    </row>
    <row r="17" spans="1:15">
      <c r="A17" s="11">
        <v>1.5</v>
      </c>
      <c r="B17" s="28">
        <v>0.13300000000000001</v>
      </c>
      <c r="C17" s="10">
        <v>83</v>
      </c>
      <c r="E17" s="28">
        <v>0.13300000000000001</v>
      </c>
      <c r="F17" s="31">
        <v>4710000</v>
      </c>
      <c r="H17" s="28">
        <v>0.13300000000000001</v>
      </c>
      <c r="I17" s="31">
        <v>4710000</v>
      </c>
      <c r="K17" s="28">
        <v>0.13300000000000001</v>
      </c>
      <c r="L17" s="10">
        <v>216</v>
      </c>
      <c r="N17" s="28">
        <v>0.13300000000000001</v>
      </c>
      <c r="O17" s="10">
        <v>27.24</v>
      </c>
    </row>
    <row r="18" spans="1:15">
      <c r="A18" s="12">
        <v>3</v>
      </c>
      <c r="B18" s="27">
        <v>1.4999999999999999E-2</v>
      </c>
      <c r="C18" s="9">
        <v>20</v>
      </c>
      <c r="E18" s="27">
        <v>1.4999999999999999E-2</v>
      </c>
      <c r="F18" s="30">
        <v>19683000</v>
      </c>
      <c r="H18" s="27">
        <v>1.4999999999999999E-2</v>
      </c>
      <c r="I18" s="30">
        <v>21000000</v>
      </c>
      <c r="K18" s="27">
        <v>1.4999999999999999E-2</v>
      </c>
      <c r="L18" s="9">
        <v>311</v>
      </c>
      <c r="N18" s="27">
        <v>1.4999999999999999E-2</v>
      </c>
      <c r="O18" s="9">
        <v>9.49</v>
      </c>
    </row>
    <row r="19" spans="1:15">
      <c r="A19" s="11">
        <v>1</v>
      </c>
      <c r="B19" s="28">
        <v>0.2</v>
      </c>
      <c r="C19" s="10">
        <v>55</v>
      </c>
      <c r="E19" s="28">
        <v>0.2</v>
      </c>
      <c r="F19" s="31">
        <v>7629000</v>
      </c>
      <c r="H19" s="28">
        <v>0.2</v>
      </c>
      <c r="I19" s="31">
        <v>8859000</v>
      </c>
      <c r="K19" s="28">
        <v>0.2</v>
      </c>
      <c r="L19" s="10">
        <v>235</v>
      </c>
      <c r="N19" s="28">
        <v>0.2</v>
      </c>
      <c r="O19" s="10">
        <v>1.99</v>
      </c>
    </row>
    <row r="20" spans="1:15">
      <c r="A20" s="12">
        <v>1</v>
      </c>
      <c r="B20" s="27">
        <v>0.01</v>
      </c>
      <c r="C20" s="9">
        <v>100</v>
      </c>
      <c r="E20" s="27">
        <v>0.01</v>
      </c>
      <c r="F20" s="30">
        <v>3600000</v>
      </c>
      <c r="H20" s="27">
        <v>0.01</v>
      </c>
      <c r="I20" s="30">
        <v>3600000</v>
      </c>
      <c r="K20" s="27">
        <v>0.01</v>
      </c>
      <c r="L20" s="9">
        <v>203</v>
      </c>
      <c r="N20" s="27">
        <v>0.01</v>
      </c>
      <c r="O20" s="9">
        <v>32.83</v>
      </c>
    </row>
    <row r="21" spans="1:15">
      <c r="A21" s="11">
        <v>12</v>
      </c>
      <c r="B21" s="28">
        <v>0.1</v>
      </c>
      <c r="C21" s="10">
        <v>34</v>
      </c>
      <c r="E21" s="28">
        <v>0.1</v>
      </c>
      <c r="F21" s="31">
        <v>11789000</v>
      </c>
      <c r="H21" s="28">
        <v>0.1</v>
      </c>
      <c r="I21" s="31">
        <v>84088000</v>
      </c>
      <c r="K21" s="28">
        <v>0.1</v>
      </c>
      <c r="L21" s="10">
        <v>1.087</v>
      </c>
      <c r="N21" s="28">
        <v>0.1</v>
      </c>
      <c r="O21" s="10">
        <v>11.07</v>
      </c>
    </row>
    <row r="22" spans="1:15">
      <c r="A22" s="12">
        <v>12</v>
      </c>
      <c r="B22" s="27">
        <v>0.05</v>
      </c>
      <c r="C22" s="9">
        <v>22</v>
      </c>
      <c r="E22" s="27">
        <v>0.05</v>
      </c>
      <c r="F22" s="30">
        <v>19031000</v>
      </c>
      <c r="H22" s="27">
        <v>0.05</v>
      </c>
      <c r="I22" s="30">
        <v>19031000</v>
      </c>
      <c r="K22" s="27">
        <v>0.05</v>
      </c>
      <c r="L22" s="9">
        <v>1.1579999999999999</v>
      </c>
      <c r="N22" s="27">
        <v>0.05</v>
      </c>
      <c r="O22" s="9">
        <v>81.23</v>
      </c>
    </row>
    <row r="23" spans="1:15">
      <c r="A23" s="11">
        <v>1</v>
      </c>
      <c r="B23" s="28">
        <v>0.02</v>
      </c>
      <c r="C23" s="10">
        <v>2</v>
      </c>
      <c r="E23" s="28">
        <v>0.02</v>
      </c>
      <c r="F23" s="31">
        <v>93598000</v>
      </c>
      <c r="H23" s="28">
        <v>0.02</v>
      </c>
      <c r="I23" s="31">
        <v>93598000</v>
      </c>
      <c r="K23" s="28">
        <v>0.02</v>
      </c>
      <c r="L23" s="10">
        <v>3.5190000000000001</v>
      </c>
      <c r="N23" s="28">
        <v>0.02</v>
      </c>
      <c r="O23" s="10">
        <v>51.54</v>
      </c>
    </row>
    <row r="24" spans="1:15">
      <c r="A24" s="12">
        <v>1</v>
      </c>
      <c r="B24" s="27">
        <v>0.1</v>
      </c>
      <c r="C24" s="9">
        <v>26</v>
      </c>
      <c r="E24" s="27">
        <v>0.1</v>
      </c>
      <c r="F24" s="30">
        <v>16620000</v>
      </c>
      <c r="H24" s="27">
        <v>0.1</v>
      </c>
      <c r="I24" s="30">
        <v>16620000</v>
      </c>
      <c r="K24" s="27">
        <v>0.1</v>
      </c>
      <c r="L24" s="9">
        <v>202</v>
      </c>
      <c r="N24" s="27">
        <v>0.1</v>
      </c>
      <c r="O24" s="9">
        <v>32.56</v>
      </c>
    </row>
    <row r="25" spans="1:15">
      <c r="A25" s="11">
        <v>6</v>
      </c>
      <c r="B25" s="28">
        <v>0.02</v>
      </c>
      <c r="C25" s="10">
        <v>86</v>
      </c>
      <c r="E25" s="28">
        <v>0.02</v>
      </c>
      <c r="F25" s="31">
        <v>4648000</v>
      </c>
      <c r="H25" s="28">
        <v>0.02</v>
      </c>
      <c r="I25" s="31">
        <v>4648000</v>
      </c>
      <c r="K25" s="28">
        <v>0.02</v>
      </c>
      <c r="L25" s="10">
        <v>85</v>
      </c>
      <c r="N25" s="28">
        <v>0.02</v>
      </c>
      <c r="O25" s="10">
        <v>25.59</v>
      </c>
    </row>
    <row r="26" spans="1:15">
      <c r="A26" s="12">
        <v>2</v>
      </c>
      <c r="B26" s="27">
        <v>0.1</v>
      </c>
      <c r="C26" s="9">
        <v>61</v>
      </c>
      <c r="E26" s="27">
        <v>0.1</v>
      </c>
      <c r="F26" s="30">
        <v>7022000</v>
      </c>
      <c r="H26" s="27">
        <v>0.1</v>
      </c>
      <c r="I26" s="30">
        <v>10485000</v>
      </c>
      <c r="K26" s="27">
        <v>0.1</v>
      </c>
      <c r="L26" s="9">
        <v>1.07</v>
      </c>
      <c r="N26" s="27">
        <v>0.1</v>
      </c>
      <c r="O26" s="9">
        <v>87.39</v>
      </c>
    </row>
    <row r="27" spans="1:15">
      <c r="A27" s="11">
        <v>2</v>
      </c>
      <c r="B27" s="28">
        <v>0.1</v>
      </c>
      <c r="C27" s="10">
        <v>85</v>
      </c>
      <c r="E27" s="28">
        <v>0.1</v>
      </c>
      <c r="F27" s="31">
        <v>4652000</v>
      </c>
      <c r="H27" s="28">
        <v>0.1</v>
      </c>
      <c r="I27" s="31">
        <v>6077000</v>
      </c>
      <c r="K27" s="28">
        <v>0.1</v>
      </c>
      <c r="L27" s="10">
        <v>823</v>
      </c>
      <c r="N27" s="28">
        <v>0.1</v>
      </c>
      <c r="O27" s="10">
        <v>89.06</v>
      </c>
    </row>
    <row r="28" spans="1:15">
      <c r="A28" s="12">
        <v>12</v>
      </c>
      <c r="B28" s="27">
        <v>3.3300000000000003E-2</v>
      </c>
      <c r="C28" s="9">
        <v>65</v>
      </c>
      <c r="E28" s="27">
        <v>3.3300000000000003E-2</v>
      </c>
      <c r="F28" s="30">
        <v>6649000</v>
      </c>
      <c r="H28" s="27">
        <v>3.3300000000000003E-2</v>
      </c>
      <c r="I28" s="30">
        <v>6649000</v>
      </c>
      <c r="K28" s="27">
        <v>3.3300000000000003E-2</v>
      </c>
      <c r="L28" s="9">
        <v>4.1660000000000004</v>
      </c>
      <c r="N28" s="27">
        <v>3.3300000000000003E-2</v>
      </c>
      <c r="O28" s="9">
        <v>95.72</v>
      </c>
    </row>
    <row r="29" spans="1:15">
      <c r="A29" s="11">
        <v>2</v>
      </c>
      <c r="B29" s="28">
        <v>0.02</v>
      </c>
      <c r="C29" s="10">
        <v>97</v>
      </c>
      <c r="E29" s="28">
        <v>0.02</v>
      </c>
      <c r="F29" s="31">
        <v>3784000</v>
      </c>
      <c r="H29" s="28">
        <v>0.02</v>
      </c>
      <c r="I29" s="31">
        <v>3784000</v>
      </c>
      <c r="K29" s="28">
        <v>0.02</v>
      </c>
      <c r="L29" s="10">
        <v>132</v>
      </c>
      <c r="N29" s="28">
        <v>0.02</v>
      </c>
      <c r="O29" s="10">
        <v>16.46</v>
      </c>
    </row>
    <row r="30" spans="1:15">
      <c r="A30" s="12">
        <v>12</v>
      </c>
      <c r="B30" s="27">
        <v>0.05</v>
      </c>
      <c r="C30" s="9">
        <v>18</v>
      </c>
      <c r="E30" s="27">
        <v>0.05</v>
      </c>
      <c r="F30" s="30">
        <v>25526000</v>
      </c>
      <c r="H30" s="27">
        <v>0.05</v>
      </c>
      <c r="I30" s="30">
        <v>25526000</v>
      </c>
      <c r="K30" s="27">
        <v>0.05</v>
      </c>
      <c r="L30" s="9">
        <v>4.5869999999999997</v>
      </c>
      <c r="N30" s="27">
        <v>0.05</v>
      </c>
      <c r="O30" s="9">
        <v>11.21</v>
      </c>
    </row>
    <row r="31" spans="1:15">
      <c r="A31" s="11">
        <v>1</v>
      </c>
      <c r="B31" s="28">
        <v>1.4999999999999999E-2</v>
      </c>
      <c r="C31" s="10">
        <v>10</v>
      </c>
      <c r="E31" s="28">
        <v>1.4999999999999999E-2</v>
      </c>
      <c r="F31" s="31">
        <v>37534000</v>
      </c>
      <c r="H31" s="28">
        <v>1.4999999999999999E-2</v>
      </c>
      <c r="I31" s="31">
        <v>42982000</v>
      </c>
      <c r="K31" s="28">
        <v>1.4999999999999999E-2</v>
      </c>
      <c r="L31" s="10">
        <v>1.335</v>
      </c>
      <c r="N31" s="28">
        <v>1.4999999999999999E-2</v>
      </c>
      <c r="O31" s="10">
        <v>44.22</v>
      </c>
    </row>
    <row r="32" spans="1:15">
      <c r="A32" s="12">
        <v>3</v>
      </c>
      <c r="B32" s="27">
        <v>1.0999999999999999E-2</v>
      </c>
      <c r="C32" s="9">
        <v>80</v>
      </c>
      <c r="E32" s="27">
        <v>1.0999999999999999E-2</v>
      </c>
      <c r="F32" s="30">
        <v>4889000</v>
      </c>
      <c r="H32" s="27">
        <v>1.0999999999999999E-2</v>
      </c>
      <c r="I32" s="30">
        <v>4889000</v>
      </c>
      <c r="K32" s="27">
        <v>1.0999999999999999E-2</v>
      </c>
      <c r="L32" s="9">
        <v>226</v>
      </c>
      <c r="N32" s="27">
        <v>1.0999999999999999E-2</v>
      </c>
      <c r="O32" s="9">
        <v>19.350000000000001</v>
      </c>
    </row>
    <row r="33" spans="1:15">
      <c r="A33" s="11">
        <v>12</v>
      </c>
      <c r="B33" s="28">
        <v>0.01</v>
      </c>
      <c r="C33" s="10">
        <v>16</v>
      </c>
      <c r="E33" s="28">
        <v>0.01</v>
      </c>
      <c r="F33" s="31">
        <v>26614000</v>
      </c>
      <c r="H33" s="28">
        <v>0.01</v>
      </c>
      <c r="I33" s="31">
        <v>31283000</v>
      </c>
      <c r="K33" s="28">
        <v>0.01</v>
      </c>
      <c r="L33" s="10">
        <v>1.905</v>
      </c>
      <c r="N33" s="28">
        <v>0.01</v>
      </c>
      <c r="O33" s="10">
        <v>45.52</v>
      </c>
    </row>
    <row r="34" spans="1:15">
      <c r="A34" s="12">
        <v>6</v>
      </c>
      <c r="B34" s="27">
        <v>0.33329999999999999</v>
      </c>
      <c r="C34" s="9">
        <v>99</v>
      </c>
      <c r="E34" s="27">
        <v>0.33329999999999999</v>
      </c>
      <c r="F34" s="30">
        <v>3647000</v>
      </c>
      <c r="H34" s="27">
        <v>0.33329999999999999</v>
      </c>
      <c r="I34" s="30">
        <v>4203000</v>
      </c>
      <c r="K34" s="27">
        <v>0.33329999999999999</v>
      </c>
      <c r="L34" s="9">
        <v>1.4710000000000001</v>
      </c>
      <c r="N34" s="27">
        <v>0.33329999999999999</v>
      </c>
      <c r="O34" s="9">
        <v>23.17</v>
      </c>
    </row>
    <row r="35" spans="1:15">
      <c r="A35" s="11">
        <v>1</v>
      </c>
      <c r="B35" s="28">
        <v>0.08</v>
      </c>
      <c r="C35" s="10">
        <v>42</v>
      </c>
      <c r="E35" s="28">
        <v>0.08</v>
      </c>
      <c r="F35" s="31">
        <v>9631000</v>
      </c>
      <c r="H35" s="28">
        <v>0.08</v>
      </c>
      <c r="I35" s="31">
        <v>9972000</v>
      </c>
      <c r="K35" s="28">
        <v>0.08</v>
      </c>
      <c r="L35" s="10">
        <v>11.513</v>
      </c>
      <c r="N35" s="28">
        <v>0.08</v>
      </c>
      <c r="O35" s="10">
        <v>71.56</v>
      </c>
    </row>
    <row r="36" spans="1:15">
      <c r="A36" s="12">
        <v>36</v>
      </c>
      <c r="B36" s="27">
        <v>6.7000000000000004E-2</v>
      </c>
      <c r="C36" s="9">
        <v>31</v>
      </c>
      <c r="E36" s="27">
        <v>6.7000000000000004E-2</v>
      </c>
      <c r="F36" s="30">
        <v>12861000</v>
      </c>
      <c r="H36" s="27">
        <v>6.7000000000000004E-2</v>
      </c>
      <c r="I36" s="30">
        <v>12917000</v>
      </c>
      <c r="K36" s="27">
        <v>6.7000000000000004E-2</v>
      </c>
      <c r="L36" s="9">
        <v>26.643999999999998</v>
      </c>
      <c r="N36" s="27">
        <v>6.7000000000000004E-2</v>
      </c>
      <c r="O36" s="9">
        <v>11.39</v>
      </c>
    </row>
    <row r="37" spans="1:15">
      <c r="A37" s="11">
        <v>1</v>
      </c>
      <c r="B37" s="28">
        <v>1.4999999999999999E-2</v>
      </c>
      <c r="C37" s="10">
        <v>37</v>
      </c>
      <c r="E37" s="28">
        <v>1.4999999999999999E-2</v>
      </c>
      <c r="F37" s="31">
        <v>10967000</v>
      </c>
      <c r="H37" s="28">
        <v>1.4999999999999999E-2</v>
      </c>
      <c r="I37" s="31">
        <v>50081000</v>
      </c>
      <c r="K37" s="28">
        <v>1.4999999999999999E-2</v>
      </c>
      <c r="L37" s="10">
        <v>1.544</v>
      </c>
      <c r="N37" s="28">
        <v>1.4999999999999999E-2</v>
      </c>
      <c r="O37" s="10">
        <v>70.06</v>
      </c>
    </row>
    <row r="38" spans="1:15">
      <c r="A38" s="12">
        <v>1</v>
      </c>
      <c r="B38" s="27">
        <v>1.4999999999999999E-2</v>
      </c>
      <c r="C38" s="9">
        <v>5</v>
      </c>
      <c r="E38" s="27">
        <v>1.4999999999999999E-2</v>
      </c>
      <c r="F38" s="30">
        <v>69951000</v>
      </c>
      <c r="H38" s="27">
        <v>1.4999999999999999E-2</v>
      </c>
      <c r="I38" s="30">
        <v>78812000</v>
      </c>
      <c r="K38" s="27">
        <v>1.4999999999999999E-2</v>
      </c>
      <c r="L38" s="9">
        <v>1.9650000000000001</v>
      </c>
      <c r="N38" s="27">
        <v>1.4999999999999999E-2</v>
      </c>
      <c r="O38" s="9">
        <v>58.4</v>
      </c>
    </row>
    <row r="39" spans="1:15">
      <c r="A39" s="11">
        <v>24</v>
      </c>
      <c r="B39" s="28">
        <v>0.05</v>
      </c>
      <c r="C39" s="10">
        <v>19</v>
      </c>
      <c r="E39" s="28">
        <v>0.05</v>
      </c>
      <c r="F39" s="31">
        <v>20923000</v>
      </c>
      <c r="H39" s="28">
        <v>0.05</v>
      </c>
      <c r="I39" s="31">
        <v>27423000</v>
      </c>
      <c r="K39" s="28">
        <v>0.05</v>
      </c>
      <c r="L39" s="10">
        <v>2.4540000000000002</v>
      </c>
      <c r="N39" s="28">
        <v>0.05</v>
      </c>
      <c r="O39" s="10">
        <v>72.400000000000006</v>
      </c>
    </row>
    <row r="40" spans="1:15">
      <c r="A40" s="12">
        <v>12</v>
      </c>
      <c r="B40" s="27">
        <v>0.04</v>
      </c>
      <c r="C40" s="9">
        <v>57</v>
      </c>
      <c r="E40" s="27">
        <v>0.04</v>
      </c>
      <c r="F40" s="30">
        <v>7525000</v>
      </c>
      <c r="H40" s="27">
        <v>0.04</v>
      </c>
      <c r="I40" s="30">
        <v>13307000</v>
      </c>
      <c r="K40" s="27">
        <v>0.04</v>
      </c>
      <c r="L40" s="9">
        <v>868</v>
      </c>
      <c r="N40" s="27">
        <v>0.04</v>
      </c>
      <c r="O40" s="9">
        <v>79.33</v>
      </c>
    </row>
    <row r="41" spans="1:15">
      <c r="A41" s="11">
        <v>3</v>
      </c>
      <c r="B41" s="28">
        <v>1.11E-2</v>
      </c>
      <c r="C41" s="10">
        <v>77</v>
      </c>
      <c r="E41" s="28">
        <v>1.11E-2</v>
      </c>
      <c r="F41" s="31">
        <v>5165000</v>
      </c>
      <c r="H41" s="28">
        <v>1.11E-2</v>
      </c>
      <c r="I41" s="31">
        <v>5165000</v>
      </c>
      <c r="K41" s="28">
        <v>1.11E-2</v>
      </c>
      <c r="L41" s="10">
        <v>1.276</v>
      </c>
      <c r="N41" s="28">
        <v>1.11E-2</v>
      </c>
      <c r="O41" s="10">
        <v>2.65</v>
      </c>
    </row>
    <row r="42" spans="1:15">
      <c r="A42" s="12">
        <v>24</v>
      </c>
      <c r="B42" s="27">
        <v>0.02</v>
      </c>
      <c r="C42" s="9">
        <v>27</v>
      </c>
      <c r="E42" s="27">
        <v>0.02</v>
      </c>
      <c r="F42" s="30">
        <v>16330000</v>
      </c>
      <c r="H42" s="27">
        <v>0.02</v>
      </c>
      <c r="I42" s="30">
        <v>16330000</v>
      </c>
      <c r="K42" s="27">
        <v>0.02</v>
      </c>
      <c r="L42" s="9">
        <v>4.4939999999999998</v>
      </c>
      <c r="N42" s="27">
        <v>0.02</v>
      </c>
      <c r="O42" s="9">
        <v>38.69</v>
      </c>
    </row>
    <row r="43" spans="1:15">
      <c r="A43" s="11">
        <v>6</v>
      </c>
      <c r="B43" s="28">
        <v>0.1</v>
      </c>
      <c r="C43" s="10">
        <v>6</v>
      </c>
      <c r="E43" s="28">
        <v>0.1</v>
      </c>
      <c r="F43" s="31">
        <v>68068000</v>
      </c>
      <c r="H43" s="28">
        <v>0.1</v>
      </c>
      <c r="I43" s="31">
        <v>70096000</v>
      </c>
      <c r="K43" s="28">
        <v>0.1</v>
      </c>
      <c r="L43" s="10">
        <v>7.9980000000000002</v>
      </c>
      <c r="N43" s="28">
        <v>0.1</v>
      </c>
      <c r="O43" s="10">
        <v>23.47</v>
      </c>
    </row>
    <row r="45" spans="1:15">
      <c r="A45" s="32" t="s">
        <v>562</v>
      </c>
      <c r="B45" s="32"/>
      <c r="C45" s="32"/>
    </row>
    <row r="46" spans="1:15">
      <c r="A46" s="13" t="s">
        <v>12</v>
      </c>
      <c r="B46" s="26" t="s">
        <v>11</v>
      </c>
      <c r="C46" s="8" t="s">
        <v>1</v>
      </c>
    </row>
    <row r="47" spans="1:15">
      <c r="A47" t="s">
        <v>537</v>
      </c>
      <c r="B47"/>
    </row>
    <row r="48" spans="1:15" ht="16.2" thickBot="1">
      <c r="B48"/>
    </row>
    <row r="49" spans="1:9">
      <c r="A49" s="19" t="s">
        <v>538</v>
      </c>
      <c r="B49" s="19"/>
    </row>
    <row r="50" spans="1:9">
      <c r="A50" s="16" t="s">
        <v>539</v>
      </c>
      <c r="B50" s="16">
        <v>0.26803111905313476</v>
      </c>
    </row>
    <row r="51" spans="1:9">
      <c r="A51" s="16" t="s">
        <v>540</v>
      </c>
      <c r="B51" s="16">
        <v>7.1840680780875688E-2</v>
      </c>
    </row>
    <row r="52" spans="1:9">
      <c r="A52" s="16" t="s">
        <v>541</v>
      </c>
      <c r="B52" s="16">
        <v>2.4242766974766745E-2</v>
      </c>
    </row>
    <row r="53" spans="1:9">
      <c r="A53" s="16" t="s">
        <v>542</v>
      </c>
      <c r="B53" s="16">
        <v>7.8847748942344937</v>
      </c>
    </row>
    <row r="54" spans="1:9" ht="16.2" thickBot="1">
      <c r="A54" s="17" t="s">
        <v>543</v>
      </c>
      <c r="B54" s="17">
        <v>42</v>
      </c>
    </row>
    <row r="55" spans="1:9">
      <c r="B55"/>
    </row>
    <row r="56" spans="1:9" ht="16.2" thickBot="1">
      <c r="A56" t="s">
        <v>544</v>
      </c>
      <c r="B56"/>
    </row>
    <row r="57" spans="1:9">
      <c r="A57" s="18"/>
      <c r="B57" s="18" t="s">
        <v>549</v>
      </c>
      <c r="C57" s="18" t="s">
        <v>550</v>
      </c>
      <c r="D57" s="18" t="s">
        <v>551</v>
      </c>
      <c r="E57" s="18" t="s">
        <v>552</v>
      </c>
      <c r="F57" s="18" t="s">
        <v>553</v>
      </c>
    </row>
    <row r="58" spans="1:9">
      <c r="A58" s="16" t="s">
        <v>545</v>
      </c>
      <c r="B58" s="16">
        <v>2</v>
      </c>
      <c r="C58" s="16">
        <v>187.66838410844184</v>
      </c>
      <c r="D58" s="16">
        <v>93.834192054220921</v>
      </c>
      <c r="E58" s="16">
        <v>1.5093241496574861</v>
      </c>
      <c r="F58" s="16">
        <v>0.23368956857549972</v>
      </c>
    </row>
    <row r="59" spans="1:9">
      <c r="A59" s="16" t="s">
        <v>546</v>
      </c>
      <c r="B59" s="16">
        <v>39</v>
      </c>
      <c r="C59" s="16">
        <v>2424.6173301772724</v>
      </c>
      <c r="D59" s="16">
        <v>62.169675132750577</v>
      </c>
      <c r="E59" s="16"/>
      <c r="F59" s="16"/>
    </row>
    <row r="60" spans="1:9" ht="16.2" thickBot="1">
      <c r="A60" s="17" t="s">
        <v>547</v>
      </c>
      <c r="B60" s="17">
        <v>41</v>
      </c>
      <c r="C60" s="17">
        <v>2612.2857142857142</v>
      </c>
      <c r="D60" s="17"/>
      <c r="E60" s="17"/>
      <c r="F60" s="17"/>
    </row>
    <row r="61" spans="1:9" ht="16.2" thickBot="1">
      <c r="B61"/>
    </row>
    <row r="62" spans="1:9">
      <c r="A62" s="18"/>
      <c r="B62" s="18" t="s">
        <v>554</v>
      </c>
      <c r="C62" s="18" t="s">
        <v>542</v>
      </c>
      <c r="D62" s="18" t="s">
        <v>555</v>
      </c>
      <c r="E62" s="18" t="s">
        <v>556</v>
      </c>
      <c r="F62" s="18" t="s">
        <v>557</v>
      </c>
      <c r="G62" s="18" t="s">
        <v>558</v>
      </c>
      <c r="H62" s="18" t="s">
        <v>559</v>
      </c>
      <c r="I62" s="18" t="s">
        <v>560</v>
      </c>
    </row>
    <row r="63" spans="1:9">
      <c r="A63" s="16" t="s">
        <v>548</v>
      </c>
      <c r="B63" s="16">
        <v>10.555470099785101</v>
      </c>
      <c r="C63" s="16">
        <v>2.3736601322586215</v>
      </c>
      <c r="D63" s="16">
        <v>4.4469172129293995</v>
      </c>
      <c r="E63" s="16">
        <v>7.0427159357411973E-5</v>
      </c>
      <c r="F63" s="16">
        <v>5.7542893030123707</v>
      </c>
      <c r="G63" s="16">
        <v>15.356650896557905</v>
      </c>
      <c r="H63" s="16">
        <v>5.7542893030123707</v>
      </c>
      <c r="I63" s="16">
        <v>15.356650896557905</v>
      </c>
    </row>
    <row r="64" spans="1:9">
      <c r="A64" s="16" t="s">
        <v>11</v>
      </c>
      <c r="B64" s="16">
        <v>-14.1009825578952</v>
      </c>
      <c r="C64" s="16">
        <v>17.919340308814093</v>
      </c>
      <c r="D64" s="16">
        <v>-0.78691415615111926</v>
      </c>
      <c r="E64" s="16">
        <v>0.43608816667106876</v>
      </c>
      <c r="F64" s="16">
        <v>-50.346269493582149</v>
      </c>
      <c r="G64" s="16">
        <v>22.144304377791791</v>
      </c>
      <c r="H64" s="16">
        <v>-50.346269493582149</v>
      </c>
      <c r="I64" s="16">
        <v>22.144304377791791</v>
      </c>
    </row>
    <row r="65" spans="1:9" ht="16.2" thickBot="1">
      <c r="A65" s="17" t="s">
        <v>1</v>
      </c>
      <c r="B65" s="17">
        <v>-5.1720033842462002E-2</v>
      </c>
      <c r="C65" s="17">
        <v>4.1629006053120685E-2</v>
      </c>
      <c r="D65" s="17">
        <v>-1.2424037647323278</v>
      </c>
      <c r="E65" s="17">
        <v>0.22150647035977275</v>
      </c>
      <c r="F65" s="17">
        <v>-0.1359226463962645</v>
      </c>
      <c r="G65" s="17">
        <v>3.2482578711340512E-2</v>
      </c>
      <c r="H65" s="17">
        <v>-0.1359226463962645</v>
      </c>
      <c r="I65" s="17">
        <v>3.2482578711340512E-2</v>
      </c>
    </row>
    <row r="66" spans="1:9">
      <c r="B66"/>
    </row>
    <row r="67" spans="1:9">
      <c r="A67" s="13" t="s">
        <v>12</v>
      </c>
      <c r="B67" s="26" t="s">
        <v>11</v>
      </c>
      <c r="C67" s="29" t="s">
        <v>2</v>
      </c>
    </row>
    <row r="68" spans="1:9">
      <c r="A68" t="s">
        <v>537</v>
      </c>
      <c r="B68"/>
    </row>
    <row r="69" spans="1:9" ht="16.2" thickBot="1">
      <c r="B69"/>
    </row>
    <row r="70" spans="1:9">
      <c r="A70" s="19" t="s">
        <v>538</v>
      </c>
      <c r="B70" s="19"/>
    </row>
    <row r="71" spans="1:9">
      <c r="A71" s="16" t="s">
        <v>539</v>
      </c>
      <c r="B71" s="16">
        <v>0.22800563415367867</v>
      </c>
    </row>
    <row r="72" spans="1:9">
      <c r="A72" s="16" t="s">
        <v>540</v>
      </c>
      <c r="B72" s="16">
        <v>5.1986569205821155E-2</v>
      </c>
    </row>
    <row r="73" spans="1:9">
      <c r="A73" s="16" t="s">
        <v>541</v>
      </c>
      <c r="B73" s="16">
        <v>3.3704958317606962E-3</v>
      </c>
    </row>
    <row r="74" spans="1:9">
      <c r="A74" s="16" t="s">
        <v>542</v>
      </c>
      <c r="B74" s="16">
        <v>7.9686596727343115</v>
      </c>
    </row>
    <row r="75" spans="1:9" ht="16.2" thickBot="1">
      <c r="A75" s="17" t="s">
        <v>543</v>
      </c>
      <c r="B75" s="17">
        <v>42</v>
      </c>
    </row>
    <row r="76" spans="1:9">
      <c r="B76"/>
    </row>
    <row r="77" spans="1:9" ht="16.2" thickBot="1">
      <c r="A77" t="s">
        <v>544</v>
      </c>
      <c r="B77"/>
    </row>
    <row r="78" spans="1:9">
      <c r="A78" s="18"/>
      <c r="B78" s="18" t="s">
        <v>549</v>
      </c>
      <c r="C78" s="18" t="s">
        <v>550</v>
      </c>
      <c r="D78" s="18" t="s">
        <v>551</v>
      </c>
      <c r="E78" s="18" t="s">
        <v>552</v>
      </c>
      <c r="F78" s="18" t="s">
        <v>553</v>
      </c>
    </row>
    <row r="79" spans="1:9">
      <c r="A79" s="16" t="s">
        <v>545</v>
      </c>
      <c r="B79" s="16">
        <v>2</v>
      </c>
      <c r="C79" s="16">
        <v>135.80377207109223</v>
      </c>
      <c r="D79" s="16">
        <v>67.901886035546113</v>
      </c>
      <c r="E79" s="16">
        <v>1.0693288371075864</v>
      </c>
      <c r="F79" s="16">
        <v>0.35308767499408478</v>
      </c>
    </row>
    <row r="80" spans="1:9">
      <c r="A80" s="16" t="s">
        <v>546</v>
      </c>
      <c r="B80" s="16">
        <v>39</v>
      </c>
      <c r="C80" s="16">
        <v>2476.481942214622</v>
      </c>
      <c r="D80" s="16">
        <v>63.4995369798621</v>
      </c>
      <c r="E80" s="16"/>
      <c r="F80" s="16"/>
    </row>
    <row r="81" spans="1:9" ht="16.2" thickBot="1">
      <c r="A81" s="17" t="s">
        <v>547</v>
      </c>
      <c r="B81" s="17">
        <v>41</v>
      </c>
      <c r="C81" s="17">
        <v>2612.2857142857142</v>
      </c>
      <c r="D81" s="17"/>
      <c r="E81" s="17"/>
      <c r="F81" s="17"/>
    </row>
    <row r="82" spans="1:9" ht="16.2" thickBot="1">
      <c r="B82"/>
    </row>
    <row r="83" spans="1:9">
      <c r="A83" s="18"/>
      <c r="B83" s="18" t="s">
        <v>554</v>
      </c>
      <c r="C83" s="18" t="s">
        <v>542</v>
      </c>
      <c r="D83" s="18" t="s">
        <v>555</v>
      </c>
      <c r="E83" s="18" t="s">
        <v>556</v>
      </c>
      <c r="F83" s="18" t="s">
        <v>557</v>
      </c>
      <c r="G83" s="18" t="s">
        <v>558</v>
      </c>
      <c r="H83" s="18" t="s">
        <v>559</v>
      </c>
      <c r="I83" s="18" t="s">
        <v>560</v>
      </c>
    </row>
    <row r="84" spans="1:9">
      <c r="A84" s="16" t="s">
        <v>548</v>
      </c>
      <c r="B84" s="16">
        <v>9.5700354539388321</v>
      </c>
      <c r="C84" s="16">
        <v>2.1504923983589279</v>
      </c>
      <c r="D84" s="16">
        <v>4.4501600941448878</v>
      </c>
      <c r="E84" s="16">
        <v>6.9726694184298562E-5</v>
      </c>
      <c r="F84" s="16">
        <v>5.2202540061701548</v>
      </c>
      <c r="G84" s="16">
        <v>13.91981690170751</v>
      </c>
      <c r="H84" s="16">
        <v>5.2202540061701548</v>
      </c>
      <c r="I84" s="16">
        <v>13.91981690170751</v>
      </c>
    </row>
    <row r="85" spans="1:9">
      <c r="A85" s="16" t="s">
        <v>11</v>
      </c>
      <c r="B85" s="16">
        <v>-23.98167025409305</v>
      </c>
      <c r="C85" s="16">
        <v>17.705227972861859</v>
      </c>
      <c r="D85" s="16">
        <v>-1.3544965527047472</v>
      </c>
      <c r="E85" s="16">
        <v>0.18337377848093098</v>
      </c>
      <c r="F85" s="16">
        <v>-59.79387411198158</v>
      </c>
      <c r="G85" s="16">
        <v>11.830533603795477</v>
      </c>
      <c r="H85" s="16">
        <v>-59.79387411198158</v>
      </c>
      <c r="I85" s="16">
        <v>11.830533603795477</v>
      </c>
    </row>
    <row r="86" spans="1:9" ht="16.2" thickBot="1">
      <c r="A86" s="17" t="s">
        <v>2</v>
      </c>
      <c r="B86" s="17">
        <v>-5.1127055576177784E-8</v>
      </c>
      <c r="C86" s="17">
        <v>6.1351386128456823E-8</v>
      </c>
      <c r="D86" s="17">
        <v>-0.83334801057515706</v>
      </c>
      <c r="E86" s="17">
        <v>0.40972334935959809</v>
      </c>
      <c r="F86" s="17">
        <v>-1.7522194722987661E-7</v>
      </c>
      <c r="G86" s="17">
        <v>7.2967836077521034E-8</v>
      </c>
      <c r="H86" s="17">
        <v>-1.7522194722987661E-7</v>
      </c>
      <c r="I86" s="17">
        <v>7.2967836077521034E-8</v>
      </c>
    </row>
    <row r="87" spans="1:9">
      <c r="B87"/>
    </row>
    <row r="88" spans="1:9">
      <c r="A88" s="13" t="s">
        <v>12</v>
      </c>
      <c r="B88" s="26" t="s">
        <v>11</v>
      </c>
      <c r="C88" s="29" t="s">
        <v>3</v>
      </c>
    </row>
    <row r="89" spans="1:9">
      <c r="A89" t="s">
        <v>537</v>
      </c>
      <c r="B89"/>
    </row>
    <row r="90" spans="1:9" ht="16.2" thickBot="1">
      <c r="B90"/>
    </row>
    <row r="91" spans="1:9">
      <c r="A91" s="19" t="s">
        <v>538</v>
      </c>
      <c r="B91" s="19"/>
    </row>
    <row r="92" spans="1:9">
      <c r="A92" s="16" t="s">
        <v>539</v>
      </c>
      <c r="B92" s="16">
        <v>0.20906360451270725</v>
      </c>
    </row>
    <row r="93" spans="1:9">
      <c r="A93" s="16" t="s">
        <v>540</v>
      </c>
      <c r="B93" s="16">
        <v>4.3707590731845672E-2</v>
      </c>
    </row>
    <row r="94" spans="1:9">
      <c r="A94" s="16" t="s">
        <v>541</v>
      </c>
      <c r="B94" s="16">
        <v>-5.3330456408801899E-3</v>
      </c>
    </row>
    <row r="95" spans="1:9">
      <c r="A95" s="16" t="s">
        <v>542</v>
      </c>
      <c r="B95" s="16">
        <v>8.0033790931066164</v>
      </c>
    </row>
    <row r="96" spans="1:9" ht="16.2" thickBot="1">
      <c r="A96" s="17" t="s">
        <v>543</v>
      </c>
      <c r="B96" s="17">
        <v>42</v>
      </c>
    </row>
    <row r="97" spans="1:9">
      <c r="B97"/>
    </row>
    <row r="98" spans="1:9" ht="16.2" thickBot="1">
      <c r="A98" t="s">
        <v>544</v>
      </c>
      <c r="B98"/>
    </row>
    <row r="99" spans="1:9">
      <c r="A99" s="18"/>
      <c r="B99" s="18" t="s">
        <v>549</v>
      </c>
      <c r="C99" s="18" t="s">
        <v>550</v>
      </c>
      <c r="D99" s="18" t="s">
        <v>551</v>
      </c>
      <c r="E99" s="18" t="s">
        <v>552</v>
      </c>
      <c r="F99" s="18" t="s">
        <v>553</v>
      </c>
    </row>
    <row r="100" spans="1:9">
      <c r="A100" s="16" t="s">
        <v>545</v>
      </c>
      <c r="B100" s="16">
        <v>2</v>
      </c>
      <c r="C100" s="16">
        <v>114.17671487464713</v>
      </c>
      <c r="D100" s="16">
        <v>57.088357437323566</v>
      </c>
      <c r="E100" s="16">
        <v>0.89125251963805696</v>
      </c>
      <c r="F100" s="16">
        <v>0.41832981242444844</v>
      </c>
    </row>
    <row r="101" spans="1:9">
      <c r="A101" s="16" t="s">
        <v>546</v>
      </c>
      <c r="B101" s="16">
        <v>39</v>
      </c>
      <c r="C101" s="16">
        <v>2498.1089994110671</v>
      </c>
      <c r="D101" s="16">
        <v>64.054076907976082</v>
      </c>
      <c r="E101" s="16"/>
      <c r="F101" s="16"/>
    </row>
    <row r="102" spans="1:9" ht="16.2" thickBot="1">
      <c r="A102" s="17" t="s">
        <v>547</v>
      </c>
      <c r="B102" s="17">
        <v>41</v>
      </c>
      <c r="C102" s="17">
        <v>2612.2857142857142</v>
      </c>
      <c r="D102" s="17"/>
      <c r="E102" s="17"/>
      <c r="F102" s="17"/>
    </row>
    <row r="103" spans="1:9" ht="16.2" thickBot="1">
      <c r="B103"/>
    </row>
    <row r="104" spans="1:9">
      <c r="A104" s="18"/>
      <c r="B104" s="18" t="s">
        <v>554</v>
      </c>
      <c r="C104" s="18" t="s">
        <v>542</v>
      </c>
      <c r="D104" s="18" t="s">
        <v>555</v>
      </c>
      <c r="E104" s="18" t="s">
        <v>556</v>
      </c>
      <c r="F104" s="18" t="s">
        <v>557</v>
      </c>
      <c r="G104" s="18" t="s">
        <v>558</v>
      </c>
      <c r="H104" s="18" t="s">
        <v>559</v>
      </c>
      <c r="I104" s="18" t="s">
        <v>560</v>
      </c>
    </row>
    <row r="105" spans="1:9">
      <c r="A105" s="16" t="s">
        <v>548</v>
      </c>
      <c r="B105" s="16">
        <v>9.254653896489641</v>
      </c>
      <c r="C105" s="16">
        <v>2.1630226207651595</v>
      </c>
      <c r="D105" s="16">
        <v>4.2785747165306338</v>
      </c>
      <c r="E105" s="16">
        <v>1.1802238563755702E-4</v>
      </c>
      <c r="F105" s="16">
        <v>4.8795276816338378</v>
      </c>
      <c r="G105" s="16">
        <v>13.629780111345443</v>
      </c>
      <c r="H105" s="16">
        <v>4.8795276816338378</v>
      </c>
      <c r="I105" s="16">
        <v>13.629780111345443</v>
      </c>
    </row>
    <row r="106" spans="1:9">
      <c r="A106" s="16" t="s">
        <v>11</v>
      </c>
      <c r="B106" s="16">
        <v>-22.481166983888794</v>
      </c>
      <c r="C106" s="16">
        <v>17.594843174723675</v>
      </c>
      <c r="D106" s="16">
        <v>-1.2777134050381702</v>
      </c>
      <c r="E106" s="16">
        <v>0.20890395811096066</v>
      </c>
      <c r="F106" s="16">
        <v>-58.070096512873121</v>
      </c>
      <c r="G106" s="16">
        <v>13.107762545095536</v>
      </c>
      <c r="H106" s="16">
        <v>-58.070096512873121</v>
      </c>
      <c r="I106" s="16">
        <v>13.107762545095536</v>
      </c>
    </row>
    <row r="107" spans="1:9" ht="16.2" thickBot="1">
      <c r="A107" s="17" t="s">
        <v>3</v>
      </c>
      <c r="B107" s="17">
        <v>-3.0748555243997078E-8</v>
      </c>
      <c r="C107" s="17">
        <v>5.1913829766199057E-8</v>
      </c>
      <c r="D107" s="17">
        <v>-0.59229988198669503</v>
      </c>
      <c r="E107" s="17">
        <v>0.55706843850993115</v>
      </c>
      <c r="F107" s="17">
        <v>-1.3575418733642195E-7</v>
      </c>
      <c r="G107" s="17">
        <v>7.4257076848427811E-8</v>
      </c>
      <c r="H107" s="17">
        <v>-1.3575418733642195E-7</v>
      </c>
      <c r="I107" s="17">
        <v>7.4257076848427811E-8</v>
      </c>
    </row>
    <row r="108" spans="1:9">
      <c r="B108"/>
    </row>
    <row r="109" spans="1:9">
      <c r="A109" s="13" t="s">
        <v>12</v>
      </c>
      <c r="B109" s="26" t="s">
        <v>11</v>
      </c>
      <c r="C109" s="8" t="s">
        <v>5</v>
      </c>
    </row>
    <row r="110" spans="1:9">
      <c r="A110" t="s">
        <v>537</v>
      </c>
      <c r="B110"/>
    </row>
    <row r="111" spans="1:9" ht="16.2" thickBot="1">
      <c r="B111"/>
    </row>
    <row r="112" spans="1:9">
      <c r="A112" s="19" t="s">
        <v>538</v>
      </c>
      <c r="B112" s="19"/>
    </row>
    <row r="113" spans="1:9">
      <c r="A113" s="16" t="s">
        <v>539</v>
      </c>
      <c r="B113" s="16">
        <v>0.2438098196423554</v>
      </c>
    </row>
    <row r="114" spans="1:9">
      <c r="A114" s="16" t="s">
        <v>540</v>
      </c>
      <c r="B114" s="16">
        <v>5.9443228154037867E-2</v>
      </c>
    </row>
    <row r="115" spans="1:9">
      <c r="A115" s="16" t="s">
        <v>541</v>
      </c>
      <c r="B115" s="16">
        <v>1.1209547546552625E-2</v>
      </c>
    </row>
    <row r="116" spans="1:9">
      <c r="A116" s="16" t="s">
        <v>542</v>
      </c>
      <c r="B116" s="16">
        <v>7.9372588088821185</v>
      </c>
    </row>
    <row r="117" spans="1:9" ht="16.2" thickBot="1">
      <c r="A117" s="17" t="s">
        <v>543</v>
      </c>
      <c r="B117" s="17">
        <v>42</v>
      </c>
    </row>
    <row r="118" spans="1:9">
      <c r="B118"/>
    </row>
    <row r="119" spans="1:9" ht="16.2" thickBot="1">
      <c r="A119" t="s">
        <v>544</v>
      </c>
      <c r="B119"/>
    </row>
    <row r="120" spans="1:9">
      <c r="A120" s="18"/>
      <c r="B120" s="18" t="s">
        <v>549</v>
      </c>
      <c r="C120" s="18" t="s">
        <v>550</v>
      </c>
      <c r="D120" s="18" t="s">
        <v>551</v>
      </c>
      <c r="E120" s="18" t="s">
        <v>552</v>
      </c>
      <c r="F120" s="18" t="s">
        <v>553</v>
      </c>
    </row>
    <row r="121" spans="1:9">
      <c r="A121" s="16" t="s">
        <v>545</v>
      </c>
      <c r="B121" s="16">
        <v>2</v>
      </c>
      <c r="C121" s="16">
        <v>155.28269571781948</v>
      </c>
      <c r="D121" s="16">
        <v>77.641347858909739</v>
      </c>
      <c r="E121" s="16">
        <v>1.232400832890473</v>
      </c>
      <c r="F121" s="16">
        <v>0.30269676882919083</v>
      </c>
    </row>
    <row r="122" spans="1:9">
      <c r="A122" s="16" t="s">
        <v>546</v>
      </c>
      <c r="B122" s="16">
        <v>39</v>
      </c>
      <c r="C122" s="16">
        <v>2457.0030185678947</v>
      </c>
      <c r="D122" s="16">
        <v>63.000077399176789</v>
      </c>
      <c r="E122" s="16"/>
      <c r="F122" s="16"/>
    </row>
    <row r="123" spans="1:9" ht="16.2" thickBot="1">
      <c r="A123" s="17" t="s">
        <v>547</v>
      </c>
      <c r="B123" s="17">
        <v>41</v>
      </c>
      <c r="C123" s="17">
        <v>2612.2857142857142</v>
      </c>
      <c r="D123" s="17"/>
      <c r="E123" s="17"/>
      <c r="F123" s="17"/>
    </row>
    <row r="124" spans="1:9" ht="16.2" thickBot="1">
      <c r="B124"/>
    </row>
    <row r="125" spans="1:9">
      <c r="A125" s="18"/>
      <c r="B125" s="18" t="s">
        <v>554</v>
      </c>
      <c r="C125" s="18" t="s">
        <v>542</v>
      </c>
      <c r="D125" s="18" t="s">
        <v>555</v>
      </c>
      <c r="E125" s="18" t="s">
        <v>556</v>
      </c>
      <c r="F125" s="18" t="s">
        <v>557</v>
      </c>
      <c r="G125" s="18" t="s">
        <v>558</v>
      </c>
      <c r="H125" s="18" t="s">
        <v>559</v>
      </c>
      <c r="I125" s="18" t="s">
        <v>560</v>
      </c>
    </row>
    <row r="126" spans="1:9">
      <c r="A126" s="16" t="s">
        <v>548</v>
      </c>
      <c r="B126" s="16">
        <v>9.2529148289713277</v>
      </c>
      <c r="C126" s="16">
        <v>1.8565374783387356</v>
      </c>
      <c r="D126" s="16">
        <v>4.9839633925683033</v>
      </c>
      <c r="E126" s="16">
        <v>1.3174134115137901E-5</v>
      </c>
      <c r="F126" s="16">
        <v>5.4977133288276256</v>
      </c>
      <c r="G126" s="16">
        <v>13.00811632911503</v>
      </c>
      <c r="H126" s="16">
        <v>5.4977133288276256</v>
      </c>
      <c r="I126" s="16">
        <v>13.00811632911503</v>
      </c>
    </row>
    <row r="127" spans="1:9">
      <c r="A127" s="16" t="s">
        <v>11</v>
      </c>
      <c r="B127" s="16">
        <v>-21.309568728102736</v>
      </c>
      <c r="C127" s="16">
        <v>17.219920618794998</v>
      </c>
      <c r="D127" s="16">
        <v>-1.2374951778142356</v>
      </c>
      <c r="E127" s="16">
        <v>0.22330232630920566</v>
      </c>
      <c r="F127" s="16">
        <v>-56.140145807493155</v>
      </c>
      <c r="G127" s="16">
        <v>13.52100835128768</v>
      </c>
      <c r="H127" s="16">
        <v>-56.140145807493155</v>
      </c>
      <c r="I127" s="16">
        <v>13.52100835128768</v>
      </c>
    </row>
    <row r="128" spans="1:9" ht="16.2" thickBot="1">
      <c r="A128" s="17" t="s">
        <v>5</v>
      </c>
      <c r="B128" s="17">
        <v>-4.9651283848269707E-3</v>
      </c>
      <c r="C128" s="17">
        <v>4.9425346050803098E-3</v>
      </c>
      <c r="D128" s="17">
        <v>-1.0045712941945693</v>
      </c>
      <c r="E128" s="17">
        <v>0.32129575961107104</v>
      </c>
      <c r="F128" s="17">
        <v>-1.4962348252490383E-2</v>
      </c>
      <c r="G128" s="17">
        <v>5.0320914828364425E-3</v>
      </c>
      <c r="H128" s="17">
        <v>-1.4962348252490383E-2</v>
      </c>
      <c r="I128" s="17">
        <v>5.0320914828364425E-3</v>
      </c>
    </row>
    <row r="129" spans="1:6">
      <c r="B129"/>
    </row>
    <row r="130" spans="1:6">
      <c r="A130" s="13" t="s">
        <v>12</v>
      </c>
      <c r="B130" s="26" t="s">
        <v>11</v>
      </c>
      <c r="C130" s="8" t="s">
        <v>4</v>
      </c>
    </row>
    <row r="131" spans="1:6">
      <c r="A131" t="s">
        <v>537</v>
      </c>
      <c r="B131"/>
    </row>
    <row r="132" spans="1:6" ht="16.2" thickBot="1">
      <c r="B132"/>
    </row>
    <row r="133" spans="1:6">
      <c r="A133" s="19" t="s">
        <v>538</v>
      </c>
      <c r="B133" s="19"/>
    </row>
    <row r="134" spans="1:6">
      <c r="A134" s="16" t="s">
        <v>539</v>
      </c>
      <c r="B134" s="16">
        <v>0.23056852240029044</v>
      </c>
    </row>
    <row r="135" spans="1:6">
      <c r="A135" s="16" t="s">
        <v>540</v>
      </c>
      <c r="B135" s="16">
        <v>5.3161843521853235E-2</v>
      </c>
    </row>
    <row r="136" spans="1:6">
      <c r="A136" s="16" t="s">
        <v>541</v>
      </c>
      <c r="B136" s="16">
        <v>4.6060406255380125E-3</v>
      </c>
    </row>
    <row r="137" spans="1:6">
      <c r="A137" s="16" t="s">
        <v>542</v>
      </c>
      <c r="B137" s="16">
        <v>7.9637186744547028</v>
      </c>
    </row>
    <row r="138" spans="1:6" ht="16.2" thickBot="1">
      <c r="A138" s="17" t="s">
        <v>543</v>
      </c>
      <c r="B138" s="17">
        <v>42</v>
      </c>
    </row>
    <row r="139" spans="1:6">
      <c r="B139"/>
    </row>
    <row r="140" spans="1:6" ht="16.2" thickBot="1">
      <c r="A140" t="s">
        <v>544</v>
      </c>
      <c r="B140"/>
    </row>
    <row r="141" spans="1:6">
      <c r="A141" s="18"/>
      <c r="B141" s="18" t="s">
        <v>549</v>
      </c>
      <c r="C141" s="18" t="s">
        <v>550</v>
      </c>
      <c r="D141" s="18" t="s">
        <v>551</v>
      </c>
      <c r="E141" s="18" t="s">
        <v>552</v>
      </c>
      <c r="F141" s="18" t="s">
        <v>553</v>
      </c>
    </row>
    <row r="142" spans="1:6">
      <c r="A142" s="16" t="s">
        <v>545</v>
      </c>
      <c r="B142" s="16">
        <v>2</v>
      </c>
      <c r="C142" s="16">
        <v>138.87392437722974</v>
      </c>
      <c r="D142" s="16">
        <v>69.436962188614871</v>
      </c>
      <c r="E142" s="16">
        <v>1.0948607653625588</v>
      </c>
      <c r="F142" s="16">
        <v>0.34464909931512655</v>
      </c>
    </row>
    <row r="143" spans="1:6">
      <c r="A143" s="16" t="s">
        <v>546</v>
      </c>
      <c r="B143" s="16">
        <v>39</v>
      </c>
      <c r="C143" s="16">
        <v>2473.4117899084845</v>
      </c>
      <c r="D143" s="16">
        <v>63.420815125858574</v>
      </c>
      <c r="E143" s="16"/>
      <c r="F143" s="16"/>
    </row>
    <row r="144" spans="1:6" ht="16.2" thickBot="1">
      <c r="A144" s="17" t="s">
        <v>547</v>
      </c>
      <c r="B144" s="17">
        <v>41</v>
      </c>
      <c r="C144" s="17">
        <v>2612.2857142857142</v>
      </c>
      <c r="D144" s="17"/>
      <c r="E144" s="17"/>
      <c r="F144" s="17"/>
    </row>
    <row r="145" spans="1:10" ht="16.2" thickBot="1">
      <c r="B145"/>
    </row>
    <row r="146" spans="1:10">
      <c r="A146" s="18"/>
      <c r="B146" s="18" t="s">
        <v>554</v>
      </c>
      <c r="C146" s="18" t="s">
        <v>542</v>
      </c>
      <c r="D146" s="18" t="s">
        <v>555</v>
      </c>
      <c r="E146" s="18" t="s">
        <v>556</v>
      </c>
      <c r="F146" s="18" t="s">
        <v>557</v>
      </c>
      <c r="G146" s="18" t="s">
        <v>558</v>
      </c>
      <c r="H146" s="18" t="s">
        <v>559</v>
      </c>
      <c r="I146" s="18" t="s">
        <v>560</v>
      </c>
    </row>
    <row r="147" spans="1:10">
      <c r="A147" s="16" t="s">
        <v>548</v>
      </c>
      <c r="B147" s="16">
        <v>10.16640380734243</v>
      </c>
      <c r="C147" s="16">
        <v>2.6010695013242229</v>
      </c>
      <c r="D147" s="16">
        <v>3.9085475425268883</v>
      </c>
      <c r="E147" s="16">
        <v>3.5960882886484246E-4</v>
      </c>
      <c r="F147" s="16">
        <v>4.905244144629382</v>
      </c>
      <c r="G147" s="16">
        <v>15.427563470055478</v>
      </c>
      <c r="H147" s="16">
        <v>4.905244144629382</v>
      </c>
      <c r="I147" s="16">
        <v>15.427563470055478</v>
      </c>
    </row>
    <row r="148" spans="1:10">
      <c r="A148" s="16" t="s">
        <v>11</v>
      </c>
      <c r="B148" s="16">
        <v>-21.310265209158796</v>
      </c>
      <c r="C148" s="16">
        <v>17.280327077441644</v>
      </c>
      <c r="D148" s="16">
        <v>-1.2332095980392626</v>
      </c>
      <c r="E148" s="16">
        <v>0.22487907713594527</v>
      </c>
      <c r="F148" s="16">
        <v>-56.263025883965369</v>
      </c>
      <c r="G148" s="16">
        <v>13.642495465647773</v>
      </c>
      <c r="H148" s="16">
        <v>-56.263025883965369</v>
      </c>
      <c r="I148" s="16">
        <v>13.642495465647773</v>
      </c>
    </row>
    <row r="149" spans="1:10" ht="16.2" thickBot="1">
      <c r="A149" s="17" t="s">
        <v>4</v>
      </c>
      <c r="B149" s="17">
        <v>-3.7181793605481107E-2</v>
      </c>
      <c r="C149" s="17">
        <v>4.3114139570965264E-2</v>
      </c>
      <c r="D149" s="17">
        <v>-0.86240370271753652</v>
      </c>
      <c r="E149" s="17">
        <v>0.39373758951043414</v>
      </c>
      <c r="F149" s="17">
        <v>-0.1243883722408701</v>
      </c>
      <c r="G149" s="17">
        <v>5.0024785029907877E-2</v>
      </c>
      <c r="H149" s="17">
        <v>-0.1243883722408701</v>
      </c>
      <c r="I149" s="17">
        <v>5.0024785029907877E-2</v>
      </c>
    </row>
    <row r="150" spans="1:10">
      <c r="B150"/>
    </row>
    <row r="151" spans="1:10" ht="15.6" customHeight="1">
      <c r="B151" s="24" t="s">
        <v>565</v>
      </c>
      <c r="C151" s="24"/>
      <c r="D151" s="24"/>
      <c r="E151" s="24"/>
      <c r="F151" s="24"/>
      <c r="G151" s="24"/>
      <c r="H151" s="24"/>
      <c r="I151" s="24"/>
      <c r="J151" s="24"/>
    </row>
    <row r="152" spans="1:10">
      <c r="B152" s="24"/>
      <c r="C152" s="24"/>
      <c r="D152" s="24"/>
      <c r="E152" s="24"/>
      <c r="F152" s="24"/>
      <c r="G152" s="24"/>
      <c r="H152" s="24"/>
      <c r="I152" s="24"/>
      <c r="J152" s="24"/>
    </row>
    <row r="153" spans="1:10">
      <c r="B153" s="24"/>
      <c r="C153" s="24"/>
      <c r="D153" s="24"/>
      <c r="E153" s="24"/>
      <c r="F153" s="24"/>
      <c r="G153" s="24"/>
      <c r="H153" s="24"/>
      <c r="I153" s="24"/>
      <c r="J153" s="24"/>
    </row>
    <row r="155" spans="1:10" ht="15.6" customHeight="1">
      <c r="B155" s="34" t="s">
        <v>566</v>
      </c>
      <c r="C155" s="34"/>
      <c r="D155" s="34"/>
      <c r="E155" s="34"/>
      <c r="F155" s="34"/>
      <c r="G155" s="34"/>
      <c r="H155" s="34"/>
      <c r="I155" s="34"/>
      <c r="J155" s="34"/>
    </row>
    <row r="156" spans="1:10">
      <c r="B156" s="34"/>
      <c r="C156" s="34"/>
      <c r="D156" s="34"/>
      <c r="E156" s="34"/>
      <c r="F156" s="34"/>
      <c r="G156" s="34"/>
      <c r="H156" s="34"/>
      <c r="I156" s="34"/>
      <c r="J156" s="34"/>
    </row>
    <row r="158" spans="1:10" ht="15.6" customHeight="1">
      <c r="B158" s="35" t="s">
        <v>568</v>
      </c>
      <c r="C158" s="35"/>
      <c r="D158" s="35"/>
      <c r="E158" s="35"/>
      <c r="F158" s="35"/>
      <c r="G158" s="35"/>
      <c r="H158" s="35"/>
      <c r="I158" s="35"/>
      <c r="J158" s="35"/>
    </row>
    <row r="159" spans="1:10">
      <c r="B159" s="35"/>
      <c r="C159" s="35"/>
      <c r="D159" s="35"/>
      <c r="E159" s="35"/>
      <c r="F159" s="35"/>
      <c r="G159" s="35"/>
      <c r="H159" s="35"/>
      <c r="I159" s="35"/>
      <c r="J159" s="35"/>
    </row>
    <row r="160" spans="1:10">
      <c r="B160" s="35"/>
      <c r="C160" s="35"/>
      <c r="D160" s="35"/>
      <c r="E160" s="35"/>
      <c r="F160" s="35"/>
      <c r="G160" s="35"/>
      <c r="H160" s="35"/>
      <c r="I160" s="35"/>
      <c r="J160" s="35"/>
    </row>
    <row r="161" spans="2:10">
      <c r="B161" s="35"/>
      <c r="C161" s="35"/>
      <c r="D161" s="35"/>
      <c r="E161" s="35"/>
      <c r="F161" s="35"/>
      <c r="G161" s="35"/>
      <c r="H161" s="35"/>
      <c r="I161" s="35"/>
      <c r="J161" s="35"/>
    </row>
    <row r="163" spans="2:10" ht="15.6" customHeight="1">
      <c r="B163" s="36" t="s">
        <v>569</v>
      </c>
      <c r="C163" s="36"/>
      <c r="D163" s="36"/>
      <c r="E163" s="36"/>
      <c r="F163" s="36"/>
      <c r="G163" s="36"/>
      <c r="H163" s="36"/>
      <c r="I163" s="36"/>
      <c r="J163" s="36"/>
    </row>
    <row r="164" spans="2:10">
      <c r="B164" s="36"/>
      <c r="C164" s="36"/>
      <c r="D164" s="36"/>
      <c r="E164" s="36"/>
      <c r="F164" s="36"/>
      <c r="G164" s="36"/>
      <c r="H164" s="36"/>
      <c r="I164" s="36"/>
      <c r="J164" s="36"/>
    </row>
    <row r="165" spans="2:10">
      <c r="B165" s="36"/>
      <c r="C165" s="36"/>
      <c r="D165" s="36"/>
      <c r="E165" s="36"/>
      <c r="F165" s="36"/>
      <c r="G165" s="36"/>
      <c r="H165" s="36"/>
      <c r="I165" s="36"/>
      <c r="J165" s="36"/>
    </row>
    <row r="166" spans="2:10">
      <c r="B166" s="36"/>
      <c r="C166" s="36"/>
      <c r="D166" s="36"/>
      <c r="E166" s="36"/>
      <c r="F166" s="36"/>
      <c r="G166" s="36"/>
      <c r="H166" s="36"/>
      <c r="I166" s="36"/>
      <c r="J166" s="36"/>
    </row>
    <row r="167" spans="2:10">
      <c r="B167" s="36"/>
      <c r="C167" s="36"/>
      <c r="D167" s="36"/>
      <c r="E167" s="36"/>
      <c r="F167" s="36"/>
      <c r="G167" s="36"/>
      <c r="H167" s="36"/>
      <c r="I167" s="36"/>
      <c r="J167" s="36"/>
    </row>
  </sheetData>
  <mergeCells count="5">
    <mergeCell ref="B158:J161"/>
    <mergeCell ref="B163:J167"/>
    <mergeCell ref="A45:C45"/>
    <mergeCell ref="B151:J153"/>
    <mergeCell ref="B155:J156"/>
  </mergeCells>
  <conditionalFormatting sqref="I2:I43">
    <cfRule type="cellIs" dxfId="1" priority="1" operator="lessThan">
      <formula>H2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08BF-8250-47B0-AB82-A706121015C9}">
  <dimension ref="A1:AC169"/>
  <sheetViews>
    <sheetView topLeftCell="A159" workbookViewId="0">
      <selection activeCell="F177" sqref="F177"/>
    </sheetView>
  </sheetViews>
  <sheetFormatPr defaultRowHeight="15.6"/>
  <cols>
    <col min="1" max="1" width="12.5" bestFit="1" customWidth="1"/>
    <col min="2" max="2" width="16.69921875" bestFit="1" customWidth="1"/>
    <col min="3" max="3" width="15.69921875" bestFit="1" customWidth="1"/>
    <col min="4" max="4" width="13.3984375" customWidth="1"/>
    <col min="5" max="5" width="18.69921875" customWidth="1"/>
    <col min="6" max="6" width="16.5" customWidth="1"/>
    <col min="7" max="7" width="13.5" customWidth="1"/>
    <col min="8" max="8" width="11.8984375" customWidth="1"/>
    <col min="9" max="9" width="12.09765625" customWidth="1"/>
    <col min="10" max="10" width="14.3984375" customWidth="1"/>
    <col min="11" max="11" width="15.296875" bestFit="1" customWidth="1"/>
    <col min="12" max="12" width="14.796875" style="7" bestFit="1" customWidth="1"/>
    <col min="13" max="13" width="17.296875" bestFit="1" customWidth="1"/>
    <col min="14" max="14" width="11.8984375" customWidth="1"/>
    <col min="15" max="17" width="8.796875" customWidth="1"/>
    <col min="18" max="18" width="12.5" customWidth="1"/>
    <col min="19" max="20" width="8.796875" customWidth="1"/>
    <col min="21" max="21" width="12.5" bestFit="1" customWidth="1"/>
    <col min="22" max="22" width="14.5" bestFit="1" customWidth="1"/>
  </cols>
  <sheetData>
    <row r="1" spans="1:14">
      <c r="A1" t="s">
        <v>1</v>
      </c>
      <c r="B1" t="s">
        <v>570</v>
      </c>
      <c r="C1" s="14" t="s">
        <v>2</v>
      </c>
      <c r="D1" s="14" t="s">
        <v>571</v>
      </c>
      <c r="E1" s="14" t="s">
        <v>3</v>
      </c>
      <c r="F1" s="14" t="s">
        <v>572</v>
      </c>
      <c r="G1" t="s">
        <v>4</v>
      </c>
      <c r="H1" t="s">
        <v>573</v>
      </c>
      <c r="I1" t="s">
        <v>5</v>
      </c>
      <c r="J1" t="s">
        <v>574</v>
      </c>
      <c r="K1" s="15" t="s">
        <v>11</v>
      </c>
      <c r="L1" s="37" t="s">
        <v>578</v>
      </c>
      <c r="M1" t="s">
        <v>12</v>
      </c>
      <c r="N1" t="s">
        <v>575</v>
      </c>
    </row>
    <row r="2" spans="1:14">
      <c r="A2">
        <v>66</v>
      </c>
      <c r="B2" s="38">
        <f>LOG(Table_Table14[[#This Row],[Salerank]],10)</f>
        <v>1.8195439355418683</v>
      </c>
      <c r="C2" s="14">
        <v>6443000</v>
      </c>
      <c r="D2" s="14">
        <f>LOG(Table_Table14[[#This Row],[X2013USSales]],10)</f>
        <v>6.8090881313463454</v>
      </c>
      <c r="E2" s="14">
        <v>6485000</v>
      </c>
      <c r="F2" s="14">
        <f>LOG(Table_Table14[[#This Row],[X2013WorldSales]],10)</f>
        <v>6.811909980420098</v>
      </c>
      <c r="G2">
        <v>64.239999999999995</v>
      </c>
      <c r="H2" s="38">
        <f>LOG(Table_Table14[[#This Row],[ProfitMargin]],10)</f>
        <v>1.8078055322706243</v>
      </c>
      <c r="I2">
        <v>4.0229999999999997</v>
      </c>
      <c r="J2" s="38">
        <f>LOG(Table_Table14[[#This Row],[NumStores]],10)</f>
        <v>0.60455003257126128</v>
      </c>
      <c r="K2" s="15">
        <v>0.16600000000000001</v>
      </c>
      <c r="L2" s="38">
        <f>LOG(Table_Table14[[#This Row],[RewardSize]],10)</f>
        <v>-0.77989191195994478</v>
      </c>
      <c r="M2">
        <v>2</v>
      </c>
      <c r="N2" s="38">
        <f>LOG(Table_Table14[[#This Row],[ExpirationMonth]],10)</f>
        <v>0.30102999566398114</v>
      </c>
    </row>
    <row r="3" spans="1:14">
      <c r="A3">
        <v>17</v>
      </c>
      <c r="B3" s="38">
        <f>LOG(Table_Table14[[#This Row],[Salerank]],10)</f>
        <v>1.2304489213782739</v>
      </c>
      <c r="C3" s="14">
        <v>26118000</v>
      </c>
      <c r="D3" s="14">
        <f>LOG(Table_Table14[[#This Row],[X2013USSales]],10)</f>
        <v>7.4169399175410406</v>
      </c>
      <c r="E3" s="14">
        <v>44028000</v>
      </c>
      <c r="F3" s="14">
        <f>LOG(Table_Table14[[#This Row],[X2013WorldSales]],10)</f>
        <v>7.6437289578035728</v>
      </c>
      <c r="G3">
        <v>40.869999999999997</v>
      </c>
      <c r="H3" s="38">
        <f>LOG(Table_Table14[[#This Row],[ProfitMargin]],10)</f>
        <v>1.6114046377115931</v>
      </c>
      <c r="I3">
        <v>767</v>
      </c>
      <c r="J3" s="38">
        <f>LOG(Table_Table14[[#This Row],[NumStores]],10)</f>
        <v>2.8847953639489807</v>
      </c>
      <c r="K3" s="15">
        <v>0.15</v>
      </c>
      <c r="L3" s="39">
        <f>LOG(Table_Table14[[#This Row],[RewardSize]],10)</f>
        <v>-0.82390874094431865</v>
      </c>
      <c r="M3">
        <v>1</v>
      </c>
      <c r="N3" s="38">
        <f>LOG(Table_Table14[[#This Row],[ExpirationMonth]],10)</f>
        <v>0</v>
      </c>
    </row>
    <row r="4" spans="1:14">
      <c r="A4">
        <v>84</v>
      </c>
      <c r="B4" s="38">
        <f>LOG(Table_Table14[[#This Row],[Salerank]],10)</f>
        <v>1.9242792860618814</v>
      </c>
      <c r="C4" s="14">
        <v>4665000</v>
      </c>
      <c r="D4" s="14">
        <f>LOG(Table_Table14[[#This Row],[X2013USSales]],10)</f>
        <v>6.6688516480825175</v>
      </c>
      <c r="E4" s="14">
        <v>4715000</v>
      </c>
      <c r="F4" s="14">
        <f>LOG(Table_Table14[[#This Row],[X2013WorldSales]],10)</f>
        <v>6.6734816970733464</v>
      </c>
      <c r="G4">
        <v>93.45</v>
      </c>
      <c r="H4" s="38">
        <f>LOG(Table_Table14[[#This Row],[ProfitMargin]],10)</f>
        <v>1.9705793057148506</v>
      </c>
      <c r="I4">
        <v>3.8540000000000001</v>
      </c>
      <c r="J4" s="38">
        <f>LOG(Table_Table14[[#This Row],[NumStores]],10)</f>
        <v>0.58591171031943412</v>
      </c>
      <c r="K4" s="15">
        <v>0.05</v>
      </c>
      <c r="L4" s="39">
        <f>LOG(Table_Table14[[#This Row],[RewardSize]],10)</f>
        <v>-1.301029995663981</v>
      </c>
      <c r="M4">
        <v>1</v>
      </c>
      <c r="N4" s="38">
        <f>LOG(Table_Table14[[#This Row],[ExpirationMonth]],10)</f>
        <v>0</v>
      </c>
    </row>
    <row r="5" spans="1:14">
      <c r="A5">
        <v>56</v>
      </c>
      <c r="B5" s="38">
        <f>LOG(Table_Table14[[#This Row],[Salerank]],10)</f>
        <v>1.7481880270062005</v>
      </c>
      <c r="C5" s="14">
        <v>7584000</v>
      </c>
      <c r="D5" s="14">
        <f>LOG(Table_Table14[[#This Row],[X2013USSales]],10)</f>
        <v>6.8798983243300098</v>
      </c>
      <c r="E5" s="14">
        <v>15190000</v>
      </c>
      <c r="F5" s="14">
        <f>LOG(Table_Table14[[#This Row],[X2013WorldSales]],10)</f>
        <v>7.181557773862786</v>
      </c>
      <c r="G5">
        <v>96.64</v>
      </c>
      <c r="H5" s="38">
        <f>LOG(Table_Table14[[#This Row],[ProfitMargin]],10)</f>
        <v>1.9851569212770563</v>
      </c>
      <c r="I5">
        <v>4.8019999999999996</v>
      </c>
      <c r="J5" s="38">
        <f>LOG(Table_Table14[[#This Row],[NumStores]],10)</f>
        <v>0.68142215572100839</v>
      </c>
      <c r="K5" s="15">
        <v>0.2</v>
      </c>
      <c r="L5" s="39">
        <f>LOG(Table_Table14[[#This Row],[RewardSize]],10)</f>
        <v>-0.69897000433601875</v>
      </c>
      <c r="M5">
        <v>3</v>
      </c>
      <c r="N5" s="38">
        <f>LOG(Table_Table14[[#This Row],[ExpirationMonth]],10)</f>
        <v>0.47712125471966244</v>
      </c>
    </row>
    <row r="6" spans="1:14">
      <c r="A6">
        <v>12</v>
      </c>
      <c r="B6" s="38">
        <f>LOG(Table_Table14[[#This Row],[Salerank]],10)</f>
        <v>1.0791812460476247</v>
      </c>
      <c r="C6" s="14">
        <v>35766000</v>
      </c>
      <c r="D6" s="14">
        <f>LOG(Table_Table14[[#This Row],[X2013USSales]],10)</f>
        <v>7.5534703722131198</v>
      </c>
      <c r="E6" s="14">
        <v>42159000</v>
      </c>
      <c r="F6" s="14">
        <f>LOG(Table_Table14[[#This Row],[X2013WorldSales]],10)</f>
        <v>7.6248903009798097</v>
      </c>
      <c r="G6">
        <v>36.33</v>
      </c>
      <c r="H6" s="38">
        <f>LOG(Table_Table14[[#This Row],[ProfitMargin]],10)</f>
        <v>1.5602653978627146</v>
      </c>
      <c r="I6">
        <v>1.492</v>
      </c>
      <c r="J6" s="38">
        <f>LOG(Table_Table14[[#This Row],[NumStores]],10)</f>
        <v>0.17376882313664999</v>
      </c>
      <c r="K6" s="15">
        <v>0.02</v>
      </c>
      <c r="L6" s="39">
        <f>LOG(Table_Table14[[#This Row],[RewardSize]],10)</f>
        <v>-1.6989700043360185</v>
      </c>
      <c r="M6">
        <v>12</v>
      </c>
      <c r="N6" s="38">
        <f>LOG(Table_Table14[[#This Row],[ExpirationMonth]],10)</f>
        <v>1.0791812460476247</v>
      </c>
    </row>
    <row r="7" spans="1:14">
      <c r="A7">
        <v>44</v>
      </c>
      <c r="B7" s="38">
        <f>LOG(Table_Table14[[#This Row],[Salerank]],10)</f>
        <v>1.6434526764861872</v>
      </c>
      <c r="C7" s="14">
        <v>9087000</v>
      </c>
      <c r="D7" s="14">
        <f>LOG(Table_Table14[[#This Row],[X2013USSales]],10)</f>
        <v>6.9584205280525175</v>
      </c>
      <c r="E7" s="14">
        <v>10205000</v>
      </c>
      <c r="F7" s="14">
        <f>LOG(Table_Table14[[#This Row],[X2013WorldSales]],10)</f>
        <v>7.0088130090520897</v>
      </c>
      <c r="G7">
        <v>29.5</v>
      </c>
      <c r="H7" s="38">
        <f>LOG(Table_Table14[[#This Row],[ProfitMargin]],10)</f>
        <v>1.469822015978163</v>
      </c>
      <c r="I7">
        <v>684</v>
      </c>
      <c r="J7" s="38">
        <f>LOG(Table_Table14[[#This Row],[NumStores]],10)</f>
        <v>2.8350561017201157</v>
      </c>
      <c r="K7" s="15">
        <v>1.4999999999999999E-2</v>
      </c>
      <c r="L7" s="39">
        <f>LOG(Table_Table14[[#This Row],[RewardSize]],10)</f>
        <v>-1.8239087409443187</v>
      </c>
      <c r="M7">
        <v>3</v>
      </c>
      <c r="N7" s="38">
        <f>LOG(Table_Table14[[#This Row],[ExpirationMonth]],10)</f>
        <v>0.47712125471966244</v>
      </c>
    </row>
    <row r="8" spans="1:14">
      <c r="A8">
        <v>29</v>
      </c>
      <c r="B8" s="38">
        <f>LOG(Table_Table14[[#This Row],[Salerank]],10)</f>
        <v>1.4623979978989561</v>
      </c>
      <c r="C8" s="14">
        <v>12965000</v>
      </c>
      <c r="D8" s="14">
        <f>LOG(Table_Table14[[#This Row],[X2013USSales]],10)</f>
        <v>7.1127725211053701</v>
      </c>
      <c r="E8" s="14">
        <v>12965000</v>
      </c>
      <c r="F8" s="14">
        <f>LOG(Table_Table14[[#This Row],[X2013WorldSales]],10)</f>
        <v>7.1127725211053701</v>
      </c>
      <c r="G8">
        <v>55.72</v>
      </c>
      <c r="H8" s="38">
        <f>LOG(Table_Table14[[#This Row],[ProfitMargin]],10)</f>
        <v>1.7460111077519256</v>
      </c>
      <c r="I8">
        <v>201</v>
      </c>
      <c r="J8" s="38">
        <f>LOG(Table_Table14[[#This Row],[NumStores]],10)</f>
        <v>2.3031960574204886</v>
      </c>
      <c r="K8" s="15">
        <v>0.02</v>
      </c>
      <c r="L8" s="39">
        <f>LOG(Table_Table14[[#This Row],[RewardSize]],10)</f>
        <v>-1.6989700043360185</v>
      </c>
      <c r="M8">
        <v>6</v>
      </c>
      <c r="N8" s="38">
        <f>LOG(Table_Table14[[#This Row],[ExpirationMonth]],10)</f>
        <v>0.77815125038364352</v>
      </c>
    </row>
    <row r="9" spans="1:14">
      <c r="A9">
        <v>92</v>
      </c>
      <c r="B9" s="38">
        <f>LOG(Table_Table14[[#This Row],[Salerank]],10)</f>
        <v>1.9637878273455551</v>
      </c>
      <c r="C9" s="14">
        <v>4084000</v>
      </c>
      <c r="D9" s="14">
        <f>LOG(Table_Table14[[#This Row],[X2013USSales]],10)</f>
        <v>6.611085733414872</v>
      </c>
      <c r="E9" s="14">
        <v>4763000</v>
      </c>
      <c r="F9" s="14">
        <f>LOG(Table_Table14[[#This Row],[X2013WorldSales]],10)</f>
        <v>6.67788058151159</v>
      </c>
      <c r="G9">
        <v>33.94</v>
      </c>
      <c r="H9" s="38">
        <f>LOG(Table_Table14[[#This Row],[ProfitMargin]],10)</f>
        <v>1.5307118379816569</v>
      </c>
      <c r="I9">
        <v>1.288</v>
      </c>
      <c r="J9" s="38">
        <f>LOG(Table_Table14[[#This Row],[NumStores]],10)</f>
        <v>0.10991586302379329</v>
      </c>
      <c r="K9" s="15">
        <v>0.22220000000000001</v>
      </c>
      <c r="L9" s="39">
        <f>LOG(Table_Table14[[#This Row],[RewardSize]],10)</f>
        <v>-0.65325594539515108</v>
      </c>
      <c r="M9">
        <v>3</v>
      </c>
      <c r="N9" s="38">
        <f>LOG(Table_Table14[[#This Row],[ExpirationMonth]],10)</f>
        <v>0.47712125471966244</v>
      </c>
    </row>
    <row r="10" spans="1:14">
      <c r="A10">
        <v>98</v>
      </c>
      <c r="B10" s="38">
        <f>LOG(Table_Table14[[#This Row],[Salerank]],10)</f>
        <v>1.9912260756924949</v>
      </c>
      <c r="C10" s="14">
        <v>3746000</v>
      </c>
      <c r="D10" s="14">
        <f>LOG(Table_Table14[[#This Row],[X2013USSales]],10)</f>
        <v>6.5735677730392181</v>
      </c>
      <c r="E10" s="14">
        <v>4399000</v>
      </c>
      <c r="F10" s="14">
        <f>LOG(Table_Table14[[#This Row],[X2013WorldSales]],10)</f>
        <v>6.6433539619768629</v>
      </c>
      <c r="G10">
        <v>16.100000000000001</v>
      </c>
      <c r="H10" s="38">
        <f>LOG(Table_Table14[[#This Row],[ProfitMargin]],10)</f>
        <v>1.2068258760318495</v>
      </c>
      <c r="I10">
        <v>1.3089999999999999</v>
      </c>
      <c r="J10" s="38">
        <f>LOG(Table_Table14[[#This Row],[NumStores]],10)</f>
        <v>0.11693964655075575</v>
      </c>
      <c r="K10" s="15">
        <v>0.1</v>
      </c>
      <c r="L10" s="39">
        <f>LOG(Table_Table14[[#This Row],[RewardSize]],10)</f>
        <v>-0.99999999999999978</v>
      </c>
      <c r="M10">
        <v>4</v>
      </c>
      <c r="N10" s="38">
        <f>LOG(Table_Table14[[#This Row],[ExpirationMonth]],10)</f>
        <v>0.60205999132796229</v>
      </c>
    </row>
    <row r="11" spans="1:14">
      <c r="A11">
        <v>7</v>
      </c>
      <c r="B11" s="38">
        <f>LOG(Table_Table14[[#This Row],[Salerank]],10)</f>
        <v>0.8450980400142567</v>
      </c>
      <c r="C11" s="14">
        <v>65618000</v>
      </c>
      <c r="D11" s="14">
        <f>LOG(Table_Table14[[#This Row],[X2013USSales]],10)</f>
        <v>7.8170229891984482</v>
      </c>
      <c r="E11" s="14">
        <v>66682000</v>
      </c>
      <c r="F11" s="14">
        <f>LOG(Table_Table14[[#This Row],[X2013WorldSales]],10)</f>
        <v>7.8240086171898273</v>
      </c>
      <c r="G11">
        <v>43.17</v>
      </c>
      <c r="H11" s="38">
        <f>LOG(Table_Table14[[#This Row],[ProfitMargin]],10)</f>
        <v>1.6351820486562674</v>
      </c>
      <c r="I11">
        <v>7.6210000000000004</v>
      </c>
      <c r="J11" s="38">
        <f>LOG(Table_Table14[[#This Row],[NumStores]],10)</f>
        <v>0.88201196162665851</v>
      </c>
      <c r="K11" s="15">
        <v>0.02</v>
      </c>
      <c r="L11" s="39">
        <f>LOG(Table_Table14[[#This Row],[RewardSize]],10)</f>
        <v>-1.6989700043360185</v>
      </c>
      <c r="M11">
        <v>1.5</v>
      </c>
      <c r="N11" s="38">
        <f>LOG(Table_Table14[[#This Row],[ExpirationMonth]],10)</f>
        <v>0.17609125905568124</v>
      </c>
    </row>
    <row r="12" spans="1:14">
      <c r="A12">
        <v>69</v>
      </c>
      <c r="B12" s="38">
        <f>LOG(Table_Table14[[#This Row],[Salerank]],10)</f>
        <v>1.8388490907372552</v>
      </c>
      <c r="C12" s="14">
        <v>6212000</v>
      </c>
      <c r="D12" s="14">
        <f>LOG(Table_Table14[[#This Row],[X2013USSales]],10)</f>
        <v>6.7932314470565203</v>
      </c>
      <c r="E12" s="14">
        <v>6212000</v>
      </c>
      <c r="F12" s="14">
        <f>LOG(Table_Table14[[#This Row],[X2013WorldSales]],10)</f>
        <v>6.7932314470565203</v>
      </c>
      <c r="G12">
        <v>15.34</v>
      </c>
      <c r="H12" s="38">
        <f>LOG(Table_Table14[[#This Row],[ProfitMargin]],10)</f>
        <v>1.185825359612962</v>
      </c>
      <c r="I12">
        <v>644</v>
      </c>
      <c r="J12" s="38">
        <f>LOG(Table_Table14[[#This Row],[NumStores]],10)</f>
        <v>2.808885867359812</v>
      </c>
      <c r="K12" s="15">
        <v>3.3000000000000002E-2</v>
      </c>
      <c r="L12" s="39">
        <f>LOG(Table_Table14[[#This Row],[RewardSize]],10)</f>
        <v>-1.4814860601221123</v>
      </c>
      <c r="M12">
        <v>12</v>
      </c>
      <c r="N12" s="38">
        <f>LOG(Table_Table14[[#This Row],[ExpirationMonth]],10)</f>
        <v>1.0791812460476247</v>
      </c>
    </row>
    <row r="13" spans="1:14">
      <c r="A13">
        <v>67</v>
      </c>
      <c r="B13" s="38">
        <f>LOG(Table_Table14[[#This Row],[Salerank]],10)</f>
        <v>1.8260748027008262</v>
      </c>
      <c r="C13" s="14">
        <v>6439000</v>
      </c>
      <c r="D13" s="14">
        <f>LOG(Table_Table14[[#This Row],[X2013USSales]],10)</f>
        <v>6.8088184250921238</v>
      </c>
      <c r="E13" s="14">
        <v>6439000</v>
      </c>
      <c r="F13" s="14">
        <f>LOG(Table_Table14[[#This Row],[X2013WorldSales]],10)</f>
        <v>6.8088184250921238</v>
      </c>
      <c r="G13">
        <v>52.8</v>
      </c>
      <c r="H13" s="38">
        <f>LOG(Table_Table14[[#This Row],[ProfitMargin]],10)</f>
        <v>1.7226339225338121</v>
      </c>
      <c r="I13">
        <v>296</v>
      </c>
      <c r="J13" s="38">
        <f>LOG(Table_Table14[[#This Row],[NumStores]],10)</f>
        <v>2.4712917110589383</v>
      </c>
      <c r="K13" s="15">
        <v>1.3299999999999999E-2</v>
      </c>
      <c r="L13" s="39">
        <f>LOG(Table_Table14[[#This Row],[RewardSize]],10)</f>
        <v>-1.876148359032914</v>
      </c>
      <c r="M13">
        <v>12</v>
      </c>
      <c r="N13" s="38">
        <f>LOG(Table_Table14[[#This Row],[ExpirationMonth]],10)</f>
        <v>1.0791812460476247</v>
      </c>
    </row>
    <row r="14" spans="1:14">
      <c r="A14">
        <v>70</v>
      </c>
      <c r="B14" s="38">
        <f>LOG(Table_Table14[[#This Row],[Salerank]],10)</f>
        <v>1.8450980400142569</v>
      </c>
      <c r="C14" s="14">
        <v>6108000</v>
      </c>
      <c r="D14" s="14">
        <f>LOG(Table_Table14[[#This Row],[X2013USSales]],10)</f>
        <v>6.7858990283843825</v>
      </c>
      <c r="E14" s="14">
        <v>9040000</v>
      </c>
      <c r="F14" s="14">
        <f>LOG(Table_Table14[[#This Row],[X2013WorldSales]],10)</f>
        <v>6.9561684304753628</v>
      </c>
      <c r="G14">
        <v>55.76</v>
      </c>
      <c r="H14" s="38">
        <f>LOG(Table_Table14[[#This Row],[ProfitMargin]],10)</f>
        <v>1.7463227650899529</v>
      </c>
      <c r="I14">
        <v>4.2720000000000002</v>
      </c>
      <c r="J14" s="38">
        <f>LOG(Table_Table14[[#This Row],[NumStores]],10)</f>
        <v>0.63063124402049997</v>
      </c>
      <c r="K14" s="15">
        <v>0.01</v>
      </c>
      <c r="L14" s="39">
        <f>LOG(Table_Table14[[#This Row],[RewardSize]],10)</f>
        <v>-1.9999999999999996</v>
      </c>
      <c r="M14">
        <v>12</v>
      </c>
      <c r="N14" s="38">
        <f>LOG(Table_Table14[[#This Row],[ExpirationMonth]],10)</f>
        <v>1.0791812460476247</v>
      </c>
    </row>
    <row r="15" spans="1:14">
      <c r="A15">
        <v>30</v>
      </c>
      <c r="B15" s="38">
        <f>LOG(Table_Table14[[#This Row],[Salerank]],10)</f>
        <v>1.4771212547196624</v>
      </c>
      <c r="C15" s="14">
        <v>12872000</v>
      </c>
      <c r="D15" s="14">
        <f>LOG(Table_Table14[[#This Row],[X2013USSales]],10)</f>
        <v>7.109646031090973</v>
      </c>
      <c r="E15" s="14">
        <v>16248000</v>
      </c>
      <c r="F15" s="14">
        <f>LOG(Table_Table14[[#This Row],[X2013WorldSales]],10)</f>
        <v>7.2107999103967488</v>
      </c>
      <c r="G15">
        <v>22.77</v>
      </c>
      <c r="H15" s="38">
        <f>LOG(Table_Table14[[#This Row],[ProfitMargin]],10)</f>
        <v>1.3573630306151425</v>
      </c>
      <c r="I15">
        <v>2.4319999999999999</v>
      </c>
      <c r="J15" s="38">
        <f>LOG(Table_Table14[[#This Row],[NumStores]],10)</f>
        <v>0.3859635706006973</v>
      </c>
      <c r="K15" s="15">
        <v>2.5000000000000001E-2</v>
      </c>
      <c r="L15" s="39">
        <f>LOG(Table_Table14[[#This Row],[RewardSize]],10)</f>
        <v>-1.6020599913279623</v>
      </c>
      <c r="M15">
        <v>24</v>
      </c>
      <c r="N15" s="38">
        <f>LOG(Table_Table14[[#This Row],[ExpirationMonth]],10)</f>
        <v>1.3802112417116059</v>
      </c>
    </row>
    <row r="16" spans="1:14">
      <c r="A16">
        <v>64</v>
      </c>
      <c r="B16" s="38">
        <f>LOG(Table_Table14[[#This Row],[Salerank]],10)</f>
        <v>1.8061799739838869</v>
      </c>
      <c r="C16" s="14">
        <v>6940000</v>
      </c>
      <c r="D16" s="14">
        <f>LOG(Table_Table14[[#This Row],[X2013USSales]],10)</f>
        <v>6.8413594704548544</v>
      </c>
      <c r="E16" s="14">
        <v>6940000</v>
      </c>
      <c r="F16" s="14">
        <f>LOG(Table_Table14[[#This Row],[X2013WorldSales]],10)</f>
        <v>6.8413594704548544</v>
      </c>
      <c r="G16">
        <v>99.2</v>
      </c>
      <c r="H16" s="38">
        <f>LOG(Table_Table14[[#This Row],[ProfitMargin]],10)</f>
        <v>1.9965116721541787</v>
      </c>
      <c r="I16">
        <v>420</v>
      </c>
      <c r="J16" s="38">
        <f>LOG(Table_Table14[[#This Row],[NumStores]],10)</f>
        <v>2.6232492903979003</v>
      </c>
      <c r="K16" s="15">
        <v>0.04</v>
      </c>
      <c r="L16" s="39">
        <f>LOG(Table_Table14[[#This Row],[RewardSize]],10)</f>
        <v>-1.3979400086720375</v>
      </c>
      <c r="M16">
        <v>2</v>
      </c>
      <c r="N16" s="38">
        <f>LOG(Table_Table14[[#This Row],[ExpirationMonth]],10)</f>
        <v>0.30102999566398114</v>
      </c>
    </row>
    <row r="17" spans="1:14">
      <c r="A17">
        <v>83</v>
      </c>
      <c r="B17" s="38">
        <f>LOG(Table_Table14[[#This Row],[Salerank]],10)</f>
        <v>1.919078092376074</v>
      </c>
      <c r="C17" s="14">
        <v>4710000</v>
      </c>
      <c r="D17" s="14">
        <f>LOG(Table_Table14[[#This Row],[X2013USSales]],10)</f>
        <v>6.6730209071288957</v>
      </c>
      <c r="E17" s="14">
        <v>4710000</v>
      </c>
      <c r="F17" s="14">
        <f>LOG(Table_Table14[[#This Row],[X2013WorldSales]],10)</f>
        <v>6.6730209071288957</v>
      </c>
      <c r="G17">
        <v>27.24</v>
      </c>
      <c r="H17" s="38">
        <f>LOG(Table_Table14[[#This Row],[ProfitMargin]],10)</f>
        <v>1.4352071032407474</v>
      </c>
      <c r="I17">
        <v>216</v>
      </c>
      <c r="J17" s="38">
        <f>LOG(Table_Table14[[#This Row],[NumStores]],10)</f>
        <v>2.3344537511509307</v>
      </c>
      <c r="K17" s="15">
        <v>0.13300000000000001</v>
      </c>
      <c r="L17" s="39">
        <f>LOG(Table_Table14[[#This Row],[RewardSize]],10)</f>
        <v>-0.87614835903291399</v>
      </c>
      <c r="M17">
        <v>1.5</v>
      </c>
      <c r="N17" s="38">
        <f>LOG(Table_Table14[[#This Row],[ExpirationMonth]],10)</f>
        <v>0.17609125905568124</v>
      </c>
    </row>
    <row r="18" spans="1:14">
      <c r="A18">
        <v>20</v>
      </c>
      <c r="B18" s="38">
        <f>LOG(Table_Table14[[#This Row],[Salerank]],10)</f>
        <v>1.301029995663981</v>
      </c>
      <c r="C18" s="14">
        <v>19683000</v>
      </c>
      <c r="D18" s="14">
        <f>LOG(Table_Table14[[#This Row],[X2013USSales]],10)</f>
        <v>7.2940912924769616</v>
      </c>
      <c r="E18" s="14">
        <v>21000000</v>
      </c>
      <c r="F18" s="14">
        <f>LOG(Table_Table14[[#This Row],[X2013WorldSales]],10)</f>
        <v>7.3222192947339177</v>
      </c>
      <c r="G18">
        <v>9.49</v>
      </c>
      <c r="H18" s="38">
        <f>LOG(Table_Table14[[#This Row],[ProfitMargin]],10)</f>
        <v>0.9772662124272925</v>
      </c>
      <c r="I18">
        <v>311</v>
      </c>
      <c r="J18" s="38">
        <f>LOG(Table_Table14[[#This Row],[NumStores]],10)</f>
        <v>2.4927603890268371</v>
      </c>
      <c r="K18" s="15">
        <v>1.4999999999999999E-2</v>
      </c>
      <c r="L18" s="39">
        <f>LOG(Table_Table14[[#This Row],[RewardSize]],10)</f>
        <v>-1.8239087409443187</v>
      </c>
      <c r="M18">
        <v>3</v>
      </c>
      <c r="N18" s="38">
        <f>LOG(Table_Table14[[#This Row],[ExpirationMonth]],10)</f>
        <v>0.47712125471966244</v>
      </c>
    </row>
    <row r="19" spans="1:14">
      <c r="A19">
        <v>55</v>
      </c>
      <c r="B19" s="38">
        <f>LOG(Table_Table14[[#This Row],[Salerank]],10)</f>
        <v>1.7403626894942439</v>
      </c>
      <c r="C19" s="14">
        <v>7629000</v>
      </c>
      <c r="D19" s="14">
        <f>LOG(Table_Table14[[#This Row],[X2013USSales]],10)</f>
        <v>6.8824676148953703</v>
      </c>
      <c r="E19" s="14">
        <v>8859000</v>
      </c>
      <c r="F19" s="14">
        <f>LOG(Table_Table14[[#This Row],[X2013WorldSales]],10)</f>
        <v>6.9473847016847401</v>
      </c>
      <c r="G19">
        <v>1.99</v>
      </c>
      <c r="H19" s="38">
        <f>LOG(Table_Table14[[#This Row],[ProfitMargin]],10)</f>
        <v>0.2988530764097066</v>
      </c>
      <c r="I19">
        <v>235</v>
      </c>
      <c r="J19" s="38">
        <f>LOG(Table_Table14[[#This Row],[NumStores]],10)</f>
        <v>2.3710678622717358</v>
      </c>
      <c r="K19" s="15">
        <v>0.2</v>
      </c>
      <c r="L19" s="39">
        <f>LOG(Table_Table14[[#This Row],[RewardSize]],10)</f>
        <v>-0.69897000433601875</v>
      </c>
      <c r="M19">
        <v>1</v>
      </c>
      <c r="N19" s="38">
        <f>LOG(Table_Table14[[#This Row],[ExpirationMonth]],10)</f>
        <v>0</v>
      </c>
    </row>
    <row r="20" spans="1:14">
      <c r="A20">
        <v>100</v>
      </c>
      <c r="B20" s="38">
        <f>LOG(Table_Table14[[#This Row],[Salerank]],10)</f>
        <v>2</v>
      </c>
      <c r="C20" s="14">
        <v>3600000</v>
      </c>
      <c r="D20" s="14">
        <f>LOG(Table_Table14[[#This Row],[X2013USSales]],10)</f>
        <v>6.5563025007672859</v>
      </c>
      <c r="E20" s="14">
        <v>3600000</v>
      </c>
      <c r="F20" s="14">
        <f>LOG(Table_Table14[[#This Row],[X2013WorldSales]],10)</f>
        <v>6.5563025007672859</v>
      </c>
      <c r="G20">
        <v>32.83</v>
      </c>
      <c r="H20" s="38">
        <f>LOG(Table_Table14[[#This Row],[ProfitMargin]],10)</f>
        <v>1.5162708827293399</v>
      </c>
      <c r="I20">
        <v>203</v>
      </c>
      <c r="J20" s="38">
        <f>LOG(Table_Table14[[#This Row],[NumStores]],10)</f>
        <v>2.3074960379132126</v>
      </c>
      <c r="K20" s="15">
        <v>0.01</v>
      </c>
      <c r="L20" s="39">
        <f>LOG(Table_Table14[[#This Row],[RewardSize]],10)</f>
        <v>-1.9999999999999996</v>
      </c>
      <c r="M20">
        <v>1</v>
      </c>
      <c r="N20" s="38">
        <f>LOG(Table_Table14[[#This Row],[ExpirationMonth]],10)</f>
        <v>0</v>
      </c>
    </row>
    <row r="21" spans="1:14">
      <c r="A21">
        <v>34</v>
      </c>
      <c r="B21" s="38">
        <f>LOG(Table_Table14[[#This Row],[Salerank]],10)</f>
        <v>1.5314789170422551</v>
      </c>
      <c r="C21" s="14">
        <v>11789000</v>
      </c>
      <c r="D21" s="14">
        <f>LOG(Table_Table14[[#This Row],[X2013USSales]],10)</f>
        <v>7.0714769676989171</v>
      </c>
      <c r="E21" s="14">
        <v>84088000</v>
      </c>
      <c r="F21" s="14">
        <f>LOG(Table_Table14[[#This Row],[X2013WorldSales]],10)</f>
        <v>7.9247340230793855</v>
      </c>
      <c r="G21">
        <v>11.07</v>
      </c>
      <c r="H21" s="38">
        <f>LOG(Table_Table14[[#This Row],[ProfitMargin]],10)</f>
        <v>1.0441476208787228</v>
      </c>
      <c r="I21">
        <v>1.087</v>
      </c>
      <c r="J21" s="38">
        <f>LOG(Table_Table14[[#This Row],[NumStores]],10)</f>
        <v>3.6229544086294523E-2</v>
      </c>
      <c r="K21" s="15">
        <v>0.1</v>
      </c>
      <c r="L21" s="39">
        <f>LOG(Table_Table14[[#This Row],[RewardSize]],10)</f>
        <v>-0.99999999999999978</v>
      </c>
      <c r="M21">
        <v>12</v>
      </c>
      <c r="N21" s="38">
        <f>LOG(Table_Table14[[#This Row],[ExpirationMonth]],10)</f>
        <v>1.0791812460476247</v>
      </c>
    </row>
    <row r="22" spans="1:14">
      <c r="A22">
        <v>22</v>
      </c>
      <c r="B22" s="38">
        <f>LOG(Table_Table14[[#This Row],[Salerank]],10)</f>
        <v>1.3424226808222062</v>
      </c>
      <c r="C22" s="14">
        <v>19031000</v>
      </c>
      <c r="D22" s="14">
        <f>LOG(Table_Table14[[#This Row],[X2013USSales]],10)</f>
        <v>7.2794616092576732</v>
      </c>
      <c r="E22" s="14">
        <v>19031000</v>
      </c>
      <c r="F22" s="14">
        <f>LOG(Table_Table14[[#This Row],[X2013WorldSales]],10)</f>
        <v>7.2794616092576732</v>
      </c>
      <c r="G22">
        <v>81.23</v>
      </c>
      <c r="H22" s="38">
        <f>LOG(Table_Table14[[#This Row],[ProfitMargin]],10)</f>
        <v>1.9097164532343447</v>
      </c>
      <c r="I22">
        <v>1.1579999999999999</v>
      </c>
      <c r="J22" s="38">
        <f>LOG(Table_Table14[[#This Row],[NumStores]],10)</f>
        <v>6.3708559391417355E-2</v>
      </c>
      <c r="K22" s="15">
        <v>0.05</v>
      </c>
      <c r="L22" s="39">
        <f>LOG(Table_Table14[[#This Row],[RewardSize]],10)</f>
        <v>-1.301029995663981</v>
      </c>
      <c r="M22">
        <v>12</v>
      </c>
      <c r="N22" s="38">
        <f>LOG(Table_Table14[[#This Row],[ExpirationMonth]],10)</f>
        <v>1.0791812460476247</v>
      </c>
    </row>
    <row r="23" spans="1:14">
      <c r="A23">
        <v>2</v>
      </c>
      <c r="B23" s="38">
        <f>LOG(Table_Table14[[#This Row],[Salerank]],10)</f>
        <v>0.30102999566398114</v>
      </c>
      <c r="C23" s="14">
        <v>93598000</v>
      </c>
      <c r="D23" s="14">
        <f>LOG(Table_Table14[[#This Row],[X2013USSales]],10)</f>
        <v>7.9712665688423376</v>
      </c>
      <c r="E23" s="14">
        <v>93598000</v>
      </c>
      <c r="F23" s="14">
        <f>LOG(Table_Table14[[#This Row],[X2013WorldSales]],10)</f>
        <v>7.9712665688423376</v>
      </c>
      <c r="G23">
        <v>51.54</v>
      </c>
      <c r="H23" s="38">
        <f>LOG(Table_Table14[[#This Row],[ProfitMargin]],10)</f>
        <v>1.7121444142148858</v>
      </c>
      <c r="I23">
        <v>3.5190000000000001</v>
      </c>
      <c r="J23" s="38">
        <f>LOG(Table_Table14[[#This Row],[NumStores]],10)</f>
        <v>0.5464192668351916</v>
      </c>
      <c r="K23" s="15">
        <v>0.02</v>
      </c>
      <c r="L23" s="39">
        <f>LOG(Table_Table14[[#This Row],[RewardSize]],10)</f>
        <v>-1.6989700043360185</v>
      </c>
      <c r="M23">
        <v>1</v>
      </c>
      <c r="N23" s="38">
        <f>LOG(Table_Table14[[#This Row],[ExpirationMonth]],10)</f>
        <v>0</v>
      </c>
    </row>
    <row r="24" spans="1:14">
      <c r="A24">
        <v>26</v>
      </c>
      <c r="B24" s="38">
        <f>LOG(Table_Table14[[#This Row],[Salerank]],10)</f>
        <v>1.414973347970818</v>
      </c>
      <c r="C24" s="14">
        <v>16620000</v>
      </c>
      <c r="D24" s="14">
        <f>LOG(Table_Table14[[#This Row],[X2013USSales]],10)</f>
        <v>7.220631019448092</v>
      </c>
      <c r="E24" s="14">
        <v>16620000</v>
      </c>
      <c r="F24" s="14">
        <f>LOG(Table_Table14[[#This Row],[X2013WorldSales]],10)</f>
        <v>7.220631019448092</v>
      </c>
      <c r="G24">
        <v>32.56</v>
      </c>
      <c r="H24" s="38">
        <f>LOG(Table_Table14[[#This Row],[ProfitMargin]],10)</f>
        <v>1.5126843962171634</v>
      </c>
      <c r="I24">
        <v>202</v>
      </c>
      <c r="J24" s="38">
        <f>LOG(Table_Table14[[#This Row],[NumStores]],10)</f>
        <v>2.3053513694466239</v>
      </c>
      <c r="K24" s="15">
        <v>0.1</v>
      </c>
      <c r="L24" s="39">
        <f>LOG(Table_Table14[[#This Row],[RewardSize]],10)</f>
        <v>-0.99999999999999978</v>
      </c>
      <c r="M24">
        <v>1</v>
      </c>
      <c r="N24" s="38">
        <f>LOG(Table_Table14[[#This Row],[ExpirationMonth]],10)</f>
        <v>0</v>
      </c>
    </row>
    <row r="25" spans="1:14">
      <c r="A25">
        <v>86</v>
      </c>
      <c r="B25" s="38">
        <f>LOG(Table_Table14[[#This Row],[Salerank]],10)</f>
        <v>1.9344984512435675</v>
      </c>
      <c r="C25" s="14">
        <v>4648000</v>
      </c>
      <c r="D25" s="14">
        <f>LOG(Table_Table14[[#This Row],[X2013USSales]],10)</f>
        <v>6.6672661193822735</v>
      </c>
      <c r="E25" s="14">
        <v>4648000</v>
      </c>
      <c r="F25" s="14">
        <f>LOG(Table_Table14[[#This Row],[X2013WorldSales]],10)</f>
        <v>6.6672661193822735</v>
      </c>
      <c r="G25">
        <v>25.59</v>
      </c>
      <c r="H25" s="38">
        <f>LOG(Table_Table14[[#This Row],[ProfitMargin]],10)</f>
        <v>1.4080702858871854</v>
      </c>
      <c r="I25">
        <v>85</v>
      </c>
      <c r="J25" s="38">
        <f>LOG(Table_Table14[[#This Row],[NumStores]],10)</f>
        <v>1.9294189257142926</v>
      </c>
      <c r="K25" s="15">
        <v>0.02</v>
      </c>
      <c r="L25" s="39">
        <f>LOG(Table_Table14[[#This Row],[RewardSize]],10)</f>
        <v>-1.6989700043360185</v>
      </c>
      <c r="M25">
        <v>6</v>
      </c>
      <c r="N25" s="38">
        <f>LOG(Table_Table14[[#This Row],[ExpirationMonth]],10)</f>
        <v>0.77815125038364352</v>
      </c>
    </row>
    <row r="26" spans="1:14">
      <c r="A26">
        <v>61</v>
      </c>
      <c r="B26" s="38">
        <f>LOG(Table_Table14[[#This Row],[Salerank]],10)</f>
        <v>1.7853298350107669</v>
      </c>
      <c r="C26" s="14">
        <v>7022000</v>
      </c>
      <c r="D26" s="14">
        <f>LOG(Table_Table14[[#This Row],[X2013USSales]],10)</f>
        <v>6.8464608251293315</v>
      </c>
      <c r="E26" s="14">
        <v>10485000</v>
      </c>
      <c r="F26" s="14">
        <f>LOG(Table_Table14[[#This Row],[X2013WorldSales]],10)</f>
        <v>7.0205684348013611</v>
      </c>
      <c r="G26">
        <v>87.39</v>
      </c>
      <c r="H26" s="38">
        <f>LOG(Table_Table14[[#This Row],[ProfitMargin]],10)</f>
        <v>1.9414617393473295</v>
      </c>
      <c r="I26">
        <v>1.07</v>
      </c>
      <c r="J26" s="38">
        <f>LOG(Table_Table14[[#This Row],[NumStores]],10)</f>
        <v>2.9383777685209663E-2</v>
      </c>
      <c r="K26" s="15">
        <v>0.1</v>
      </c>
      <c r="L26" s="39">
        <f>LOG(Table_Table14[[#This Row],[RewardSize]],10)</f>
        <v>-0.99999999999999978</v>
      </c>
      <c r="M26">
        <v>2</v>
      </c>
      <c r="N26" s="38">
        <f>LOG(Table_Table14[[#This Row],[ExpirationMonth]],10)</f>
        <v>0.30102999566398114</v>
      </c>
    </row>
    <row r="27" spans="1:14">
      <c r="A27">
        <v>85</v>
      </c>
      <c r="B27" s="38">
        <f>LOG(Table_Table14[[#This Row],[Salerank]],10)</f>
        <v>1.9294189257142926</v>
      </c>
      <c r="C27" s="14">
        <v>4652000</v>
      </c>
      <c r="D27" s="14">
        <f>LOG(Table_Table14[[#This Row],[X2013USSales]],10)</f>
        <v>6.667639706056411</v>
      </c>
      <c r="E27" s="14">
        <v>6077000</v>
      </c>
      <c r="F27" s="14">
        <f>LOG(Table_Table14[[#This Row],[X2013WorldSales]],10)</f>
        <v>6.7836892363473158</v>
      </c>
      <c r="G27">
        <v>89.06</v>
      </c>
      <c r="H27" s="38">
        <f>LOG(Table_Table14[[#This Row],[ProfitMargin]],10)</f>
        <v>1.9496826907952041</v>
      </c>
      <c r="I27">
        <v>823</v>
      </c>
      <c r="J27" s="38">
        <f>LOG(Table_Table14[[#This Row],[NumStores]],10)</f>
        <v>2.9153998352122694</v>
      </c>
      <c r="K27" s="15">
        <v>0.1</v>
      </c>
      <c r="L27" s="39">
        <f>LOG(Table_Table14[[#This Row],[RewardSize]],10)</f>
        <v>-0.99999999999999978</v>
      </c>
      <c r="M27">
        <v>2</v>
      </c>
      <c r="N27" s="38">
        <f>LOG(Table_Table14[[#This Row],[ExpirationMonth]],10)</f>
        <v>0.30102999566398114</v>
      </c>
    </row>
    <row r="28" spans="1:14">
      <c r="A28">
        <v>65</v>
      </c>
      <c r="B28" s="38">
        <f>LOG(Table_Table14[[#This Row],[Salerank]],10)</f>
        <v>1.8129133566428552</v>
      </c>
      <c r="C28" s="14">
        <v>6649000</v>
      </c>
      <c r="D28" s="14">
        <f>LOG(Table_Table14[[#This Row],[X2013USSales]],10)</f>
        <v>6.8227563329513901</v>
      </c>
      <c r="E28" s="14">
        <v>6649000</v>
      </c>
      <c r="F28" s="14">
        <f>LOG(Table_Table14[[#This Row],[X2013WorldSales]],10)</f>
        <v>6.8227563329513901</v>
      </c>
      <c r="G28">
        <v>95.72</v>
      </c>
      <c r="H28" s="38">
        <f>LOG(Table_Table14[[#This Row],[ProfitMargin]],10)</f>
        <v>1.9810026899413997</v>
      </c>
      <c r="I28">
        <v>4.1660000000000004</v>
      </c>
      <c r="J28" s="38">
        <f>LOG(Table_Table14[[#This Row],[NumStores]],10)</f>
        <v>0.61971926561172708</v>
      </c>
      <c r="K28" s="15">
        <v>3.3300000000000003E-2</v>
      </c>
      <c r="L28" s="39">
        <f>LOG(Table_Table14[[#This Row],[RewardSize]],10)</f>
        <v>-1.47755576649368</v>
      </c>
      <c r="M28">
        <v>12</v>
      </c>
      <c r="N28" s="38">
        <f>LOG(Table_Table14[[#This Row],[ExpirationMonth]],10)</f>
        <v>1.0791812460476247</v>
      </c>
    </row>
    <row r="29" spans="1:14">
      <c r="A29">
        <v>97</v>
      </c>
      <c r="B29" s="38">
        <f>LOG(Table_Table14[[#This Row],[Salerank]],10)</f>
        <v>1.9867717342662448</v>
      </c>
      <c r="C29" s="14">
        <v>3784000</v>
      </c>
      <c r="D29" s="14">
        <f>LOG(Table_Table14[[#This Row],[X2013USSales]],10)</f>
        <v>6.5779511277297544</v>
      </c>
      <c r="E29" s="14">
        <v>3784000</v>
      </c>
      <c r="F29" s="14">
        <f>LOG(Table_Table14[[#This Row],[X2013WorldSales]],10)</f>
        <v>6.5779511277297544</v>
      </c>
      <c r="G29">
        <v>16.46</v>
      </c>
      <c r="H29" s="38">
        <f>LOG(Table_Table14[[#This Row],[ProfitMargin]],10)</f>
        <v>1.2164298308762509</v>
      </c>
      <c r="I29">
        <v>132</v>
      </c>
      <c r="J29" s="38">
        <f>LOG(Table_Table14[[#This Row],[NumStores]],10)</f>
        <v>2.1205739312058496</v>
      </c>
      <c r="K29" s="15">
        <v>0.02</v>
      </c>
      <c r="L29" s="39">
        <f>LOG(Table_Table14[[#This Row],[RewardSize]],10)</f>
        <v>-1.6989700043360185</v>
      </c>
      <c r="M29">
        <v>2</v>
      </c>
      <c r="N29" s="38">
        <f>LOG(Table_Table14[[#This Row],[ExpirationMonth]],10)</f>
        <v>0.30102999566398114</v>
      </c>
    </row>
    <row r="30" spans="1:14">
      <c r="A30">
        <v>18</v>
      </c>
      <c r="B30" s="38">
        <f>LOG(Table_Table14[[#This Row],[Salerank]],10)</f>
        <v>1.2552725051033058</v>
      </c>
      <c r="C30" s="14">
        <v>25526000</v>
      </c>
      <c r="D30" s="14">
        <f>LOG(Table_Table14[[#This Row],[X2013USSales]],10)</f>
        <v>7.4069827649009605</v>
      </c>
      <c r="E30" s="14">
        <v>25526000</v>
      </c>
      <c r="F30" s="14">
        <f>LOG(Table_Table14[[#This Row],[X2013WorldSales]],10)</f>
        <v>7.4069827649009605</v>
      </c>
      <c r="G30">
        <v>11.21</v>
      </c>
      <c r="H30" s="38">
        <f>LOG(Table_Table14[[#This Row],[ProfitMargin]],10)</f>
        <v>1.0496056125949731</v>
      </c>
      <c r="I30">
        <v>4.5869999999999997</v>
      </c>
      <c r="J30" s="38">
        <f>LOG(Table_Table14[[#This Row],[NumStores]],10)</f>
        <v>0.66152874013198248</v>
      </c>
      <c r="K30" s="15">
        <v>0.05</v>
      </c>
      <c r="L30" s="39">
        <f>LOG(Table_Table14[[#This Row],[RewardSize]],10)</f>
        <v>-1.301029995663981</v>
      </c>
      <c r="M30">
        <v>12</v>
      </c>
      <c r="N30" s="38">
        <f>LOG(Table_Table14[[#This Row],[ExpirationMonth]],10)</f>
        <v>1.0791812460476247</v>
      </c>
    </row>
    <row r="31" spans="1:14">
      <c r="A31">
        <v>10</v>
      </c>
      <c r="B31" s="38">
        <f>LOG(Table_Table14[[#This Row],[Salerank]],10)</f>
        <v>1</v>
      </c>
      <c r="C31" s="14">
        <v>37534000</v>
      </c>
      <c r="D31" s="14">
        <f>LOG(Table_Table14[[#This Row],[X2013USSales]],10)</f>
        <v>7.5744248496611171</v>
      </c>
      <c r="E31" s="14">
        <v>42982000</v>
      </c>
      <c r="F31" s="14">
        <f>LOG(Table_Table14[[#This Row],[X2013WorldSales]],10)</f>
        <v>7.6332866198281852</v>
      </c>
      <c r="G31">
        <v>44.22</v>
      </c>
      <c r="H31" s="38">
        <f>LOG(Table_Table14[[#This Row],[ProfitMargin]],10)</f>
        <v>1.6456187382426948</v>
      </c>
      <c r="I31">
        <v>1.335</v>
      </c>
      <c r="J31" s="38">
        <f>LOG(Table_Table14[[#This Row],[NumStores]],10)</f>
        <v>0.12548126570059401</v>
      </c>
      <c r="K31" s="15">
        <v>1.4999999999999999E-2</v>
      </c>
      <c r="L31" s="39">
        <f>LOG(Table_Table14[[#This Row],[RewardSize]],10)</f>
        <v>-1.8239087409443187</v>
      </c>
      <c r="M31">
        <v>1</v>
      </c>
      <c r="N31" s="38">
        <f>LOG(Table_Table14[[#This Row],[ExpirationMonth]],10)</f>
        <v>0</v>
      </c>
    </row>
    <row r="32" spans="1:14">
      <c r="A32">
        <v>80</v>
      </c>
      <c r="B32" s="38">
        <f>LOG(Table_Table14[[#This Row],[Salerank]],10)</f>
        <v>1.9030899869919433</v>
      </c>
      <c r="C32" s="14">
        <v>4889000</v>
      </c>
      <c r="D32" s="14">
        <f>LOG(Table_Table14[[#This Row],[X2013USSales]],10)</f>
        <v>6.6892200372638353</v>
      </c>
      <c r="E32" s="14">
        <v>4889000</v>
      </c>
      <c r="F32" s="14">
        <f>LOG(Table_Table14[[#This Row],[X2013WorldSales]],10)</f>
        <v>6.6892200372638353</v>
      </c>
      <c r="G32">
        <v>19.350000000000001</v>
      </c>
      <c r="H32" s="38">
        <f>LOG(Table_Table14[[#This Row],[ProfitMargin]],10)</f>
        <v>1.2866809693549301</v>
      </c>
      <c r="I32">
        <v>226</v>
      </c>
      <c r="J32" s="38">
        <f>LOG(Table_Table14[[#This Row],[NumStores]],10)</f>
        <v>2.3541084391474008</v>
      </c>
      <c r="K32" s="15">
        <v>1.0999999999999999E-2</v>
      </c>
      <c r="L32" s="39">
        <f>LOG(Table_Table14[[#This Row],[RewardSize]],10)</f>
        <v>-1.9586073148417746</v>
      </c>
      <c r="M32">
        <v>3</v>
      </c>
      <c r="N32" s="38">
        <f>LOG(Table_Table14[[#This Row],[ExpirationMonth]],10)</f>
        <v>0.47712125471966244</v>
      </c>
    </row>
    <row r="33" spans="1:22">
      <c r="A33">
        <v>16</v>
      </c>
      <c r="B33" s="38">
        <f>LOG(Table_Table14[[#This Row],[Salerank]],10)</f>
        <v>1.2041199826559246</v>
      </c>
      <c r="C33" s="14">
        <v>26614000</v>
      </c>
      <c r="D33" s="14">
        <f>LOG(Table_Table14[[#This Row],[X2013USSales]],10)</f>
        <v>7.42511015254368</v>
      </c>
      <c r="E33" s="14">
        <v>31283000</v>
      </c>
      <c r="F33" s="14">
        <f>LOG(Table_Table14[[#This Row],[X2013WorldSales]],10)</f>
        <v>7.4953083946746153</v>
      </c>
      <c r="G33">
        <v>45.52</v>
      </c>
      <c r="H33" s="38">
        <f>LOG(Table_Table14[[#This Row],[ProfitMargin]],10)</f>
        <v>1.6582022533870147</v>
      </c>
      <c r="I33">
        <v>1.905</v>
      </c>
      <c r="J33" s="38">
        <f>LOG(Table_Table14[[#This Row],[NumStores]],10)</f>
        <v>0.27989498001163809</v>
      </c>
      <c r="K33" s="15">
        <v>0.01</v>
      </c>
      <c r="L33" s="39">
        <f>LOG(Table_Table14[[#This Row],[RewardSize]],10)</f>
        <v>-1.9999999999999996</v>
      </c>
      <c r="M33">
        <v>12</v>
      </c>
      <c r="N33" s="38">
        <f>LOG(Table_Table14[[#This Row],[ExpirationMonth]],10)</f>
        <v>1.0791812460476247</v>
      </c>
    </row>
    <row r="34" spans="1:22">
      <c r="A34">
        <v>99</v>
      </c>
      <c r="B34" s="38">
        <f>LOG(Table_Table14[[#This Row],[Salerank]],10)</f>
        <v>1.9956351945975497</v>
      </c>
      <c r="C34" s="14">
        <v>3647000</v>
      </c>
      <c r="D34" s="14">
        <f>LOG(Table_Table14[[#This Row],[X2013USSales]],10)</f>
        <v>6.5619357633137811</v>
      </c>
      <c r="E34" s="14">
        <v>4203000</v>
      </c>
      <c r="F34" s="14">
        <f>LOG(Table_Table14[[#This Row],[X2013WorldSales]],10)</f>
        <v>6.623559390005437</v>
      </c>
      <c r="G34">
        <v>23.17</v>
      </c>
      <c r="H34" s="38">
        <f>LOG(Table_Table14[[#This Row],[ProfitMargin]],10)</f>
        <v>1.3649260337899756</v>
      </c>
      <c r="I34">
        <v>1.4710000000000001</v>
      </c>
      <c r="J34" s="38">
        <f>LOG(Table_Table14[[#This Row],[NumStores]],10)</f>
        <v>0.16761267272753011</v>
      </c>
      <c r="K34" s="15">
        <v>0.33329999999999999</v>
      </c>
      <c r="L34" s="39">
        <f>LOG(Table_Table14[[#This Row],[RewardSize]],10)</f>
        <v>-0.4771646863394699</v>
      </c>
      <c r="M34">
        <v>6</v>
      </c>
      <c r="N34" s="38">
        <f>LOG(Table_Table14[[#This Row],[ExpirationMonth]],10)</f>
        <v>0.77815125038364352</v>
      </c>
    </row>
    <row r="35" spans="1:22">
      <c r="A35">
        <v>42</v>
      </c>
      <c r="B35" s="38">
        <f>LOG(Table_Table14[[#This Row],[Salerank]],10)</f>
        <v>1.6232492903979003</v>
      </c>
      <c r="C35" s="14">
        <v>9631000</v>
      </c>
      <c r="D35" s="14">
        <f>LOG(Table_Table14[[#This Row],[X2013USSales]],10)</f>
        <v>6.9836713828601971</v>
      </c>
      <c r="E35" s="14">
        <v>9972000</v>
      </c>
      <c r="F35" s="14">
        <f>LOG(Table_Table14[[#This Row],[X2013WorldSales]],10)</f>
        <v>6.998782269831735</v>
      </c>
      <c r="G35">
        <v>71.56</v>
      </c>
      <c r="H35" s="38">
        <f>LOG(Table_Table14[[#This Row],[ProfitMargin]],10)</f>
        <v>1.8546703318953353</v>
      </c>
      <c r="I35">
        <v>11.513</v>
      </c>
      <c r="J35" s="38">
        <f>LOG(Table_Table14[[#This Row],[NumStores]],10)</f>
        <v>1.061188504662071</v>
      </c>
      <c r="K35" s="15">
        <v>0.08</v>
      </c>
      <c r="L35" s="39">
        <f>LOG(Table_Table14[[#This Row],[RewardSize]],10)</f>
        <v>-1.0969100130080565</v>
      </c>
      <c r="M35">
        <v>1</v>
      </c>
      <c r="N35" s="38">
        <f>LOG(Table_Table14[[#This Row],[ExpirationMonth]],10)</f>
        <v>0</v>
      </c>
    </row>
    <row r="36" spans="1:22">
      <c r="A36">
        <v>31</v>
      </c>
      <c r="B36" s="38">
        <f>LOG(Table_Table14[[#This Row],[Salerank]],10)</f>
        <v>1.4913616938342726</v>
      </c>
      <c r="C36" s="14">
        <v>12861000</v>
      </c>
      <c r="D36" s="14">
        <f>LOG(Table_Table14[[#This Row],[X2013USSales]],10)</f>
        <v>7.1092747382302948</v>
      </c>
      <c r="E36" s="14">
        <v>12917000</v>
      </c>
      <c r="F36" s="14">
        <f>LOG(Table_Table14[[#This Row],[X2013WorldSales]],10)</f>
        <v>7.1111616595775873</v>
      </c>
      <c r="G36">
        <v>11.39</v>
      </c>
      <c r="H36" s="38">
        <f>LOG(Table_Table14[[#This Row],[ProfitMargin]],10)</f>
        <v>1.0565237240791003</v>
      </c>
      <c r="I36">
        <v>26.643999999999998</v>
      </c>
      <c r="J36" s="38">
        <f>LOG(Table_Table14[[#This Row],[NumStores]],10)</f>
        <v>1.4255994249848212</v>
      </c>
      <c r="K36" s="15">
        <v>6.7000000000000004E-2</v>
      </c>
      <c r="L36" s="39">
        <f>LOG(Table_Table14[[#This Row],[RewardSize]],10)</f>
        <v>-1.1739251972991736</v>
      </c>
      <c r="M36">
        <v>36</v>
      </c>
      <c r="N36" s="38">
        <f>LOG(Table_Table14[[#This Row],[ExpirationMonth]],10)</f>
        <v>1.556302500767287</v>
      </c>
    </row>
    <row r="37" spans="1:22">
      <c r="A37">
        <v>37</v>
      </c>
      <c r="B37" s="38">
        <f>LOG(Table_Table14[[#This Row],[Salerank]],10)</f>
        <v>1.5682017240669948</v>
      </c>
      <c r="C37" s="14">
        <v>10967000</v>
      </c>
      <c r="D37" s="14">
        <f>LOG(Table_Table14[[#This Row],[X2013USSales]],10)</f>
        <v>7.0400878434698804</v>
      </c>
      <c r="E37" s="14">
        <v>50081000</v>
      </c>
      <c r="F37" s="14">
        <f>LOG(Table_Table14[[#This Row],[X2013WorldSales]],10)</f>
        <v>7.6996729921302061</v>
      </c>
      <c r="G37">
        <v>70.06</v>
      </c>
      <c r="H37" s="38">
        <f>LOG(Table_Table14[[#This Row],[ProfitMargin]],10)</f>
        <v>1.8454701329816734</v>
      </c>
      <c r="I37">
        <v>1.544</v>
      </c>
      <c r="J37" s="38">
        <f>LOG(Table_Table14[[#This Row],[NumStores]],10)</f>
        <v>0.18864729599971736</v>
      </c>
      <c r="K37" s="15">
        <v>1.4999999999999999E-2</v>
      </c>
      <c r="L37" s="39">
        <f>LOG(Table_Table14[[#This Row],[RewardSize]],10)</f>
        <v>-1.8239087409443187</v>
      </c>
      <c r="M37">
        <v>1</v>
      </c>
      <c r="N37" s="38">
        <f>LOG(Table_Table14[[#This Row],[ExpirationMonth]],10)</f>
        <v>0</v>
      </c>
    </row>
    <row r="38" spans="1:22">
      <c r="A38">
        <v>5</v>
      </c>
      <c r="B38" s="38">
        <f>LOG(Table_Table14[[#This Row],[Salerank]],10)</f>
        <v>0.69897000433601875</v>
      </c>
      <c r="C38" s="14">
        <v>69951000</v>
      </c>
      <c r="D38" s="14">
        <f>LOG(Table_Table14[[#This Row],[X2013USSales]],10)</f>
        <v>7.844793927425096</v>
      </c>
      <c r="E38" s="14">
        <v>78812000</v>
      </c>
      <c r="F38" s="14">
        <f>LOG(Table_Table14[[#This Row],[X2013WorldSales]],10)</f>
        <v>7.8965923486698317</v>
      </c>
      <c r="G38">
        <v>58.4</v>
      </c>
      <c r="H38" s="38">
        <f>LOG(Table_Table14[[#This Row],[ProfitMargin]],10)</f>
        <v>1.7664128471123992</v>
      </c>
      <c r="I38">
        <v>1.9650000000000001</v>
      </c>
      <c r="J38" s="38">
        <f>LOG(Table_Table14[[#This Row],[NumStores]],10)</f>
        <v>0.29336255471144551</v>
      </c>
      <c r="K38" s="15">
        <v>1.4999999999999999E-2</v>
      </c>
      <c r="L38" s="39">
        <f>LOG(Table_Table14[[#This Row],[RewardSize]],10)</f>
        <v>-1.8239087409443187</v>
      </c>
      <c r="M38">
        <v>1</v>
      </c>
      <c r="N38" s="38">
        <f>LOG(Table_Table14[[#This Row],[ExpirationMonth]],10)</f>
        <v>0</v>
      </c>
    </row>
    <row r="39" spans="1:22">
      <c r="A39">
        <v>19</v>
      </c>
      <c r="B39" s="38">
        <f>LOG(Table_Table14[[#This Row],[Salerank]],10)</f>
        <v>1.2787536009528289</v>
      </c>
      <c r="C39" s="14">
        <v>20923000</v>
      </c>
      <c r="D39" s="14">
        <f>LOG(Table_Table14[[#This Row],[X2013USSales]],10)</f>
        <v>7.320623955053537</v>
      </c>
      <c r="E39" s="14">
        <v>27423000</v>
      </c>
      <c r="F39" s="14">
        <f>LOG(Table_Table14[[#This Row],[X2013WorldSales]],10)</f>
        <v>7.4381149636619988</v>
      </c>
      <c r="G39">
        <v>72.400000000000006</v>
      </c>
      <c r="H39" s="38">
        <f>LOG(Table_Table14[[#This Row],[ProfitMargin]],10)</f>
        <v>1.8597385661971468</v>
      </c>
      <c r="I39">
        <v>2.4540000000000002</v>
      </c>
      <c r="J39" s="38">
        <f>LOG(Table_Table14[[#This Row],[NumStores]],10)</f>
        <v>0.38987455839098545</v>
      </c>
      <c r="K39" s="15">
        <v>0.05</v>
      </c>
      <c r="L39" s="39">
        <f>LOG(Table_Table14[[#This Row],[RewardSize]],10)</f>
        <v>-1.301029995663981</v>
      </c>
      <c r="M39">
        <v>24</v>
      </c>
      <c r="N39" s="38">
        <f>LOG(Table_Table14[[#This Row],[ExpirationMonth]],10)</f>
        <v>1.3802112417116059</v>
      </c>
    </row>
    <row r="40" spans="1:22">
      <c r="A40">
        <v>57</v>
      </c>
      <c r="B40" s="38">
        <f>LOG(Table_Table14[[#This Row],[Salerank]],10)</f>
        <v>1.7558748556724912</v>
      </c>
      <c r="C40" s="14">
        <v>7525000</v>
      </c>
      <c r="D40" s="14">
        <f>LOG(Table_Table14[[#This Row],[X2013USSales]],10)</f>
        <v>6.8765065042658806</v>
      </c>
      <c r="E40" s="14">
        <v>13307000</v>
      </c>
      <c r="F40" s="14">
        <f>LOG(Table_Table14[[#This Row],[X2013WorldSales]],10)</f>
        <v>7.1240801568796996</v>
      </c>
      <c r="G40">
        <v>79.33</v>
      </c>
      <c r="H40" s="38">
        <f>LOG(Table_Table14[[#This Row],[ProfitMargin]],10)</f>
        <v>1.8994374542861776</v>
      </c>
      <c r="I40">
        <v>868</v>
      </c>
      <c r="J40" s="38">
        <f>LOG(Table_Table14[[#This Row],[NumStores]],10)</f>
        <v>2.9385197251764916</v>
      </c>
      <c r="K40" s="15">
        <v>0.04</v>
      </c>
      <c r="L40" s="39">
        <f>LOG(Table_Table14[[#This Row],[RewardSize]],10)</f>
        <v>-1.3979400086720375</v>
      </c>
      <c r="M40">
        <v>12</v>
      </c>
      <c r="N40" s="38">
        <f>LOG(Table_Table14[[#This Row],[ExpirationMonth]],10)</f>
        <v>1.0791812460476247</v>
      </c>
    </row>
    <row r="41" spans="1:22">
      <c r="A41">
        <v>77</v>
      </c>
      <c r="B41" s="38">
        <f>LOG(Table_Table14[[#This Row],[Salerank]],10)</f>
        <v>1.8864907251724818</v>
      </c>
      <c r="C41" s="14">
        <v>5165000</v>
      </c>
      <c r="D41" s="14">
        <f>LOG(Table_Table14[[#This Row],[X2013USSales]],10)</f>
        <v>6.7130703258556386</v>
      </c>
      <c r="E41" s="14">
        <v>5165000</v>
      </c>
      <c r="F41" s="14">
        <f>LOG(Table_Table14[[#This Row],[X2013WorldSales]],10)</f>
        <v>6.7130703258556386</v>
      </c>
      <c r="G41">
        <v>2.65</v>
      </c>
      <c r="H41" s="38">
        <f>LOG(Table_Table14[[#This Row],[ProfitMargin]],10)</f>
        <v>0.42324587393680779</v>
      </c>
      <c r="I41">
        <v>1.276</v>
      </c>
      <c r="J41" s="38">
        <f>LOG(Table_Table14[[#This Row],[NumStores]],10)</f>
        <v>0.10585067438514352</v>
      </c>
      <c r="K41" s="15">
        <v>1.11E-2</v>
      </c>
      <c r="L41" s="39">
        <f>LOG(Table_Table14[[#This Row],[RewardSize]],10)</f>
        <v>-1.9546770212133424</v>
      </c>
      <c r="M41">
        <v>3</v>
      </c>
      <c r="N41" s="38">
        <f>LOG(Table_Table14[[#This Row],[ExpirationMonth]],10)</f>
        <v>0.47712125471966244</v>
      </c>
    </row>
    <row r="42" spans="1:22">
      <c r="A42">
        <v>27</v>
      </c>
      <c r="B42" s="38">
        <f>LOG(Table_Table14[[#This Row],[Salerank]],10)</f>
        <v>1.4313637641589871</v>
      </c>
      <c r="C42" s="14">
        <v>16330000</v>
      </c>
      <c r="D42" s="14">
        <f>LOG(Table_Table14[[#This Row],[X2013USSales]],10)</f>
        <v>7.2129861847366676</v>
      </c>
      <c r="E42" s="14">
        <v>16330000</v>
      </c>
      <c r="F42" s="14">
        <f>LOG(Table_Table14[[#This Row],[X2013WorldSales]],10)</f>
        <v>7.2129861847366676</v>
      </c>
      <c r="G42">
        <v>38.69</v>
      </c>
      <c r="H42" s="38">
        <f>LOG(Table_Table14[[#This Row],[ProfitMargin]],10)</f>
        <v>1.5875987297212448</v>
      </c>
      <c r="I42">
        <v>4.4939999999999998</v>
      </c>
      <c r="J42" s="38">
        <f>LOG(Table_Table14[[#This Row],[NumStores]],10)</f>
        <v>0.65263306808311006</v>
      </c>
      <c r="K42" s="15">
        <v>0.02</v>
      </c>
      <c r="L42" s="39">
        <f>LOG(Table_Table14[[#This Row],[RewardSize]],10)</f>
        <v>-1.6989700043360185</v>
      </c>
      <c r="M42">
        <v>24</v>
      </c>
      <c r="N42" s="38">
        <f>LOG(Table_Table14[[#This Row],[ExpirationMonth]],10)</f>
        <v>1.3802112417116059</v>
      </c>
    </row>
    <row r="43" spans="1:22">
      <c r="A43">
        <v>6</v>
      </c>
      <c r="B43" s="38">
        <f>LOG(Table_Table14[[#This Row],[Salerank]],10)</f>
        <v>0.77815125038364352</v>
      </c>
      <c r="C43" s="14">
        <v>68068000</v>
      </c>
      <c r="D43" s="14">
        <f>LOG(Table_Table14[[#This Row],[X2013USSales]],10)</f>
        <v>7.8329429901855541</v>
      </c>
      <c r="E43" s="14">
        <v>70096000</v>
      </c>
      <c r="F43" s="14">
        <f>LOG(Table_Table14[[#This Row],[X2013WorldSales]],10)</f>
        <v>7.8456932358340996</v>
      </c>
      <c r="G43">
        <v>23.47</v>
      </c>
      <c r="H43" s="38">
        <f>LOG(Table_Table14[[#This Row],[ProfitMargin]],10)</f>
        <v>1.3705130895985924</v>
      </c>
      <c r="I43">
        <v>7.9980000000000002</v>
      </c>
      <c r="J43" s="38">
        <f>LOG(Table_Table14[[#This Row],[NumStores]],10)</f>
        <v>0.9029813997975028</v>
      </c>
      <c r="K43" s="15">
        <v>0.1</v>
      </c>
      <c r="L43" s="39">
        <f>LOG(Table_Table14[[#This Row],[RewardSize]],10)</f>
        <v>-0.99999999999999978</v>
      </c>
      <c r="M43">
        <v>6</v>
      </c>
      <c r="N43" s="38">
        <f>LOG(Table_Table14[[#This Row],[ExpirationMonth]],10)</f>
        <v>0.77815125038364352</v>
      </c>
    </row>
    <row r="45" spans="1:22">
      <c r="A45" s="25" t="s">
        <v>576</v>
      </c>
      <c r="K45" s="25" t="s">
        <v>577</v>
      </c>
      <c r="U45" s="25" t="s">
        <v>579</v>
      </c>
    </row>
    <row r="46" spans="1:22">
      <c r="A46" s="13" t="s">
        <v>575</v>
      </c>
      <c r="B46" s="6" t="s">
        <v>1</v>
      </c>
      <c r="K46" s="8" t="s">
        <v>12</v>
      </c>
      <c r="L46" s="8" t="s">
        <v>570</v>
      </c>
      <c r="U46" s="13" t="s">
        <v>575</v>
      </c>
      <c r="V46" s="8" t="s">
        <v>570</v>
      </c>
    </row>
    <row r="47" spans="1:22">
      <c r="A47" t="s">
        <v>537</v>
      </c>
      <c r="K47" t="s">
        <v>537</v>
      </c>
      <c r="L47"/>
      <c r="U47" t="s">
        <v>537</v>
      </c>
    </row>
    <row r="48" spans="1:22" ht="16.2" thickBot="1">
      <c r="L48"/>
    </row>
    <row r="49" spans="1:29">
      <c r="A49" s="19" t="s">
        <v>538</v>
      </c>
      <c r="B49" s="19"/>
      <c r="K49" s="19" t="s">
        <v>538</v>
      </c>
      <c r="L49" s="19"/>
      <c r="U49" s="19" t="s">
        <v>538</v>
      </c>
      <c r="V49" s="19"/>
    </row>
    <row r="50" spans="1:29">
      <c r="A50" s="16" t="s">
        <v>539</v>
      </c>
      <c r="B50" s="16">
        <v>0.11967012586731496</v>
      </c>
      <c r="K50" s="16" t="s">
        <v>539</v>
      </c>
      <c r="L50" s="16">
        <v>7.1491305570566002E-2</v>
      </c>
      <c r="U50" s="16" t="s">
        <v>539</v>
      </c>
      <c r="V50" s="16">
        <v>3.7550464092033393E-2</v>
      </c>
    </row>
    <row r="51" spans="1:29">
      <c r="A51" s="16" t="s">
        <v>540</v>
      </c>
      <c r="B51" s="16">
        <v>1.4320939025099006E-2</v>
      </c>
      <c r="K51" s="16" t="s">
        <v>540</v>
      </c>
      <c r="L51" s="16">
        <v>5.1110067721840419E-3</v>
      </c>
      <c r="U51" s="16" t="s">
        <v>540</v>
      </c>
      <c r="V51" s="16">
        <v>1.4100373535270894E-3</v>
      </c>
    </row>
    <row r="52" spans="1:29">
      <c r="A52" s="16" t="s">
        <v>541</v>
      </c>
      <c r="B52" s="16">
        <v>-1.032103749927352E-2</v>
      </c>
      <c r="K52" s="16" t="s">
        <v>541</v>
      </c>
      <c r="L52" s="16">
        <v>-1.9761218058511356E-2</v>
      </c>
      <c r="U52" s="16" t="s">
        <v>541</v>
      </c>
      <c r="V52" s="16">
        <v>-2.3554711712634731E-2</v>
      </c>
    </row>
    <row r="53" spans="1:29">
      <c r="A53" s="16" t="s">
        <v>542</v>
      </c>
      <c r="B53" s="16">
        <v>0.48786699580699355</v>
      </c>
      <c r="K53" s="16" t="s">
        <v>542</v>
      </c>
      <c r="L53" s="16">
        <v>8.0606052879252186</v>
      </c>
      <c r="U53" s="16" t="s">
        <v>542</v>
      </c>
      <c r="V53" s="16">
        <v>0.4910517599244133</v>
      </c>
    </row>
    <row r="54" spans="1:29" ht="16.2" thickBot="1">
      <c r="A54" s="17" t="s">
        <v>543</v>
      </c>
      <c r="B54" s="17">
        <v>42</v>
      </c>
      <c r="K54" s="17" t="s">
        <v>543</v>
      </c>
      <c r="L54" s="17">
        <v>42</v>
      </c>
      <c r="U54" s="17" t="s">
        <v>543</v>
      </c>
      <c r="V54" s="17">
        <v>42</v>
      </c>
    </row>
    <row r="55" spans="1:29">
      <c r="L55"/>
    </row>
    <row r="56" spans="1:29" ht="16.2" thickBot="1">
      <c r="A56" t="s">
        <v>544</v>
      </c>
      <c r="K56" t="s">
        <v>544</v>
      </c>
      <c r="L56"/>
      <c r="U56" t="s">
        <v>544</v>
      </c>
    </row>
    <row r="57" spans="1:29">
      <c r="A57" s="18"/>
      <c r="B57" s="18" t="s">
        <v>549</v>
      </c>
      <c r="C57" s="18" t="s">
        <v>550</v>
      </c>
      <c r="D57" s="18" t="s">
        <v>551</v>
      </c>
      <c r="E57" s="18" t="s">
        <v>552</v>
      </c>
      <c r="F57" s="18" t="s">
        <v>553</v>
      </c>
      <c r="K57" s="18"/>
      <c r="L57" s="18" t="s">
        <v>549</v>
      </c>
      <c r="M57" s="18" t="s">
        <v>550</v>
      </c>
      <c r="N57" s="18" t="s">
        <v>551</v>
      </c>
      <c r="O57" s="18" t="s">
        <v>552</v>
      </c>
      <c r="P57" s="18" t="s">
        <v>553</v>
      </c>
      <c r="U57" s="18"/>
      <c r="V57" s="18" t="s">
        <v>549</v>
      </c>
      <c r="W57" s="18" t="s">
        <v>550</v>
      </c>
      <c r="X57" s="18" t="s">
        <v>551</v>
      </c>
      <c r="Y57" s="18" t="s">
        <v>552</v>
      </c>
      <c r="Z57" s="18" t="s">
        <v>553</v>
      </c>
    </row>
    <row r="58" spans="1:29">
      <c r="A58" s="16" t="s">
        <v>545</v>
      </c>
      <c r="B58" s="16">
        <v>1</v>
      </c>
      <c r="C58" s="16">
        <v>0.13832441249594218</v>
      </c>
      <c r="D58" s="16">
        <v>0.13832441249594218</v>
      </c>
      <c r="E58" s="16">
        <v>0.58116032254696215</v>
      </c>
      <c r="F58" s="16">
        <v>0.45033005733216414</v>
      </c>
      <c r="K58" s="16" t="s">
        <v>545</v>
      </c>
      <c r="L58" s="16">
        <v>1</v>
      </c>
      <c r="M58" s="16">
        <v>13.351409976593914</v>
      </c>
      <c r="N58" s="16">
        <v>13.351409976593914</v>
      </c>
      <c r="O58" s="16">
        <v>0.20549053440030135</v>
      </c>
      <c r="P58" s="16">
        <v>0.6527747399728816</v>
      </c>
      <c r="U58" s="16" t="s">
        <v>545</v>
      </c>
      <c r="V58" s="16">
        <v>1</v>
      </c>
      <c r="W58" s="16">
        <v>1.3619399411039623E-2</v>
      </c>
      <c r="X58" s="16">
        <v>1.3619399411039623E-2</v>
      </c>
      <c r="Y58" s="16">
        <v>5.6481134650710668E-2</v>
      </c>
      <c r="Z58" s="16">
        <v>0.81335981304302285</v>
      </c>
    </row>
    <row r="59" spans="1:29">
      <c r="A59" s="16" t="s">
        <v>546</v>
      </c>
      <c r="B59" s="16">
        <v>40</v>
      </c>
      <c r="C59" s="16">
        <v>9.5205682239096436</v>
      </c>
      <c r="D59" s="16">
        <v>0.23801420559774109</v>
      </c>
      <c r="E59" s="16"/>
      <c r="F59" s="16"/>
      <c r="K59" s="16" t="s">
        <v>546</v>
      </c>
      <c r="L59" s="16">
        <v>40</v>
      </c>
      <c r="M59" s="16">
        <v>2598.9343043091203</v>
      </c>
      <c r="N59" s="16">
        <v>64.973357607728005</v>
      </c>
      <c r="O59" s="16"/>
      <c r="P59" s="16"/>
      <c r="U59" s="16" t="s">
        <v>546</v>
      </c>
      <c r="V59" s="16">
        <v>40</v>
      </c>
      <c r="W59" s="16">
        <v>9.6452732369945462</v>
      </c>
      <c r="X59" s="16">
        <v>0.24113183092486365</v>
      </c>
      <c r="Y59" s="16"/>
      <c r="Z59" s="16"/>
    </row>
    <row r="60" spans="1:29" ht="16.2" thickBot="1">
      <c r="A60" s="17" t="s">
        <v>547</v>
      </c>
      <c r="B60" s="17">
        <v>41</v>
      </c>
      <c r="C60" s="17">
        <v>9.6588926364055858</v>
      </c>
      <c r="D60" s="17"/>
      <c r="E60" s="17"/>
      <c r="F60" s="17"/>
      <c r="K60" s="17" t="s">
        <v>547</v>
      </c>
      <c r="L60" s="17">
        <v>41</v>
      </c>
      <c r="M60" s="17">
        <v>2612.2857142857142</v>
      </c>
      <c r="N60" s="17"/>
      <c r="O60" s="17"/>
      <c r="P60" s="17"/>
      <c r="U60" s="17" t="s">
        <v>547</v>
      </c>
      <c r="V60" s="17">
        <v>41</v>
      </c>
      <c r="W60" s="17">
        <v>9.6588926364055858</v>
      </c>
      <c r="X60" s="17"/>
      <c r="Y60" s="17"/>
      <c r="Z60" s="17"/>
    </row>
    <row r="61" spans="1:29" ht="16.2" thickBot="1">
      <c r="L61"/>
    </row>
    <row r="62" spans="1:29">
      <c r="A62" s="18"/>
      <c r="B62" s="18" t="s">
        <v>554</v>
      </c>
      <c r="C62" s="18" t="s">
        <v>542</v>
      </c>
      <c r="D62" s="18" t="s">
        <v>555</v>
      </c>
      <c r="E62" s="18" t="s">
        <v>556</v>
      </c>
      <c r="F62" s="18" t="s">
        <v>557</v>
      </c>
      <c r="G62" s="18" t="s">
        <v>558</v>
      </c>
      <c r="H62" s="18" t="s">
        <v>559</v>
      </c>
      <c r="I62" s="18" t="s">
        <v>560</v>
      </c>
      <c r="K62" s="18"/>
      <c r="L62" s="18" t="s">
        <v>554</v>
      </c>
      <c r="M62" s="18" t="s">
        <v>542</v>
      </c>
      <c r="N62" s="18" t="s">
        <v>555</v>
      </c>
      <c r="O62" s="18" t="s">
        <v>556</v>
      </c>
      <c r="P62" s="18" t="s">
        <v>557</v>
      </c>
      <c r="Q62" s="18" t="s">
        <v>558</v>
      </c>
      <c r="R62" s="18" t="s">
        <v>559</v>
      </c>
      <c r="S62" s="18" t="s">
        <v>560</v>
      </c>
      <c r="U62" s="18"/>
      <c r="V62" s="18" t="s">
        <v>554</v>
      </c>
      <c r="W62" s="18" t="s">
        <v>542</v>
      </c>
      <c r="X62" s="18" t="s">
        <v>555</v>
      </c>
      <c r="Y62" s="18" t="s">
        <v>556</v>
      </c>
      <c r="Z62" s="18" t="s">
        <v>557</v>
      </c>
      <c r="AA62" s="18" t="s">
        <v>558</v>
      </c>
      <c r="AB62" s="18" t="s">
        <v>559</v>
      </c>
      <c r="AC62" s="18" t="s">
        <v>560</v>
      </c>
    </row>
    <row r="63" spans="1:29">
      <c r="A63" s="16" t="s">
        <v>548</v>
      </c>
      <c r="B63" s="16">
        <v>0.68553307004065211</v>
      </c>
      <c r="C63" s="16">
        <v>0.14236589598857516</v>
      </c>
      <c r="D63" s="16">
        <v>4.8152899630938721</v>
      </c>
      <c r="E63" s="16">
        <v>2.128965479400725E-5</v>
      </c>
      <c r="F63" s="16">
        <v>0.39780086123924019</v>
      </c>
      <c r="G63" s="16">
        <v>0.97326527884206404</v>
      </c>
      <c r="H63" s="16">
        <v>0.39780086123924019</v>
      </c>
      <c r="I63" s="16">
        <v>0.97326527884206404</v>
      </c>
      <c r="K63" s="16" t="s">
        <v>548</v>
      </c>
      <c r="L63" s="16">
        <v>9.2457924192686036</v>
      </c>
      <c r="M63" s="16">
        <v>4.9552652235503993</v>
      </c>
      <c r="N63" s="16">
        <v>1.8658521798847496</v>
      </c>
      <c r="O63" s="16">
        <v>6.9407238513691849E-2</v>
      </c>
      <c r="P63" s="16">
        <v>-0.76917217648962399</v>
      </c>
      <c r="Q63" s="16">
        <v>19.260757015026833</v>
      </c>
      <c r="R63" s="16">
        <v>-0.76917217648962399</v>
      </c>
      <c r="S63" s="16">
        <v>19.260757015026833</v>
      </c>
      <c r="U63" s="16" t="s">
        <v>548</v>
      </c>
      <c r="V63" s="16">
        <v>0.5239699774153157</v>
      </c>
      <c r="W63" s="16">
        <v>0.3018745642540932</v>
      </c>
      <c r="X63" s="16">
        <v>1.7357208571381351</v>
      </c>
      <c r="Y63" s="16">
        <v>9.0311919994855314E-2</v>
      </c>
      <c r="Z63" s="16">
        <v>-8.6141275358062042E-2</v>
      </c>
      <c r="AA63" s="16">
        <v>1.1340812301886936</v>
      </c>
      <c r="AB63" s="16">
        <v>-8.6141275358062042E-2</v>
      </c>
      <c r="AC63" s="16">
        <v>1.1340812301886936</v>
      </c>
    </row>
    <row r="64" spans="1:29" ht="16.2" thickBot="1">
      <c r="A64" s="17" t="s">
        <v>1</v>
      </c>
      <c r="B64" s="17">
        <v>-1.873566701073732E-3</v>
      </c>
      <c r="C64" s="17">
        <v>2.4576564908496989E-3</v>
      </c>
      <c r="D64" s="17">
        <v>-0.76233871903960571</v>
      </c>
      <c r="E64" s="17">
        <v>0.45033005733217013</v>
      </c>
      <c r="F64" s="17">
        <v>-6.8406757525565345E-3</v>
      </c>
      <c r="G64" s="17">
        <v>3.0935423504090702E-3</v>
      </c>
      <c r="H64" s="17">
        <v>-6.8406757525565345E-3</v>
      </c>
      <c r="I64" s="17">
        <v>3.0935423504090702E-3</v>
      </c>
      <c r="K64" s="17" t="s">
        <v>570</v>
      </c>
      <c r="L64" s="17">
        <v>-1.3970048370924688</v>
      </c>
      <c r="M64" s="17">
        <v>3.0817826020504788</v>
      </c>
      <c r="N64" s="17">
        <v>-0.45331063786360692</v>
      </c>
      <c r="O64" s="17">
        <v>0.65277473997287472</v>
      </c>
      <c r="P64" s="17">
        <v>-7.6255198123707242</v>
      </c>
      <c r="Q64" s="17">
        <v>4.8315101381857861</v>
      </c>
      <c r="R64" s="17">
        <v>-7.6255198123707242</v>
      </c>
      <c r="S64" s="17">
        <v>4.8315101381857861</v>
      </c>
      <c r="U64" s="17" t="s">
        <v>570</v>
      </c>
      <c r="V64" s="17">
        <v>4.4618331123452384E-2</v>
      </c>
      <c r="W64" s="17">
        <v>0.18774207598383089</v>
      </c>
      <c r="X64" s="17">
        <v>0.23765759960646807</v>
      </c>
      <c r="Y64" s="17">
        <v>0.81335981304302662</v>
      </c>
      <c r="Z64" s="17">
        <v>-0.33482255837247871</v>
      </c>
      <c r="AA64" s="17">
        <v>0.42405922061938345</v>
      </c>
      <c r="AB64" s="17">
        <v>-0.33482255837247871</v>
      </c>
      <c r="AC64" s="17">
        <v>0.42405922061938345</v>
      </c>
    </row>
    <row r="65" spans="1:26">
      <c r="L65"/>
    </row>
    <row r="66" spans="1:26">
      <c r="A66" s="13" t="s">
        <v>575</v>
      </c>
      <c r="B66" s="29" t="s">
        <v>2</v>
      </c>
      <c r="K66" s="8" t="s">
        <v>12</v>
      </c>
      <c r="L66" s="29" t="s">
        <v>571</v>
      </c>
      <c r="U66" s="13" t="s">
        <v>575</v>
      </c>
      <c r="V66" s="29" t="s">
        <v>571</v>
      </c>
    </row>
    <row r="67" spans="1:26">
      <c r="A67" t="s">
        <v>537</v>
      </c>
      <c r="K67" t="s">
        <v>537</v>
      </c>
      <c r="L67"/>
      <c r="U67" t="s">
        <v>537</v>
      </c>
    </row>
    <row r="68" spans="1:26" ht="16.2" thickBot="1">
      <c r="L68"/>
    </row>
    <row r="69" spans="1:26">
      <c r="A69" s="19" t="s">
        <v>538</v>
      </c>
      <c r="B69" s="19"/>
      <c r="K69" s="19" t="s">
        <v>538</v>
      </c>
      <c r="L69" s="19"/>
      <c r="U69" s="19" t="s">
        <v>538</v>
      </c>
      <c r="V69" s="19"/>
    </row>
    <row r="70" spans="1:26">
      <c r="A70" s="16" t="s">
        <v>539</v>
      </c>
      <c r="B70" s="16">
        <v>0.16433115554158625</v>
      </c>
      <c r="K70" s="16" t="s">
        <v>539</v>
      </c>
      <c r="L70" s="16">
        <v>0.10325114702558554</v>
      </c>
      <c r="U70" s="16" t="s">
        <v>539</v>
      </c>
      <c r="V70" s="16">
        <v>2.7114553043046893E-3</v>
      </c>
    </row>
    <row r="71" spans="1:26">
      <c r="A71" s="16" t="s">
        <v>540</v>
      </c>
      <c r="B71" s="16">
        <v>2.7004728681633016E-2</v>
      </c>
      <c r="K71" s="16" t="s">
        <v>540</v>
      </c>
      <c r="L71" s="16">
        <v>1.066079936209908E-2</v>
      </c>
      <c r="U71" s="16" t="s">
        <v>540</v>
      </c>
      <c r="V71" s="16">
        <v>7.3519898672420344E-6</v>
      </c>
    </row>
    <row r="72" spans="1:26">
      <c r="A72" s="16" t="s">
        <v>541</v>
      </c>
      <c r="B72" s="16">
        <v>2.6798468986738433E-3</v>
      </c>
      <c r="K72" s="16" t="s">
        <v>541</v>
      </c>
      <c r="L72" s="16">
        <v>-1.4072680653848443E-2</v>
      </c>
      <c r="U72" s="16" t="s">
        <v>541</v>
      </c>
      <c r="V72" s="16">
        <v>-2.4992464210386076E-2</v>
      </c>
    </row>
    <row r="73" spans="1:26">
      <c r="A73" s="16" t="s">
        <v>542</v>
      </c>
      <c r="B73" s="16">
        <v>0.48471787829092994</v>
      </c>
      <c r="K73" s="16" t="s">
        <v>542</v>
      </c>
      <c r="L73" s="16">
        <v>8.0380915962827206</v>
      </c>
      <c r="U73" s="16" t="s">
        <v>542</v>
      </c>
      <c r="V73" s="16">
        <v>0.49139652075296569</v>
      </c>
    </row>
    <row r="74" spans="1:26" ht="16.2" thickBot="1">
      <c r="A74" s="17" t="s">
        <v>543</v>
      </c>
      <c r="B74" s="17">
        <v>42</v>
      </c>
      <c r="K74" s="17" t="s">
        <v>543</v>
      </c>
      <c r="L74" s="17">
        <v>42</v>
      </c>
      <c r="U74" s="17" t="s">
        <v>543</v>
      </c>
      <c r="V74" s="17">
        <v>42</v>
      </c>
    </row>
    <row r="75" spans="1:26">
      <c r="L75"/>
    </row>
    <row r="76" spans="1:26" ht="16.2" thickBot="1">
      <c r="A76" t="s">
        <v>544</v>
      </c>
      <c r="K76" t="s">
        <v>544</v>
      </c>
      <c r="L76"/>
      <c r="U76" t="s">
        <v>544</v>
      </c>
    </row>
    <row r="77" spans="1:26">
      <c r="A77" s="18"/>
      <c r="B77" s="18" t="s">
        <v>549</v>
      </c>
      <c r="C77" s="18" t="s">
        <v>550</v>
      </c>
      <c r="D77" s="18" t="s">
        <v>551</v>
      </c>
      <c r="E77" s="18" t="s">
        <v>552</v>
      </c>
      <c r="F77" s="18" t="s">
        <v>553</v>
      </c>
      <c r="K77" s="18"/>
      <c r="L77" s="18" t="s">
        <v>549</v>
      </c>
      <c r="M77" s="18" t="s">
        <v>550</v>
      </c>
      <c r="N77" s="18" t="s">
        <v>551</v>
      </c>
      <c r="O77" s="18" t="s">
        <v>552</v>
      </c>
      <c r="P77" s="18" t="s">
        <v>553</v>
      </c>
      <c r="U77" s="18"/>
      <c r="V77" s="18" t="s">
        <v>549</v>
      </c>
      <c r="W77" s="18" t="s">
        <v>550</v>
      </c>
      <c r="X77" s="18" t="s">
        <v>551</v>
      </c>
      <c r="Y77" s="18" t="s">
        <v>552</v>
      </c>
      <c r="Z77" s="18" t="s">
        <v>553</v>
      </c>
    </row>
    <row r="78" spans="1:26">
      <c r="A78" s="16" t="s">
        <v>545</v>
      </c>
      <c r="B78" s="16">
        <v>1</v>
      </c>
      <c r="C78" s="16">
        <v>0.26083577501115585</v>
      </c>
      <c r="D78" s="16">
        <v>0.26083577501115585</v>
      </c>
      <c r="E78" s="16">
        <v>1.110168958788166</v>
      </c>
      <c r="F78" s="16">
        <v>0.2983684797230966</v>
      </c>
      <c r="K78" s="16" t="s">
        <v>545</v>
      </c>
      <c r="L78" s="16">
        <v>1</v>
      </c>
      <c r="M78" s="16">
        <v>27.849053876477683</v>
      </c>
      <c r="N78" s="16">
        <v>27.849053876477683</v>
      </c>
      <c r="O78" s="16">
        <v>0.43102706757097131</v>
      </c>
      <c r="P78" s="16">
        <v>0.51524487788288198</v>
      </c>
      <c r="U78" s="16" t="s">
        <v>545</v>
      </c>
      <c r="V78" s="16">
        <v>1</v>
      </c>
      <c r="W78" s="16">
        <v>7.101208079163257E-5</v>
      </c>
      <c r="X78" s="16">
        <v>7.101208079163257E-5</v>
      </c>
      <c r="Y78" s="16">
        <v>2.9408175677577737E-4</v>
      </c>
      <c r="Z78" s="16">
        <v>0.98640315247093335</v>
      </c>
    </row>
    <row r="79" spans="1:26">
      <c r="A79" s="16" t="s">
        <v>546</v>
      </c>
      <c r="B79" s="16">
        <v>40</v>
      </c>
      <c r="C79" s="16">
        <v>9.39805686139443</v>
      </c>
      <c r="D79" s="16">
        <v>0.23495142153486076</v>
      </c>
      <c r="E79" s="16"/>
      <c r="F79" s="16"/>
      <c r="K79" s="16" t="s">
        <v>546</v>
      </c>
      <c r="L79" s="16">
        <v>40</v>
      </c>
      <c r="M79" s="16">
        <v>2584.4366604092365</v>
      </c>
      <c r="N79" s="16">
        <v>64.610916510230908</v>
      </c>
      <c r="O79" s="16"/>
      <c r="P79" s="16"/>
      <c r="U79" s="16" t="s">
        <v>546</v>
      </c>
      <c r="V79" s="16">
        <v>40</v>
      </c>
      <c r="W79" s="16">
        <v>9.6588216243247942</v>
      </c>
      <c r="X79" s="16">
        <v>0.24147054060811984</v>
      </c>
      <c r="Y79" s="16"/>
      <c r="Z79" s="16"/>
    </row>
    <row r="80" spans="1:26" ht="16.2" thickBot="1">
      <c r="A80" s="17" t="s">
        <v>547</v>
      </c>
      <c r="B80" s="17">
        <v>41</v>
      </c>
      <c r="C80" s="17">
        <v>9.6588926364055858</v>
      </c>
      <c r="D80" s="17"/>
      <c r="E80" s="17"/>
      <c r="F80" s="17"/>
      <c r="K80" s="17" t="s">
        <v>547</v>
      </c>
      <c r="L80" s="17">
        <v>41</v>
      </c>
      <c r="M80" s="17">
        <v>2612.2857142857142</v>
      </c>
      <c r="N80" s="17"/>
      <c r="O80" s="17"/>
      <c r="P80" s="17"/>
      <c r="U80" s="17" t="s">
        <v>547</v>
      </c>
      <c r="V80" s="17">
        <v>41</v>
      </c>
      <c r="W80" s="17">
        <v>9.6588926364055858</v>
      </c>
      <c r="X80" s="17"/>
      <c r="Y80" s="17"/>
      <c r="Z80" s="17"/>
    </row>
    <row r="81" spans="1:29" ht="16.2" thickBot="1">
      <c r="L81"/>
    </row>
    <row r="82" spans="1:29">
      <c r="A82" s="18"/>
      <c r="B82" s="18" t="s">
        <v>554</v>
      </c>
      <c r="C82" s="18" t="s">
        <v>542</v>
      </c>
      <c r="D82" s="18" t="s">
        <v>555</v>
      </c>
      <c r="E82" s="18" t="s">
        <v>556</v>
      </c>
      <c r="F82" s="18" t="s">
        <v>557</v>
      </c>
      <c r="G82" s="18" t="s">
        <v>558</v>
      </c>
      <c r="H82" s="18" t="s">
        <v>559</v>
      </c>
      <c r="I82" s="18" t="s">
        <v>560</v>
      </c>
      <c r="K82" s="18"/>
      <c r="L82" s="18" t="s">
        <v>554</v>
      </c>
      <c r="M82" s="18" t="s">
        <v>542</v>
      </c>
      <c r="N82" s="18" t="s">
        <v>555</v>
      </c>
      <c r="O82" s="18" t="s">
        <v>556</v>
      </c>
      <c r="P82" s="18" t="s">
        <v>557</v>
      </c>
      <c r="Q82" s="18" t="s">
        <v>558</v>
      </c>
      <c r="R82" s="18" t="s">
        <v>559</v>
      </c>
      <c r="S82" s="18" t="s">
        <v>560</v>
      </c>
      <c r="U82" s="18"/>
      <c r="V82" s="18" t="s">
        <v>554</v>
      </c>
      <c r="W82" s="18" t="s">
        <v>542</v>
      </c>
      <c r="X82" s="18" t="s">
        <v>555</v>
      </c>
      <c r="Y82" s="18" t="s">
        <v>556</v>
      </c>
      <c r="Z82" s="18" t="s">
        <v>557</v>
      </c>
      <c r="AA82" s="18" t="s">
        <v>558</v>
      </c>
      <c r="AB82" s="18" t="s">
        <v>559</v>
      </c>
      <c r="AC82" s="18" t="s">
        <v>560</v>
      </c>
    </row>
    <row r="83" spans="1:29">
      <c r="A83" s="16" t="s">
        <v>548</v>
      </c>
      <c r="B83" s="16">
        <v>0.66081893154759375</v>
      </c>
      <c r="C83" s="16">
        <v>9.8419440269110162E-2</v>
      </c>
      <c r="D83" s="16">
        <v>6.7143130436497493</v>
      </c>
      <c r="E83" s="16">
        <v>4.6968259403750352E-8</v>
      </c>
      <c r="F83" s="16">
        <v>0.4619058228919769</v>
      </c>
      <c r="G83" s="16">
        <v>0.85973204020321059</v>
      </c>
      <c r="H83" s="16">
        <v>0.4619058228919769</v>
      </c>
      <c r="I83" s="16">
        <v>0.85973204020321059</v>
      </c>
      <c r="K83" s="16" t="s">
        <v>548</v>
      </c>
      <c r="L83" s="16">
        <v>-7.7381417717528436</v>
      </c>
      <c r="M83" s="16">
        <v>22.591532394481295</v>
      </c>
      <c r="N83" s="16">
        <v>-0.34252398804266737</v>
      </c>
      <c r="O83" s="16">
        <v>0.73375001957080876</v>
      </c>
      <c r="P83" s="16">
        <v>-53.397331923545956</v>
      </c>
      <c r="Q83" s="16">
        <v>37.921048380040268</v>
      </c>
      <c r="R83" s="16">
        <v>-53.397331923545956</v>
      </c>
      <c r="S83" s="16">
        <v>37.921048380040268</v>
      </c>
      <c r="U83" s="16" t="s">
        <v>548</v>
      </c>
      <c r="V83" s="16">
        <v>0.56976755383691624</v>
      </c>
      <c r="W83" s="16">
        <v>1.3810990188591474</v>
      </c>
      <c r="X83" s="16">
        <v>0.41254649091530815</v>
      </c>
      <c r="Y83" s="16">
        <v>0.68214180193578944</v>
      </c>
      <c r="Z83" s="16">
        <v>-2.2215376847554467</v>
      </c>
      <c r="AA83" s="16">
        <v>3.3610727924292796</v>
      </c>
      <c r="AB83" s="16">
        <v>-2.2215376847554467</v>
      </c>
      <c r="AC83" s="16">
        <v>3.3610727924292796</v>
      </c>
    </row>
    <row r="84" spans="1:29" ht="16.2" thickBot="1">
      <c r="A84" s="17" t="s">
        <v>2</v>
      </c>
      <c r="B84" s="17">
        <v>-3.8375332570714433E-9</v>
      </c>
      <c r="C84" s="17">
        <v>3.6421481904429348E-9</v>
      </c>
      <c r="D84" s="17">
        <v>-1.0536455565265583</v>
      </c>
      <c r="E84" s="17">
        <v>0.29836847972309849</v>
      </c>
      <c r="F84" s="17">
        <v>-1.1198589332624187E-8</v>
      </c>
      <c r="G84" s="17">
        <v>3.5235228184813001E-9</v>
      </c>
      <c r="H84" s="17">
        <v>-1.1198589332624187E-8</v>
      </c>
      <c r="I84" s="17">
        <v>3.5235228184813001E-9</v>
      </c>
      <c r="K84" s="17" t="s">
        <v>571</v>
      </c>
      <c r="L84" s="17">
        <v>2.1023345712385875</v>
      </c>
      <c r="M84" s="17">
        <v>3.2022081617221057</v>
      </c>
      <c r="N84" s="17">
        <v>0.65652651703566312</v>
      </c>
      <c r="O84" s="17">
        <v>0.51524487788287843</v>
      </c>
      <c r="P84" s="17">
        <v>-4.3695695390558527</v>
      </c>
      <c r="Q84" s="17">
        <v>8.5742386815330267</v>
      </c>
      <c r="R84" s="17">
        <v>-4.3695695390558527</v>
      </c>
      <c r="S84" s="17">
        <v>8.5742386815330267</v>
      </c>
      <c r="U84" s="17" t="s">
        <v>571</v>
      </c>
      <c r="V84" s="17">
        <v>3.3570880226001373E-3</v>
      </c>
      <c r="W84" s="17">
        <v>0.19576213216140698</v>
      </c>
      <c r="X84" s="17">
        <v>1.7148812109546292E-2</v>
      </c>
      <c r="Y84" s="17">
        <v>0.986403152471101</v>
      </c>
      <c r="Z84" s="17">
        <v>-0.39229293964270379</v>
      </c>
      <c r="AA84" s="17">
        <v>0.39900711568790409</v>
      </c>
      <c r="AB84" s="17">
        <v>-0.39229293964270379</v>
      </c>
      <c r="AC84" s="17">
        <v>0.39900711568790409</v>
      </c>
    </row>
    <row r="85" spans="1:29">
      <c r="L85"/>
    </row>
    <row r="86" spans="1:29">
      <c r="A86" s="13" t="s">
        <v>575</v>
      </c>
      <c r="B86" s="29" t="s">
        <v>3</v>
      </c>
      <c r="K86" s="8" t="s">
        <v>12</v>
      </c>
      <c r="L86" s="29" t="s">
        <v>572</v>
      </c>
      <c r="U86" s="13" t="s">
        <v>575</v>
      </c>
      <c r="V86" s="29" t="s">
        <v>572</v>
      </c>
    </row>
    <row r="87" spans="1:29">
      <c r="A87" t="s">
        <v>537</v>
      </c>
      <c r="K87" t="s">
        <v>537</v>
      </c>
      <c r="L87"/>
      <c r="U87" t="s">
        <v>537</v>
      </c>
    </row>
    <row r="88" spans="1:29" ht="16.2" thickBot="1">
      <c r="L88"/>
    </row>
    <row r="89" spans="1:29">
      <c r="A89" s="19" t="s">
        <v>538</v>
      </c>
      <c r="B89" s="19"/>
      <c r="K89" s="19" t="s">
        <v>538</v>
      </c>
      <c r="L89" s="19"/>
      <c r="U89" s="19" t="s">
        <v>538</v>
      </c>
      <c r="V89" s="19"/>
    </row>
    <row r="90" spans="1:29">
      <c r="A90" s="16" t="s">
        <v>539</v>
      </c>
      <c r="B90" s="16">
        <v>0.12631744225405436</v>
      </c>
      <c r="K90" s="16" t="s">
        <v>539</v>
      </c>
      <c r="L90" s="16">
        <v>9.8624582747341233E-2</v>
      </c>
      <c r="U90" s="16" t="s">
        <v>539</v>
      </c>
      <c r="V90" s="16">
        <v>1.3336528357647757E-2</v>
      </c>
    </row>
    <row r="91" spans="1:29">
      <c r="A91" s="16" t="s">
        <v>540</v>
      </c>
      <c r="B91" s="16">
        <v>1.5956096217606356E-2</v>
      </c>
      <c r="K91" s="16" t="s">
        <v>540</v>
      </c>
      <c r="L91" s="16">
        <v>9.726808322087159E-3</v>
      </c>
      <c r="U91" s="16" t="s">
        <v>540</v>
      </c>
      <c r="V91" s="16">
        <v>1.7786298863434278E-4</v>
      </c>
    </row>
    <row r="92" spans="1:29">
      <c r="A92" s="16" t="s">
        <v>541</v>
      </c>
      <c r="B92" s="16">
        <v>-8.6450013769534852E-3</v>
      </c>
      <c r="K92" s="16" t="s">
        <v>541</v>
      </c>
      <c r="L92" s="16">
        <v>-1.503002146986066E-2</v>
      </c>
      <c r="U92" s="16" t="s">
        <v>541</v>
      </c>
      <c r="V92" s="16">
        <v>-2.4817690436649796E-2</v>
      </c>
    </row>
    <row r="93" spans="1:29">
      <c r="A93" s="16" t="s">
        <v>542</v>
      </c>
      <c r="B93" s="16">
        <v>0.48746216304815826</v>
      </c>
      <c r="K93" s="16" t="s">
        <v>542</v>
      </c>
      <c r="L93" s="16">
        <v>8.0418849032119493</v>
      </c>
      <c r="U93" s="16" t="s">
        <v>542</v>
      </c>
      <c r="V93" s="16">
        <v>0.49135462440314881</v>
      </c>
    </row>
    <row r="94" spans="1:29" ht="16.2" thickBot="1">
      <c r="A94" s="17" t="s">
        <v>543</v>
      </c>
      <c r="B94" s="17">
        <v>42</v>
      </c>
      <c r="K94" s="17" t="s">
        <v>543</v>
      </c>
      <c r="L94" s="17">
        <v>42</v>
      </c>
      <c r="U94" s="17" t="s">
        <v>543</v>
      </c>
      <c r="V94" s="17">
        <v>42</v>
      </c>
    </row>
    <row r="95" spans="1:29">
      <c r="L95"/>
    </row>
    <row r="96" spans="1:29" ht="16.2" thickBot="1">
      <c r="A96" t="s">
        <v>544</v>
      </c>
      <c r="K96" t="s">
        <v>544</v>
      </c>
      <c r="L96"/>
      <c r="U96" t="s">
        <v>544</v>
      </c>
    </row>
    <row r="97" spans="1:29">
      <c r="A97" s="18"/>
      <c r="B97" s="18" t="s">
        <v>549</v>
      </c>
      <c r="C97" s="18" t="s">
        <v>550</v>
      </c>
      <c r="D97" s="18" t="s">
        <v>551</v>
      </c>
      <c r="E97" s="18" t="s">
        <v>552</v>
      </c>
      <c r="F97" s="18" t="s">
        <v>553</v>
      </c>
      <c r="K97" s="18"/>
      <c r="L97" s="18" t="s">
        <v>549</v>
      </c>
      <c r="M97" s="18" t="s">
        <v>550</v>
      </c>
      <c r="N97" s="18" t="s">
        <v>551</v>
      </c>
      <c r="O97" s="18" t="s">
        <v>552</v>
      </c>
      <c r="P97" s="18" t="s">
        <v>553</v>
      </c>
      <c r="U97" s="18"/>
      <c r="V97" s="18" t="s">
        <v>549</v>
      </c>
      <c r="W97" s="18" t="s">
        <v>550</v>
      </c>
      <c r="X97" s="18" t="s">
        <v>551</v>
      </c>
      <c r="Y97" s="18" t="s">
        <v>552</v>
      </c>
      <c r="Z97" s="18" t="s">
        <v>553</v>
      </c>
    </row>
    <row r="98" spans="1:29">
      <c r="A98" s="16" t="s">
        <v>545</v>
      </c>
      <c r="B98" s="16">
        <v>1</v>
      </c>
      <c r="C98" s="16">
        <v>0.15411822026201705</v>
      </c>
      <c r="D98" s="16">
        <v>0.15411822026201705</v>
      </c>
      <c r="E98" s="16">
        <v>0.64859285876475703</v>
      </c>
      <c r="F98" s="16">
        <v>0.4253778476485649</v>
      </c>
      <c r="K98" s="16" t="s">
        <v>545</v>
      </c>
      <c r="L98" s="16">
        <v>1</v>
      </c>
      <c r="M98" s="16">
        <v>25.409202425383683</v>
      </c>
      <c r="N98" s="16">
        <v>25.409202425383683</v>
      </c>
      <c r="O98" s="16">
        <v>0.3928939368986093</v>
      </c>
      <c r="P98" s="16">
        <v>0.53434354440515019</v>
      </c>
      <c r="U98" s="16" t="s">
        <v>545</v>
      </c>
      <c r="V98" s="16">
        <v>1</v>
      </c>
      <c r="W98" s="16">
        <v>1.7179595112093438E-3</v>
      </c>
      <c r="X98" s="16">
        <v>1.7179595112093438E-3</v>
      </c>
      <c r="Y98" s="16">
        <v>7.1157851801923397E-3</v>
      </c>
      <c r="Z98" s="16">
        <v>0.93319487692364889</v>
      </c>
    </row>
    <row r="99" spans="1:29">
      <c r="A99" s="16" t="s">
        <v>546</v>
      </c>
      <c r="B99" s="16">
        <v>40</v>
      </c>
      <c r="C99" s="16">
        <v>9.5047744161435688</v>
      </c>
      <c r="D99" s="16">
        <v>0.23761936040358922</v>
      </c>
      <c r="E99" s="16"/>
      <c r="F99" s="16"/>
      <c r="K99" s="16" t="s">
        <v>546</v>
      </c>
      <c r="L99" s="16">
        <v>40</v>
      </c>
      <c r="M99" s="16">
        <v>2586.8765118603305</v>
      </c>
      <c r="N99" s="16">
        <v>64.671912796508266</v>
      </c>
      <c r="O99" s="16"/>
      <c r="P99" s="16"/>
      <c r="U99" s="16" t="s">
        <v>546</v>
      </c>
      <c r="V99" s="16">
        <v>40</v>
      </c>
      <c r="W99" s="16">
        <v>9.6571746768943765</v>
      </c>
      <c r="X99" s="16">
        <v>0.24142936692235942</v>
      </c>
      <c r="Y99" s="16"/>
      <c r="Z99" s="16"/>
    </row>
    <row r="100" spans="1:29" ht="16.2" thickBot="1">
      <c r="A100" s="17" t="s">
        <v>547</v>
      </c>
      <c r="B100" s="17">
        <v>41</v>
      </c>
      <c r="C100" s="17">
        <v>9.6588926364055858</v>
      </c>
      <c r="D100" s="17"/>
      <c r="E100" s="17"/>
      <c r="F100" s="17"/>
      <c r="K100" s="17" t="s">
        <v>547</v>
      </c>
      <c r="L100" s="17">
        <v>41</v>
      </c>
      <c r="M100" s="17">
        <v>2612.2857142857142</v>
      </c>
      <c r="N100" s="17"/>
      <c r="O100" s="17"/>
      <c r="P100" s="17"/>
      <c r="U100" s="17" t="s">
        <v>547</v>
      </c>
      <c r="V100" s="17">
        <v>41</v>
      </c>
      <c r="W100" s="17">
        <v>9.6588926364055858</v>
      </c>
      <c r="X100" s="17"/>
      <c r="Y100" s="17"/>
      <c r="Z100" s="17"/>
    </row>
    <row r="101" spans="1:29" ht="16.2" thickBot="1">
      <c r="L101"/>
    </row>
    <row r="102" spans="1:29">
      <c r="A102" s="18"/>
      <c r="B102" s="18" t="s">
        <v>554</v>
      </c>
      <c r="C102" s="18" t="s">
        <v>542</v>
      </c>
      <c r="D102" s="18" t="s">
        <v>555</v>
      </c>
      <c r="E102" s="18" t="s">
        <v>556</v>
      </c>
      <c r="F102" s="18" t="s">
        <v>557</v>
      </c>
      <c r="G102" s="18" t="s">
        <v>558</v>
      </c>
      <c r="H102" s="18" t="s">
        <v>559</v>
      </c>
      <c r="I102" s="18" t="s">
        <v>560</v>
      </c>
      <c r="K102" s="18"/>
      <c r="L102" s="18" t="s">
        <v>554</v>
      </c>
      <c r="M102" s="18" t="s">
        <v>542</v>
      </c>
      <c r="N102" s="18" t="s">
        <v>555</v>
      </c>
      <c r="O102" s="18" t="s">
        <v>556</v>
      </c>
      <c r="P102" s="18" t="s">
        <v>557</v>
      </c>
      <c r="Q102" s="18" t="s">
        <v>558</v>
      </c>
      <c r="R102" s="18" t="s">
        <v>559</v>
      </c>
      <c r="S102" s="18" t="s">
        <v>560</v>
      </c>
      <c r="U102" s="18"/>
      <c r="V102" s="18" t="s">
        <v>554</v>
      </c>
      <c r="W102" s="18" t="s">
        <v>542</v>
      </c>
      <c r="X102" s="18" t="s">
        <v>555</v>
      </c>
      <c r="Y102" s="18" t="s">
        <v>556</v>
      </c>
      <c r="Z102" s="18" t="s">
        <v>557</v>
      </c>
      <c r="AA102" s="18" t="s">
        <v>558</v>
      </c>
      <c r="AB102" s="18" t="s">
        <v>559</v>
      </c>
      <c r="AC102" s="18" t="s">
        <v>560</v>
      </c>
    </row>
    <row r="103" spans="1:29">
      <c r="A103" s="16" t="s">
        <v>548</v>
      </c>
      <c r="B103" s="16">
        <v>0.6491883756153215</v>
      </c>
      <c r="C103" s="16">
        <v>0.10224212796835645</v>
      </c>
      <c r="D103" s="16">
        <v>6.3495194057017557</v>
      </c>
      <c r="E103" s="16">
        <v>1.5248726070459925E-7</v>
      </c>
      <c r="F103" s="16">
        <v>0.44254932692593152</v>
      </c>
      <c r="G103" s="16">
        <v>0.85582742430471148</v>
      </c>
      <c r="H103" s="16">
        <v>0.44254932692593152</v>
      </c>
      <c r="I103" s="16">
        <v>0.85582742430471148</v>
      </c>
      <c r="K103" s="16" t="s">
        <v>548</v>
      </c>
      <c r="L103" s="16">
        <v>-6.0958420491494536</v>
      </c>
      <c r="M103" s="16">
        <v>21.043331259063837</v>
      </c>
      <c r="N103" s="16">
        <v>-0.2896804680829152</v>
      </c>
      <c r="O103" s="16">
        <v>0.77355701719019121</v>
      </c>
      <c r="P103" s="16">
        <v>-48.626000986906107</v>
      </c>
      <c r="Q103" s="16">
        <v>36.434316888607199</v>
      </c>
      <c r="R103" s="16">
        <v>-48.626000986906107</v>
      </c>
      <c r="S103" s="16">
        <v>36.434316888607199</v>
      </c>
      <c r="U103" s="16" t="s">
        <v>548</v>
      </c>
      <c r="V103" s="16">
        <v>0.48514639700579371</v>
      </c>
      <c r="W103" s="16">
        <v>1.2857356517075538</v>
      </c>
      <c r="X103" s="16">
        <v>0.37732981609515359</v>
      </c>
      <c r="Y103" s="16">
        <v>0.70792318675231103</v>
      </c>
      <c r="Z103" s="16">
        <v>-2.1134222870997417</v>
      </c>
      <c r="AA103" s="16">
        <v>3.0837150811113294</v>
      </c>
      <c r="AB103" s="16">
        <v>-2.1134222870997417</v>
      </c>
      <c r="AC103" s="16">
        <v>3.0837150811113294</v>
      </c>
    </row>
    <row r="104" spans="1:29" ht="16.2" thickBot="1">
      <c r="A104" s="17" t="s">
        <v>3</v>
      </c>
      <c r="B104" s="17">
        <v>-2.5117151118140795E-9</v>
      </c>
      <c r="C104" s="17">
        <v>3.118776816545385E-9</v>
      </c>
      <c r="D104" s="17">
        <v>-0.80535263007253688</v>
      </c>
      <c r="E104" s="17">
        <v>0.42537784764856656</v>
      </c>
      <c r="F104" s="17">
        <v>-8.8149981835917005E-9</v>
      </c>
      <c r="G104" s="17">
        <v>3.7915679599635424E-9</v>
      </c>
      <c r="H104" s="17">
        <v>-8.8149981835917005E-9</v>
      </c>
      <c r="I104" s="17">
        <v>3.7915679599635424E-9</v>
      </c>
      <c r="K104" s="17" t="s">
        <v>572</v>
      </c>
      <c r="L104" s="17">
        <v>1.8466893690917254</v>
      </c>
      <c r="M104" s="17">
        <v>2.9461590288071595</v>
      </c>
      <c r="N104" s="17">
        <v>0.62681252133202492</v>
      </c>
      <c r="O104" s="17">
        <v>0.53434354440514964</v>
      </c>
      <c r="P104" s="17">
        <v>-4.1077201399590564</v>
      </c>
      <c r="Q104" s="17">
        <v>7.8010988781425077</v>
      </c>
      <c r="R104" s="17">
        <v>-4.1077201399590564</v>
      </c>
      <c r="S104" s="17">
        <v>7.8010988781425077</v>
      </c>
      <c r="U104" s="17" t="s">
        <v>572</v>
      </c>
      <c r="V104" s="17">
        <v>1.5184650299136735E-2</v>
      </c>
      <c r="W104" s="17">
        <v>0.18000865225679977</v>
      </c>
      <c r="X104" s="17">
        <v>8.4355113539066787E-2</v>
      </c>
      <c r="Y104" s="17">
        <v>0.93319487692366532</v>
      </c>
      <c r="Z104" s="17">
        <v>-0.34862640681928114</v>
      </c>
      <c r="AA104" s="17">
        <v>0.37899570741755462</v>
      </c>
      <c r="AB104" s="17">
        <v>-0.34862640681928114</v>
      </c>
      <c r="AC104" s="17">
        <v>0.37899570741755462</v>
      </c>
    </row>
    <row r="105" spans="1:29">
      <c r="L105"/>
    </row>
    <row r="106" spans="1:29">
      <c r="A106" s="13" t="s">
        <v>575</v>
      </c>
      <c r="B106" s="8" t="s">
        <v>4</v>
      </c>
      <c r="K106" s="8" t="s">
        <v>12</v>
      </c>
      <c r="L106" s="8" t="s">
        <v>573</v>
      </c>
      <c r="U106" s="13" t="s">
        <v>575</v>
      </c>
      <c r="V106" s="8" t="s">
        <v>573</v>
      </c>
    </row>
    <row r="107" spans="1:29">
      <c r="A107" t="s">
        <v>537</v>
      </c>
      <c r="K107" t="s">
        <v>537</v>
      </c>
      <c r="L107"/>
      <c r="U107" t="s">
        <v>537</v>
      </c>
    </row>
    <row r="108" spans="1:29" ht="16.2" thickBot="1">
      <c r="L108"/>
    </row>
    <row r="109" spans="1:29">
      <c r="A109" s="19" t="s">
        <v>538</v>
      </c>
      <c r="B109" s="19"/>
      <c r="K109" s="19" t="s">
        <v>538</v>
      </c>
      <c r="L109" s="19"/>
      <c r="U109" s="19" t="s">
        <v>538</v>
      </c>
      <c r="V109" s="19"/>
    </row>
    <row r="110" spans="1:29">
      <c r="A110" s="16" t="s">
        <v>539</v>
      </c>
      <c r="B110" s="16">
        <v>0.13185220500148956</v>
      </c>
      <c r="K110" s="16" t="s">
        <v>539</v>
      </c>
      <c r="L110" s="16">
        <v>7.4038235378396322E-2</v>
      </c>
      <c r="U110" s="16" t="s">
        <v>539</v>
      </c>
      <c r="V110" s="16">
        <v>7.2327831941540396E-2</v>
      </c>
    </row>
    <row r="111" spans="1:29">
      <c r="A111" s="16" t="s">
        <v>540</v>
      </c>
      <c r="B111" s="16">
        <v>1.7385003963754826E-2</v>
      </c>
      <c r="K111" s="16" t="s">
        <v>540</v>
      </c>
      <c r="L111" s="16">
        <v>5.4816602979468158E-3</v>
      </c>
      <c r="U111" s="16" t="s">
        <v>540</v>
      </c>
      <c r="V111" s="16">
        <v>5.2313152733637113E-3</v>
      </c>
    </row>
    <row r="112" spans="1:29">
      <c r="A112" s="16" t="s">
        <v>541</v>
      </c>
      <c r="B112" s="16">
        <v>-7.1803709371513038E-3</v>
      </c>
      <c r="K112" s="16" t="s">
        <v>541</v>
      </c>
      <c r="L112" s="16">
        <v>-1.9381298194604511E-2</v>
      </c>
      <c r="U112" s="16" t="s">
        <v>541</v>
      </c>
      <c r="V112" s="16">
        <v>-1.9637901844802196E-2</v>
      </c>
    </row>
    <row r="113" spans="1:29">
      <c r="A113" s="16" t="s">
        <v>542</v>
      </c>
      <c r="B113" s="16">
        <v>0.48710811812256305</v>
      </c>
      <c r="K113" s="16" t="s">
        <v>542</v>
      </c>
      <c r="L113" s="16">
        <v>8.059103627883843</v>
      </c>
      <c r="U113" s="16" t="s">
        <v>542</v>
      </c>
      <c r="V113" s="16">
        <v>0.49011131194436269</v>
      </c>
    </row>
    <row r="114" spans="1:29" ht="16.2" thickBot="1">
      <c r="A114" s="17" t="s">
        <v>543</v>
      </c>
      <c r="B114" s="17">
        <v>42</v>
      </c>
      <c r="K114" s="17" t="s">
        <v>543</v>
      </c>
      <c r="L114" s="17">
        <v>42</v>
      </c>
      <c r="U114" s="17" t="s">
        <v>543</v>
      </c>
      <c r="V114" s="17">
        <v>42</v>
      </c>
    </row>
    <row r="115" spans="1:29">
      <c r="L115"/>
    </row>
    <row r="116" spans="1:29" ht="16.2" thickBot="1">
      <c r="A116" t="s">
        <v>544</v>
      </c>
      <c r="K116" t="s">
        <v>544</v>
      </c>
      <c r="L116"/>
      <c r="U116" t="s">
        <v>544</v>
      </c>
    </row>
    <row r="117" spans="1:29">
      <c r="A117" s="18"/>
      <c r="B117" s="18" t="s">
        <v>549</v>
      </c>
      <c r="C117" s="18" t="s">
        <v>550</v>
      </c>
      <c r="D117" s="18" t="s">
        <v>551</v>
      </c>
      <c r="E117" s="18" t="s">
        <v>552</v>
      </c>
      <c r="F117" s="18" t="s">
        <v>553</v>
      </c>
      <c r="K117" s="18"/>
      <c r="L117" s="18" t="s">
        <v>549</v>
      </c>
      <c r="M117" s="18" t="s">
        <v>550</v>
      </c>
      <c r="N117" s="18" t="s">
        <v>551</v>
      </c>
      <c r="O117" s="18" t="s">
        <v>552</v>
      </c>
      <c r="P117" s="18" t="s">
        <v>553</v>
      </c>
      <c r="U117" s="18"/>
      <c r="V117" s="18" t="s">
        <v>549</v>
      </c>
      <c r="W117" s="18" t="s">
        <v>550</v>
      </c>
      <c r="X117" s="18" t="s">
        <v>551</v>
      </c>
      <c r="Y117" s="18" t="s">
        <v>552</v>
      </c>
      <c r="Z117" s="18" t="s">
        <v>553</v>
      </c>
    </row>
    <row r="118" spans="1:29">
      <c r="A118" s="16" t="s">
        <v>545</v>
      </c>
      <c r="B118" s="16">
        <v>1</v>
      </c>
      <c r="C118" s="16">
        <v>0.1679198867693934</v>
      </c>
      <c r="D118" s="16">
        <v>0.1679198867693934</v>
      </c>
      <c r="E118" s="16">
        <v>0.7077035882368542</v>
      </c>
      <c r="F118" s="16">
        <v>0.40520845615627976</v>
      </c>
      <c r="K118" s="16" t="s">
        <v>545</v>
      </c>
      <c r="L118" s="16">
        <v>1</v>
      </c>
      <c r="M118" s="16">
        <v>14.319662886893639</v>
      </c>
      <c r="N118" s="16">
        <v>14.319662886893639</v>
      </c>
      <c r="O118" s="16">
        <v>0.22047498086718287</v>
      </c>
      <c r="P118" s="16">
        <v>0.64122789169033123</v>
      </c>
      <c r="U118" s="16" t="s">
        <v>545</v>
      </c>
      <c r="V118" s="16">
        <v>1</v>
      </c>
      <c r="W118" s="16">
        <v>5.0528712572608825E-2</v>
      </c>
      <c r="X118" s="16">
        <v>5.0528712572608825E-2</v>
      </c>
      <c r="Y118" s="16">
        <v>0.21035303397397492</v>
      </c>
      <c r="Z118" s="16">
        <v>0.6489732341784491</v>
      </c>
    </row>
    <row r="119" spans="1:29">
      <c r="A119" s="16" t="s">
        <v>546</v>
      </c>
      <c r="B119" s="16">
        <v>40</v>
      </c>
      <c r="C119" s="16">
        <v>9.4909727496361924</v>
      </c>
      <c r="D119" s="16">
        <v>0.23727431874090482</v>
      </c>
      <c r="E119" s="16"/>
      <c r="F119" s="16"/>
      <c r="K119" s="16" t="s">
        <v>546</v>
      </c>
      <c r="L119" s="16">
        <v>40</v>
      </c>
      <c r="M119" s="16">
        <v>2597.9660513988206</v>
      </c>
      <c r="N119" s="16">
        <v>64.949151284970512</v>
      </c>
      <c r="O119" s="16"/>
      <c r="P119" s="16"/>
      <c r="U119" s="16" t="s">
        <v>546</v>
      </c>
      <c r="V119" s="16">
        <v>40</v>
      </c>
      <c r="W119" s="16">
        <v>9.608363923832977</v>
      </c>
      <c r="X119" s="16">
        <v>0.24020909809582441</v>
      </c>
      <c r="Y119" s="16"/>
      <c r="Z119" s="16"/>
    </row>
    <row r="120" spans="1:29" ht="16.2" thickBot="1">
      <c r="A120" s="17" t="s">
        <v>547</v>
      </c>
      <c r="B120" s="17">
        <v>41</v>
      </c>
      <c r="C120" s="17">
        <v>9.6588926364055858</v>
      </c>
      <c r="D120" s="17"/>
      <c r="E120" s="17"/>
      <c r="F120" s="17"/>
      <c r="K120" s="17" t="s">
        <v>547</v>
      </c>
      <c r="L120" s="17">
        <v>41</v>
      </c>
      <c r="M120" s="17">
        <v>2612.2857142857142</v>
      </c>
      <c r="N120" s="17"/>
      <c r="O120" s="17"/>
      <c r="P120" s="17"/>
      <c r="U120" s="17" t="s">
        <v>547</v>
      </c>
      <c r="V120" s="17">
        <v>41</v>
      </c>
      <c r="W120" s="17">
        <v>9.6588926364055858</v>
      </c>
      <c r="X120" s="17"/>
      <c r="Y120" s="17"/>
      <c r="Z120" s="17"/>
    </row>
    <row r="121" spans="1:29" ht="16.2" thickBot="1">
      <c r="L121"/>
    </row>
    <row r="122" spans="1:29">
      <c r="A122" s="18"/>
      <c r="B122" s="18" t="s">
        <v>554</v>
      </c>
      <c r="C122" s="18" t="s">
        <v>542</v>
      </c>
      <c r="D122" s="18" t="s">
        <v>555</v>
      </c>
      <c r="E122" s="18" t="s">
        <v>556</v>
      </c>
      <c r="F122" s="18" t="s">
        <v>557</v>
      </c>
      <c r="G122" s="18" t="s">
        <v>558</v>
      </c>
      <c r="H122" s="18" t="s">
        <v>559</v>
      </c>
      <c r="I122" s="18" t="s">
        <v>560</v>
      </c>
      <c r="K122" s="18"/>
      <c r="L122" s="18" t="s">
        <v>554</v>
      </c>
      <c r="M122" s="18" t="s">
        <v>542</v>
      </c>
      <c r="N122" s="18" t="s">
        <v>555</v>
      </c>
      <c r="O122" s="18" t="s">
        <v>556</v>
      </c>
      <c r="P122" s="18" t="s">
        <v>557</v>
      </c>
      <c r="Q122" s="18" t="s">
        <v>558</v>
      </c>
      <c r="R122" s="18" t="s">
        <v>559</v>
      </c>
      <c r="S122" s="18" t="s">
        <v>560</v>
      </c>
      <c r="U122" s="18"/>
      <c r="V122" s="18" t="s">
        <v>554</v>
      </c>
      <c r="W122" s="18" t="s">
        <v>542</v>
      </c>
      <c r="X122" s="18" t="s">
        <v>555</v>
      </c>
      <c r="Y122" s="18" t="s">
        <v>556</v>
      </c>
      <c r="Z122" s="18" t="s">
        <v>557</v>
      </c>
      <c r="AA122" s="18" t="s">
        <v>558</v>
      </c>
      <c r="AB122" s="18" t="s">
        <v>559</v>
      </c>
      <c r="AC122" s="18" t="s">
        <v>560</v>
      </c>
    </row>
    <row r="123" spans="1:29">
      <c r="A123" s="16" t="s">
        <v>548</v>
      </c>
      <c r="B123" s="16">
        <v>0.69315016206608326</v>
      </c>
      <c r="C123" s="16">
        <v>0.14037293043354479</v>
      </c>
      <c r="D123" s="16">
        <v>4.9379190127702985</v>
      </c>
      <c r="E123" s="16">
        <v>1.4427426210069115E-5</v>
      </c>
      <c r="F123" s="16">
        <v>0.40944588690167133</v>
      </c>
      <c r="G123" s="16">
        <v>0.97685443723049525</v>
      </c>
      <c r="H123" s="16">
        <v>0.40944588690167133</v>
      </c>
      <c r="I123" s="16">
        <v>0.97685443723049525</v>
      </c>
      <c r="K123" s="16" t="s">
        <v>548</v>
      </c>
      <c r="L123" s="16">
        <v>9.3655895652244965</v>
      </c>
      <c r="M123" s="16">
        <v>5.0416653863951764</v>
      </c>
      <c r="N123" s="16">
        <v>1.857638071439119</v>
      </c>
      <c r="O123" s="16">
        <v>7.0592819602771389E-2</v>
      </c>
      <c r="P123" s="16">
        <v>-0.82399627337776415</v>
      </c>
      <c r="Q123" s="16">
        <v>19.555175403826759</v>
      </c>
      <c r="R123" s="16">
        <v>-0.82399627337776415</v>
      </c>
      <c r="S123" s="16">
        <v>19.555175403826759</v>
      </c>
      <c r="U123" s="16" t="s">
        <v>548</v>
      </c>
      <c r="V123" s="16">
        <v>0.72969431032465049</v>
      </c>
      <c r="W123" s="16">
        <v>0.30660695667955457</v>
      </c>
      <c r="X123" s="16">
        <v>2.3799013506640003</v>
      </c>
      <c r="Y123" s="16">
        <v>2.2173679877716065E-2</v>
      </c>
      <c r="Z123" s="16">
        <v>0.11001853568290099</v>
      </c>
      <c r="AA123" s="16">
        <v>1.3493700849664001</v>
      </c>
      <c r="AB123" s="16">
        <v>0.11001853568290099</v>
      </c>
      <c r="AC123" s="16">
        <v>1.3493700849664001</v>
      </c>
    </row>
    <row r="124" spans="1:29" ht="16.2" thickBot="1">
      <c r="A124" s="17" t="s">
        <v>4</v>
      </c>
      <c r="B124" s="17">
        <v>-2.2169941584112385E-3</v>
      </c>
      <c r="C124" s="17">
        <v>2.6353533259285424E-3</v>
      </c>
      <c r="D124" s="17">
        <v>-0.84125120400320552</v>
      </c>
      <c r="E124" s="17">
        <v>0.40520845615628365</v>
      </c>
      <c r="F124" s="17">
        <v>-7.5432419102072039E-3</v>
      </c>
      <c r="G124" s="17">
        <v>3.1092535933847265E-3</v>
      </c>
      <c r="H124" s="17">
        <v>-7.5432419102072039E-3</v>
      </c>
      <c r="I124" s="17">
        <v>3.1092535933847265E-3</v>
      </c>
      <c r="K124" s="17" t="s">
        <v>573</v>
      </c>
      <c r="L124" s="17">
        <v>-1.5031005390088636</v>
      </c>
      <c r="M124" s="17">
        <v>3.2011673134765619</v>
      </c>
      <c r="N124" s="17">
        <v>-0.46954763428983415</v>
      </c>
      <c r="O124" s="17">
        <v>0.64122789169033356</v>
      </c>
      <c r="P124" s="17">
        <v>-7.9729010165291925</v>
      </c>
      <c r="Q124" s="17">
        <v>4.9666999385114643</v>
      </c>
      <c r="R124" s="17">
        <v>-7.9729010165291925</v>
      </c>
      <c r="S124" s="17">
        <v>4.9666999385114643</v>
      </c>
      <c r="U124" s="17" t="s">
        <v>573</v>
      </c>
      <c r="V124" s="17">
        <v>-8.9287517866253802E-2</v>
      </c>
      <c r="W124" s="17">
        <v>0.19467776867058076</v>
      </c>
      <c r="X124" s="17">
        <v>-0.45864259938863128</v>
      </c>
      <c r="Y124" s="17">
        <v>0.6489732341784602</v>
      </c>
      <c r="Z124" s="17">
        <v>-0.48274596516610224</v>
      </c>
      <c r="AA124" s="17">
        <v>0.30417092943359469</v>
      </c>
      <c r="AB124" s="17">
        <v>-0.48274596516610224</v>
      </c>
      <c r="AC124" s="17">
        <v>0.30417092943359469</v>
      </c>
    </row>
    <row r="125" spans="1:29">
      <c r="L125"/>
    </row>
    <row r="126" spans="1:29">
      <c r="A126" s="13" t="s">
        <v>575</v>
      </c>
      <c r="B126" s="8" t="s">
        <v>5</v>
      </c>
      <c r="K126" s="8" t="s">
        <v>12</v>
      </c>
      <c r="L126" s="8" t="s">
        <v>574</v>
      </c>
      <c r="U126" s="13" t="s">
        <v>575</v>
      </c>
      <c r="V126" s="8" t="s">
        <v>574</v>
      </c>
    </row>
    <row r="127" spans="1:29">
      <c r="A127" t="s">
        <v>537</v>
      </c>
      <c r="K127" t="s">
        <v>537</v>
      </c>
      <c r="L127"/>
      <c r="U127" t="s">
        <v>537</v>
      </c>
    </row>
    <row r="128" spans="1:29" ht="16.2" thickBot="1">
      <c r="L128"/>
    </row>
    <row r="129" spans="1:29">
      <c r="A129" s="19" t="s">
        <v>538</v>
      </c>
      <c r="B129" s="19"/>
      <c r="K129" s="19" t="s">
        <v>538</v>
      </c>
      <c r="L129" s="19"/>
      <c r="U129" s="19" t="s">
        <v>538</v>
      </c>
      <c r="V129" s="19"/>
    </row>
    <row r="130" spans="1:29">
      <c r="A130" s="16" t="s">
        <v>539</v>
      </c>
      <c r="B130" s="16">
        <v>0.10288545648687783</v>
      </c>
      <c r="K130" s="16" t="s">
        <v>539</v>
      </c>
      <c r="L130" s="16">
        <v>0.17217072121078378</v>
      </c>
      <c r="U130" s="16" t="s">
        <v>539</v>
      </c>
      <c r="V130" s="16">
        <v>0.17123135635620762</v>
      </c>
    </row>
    <row r="131" spans="1:29">
      <c r="A131" s="16" t="s">
        <v>540</v>
      </c>
      <c r="B131" s="16">
        <v>1.0585417156513233E-2</v>
      </c>
      <c r="K131" s="16" t="s">
        <v>540</v>
      </c>
      <c r="L131" s="41">
        <v>2.9642757242241431E-2</v>
      </c>
      <c r="U131" s="16" t="s">
        <v>540</v>
      </c>
      <c r="V131" s="16">
        <v>2.9320177399586568E-2</v>
      </c>
    </row>
    <row r="132" spans="1:29">
      <c r="A132" s="16" t="s">
        <v>541</v>
      </c>
      <c r="B132" s="16">
        <v>-1.4149947414573937E-2</v>
      </c>
      <c r="K132" s="16" t="s">
        <v>541</v>
      </c>
      <c r="L132" s="16">
        <v>5.3838261732974679E-3</v>
      </c>
      <c r="U132" s="16" t="s">
        <v>541</v>
      </c>
      <c r="V132" s="16">
        <v>5.0531818345762314E-3</v>
      </c>
    </row>
    <row r="133" spans="1:29">
      <c r="A133" s="16" t="s">
        <v>542</v>
      </c>
      <c r="B133" s="16">
        <v>0.48879057960897881</v>
      </c>
      <c r="K133" s="16" t="s">
        <v>542</v>
      </c>
      <c r="L133" s="16">
        <v>7.9606067027108045</v>
      </c>
      <c r="U133" s="16" t="s">
        <v>542</v>
      </c>
      <c r="V133" s="16">
        <v>0.48414079023623419</v>
      </c>
    </row>
    <row r="134" spans="1:29" ht="16.2" thickBot="1">
      <c r="A134" s="17" t="s">
        <v>543</v>
      </c>
      <c r="B134" s="17">
        <v>42</v>
      </c>
      <c r="K134" s="17" t="s">
        <v>543</v>
      </c>
      <c r="L134" s="17">
        <v>42</v>
      </c>
      <c r="U134" s="17" t="s">
        <v>543</v>
      </c>
      <c r="V134" s="17">
        <v>42</v>
      </c>
    </row>
    <row r="135" spans="1:29">
      <c r="L135"/>
    </row>
    <row r="136" spans="1:29" ht="16.2" thickBot="1">
      <c r="A136" t="s">
        <v>544</v>
      </c>
      <c r="K136" t="s">
        <v>544</v>
      </c>
      <c r="L136"/>
      <c r="U136" t="s">
        <v>544</v>
      </c>
    </row>
    <row r="137" spans="1:29">
      <c r="A137" s="18"/>
      <c r="B137" s="18" t="s">
        <v>549</v>
      </c>
      <c r="C137" s="18" t="s">
        <v>550</v>
      </c>
      <c r="D137" s="18" t="s">
        <v>551</v>
      </c>
      <c r="E137" s="18" t="s">
        <v>552</v>
      </c>
      <c r="F137" s="18" t="s">
        <v>553</v>
      </c>
      <c r="K137" s="18"/>
      <c r="L137" s="18" t="s">
        <v>549</v>
      </c>
      <c r="M137" s="18" t="s">
        <v>550</v>
      </c>
      <c r="N137" s="18" t="s">
        <v>551</v>
      </c>
      <c r="O137" s="18" t="s">
        <v>552</v>
      </c>
      <c r="P137" s="18" t="s">
        <v>553</v>
      </c>
      <c r="U137" s="18"/>
      <c r="V137" s="18" t="s">
        <v>549</v>
      </c>
      <c r="W137" s="18" t="s">
        <v>550</v>
      </c>
      <c r="X137" s="18" t="s">
        <v>551</v>
      </c>
      <c r="Y137" s="18" t="s">
        <v>552</v>
      </c>
      <c r="Z137" s="18" t="s">
        <v>553</v>
      </c>
    </row>
    <row r="138" spans="1:29">
      <c r="A138" s="16" t="s">
        <v>545</v>
      </c>
      <c r="B138" s="16">
        <v>1</v>
      </c>
      <c r="C138" s="16">
        <v>0.10224340782632702</v>
      </c>
      <c r="D138" s="16">
        <v>0.10224340782632702</v>
      </c>
      <c r="E138" s="16">
        <v>0.42794668039323674</v>
      </c>
      <c r="F138" s="16">
        <v>0.51674195245753651</v>
      </c>
      <c r="K138" s="16" t="s">
        <v>545</v>
      </c>
      <c r="L138" s="16">
        <v>1</v>
      </c>
      <c r="M138" s="16">
        <v>77.435351275946687</v>
      </c>
      <c r="N138" s="16">
        <v>77.435351275946687</v>
      </c>
      <c r="O138" s="16">
        <v>1.2219317148804543</v>
      </c>
      <c r="P138" s="16">
        <v>0.27558653335496813</v>
      </c>
      <c r="U138" s="16" t="s">
        <v>545</v>
      </c>
      <c r="V138" s="16">
        <v>1</v>
      </c>
      <c r="W138" s="16">
        <v>0.28320044558297219</v>
      </c>
      <c r="X138" s="16">
        <v>0.28320044558297219</v>
      </c>
      <c r="Y138" s="16">
        <v>1.2082326928786449</v>
      </c>
      <c r="Z138" s="16">
        <v>0.27825440583109678</v>
      </c>
    </row>
    <row r="139" spans="1:29">
      <c r="A139" s="16" t="s">
        <v>546</v>
      </c>
      <c r="B139" s="16">
        <v>40</v>
      </c>
      <c r="C139" s="16">
        <v>9.5566492285792588</v>
      </c>
      <c r="D139" s="16">
        <v>0.23891623071448148</v>
      </c>
      <c r="E139" s="16"/>
      <c r="F139" s="16"/>
      <c r="K139" s="16" t="s">
        <v>546</v>
      </c>
      <c r="L139" s="16">
        <v>40</v>
      </c>
      <c r="M139" s="16">
        <v>2534.8503630097675</v>
      </c>
      <c r="N139" s="16">
        <v>63.37125907524419</v>
      </c>
      <c r="O139" s="16"/>
      <c r="P139" s="16"/>
      <c r="U139" s="16" t="s">
        <v>546</v>
      </c>
      <c r="V139" s="16">
        <v>40</v>
      </c>
      <c r="W139" s="16">
        <v>9.3756921908226136</v>
      </c>
      <c r="X139" s="16">
        <v>0.23439230477056533</v>
      </c>
      <c r="Y139" s="16"/>
      <c r="Z139" s="16"/>
    </row>
    <row r="140" spans="1:29" ht="16.2" thickBot="1">
      <c r="A140" s="17" t="s">
        <v>547</v>
      </c>
      <c r="B140" s="17">
        <v>41</v>
      </c>
      <c r="C140" s="17">
        <v>9.6588926364055858</v>
      </c>
      <c r="D140" s="17"/>
      <c r="E140" s="17"/>
      <c r="F140" s="17"/>
      <c r="K140" s="17" t="s">
        <v>547</v>
      </c>
      <c r="L140" s="17">
        <v>41</v>
      </c>
      <c r="M140" s="17">
        <v>2612.2857142857142</v>
      </c>
      <c r="N140" s="17"/>
      <c r="O140" s="17"/>
      <c r="P140" s="17"/>
      <c r="U140" s="17" t="s">
        <v>547</v>
      </c>
      <c r="V140" s="17">
        <v>41</v>
      </c>
      <c r="W140" s="17">
        <v>9.6588926364055858</v>
      </c>
      <c r="X140" s="17"/>
      <c r="Y140" s="17"/>
      <c r="Z140" s="17"/>
    </row>
    <row r="141" spans="1:29" ht="16.2" thickBot="1">
      <c r="L141"/>
    </row>
    <row r="142" spans="1:29">
      <c r="A142" s="18"/>
      <c r="B142" s="18" t="s">
        <v>554</v>
      </c>
      <c r="C142" s="18" t="s">
        <v>542</v>
      </c>
      <c r="D142" s="18" t="s">
        <v>555</v>
      </c>
      <c r="E142" s="18" t="s">
        <v>556</v>
      </c>
      <c r="F142" s="18" t="s">
        <v>557</v>
      </c>
      <c r="G142" s="18" t="s">
        <v>558</v>
      </c>
      <c r="H142" s="18" t="s">
        <v>559</v>
      </c>
      <c r="I142" s="18" t="s">
        <v>560</v>
      </c>
      <c r="K142" s="18"/>
      <c r="L142" s="18" t="s">
        <v>554</v>
      </c>
      <c r="M142" s="18" t="s">
        <v>542</v>
      </c>
      <c r="N142" s="18" t="s">
        <v>555</v>
      </c>
      <c r="O142" s="18" t="s">
        <v>556</v>
      </c>
      <c r="P142" s="18" t="s">
        <v>557</v>
      </c>
      <c r="Q142" s="18" t="s">
        <v>558</v>
      </c>
      <c r="R142" s="18" t="s">
        <v>559</v>
      </c>
      <c r="S142" s="18" t="s">
        <v>560</v>
      </c>
      <c r="U142" s="18"/>
      <c r="V142" s="18" t="s">
        <v>554</v>
      </c>
      <c r="W142" s="18" t="s">
        <v>542</v>
      </c>
      <c r="X142" s="18" t="s">
        <v>555</v>
      </c>
      <c r="Y142" s="18" t="s">
        <v>556</v>
      </c>
      <c r="Z142" s="18" t="s">
        <v>557</v>
      </c>
      <c r="AA142" s="18" t="s">
        <v>558</v>
      </c>
      <c r="AB142" s="18" t="s">
        <v>559</v>
      </c>
      <c r="AC142" s="18" t="s">
        <v>560</v>
      </c>
    </row>
    <row r="143" spans="1:29">
      <c r="A143" s="16" t="s">
        <v>548</v>
      </c>
      <c r="B143" s="16">
        <v>0.62384743320158342</v>
      </c>
      <c r="C143" s="16">
        <v>8.8614137824799794E-2</v>
      </c>
      <c r="D143" s="16">
        <v>7.0400440439312355</v>
      </c>
      <c r="E143" s="16">
        <v>1.6496448851271505E-8</v>
      </c>
      <c r="F143" s="16">
        <v>0.44475158001067228</v>
      </c>
      <c r="G143" s="16">
        <v>0.80294328639249457</v>
      </c>
      <c r="H143" s="16">
        <v>0.44475158001067228</v>
      </c>
      <c r="I143" s="16">
        <v>0.80294328639249457</v>
      </c>
      <c r="K143" s="16" t="s">
        <v>548</v>
      </c>
      <c r="L143" s="16">
        <v>8.6661304782014632</v>
      </c>
      <c r="M143" s="16">
        <v>1.8947377721221323</v>
      </c>
      <c r="N143" s="16">
        <v>4.5737888407086951</v>
      </c>
      <c r="O143" s="16">
        <v>4.5538680763323883E-5</v>
      </c>
      <c r="P143" s="16">
        <v>4.8367225958816853</v>
      </c>
      <c r="Q143" s="16">
        <v>12.495538360521241</v>
      </c>
      <c r="R143" s="16">
        <v>4.8367225958816853</v>
      </c>
      <c r="S143" s="16">
        <v>12.495538360521241</v>
      </c>
      <c r="U143" s="16" t="s">
        <v>548</v>
      </c>
      <c r="V143" s="16">
        <v>0.68985596097616153</v>
      </c>
      <c r="W143" s="16">
        <v>0.11523240332590208</v>
      </c>
      <c r="X143" s="16">
        <v>5.9866490766932987</v>
      </c>
      <c r="Y143" s="16">
        <v>4.9352433016325604E-7</v>
      </c>
      <c r="Z143" s="16">
        <v>0.45696258644833404</v>
      </c>
      <c r="AA143" s="16">
        <v>0.92274933550398908</v>
      </c>
      <c r="AB143" s="16">
        <v>0.45696258644833404</v>
      </c>
      <c r="AC143" s="16">
        <v>0.92274933550398908</v>
      </c>
    </row>
    <row r="144" spans="1:29" ht="16.2" thickBot="1">
      <c r="A144" s="17" t="s">
        <v>5</v>
      </c>
      <c r="B144" s="17">
        <v>-1.9901323042433543E-4</v>
      </c>
      <c r="C144" s="17">
        <v>3.0421954915115212E-4</v>
      </c>
      <c r="D144" s="17">
        <v>-0.65417633738407555</v>
      </c>
      <c r="E144" s="17">
        <v>0.51674195245753318</v>
      </c>
      <c r="F144" s="17">
        <v>-8.1386387446379885E-4</v>
      </c>
      <c r="G144" s="17">
        <v>4.1583741361512794E-4</v>
      </c>
      <c r="H144" s="17">
        <v>-8.1386387446379885E-4</v>
      </c>
      <c r="I144" s="17">
        <v>4.1583741361512794E-4</v>
      </c>
      <c r="K144" s="17" t="s">
        <v>574</v>
      </c>
      <c r="L144" s="17">
        <v>-1.2950802944401358</v>
      </c>
      <c r="M144" s="17">
        <v>1.1715834465737227</v>
      </c>
      <c r="N144" s="17">
        <v>-1.1054102020881036</v>
      </c>
      <c r="O144" s="17">
        <v>0.27558653335496636</v>
      </c>
      <c r="P144" s="17">
        <v>-3.662938766000492</v>
      </c>
      <c r="Q144" s="17">
        <v>1.0727781771202203</v>
      </c>
      <c r="R144" s="17">
        <v>-3.662938766000492</v>
      </c>
      <c r="S144" s="17">
        <v>1.0727781771202203</v>
      </c>
      <c r="U144" s="17" t="s">
        <v>574</v>
      </c>
      <c r="V144" s="17">
        <v>-7.8320242788570429E-2</v>
      </c>
      <c r="W144" s="17">
        <v>7.1252274711516891E-2</v>
      </c>
      <c r="X144" s="17">
        <v>-1.0991963850371096</v>
      </c>
      <c r="Y144" s="17">
        <v>0.2782544058310949</v>
      </c>
      <c r="Z144" s="17">
        <v>-0.22232646171135928</v>
      </c>
      <c r="AA144" s="17">
        <v>6.5685976134218407E-2</v>
      </c>
      <c r="AB144" s="17">
        <v>-0.22232646171135928</v>
      </c>
      <c r="AC144" s="17">
        <v>6.5685976134218407E-2</v>
      </c>
    </row>
    <row r="145" spans="1:26">
      <c r="L145"/>
    </row>
    <row r="146" spans="1:26">
      <c r="A146" s="13" t="s">
        <v>575</v>
      </c>
      <c r="B146" s="26" t="s">
        <v>11</v>
      </c>
      <c r="K146" s="8" t="s">
        <v>12</v>
      </c>
      <c r="L146" s="40" t="s">
        <v>578</v>
      </c>
      <c r="U146" s="13" t="s">
        <v>575</v>
      </c>
      <c r="V146" s="40" t="s">
        <v>578</v>
      </c>
    </row>
    <row r="147" spans="1:26">
      <c r="A147" t="s">
        <v>537</v>
      </c>
      <c r="K147" t="s">
        <v>537</v>
      </c>
      <c r="L147"/>
      <c r="U147" t="s">
        <v>537</v>
      </c>
    </row>
    <row r="148" spans="1:26" ht="16.2" thickBot="1">
      <c r="L148"/>
    </row>
    <row r="149" spans="1:26">
      <c r="A149" s="19" t="s">
        <v>538</v>
      </c>
      <c r="B149" s="19"/>
      <c r="K149" s="19" t="s">
        <v>538</v>
      </c>
      <c r="L149" s="19"/>
      <c r="U149" s="19" t="s">
        <v>538</v>
      </c>
      <c r="V149" s="19"/>
    </row>
    <row r="150" spans="1:26">
      <c r="A150" s="16" t="s">
        <v>539</v>
      </c>
      <c r="B150" s="16">
        <v>0.16048540959036978</v>
      </c>
      <c r="K150" s="16" t="s">
        <v>539</v>
      </c>
      <c r="L150" s="16">
        <v>9.7612156633848951E-2</v>
      </c>
      <c r="U150" s="16" t="s">
        <v>539</v>
      </c>
      <c r="V150" s="16">
        <v>0.11523554109798935</v>
      </c>
    </row>
    <row r="151" spans="1:26">
      <c r="A151" s="16" t="s">
        <v>540</v>
      </c>
      <c r="B151" s="16">
        <v>2.5755566691388756E-2</v>
      </c>
      <c r="K151" s="16" t="s">
        <v>540</v>
      </c>
      <c r="L151" s="16">
        <v>9.5281331227110629E-3</v>
      </c>
      <c r="U151" s="16" t="s">
        <v>540</v>
      </c>
      <c r="V151" s="16">
        <v>1.3279229932146393E-2</v>
      </c>
    </row>
    <row r="152" spans="1:26">
      <c r="A152" s="16" t="s">
        <v>541</v>
      </c>
      <c r="B152" s="16">
        <v>1.3994558586734763E-3</v>
      </c>
      <c r="K152" s="16" t="s">
        <v>541</v>
      </c>
      <c r="L152" s="16">
        <v>-1.523366354922116E-2</v>
      </c>
      <c r="U152" s="16" t="s">
        <v>541</v>
      </c>
      <c r="V152" s="16">
        <v>-1.1388789319549947E-2</v>
      </c>
    </row>
    <row r="153" spans="1:26">
      <c r="A153" s="16" t="s">
        <v>542</v>
      </c>
      <c r="B153" s="16">
        <v>0.48502892653283264</v>
      </c>
      <c r="K153" s="16" t="s">
        <v>542</v>
      </c>
      <c r="L153" s="16">
        <v>8.0426915709938864</v>
      </c>
      <c r="U153" s="16" t="s">
        <v>542</v>
      </c>
      <c r="V153" s="16">
        <v>0.48812472740573287</v>
      </c>
    </row>
    <row r="154" spans="1:26" ht="16.2" thickBot="1">
      <c r="A154" s="17" t="s">
        <v>543</v>
      </c>
      <c r="B154" s="17">
        <v>42</v>
      </c>
      <c r="K154" s="17" t="s">
        <v>543</v>
      </c>
      <c r="L154" s="17">
        <v>42</v>
      </c>
      <c r="U154" s="17" t="s">
        <v>543</v>
      </c>
      <c r="V154" s="17">
        <v>42</v>
      </c>
    </row>
    <row r="155" spans="1:26">
      <c r="L155"/>
    </row>
    <row r="156" spans="1:26" ht="16.2" thickBot="1">
      <c r="A156" t="s">
        <v>544</v>
      </c>
      <c r="K156" t="s">
        <v>544</v>
      </c>
      <c r="L156"/>
      <c r="U156" t="s">
        <v>544</v>
      </c>
    </row>
    <row r="157" spans="1:26">
      <c r="A157" s="18"/>
      <c r="B157" s="18" t="s">
        <v>549</v>
      </c>
      <c r="C157" s="18" t="s">
        <v>550</v>
      </c>
      <c r="D157" s="18" t="s">
        <v>551</v>
      </c>
      <c r="E157" s="18" t="s">
        <v>552</v>
      </c>
      <c r="F157" s="18" t="s">
        <v>553</v>
      </c>
      <c r="K157" s="18"/>
      <c r="L157" s="18" t="s">
        <v>549</v>
      </c>
      <c r="M157" s="18" t="s">
        <v>550</v>
      </c>
      <c r="N157" s="18" t="s">
        <v>551</v>
      </c>
      <c r="O157" s="18" t="s">
        <v>552</v>
      </c>
      <c r="P157" s="18" t="s">
        <v>553</v>
      </c>
      <c r="U157" s="18"/>
      <c r="V157" s="18" t="s">
        <v>549</v>
      </c>
      <c r="W157" s="18" t="s">
        <v>550</v>
      </c>
      <c r="X157" s="18" t="s">
        <v>551</v>
      </c>
      <c r="Y157" s="18" t="s">
        <v>552</v>
      </c>
      <c r="Z157" s="18" t="s">
        <v>553</v>
      </c>
    </row>
    <row r="158" spans="1:26">
      <c r="A158" s="16" t="s">
        <v>545</v>
      </c>
      <c r="B158" s="16">
        <v>1</v>
      </c>
      <c r="C158" s="16">
        <v>0.24877025346190784</v>
      </c>
      <c r="D158" s="16">
        <v>0.24877025346190784</v>
      </c>
      <c r="E158" s="16">
        <v>1.0574581002806787</v>
      </c>
      <c r="F158" s="16">
        <v>0.30997405469246608</v>
      </c>
      <c r="K158" s="16" t="s">
        <v>545</v>
      </c>
      <c r="L158" s="16">
        <v>1</v>
      </c>
      <c r="M158" s="16">
        <v>24.890206040270641</v>
      </c>
      <c r="N158" s="16">
        <v>24.890206040270641</v>
      </c>
      <c r="O158" s="16">
        <v>0.38479167117591706</v>
      </c>
      <c r="P158" s="16">
        <v>0.53856822747353905</v>
      </c>
      <c r="U158" s="16" t="s">
        <v>545</v>
      </c>
      <c r="V158" s="16">
        <v>1</v>
      </c>
      <c r="W158" s="16">
        <v>0.12826265620874544</v>
      </c>
      <c r="X158" s="16">
        <v>0.12826265620874544</v>
      </c>
      <c r="Y158" s="16">
        <v>0.53831764101745716</v>
      </c>
      <c r="Z158" s="16">
        <v>0.46740965152628577</v>
      </c>
    </row>
    <row r="159" spans="1:26">
      <c r="A159" s="16" t="s">
        <v>546</v>
      </c>
      <c r="B159" s="16">
        <v>40</v>
      </c>
      <c r="C159" s="16">
        <v>9.410122382943678</v>
      </c>
      <c r="D159" s="16">
        <v>0.23525305957359194</v>
      </c>
      <c r="E159" s="16"/>
      <c r="F159" s="16"/>
      <c r="K159" s="16" t="s">
        <v>546</v>
      </c>
      <c r="L159" s="16">
        <v>40</v>
      </c>
      <c r="M159" s="16">
        <v>2587.3955082454436</v>
      </c>
      <c r="N159" s="16">
        <v>64.684887706136095</v>
      </c>
      <c r="O159" s="16"/>
      <c r="P159" s="16"/>
      <c r="U159" s="16" t="s">
        <v>546</v>
      </c>
      <c r="V159" s="16">
        <v>40</v>
      </c>
      <c r="W159" s="16">
        <v>9.5306299801968404</v>
      </c>
      <c r="X159" s="16">
        <v>0.23826574950492102</v>
      </c>
      <c r="Y159" s="16"/>
      <c r="Z159" s="16"/>
    </row>
    <row r="160" spans="1:26" ht="16.2" thickBot="1">
      <c r="A160" s="17" t="s">
        <v>547</v>
      </c>
      <c r="B160" s="17">
        <v>41</v>
      </c>
      <c r="C160" s="17">
        <v>9.6588926364055858</v>
      </c>
      <c r="D160" s="17"/>
      <c r="E160" s="17"/>
      <c r="F160" s="17"/>
      <c r="K160" s="17" t="s">
        <v>547</v>
      </c>
      <c r="L160" s="17">
        <v>41</v>
      </c>
      <c r="M160" s="17">
        <v>2612.2857142857142</v>
      </c>
      <c r="N160" s="17"/>
      <c r="O160" s="17"/>
      <c r="P160" s="17"/>
      <c r="U160" s="17" t="s">
        <v>547</v>
      </c>
      <c r="V160" s="17">
        <v>41</v>
      </c>
      <c r="W160" s="17">
        <v>9.6588926364055858</v>
      </c>
      <c r="X160" s="17"/>
      <c r="Y160" s="17"/>
      <c r="Z160" s="17"/>
    </row>
    <row r="161" spans="1:29" ht="16.2" thickBot="1">
      <c r="L161"/>
    </row>
    <row r="162" spans="1:29">
      <c r="A162" s="18"/>
      <c r="B162" s="18" t="s">
        <v>554</v>
      </c>
      <c r="C162" s="18" t="s">
        <v>542</v>
      </c>
      <c r="D162" s="18" t="s">
        <v>555</v>
      </c>
      <c r="E162" s="18" t="s">
        <v>556</v>
      </c>
      <c r="F162" s="18" t="s">
        <v>557</v>
      </c>
      <c r="G162" s="18" t="s">
        <v>558</v>
      </c>
      <c r="H162" s="18" t="s">
        <v>559</v>
      </c>
      <c r="I162" s="18" t="s">
        <v>560</v>
      </c>
      <c r="K162" s="18"/>
      <c r="L162" s="18" t="s">
        <v>554</v>
      </c>
      <c r="M162" s="18" t="s">
        <v>542</v>
      </c>
      <c r="N162" s="18" t="s">
        <v>555</v>
      </c>
      <c r="O162" s="18" t="s">
        <v>556</v>
      </c>
      <c r="P162" s="18" t="s">
        <v>557</v>
      </c>
      <c r="Q162" s="18" t="s">
        <v>558</v>
      </c>
      <c r="R162" s="18" t="s">
        <v>559</v>
      </c>
      <c r="S162" s="18" t="s">
        <v>560</v>
      </c>
      <c r="U162" s="18"/>
      <c r="V162" s="18" t="s">
        <v>554</v>
      </c>
      <c r="W162" s="18" t="s">
        <v>542</v>
      </c>
      <c r="X162" s="18" t="s">
        <v>555</v>
      </c>
      <c r="Y162" s="18" t="s">
        <v>556</v>
      </c>
      <c r="Z162" s="18" t="s">
        <v>557</v>
      </c>
      <c r="AA162" s="18" t="s">
        <v>558</v>
      </c>
      <c r="AB162" s="18" t="s">
        <v>559</v>
      </c>
      <c r="AC162" s="18" t="s">
        <v>560</v>
      </c>
    </row>
    <row r="163" spans="1:29">
      <c r="A163" s="16" t="s">
        <v>548</v>
      </c>
      <c r="B163" s="16">
        <v>0.66560150183689903</v>
      </c>
      <c r="C163" s="16">
        <v>0.10261029698637369</v>
      </c>
      <c r="D163" s="16">
        <v>6.4866930647836316</v>
      </c>
      <c r="E163" s="16">
        <v>9.7877697919430346E-8</v>
      </c>
      <c r="F163" s="16">
        <v>0.45821835580572112</v>
      </c>
      <c r="G163" s="16">
        <v>0.87298464786807695</v>
      </c>
      <c r="H163" s="16">
        <v>0.45821835580572112</v>
      </c>
      <c r="I163" s="16">
        <v>0.87298464786807695</v>
      </c>
      <c r="K163" s="16" t="s">
        <v>548</v>
      </c>
      <c r="L163" s="16">
        <v>4.6130246517832934</v>
      </c>
      <c r="M163" s="16">
        <v>4.1529106561153286</v>
      </c>
      <c r="N163" s="16">
        <v>1.1107931361322276</v>
      </c>
      <c r="O163" s="16">
        <v>0.27329008092944179</v>
      </c>
      <c r="P163" s="16">
        <v>-3.7803208734320783</v>
      </c>
      <c r="Q163" s="16">
        <v>13.006370176998665</v>
      </c>
      <c r="R163" s="16">
        <v>-3.7803208734320783</v>
      </c>
      <c r="S163" s="16">
        <v>13.006370176998665</v>
      </c>
      <c r="U163" s="16" t="s">
        <v>548</v>
      </c>
      <c r="V163" s="16">
        <v>0.4169386357693694</v>
      </c>
      <c r="W163" s="16">
        <v>0.25204726105220421</v>
      </c>
      <c r="X163" s="16">
        <v>1.6542081593301377</v>
      </c>
      <c r="Y163" s="16">
        <v>0.10591274947281114</v>
      </c>
      <c r="Z163" s="16">
        <v>-9.2467880737341468E-2</v>
      </c>
      <c r="AA163" s="16">
        <v>0.92634515227608027</v>
      </c>
      <c r="AB163" s="16">
        <v>-9.2467880737341468E-2</v>
      </c>
      <c r="AC163" s="16">
        <v>0.92634515227608027</v>
      </c>
    </row>
    <row r="164" spans="1:29" ht="16.2" thickBot="1">
      <c r="A164" s="17" t="s">
        <v>11</v>
      </c>
      <c r="B164" s="17">
        <v>-1.081545866566646</v>
      </c>
      <c r="C164" s="17">
        <v>1.0517520270699532</v>
      </c>
      <c r="D164" s="17">
        <v>-1.0283278175176849</v>
      </c>
      <c r="E164" s="17">
        <v>0.30997405469246508</v>
      </c>
      <c r="F164" s="17">
        <v>-3.2072160051824659</v>
      </c>
      <c r="G164" s="17">
        <v>1.0441242720491741</v>
      </c>
      <c r="H164" s="17">
        <v>-3.2072160051824659</v>
      </c>
      <c r="I164" s="17">
        <v>1.0441242720491741</v>
      </c>
      <c r="K164" s="17" t="s">
        <v>578</v>
      </c>
      <c r="L164" s="17">
        <v>-1.7607336301720891</v>
      </c>
      <c r="M164" s="17">
        <v>2.8384472508955216</v>
      </c>
      <c r="N164" s="17">
        <v>-0.62031578343285498</v>
      </c>
      <c r="O164" s="17">
        <v>0.53856822747353927</v>
      </c>
      <c r="P164" s="17">
        <v>-7.4974495156395244</v>
      </c>
      <c r="Q164" s="17">
        <v>3.9759822552953468</v>
      </c>
      <c r="R164" s="17">
        <v>-7.4974495156395244</v>
      </c>
      <c r="S164" s="17">
        <v>3.9759822552953468</v>
      </c>
      <c r="U164" s="17" t="s">
        <v>578</v>
      </c>
      <c r="V164" s="17">
        <v>-0.12639489349858357</v>
      </c>
      <c r="W164" s="17">
        <v>0.17227022550458335</v>
      </c>
      <c r="X164" s="17">
        <v>-0.73370132957317546</v>
      </c>
      <c r="Y164" s="17">
        <v>0.46740965152629044</v>
      </c>
      <c r="Z164" s="17">
        <v>-0.47456600674840915</v>
      </c>
      <c r="AA164" s="17">
        <v>0.22177621975124201</v>
      </c>
      <c r="AB164" s="17">
        <v>-0.47456600674840915</v>
      </c>
      <c r="AC164" s="17">
        <v>0.22177621975124201</v>
      </c>
    </row>
    <row r="165" spans="1:29">
      <c r="L165"/>
    </row>
    <row r="166" spans="1:29">
      <c r="L166"/>
    </row>
    <row r="167" spans="1:29">
      <c r="B167" s="23" t="s">
        <v>580</v>
      </c>
      <c r="C167" s="33"/>
      <c r="D167" s="33"/>
      <c r="E167" s="33"/>
      <c r="F167" s="33"/>
      <c r="G167" s="33"/>
      <c r="H167" s="33"/>
      <c r="I167" s="33"/>
      <c r="L167"/>
    </row>
    <row r="168" spans="1:29">
      <c r="B168" s="33"/>
      <c r="C168" s="33"/>
      <c r="D168" s="33"/>
      <c r="E168" s="33"/>
      <c r="F168" s="33"/>
      <c r="G168" s="33"/>
      <c r="H168" s="33"/>
      <c r="I168" s="33"/>
    </row>
    <row r="169" spans="1:29">
      <c r="B169" s="33"/>
      <c r="C169" s="33"/>
      <c r="D169" s="33"/>
      <c r="E169" s="33"/>
      <c r="F169" s="33"/>
      <c r="G169" s="33"/>
      <c r="H169" s="33"/>
      <c r="I169" s="33"/>
    </row>
  </sheetData>
  <mergeCells count="1">
    <mergeCell ref="B167:I169"/>
  </mergeCells>
  <conditionalFormatting sqref="E2:F43">
    <cfRule type="cellIs" dxfId="0" priority="1" operator="lessThan">
      <formula>C2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4A3E8-24B5-A94F-9919-5E52970DFE54}">
  <dimension ref="A1:M101"/>
  <sheetViews>
    <sheetView topLeftCell="B34" workbookViewId="0">
      <selection sqref="A1:M101"/>
    </sheetView>
  </sheetViews>
  <sheetFormatPr defaultColWidth="11.19921875" defaultRowHeight="15.6"/>
  <cols>
    <col min="3" max="3" width="13.796875" customWidth="1"/>
    <col min="4" max="4" width="16.296875" customWidth="1"/>
    <col min="5" max="5" width="12.19921875" customWidth="1"/>
    <col min="6" max="6" width="11.3984375" customWidth="1"/>
    <col min="7" max="7" width="31.796875" bestFit="1" customWidth="1"/>
    <col min="9" max="9" width="13.796875" customWidth="1"/>
    <col min="10" max="10" width="12.3984375" customWidth="1"/>
    <col min="11" max="11" width="16.09765625" customWidth="1"/>
    <col min="12" max="12" width="11.8984375" customWidth="1"/>
    <col min="13" max="13" width="15.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 s="2">
        <v>74</v>
      </c>
      <c r="C2" s="2" t="s">
        <v>14</v>
      </c>
      <c r="D2" s="2" t="s">
        <v>14</v>
      </c>
      <c r="E2" s="2" t="s">
        <v>15</v>
      </c>
      <c r="F2" s="2">
        <v>277</v>
      </c>
      <c r="G2" s="2" t="s">
        <v>16</v>
      </c>
      <c r="H2" s="2">
        <v>0</v>
      </c>
      <c r="I2" s="2" t="s">
        <v>17</v>
      </c>
      <c r="J2" s="2" t="s">
        <v>18</v>
      </c>
      <c r="K2" s="2" t="s">
        <v>18</v>
      </c>
      <c r="L2" s="2" t="s">
        <v>18</v>
      </c>
      <c r="M2" s="2" t="s">
        <v>18</v>
      </c>
    </row>
    <row r="3" spans="1:13">
      <c r="A3" s="1" t="s">
        <v>19</v>
      </c>
      <c r="B3" s="2">
        <v>21</v>
      </c>
      <c r="C3" s="2" t="s">
        <v>20</v>
      </c>
      <c r="D3" s="2" t="s">
        <v>20</v>
      </c>
      <c r="E3" s="2" t="s">
        <v>21</v>
      </c>
      <c r="F3" s="2">
        <v>1.024</v>
      </c>
      <c r="G3" s="2" t="s">
        <v>22</v>
      </c>
      <c r="H3" s="2">
        <v>0</v>
      </c>
      <c r="I3" s="2" t="s">
        <v>17</v>
      </c>
      <c r="J3" s="2" t="s">
        <v>18</v>
      </c>
      <c r="K3" s="2" t="s">
        <v>18</v>
      </c>
      <c r="L3" s="2" t="s">
        <v>18</v>
      </c>
      <c r="M3" s="2" t="s">
        <v>18</v>
      </c>
    </row>
    <row r="4" spans="1:13">
      <c r="A4" s="1" t="s">
        <v>23</v>
      </c>
      <c r="B4" s="2">
        <v>38</v>
      </c>
      <c r="C4" s="2" t="s">
        <v>24</v>
      </c>
      <c r="D4" s="2" t="s">
        <v>25</v>
      </c>
      <c r="E4" s="2" t="s">
        <v>26</v>
      </c>
      <c r="F4" s="2">
        <v>1.3280000000000001</v>
      </c>
      <c r="G4" s="2" t="s">
        <v>22</v>
      </c>
      <c r="H4" s="2">
        <v>0</v>
      </c>
      <c r="I4" s="2" t="s">
        <v>17</v>
      </c>
      <c r="J4" s="2" t="s">
        <v>18</v>
      </c>
      <c r="K4" s="2" t="s">
        <v>18</v>
      </c>
      <c r="L4" s="2" t="s">
        <v>18</v>
      </c>
      <c r="M4" s="2" t="s">
        <v>18</v>
      </c>
    </row>
    <row r="5" spans="1:13">
      <c r="A5" s="1" t="s">
        <v>27</v>
      </c>
      <c r="B5" s="2">
        <v>82</v>
      </c>
      <c r="C5" s="2" t="s">
        <v>28</v>
      </c>
      <c r="D5" s="2" t="s">
        <v>29</v>
      </c>
      <c r="E5" s="2" t="s">
        <v>30</v>
      </c>
      <c r="F5" s="2">
        <v>3.8260000000000001</v>
      </c>
      <c r="G5" s="2" t="s">
        <v>22</v>
      </c>
      <c r="H5" s="2">
        <v>0</v>
      </c>
      <c r="I5" s="2" t="s">
        <v>17</v>
      </c>
      <c r="J5" s="2" t="s">
        <v>18</v>
      </c>
      <c r="K5" s="2" t="s">
        <v>18</v>
      </c>
      <c r="L5" s="2" t="s">
        <v>18</v>
      </c>
      <c r="M5" s="2" t="s">
        <v>18</v>
      </c>
    </row>
    <row r="6" spans="1:13">
      <c r="A6" s="1" t="s">
        <v>31</v>
      </c>
      <c r="B6" s="2">
        <v>15</v>
      </c>
      <c r="C6" s="2" t="s">
        <v>32</v>
      </c>
      <c r="D6" s="2" t="s">
        <v>33</v>
      </c>
      <c r="E6" s="2" t="s">
        <v>34</v>
      </c>
      <c r="F6" s="2">
        <v>254</v>
      </c>
      <c r="G6" s="2" t="s">
        <v>35</v>
      </c>
      <c r="H6" s="2">
        <v>0</v>
      </c>
      <c r="I6" s="2" t="s">
        <v>17</v>
      </c>
      <c r="J6" s="2" t="s">
        <v>18</v>
      </c>
      <c r="K6" s="2" t="s">
        <v>18</v>
      </c>
      <c r="L6" s="2" t="s">
        <v>18</v>
      </c>
      <c r="M6" s="2" t="s">
        <v>18</v>
      </c>
    </row>
    <row r="7" spans="1:13">
      <c r="A7" s="1" t="s">
        <v>36</v>
      </c>
      <c r="B7" s="2">
        <v>48</v>
      </c>
      <c r="C7" s="2" t="s">
        <v>37</v>
      </c>
      <c r="D7" s="2" t="s">
        <v>38</v>
      </c>
      <c r="E7" s="2" t="s">
        <v>39</v>
      </c>
      <c r="F7" s="2">
        <v>530</v>
      </c>
      <c r="G7" s="2" t="s">
        <v>40</v>
      </c>
      <c r="H7" s="2">
        <v>0</v>
      </c>
      <c r="I7" s="2" t="s">
        <v>17</v>
      </c>
      <c r="J7" s="2" t="s">
        <v>18</v>
      </c>
      <c r="K7" s="2" t="s">
        <v>18</v>
      </c>
      <c r="L7" s="2" t="s">
        <v>18</v>
      </c>
      <c r="M7" s="2" t="s">
        <v>18</v>
      </c>
    </row>
    <row r="8" spans="1:13">
      <c r="A8" s="1" t="s">
        <v>41</v>
      </c>
      <c r="B8" s="2">
        <v>51</v>
      </c>
      <c r="C8" s="2" t="s">
        <v>42</v>
      </c>
      <c r="D8" s="2" t="s">
        <v>43</v>
      </c>
      <c r="E8" s="2" t="s">
        <v>44</v>
      </c>
      <c r="F8" s="2">
        <v>2.1789999999999998</v>
      </c>
      <c r="G8" s="2" t="s">
        <v>45</v>
      </c>
      <c r="H8" s="2">
        <v>0</v>
      </c>
      <c r="I8" s="2" t="s">
        <v>17</v>
      </c>
      <c r="J8" s="2" t="s">
        <v>18</v>
      </c>
      <c r="K8" s="2" t="s">
        <v>18</v>
      </c>
      <c r="L8" s="2" t="s">
        <v>18</v>
      </c>
      <c r="M8" s="2" t="s">
        <v>18</v>
      </c>
    </row>
    <row r="9" spans="1:13">
      <c r="A9" s="1" t="s">
        <v>46</v>
      </c>
      <c r="B9" s="2">
        <v>71</v>
      </c>
      <c r="C9" s="2" t="s">
        <v>47</v>
      </c>
      <c r="D9" s="2" t="s">
        <v>47</v>
      </c>
      <c r="E9" s="2" t="s">
        <v>48</v>
      </c>
      <c r="F9" s="2">
        <v>1.3660000000000001</v>
      </c>
      <c r="G9" s="2" t="s">
        <v>40</v>
      </c>
      <c r="H9" s="2">
        <v>0</v>
      </c>
      <c r="I9" s="2" t="s">
        <v>17</v>
      </c>
      <c r="J9" s="2" t="s">
        <v>18</v>
      </c>
      <c r="K9" s="2" t="s">
        <v>18</v>
      </c>
      <c r="L9" s="2" t="s">
        <v>18</v>
      </c>
      <c r="M9" s="2" t="s">
        <v>18</v>
      </c>
    </row>
    <row r="10" spans="1:13">
      <c r="A10" s="1" t="s">
        <v>49</v>
      </c>
      <c r="B10" s="2">
        <v>36</v>
      </c>
      <c r="C10" s="2" t="s">
        <v>50</v>
      </c>
      <c r="D10" s="2" t="s">
        <v>51</v>
      </c>
      <c r="E10" s="2" t="s">
        <v>52</v>
      </c>
      <c r="F10" s="2">
        <v>1.4530000000000001</v>
      </c>
      <c r="G10" s="2" t="s">
        <v>53</v>
      </c>
      <c r="H10" s="2">
        <v>0</v>
      </c>
      <c r="I10" s="2" t="s">
        <v>17</v>
      </c>
      <c r="J10" s="2" t="s">
        <v>18</v>
      </c>
      <c r="K10" s="2" t="s">
        <v>54</v>
      </c>
      <c r="L10" s="2" t="s">
        <v>18</v>
      </c>
      <c r="M10" s="2" t="s">
        <v>18</v>
      </c>
    </row>
    <row r="11" spans="1:13">
      <c r="A11" s="1" t="s">
        <v>55</v>
      </c>
      <c r="B11" s="2">
        <v>78</v>
      </c>
      <c r="C11" s="2" t="s">
        <v>56</v>
      </c>
      <c r="D11" s="2" t="s">
        <v>57</v>
      </c>
      <c r="E11" s="2" t="s">
        <v>58</v>
      </c>
      <c r="F11" s="2">
        <v>1.4930000000000001</v>
      </c>
      <c r="G11" s="2" t="s">
        <v>16</v>
      </c>
      <c r="H11" s="2">
        <v>0</v>
      </c>
      <c r="I11" s="2" t="s">
        <v>17</v>
      </c>
      <c r="J11" s="2" t="s">
        <v>18</v>
      </c>
      <c r="K11" s="2" t="s">
        <v>18</v>
      </c>
      <c r="L11" s="2" t="s">
        <v>18</v>
      </c>
      <c r="M11" s="2" t="s">
        <v>18</v>
      </c>
    </row>
    <row r="12" spans="1:13">
      <c r="A12" s="1" t="s">
        <v>59</v>
      </c>
      <c r="B12" s="2">
        <v>49</v>
      </c>
      <c r="C12" s="2" t="s">
        <v>60</v>
      </c>
      <c r="D12" s="2" t="s">
        <v>61</v>
      </c>
      <c r="E12" s="2" t="s">
        <v>62</v>
      </c>
      <c r="F12" s="2">
        <v>7.1550000000000002</v>
      </c>
      <c r="G12" s="2" t="s">
        <v>63</v>
      </c>
      <c r="H12" s="2">
        <v>0</v>
      </c>
      <c r="I12" s="2" t="s">
        <v>17</v>
      </c>
      <c r="J12" s="2" t="s">
        <v>18</v>
      </c>
      <c r="K12" s="2" t="s">
        <v>18</v>
      </c>
      <c r="L12" s="2" t="s">
        <v>18</v>
      </c>
      <c r="M12" s="2" t="s">
        <v>18</v>
      </c>
    </row>
    <row r="13" spans="1:13">
      <c r="A13" s="1" t="s">
        <v>64</v>
      </c>
      <c r="B13" s="2">
        <v>87</v>
      </c>
      <c r="C13" s="2" t="s">
        <v>65</v>
      </c>
      <c r="D13" s="2" t="s">
        <v>66</v>
      </c>
      <c r="E13" s="2" t="s">
        <v>67</v>
      </c>
      <c r="F13" s="2">
        <v>509</v>
      </c>
      <c r="G13" s="2" t="s">
        <v>16</v>
      </c>
      <c r="H13" s="2">
        <v>0</v>
      </c>
      <c r="I13" s="2" t="s">
        <v>17</v>
      </c>
      <c r="J13" s="2" t="s">
        <v>18</v>
      </c>
      <c r="K13" s="2" t="s">
        <v>18</v>
      </c>
      <c r="L13" s="2" t="s">
        <v>18</v>
      </c>
      <c r="M13" s="2" t="s">
        <v>18</v>
      </c>
    </row>
    <row r="14" spans="1:13">
      <c r="A14" s="1" t="s">
        <v>68</v>
      </c>
      <c r="B14" s="2">
        <v>3</v>
      </c>
      <c r="C14" s="2" t="s">
        <v>69</v>
      </c>
      <c r="D14" s="2" t="s">
        <v>70</v>
      </c>
      <c r="E14" s="2" t="s">
        <v>71</v>
      </c>
      <c r="F14" s="2">
        <v>447</v>
      </c>
      <c r="G14" s="2" t="s">
        <v>16</v>
      </c>
      <c r="H14" s="2">
        <v>0</v>
      </c>
      <c r="I14" s="2" t="s">
        <v>72</v>
      </c>
      <c r="J14" s="2" t="s">
        <v>73</v>
      </c>
      <c r="K14" s="2" t="s">
        <v>74</v>
      </c>
      <c r="L14" s="2" t="s">
        <v>75</v>
      </c>
      <c r="M14" s="2">
        <v>999</v>
      </c>
    </row>
    <row r="15" spans="1:13">
      <c r="A15" s="1" t="s">
        <v>76</v>
      </c>
      <c r="B15" s="2">
        <v>53</v>
      </c>
      <c r="C15" s="2" t="s">
        <v>77</v>
      </c>
      <c r="D15" s="2" t="s">
        <v>78</v>
      </c>
      <c r="E15" s="2" t="s">
        <v>79</v>
      </c>
      <c r="F15" s="2">
        <v>2.157</v>
      </c>
      <c r="G15" s="2" t="s">
        <v>63</v>
      </c>
      <c r="H15" s="2">
        <v>0</v>
      </c>
      <c r="I15" s="2" t="s">
        <v>17</v>
      </c>
      <c r="J15" s="2" t="s">
        <v>18</v>
      </c>
      <c r="K15" s="2" t="s">
        <v>18</v>
      </c>
      <c r="L15" s="2" t="s">
        <v>18</v>
      </c>
      <c r="M15" s="2" t="s">
        <v>18</v>
      </c>
    </row>
    <row r="16" spans="1:13">
      <c r="A16" s="1" t="s">
        <v>80</v>
      </c>
      <c r="B16" s="2">
        <v>79</v>
      </c>
      <c r="C16" s="2" t="s">
        <v>81</v>
      </c>
      <c r="D16" s="2" t="s">
        <v>81</v>
      </c>
      <c r="E16" s="2" t="s">
        <v>82</v>
      </c>
      <c r="F16" s="2">
        <v>179</v>
      </c>
      <c r="G16" s="2" t="s">
        <v>40</v>
      </c>
      <c r="H16" s="2">
        <v>0</v>
      </c>
      <c r="I16" s="2" t="s">
        <v>17</v>
      </c>
      <c r="J16" s="2" t="s">
        <v>18</v>
      </c>
      <c r="K16" s="2" t="s">
        <v>18</v>
      </c>
      <c r="L16" s="2" t="s">
        <v>18</v>
      </c>
      <c r="M16" s="2" t="s">
        <v>18</v>
      </c>
    </row>
    <row r="17" spans="1:13">
      <c r="A17" s="1" t="s">
        <v>83</v>
      </c>
      <c r="B17" s="2">
        <v>23</v>
      </c>
      <c r="C17" s="2" t="s">
        <v>84</v>
      </c>
      <c r="D17" s="2" t="s">
        <v>85</v>
      </c>
      <c r="E17" s="2" t="s">
        <v>86</v>
      </c>
      <c r="F17" s="2">
        <v>1.514</v>
      </c>
      <c r="G17" s="2" t="s">
        <v>22</v>
      </c>
      <c r="H17" s="2">
        <v>0</v>
      </c>
      <c r="I17" s="2" t="s">
        <v>17</v>
      </c>
      <c r="J17" s="2" t="s">
        <v>87</v>
      </c>
      <c r="K17" s="2" t="s">
        <v>18</v>
      </c>
      <c r="L17" s="2" t="s">
        <v>18</v>
      </c>
      <c r="M17" s="2" t="s">
        <v>18</v>
      </c>
    </row>
    <row r="18" spans="1:13">
      <c r="A18" s="1" t="s">
        <v>88</v>
      </c>
      <c r="B18" s="2">
        <v>63</v>
      </c>
      <c r="C18" s="2" t="s">
        <v>89</v>
      </c>
      <c r="D18" s="2" t="s">
        <v>90</v>
      </c>
      <c r="E18" s="2" t="s">
        <v>91</v>
      </c>
      <c r="F18" s="2">
        <v>3.4249999999999998</v>
      </c>
      <c r="G18" s="2" t="s">
        <v>63</v>
      </c>
      <c r="H18" s="2">
        <v>0</v>
      </c>
      <c r="I18" s="2" t="s">
        <v>17</v>
      </c>
      <c r="J18" s="2" t="s">
        <v>18</v>
      </c>
      <c r="K18" s="2" t="s">
        <v>18</v>
      </c>
      <c r="L18" s="2" t="s">
        <v>18</v>
      </c>
      <c r="M18" s="2" t="s">
        <v>18</v>
      </c>
    </row>
    <row r="19" spans="1:13">
      <c r="A19" s="1" t="s">
        <v>92</v>
      </c>
      <c r="B19" s="2">
        <v>25</v>
      </c>
      <c r="C19" s="2" t="s">
        <v>93</v>
      </c>
      <c r="D19" s="2" t="s">
        <v>93</v>
      </c>
      <c r="E19" s="2" t="s">
        <v>94</v>
      </c>
      <c r="F19" s="2">
        <v>11.132</v>
      </c>
      <c r="G19" s="2" t="s">
        <v>16</v>
      </c>
      <c r="H19" s="2">
        <v>0</v>
      </c>
      <c r="I19" s="2" t="s">
        <v>17</v>
      </c>
      <c r="J19" s="2" t="s">
        <v>18</v>
      </c>
      <c r="K19" s="2" t="s">
        <v>18</v>
      </c>
      <c r="L19" s="2" t="s">
        <v>18</v>
      </c>
      <c r="M19" s="2" t="s">
        <v>18</v>
      </c>
    </row>
    <row r="20" spans="1:13">
      <c r="A20" s="1" t="s">
        <v>95</v>
      </c>
      <c r="B20" s="2">
        <v>54</v>
      </c>
      <c r="C20" s="2" t="s">
        <v>96</v>
      </c>
      <c r="D20" s="2" t="s">
        <v>97</v>
      </c>
      <c r="E20" s="2" t="s">
        <v>98</v>
      </c>
      <c r="F20" s="2">
        <v>4.8120000000000003</v>
      </c>
      <c r="G20" s="2" t="s">
        <v>16</v>
      </c>
      <c r="H20" s="2">
        <v>0</v>
      </c>
      <c r="I20" s="2" t="s">
        <v>99</v>
      </c>
      <c r="J20" s="2" t="s">
        <v>18</v>
      </c>
      <c r="K20" s="2" t="s">
        <v>18</v>
      </c>
      <c r="L20" s="2" t="s">
        <v>18</v>
      </c>
      <c r="M20" s="2" t="s">
        <v>18</v>
      </c>
    </row>
    <row r="21" spans="1:13">
      <c r="A21" s="1" t="s">
        <v>100</v>
      </c>
      <c r="B21" s="2">
        <v>40</v>
      </c>
      <c r="C21" s="2" t="s">
        <v>101</v>
      </c>
      <c r="D21" s="2" t="s">
        <v>102</v>
      </c>
      <c r="E21" s="2" t="s">
        <v>103</v>
      </c>
      <c r="F21" s="2">
        <v>7.9160000000000004</v>
      </c>
      <c r="G21" s="2" t="s">
        <v>16</v>
      </c>
      <c r="H21" s="2">
        <v>0</v>
      </c>
      <c r="I21" s="2" t="s">
        <v>17</v>
      </c>
      <c r="J21" s="2" t="s">
        <v>104</v>
      </c>
      <c r="K21" s="2" t="s">
        <v>105</v>
      </c>
      <c r="L21" s="2" t="s">
        <v>18</v>
      </c>
      <c r="M21" s="2" t="s">
        <v>18</v>
      </c>
    </row>
    <row r="22" spans="1:13">
      <c r="A22" s="1" t="s">
        <v>106</v>
      </c>
      <c r="B22" s="2">
        <v>59</v>
      </c>
      <c r="C22" s="2" t="s">
        <v>107</v>
      </c>
      <c r="D22" s="2" t="s">
        <v>108</v>
      </c>
      <c r="E22" s="2" t="s">
        <v>109</v>
      </c>
      <c r="F22" s="2">
        <v>3.1549999999999998</v>
      </c>
      <c r="G22" s="2" t="s">
        <v>40</v>
      </c>
      <c r="H22" s="2">
        <v>0</v>
      </c>
      <c r="I22" s="2" t="s">
        <v>17</v>
      </c>
      <c r="J22" s="2" t="s">
        <v>18</v>
      </c>
      <c r="K22" s="2" t="s">
        <v>18</v>
      </c>
      <c r="L22" s="2" t="s">
        <v>18</v>
      </c>
      <c r="M22" s="2" t="s">
        <v>18</v>
      </c>
    </row>
    <row r="23" spans="1:13">
      <c r="A23" s="1" t="s">
        <v>110</v>
      </c>
      <c r="B23" s="2">
        <v>88</v>
      </c>
      <c r="C23" s="2" t="s">
        <v>111</v>
      </c>
      <c r="D23" s="2" t="s">
        <v>112</v>
      </c>
      <c r="E23" s="2" t="s">
        <v>113</v>
      </c>
      <c r="F23" s="2">
        <v>38</v>
      </c>
      <c r="G23" s="2" t="s">
        <v>40</v>
      </c>
      <c r="H23" s="2">
        <v>0</v>
      </c>
      <c r="I23" s="2" t="s">
        <v>17</v>
      </c>
      <c r="J23" s="2" t="s">
        <v>18</v>
      </c>
      <c r="K23" s="2" t="s">
        <v>18</v>
      </c>
      <c r="L23" s="2" t="s">
        <v>18</v>
      </c>
      <c r="M23" s="2" t="s">
        <v>18</v>
      </c>
    </row>
    <row r="24" spans="1:13">
      <c r="A24" s="1" t="s">
        <v>114</v>
      </c>
      <c r="B24" s="2">
        <v>8</v>
      </c>
      <c r="C24" s="2" t="s">
        <v>115</v>
      </c>
      <c r="D24" s="2" t="s">
        <v>116</v>
      </c>
      <c r="E24" s="2" t="s">
        <v>117</v>
      </c>
      <c r="F24" s="2">
        <v>1.7170000000000001</v>
      </c>
      <c r="G24" s="2" t="s">
        <v>118</v>
      </c>
      <c r="H24" s="2">
        <v>0</v>
      </c>
      <c r="I24" s="2" t="s">
        <v>99</v>
      </c>
      <c r="J24" s="2" t="s">
        <v>119</v>
      </c>
      <c r="K24" s="2" t="s">
        <v>18</v>
      </c>
      <c r="L24" s="2" t="s">
        <v>18</v>
      </c>
      <c r="M24" s="2" t="s">
        <v>18</v>
      </c>
    </row>
    <row r="25" spans="1:13">
      <c r="A25" s="1" t="s">
        <v>120</v>
      </c>
      <c r="B25" s="2">
        <v>14</v>
      </c>
      <c r="C25" s="2" t="s">
        <v>121</v>
      </c>
      <c r="D25" s="2" t="s">
        <v>122</v>
      </c>
      <c r="E25" s="2" t="s">
        <v>123</v>
      </c>
      <c r="F25" s="2">
        <v>837</v>
      </c>
      <c r="G25" s="2" t="s">
        <v>124</v>
      </c>
      <c r="H25" s="2">
        <v>0</v>
      </c>
      <c r="I25" s="2" t="s">
        <v>17</v>
      </c>
      <c r="J25" s="2" t="s">
        <v>18</v>
      </c>
      <c r="K25" s="2" t="s">
        <v>18</v>
      </c>
      <c r="L25" s="2" t="s">
        <v>18</v>
      </c>
      <c r="M25" s="2" t="s">
        <v>18</v>
      </c>
    </row>
    <row r="26" spans="1:13">
      <c r="A26" s="1" t="s">
        <v>125</v>
      </c>
      <c r="B26" s="2">
        <v>11</v>
      </c>
      <c r="C26" s="2" t="s">
        <v>126</v>
      </c>
      <c r="D26" s="2" t="s">
        <v>127</v>
      </c>
      <c r="E26" s="2" t="s">
        <v>128</v>
      </c>
      <c r="F26" s="2">
        <v>14.266999999999999</v>
      </c>
      <c r="G26" s="2" t="s">
        <v>63</v>
      </c>
      <c r="H26" s="2">
        <v>0</v>
      </c>
      <c r="I26" s="2" t="s">
        <v>17</v>
      </c>
      <c r="J26" s="2" t="s">
        <v>18</v>
      </c>
      <c r="K26" s="2" t="s">
        <v>18</v>
      </c>
      <c r="L26" s="2" t="s">
        <v>18</v>
      </c>
      <c r="M26" s="2" t="s">
        <v>18</v>
      </c>
    </row>
    <row r="27" spans="1:13">
      <c r="A27" s="1" t="s">
        <v>129</v>
      </c>
      <c r="B27" s="2">
        <v>90</v>
      </c>
      <c r="C27" s="2" t="s">
        <v>130</v>
      </c>
      <c r="D27" s="2" t="s">
        <v>131</v>
      </c>
      <c r="E27" s="2" t="s">
        <v>132</v>
      </c>
      <c r="F27" s="2">
        <v>1.147</v>
      </c>
      <c r="G27" s="2" t="s">
        <v>40</v>
      </c>
      <c r="H27" s="2">
        <v>0</v>
      </c>
      <c r="I27" s="2" t="s">
        <v>17</v>
      </c>
      <c r="J27" s="2" t="s">
        <v>18</v>
      </c>
      <c r="K27" s="2" t="s">
        <v>18</v>
      </c>
      <c r="L27" s="2" t="s">
        <v>18</v>
      </c>
      <c r="M27" s="2" t="s">
        <v>18</v>
      </c>
    </row>
    <row r="28" spans="1:13">
      <c r="A28" s="1" t="s">
        <v>133</v>
      </c>
      <c r="B28" s="2">
        <v>72</v>
      </c>
      <c r="C28" s="2" t="s">
        <v>134</v>
      </c>
      <c r="D28" s="2" t="s">
        <v>135</v>
      </c>
      <c r="E28" s="2" t="s">
        <v>136</v>
      </c>
      <c r="F28" s="2">
        <v>1.2470000000000001</v>
      </c>
      <c r="G28" s="2" t="s">
        <v>40</v>
      </c>
      <c r="H28" s="2">
        <v>0</v>
      </c>
      <c r="I28" s="2" t="s">
        <v>17</v>
      </c>
      <c r="J28" s="2" t="s">
        <v>18</v>
      </c>
      <c r="K28" s="2" t="s">
        <v>18</v>
      </c>
      <c r="L28" s="2" t="s">
        <v>18</v>
      </c>
      <c r="M28" s="2" t="s">
        <v>18</v>
      </c>
    </row>
    <row r="29" spans="1:13">
      <c r="A29" s="1" t="s">
        <v>137</v>
      </c>
      <c r="B29" s="2">
        <v>58</v>
      </c>
      <c r="C29" s="2" t="s">
        <v>138</v>
      </c>
      <c r="D29" s="2" t="s">
        <v>107</v>
      </c>
      <c r="E29" s="2" t="s">
        <v>139</v>
      </c>
      <c r="F29" s="2">
        <v>3.1989999999999998</v>
      </c>
      <c r="G29" s="2" t="s">
        <v>140</v>
      </c>
      <c r="H29" s="2">
        <v>0</v>
      </c>
      <c r="I29" s="2" t="s">
        <v>17</v>
      </c>
      <c r="J29" s="2" t="s">
        <v>18</v>
      </c>
      <c r="K29" s="2" t="s">
        <v>18</v>
      </c>
      <c r="L29" s="2" t="s">
        <v>18</v>
      </c>
      <c r="M29" s="2" t="s">
        <v>18</v>
      </c>
    </row>
    <row r="30" spans="1:13">
      <c r="A30" s="1" t="s">
        <v>141</v>
      </c>
      <c r="B30" s="2">
        <v>13</v>
      </c>
      <c r="C30" s="2" t="s">
        <v>142</v>
      </c>
      <c r="D30" s="2" t="s">
        <v>142</v>
      </c>
      <c r="E30" s="2" t="s">
        <v>143</v>
      </c>
      <c r="F30" s="2">
        <v>1.2729999999999999</v>
      </c>
      <c r="G30" s="2" t="s">
        <v>16</v>
      </c>
      <c r="H30" s="2">
        <v>0</v>
      </c>
      <c r="I30" s="2" t="s">
        <v>17</v>
      </c>
      <c r="J30" s="2" t="s">
        <v>18</v>
      </c>
      <c r="K30" s="2" t="s">
        <v>18</v>
      </c>
      <c r="L30" s="2" t="s">
        <v>18</v>
      </c>
      <c r="M30" s="2" t="s">
        <v>18</v>
      </c>
    </row>
    <row r="31" spans="1:13">
      <c r="A31" s="1" t="s">
        <v>144</v>
      </c>
      <c r="B31" s="2">
        <v>73</v>
      </c>
      <c r="C31" s="2" t="s">
        <v>145</v>
      </c>
      <c r="D31" s="2" t="s">
        <v>146</v>
      </c>
      <c r="E31" s="2" t="s">
        <v>147</v>
      </c>
      <c r="F31" s="2">
        <v>0</v>
      </c>
      <c r="G31" s="2" t="s">
        <v>40</v>
      </c>
      <c r="H31" s="2">
        <v>0</v>
      </c>
      <c r="I31" s="2" t="s">
        <v>17</v>
      </c>
      <c r="J31" s="2" t="s">
        <v>18</v>
      </c>
      <c r="K31" s="2" t="s">
        <v>18</v>
      </c>
      <c r="L31" s="2" t="s">
        <v>18</v>
      </c>
      <c r="M31" s="2" t="s">
        <v>18</v>
      </c>
    </row>
    <row r="32" spans="1:13">
      <c r="A32" s="1" t="s">
        <v>148</v>
      </c>
      <c r="B32" s="2">
        <v>41</v>
      </c>
      <c r="C32" s="2" t="s">
        <v>149</v>
      </c>
      <c r="D32" s="2" t="s">
        <v>150</v>
      </c>
      <c r="E32" s="2" t="s">
        <v>151</v>
      </c>
      <c r="F32" s="2">
        <v>1.276</v>
      </c>
      <c r="G32" s="2" t="s">
        <v>152</v>
      </c>
      <c r="H32" s="2">
        <v>0</v>
      </c>
      <c r="I32" s="2" t="s">
        <v>17</v>
      </c>
      <c r="J32" s="2" t="s">
        <v>18</v>
      </c>
      <c r="K32" s="2" t="s">
        <v>18</v>
      </c>
      <c r="L32" s="2" t="s">
        <v>18</v>
      </c>
      <c r="M32" s="2" t="s">
        <v>18</v>
      </c>
    </row>
    <row r="33" spans="1:13">
      <c r="A33" s="1" t="s">
        <v>153</v>
      </c>
      <c r="B33" s="2">
        <v>94</v>
      </c>
      <c r="C33" s="2" t="s">
        <v>154</v>
      </c>
      <c r="D33" s="2" t="s">
        <v>154</v>
      </c>
      <c r="E33" s="2" t="s">
        <v>155</v>
      </c>
      <c r="F33" s="2">
        <v>163</v>
      </c>
      <c r="G33" s="2" t="s">
        <v>22</v>
      </c>
      <c r="H33" s="2">
        <v>0</v>
      </c>
      <c r="I33" s="2" t="s">
        <v>17</v>
      </c>
      <c r="J33" s="2" t="s">
        <v>18</v>
      </c>
      <c r="K33" s="2" t="s">
        <v>18</v>
      </c>
      <c r="L33" s="2" t="s">
        <v>18</v>
      </c>
      <c r="M33" s="2" t="s">
        <v>18</v>
      </c>
    </row>
    <row r="34" spans="1:13">
      <c r="A34" s="1" t="s">
        <v>156</v>
      </c>
      <c r="B34" s="2">
        <v>68</v>
      </c>
      <c r="C34" s="2" t="s">
        <v>157</v>
      </c>
      <c r="D34" s="2" t="s">
        <v>158</v>
      </c>
      <c r="E34" s="2" t="s">
        <v>159</v>
      </c>
      <c r="F34" s="2">
        <v>3.6850000000000001</v>
      </c>
      <c r="G34" s="2" t="s">
        <v>160</v>
      </c>
      <c r="H34" s="2">
        <v>0</v>
      </c>
      <c r="I34" s="2" t="s">
        <v>17</v>
      </c>
      <c r="J34" s="2" t="s">
        <v>18</v>
      </c>
      <c r="K34" s="2" t="s">
        <v>18</v>
      </c>
      <c r="L34" s="2" t="s">
        <v>18</v>
      </c>
      <c r="M34" s="2" t="s">
        <v>18</v>
      </c>
    </row>
    <row r="35" spans="1:13">
      <c r="A35" s="1" t="s">
        <v>161</v>
      </c>
      <c r="B35" s="2">
        <v>95</v>
      </c>
      <c r="C35" s="2" t="s">
        <v>162</v>
      </c>
      <c r="D35" s="2" t="s">
        <v>162</v>
      </c>
      <c r="E35" s="2" t="s">
        <v>163</v>
      </c>
      <c r="F35" s="2">
        <v>3.5219999999999998</v>
      </c>
      <c r="G35" s="2" t="s">
        <v>63</v>
      </c>
      <c r="H35" s="2">
        <v>0</v>
      </c>
      <c r="I35" s="2" t="s">
        <v>17</v>
      </c>
      <c r="J35" s="2" t="s">
        <v>18</v>
      </c>
      <c r="K35" s="2" t="s">
        <v>18</v>
      </c>
      <c r="L35" s="2" t="s">
        <v>18</v>
      </c>
      <c r="M35" s="2" t="s">
        <v>18</v>
      </c>
    </row>
    <row r="36" spans="1:13">
      <c r="A36" s="1" t="s">
        <v>164</v>
      </c>
      <c r="B36" s="2">
        <v>96</v>
      </c>
      <c r="C36" s="2" t="s">
        <v>165</v>
      </c>
      <c r="D36" s="2" t="s">
        <v>165</v>
      </c>
      <c r="E36" s="2" t="s">
        <v>166</v>
      </c>
      <c r="F36" s="2">
        <v>166</v>
      </c>
      <c r="G36" s="2" t="s">
        <v>16</v>
      </c>
      <c r="H36" s="2">
        <v>0</v>
      </c>
      <c r="I36" s="2" t="s">
        <v>17</v>
      </c>
      <c r="J36" s="2" t="s">
        <v>18</v>
      </c>
      <c r="K36" s="2" t="s">
        <v>18</v>
      </c>
      <c r="L36" s="2" t="s">
        <v>18</v>
      </c>
      <c r="M36" s="2" t="s">
        <v>18</v>
      </c>
    </row>
    <row r="37" spans="1:13">
      <c r="A37" s="1" t="s">
        <v>167</v>
      </c>
      <c r="B37" s="2">
        <v>4</v>
      </c>
      <c r="C37" s="2" t="s">
        <v>168</v>
      </c>
      <c r="D37" s="2" t="s">
        <v>169</v>
      </c>
      <c r="E37" s="2" t="s">
        <v>170</v>
      </c>
      <c r="F37" s="2">
        <v>1.7929999999999999</v>
      </c>
      <c r="G37" s="2" t="s">
        <v>16</v>
      </c>
      <c r="H37" s="2">
        <v>0</v>
      </c>
      <c r="I37" s="2" t="s">
        <v>17</v>
      </c>
      <c r="J37" s="2" t="s">
        <v>18</v>
      </c>
      <c r="K37" s="2" t="s">
        <v>18</v>
      </c>
      <c r="L37" s="2" t="s">
        <v>18</v>
      </c>
      <c r="M37" s="2" t="s">
        <v>18</v>
      </c>
    </row>
    <row r="38" spans="1:13">
      <c r="A38" s="1" t="s">
        <v>171</v>
      </c>
      <c r="B38" s="2">
        <v>50</v>
      </c>
      <c r="C38" s="2" t="s">
        <v>172</v>
      </c>
      <c r="D38" s="2" t="s">
        <v>42</v>
      </c>
      <c r="E38" s="2" t="s">
        <v>173</v>
      </c>
      <c r="F38" s="2">
        <v>410</v>
      </c>
      <c r="G38" s="2" t="s">
        <v>22</v>
      </c>
      <c r="H38" s="2">
        <v>0</v>
      </c>
      <c r="I38" s="2" t="s">
        <v>17</v>
      </c>
      <c r="J38" s="2" t="s">
        <v>18</v>
      </c>
      <c r="K38" s="2" t="s">
        <v>18</v>
      </c>
      <c r="L38" s="2" t="s">
        <v>18</v>
      </c>
      <c r="M38" s="2" t="s">
        <v>18</v>
      </c>
    </row>
    <row r="39" spans="1:13">
      <c r="A39" s="1" t="s">
        <v>174</v>
      </c>
      <c r="B39" s="2">
        <v>52</v>
      </c>
      <c r="C39" s="2" t="s">
        <v>43</v>
      </c>
      <c r="D39" s="2" t="s">
        <v>175</v>
      </c>
      <c r="E39" s="2" t="s">
        <v>176</v>
      </c>
      <c r="F39" s="2">
        <v>1.92</v>
      </c>
      <c r="G39" s="2" t="s">
        <v>45</v>
      </c>
      <c r="H39" s="2">
        <v>0</v>
      </c>
      <c r="I39" s="2" t="s">
        <v>177</v>
      </c>
      <c r="J39" s="3"/>
      <c r="K39" s="2" t="s">
        <v>178</v>
      </c>
      <c r="L39" s="2" t="s">
        <v>18</v>
      </c>
      <c r="M39" s="2" t="s">
        <v>18</v>
      </c>
    </row>
    <row r="40" spans="1:13">
      <c r="A40" s="1" t="s">
        <v>179</v>
      </c>
      <c r="B40" s="2">
        <v>28</v>
      </c>
      <c r="C40" s="2" t="s">
        <v>180</v>
      </c>
      <c r="D40" s="2" t="s">
        <v>180</v>
      </c>
      <c r="E40" s="2" t="s">
        <v>181</v>
      </c>
      <c r="F40" s="2">
        <v>313</v>
      </c>
      <c r="G40" s="2" t="s">
        <v>22</v>
      </c>
      <c r="H40" s="2">
        <v>0</v>
      </c>
      <c r="I40" s="2" t="s">
        <v>17</v>
      </c>
      <c r="J40" s="2" t="s">
        <v>87</v>
      </c>
      <c r="K40" s="2" t="s">
        <v>18</v>
      </c>
      <c r="L40" s="2" t="s">
        <v>18</v>
      </c>
      <c r="M40" s="2" t="s">
        <v>18</v>
      </c>
    </row>
    <row r="41" spans="1:13">
      <c r="A41" s="1" t="s">
        <v>182</v>
      </c>
      <c r="B41" s="2">
        <v>1</v>
      </c>
      <c r="C41" s="2" t="s">
        <v>183</v>
      </c>
      <c r="D41" s="2" t="s">
        <v>184</v>
      </c>
      <c r="E41" s="2" t="s">
        <v>185</v>
      </c>
      <c r="F41" s="2">
        <v>4.7789999999999999</v>
      </c>
      <c r="G41" s="2" t="s">
        <v>16</v>
      </c>
      <c r="H41" s="2">
        <v>0</v>
      </c>
      <c r="I41" s="2" t="s">
        <v>17</v>
      </c>
      <c r="J41" s="2" t="s">
        <v>18</v>
      </c>
      <c r="K41" s="2" t="s">
        <v>18</v>
      </c>
      <c r="L41" s="2" t="s">
        <v>18</v>
      </c>
      <c r="M41" s="2" t="s">
        <v>18</v>
      </c>
    </row>
    <row r="42" spans="1:13">
      <c r="A42" s="1" t="s">
        <v>186</v>
      </c>
      <c r="B42" s="2">
        <v>62</v>
      </c>
      <c r="C42" s="2" t="s">
        <v>187</v>
      </c>
      <c r="D42" s="2" t="s">
        <v>187</v>
      </c>
      <c r="E42" s="2" t="s">
        <v>188</v>
      </c>
      <c r="F42" s="2">
        <v>83</v>
      </c>
      <c r="G42" s="2" t="s">
        <v>22</v>
      </c>
      <c r="H42" s="2">
        <v>0</v>
      </c>
      <c r="I42" s="2" t="s">
        <v>17</v>
      </c>
      <c r="J42" s="3"/>
      <c r="K42" s="2" t="s">
        <v>18</v>
      </c>
      <c r="L42" s="2" t="s">
        <v>18</v>
      </c>
      <c r="M42" s="2" t="s">
        <v>18</v>
      </c>
    </row>
    <row r="43" spans="1:13">
      <c r="A43" s="1" t="s">
        <v>189</v>
      </c>
      <c r="B43" s="2">
        <v>45</v>
      </c>
      <c r="C43" s="2" t="s">
        <v>190</v>
      </c>
      <c r="D43" s="2" t="s">
        <v>191</v>
      </c>
      <c r="E43" s="2" t="s">
        <v>192</v>
      </c>
      <c r="F43" s="2">
        <v>5.7910000000000004</v>
      </c>
      <c r="G43" s="2" t="s">
        <v>63</v>
      </c>
      <c r="H43" s="2">
        <v>0</v>
      </c>
      <c r="I43" s="2" t="s">
        <v>17</v>
      </c>
      <c r="J43" s="2" t="s">
        <v>18</v>
      </c>
      <c r="K43" s="2" t="s">
        <v>18</v>
      </c>
      <c r="L43" s="2" t="s">
        <v>18</v>
      </c>
      <c r="M43" s="2" t="s">
        <v>18</v>
      </c>
    </row>
    <row r="44" spans="1:13">
      <c r="A44" s="1" t="s">
        <v>193</v>
      </c>
      <c r="B44" s="2">
        <v>32</v>
      </c>
      <c r="C44" s="2" t="s">
        <v>194</v>
      </c>
      <c r="D44" s="2" t="s">
        <v>195</v>
      </c>
      <c r="E44" s="2" t="s">
        <v>196</v>
      </c>
      <c r="F44" s="2">
        <v>347</v>
      </c>
      <c r="G44" s="2" t="s">
        <v>22</v>
      </c>
      <c r="H44" s="2">
        <v>0</v>
      </c>
      <c r="I44" s="2" t="s">
        <v>197</v>
      </c>
      <c r="J44" s="2" t="s">
        <v>198</v>
      </c>
      <c r="K44" s="2" t="s">
        <v>18</v>
      </c>
      <c r="L44" s="2" t="s">
        <v>18</v>
      </c>
      <c r="M44" s="2" t="s">
        <v>18</v>
      </c>
    </row>
    <row r="45" spans="1:13">
      <c r="A45" s="1" t="s">
        <v>199</v>
      </c>
      <c r="B45" s="2">
        <v>75</v>
      </c>
      <c r="C45" s="2" t="s">
        <v>200</v>
      </c>
      <c r="D45" s="2" t="s">
        <v>200</v>
      </c>
      <c r="E45" s="2" t="s">
        <v>201</v>
      </c>
      <c r="F45" s="2">
        <v>91</v>
      </c>
      <c r="G45" s="2" t="s">
        <v>22</v>
      </c>
      <c r="H45" s="2">
        <v>0</v>
      </c>
      <c r="I45" s="2" t="s">
        <v>17</v>
      </c>
      <c r="J45" s="2" t="s">
        <v>18</v>
      </c>
      <c r="K45" s="2" t="s">
        <v>18</v>
      </c>
      <c r="L45" s="2" t="s">
        <v>18</v>
      </c>
      <c r="M45" s="2" t="s">
        <v>18</v>
      </c>
    </row>
    <row r="46" spans="1:13">
      <c r="A46" s="1" t="s">
        <v>202</v>
      </c>
      <c r="B46" s="2">
        <v>24</v>
      </c>
      <c r="C46" s="2" t="s">
        <v>203</v>
      </c>
      <c r="D46" s="2" t="s">
        <v>204</v>
      </c>
      <c r="E46" s="2" t="s">
        <v>205</v>
      </c>
      <c r="F46" s="2">
        <v>18.106000000000002</v>
      </c>
      <c r="G46" s="2" t="s">
        <v>63</v>
      </c>
      <c r="H46" s="2">
        <v>0</v>
      </c>
      <c r="I46" s="2" t="s">
        <v>17</v>
      </c>
      <c r="J46" s="2" t="s">
        <v>18</v>
      </c>
      <c r="K46" s="2" t="s">
        <v>18</v>
      </c>
      <c r="L46" s="2" t="s">
        <v>18</v>
      </c>
      <c r="M46" s="2" t="s">
        <v>18</v>
      </c>
    </row>
    <row r="47" spans="1:13">
      <c r="A47" s="1" t="s">
        <v>206</v>
      </c>
      <c r="B47" s="2">
        <v>35</v>
      </c>
      <c r="C47" s="2" t="s">
        <v>207</v>
      </c>
      <c r="D47" s="2" t="s">
        <v>208</v>
      </c>
      <c r="E47" s="2" t="s">
        <v>209</v>
      </c>
      <c r="F47" s="2">
        <v>7.9740000000000002</v>
      </c>
      <c r="G47" s="2" t="s">
        <v>16</v>
      </c>
      <c r="H47" s="2">
        <v>1</v>
      </c>
      <c r="I47" s="2" t="s">
        <v>210</v>
      </c>
      <c r="J47" s="2" t="s">
        <v>211</v>
      </c>
      <c r="K47" s="2" t="s">
        <v>212</v>
      </c>
      <c r="L47" s="2" t="s">
        <v>213</v>
      </c>
      <c r="M47" s="2">
        <v>12</v>
      </c>
    </row>
    <row r="48" spans="1:13">
      <c r="A48" s="1" t="s">
        <v>214</v>
      </c>
      <c r="B48" s="2">
        <v>39</v>
      </c>
      <c r="C48" s="2" t="s">
        <v>215</v>
      </c>
      <c r="D48" s="2" t="s">
        <v>101</v>
      </c>
      <c r="E48" s="2" t="s">
        <v>216</v>
      </c>
      <c r="F48" s="2">
        <v>4.1710000000000003</v>
      </c>
      <c r="G48" s="2" t="s">
        <v>118</v>
      </c>
      <c r="H48" s="2">
        <v>1</v>
      </c>
      <c r="I48" s="2" t="s">
        <v>217</v>
      </c>
      <c r="J48" s="2" t="s">
        <v>211</v>
      </c>
      <c r="K48" s="2" t="s">
        <v>218</v>
      </c>
      <c r="L48" s="2" t="s">
        <v>75</v>
      </c>
      <c r="M48" s="2">
        <v>999</v>
      </c>
    </row>
    <row r="49" spans="1:13">
      <c r="A49" s="1" t="s">
        <v>219</v>
      </c>
      <c r="B49" s="2">
        <v>66</v>
      </c>
      <c r="C49" s="2" t="s">
        <v>220</v>
      </c>
      <c r="D49" s="2" t="s">
        <v>221</v>
      </c>
      <c r="E49" s="2" t="s">
        <v>222</v>
      </c>
      <c r="F49" s="2">
        <v>4.0229999999999997</v>
      </c>
      <c r="G49" s="2" t="s">
        <v>223</v>
      </c>
      <c r="H49" s="2">
        <v>1</v>
      </c>
      <c r="I49" s="2" t="s">
        <v>224</v>
      </c>
      <c r="J49" s="2" t="s">
        <v>211</v>
      </c>
      <c r="K49" s="2" t="s">
        <v>225</v>
      </c>
      <c r="L49" s="2" t="s">
        <v>226</v>
      </c>
      <c r="M49" s="2">
        <v>2</v>
      </c>
    </row>
    <row r="50" spans="1:13">
      <c r="A50" s="1" t="s">
        <v>227</v>
      </c>
      <c r="B50" s="2">
        <v>17</v>
      </c>
      <c r="C50" s="2" t="s">
        <v>228</v>
      </c>
      <c r="D50" s="2" t="s">
        <v>229</v>
      </c>
      <c r="E50" s="2" t="s">
        <v>230</v>
      </c>
      <c r="F50" s="2">
        <v>767</v>
      </c>
      <c r="G50" s="2" t="s">
        <v>22</v>
      </c>
      <c r="H50" s="2">
        <v>1</v>
      </c>
      <c r="I50" s="2" t="s">
        <v>231</v>
      </c>
      <c r="J50" s="2" t="s">
        <v>232</v>
      </c>
      <c r="K50" s="2" t="s">
        <v>233</v>
      </c>
      <c r="L50" s="2" t="s">
        <v>234</v>
      </c>
      <c r="M50" s="2">
        <v>1</v>
      </c>
    </row>
    <row r="51" spans="1:13">
      <c r="A51" s="4" t="s">
        <v>235</v>
      </c>
      <c r="B51" s="2">
        <v>9</v>
      </c>
      <c r="C51" s="2" t="s">
        <v>236</v>
      </c>
      <c r="D51" s="2" t="s">
        <v>237</v>
      </c>
      <c r="E51" s="2" t="s">
        <v>238</v>
      </c>
      <c r="F51" s="2">
        <v>0</v>
      </c>
      <c r="G51" s="2" t="s">
        <v>239</v>
      </c>
      <c r="H51" s="2">
        <v>1</v>
      </c>
      <c r="I51" s="2" t="s">
        <v>240</v>
      </c>
      <c r="J51" s="2" t="s">
        <v>211</v>
      </c>
      <c r="K51" s="2" t="s">
        <v>241</v>
      </c>
      <c r="L51" s="2" t="s">
        <v>242</v>
      </c>
      <c r="M51" s="2">
        <v>999</v>
      </c>
    </row>
    <row r="52" spans="1:13">
      <c r="A52" s="1" t="s">
        <v>243</v>
      </c>
      <c r="B52" s="2">
        <v>84</v>
      </c>
      <c r="C52" s="2" t="s">
        <v>244</v>
      </c>
      <c r="D52" s="2" t="s">
        <v>245</v>
      </c>
      <c r="E52" s="2" t="s">
        <v>246</v>
      </c>
      <c r="F52" s="2">
        <v>3.8540000000000001</v>
      </c>
      <c r="G52" s="2" t="s">
        <v>152</v>
      </c>
      <c r="H52" s="2">
        <v>1</v>
      </c>
      <c r="I52" s="2" t="s">
        <v>247</v>
      </c>
      <c r="J52" s="2" t="s">
        <v>211</v>
      </c>
      <c r="K52" s="2" t="s">
        <v>248</v>
      </c>
      <c r="L52" s="5">
        <v>0.05</v>
      </c>
      <c r="M52" s="2">
        <v>1</v>
      </c>
    </row>
    <row r="53" spans="1:13">
      <c r="A53" s="1" t="s">
        <v>249</v>
      </c>
      <c r="B53" s="2">
        <v>56</v>
      </c>
      <c r="C53" s="2" t="s">
        <v>250</v>
      </c>
      <c r="D53" s="2" t="s">
        <v>251</v>
      </c>
      <c r="E53" s="2" t="s">
        <v>252</v>
      </c>
      <c r="F53" s="2">
        <v>4.8019999999999996</v>
      </c>
      <c r="G53" s="2" t="s">
        <v>223</v>
      </c>
      <c r="H53" s="2">
        <v>1</v>
      </c>
      <c r="I53" s="2" t="s">
        <v>253</v>
      </c>
      <c r="J53" s="2" t="s">
        <v>211</v>
      </c>
      <c r="K53" s="2" t="s">
        <v>254</v>
      </c>
      <c r="L53" s="5">
        <v>0.2</v>
      </c>
      <c r="M53" s="2">
        <v>3</v>
      </c>
    </row>
    <row r="54" spans="1:13">
      <c r="A54" s="1" t="s">
        <v>255</v>
      </c>
      <c r="B54" s="2">
        <v>93</v>
      </c>
      <c r="C54" s="2" t="s">
        <v>256</v>
      </c>
      <c r="D54" s="2" t="s">
        <v>256</v>
      </c>
      <c r="E54" s="2" t="s">
        <v>257</v>
      </c>
      <c r="F54" s="2">
        <v>299</v>
      </c>
      <c r="G54" s="2" t="s">
        <v>124</v>
      </c>
      <c r="H54" s="2">
        <v>1</v>
      </c>
      <c r="I54" s="2" t="s">
        <v>258</v>
      </c>
      <c r="J54" s="2" t="s">
        <v>211</v>
      </c>
      <c r="K54" s="2" t="s">
        <v>259</v>
      </c>
      <c r="L54" s="2" t="s">
        <v>260</v>
      </c>
      <c r="M54" s="2">
        <v>999</v>
      </c>
    </row>
    <row r="55" spans="1:13">
      <c r="A55" s="1" t="s">
        <v>261</v>
      </c>
      <c r="B55" s="2">
        <v>12</v>
      </c>
      <c r="C55" s="2" t="s">
        <v>262</v>
      </c>
      <c r="D55" s="2" t="s">
        <v>263</v>
      </c>
      <c r="E55" s="2" t="s">
        <v>264</v>
      </c>
      <c r="F55" s="2">
        <v>1.492</v>
      </c>
      <c r="G55" s="2" t="s">
        <v>265</v>
      </c>
      <c r="H55" s="2">
        <v>1</v>
      </c>
      <c r="I55" s="2" t="s">
        <v>266</v>
      </c>
      <c r="J55" s="2" t="s">
        <v>211</v>
      </c>
      <c r="K55" s="2" t="s">
        <v>267</v>
      </c>
      <c r="L55" s="2" t="s">
        <v>75</v>
      </c>
      <c r="M55" s="2">
        <v>12</v>
      </c>
    </row>
    <row r="56" spans="1:13">
      <c r="A56" s="1" t="s">
        <v>268</v>
      </c>
      <c r="B56" s="2">
        <v>44</v>
      </c>
      <c r="C56" s="2" t="s">
        <v>269</v>
      </c>
      <c r="D56" s="2" t="s">
        <v>270</v>
      </c>
      <c r="E56" s="2" t="s">
        <v>271</v>
      </c>
      <c r="F56" s="2">
        <v>684</v>
      </c>
      <c r="G56" s="2" t="s">
        <v>16</v>
      </c>
      <c r="H56" s="2">
        <v>1</v>
      </c>
      <c r="I56" s="2" t="s">
        <v>272</v>
      </c>
      <c r="J56" s="2" t="s">
        <v>232</v>
      </c>
      <c r="K56" s="2" t="s">
        <v>273</v>
      </c>
      <c r="L56" s="2" t="s">
        <v>274</v>
      </c>
      <c r="M56" s="2">
        <v>3</v>
      </c>
    </row>
    <row r="57" spans="1:13">
      <c r="A57" s="1" t="s">
        <v>275</v>
      </c>
      <c r="B57" s="2">
        <v>29</v>
      </c>
      <c r="C57" s="2" t="s">
        <v>276</v>
      </c>
      <c r="D57" s="2" t="s">
        <v>276</v>
      </c>
      <c r="E57" s="2" t="s">
        <v>277</v>
      </c>
      <c r="F57" s="2">
        <v>201</v>
      </c>
      <c r="G57" s="2" t="s">
        <v>16</v>
      </c>
      <c r="H57" s="2">
        <v>1</v>
      </c>
      <c r="I57" s="2" t="s">
        <v>278</v>
      </c>
      <c r="J57" s="2" t="s">
        <v>211</v>
      </c>
      <c r="K57" s="2" t="s">
        <v>279</v>
      </c>
      <c r="L57" s="2" t="s">
        <v>75</v>
      </c>
      <c r="M57" s="2">
        <v>6</v>
      </c>
    </row>
    <row r="58" spans="1:13">
      <c r="A58" s="1" t="s">
        <v>280</v>
      </c>
      <c r="B58" s="2">
        <v>92</v>
      </c>
      <c r="C58" s="2" t="s">
        <v>281</v>
      </c>
      <c r="D58" s="2" t="s">
        <v>282</v>
      </c>
      <c r="E58" s="2" t="s">
        <v>283</v>
      </c>
      <c r="F58" s="2">
        <v>1.288</v>
      </c>
      <c r="G58" s="2" t="s">
        <v>63</v>
      </c>
      <c r="H58" s="2">
        <v>1</v>
      </c>
      <c r="I58" s="2" t="s">
        <v>284</v>
      </c>
      <c r="J58" s="2" t="s">
        <v>211</v>
      </c>
      <c r="K58" s="2" t="s">
        <v>285</v>
      </c>
      <c r="L58" s="2" t="s">
        <v>286</v>
      </c>
      <c r="M58" s="2">
        <v>3</v>
      </c>
    </row>
    <row r="59" spans="1:13">
      <c r="A59" s="1" t="s">
        <v>287</v>
      </c>
      <c r="B59" s="2">
        <v>98</v>
      </c>
      <c r="C59" s="2" t="s">
        <v>288</v>
      </c>
      <c r="D59" s="2" t="s">
        <v>289</v>
      </c>
      <c r="E59" s="2" t="s">
        <v>290</v>
      </c>
      <c r="F59" s="2">
        <v>1.3089999999999999</v>
      </c>
      <c r="G59" s="2" t="s">
        <v>63</v>
      </c>
      <c r="H59" s="2">
        <v>1</v>
      </c>
      <c r="I59" s="2" t="s">
        <v>291</v>
      </c>
      <c r="J59" s="2" t="s">
        <v>292</v>
      </c>
      <c r="K59" s="2" t="s">
        <v>293</v>
      </c>
      <c r="L59" s="5">
        <v>0.1</v>
      </c>
      <c r="M59" s="2">
        <v>4</v>
      </c>
    </row>
    <row r="60" spans="1:13">
      <c r="A60" s="1" t="s">
        <v>294</v>
      </c>
      <c r="B60" s="2">
        <v>76</v>
      </c>
      <c r="C60" s="2" t="s">
        <v>295</v>
      </c>
      <c r="D60" s="2" t="s">
        <v>295</v>
      </c>
      <c r="E60" s="2" t="s">
        <v>296</v>
      </c>
      <c r="F60" s="2">
        <v>1.7749999999999999</v>
      </c>
      <c r="G60" s="2" t="s">
        <v>63</v>
      </c>
      <c r="H60" s="2">
        <v>1</v>
      </c>
      <c r="I60" s="2" t="s">
        <v>297</v>
      </c>
      <c r="J60" s="2" t="s">
        <v>292</v>
      </c>
      <c r="K60" s="2" t="s">
        <v>298</v>
      </c>
      <c r="L60" s="2" t="s">
        <v>299</v>
      </c>
      <c r="M60" s="2">
        <v>999</v>
      </c>
    </row>
    <row r="61" spans="1:13">
      <c r="A61" s="1" t="s">
        <v>300</v>
      </c>
      <c r="B61" s="2">
        <v>7</v>
      </c>
      <c r="C61" s="2" t="s">
        <v>301</v>
      </c>
      <c r="D61" s="2" t="s">
        <v>302</v>
      </c>
      <c r="E61" s="2" t="s">
        <v>303</v>
      </c>
      <c r="F61" s="2">
        <v>7.6210000000000004</v>
      </c>
      <c r="G61" s="2" t="s">
        <v>140</v>
      </c>
      <c r="H61" s="2">
        <v>1</v>
      </c>
      <c r="I61" s="2" t="s">
        <v>304</v>
      </c>
      <c r="J61" s="2" t="s">
        <v>211</v>
      </c>
      <c r="K61" s="2" t="s">
        <v>305</v>
      </c>
      <c r="L61" s="2" t="s">
        <v>75</v>
      </c>
      <c r="M61" s="2" t="s">
        <v>306</v>
      </c>
    </row>
    <row r="62" spans="1:13">
      <c r="A62" s="1" t="s">
        <v>307</v>
      </c>
      <c r="B62" s="2">
        <v>91</v>
      </c>
      <c r="C62" s="2" t="s">
        <v>308</v>
      </c>
      <c r="D62" s="2" t="s">
        <v>308</v>
      </c>
      <c r="E62" s="2" t="s">
        <v>309</v>
      </c>
      <c r="F62" s="2">
        <v>0</v>
      </c>
      <c r="G62" s="2" t="s">
        <v>265</v>
      </c>
      <c r="H62" s="2">
        <v>1</v>
      </c>
      <c r="I62" s="2" t="s">
        <v>310</v>
      </c>
      <c r="J62" s="2" t="s">
        <v>211</v>
      </c>
      <c r="K62" s="2" t="s">
        <v>311</v>
      </c>
      <c r="L62" s="5">
        <v>0.05</v>
      </c>
      <c r="M62" s="2">
        <v>3</v>
      </c>
    </row>
    <row r="63" spans="1:13">
      <c r="A63" s="1" t="s">
        <v>312</v>
      </c>
      <c r="B63" s="2">
        <v>69</v>
      </c>
      <c r="C63" s="2" t="s">
        <v>313</v>
      </c>
      <c r="D63" s="2" t="s">
        <v>313</v>
      </c>
      <c r="E63" s="2" t="s">
        <v>314</v>
      </c>
      <c r="F63" s="2">
        <v>644</v>
      </c>
      <c r="G63" s="2" t="s">
        <v>315</v>
      </c>
      <c r="H63" s="2">
        <v>1</v>
      </c>
      <c r="I63" s="2" t="s">
        <v>316</v>
      </c>
      <c r="J63" s="2" t="s">
        <v>211</v>
      </c>
      <c r="K63" s="2" t="s">
        <v>317</v>
      </c>
      <c r="L63" s="2" t="s">
        <v>318</v>
      </c>
      <c r="M63" s="2">
        <v>12</v>
      </c>
    </row>
    <row r="64" spans="1:13">
      <c r="A64" s="1" t="s">
        <v>319</v>
      </c>
      <c r="B64" s="2">
        <v>67</v>
      </c>
      <c r="C64" s="2" t="s">
        <v>320</v>
      </c>
      <c r="D64" s="2" t="s">
        <v>320</v>
      </c>
      <c r="E64" s="2" t="s">
        <v>321</v>
      </c>
      <c r="F64" s="2">
        <v>296</v>
      </c>
      <c r="G64" s="2" t="s">
        <v>124</v>
      </c>
      <c r="H64" s="2">
        <v>1</v>
      </c>
      <c r="I64" s="2" t="s">
        <v>322</v>
      </c>
      <c r="J64" s="2" t="s">
        <v>211</v>
      </c>
      <c r="K64" s="2" t="s">
        <v>323</v>
      </c>
      <c r="L64" s="2" t="s">
        <v>324</v>
      </c>
      <c r="M64" s="2">
        <v>12</v>
      </c>
    </row>
    <row r="65" spans="1:13">
      <c r="A65" s="1" t="s">
        <v>325</v>
      </c>
      <c r="B65" s="2">
        <v>60</v>
      </c>
      <c r="C65" s="2" t="s">
        <v>326</v>
      </c>
      <c r="D65" s="2" t="s">
        <v>108</v>
      </c>
      <c r="E65" s="2" t="s">
        <v>327</v>
      </c>
      <c r="F65" s="2">
        <v>10.144</v>
      </c>
      <c r="G65" s="2" t="s">
        <v>63</v>
      </c>
      <c r="H65" s="2">
        <v>1</v>
      </c>
      <c r="I65" s="2" t="s">
        <v>328</v>
      </c>
      <c r="J65" s="2" t="s">
        <v>292</v>
      </c>
      <c r="K65" s="2" t="s">
        <v>329</v>
      </c>
      <c r="L65" s="2" t="s">
        <v>330</v>
      </c>
      <c r="M65" s="2">
        <v>999</v>
      </c>
    </row>
    <row r="66" spans="1:13">
      <c r="A66" s="1" t="s">
        <v>331</v>
      </c>
      <c r="B66" s="2">
        <v>81</v>
      </c>
      <c r="C66" s="2" t="s">
        <v>332</v>
      </c>
      <c r="D66" s="2" t="s">
        <v>333</v>
      </c>
      <c r="E66" s="2" t="s">
        <v>334</v>
      </c>
      <c r="F66" s="2">
        <v>2.36</v>
      </c>
      <c r="G66" s="2" t="s">
        <v>335</v>
      </c>
      <c r="H66" s="2">
        <v>1</v>
      </c>
      <c r="I66" s="2" t="s">
        <v>336</v>
      </c>
      <c r="J66" s="2" t="s">
        <v>211</v>
      </c>
      <c r="K66" s="2" t="s">
        <v>337</v>
      </c>
      <c r="L66" s="5">
        <v>0.2</v>
      </c>
      <c r="M66" s="2">
        <v>999</v>
      </c>
    </row>
    <row r="67" spans="1:13">
      <c r="A67" s="1" t="s">
        <v>338</v>
      </c>
      <c r="B67" s="2">
        <v>70</v>
      </c>
      <c r="C67" s="2" t="s">
        <v>339</v>
      </c>
      <c r="D67" s="2" t="s">
        <v>340</v>
      </c>
      <c r="E67" s="2" t="s">
        <v>341</v>
      </c>
      <c r="F67" s="2">
        <v>4.2720000000000002</v>
      </c>
      <c r="G67" s="2" t="s">
        <v>265</v>
      </c>
      <c r="H67" s="2">
        <v>1</v>
      </c>
      <c r="I67" s="2" t="s">
        <v>342</v>
      </c>
      <c r="J67" s="2" t="s">
        <v>292</v>
      </c>
      <c r="K67" s="2" t="s">
        <v>343</v>
      </c>
      <c r="L67" s="5">
        <v>0.01</v>
      </c>
      <c r="M67" s="2">
        <v>12</v>
      </c>
    </row>
    <row r="68" spans="1:13">
      <c r="A68" s="1" t="s">
        <v>344</v>
      </c>
      <c r="B68" s="2">
        <v>30</v>
      </c>
      <c r="C68" s="2" t="s">
        <v>345</v>
      </c>
      <c r="D68" s="2" t="s">
        <v>346</v>
      </c>
      <c r="E68" s="2" t="s">
        <v>347</v>
      </c>
      <c r="F68" s="2">
        <v>2.4319999999999999</v>
      </c>
      <c r="G68" s="2" t="s">
        <v>152</v>
      </c>
      <c r="H68" s="2">
        <v>1</v>
      </c>
      <c r="I68" s="2" t="s">
        <v>348</v>
      </c>
      <c r="J68" s="2" t="s">
        <v>211</v>
      </c>
      <c r="K68" s="2" t="s">
        <v>349</v>
      </c>
      <c r="L68" s="2" t="s">
        <v>260</v>
      </c>
      <c r="M68" s="2">
        <v>24</v>
      </c>
    </row>
    <row r="69" spans="1:13">
      <c r="A69" s="1" t="s">
        <v>350</v>
      </c>
      <c r="B69" s="2">
        <v>64</v>
      </c>
      <c r="C69" s="2" t="s">
        <v>351</v>
      </c>
      <c r="D69" s="2" t="s">
        <v>351</v>
      </c>
      <c r="E69" s="2" t="s">
        <v>352</v>
      </c>
      <c r="F69" s="2">
        <v>420</v>
      </c>
      <c r="G69" s="2" t="s">
        <v>22</v>
      </c>
      <c r="H69" s="2">
        <v>1</v>
      </c>
      <c r="I69" s="2" t="s">
        <v>272</v>
      </c>
      <c r="J69" s="2" t="s">
        <v>232</v>
      </c>
      <c r="K69" s="2" t="s">
        <v>353</v>
      </c>
      <c r="L69" s="5">
        <v>0.04</v>
      </c>
      <c r="M69" s="2">
        <v>2</v>
      </c>
    </row>
    <row r="70" spans="1:13">
      <c r="A70" s="1" t="s">
        <v>354</v>
      </c>
      <c r="B70" s="2">
        <v>83</v>
      </c>
      <c r="C70" s="2" t="s">
        <v>355</v>
      </c>
      <c r="D70" s="2" t="s">
        <v>355</v>
      </c>
      <c r="E70" s="2" t="s">
        <v>356</v>
      </c>
      <c r="F70" s="2">
        <v>216</v>
      </c>
      <c r="G70" s="2" t="s">
        <v>22</v>
      </c>
      <c r="H70" s="2">
        <v>1</v>
      </c>
      <c r="I70" s="2" t="s">
        <v>357</v>
      </c>
      <c r="J70" s="3"/>
      <c r="K70" s="2" t="s">
        <v>358</v>
      </c>
      <c r="L70" s="2" t="s">
        <v>359</v>
      </c>
      <c r="M70" s="2" t="s">
        <v>306</v>
      </c>
    </row>
    <row r="71" spans="1:13">
      <c r="A71" s="1" t="s">
        <v>360</v>
      </c>
      <c r="B71" s="2">
        <v>20</v>
      </c>
      <c r="C71" s="2" t="s">
        <v>361</v>
      </c>
      <c r="D71" s="2" t="s">
        <v>362</v>
      </c>
      <c r="E71" s="2" t="s">
        <v>363</v>
      </c>
      <c r="F71" s="2">
        <v>311</v>
      </c>
      <c r="G71" s="2" t="s">
        <v>22</v>
      </c>
      <c r="H71" s="2">
        <v>1</v>
      </c>
      <c r="I71" s="2" t="s">
        <v>364</v>
      </c>
      <c r="J71" s="2" t="s">
        <v>211</v>
      </c>
      <c r="K71" s="2" t="s">
        <v>365</v>
      </c>
      <c r="L71" s="2" t="s">
        <v>274</v>
      </c>
      <c r="M71" s="2">
        <v>3</v>
      </c>
    </row>
    <row r="72" spans="1:13">
      <c r="A72" s="1" t="s">
        <v>366</v>
      </c>
      <c r="B72" s="2">
        <v>55</v>
      </c>
      <c r="C72" s="2" t="s">
        <v>97</v>
      </c>
      <c r="D72" s="2" t="s">
        <v>367</v>
      </c>
      <c r="E72" s="2" t="s">
        <v>368</v>
      </c>
      <c r="F72" s="2">
        <v>235</v>
      </c>
      <c r="G72" s="2" t="s">
        <v>16</v>
      </c>
      <c r="H72" s="2">
        <v>1</v>
      </c>
      <c r="I72" s="2" t="s">
        <v>369</v>
      </c>
      <c r="J72" s="2" t="s">
        <v>232</v>
      </c>
      <c r="K72" s="2" t="s">
        <v>370</v>
      </c>
      <c r="L72" s="5">
        <v>0.2</v>
      </c>
      <c r="M72" s="2">
        <v>1</v>
      </c>
    </row>
    <row r="73" spans="1:13">
      <c r="A73" s="1" t="s">
        <v>371</v>
      </c>
      <c r="B73" s="2">
        <v>100</v>
      </c>
      <c r="C73" s="2" t="s">
        <v>372</v>
      </c>
      <c r="D73" s="2" t="s">
        <v>372</v>
      </c>
      <c r="E73" s="2" t="s">
        <v>373</v>
      </c>
      <c r="F73" s="2">
        <v>203</v>
      </c>
      <c r="G73" s="2" t="s">
        <v>22</v>
      </c>
      <c r="H73" s="2">
        <v>1</v>
      </c>
      <c r="I73" s="2" t="s">
        <v>374</v>
      </c>
      <c r="J73" s="2" t="s">
        <v>232</v>
      </c>
      <c r="K73" s="2" t="s">
        <v>375</v>
      </c>
      <c r="L73" s="5">
        <v>0.01</v>
      </c>
      <c r="M73" s="2">
        <v>1</v>
      </c>
    </row>
    <row r="74" spans="1:13">
      <c r="A74" s="1" t="s">
        <v>376</v>
      </c>
      <c r="B74" s="2">
        <v>34</v>
      </c>
      <c r="C74" s="2" t="s">
        <v>377</v>
      </c>
      <c r="D74" s="2" t="s">
        <v>378</v>
      </c>
      <c r="E74" s="2" t="s">
        <v>34</v>
      </c>
      <c r="F74" s="2">
        <v>1.087</v>
      </c>
      <c r="G74" s="2" t="s">
        <v>124</v>
      </c>
      <c r="H74" s="2">
        <v>1</v>
      </c>
      <c r="I74" s="2" t="s">
        <v>379</v>
      </c>
      <c r="J74" s="2" t="s">
        <v>211</v>
      </c>
      <c r="K74" s="2" t="s">
        <v>380</v>
      </c>
      <c r="L74" s="2" t="s">
        <v>381</v>
      </c>
      <c r="M74" s="2">
        <v>12</v>
      </c>
    </row>
    <row r="75" spans="1:13">
      <c r="A75" s="1" t="s">
        <v>382</v>
      </c>
      <c r="B75" s="2">
        <v>22</v>
      </c>
      <c r="C75" s="2" t="s">
        <v>383</v>
      </c>
      <c r="D75" s="2" t="s">
        <v>383</v>
      </c>
      <c r="E75" s="2" t="s">
        <v>384</v>
      </c>
      <c r="F75" s="2">
        <v>1.1579999999999999</v>
      </c>
      <c r="G75" s="2" t="s">
        <v>124</v>
      </c>
      <c r="H75" s="2">
        <v>1</v>
      </c>
      <c r="I75" s="2" t="s">
        <v>385</v>
      </c>
      <c r="J75" s="2" t="s">
        <v>211</v>
      </c>
      <c r="K75" s="2" t="s">
        <v>386</v>
      </c>
      <c r="L75" s="2" t="s">
        <v>387</v>
      </c>
      <c r="M75" s="2">
        <v>12</v>
      </c>
    </row>
    <row r="76" spans="1:13">
      <c r="A76" s="1" t="s">
        <v>388</v>
      </c>
      <c r="B76" s="2">
        <v>2</v>
      </c>
      <c r="C76" s="2" t="s">
        <v>389</v>
      </c>
      <c r="D76" s="2" t="s">
        <v>389</v>
      </c>
      <c r="E76" s="2" t="s">
        <v>390</v>
      </c>
      <c r="F76" s="2">
        <v>3.5190000000000001</v>
      </c>
      <c r="G76" s="2" t="s">
        <v>22</v>
      </c>
      <c r="H76" s="2">
        <v>1</v>
      </c>
      <c r="I76" s="2" t="s">
        <v>391</v>
      </c>
      <c r="J76" s="2" t="s">
        <v>232</v>
      </c>
      <c r="K76" s="2" t="s">
        <v>392</v>
      </c>
      <c r="L76" s="2" t="s">
        <v>75</v>
      </c>
      <c r="M76" s="2">
        <v>1</v>
      </c>
    </row>
    <row r="77" spans="1:13">
      <c r="A77" s="1" t="s">
        <v>393</v>
      </c>
      <c r="B77" s="2">
        <v>43</v>
      </c>
      <c r="C77" s="2" t="s">
        <v>394</v>
      </c>
      <c r="D77" s="2" t="s">
        <v>269</v>
      </c>
      <c r="E77" s="2" t="s">
        <v>395</v>
      </c>
      <c r="F77" s="2">
        <v>2.6480000000000001</v>
      </c>
      <c r="G77" s="2" t="s">
        <v>152</v>
      </c>
      <c r="H77" s="2">
        <v>1</v>
      </c>
      <c r="I77" s="2" t="s">
        <v>396</v>
      </c>
      <c r="J77" s="2" t="s">
        <v>211</v>
      </c>
      <c r="K77" s="2" t="s">
        <v>397</v>
      </c>
      <c r="L77" s="2" t="s">
        <v>398</v>
      </c>
      <c r="M77" s="2">
        <v>12</v>
      </c>
    </row>
    <row r="78" spans="1:13">
      <c r="A78" s="1" t="s">
        <v>399</v>
      </c>
      <c r="B78" s="2">
        <v>26</v>
      </c>
      <c r="C78" s="2" t="s">
        <v>400</v>
      </c>
      <c r="D78" s="2" t="s">
        <v>400</v>
      </c>
      <c r="E78" s="2" t="s">
        <v>401</v>
      </c>
      <c r="F78" s="2">
        <v>202</v>
      </c>
      <c r="G78" s="2" t="s">
        <v>16</v>
      </c>
      <c r="H78" s="2">
        <v>1</v>
      </c>
      <c r="I78" s="2" t="s">
        <v>402</v>
      </c>
      <c r="J78" s="2" t="s">
        <v>211</v>
      </c>
      <c r="K78" s="2" t="s">
        <v>403</v>
      </c>
      <c r="L78" s="2" t="s">
        <v>381</v>
      </c>
      <c r="M78" s="2">
        <v>1</v>
      </c>
    </row>
    <row r="79" spans="1:13">
      <c r="A79" s="1" t="s">
        <v>404</v>
      </c>
      <c r="B79" s="2">
        <v>46</v>
      </c>
      <c r="C79" s="2" t="s">
        <v>191</v>
      </c>
      <c r="D79" s="2" t="s">
        <v>405</v>
      </c>
      <c r="E79" s="2" t="s">
        <v>406</v>
      </c>
      <c r="F79" s="2">
        <v>284</v>
      </c>
      <c r="G79" s="2" t="s">
        <v>118</v>
      </c>
      <c r="H79" s="2">
        <v>1</v>
      </c>
      <c r="I79" s="2" t="s">
        <v>407</v>
      </c>
      <c r="J79" s="2" t="s">
        <v>211</v>
      </c>
      <c r="K79" s="2" t="s">
        <v>408</v>
      </c>
      <c r="L79" s="2" t="s">
        <v>75</v>
      </c>
      <c r="M79" s="2">
        <v>999</v>
      </c>
    </row>
    <row r="80" spans="1:13">
      <c r="A80" s="1" t="s">
        <v>409</v>
      </c>
      <c r="B80" s="2">
        <v>86</v>
      </c>
      <c r="C80" s="2" t="s">
        <v>410</v>
      </c>
      <c r="D80" s="2" t="s">
        <v>410</v>
      </c>
      <c r="E80" s="2" t="s">
        <v>411</v>
      </c>
      <c r="F80" s="2">
        <v>85</v>
      </c>
      <c r="G80" s="2" t="s">
        <v>124</v>
      </c>
      <c r="H80" s="2">
        <v>1</v>
      </c>
      <c r="I80" s="2" t="s">
        <v>412</v>
      </c>
      <c r="J80" s="2" t="s">
        <v>211</v>
      </c>
      <c r="K80" s="2" t="s">
        <v>413</v>
      </c>
      <c r="L80" s="5">
        <v>0.02</v>
      </c>
      <c r="M80" s="2">
        <v>6</v>
      </c>
    </row>
    <row r="81" spans="1:13">
      <c r="A81" s="1" t="s">
        <v>414</v>
      </c>
      <c r="B81" s="2">
        <v>33</v>
      </c>
      <c r="C81" s="2" t="s">
        <v>195</v>
      </c>
      <c r="D81" s="2" t="s">
        <v>415</v>
      </c>
      <c r="E81" s="2" t="s">
        <v>416</v>
      </c>
      <c r="F81" s="2">
        <v>260</v>
      </c>
      <c r="G81" s="2" t="s">
        <v>152</v>
      </c>
      <c r="H81" s="2">
        <v>1</v>
      </c>
      <c r="I81" s="2" t="s">
        <v>417</v>
      </c>
      <c r="J81" s="2" t="s">
        <v>418</v>
      </c>
      <c r="K81" s="2" t="s">
        <v>419</v>
      </c>
      <c r="L81" s="2" t="s">
        <v>75</v>
      </c>
      <c r="M81" s="2">
        <v>12</v>
      </c>
    </row>
    <row r="82" spans="1:13">
      <c r="A82" s="1" t="s">
        <v>420</v>
      </c>
      <c r="B82" s="2">
        <v>61</v>
      </c>
      <c r="C82" s="2" t="s">
        <v>421</v>
      </c>
      <c r="D82" s="2" t="s">
        <v>422</v>
      </c>
      <c r="E82" s="2" t="s">
        <v>423</v>
      </c>
      <c r="F82" s="2">
        <v>1.07</v>
      </c>
      <c r="G82" s="2" t="s">
        <v>40</v>
      </c>
      <c r="H82" s="2">
        <v>1</v>
      </c>
      <c r="I82" s="2" t="s">
        <v>424</v>
      </c>
      <c r="J82" s="2" t="s">
        <v>211</v>
      </c>
      <c r="K82" s="2" t="s">
        <v>425</v>
      </c>
      <c r="L82" s="5">
        <v>0.1</v>
      </c>
      <c r="M82" s="2">
        <v>2</v>
      </c>
    </row>
    <row r="83" spans="1:13">
      <c r="A83" s="1" t="s">
        <v>426</v>
      </c>
      <c r="B83" s="2">
        <v>85</v>
      </c>
      <c r="C83" s="2" t="s">
        <v>427</v>
      </c>
      <c r="D83" s="2" t="s">
        <v>428</v>
      </c>
      <c r="E83" s="2" t="s">
        <v>429</v>
      </c>
      <c r="F83" s="2">
        <v>823</v>
      </c>
      <c r="G83" s="2" t="s">
        <v>40</v>
      </c>
      <c r="H83" s="2">
        <v>1</v>
      </c>
      <c r="I83" s="2" t="s">
        <v>424</v>
      </c>
      <c r="J83" s="2" t="s">
        <v>211</v>
      </c>
      <c r="K83" s="2" t="s">
        <v>425</v>
      </c>
      <c r="L83" s="5">
        <v>0.1</v>
      </c>
      <c r="M83" s="2">
        <v>2</v>
      </c>
    </row>
    <row r="84" spans="1:13">
      <c r="A84" s="1" t="s">
        <v>430</v>
      </c>
      <c r="B84" s="2">
        <v>65</v>
      </c>
      <c r="C84" s="2" t="s">
        <v>431</v>
      </c>
      <c r="D84" s="2" t="s">
        <v>431</v>
      </c>
      <c r="E84" s="2" t="s">
        <v>432</v>
      </c>
      <c r="F84" s="2">
        <v>4.1660000000000004</v>
      </c>
      <c r="G84" s="2" t="s">
        <v>223</v>
      </c>
      <c r="H84" s="2">
        <v>1</v>
      </c>
      <c r="I84" s="2" t="s">
        <v>433</v>
      </c>
      <c r="J84" s="2" t="s">
        <v>211</v>
      </c>
      <c r="K84" s="2" t="s">
        <v>434</v>
      </c>
      <c r="L84" s="2" t="s">
        <v>435</v>
      </c>
      <c r="M84" s="2">
        <v>12</v>
      </c>
    </row>
    <row r="85" spans="1:13">
      <c r="A85" s="1" t="s">
        <v>436</v>
      </c>
      <c r="B85" s="2">
        <v>97</v>
      </c>
      <c r="C85" s="2" t="s">
        <v>437</v>
      </c>
      <c r="D85" s="2" t="s">
        <v>437</v>
      </c>
      <c r="E85" s="2" t="s">
        <v>438</v>
      </c>
      <c r="F85" s="2">
        <v>132</v>
      </c>
      <c r="G85" s="2" t="s">
        <v>16</v>
      </c>
      <c r="H85" s="2">
        <v>1</v>
      </c>
      <c r="I85" s="2" t="s">
        <v>439</v>
      </c>
      <c r="J85" s="2" t="s">
        <v>232</v>
      </c>
      <c r="K85" s="2" t="s">
        <v>440</v>
      </c>
      <c r="L85" s="5">
        <v>0.02</v>
      </c>
      <c r="M85" s="2">
        <v>2</v>
      </c>
    </row>
    <row r="86" spans="1:13">
      <c r="A86" s="1" t="s">
        <v>441</v>
      </c>
      <c r="B86" s="2">
        <v>18</v>
      </c>
      <c r="C86" s="2" t="s">
        <v>442</v>
      </c>
      <c r="D86" s="2" t="s">
        <v>442</v>
      </c>
      <c r="E86" s="2" t="s">
        <v>443</v>
      </c>
      <c r="F86" s="2">
        <v>4.5869999999999997</v>
      </c>
      <c r="G86" s="2" t="s">
        <v>140</v>
      </c>
      <c r="H86" s="2">
        <v>1</v>
      </c>
      <c r="I86" s="2" t="s">
        <v>444</v>
      </c>
      <c r="J86" s="2" t="s">
        <v>211</v>
      </c>
      <c r="K86" s="2" t="s">
        <v>445</v>
      </c>
      <c r="L86" s="2" t="s">
        <v>387</v>
      </c>
      <c r="M86" s="2">
        <v>12</v>
      </c>
    </row>
    <row r="87" spans="1:13">
      <c r="A87" s="1" t="s">
        <v>446</v>
      </c>
      <c r="B87" s="2">
        <v>10</v>
      </c>
      <c r="C87" s="2" t="s">
        <v>447</v>
      </c>
      <c r="D87" s="2" t="s">
        <v>448</v>
      </c>
      <c r="E87" s="2" t="s">
        <v>449</v>
      </c>
      <c r="F87" s="2">
        <v>1.335</v>
      </c>
      <c r="G87" s="2" t="s">
        <v>22</v>
      </c>
      <c r="H87" s="2">
        <v>1</v>
      </c>
      <c r="I87" s="2" t="s">
        <v>450</v>
      </c>
      <c r="J87" s="2" t="s">
        <v>232</v>
      </c>
      <c r="K87" s="2" t="s">
        <v>451</v>
      </c>
      <c r="L87" s="2" t="s">
        <v>274</v>
      </c>
      <c r="M87" s="2">
        <v>1</v>
      </c>
    </row>
    <row r="88" spans="1:13">
      <c r="A88" s="1" t="s">
        <v>452</v>
      </c>
      <c r="B88" s="2">
        <v>80</v>
      </c>
      <c r="C88" s="2" t="s">
        <v>453</v>
      </c>
      <c r="D88" s="2" t="s">
        <v>453</v>
      </c>
      <c r="E88" s="2" t="s">
        <v>454</v>
      </c>
      <c r="F88" s="2">
        <v>226</v>
      </c>
      <c r="G88" s="2" t="s">
        <v>16</v>
      </c>
      <c r="H88" s="2">
        <v>1</v>
      </c>
      <c r="I88" s="2" t="s">
        <v>455</v>
      </c>
      <c r="J88" s="2" t="s">
        <v>211</v>
      </c>
      <c r="K88" s="2" t="s">
        <v>456</v>
      </c>
      <c r="L88" s="2" t="s">
        <v>457</v>
      </c>
      <c r="M88" s="2">
        <v>3</v>
      </c>
    </row>
    <row r="89" spans="1:13">
      <c r="A89" s="1" t="s">
        <v>458</v>
      </c>
      <c r="B89" s="2">
        <v>16</v>
      </c>
      <c r="C89" s="2" t="s">
        <v>459</v>
      </c>
      <c r="D89" s="2" t="s">
        <v>460</v>
      </c>
      <c r="E89" s="2" t="s">
        <v>461</v>
      </c>
      <c r="F89" s="2">
        <v>1.905</v>
      </c>
      <c r="G89" s="2" t="s">
        <v>124</v>
      </c>
      <c r="H89" s="2">
        <v>1</v>
      </c>
      <c r="I89" s="2" t="s">
        <v>462</v>
      </c>
      <c r="J89" s="2" t="s">
        <v>211</v>
      </c>
      <c r="K89" s="2" t="s">
        <v>463</v>
      </c>
      <c r="L89" s="2" t="s">
        <v>464</v>
      </c>
      <c r="M89" s="2">
        <v>12</v>
      </c>
    </row>
    <row r="90" spans="1:13">
      <c r="A90" s="1" t="s">
        <v>465</v>
      </c>
      <c r="B90" s="2">
        <v>99</v>
      </c>
      <c r="C90" s="2" t="s">
        <v>466</v>
      </c>
      <c r="D90" s="2" t="s">
        <v>467</v>
      </c>
      <c r="E90" s="2" t="s">
        <v>468</v>
      </c>
      <c r="F90" s="2">
        <v>1.4710000000000001</v>
      </c>
      <c r="G90" s="2" t="s">
        <v>40</v>
      </c>
      <c r="H90" s="2">
        <v>1</v>
      </c>
      <c r="I90" s="2" t="s">
        <v>469</v>
      </c>
      <c r="J90" s="2" t="s">
        <v>211</v>
      </c>
      <c r="K90" s="2" t="s">
        <v>470</v>
      </c>
      <c r="L90" s="2" t="s">
        <v>471</v>
      </c>
      <c r="M90" s="2">
        <v>6</v>
      </c>
    </row>
    <row r="91" spans="1:13">
      <c r="A91" s="1" t="s">
        <v>472</v>
      </c>
      <c r="B91" s="2">
        <v>47</v>
      </c>
      <c r="C91" s="2" t="s">
        <v>473</v>
      </c>
      <c r="D91" s="2" t="s">
        <v>37</v>
      </c>
      <c r="E91" s="2" t="s">
        <v>474</v>
      </c>
      <c r="F91" s="2">
        <v>1515</v>
      </c>
      <c r="G91" s="2" t="s">
        <v>40</v>
      </c>
      <c r="H91" s="2">
        <v>1</v>
      </c>
      <c r="I91" s="2" t="s">
        <v>475</v>
      </c>
      <c r="J91" s="2" t="s">
        <v>211</v>
      </c>
      <c r="K91" s="2" t="s">
        <v>476</v>
      </c>
      <c r="L91" s="2" t="s">
        <v>477</v>
      </c>
      <c r="M91" s="2">
        <v>3</v>
      </c>
    </row>
    <row r="92" spans="1:13">
      <c r="A92" s="1" t="s">
        <v>478</v>
      </c>
      <c r="B92" s="2">
        <v>42</v>
      </c>
      <c r="C92" s="2" t="s">
        <v>479</v>
      </c>
      <c r="D92" s="2" t="s">
        <v>480</v>
      </c>
      <c r="E92" s="2" t="s">
        <v>481</v>
      </c>
      <c r="F92" s="2">
        <v>11.513</v>
      </c>
      <c r="G92" s="2" t="s">
        <v>63</v>
      </c>
      <c r="H92" s="2">
        <v>1</v>
      </c>
      <c r="I92" s="2" t="s">
        <v>482</v>
      </c>
      <c r="J92" s="2" t="s">
        <v>483</v>
      </c>
      <c r="K92" s="2" t="s">
        <v>484</v>
      </c>
      <c r="L92" s="2" t="s">
        <v>485</v>
      </c>
      <c r="M92" s="2">
        <v>1</v>
      </c>
    </row>
    <row r="93" spans="1:13">
      <c r="A93" s="1" t="s">
        <v>486</v>
      </c>
      <c r="B93" s="2">
        <v>31</v>
      </c>
      <c r="C93" s="2" t="s">
        <v>487</v>
      </c>
      <c r="D93" s="2" t="s">
        <v>488</v>
      </c>
      <c r="E93" s="2" t="s">
        <v>489</v>
      </c>
      <c r="F93" s="2">
        <v>26.643999999999998</v>
      </c>
      <c r="G93" s="2" t="s">
        <v>63</v>
      </c>
      <c r="H93" s="2">
        <v>1</v>
      </c>
      <c r="I93" s="2" t="s">
        <v>490</v>
      </c>
      <c r="J93" s="3"/>
      <c r="K93" s="2" t="s">
        <v>491</v>
      </c>
      <c r="L93" s="2" t="s">
        <v>492</v>
      </c>
      <c r="M93" s="2">
        <v>36</v>
      </c>
    </row>
    <row r="94" spans="1:13">
      <c r="A94" s="1" t="s">
        <v>493</v>
      </c>
      <c r="B94" s="2">
        <v>37</v>
      </c>
      <c r="C94" s="2" t="s">
        <v>51</v>
      </c>
      <c r="D94" s="2" t="s">
        <v>494</v>
      </c>
      <c r="E94" s="2" t="s">
        <v>495</v>
      </c>
      <c r="F94" s="2">
        <v>1.544</v>
      </c>
      <c r="G94" s="2" t="s">
        <v>22</v>
      </c>
      <c r="H94" s="2">
        <v>1</v>
      </c>
      <c r="I94" s="2" t="s">
        <v>496</v>
      </c>
      <c r="J94" s="2" t="s">
        <v>232</v>
      </c>
      <c r="K94" s="2" t="s">
        <v>497</v>
      </c>
      <c r="L94" s="2" t="s">
        <v>274</v>
      </c>
      <c r="M94" s="2">
        <v>1</v>
      </c>
    </row>
    <row r="95" spans="1:13">
      <c r="A95" s="1" t="s">
        <v>498</v>
      </c>
      <c r="B95" s="2">
        <v>5</v>
      </c>
      <c r="C95" s="2" t="s">
        <v>499</v>
      </c>
      <c r="D95" s="2" t="s">
        <v>500</v>
      </c>
      <c r="E95" s="2" t="s">
        <v>501</v>
      </c>
      <c r="F95" s="2">
        <v>1.9650000000000001</v>
      </c>
      <c r="G95" s="2" t="s">
        <v>118</v>
      </c>
      <c r="H95" s="2">
        <v>1</v>
      </c>
      <c r="I95" s="2" t="s">
        <v>502</v>
      </c>
      <c r="J95" s="2" t="s">
        <v>232</v>
      </c>
      <c r="K95" s="2" t="s">
        <v>503</v>
      </c>
      <c r="L95" s="2" t="s">
        <v>274</v>
      </c>
      <c r="M95" s="2">
        <v>1</v>
      </c>
    </row>
    <row r="96" spans="1:13">
      <c r="A96" s="1" t="s">
        <v>504</v>
      </c>
      <c r="B96" s="2">
        <v>19</v>
      </c>
      <c r="C96" s="2" t="s">
        <v>505</v>
      </c>
      <c r="D96" s="2" t="s">
        <v>506</v>
      </c>
      <c r="E96" s="2" t="s">
        <v>507</v>
      </c>
      <c r="F96" s="2">
        <v>2.4540000000000002</v>
      </c>
      <c r="G96" s="2" t="s">
        <v>124</v>
      </c>
      <c r="H96" s="2">
        <v>1</v>
      </c>
      <c r="I96" s="2" t="s">
        <v>508</v>
      </c>
      <c r="J96" s="2" t="s">
        <v>211</v>
      </c>
      <c r="K96" s="2" t="s">
        <v>54</v>
      </c>
      <c r="L96" s="2" t="s">
        <v>387</v>
      </c>
      <c r="M96" s="2">
        <v>24</v>
      </c>
    </row>
    <row r="97" spans="1:13">
      <c r="A97" s="1" t="s">
        <v>509</v>
      </c>
      <c r="B97" s="2">
        <v>57</v>
      </c>
      <c r="C97" s="2" t="s">
        <v>510</v>
      </c>
      <c r="D97" s="2" t="s">
        <v>511</v>
      </c>
      <c r="E97" s="2" t="s">
        <v>512</v>
      </c>
      <c r="F97" s="2">
        <v>868</v>
      </c>
      <c r="G97" s="2" t="s">
        <v>40</v>
      </c>
      <c r="H97" s="2">
        <v>1</v>
      </c>
      <c r="I97" s="2" t="s">
        <v>513</v>
      </c>
      <c r="J97" s="2" t="s">
        <v>211</v>
      </c>
      <c r="K97" s="2" t="s">
        <v>514</v>
      </c>
      <c r="L97" s="5">
        <v>0.04</v>
      </c>
      <c r="M97" s="2">
        <v>12</v>
      </c>
    </row>
    <row r="98" spans="1:13">
      <c r="A98" s="1" t="s">
        <v>515</v>
      </c>
      <c r="B98" s="2">
        <v>77</v>
      </c>
      <c r="C98" s="2" t="s">
        <v>516</v>
      </c>
      <c r="D98" s="2" t="s">
        <v>516</v>
      </c>
      <c r="E98" s="2" t="s">
        <v>517</v>
      </c>
      <c r="F98" s="2">
        <v>1.276</v>
      </c>
      <c r="G98" s="2" t="s">
        <v>40</v>
      </c>
      <c r="H98" s="2">
        <v>1</v>
      </c>
      <c r="I98" s="2" t="s">
        <v>518</v>
      </c>
      <c r="J98" s="2" t="s">
        <v>211</v>
      </c>
      <c r="K98" s="2" t="s">
        <v>519</v>
      </c>
      <c r="L98" s="2" t="s">
        <v>520</v>
      </c>
      <c r="M98" s="2">
        <v>3</v>
      </c>
    </row>
    <row r="99" spans="1:13">
      <c r="A99" s="1" t="s">
        <v>521</v>
      </c>
      <c r="B99" s="2">
        <v>27</v>
      </c>
      <c r="C99" s="2" t="s">
        <v>522</v>
      </c>
      <c r="D99" s="2" t="s">
        <v>522</v>
      </c>
      <c r="E99" s="2" t="s">
        <v>523</v>
      </c>
      <c r="F99" s="2">
        <v>4.4939999999999998</v>
      </c>
      <c r="G99" s="2" t="s">
        <v>118</v>
      </c>
      <c r="H99" s="2">
        <v>1</v>
      </c>
      <c r="I99" s="2" t="s">
        <v>524</v>
      </c>
      <c r="J99" s="2" t="s">
        <v>211</v>
      </c>
      <c r="K99" s="2" t="s">
        <v>218</v>
      </c>
      <c r="L99" s="2" t="s">
        <v>75</v>
      </c>
      <c r="M99" s="2">
        <v>24</v>
      </c>
    </row>
    <row r="100" spans="1:13">
      <c r="A100" s="1" t="s">
        <v>525</v>
      </c>
      <c r="B100" s="2">
        <v>6</v>
      </c>
      <c r="C100" s="2" t="s">
        <v>526</v>
      </c>
      <c r="D100" s="2" t="s">
        <v>527</v>
      </c>
      <c r="E100" s="2" t="s">
        <v>528</v>
      </c>
      <c r="F100" s="2">
        <v>7.9980000000000002</v>
      </c>
      <c r="G100" s="2" t="s">
        <v>140</v>
      </c>
      <c r="H100" s="2">
        <v>1</v>
      </c>
      <c r="I100" s="2" t="s">
        <v>529</v>
      </c>
      <c r="J100" s="2" t="s">
        <v>211</v>
      </c>
      <c r="K100" s="2" t="s">
        <v>530</v>
      </c>
      <c r="L100" s="2" t="s">
        <v>381</v>
      </c>
      <c r="M100" s="2">
        <v>6</v>
      </c>
    </row>
    <row r="101" spans="1:13">
      <c r="A101" s="1" t="s">
        <v>531</v>
      </c>
      <c r="B101" s="2">
        <v>89</v>
      </c>
      <c r="C101" s="2" t="s">
        <v>532</v>
      </c>
      <c r="D101" s="2" t="s">
        <v>533</v>
      </c>
      <c r="E101" s="2" t="s">
        <v>534</v>
      </c>
      <c r="F101" s="2">
        <v>553</v>
      </c>
      <c r="G101" s="2" t="s">
        <v>53</v>
      </c>
      <c r="H101" s="2">
        <v>1</v>
      </c>
      <c r="I101" s="2" t="s">
        <v>535</v>
      </c>
      <c r="J101" s="2" t="s">
        <v>211</v>
      </c>
      <c r="K101" s="2" t="s">
        <v>536</v>
      </c>
      <c r="L101" s="5">
        <v>0.03</v>
      </c>
      <c r="M101" s="2">
        <v>999</v>
      </c>
    </row>
  </sheetData>
  <hyperlinks>
    <hyperlink ref="A51" r:id="rId1" display="http://amazon.com/" xr:uid="{B6FBCAA9-428E-6C44-9B14-D6443570ADC9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5 l a i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5 l a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W o l a R n x l A j Q E A A I A G A A A T A B w A R m 9 y b X V s Y X M v U 2 V j d G l v b j E u b S C i G A A o o B Q A A A A A A A A A A A A A A A A A A A A A A A A A A A D t k 8 9 q g 0 A Q x u + C 7 7 C Y i 4 K E m J Z C a N O L p J B D Q o g p L Q Q P G 5 2 o R H f D u J J Y 8 d 2 7 a v O n J m l f I F 6 E + c 3 s f M x 8 k 4 I n I s 6 I 0 / y t Z 1 V R l T S k C D 5 Z 0 F U M F h m S G I S q E P k 5 P E M P Z G S 0 9 y D u 2 h k i M P H B c b P i f K M b x X J K E x h q T a X m l k u b M y F T X L N 5 o K P Z I W V B 9 X i + B U 2 + V K d 2 F 0 h Z u u a Y 2 D z O E l b B V G + 6 m U W h z U H Q K A b U T C I k I g L 2 o j R J o T l U R i n b S D B m 4 u m x W 1 X W 5 L P f s x 7 e n S o h l b S R 6 u W t B C k 9 9 m / n z J C v I z G h G E T s 0 J t l y Q q w x t M s c Q T H u r j N x s z P U o H 5 h e Q 5 7 C j 6 l 4 J l r w B p U g 3 w R k 0 9 s u v I E Z h 5 I s O b P P o 6 I s r y m o z 2 2 w h p t f W J X F J 4 j k v j u K + 3 K B Z Q u W H O d + l p Y Q 7 E 0 j F V T G / t 1 C R A v Z D o y 6 a z K 0 s s Q 7 7 q y 9 B x Y C 5 5 e S W 9 Q 7 i l p I a D w c A w r r r G + s c 2 b c 2 N g c 6 m M A N p K y Z o A K f p X w 7 j t x t K Q 1 U i d l 3 O + c 1 0 f r x P 9 L 6 h 3 U / n f j r 3 0 / n z d L 4 B U E s B A i 0 A F A A C A A g A 5 l a i V j i y G d 2 k A A A A 9 g A A A B I A A A A A A A A A A A A A A A A A A A A A A E N v b m Z p Z y 9 Q Y W N r Y W d l L n h t b F B L A Q I t A B Q A A g A I A O Z W o l Y P y u m r p A A A A O k A A A A T A A A A A A A A A A A A A A A A A P A A A A B b Q 2 9 u d G V u d F 9 U e X B l c 1 0 u e G 1 s U E s B A i 0 A F A A C A A g A 5 l a i V p G f G U C N A Q A A g A Y A A B M A A A A A A A A A A A A A A A A A 4 Q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h 8 A A A A A A A A c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U Y W J s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D I 6 M T M 6 N D I u O D I 1 O T U w M 1 o i I C 8 + P E V u d H J 5 I F R 5 c G U 9 I k Z p b G x D b 2 x 1 b W 5 U e X B l c y I g V m F s d W U 9 I n N C Z 0 1 S R V F V R k J n T U d C Z 1 l F R V E 9 P S I g L z 4 8 R W 5 0 c n k g V H l w Z T 0 i R m l s b E N v b H V t b k 5 h b W V z I i B W Y W x 1 Z T 0 i c 1 s m c X V v d D t S Z X R h a W x l c i Z x d W 9 0 O y w m c X V v d D t T Y W x l c m F u a y Z x d W 9 0 O y w m c X V v d D t Y M j A x M 1 V T U 2 F s Z X M m c X V v d D s s J n F 1 b 3 Q 7 W D I w M T N X b 3 J s Z F N h b G V z J n F 1 b 3 Q 7 L C Z x d W 9 0 O 1 B y b 2 Z p d E 1 h c m d p b i Z x d W 9 0 O y w m c X V v d D t O d W 1 T d G 9 y Z X M m c X V v d D s s J n F 1 b 3 Q 7 S W 5 k d X N 0 c n k m c X V v d D s s J n F 1 b 3 Q 7 U m V 3 Y X J k J n F 1 b 3 Q 7 L C Z x d W 9 0 O 1 B y b 2 d y Y W 1 O Y W 1 l J n F 1 b 3 Q 7 L C Z x d W 9 0 O 1 J l d 2 F y Z F R 5 c G U m c X V v d D s s J n F 1 b 3 Q 7 U m V 3 Y X J k U 3 R y d W N 0 d X J l J n F 1 b 3 Q 7 L C Z x d W 9 0 O 1 J l d 2 F y Z F N p e m U m c X V v d D s s J n F 1 b 3 Q 7 R X h w a X J h d G l v b k 1 v b n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S Z X R h a W x l c i w w f S Z x d W 9 0 O y w m c X V v d D t T Z W N 0 a W 9 u M S 9 U Y W J s Z T E v Q X V 0 b 1 J l b W 9 2 Z W R D b 2 x 1 b W 5 z M S 5 7 U 2 F s Z X J h b m s s M X 0 m c X V v d D s s J n F 1 b 3 Q 7 U 2 V j d G l v b j E v V G F i b G U x L 0 F 1 d G 9 S Z W 1 v d m V k Q 2 9 s d W 1 u c z E u e 1 g y M D E z V V N T Y W x l c y w y f S Z x d W 9 0 O y w m c X V v d D t T Z W N 0 a W 9 u M S 9 U Y W J s Z T E v Q X V 0 b 1 J l b W 9 2 Z W R D b 2 x 1 b W 5 z M S 5 7 W D I w M T N X b 3 J s Z F N h b G V z L D N 9 J n F 1 b 3 Q 7 L C Z x d W 9 0 O 1 N l Y 3 R p b 2 4 x L 1 R h Y m x l M S 9 B d X R v U m V t b 3 Z l Z E N v b H V t b n M x L n t Q c m 9 m a X R N Y X J n a W 4 s N H 0 m c X V v d D s s J n F 1 b 3 Q 7 U 2 V j d G l v b j E v V G F i b G U x L 0 F 1 d G 9 S Z W 1 v d m V k Q 2 9 s d W 1 u c z E u e 0 5 1 b V N 0 b 3 J l c y w 1 f S Z x d W 9 0 O y w m c X V v d D t T Z W N 0 a W 9 u M S 9 U Y W J s Z T E v Q X V 0 b 1 J l b W 9 2 Z W R D b 2 x 1 b W 5 z M S 5 7 S W 5 k d X N 0 c n k s N n 0 m c X V v d D s s J n F 1 b 3 Q 7 U 2 V j d G l v b j E v V G F i b G U x L 0 F 1 d G 9 S Z W 1 v d m V k Q 2 9 s d W 1 u c z E u e 1 J l d 2 F y Z C w 3 f S Z x d W 9 0 O y w m c X V v d D t T Z W N 0 a W 9 u M S 9 U Y W J s Z T E v Q X V 0 b 1 J l b W 9 2 Z W R D b 2 x 1 b W 5 z M S 5 7 U H J v Z 3 J h b U 5 h b W U s O H 0 m c X V v d D s s J n F 1 b 3 Q 7 U 2 V j d G l v b j E v V G F i b G U x L 0 F 1 d G 9 S Z W 1 v d m V k Q 2 9 s d W 1 u c z E u e 1 J l d 2 F y Z F R 5 c G U s O X 0 m c X V v d D s s J n F 1 b 3 Q 7 U 2 V j d G l v b j E v V G F i b G U x L 0 F 1 d G 9 S Z W 1 v d m V k Q 2 9 s d W 1 u c z E u e 1 J l d 2 F y Z F N 0 c n V j d H V y Z S w x M H 0 m c X V v d D s s J n F 1 b 3 Q 7 U 2 V j d G l v b j E v V G F i b G U x L 0 F 1 d G 9 S Z W 1 v d m V k Q 2 9 s d W 1 u c z E u e 1 J l d 2 F y Z F N p e m U s M T F 9 J n F 1 b 3 Q 7 L C Z x d W 9 0 O 1 N l Y 3 R p b 2 4 x L 1 R h Y m x l M S 9 B d X R v U m V t b 3 Z l Z E N v b H V t b n M x L n t F e H B p c m F 0 a W 9 u T W 9 u d G g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U m V 0 Y W l s Z X I s M H 0 m c X V v d D s s J n F 1 b 3 Q 7 U 2 V j d G l v b j E v V G F i b G U x L 0 F 1 d G 9 S Z W 1 v d m V k Q 2 9 s d W 1 u c z E u e 1 N h b G V y Y W 5 r L D F 9 J n F 1 b 3 Q 7 L C Z x d W 9 0 O 1 N l Y 3 R p b 2 4 x L 1 R h Y m x l M S 9 B d X R v U m V t b 3 Z l Z E N v b H V t b n M x L n t Y M j A x M 1 V T U 2 F s Z X M s M n 0 m c X V v d D s s J n F 1 b 3 Q 7 U 2 V j d G l v b j E v V G F i b G U x L 0 F 1 d G 9 S Z W 1 v d m V k Q 2 9 s d W 1 u c z E u e 1 g y M D E z V 2 9 y b G R T Y W x l c y w z f S Z x d W 9 0 O y w m c X V v d D t T Z W N 0 a W 9 u M S 9 U Y W J s Z T E v Q X V 0 b 1 J l b W 9 2 Z W R D b 2 x 1 b W 5 z M S 5 7 U H J v Z m l 0 T W F y Z 2 l u L D R 9 J n F 1 b 3 Q 7 L C Z x d W 9 0 O 1 N l Y 3 R p b 2 4 x L 1 R h Y m x l M S 9 B d X R v U m V t b 3 Z l Z E N v b H V t b n M x L n t O d W 1 T d G 9 y Z X M s N X 0 m c X V v d D s s J n F 1 b 3 Q 7 U 2 V j d G l v b j E v V G F i b G U x L 0 F 1 d G 9 S Z W 1 v d m V k Q 2 9 s d W 1 u c z E u e 0 l u Z H V z d H J 5 L D Z 9 J n F 1 b 3 Q 7 L C Z x d W 9 0 O 1 N l Y 3 R p b 2 4 x L 1 R h Y m x l M S 9 B d X R v U m V t b 3 Z l Z E N v b H V t b n M x L n t S Z X d h c m Q s N 3 0 m c X V v d D s s J n F 1 b 3 Q 7 U 2 V j d G l v b j E v V G F i b G U x L 0 F 1 d G 9 S Z W 1 v d m V k Q 2 9 s d W 1 u c z E u e 1 B y b 2 d y Y W 1 O Y W 1 l L D h 9 J n F 1 b 3 Q 7 L C Z x d W 9 0 O 1 N l Y 3 R p b 2 4 x L 1 R h Y m x l M S 9 B d X R v U m V t b 3 Z l Z E N v b H V t b n M x L n t S Z X d h c m R U e X B l L D l 9 J n F 1 b 3 Q 7 L C Z x d W 9 0 O 1 N l Y 3 R p b 2 4 x L 1 R h Y m x l M S 9 B d X R v U m V t b 3 Z l Z E N v b H V t b n M x L n t S Z X d h c m R T d H J 1 Y 3 R 1 c m U s M T B 9 J n F 1 b 3 Q 7 L C Z x d W 9 0 O 1 N l Y 3 R p b 2 4 x L 1 R h Y m x l M S 9 B d X R v U m V t b 3 Z l Z E N v b H V t b n M x L n t S Z X d h c m R T a X p l L D E x f S Z x d W 9 0 O y w m c X V v d D t T Z W N 0 a W 9 u M S 9 U Y W J s Z T E v Q X V 0 b 1 J l b W 9 2 Z W R D b 2 x 1 b W 5 z M S 5 7 R X h w a X J h d G l v b k 1 v b n R o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1 R h Y m x l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A y O j E z O j Q y L j g y N T k 1 M D N a I i A v P j x F b n R y e S B U e X B l P S J G a W x s Q 2 9 s d W 1 u V H l w Z X M i I F Z h b H V l P S J z Q m d N U k V R V U Z C Z 0 1 H Q m d Z R U V R P T 0 i I C 8 + P E V u d H J 5 I F R 5 c G U 9 I k Z p b G x D b 2 x 1 b W 5 O Y W 1 l c y I g V m F s d W U 9 I n N b J n F 1 b 3 Q 7 U m V 0 Y W l s Z X I m c X V v d D s s J n F 1 b 3 Q 7 U 2 F s Z X J h b m s m c X V v d D s s J n F 1 b 3 Q 7 W D I w M T N V U 1 N h b G V z J n F 1 b 3 Q 7 L C Z x d W 9 0 O 1 g y M D E z V 2 9 y b G R T Y W x l c y Z x d W 9 0 O y w m c X V v d D t Q c m 9 m a X R N Y X J n a W 4 m c X V v d D s s J n F 1 b 3 Q 7 T n V t U 3 R v c m V z J n F 1 b 3 Q 7 L C Z x d W 9 0 O 0 l u Z H V z d H J 5 J n F 1 b 3 Q 7 L C Z x d W 9 0 O 1 J l d 2 F y Z C Z x d W 9 0 O y w m c X V v d D t Q c m 9 n c m F t T m F t Z S Z x d W 9 0 O y w m c X V v d D t S Z X d h c m R U e X B l J n F 1 b 3 Q 7 L C Z x d W 9 0 O 1 J l d 2 F y Z F N 0 c n V j d H V y Z S Z x d W 9 0 O y w m c X V v d D t S Z X d h c m R T a X p l J n F 1 b 3 Q 7 L C Z x d W 9 0 O 0 V 4 c G l y Y X R p b 2 5 N b 2 5 0 a C Z x d W 9 0 O 1 0 i I C 8 + P E V u d H J 5 I F R 5 c G U 9 I k Z p b G x T d G F 0 d X M i I F Z h b H V l P S J z Q 2 9 t c G x l d G U i I C 8 + P E V u d H J 5 I F R 5 c G U 9 I k Z p b G x D b 3 V u d C I g V m F s d W U 9 I m w 0 N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S Z X R h a W x l c i w w f S Z x d W 9 0 O y w m c X V v d D t T Z W N 0 a W 9 u M S 9 U Y W J s Z T E v Q X V 0 b 1 J l b W 9 2 Z W R D b 2 x 1 b W 5 z M S 5 7 U 2 F s Z X J h b m s s M X 0 m c X V v d D s s J n F 1 b 3 Q 7 U 2 V j d G l v b j E v V G F i b G U x L 0 F 1 d G 9 S Z W 1 v d m V k Q 2 9 s d W 1 u c z E u e 1 g y M D E z V V N T Y W x l c y w y f S Z x d W 9 0 O y w m c X V v d D t T Z W N 0 a W 9 u M S 9 U Y W J s Z T E v Q X V 0 b 1 J l b W 9 2 Z W R D b 2 x 1 b W 5 z M S 5 7 W D I w M T N X b 3 J s Z F N h b G V z L D N 9 J n F 1 b 3 Q 7 L C Z x d W 9 0 O 1 N l Y 3 R p b 2 4 x L 1 R h Y m x l M S 9 B d X R v U m V t b 3 Z l Z E N v b H V t b n M x L n t Q c m 9 m a X R N Y X J n a W 4 s N H 0 m c X V v d D s s J n F 1 b 3 Q 7 U 2 V j d G l v b j E v V G F i b G U x L 0 F 1 d G 9 S Z W 1 v d m V k Q 2 9 s d W 1 u c z E u e 0 5 1 b V N 0 b 3 J l c y w 1 f S Z x d W 9 0 O y w m c X V v d D t T Z W N 0 a W 9 u M S 9 U Y W J s Z T E v Q X V 0 b 1 J l b W 9 2 Z W R D b 2 x 1 b W 5 z M S 5 7 S W 5 k d X N 0 c n k s N n 0 m c X V v d D s s J n F 1 b 3 Q 7 U 2 V j d G l v b j E v V G F i b G U x L 0 F 1 d G 9 S Z W 1 v d m V k Q 2 9 s d W 1 u c z E u e 1 J l d 2 F y Z C w 3 f S Z x d W 9 0 O y w m c X V v d D t T Z W N 0 a W 9 u M S 9 U Y W J s Z T E v Q X V 0 b 1 J l b W 9 2 Z W R D b 2 x 1 b W 5 z M S 5 7 U H J v Z 3 J h b U 5 h b W U s O H 0 m c X V v d D s s J n F 1 b 3 Q 7 U 2 V j d G l v b j E v V G F i b G U x L 0 F 1 d G 9 S Z W 1 v d m V k Q 2 9 s d W 1 u c z E u e 1 J l d 2 F y Z F R 5 c G U s O X 0 m c X V v d D s s J n F 1 b 3 Q 7 U 2 V j d G l v b j E v V G F i b G U x L 0 F 1 d G 9 S Z W 1 v d m V k Q 2 9 s d W 1 u c z E u e 1 J l d 2 F y Z F N 0 c n V j d H V y Z S w x M H 0 m c X V v d D s s J n F 1 b 3 Q 7 U 2 V j d G l v b j E v V G F i b G U x L 0 F 1 d G 9 S Z W 1 v d m V k Q 2 9 s d W 1 u c z E u e 1 J l d 2 F y Z F N p e m U s M T F 9 J n F 1 b 3 Q 7 L C Z x d W 9 0 O 1 N l Y 3 R p b 2 4 x L 1 R h Y m x l M S 9 B d X R v U m V t b 3 Z l Z E N v b H V t b n M x L n t F e H B p c m F 0 a W 9 u T W 9 u d G g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U m V 0 Y W l s Z X I s M H 0 m c X V v d D s s J n F 1 b 3 Q 7 U 2 V j d G l v b j E v V G F i b G U x L 0 F 1 d G 9 S Z W 1 v d m V k Q 2 9 s d W 1 u c z E u e 1 N h b G V y Y W 5 r L D F 9 J n F 1 b 3 Q 7 L C Z x d W 9 0 O 1 N l Y 3 R p b 2 4 x L 1 R h Y m x l M S 9 B d X R v U m V t b 3 Z l Z E N v b H V t b n M x L n t Y M j A x M 1 V T U 2 F s Z X M s M n 0 m c X V v d D s s J n F 1 b 3 Q 7 U 2 V j d G l v b j E v V G F i b G U x L 0 F 1 d G 9 S Z W 1 v d m V k Q 2 9 s d W 1 u c z E u e 1 g y M D E z V 2 9 y b G R T Y W x l c y w z f S Z x d W 9 0 O y w m c X V v d D t T Z W N 0 a W 9 u M S 9 U Y W J s Z T E v Q X V 0 b 1 J l b W 9 2 Z W R D b 2 x 1 b W 5 z M S 5 7 U H J v Z m l 0 T W F y Z 2 l u L D R 9 J n F 1 b 3 Q 7 L C Z x d W 9 0 O 1 N l Y 3 R p b 2 4 x L 1 R h Y m x l M S 9 B d X R v U m V t b 3 Z l Z E N v b H V t b n M x L n t O d W 1 T d G 9 y Z X M s N X 0 m c X V v d D s s J n F 1 b 3 Q 7 U 2 V j d G l v b j E v V G F i b G U x L 0 F 1 d G 9 S Z W 1 v d m V k Q 2 9 s d W 1 u c z E u e 0 l u Z H V z d H J 5 L D Z 9 J n F 1 b 3 Q 7 L C Z x d W 9 0 O 1 N l Y 3 R p b 2 4 x L 1 R h Y m x l M S 9 B d X R v U m V t b 3 Z l Z E N v b H V t b n M x L n t S Z X d h c m Q s N 3 0 m c X V v d D s s J n F 1 b 3 Q 7 U 2 V j d G l v b j E v V G F i b G U x L 0 F 1 d G 9 S Z W 1 v d m V k Q 2 9 s d W 1 u c z E u e 1 B y b 2 d y Y W 1 O Y W 1 l L D h 9 J n F 1 b 3 Q 7 L C Z x d W 9 0 O 1 N l Y 3 R p b 2 4 x L 1 R h Y m x l M S 9 B d X R v U m V t b 3 Z l Z E N v b H V t b n M x L n t S Z X d h c m R U e X B l L D l 9 J n F 1 b 3 Q 7 L C Z x d W 9 0 O 1 N l Y 3 R p b 2 4 x L 1 R h Y m x l M S 9 B d X R v U m V t b 3 Z l Z E N v b H V t b n M x L n t S Z X d h c m R T d H J 1 Y 3 R 1 c m U s M T B 9 J n F 1 b 3 Q 7 L C Z x d W 9 0 O 1 N l Y 3 R p b 2 4 x L 1 R h Y m x l M S 9 B d X R v U m V t b 3 Z l Z E N v b H V t b n M x L n t S Z X d h c m R T a X p l L D E x f S Z x d W 9 0 O y w m c X V v d D t T Z W N 0 a W 9 u M S 9 U Y W J s Z T E v Q X V 0 b 1 J l b W 9 2 Z W R D b 2 x 1 b W 5 z M S 5 7 R X h w a X J h d G l v b k 1 v b n R o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i O P F D s W m Q p t e F p e R D 0 X A A A A A A A I A A A A A A B B m A A A A A Q A A I A A A A G U E h y 1 s P s Y N O c K y R j y b V O 7 2 u U e s I P h O b J B F L c r y m C h D A A A A A A 6 A A A A A A g A A I A A A A P j K 2 J c C M z G d J i k W x f F + t H x k + Y y i C K P 2 A L b H H V N 5 N Y f I U A A A A K O X / l U S 0 8 D a N V 1 + U F t w k 9 S I V H A I V 7 T a 0 5 5 N m 8 B A O 4 1 i L l b i N N k 4 + j e o 1 l W t V Q d W s K 4 A 1 P F e S e 5 y J G p s 9 7 Q Y J X c X R C L o Z Z R f k g 5 G 2 Z 1 B l s 9 v Q A A A A D r L n h Q h Y G b 8 7 1 4 x 4 W 1 a I X Z 1 d b L 6 b i q I H f G C n N A o T X F 8 9 b 0 + k V l C t z k f p C k J Q 3 9 l l a u 3 c 0 r N R Z j N L o X N R K Z d H o E = < / D a t a M a s h u p > 
</file>

<file path=customXml/itemProps1.xml><?xml version="1.0" encoding="utf-8"?>
<ds:datastoreItem xmlns:ds="http://schemas.openxmlformats.org/officeDocument/2006/customXml" ds:itemID="{6DC0521C-8EF8-4681-A768-9E97C829EF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 1,2</vt:lpstr>
      <vt:lpstr>Yêu cầu 3,4</vt:lpstr>
      <vt:lpstr>Yêu cầu 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 Nghia</dc:creator>
  <cp:lastModifiedBy>MIS</cp:lastModifiedBy>
  <dcterms:created xsi:type="dcterms:W3CDTF">2022-01-18T10:46:44Z</dcterms:created>
  <dcterms:modified xsi:type="dcterms:W3CDTF">2023-05-02T04:28:32Z</dcterms:modified>
</cp:coreProperties>
</file>