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User type  weekday" sheetId="3" r:id="rId5"/>
    <sheet state="visible" name="Count of Bike ID" sheetId="4" r:id="rId6"/>
    <sheet state="visible" name="Trip duration  age group" sheetId="5" r:id="rId7"/>
    <sheet state="visible" name="Top 20 pick-up locations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<sst xmlns="http://schemas.openxmlformats.org/spreadsheetml/2006/main" count="101180" uniqueCount="103">
  <si>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</si>
  <si>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</si>
  <si>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</si>
  <si>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</si>
  <si>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</si>
  <si>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</si>
  <si>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</si>
  <si>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</si>
  <si>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</si>
  <si>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</si>
  <si>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</si>
  <si>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</si>
  <si>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</si>
  <si>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</si>
  <si>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</si>
  <si>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</si>
  <si>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</si>
  <si>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</si>
  <si>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</si>
  <si>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</si>
  <si>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</si>
  <si>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</si>
  <si>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</si>
  <si>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</si>
  <si>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</si>
  <si>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</si>
  <si>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</si>
  <si>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</si>
  <si>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</si>
  <si>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</si>
  <si>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</si>
  <si>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</si>
  <si>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</si>
  <si>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</si>
  <si>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</si>
  <si>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</si>
  <si>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</si>
  <si>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</si>
  <si>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</si>
  <si>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</si>
  <si>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</si>
  <si>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</si>
  <si>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</si>
  <si>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</si>
  <si>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</si>
  <si>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</si>
  <si>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</si>
  <si>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</si>
  <si>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</si>
  <si>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</si>
  <si>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</si>
  <si>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</si>
  <si>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</si>
  <si>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</si>
  <si>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</si>
  <si>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</si>
  <si>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</si>
  <si>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</si>
  <si>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</si>
  <si>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</si>
  <si>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</si>
  <si>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</si>
  <si>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</si>
  <si>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</si>
  <si>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</si>
  <si>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</si>
  <si>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</si>
  <si>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</si>
  <si>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</si>
  <si>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</si>
  <si>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</si>
  <si>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</si>
  <si>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</si>
  <si>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</si>
  <si>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</si>
  <si>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</si>
  <si>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</si>
  <si>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</si>
  <si>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</si>
  <si>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</si>
  <si>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</si>
  <si>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</si>
  <si>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</si>
  <si>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</si>
  <si>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</si>
  <si>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</si>
  <si>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</si>
  <si>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</si>
  <si>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</si>
  <si>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</si>
  <si>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 of Bike ID</t>
  </si>
  <si>
    <t>Grand Total</t>
  </si>
  <si>
    <t>Count of Bike ID/Weekday</t>
  </si>
  <si>
    <t>Grand total</t>
  </si>
  <si>
    <t>Count of Bike ID</t>
  </si>
  <si>
    <t>Average of Trip_Duration_in_min</t>
  </si>
  <si>
    <t>COUNT</t>
  </si>
  <si>
    <t>Statistic</t>
  </si>
  <si>
    <t>Trip duration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</si>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</sst>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b/>
    </font>
    <font>
      <b/>
      <i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1" fillId="0" fontId="3" numFmtId="0" xfId="0" applyAlignment="1" applyBorder="1" applyFont="1">
      <alignment horizontal="left" readingOrder="0"/>
    </xf>
    <xf borderId="0" fillId="0" fontId="3" numFmtId="0" xfId="0" applyFont="1"/>
    <xf borderId="1" fillId="0" fontId="1" numFmtId="0" xfId="0" applyAlignment="1" applyBorder="1" applyFont="1">
      <alignment horizontal="left"/>
    </xf>
    <xf borderId="1" fillId="0" fontId="1" numFmtId="0" xfId="0" applyBorder="1" applyFont="1"/>
    <xf borderId="1" fillId="0" fontId="3" numFmtId="0" xfId="0" applyAlignment="1" applyBorder="1" applyFont="1">
      <alignment horizontal="left"/>
    </xf>
    <xf borderId="0" fillId="0" fontId="3" numFmtId="0" xfId="0" applyAlignment="1" applyFont="1">
      <alignment readingOrder="0"/>
    </xf>
    <xf borderId="0" fillId="0" fontId="4" numFmtId="0" xfId="0" applyFont="1"/>
    <xf borderId="0" fillId="0" fontId="1" numFmtId="3" xfId="0" applyFont="1" applyNumberFormat="1"/>
    <xf borderId="0" fillId="0" fontId="3" numFmtId="3" xfId="0" applyFont="1" applyNumberFormat="1"/>
    <xf borderId="0" fillId="2" fontId="5" numFmtId="1" xfId="0" applyFill="1" applyFont="1" applyNumberFormat="1"/>
    <xf borderId="0" fillId="0" fontId="1" numFmtId="1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Age vs average bike trip duration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660305"/>
        <c:axId val="1192417162"/>
      </c:scatterChart>
      <c:valAx>
        <c:axId val="18846603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2417162"/>
      </c:valAx>
      <c:valAx>
        <c:axId val="11924171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46603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weekday'!$B$2:$B$8</c:f>
              <c:numCache/>
            </c:numRef>
          </c:val>
        </c:ser>
        <c:ser>
          <c:idx val="1"/>
          <c:order val="1"/>
          <c:tx>
            <c:strRef>
              <c:f>'User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weekday'!$C$2:$C$8</c:f>
              <c:numCache/>
            </c:numRef>
          </c:val>
        </c:ser>
        <c:axId val="170512253"/>
        <c:axId val="761205810"/>
      </c:areaChart>
      <c:catAx>
        <c:axId val="1705122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61205810"/>
      </c:catAx>
      <c:valAx>
        <c:axId val="761205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05122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Number of bikes rented across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'Count of Bike ID'!$B$1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'Count of Bike ID'!$A$2:$A$8</c:f>
            </c:strRef>
          </c:cat>
          <c:val>
            <c:numRef>
              <c:f>'Count of Bike ID'!$B$2:$B$8</c:f>
              <c:numCache/>
            </c:numRef>
          </c:val>
        </c:ser>
        <c:axId val="1575413663"/>
        <c:axId val="61200392"/>
      </c:barChart>
      <c:catAx>
        <c:axId val="15754136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1200392"/>
      </c:catAx>
      <c:valAx>
        <c:axId val="612003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54136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Average of trip duration in min per age groups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'Trip duration 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'Trip duration  age group'!$A$2:$A$8</c:f>
            </c:strRef>
          </c:cat>
          <c:val>
            <c:numRef>
              <c:f>'Trip duration  age group'!$B$2:$B$8</c:f>
              <c:numCache/>
            </c:numRef>
          </c:val>
        </c:ser>
        <c:axId val="685890752"/>
        <c:axId val="1606817743"/>
      </c:barChart>
      <c:catAx>
        <c:axId val="68589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06817743"/>
      </c:catAx>
      <c:valAx>
        <c:axId val="1606817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Trip_Duration_in_min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858907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Most Popular Pickup Stations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20 pick-up locations'!$B$1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'Top 20 pick-up locations'!$A$2:$A$52</c:f>
            </c:strRef>
          </c:cat>
          <c:val>
            <c:numRef>
              <c:f>'Top 20 pick-up locations'!$B$2:$B$52</c:f>
              <c:numCache/>
            </c:numRef>
          </c:val>
        </c:ser>
        <c:axId val="504643460"/>
        <c:axId val="1740006020"/>
      </c:barChart>
      <c:catAx>
        <c:axId val="5046434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0006020"/>
      </c:catAx>
      <c:valAx>
        <c:axId val="17400060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0464346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571500</xdr:colOff>
      <xdr:row>2</xdr:row>
      <xdr:rowOff>66675</xdr:rowOff>
    </xdr:from>
    <xdr:ext cx="3248025" cy="2009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942975</xdr:colOff>
      <xdr:row>0</xdr:row>
      <xdr:rowOff>0</xdr:rowOff>
    </xdr:from>
    <xdr:ext cx="4810125" cy="29813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0</xdr:row>
      <xdr:rowOff>152400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1</xdr:row>
      <xdr:rowOff>9525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 of Bike ID" fld="6" subtotal="countNums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30.1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25"/>
  </cols>
  <sheetData>
    <row r="1">
      <c r="A1" s="10" t="s">
        <v>92</v>
      </c>
      <c r="B1" s="10" t="s">
        <v>39</v>
      </c>
      <c r="C1" s="10" t="s">
        <v>19</v>
      </c>
      <c r="D1" s="10" t="s">
        <v>93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2" t="s">
        <v>22</v>
      </c>
      <c r="B2" s="12">
        <v>26.0</v>
      </c>
      <c r="C2" s="12">
        <v>2422.0</v>
      </c>
      <c r="D2" s="12">
        <v>2448.0</v>
      </c>
    </row>
    <row r="3">
      <c r="A3" s="12" t="s">
        <v>27</v>
      </c>
      <c r="B3" s="12">
        <v>52.0</v>
      </c>
      <c r="C3" s="12">
        <v>2474.0</v>
      </c>
      <c r="D3" s="12">
        <v>2526.0</v>
      </c>
    </row>
    <row r="4">
      <c r="A4" s="12" t="s">
        <v>40</v>
      </c>
      <c r="B4" s="12">
        <v>93.0</v>
      </c>
      <c r="C4" s="12">
        <v>1497.0</v>
      </c>
      <c r="D4" s="12">
        <v>1590.0</v>
      </c>
    </row>
    <row r="5">
      <c r="A5" s="12" t="s">
        <v>33</v>
      </c>
      <c r="B5" s="12">
        <v>64.0</v>
      </c>
      <c r="C5" s="12">
        <v>1501.0</v>
      </c>
      <c r="D5" s="12">
        <v>1565.0</v>
      </c>
    </row>
    <row r="6">
      <c r="A6" s="12" t="s">
        <v>52</v>
      </c>
      <c r="B6" s="12">
        <v>19.0</v>
      </c>
      <c r="C6" s="12">
        <v>2934.0</v>
      </c>
      <c r="D6" s="12">
        <v>2953.0</v>
      </c>
      <c r="H6" s="13"/>
    </row>
    <row r="7">
      <c r="A7" s="12" t="s">
        <v>50</v>
      </c>
      <c r="B7" s="12">
        <v>24.0</v>
      </c>
      <c r="C7" s="12">
        <v>2436.0</v>
      </c>
      <c r="D7" s="12">
        <v>2460.0</v>
      </c>
    </row>
    <row r="8">
      <c r="A8" s="12" t="s">
        <v>46</v>
      </c>
      <c r="B8" s="12">
        <v>39.0</v>
      </c>
      <c r="C8" s="12">
        <v>3262.0</v>
      </c>
      <c r="D8" s="12">
        <v>3301.0</v>
      </c>
    </row>
    <row r="9">
      <c r="A9" s="14" t="s">
        <v>91</v>
      </c>
      <c r="B9" s="14">
        <v>317.0</v>
      </c>
      <c r="C9" s="14">
        <v>16526.0</v>
      </c>
      <c r="D9" s="14">
        <v>16843.0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</sheetData>
  <conditionalFormatting sqref="A1:Z1001">
    <cfRule type="notContainsBlanks" dxfId="0" priority="1">
      <formula>LEN(TRIM(A1))&gt;0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</cols>
  <sheetData>
    <row r="1">
      <c r="A1" s="15" t="s">
        <v>10</v>
      </c>
      <c r="B1" s="15" t="s">
        <v>94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  <row r="9">
      <c r="A9" s="11" t="s">
        <v>91</v>
      </c>
      <c r="B9" s="11">
        <v>16843.0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</cols>
  <sheetData>
    <row r="1">
      <c r="A1" s="15" t="s">
        <v>10</v>
      </c>
      <c r="B1" s="15" t="s">
        <v>95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30</v>
      </c>
      <c r="B2" s="17">
        <v>48.872727272727275</v>
      </c>
    </row>
    <row r="3">
      <c r="A3" t="s">
        <v>81</v>
      </c>
      <c r="B3" s="17">
        <v>11.981481481481481</v>
      </c>
    </row>
    <row r="4">
      <c r="A4" t="s">
        <v>36</v>
      </c>
      <c r="B4" s="17">
        <v>9.393918451969592</v>
      </c>
    </row>
    <row r="5">
      <c r="A5" t="s">
        <v>25</v>
      </c>
      <c r="B5" s="17">
        <v>9.37599064570612</v>
      </c>
    </row>
    <row r="6">
      <c r="A6" t="s">
        <v>20</v>
      </c>
      <c r="B6" s="17">
        <v>9.180409795102449</v>
      </c>
    </row>
    <row r="7">
      <c r="A7" t="s">
        <v>32</v>
      </c>
      <c r="B7" s="17">
        <v>8.215607130844266</v>
      </c>
    </row>
    <row r="8">
      <c r="A8" t="s">
        <v>61</v>
      </c>
      <c r="B8" s="17">
        <v>7.417886178861789</v>
      </c>
    </row>
    <row r="10">
      <c r="A10" s="11" t="s">
        <v>91</v>
      </c>
      <c r="B10" s="18">
        <v>9.192067921391676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</cols>
  <sheetData>
    <row r="1">
      <c r="A1" s="15" t="s">
        <v>3</v>
      </c>
      <c r="B1" s="15" t="s">
        <v>96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</v>
      </c>
      <c r="B1" s="2" t="s">
        <v>98</v>
      </c>
      <c r="C1" s="2" t="s">
        <v>9</v>
      </c>
    </row>
    <row r="2">
      <c r="A2" s="2" t="s">
        <v>99</v>
      </c>
      <c r="B2" s="17">
        <f> AVERAGE(NYCitiBikes!M2:M16844)</f>
        <v>9.192067921</v>
      </c>
      <c r="C2" s="19">
        <f> AVERAGE(NYCitiBikes!J2:J16844)</f>
        <v>41.69601615</v>
      </c>
    </row>
    <row r="3">
      <c r="A3" s="2" t="s">
        <v>100</v>
      </c>
      <c r="B3" s="17">
        <f> MEDIAN(NYCitiBikes!M2:M16844)</f>
        <v>5</v>
      </c>
      <c r="C3" s="20">
        <f> MEDIAN(NYCitiBikes!J2:J16844)</f>
        <v>39</v>
      </c>
    </row>
    <row r="4">
      <c r="A4" s="2" t="s">
        <v>101</v>
      </c>
      <c r="B4" s="17">
        <f>MIN(NYCitiBikes!M2:M16844)</f>
        <v>1</v>
      </c>
      <c r="C4" s="20">
        <f> MIN(NYCitiBikes!J2:J16844)</f>
        <v>22</v>
      </c>
    </row>
    <row r="5">
      <c r="A5" s="2" t="s">
        <v>102</v>
      </c>
      <c r="B5" s="17">
        <f>MAX(NYCitiBikes!M2:M16844)</f>
        <v>3693</v>
      </c>
      <c r="C5" s="20">
        <f> Max(NYCitiBikes!J2:J16844)</f>
        <v>90</v>
      </c>
    </row>
  </sheetData>
  <drawing r:id="rId1"/>
</worksheet>
</file>