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215"/>
  <workbookPr/>
  <mc:AlternateContent xmlns:mc="http://schemas.openxmlformats.org/markup-compatibility/2006">
    <mc:Choice Requires="x15">
      <x15ac:absPath xmlns:x15ac="http://schemas.microsoft.com/office/spreadsheetml/2010/11/ac" url="/Users/Spencer/Desktop/"/>
    </mc:Choice>
  </mc:AlternateContent>
  <bookViews>
    <workbookView xWindow="0" yWindow="0" windowWidth="28800" windowHeight="18000" tabRatio="698"/>
  </bookViews>
  <sheets>
    <sheet name="1985-2018 ACTUALS" sheetId="1" r:id="rId1"/>
  </sheets>
  <definedNames>
    <definedName name="\P">#REF!</definedName>
    <definedName name="CGM">#REF!</definedName>
    <definedName name="LASTYEARADJ">#REF!</definedName>
    <definedName name="LASTYEARYTD">#REF!</definedName>
    <definedName name="PAGE1">#REF!</definedName>
    <definedName name="PAGE2">'1985-2018 ACTUALS'!$A$1:$Q$66</definedName>
    <definedName name="PAGE3">#REF!</definedName>
    <definedName name="PAGE4">#REF!</definedName>
    <definedName name="PAGE5">#REF!</definedName>
    <definedName name="_xlnm.Print_Area" localSheetId="0">'1985-2018 ACTUALS'!$A$1:$Q$66</definedName>
    <definedName name="YTD_ACTUALS">'1985-2018 ACTUALS'!#REF!</definedName>
    <definedName name="YTD_CHG">#REF!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6" i="1" l="1"/>
  <c r="C12" i="1"/>
  <c r="C16" i="1"/>
  <c r="C23" i="1"/>
  <c r="C61" i="1"/>
  <c r="C57" i="1"/>
  <c r="C51" i="1"/>
  <c r="C42" i="1"/>
  <c r="C36" i="1"/>
  <c r="C58" i="1"/>
  <c r="C48" i="1"/>
  <c r="D56" i="1"/>
  <c r="D61" i="1"/>
  <c r="D57" i="1"/>
  <c r="D51" i="1"/>
  <c r="D58" i="1"/>
  <c r="D42" i="1"/>
  <c r="D36" i="1"/>
  <c r="D23" i="1"/>
  <c r="D48" i="1"/>
  <c r="E56" i="1"/>
  <c r="F61" i="1"/>
  <c r="F56" i="1"/>
  <c r="F57" i="1"/>
  <c r="F51" i="1"/>
  <c r="F58" i="1"/>
  <c r="F42" i="1"/>
  <c r="F36" i="1"/>
  <c r="F23" i="1"/>
  <c r="F48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E42" i="1"/>
  <c r="E61" i="1"/>
  <c r="E57" i="1"/>
  <c r="E51" i="1"/>
  <c r="E36" i="1"/>
  <c r="E23" i="1"/>
  <c r="E58" i="1"/>
  <c r="E48" i="1"/>
  <c r="G56" i="1"/>
  <c r="G57" i="1"/>
  <c r="G61" i="1"/>
  <c r="G51" i="1"/>
  <c r="G36" i="1"/>
  <c r="G23" i="1"/>
  <c r="G48" i="1"/>
  <c r="G58" i="1"/>
  <c r="AJ36" i="1"/>
  <c r="AJ61" i="1"/>
  <c r="AI61" i="1"/>
  <c r="AH61" i="1"/>
  <c r="AG61" i="1"/>
  <c r="AF61" i="1"/>
  <c r="AE61" i="1"/>
  <c r="AD61" i="1"/>
  <c r="AC61" i="1"/>
  <c r="AB61" i="1"/>
  <c r="AJ57" i="1"/>
  <c r="AI57" i="1"/>
  <c r="AH57" i="1"/>
  <c r="AG57" i="1"/>
  <c r="AF57" i="1"/>
  <c r="AE57" i="1"/>
  <c r="AD57" i="1"/>
  <c r="AC57" i="1"/>
  <c r="AB57" i="1"/>
  <c r="AJ51" i="1"/>
  <c r="AI51" i="1"/>
  <c r="AH51" i="1"/>
  <c r="AG51" i="1"/>
  <c r="AF51" i="1"/>
  <c r="AE51" i="1"/>
  <c r="AD51" i="1"/>
  <c r="AC51" i="1"/>
  <c r="AB51" i="1"/>
  <c r="AI36" i="1"/>
  <c r="AG36" i="1"/>
  <c r="AE36" i="1"/>
  <c r="AC36" i="1"/>
  <c r="AJ23" i="1"/>
  <c r="AI23" i="1"/>
  <c r="AH23" i="1"/>
  <c r="AG23" i="1"/>
  <c r="AF23" i="1"/>
  <c r="AE23" i="1"/>
  <c r="AD23" i="1"/>
  <c r="AC23" i="1"/>
  <c r="AB23" i="1"/>
  <c r="AA61" i="1"/>
  <c r="Z61" i="1"/>
  <c r="Y61" i="1"/>
  <c r="X61" i="1"/>
  <c r="W61" i="1"/>
  <c r="Z57" i="1"/>
  <c r="AA57" i="1"/>
  <c r="Y57" i="1"/>
  <c r="X57" i="1"/>
  <c r="W57" i="1"/>
  <c r="AA51" i="1"/>
  <c r="Z51" i="1"/>
  <c r="Y51" i="1"/>
  <c r="X51" i="1"/>
  <c r="W51" i="1"/>
  <c r="AA23" i="1"/>
  <c r="Z23" i="1"/>
  <c r="Y23" i="1"/>
  <c r="X23" i="1"/>
  <c r="W23" i="1"/>
  <c r="V61" i="1"/>
  <c r="V57" i="1"/>
  <c r="V51" i="1"/>
  <c r="V23" i="1"/>
  <c r="U61" i="1"/>
  <c r="U57" i="1"/>
  <c r="U51" i="1"/>
  <c r="U23" i="1"/>
  <c r="T61" i="1"/>
  <c r="T57" i="1"/>
  <c r="T51" i="1"/>
  <c r="T36" i="1"/>
  <c r="T23" i="1"/>
  <c r="S61" i="1"/>
  <c r="S57" i="1"/>
  <c r="S51" i="1"/>
  <c r="S36" i="1"/>
  <c r="S23" i="1"/>
  <c r="R61" i="1"/>
  <c r="R57" i="1"/>
  <c r="R51" i="1"/>
  <c r="R23" i="1"/>
  <c r="S48" i="1"/>
  <c r="T58" i="1"/>
  <c r="T48" i="1"/>
  <c r="X58" i="1"/>
  <c r="Z58" i="1"/>
  <c r="AC58" i="1"/>
  <c r="AE58" i="1"/>
  <c r="AI58" i="1"/>
  <c r="AG58" i="1"/>
  <c r="AJ48" i="1"/>
  <c r="R36" i="1"/>
  <c r="R48" i="1"/>
  <c r="U36" i="1"/>
  <c r="U48" i="1"/>
  <c r="V36" i="1"/>
  <c r="V48" i="1"/>
  <c r="W36" i="1"/>
  <c r="W48" i="1"/>
  <c r="Y36" i="1"/>
  <c r="Y48" i="1"/>
  <c r="AA36" i="1"/>
  <c r="AA48" i="1"/>
  <c r="X36" i="1"/>
  <c r="X48" i="1"/>
  <c r="Z36" i="1"/>
  <c r="Z48" i="1"/>
  <c r="AC48" i="1"/>
  <c r="AE48" i="1"/>
  <c r="AG48" i="1"/>
  <c r="AI48" i="1"/>
  <c r="AB36" i="1"/>
  <c r="AB48" i="1"/>
  <c r="AD36" i="1"/>
  <c r="AD48" i="1"/>
  <c r="AF36" i="1"/>
  <c r="AF48" i="1"/>
  <c r="AH36" i="1"/>
  <c r="AH48" i="1"/>
  <c r="AB58" i="1"/>
  <c r="AD58" i="1"/>
  <c r="AF58" i="1"/>
  <c r="AH58" i="1"/>
  <c r="AJ58" i="1"/>
  <c r="W58" i="1"/>
  <c r="Y58" i="1"/>
  <c r="AA58" i="1"/>
  <c r="V58" i="1"/>
  <c r="U58" i="1"/>
  <c r="S58" i="1"/>
  <c r="R58" i="1"/>
  <c r="Q61" i="1"/>
  <c r="P61" i="1"/>
  <c r="O61" i="1"/>
  <c r="Q57" i="1"/>
  <c r="P57" i="1"/>
  <c r="O57" i="1"/>
  <c r="Q51" i="1"/>
  <c r="P51" i="1"/>
  <c r="O51" i="1"/>
  <c r="Q36" i="1"/>
  <c r="P36" i="1"/>
  <c r="O36" i="1"/>
  <c r="Q23" i="1"/>
  <c r="P23" i="1"/>
  <c r="O23" i="1"/>
  <c r="O48" i="1"/>
  <c r="Q58" i="1"/>
  <c r="Q48" i="1"/>
  <c r="P58" i="1"/>
  <c r="O58" i="1"/>
  <c r="P48" i="1"/>
  <c r="N61" i="1"/>
  <c r="N57" i="1"/>
  <c r="N51" i="1"/>
  <c r="N36" i="1"/>
  <c r="N23" i="1"/>
  <c r="N48" i="1"/>
  <c r="N58" i="1"/>
  <c r="M61" i="1"/>
  <c r="M57" i="1"/>
  <c r="M51" i="1"/>
  <c r="M36" i="1"/>
  <c r="M23" i="1"/>
  <c r="M58" i="1"/>
  <c r="M48" i="1"/>
  <c r="L61" i="1"/>
  <c r="L57" i="1"/>
  <c r="L51" i="1"/>
  <c r="L36" i="1"/>
  <c r="L23" i="1"/>
  <c r="L58" i="1"/>
  <c r="L48" i="1"/>
  <c r="K36" i="1"/>
  <c r="K57" i="1"/>
  <c r="K51" i="1"/>
  <c r="K23" i="1"/>
  <c r="K48" i="1"/>
  <c r="K61" i="1"/>
  <c r="K58" i="1"/>
  <c r="J51" i="1"/>
  <c r="J57" i="1"/>
  <c r="J36" i="1"/>
  <c r="J23" i="1"/>
  <c r="J61" i="1"/>
  <c r="J58" i="1"/>
  <c r="J48" i="1"/>
  <c r="I61" i="1"/>
  <c r="I57" i="1"/>
  <c r="I51" i="1"/>
  <c r="I36" i="1"/>
  <c r="I23" i="1"/>
  <c r="I58" i="1"/>
  <c r="I48" i="1"/>
  <c r="H51" i="1"/>
  <c r="H61" i="1"/>
  <c r="H57" i="1"/>
  <c r="H36" i="1"/>
  <c r="H23" i="1"/>
  <c r="H48" i="1"/>
  <c r="H58" i="1"/>
  <c r="A66" i="1"/>
</calcChain>
</file>

<file path=xl/sharedStrings.xml><?xml version="1.0" encoding="utf-8"?>
<sst xmlns="http://schemas.openxmlformats.org/spreadsheetml/2006/main" count="743" uniqueCount="85">
  <si>
    <t>TORONTO TRANSIT COMMISSION</t>
  </si>
  <si>
    <t xml:space="preserve">       ANALYSIS OF RIDERSHIP</t>
  </si>
  <si>
    <t xml:space="preserve">  FARE MEDIA</t>
  </si>
  <si>
    <t>WHO</t>
  </si>
  <si>
    <t>ADULT</t>
  </si>
  <si>
    <t xml:space="preserve">     TICKETS</t>
  </si>
  <si>
    <t xml:space="preserve">     TOKENS</t>
  </si>
  <si>
    <t xml:space="preserve">     MONTHLY PASS</t>
  </si>
  <si>
    <t xml:space="preserve">     WEEKLY PASS</t>
  </si>
  <si>
    <t xml:space="preserve">     CASH</t>
  </si>
  <si>
    <t xml:space="preserve">  SUB-TOTAL</t>
  </si>
  <si>
    <t>SENIOR/STUDENT</t>
  </si>
  <si>
    <t>CHILDREN</t>
  </si>
  <si>
    <t xml:space="preserve">     BLIND/WAR AMPS</t>
  </si>
  <si>
    <t xml:space="preserve">     PREMIUM EXPRESS</t>
  </si>
  <si>
    <t xml:space="preserve">     GTA PASS</t>
  </si>
  <si>
    <t xml:space="preserve">  SYSTEM TOTAL</t>
  </si>
  <si>
    <t>WHERE</t>
  </si>
  <si>
    <t>BUS</t>
  </si>
  <si>
    <t>RAIL</t>
  </si>
  <si>
    <t xml:space="preserve">     SUBWAY</t>
  </si>
  <si>
    <t xml:space="preserve">     S.R.T.</t>
  </si>
  <si>
    <t>WHEN</t>
  </si>
  <si>
    <t>WEEKDAY</t>
  </si>
  <si>
    <t>WEEKEND/HOLIDAY</t>
  </si>
  <si>
    <t xml:space="preserve">     REGULAR MONTHLY PASS</t>
  </si>
  <si>
    <t xml:space="preserve">     POST-SECONDARY PASS</t>
  </si>
  <si>
    <t xml:space="preserve">     DAY/VIST./OTHER</t>
  </si>
  <si>
    <t>FINANCE DEPARTMENT - STATISTICS SECTION</t>
  </si>
  <si>
    <t>2013</t>
  </si>
  <si>
    <t>2012</t>
  </si>
  <si>
    <t>2011</t>
  </si>
  <si>
    <t>2010</t>
  </si>
  <si>
    <t>2009</t>
  </si>
  <si>
    <t>2008</t>
  </si>
  <si>
    <t>2007</t>
  </si>
  <si>
    <t>2006</t>
  </si>
  <si>
    <t>2005</t>
  </si>
  <si>
    <t>2004</t>
  </si>
  <si>
    <t xml:space="preserve">     STREETCAR</t>
  </si>
  <si>
    <t xml:space="preserve">     POSTAL CARRIERS</t>
  </si>
  <si>
    <t xml:space="preserve">     BUS</t>
  </si>
  <si>
    <t>2003</t>
  </si>
  <si>
    <t>2002</t>
  </si>
  <si>
    <t>2001</t>
  </si>
  <si>
    <t>2000</t>
  </si>
  <si>
    <t>1999</t>
  </si>
  <si>
    <t>1998</t>
  </si>
  <si>
    <t>1997</t>
  </si>
  <si>
    <t>1996</t>
  </si>
  <si>
    <t>1995</t>
  </si>
  <si>
    <t>1994</t>
  </si>
  <si>
    <t>1993</t>
  </si>
  <si>
    <t>1992</t>
  </si>
  <si>
    <t>1991</t>
  </si>
  <si>
    <t>1990</t>
  </si>
  <si>
    <t>1989</t>
  </si>
  <si>
    <t>1988</t>
  </si>
  <si>
    <t>1987</t>
  </si>
  <si>
    <t>1986</t>
  </si>
  <si>
    <t>1985</t>
  </si>
  <si>
    <t xml:space="preserve">    TROLLEY COACH</t>
  </si>
  <si>
    <t xml:space="preserve">    TWO-FARE</t>
  </si>
  <si>
    <t xml:space="preserve">     TWIN-GO PASS</t>
  </si>
  <si>
    <t>2014</t>
  </si>
  <si>
    <t xml:space="preserve"> 2015 *</t>
  </si>
  <si>
    <t>* Please note ridership results for 2015 exclude the Free Rides allowance for Pan Am &amp; Parapan Am games.</t>
  </si>
  <si>
    <t xml:space="preserve">     FREE RIDES</t>
  </si>
  <si>
    <t>N/A</t>
  </si>
  <si>
    <t>2016</t>
  </si>
  <si>
    <t xml:space="preserve">     PRESTO - SINGLE RIDE</t>
  </si>
  <si>
    <t xml:space="preserve">     PRESTO - SRVM TOKEN RIDE</t>
  </si>
  <si>
    <t xml:space="preserve">     PRESTO - SRVM CASH RIDE</t>
  </si>
  <si>
    <t xml:space="preserve">     PRESTO - FREE CHILD RIDE</t>
  </si>
  <si>
    <t>2017</t>
  </si>
  <si>
    <t xml:space="preserve">     PRESTO - MONTHLY PASS</t>
  </si>
  <si>
    <t>2018</t>
  </si>
  <si>
    <t xml:space="preserve">     PRESTO - POST-SECONDARY MONTHLY PASS</t>
  </si>
  <si>
    <t xml:space="preserve">     PRESTO - ADULT TWO-HOUR FREE RIDE</t>
  </si>
  <si>
    <t xml:space="preserve">     PRESTO - POST-SECONDARY TWO-HOUR FREE RIDE</t>
  </si>
  <si>
    <t xml:space="preserve">     1985 TO 2018 ACTUALS (000'S)</t>
  </si>
  <si>
    <t xml:space="preserve">     PRESTO - SENIOR TWO-HOUR FREE RIDE</t>
  </si>
  <si>
    <t xml:space="preserve">     PRESTO - STUDENT TWO-HOUR FREE RIDE</t>
  </si>
  <si>
    <t xml:space="preserve">     PRESTO - SENIOR MONTHLY PASS</t>
  </si>
  <si>
    <t xml:space="preserve">     PRESTO - STUDENT MONTHLY 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</si>
</sst>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_);\(#,##0.0\)"/>
    <numFmt numFmtId="165" formatCode="dd/mmm/yy_)"/>
    <numFmt numFmtId="166" formatCode="0_)"/>
  </numFmts>
  <fonts count="9" x14ac:knownFonts="1">
    <font>
      <sz val="8"/>
      <name val="Arial"/>
    </font>
    <font>
      <b/>
      <sz val="14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b/>
      <sz val="8"/>
      <color rgb="FFFF0000"/>
      <name val="Arial"/>
      <family val="2"/>
    </font>
    <font>
      <b/>
      <sz val="10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gray125">
        <fgColor indexed="8"/>
      </patternFill>
    </fill>
  </fills>
  <borders count="17">
    <border>
      <left/>
      <right/>
      <top/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</borders>
  <cellStyleXfs count="1">
    <xf numFmtId="37" fontId="0" fillId="0" borderId="0"/>
  </cellStyleXfs>
  <cellXfs count="51">
    <xf numFmtId="37" fontId="0" fillId="0" borderId="0" xfId="0"/>
    <xf numFmtId="37" fontId="2" fillId="0" borderId="0" xfId="0" applyFont="1"/>
    <xf numFmtId="37" fontId="3" fillId="0" borderId="8" xfId="0" applyFont="1" applyBorder="1" applyAlignment="1">
      <alignment vertical="center"/>
    </xf>
    <xf numFmtId="37" fontId="3" fillId="2" borderId="10" xfId="0" applyFont="1" applyFill="1" applyBorder="1" applyAlignment="1">
      <alignment vertical="center"/>
    </xf>
    <xf numFmtId="37" fontId="3" fillId="2" borderId="16" xfId="0" applyFont="1" applyFill="1" applyBorder="1" applyAlignment="1">
      <alignment vertical="center"/>
    </xf>
    <xf numFmtId="37" fontId="2" fillId="0" borderId="0" xfId="0" applyFont="1" applyAlignment="1">
      <alignment horizontal="left"/>
    </xf>
    <xf numFmtId="165" fontId="2" fillId="0" borderId="0" xfId="0" applyNumberFormat="1" applyFont="1" applyAlignment="1" applyProtection="1">
      <alignment horizontal="left"/>
    </xf>
    <xf numFmtId="166" fontId="2" fillId="0" borderId="0" xfId="0" applyNumberFormat="1" applyFont="1" applyProtection="1"/>
    <xf numFmtId="164" fontId="2" fillId="0" borderId="0" xfId="0" applyNumberFormat="1" applyFont="1" applyProtection="1"/>
    <xf numFmtId="37" fontId="2" fillId="0" borderId="0" xfId="0" applyFont="1" applyAlignment="1"/>
    <xf numFmtId="37" fontId="4" fillId="0" borderId="0" xfId="0" applyFont="1" applyAlignment="1"/>
    <xf numFmtId="37" fontId="4" fillId="0" borderId="1" xfId="0" applyFont="1" applyBorder="1" applyAlignment="1">
      <alignment horizontal="center" vertical="center"/>
    </xf>
    <xf numFmtId="37" fontId="4" fillId="0" borderId="2" xfId="0" applyFont="1" applyBorder="1" applyAlignment="1">
      <alignment horizontal="center" vertical="center"/>
    </xf>
    <xf numFmtId="37" fontId="3" fillId="0" borderId="4" xfId="0" applyFont="1" applyBorder="1" applyAlignment="1">
      <alignment horizontal="center" vertical="center"/>
    </xf>
    <xf numFmtId="37" fontId="3" fillId="0" borderId="5" xfId="0" applyFont="1" applyBorder="1" applyAlignment="1">
      <alignment horizontal="left"/>
    </xf>
    <xf numFmtId="37" fontId="4" fillId="0" borderId="6" xfId="0" applyFont="1" applyBorder="1" applyAlignment="1"/>
    <xf numFmtId="37" fontId="4" fillId="0" borderId="4" xfId="0" applyFont="1" applyBorder="1" applyAlignment="1">
      <alignment horizontal="center"/>
    </xf>
    <xf numFmtId="37" fontId="4" fillId="0" borderId="5" xfId="0" applyFont="1" applyBorder="1" applyAlignment="1">
      <alignment horizontal="left"/>
    </xf>
    <xf numFmtId="37" fontId="4" fillId="0" borderId="6" xfId="0" applyFont="1" applyBorder="1"/>
    <xf numFmtId="37" fontId="3" fillId="0" borderId="7" xfId="0" applyFont="1" applyBorder="1" applyAlignment="1">
      <alignment horizontal="left" vertical="center"/>
    </xf>
    <xf numFmtId="37" fontId="4" fillId="0" borderId="9" xfId="0" applyFont="1" applyBorder="1" applyAlignment="1">
      <alignment horizontal="center"/>
    </xf>
    <xf numFmtId="37" fontId="3" fillId="2" borderId="10" xfId="0" applyFont="1" applyFill="1" applyBorder="1" applyAlignment="1">
      <alignment horizontal="left" vertical="center"/>
    </xf>
    <xf numFmtId="37" fontId="3" fillId="0" borderId="11" xfId="0" applyFont="1" applyBorder="1" applyAlignment="1">
      <alignment horizontal="center" vertical="center"/>
    </xf>
    <xf numFmtId="37" fontId="3" fillId="0" borderId="12" xfId="0" applyFont="1" applyBorder="1" applyAlignment="1">
      <alignment horizontal="left"/>
    </xf>
    <xf numFmtId="37" fontId="5" fillId="0" borderId="12" xfId="0" applyFont="1" applyBorder="1"/>
    <xf numFmtId="37" fontId="4" fillId="0" borderId="13" xfId="0" applyFont="1" applyBorder="1" applyAlignment="1">
      <alignment horizontal="center"/>
    </xf>
    <xf numFmtId="37" fontId="4" fillId="0" borderId="6" xfId="0" applyFont="1" applyBorder="1" applyAlignment="1">
      <alignment horizontal="left"/>
    </xf>
    <xf numFmtId="37" fontId="3" fillId="0" borderId="8" xfId="0" applyFont="1" applyBorder="1" applyAlignment="1">
      <alignment horizontal="left" vertical="center"/>
    </xf>
    <xf numFmtId="37" fontId="6" fillId="0" borderId="14" xfId="0" applyFont="1" applyBorder="1" applyAlignment="1">
      <alignment vertical="center"/>
    </xf>
    <xf numFmtId="37" fontId="4" fillId="0" borderId="15" xfId="0" applyFont="1" applyBorder="1" applyAlignment="1">
      <alignment horizontal="center"/>
    </xf>
    <xf numFmtId="37" fontId="3" fillId="2" borderId="16" xfId="0" applyFont="1" applyFill="1" applyBorder="1" applyAlignment="1">
      <alignment horizontal="left" vertical="center"/>
    </xf>
    <xf numFmtId="37" fontId="3" fillId="0" borderId="13" xfId="0" applyFont="1" applyBorder="1" applyAlignment="1">
      <alignment horizontal="center" vertical="center"/>
    </xf>
    <xf numFmtId="37" fontId="3" fillId="0" borderId="14" xfId="0" applyFont="1" applyBorder="1" applyAlignment="1">
      <alignment horizontal="left"/>
    </xf>
    <xf numFmtId="37" fontId="4" fillId="0" borderId="3" xfId="0" quotePrefix="1" applyFont="1" applyBorder="1" applyAlignment="1">
      <alignment horizontal="center" vertical="center"/>
    </xf>
    <xf numFmtId="37" fontId="4" fillId="0" borderId="6" xfId="0" quotePrefix="1" applyFont="1" applyBorder="1" applyAlignment="1">
      <alignment horizontal="left"/>
    </xf>
    <xf numFmtId="37" fontId="4" fillId="0" borderId="5" xfId="0" quotePrefix="1" applyFont="1" applyBorder="1" applyAlignment="1">
      <alignment horizontal="left"/>
    </xf>
    <xf numFmtId="37" fontId="4" fillId="0" borderId="6" xfId="0" applyFont="1" applyFill="1" applyBorder="1" applyProtection="1">
      <protection locked="0"/>
    </xf>
    <xf numFmtId="37" fontId="4" fillId="0" borderId="6" xfId="0" applyFont="1" applyBorder="1" applyAlignment="1">
      <alignment horizontal="right"/>
    </xf>
    <xf numFmtId="37" fontId="7" fillId="0" borderId="0" xfId="0" quotePrefix="1" applyFont="1"/>
    <xf numFmtId="37" fontId="7" fillId="0" borderId="0" xfId="0" applyFont="1"/>
    <xf numFmtId="37" fontId="8" fillId="0" borderId="3" xfId="0" quotePrefix="1" applyFont="1" applyBorder="1" applyAlignment="1">
      <alignment horizontal="center" vertical="center"/>
    </xf>
    <xf numFmtId="37" fontId="4" fillId="0" borderId="3" xfId="0" quotePrefix="1" applyFont="1" applyFill="1" applyBorder="1" applyAlignment="1">
      <alignment horizontal="center" vertical="center"/>
    </xf>
    <xf numFmtId="37" fontId="4" fillId="0" borderId="6" xfId="0" applyFont="1" applyFill="1" applyBorder="1" applyAlignment="1"/>
    <xf numFmtId="37" fontId="4" fillId="0" borderId="6" xfId="0" applyFont="1" applyFill="1" applyBorder="1" applyAlignment="1">
      <alignment horizontal="right"/>
    </xf>
    <xf numFmtId="37" fontId="3" fillId="0" borderId="8" xfId="0" applyFont="1" applyFill="1" applyBorder="1" applyAlignment="1">
      <alignment vertical="center"/>
    </xf>
    <xf numFmtId="37" fontId="4" fillId="0" borderId="6" xfId="0" applyFont="1" applyFill="1" applyBorder="1"/>
    <xf numFmtId="37" fontId="5" fillId="0" borderId="12" xfId="0" applyFont="1" applyFill="1" applyBorder="1"/>
    <xf numFmtId="37" fontId="6" fillId="0" borderId="14" xfId="0" applyFont="1" applyFill="1" applyBorder="1" applyAlignment="1">
      <alignment vertical="center"/>
    </xf>
    <xf numFmtId="37" fontId="0" fillId="0" borderId="0" xfId="0" applyFill="1"/>
    <xf numFmtId="37" fontId="1" fillId="0" borderId="0" xfId="0" applyFont="1" applyAlignment="1">
      <alignment horizontal="left"/>
    </xf>
    <xf numFmtId="37" fontId="3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 enableFormatConditionsCalculation="0">
    <pageSetUpPr fitToPage="1"/>
  </sheetPr>
  <dimension ref="A1:AJ146"/>
  <sheetViews>
    <sheetView tabSelected="1" defaultGridColor="0" colorId="22" zoomScale="125" zoomScaleNormal="75" zoomScalePageLayoutView="75" workbookViewId="0">
      <pane xSplit="2" topLeftCell="C1" activePane="topRight" state="frozen"/>
      <selection pane="topRight" activeCell="B12" sqref="B12"/>
    </sheetView>
  </sheetViews>
  <sheetFormatPr baseColWidth="10" defaultColWidth="9.75" defaultRowHeight="11" x14ac:dyDescent="0.15"/>
  <cols>
    <col min="1" max="1" width="12.5" style="1" customWidth="1"/>
    <col min="2" max="2" width="63" style="1" bestFit="1" customWidth="1"/>
    <col min="3" max="3" width="14.75" style="1" customWidth="1"/>
    <col min="4" max="4" width="14.25" style="1" customWidth="1"/>
    <col min="5" max="6" width="14" style="1" customWidth="1"/>
    <col min="7" max="36" width="13.75" style="1" customWidth="1"/>
    <col min="37" max="16384" width="9.75" style="1"/>
  </cols>
  <sheetData>
    <row r="1" spans="1:36" s="9" customFormat="1" x14ac:dyDescent="0.15"/>
    <row r="2" spans="1:36" s="9" customFormat="1" ht="17.5" customHeight="1" x14ac:dyDescent="0.2">
      <c r="A2" s="49" t="s">
        <v>0</v>
      </c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  <c r="AF2" s="49"/>
      <c r="AG2" s="49"/>
      <c r="AH2" s="49"/>
      <c r="AI2" s="49"/>
      <c r="AJ2" s="49"/>
    </row>
    <row r="3" spans="1:36" s="9" customFormat="1" ht="17.5" customHeight="1" x14ac:dyDescent="0.2">
      <c r="A3" s="49" t="s">
        <v>1</v>
      </c>
      <c r="B3" s="49"/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  <c r="AF3" s="49"/>
      <c r="AG3" s="49"/>
      <c r="AH3" s="49"/>
      <c r="AI3" s="49"/>
      <c r="AJ3" s="49"/>
    </row>
    <row r="4" spans="1:36" s="9" customFormat="1" ht="13.25" customHeight="1" x14ac:dyDescent="0.15">
      <c r="A4" s="50" t="s">
        <v>80</v>
      </c>
      <c r="B4" s="50"/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  <c r="AB4" s="50"/>
      <c r="AC4" s="50"/>
      <c r="AD4" s="50"/>
      <c r="AE4" s="50"/>
      <c r="AF4" s="50"/>
      <c r="AG4" s="50"/>
      <c r="AH4" s="50"/>
      <c r="AI4" s="50"/>
      <c r="AJ4" s="50"/>
    </row>
    <row r="5" spans="1:36" s="9" customFormat="1" ht="14" thickBot="1" x14ac:dyDescent="0.2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</row>
    <row r="6" spans="1:36" s="9" customFormat="1" ht="13" x14ac:dyDescent="0.15">
      <c r="A6" s="11"/>
      <c r="B6" s="12" t="s">
        <v>2</v>
      </c>
      <c r="C6" s="41" t="s">
        <v>76</v>
      </c>
      <c r="D6" s="33" t="s">
        <v>74</v>
      </c>
      <c r="E6" s="33" t="s">
        <v>69</v>
      </c>
      <c r="F6" s="40" t="s">
        <v>65</v>
      </c>
      <c r="G6" s="33" t="s">
        <v>64</v>
      </c>
      <c r="H6" s="33" t="s">
        <v>29</v>
      </c>
      <c r="I6" s="33" t="s">
        <v>30</v>
      </c>
      <c r="J6" s="33" t="s">
        <v>31</v>
      </c>
      <c r="K6" s="33" t="s">
        <v>32</v>
      </c>
      <c r="L6" s="33" t="s">
        <v>33</v>
      </c>
      <c r="M6" s="33" t="s">
        <v>34</v>
      </c>
      <c r="N6" s="33" t="s">
        <v>35</v>
      </c>
      <c r="O6" s="33" t="s">
        <v>36</v>
      </c>
      <c r="P6" s="33" t="s">
        <v>37</v>
      </c>
      <c r="Q6" s="33" t="s">
        <v>38</v>
      </c>
      <c r="R6" s="33" t="s">
        <v>42</v>
      </c>
      <c r="S6" s="33" t="s">
        <v>43</v>
      </c>
      <c r="T6" s="33" t="s">
        <v>44</v>
      </c>
      <c r="U6" s="33" t="s">
        <v>45</v>
      </c>
      <c r="V6" s="33" t="s">
        <v>46</v>
      </c>
      <c r="W6" s="33" t="s">
        <v>47</v>
      </c>
      <c r="X6" s="33" t="s">
        <v>48</v>
      </c>
      <c r="Y6" s="33" t="s">
        <v>49</v>
      </c>
      <c r="Z6" s="33" t="s">
        <v>50</v>
      </c>
      <c r="AA6" s="33" t="s">
        <v>51</v>
      </c>
      <c r="AB6" s="33" t="s">
        <v>52</v>
      </c>
      <c r="AC6" s="33" t="s">
        <v>53</v>
      </c>
      <c r="AD6" s="33" t="s">
        <v>54</v>
      </c>
      <c r="AE6" s="33" t="s">
        <v>55</v>
      </c>
      <c r="AF6" s="33" t="s">
        <v>56</v>
      </c>
      <c r="AG6" s="33" t="s">
        <v>57</v>
      </c>
      <c r="AH6" s="33" t="s">
        <v>58</v>
      </c>
      <c r="AI6" s="33" t="s">
        <v>59</v>
      </c>
      <c r="AJ6" s="33" t="s">
        <v>60</v>
      </c>
    </row>
    <row r="7" spans="1:36" ht="13" x14ac:dyDescent="0.15">
      <c r="A7" s="13" t="s">
        <v>3</v>
      </c>
      <c r="B7" s="14" t="s">
        <v>4</v>
      </c>
      <c r="C7" s="42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</row>
    <row r="8" spans="1:36" ht="13" x14ac:dyDescent="0.15">
      <c r="A8" s="16"/>
      <c r="B8" s="17" t="s">
        <v>6</v>
      </c>
      <c r="C8" s="36">
        <v>46974</v>
      </c>
      <c r="D8" s="36">
        <v>76106</v>
      </c>
      <c r="E8" s="36">
        <v>102073</v>
      </c>
      <c r="F8" s="36">
        <v>110945</v>
      </c>
      <c r="G8" s="36">
        <v>111157</v>
      </c>
      <c r="H8" s="36">
        <v>112360</v>
      </c>
      <c r="I8" s="36">
        <v>117962</v>
      </c>
      <c r="J8" s="36">
        <v>124748</v>
      </c>
      <c r="K8" s="36">
        <v>120366</v>
      </c>
      <c r="L8" s="36">
        <v>114686</v>
      </c>
      <c r="M8" s="36">
        <v>94210</v>
      </c>
      <c r="N8" s="36">
        <v>69134</v>
      </c>
      <c r="O8" s="36">
        <v>75340</v>
      </c>
      <c r="P8" s="36">
        <v>82162</v>
      </c>
      <c r="Q8" s="36">
        <v>80859</v>
      </c>
      <c r="R8" s="36">
        <v>80330</v>
      </c>
      <c r="S8" s="36">
        <v>82102</v>
      </c>
      <c r="T8" s="36">
        <v>83771</v>
      </c>
      <c r="U8" s="36">
        <v>82218</v>
      </c>
      <c r="V8" s="36">
        <v>83028</v>
      </c>
      <c r="W8" s="36">
        <v>85303</v>
      </c>
      <c r="X8" s="36">
        <v>86991</v>
      </c>
      <c r="Y8" s="36">
        <v>87857</v>
      </c>
      <c r="Z8" s="36">
        <v>87775</v>
      </c>
      <c r="AA8" s="36">
        <v>97877</v>
      </c>
      <c r="AB8" s="36">
        <v>104016</v>
      </c>
      <c r="AC8" s="36">
        <v>114064</v>
      </c>
      <c r="AD8" s="36">
        <v>111365</v>
      </c>
      <c r="AE8" s="36">
        <v>119538</v>
      </c>
      <c r="AF8" s="36">
        <v>114874</v>
      </c>
      <c r="AG8" s="36">
        <v>122180</v>
      </c>
      <c r="AH8" s="36">
        <v>127088</v>
      </c>
      <c r="AI8" s="36">
        <v>126217</v>
      </c>
      <c r="AJ8" s="36">
        <v>128207</v>
      </c>
    </row>
    <row r="9" spans="1:36" ht="13" x14ac:dyDescent="0.15">
      <c r="A9" s="16"/>
      <c r="B9" s="17" t="s">
        <v>5</v>
      </c>
      <c r="C9" s="43" t="s">
        <v>68</v>
      </c>
      <c r="D9" s="37" t="s">
        <v>68</v>
      </c>
      <c r="E9" s="37" t="s">
        <v>68</v>
      </c>
      <c r="F9" s="37" t="s">
        <v>68</v>
      </c>
      <c r="G9" s="37" t="s">
        <v>68</v>
      </c>
      <c r="H9" s="37" t="s">
        <v>68</v>
      </c>
      <c r="I9" s="37" t="s">
        <v>68</v>
      </c>
      <c r="J9" s="37" t="s">
        <v>68</v>
      </c>
      <c r="K9" s="36">
        <v>1298</v>
      </c>
      <c r="L9" s="36">
        <v>8807</v>
      </c>
      <c r="M9" s="36">
        <v>34445</v>
      </c>
      <c r="N9" s="36">
        <v>65398</v>
      </c>
      <c r="O9" s="36">
        <v>68546</v>
      </c>
      <c r="P9" s="36">
        <v>73151</v>
      </c>
      <c r="Q9" s="36">
        <v>72952</v>
      </c>
      <c r="R9" s="36">
        <v>71485</v>
      </c>
      <c r="S9" s="36">
        <v>74578</v>
      </c>
      <c r="T9" s="36">
        <v>70930</v>
      </c>
      <c r="U9" s="36">
        <v>66331</v>
      </c>
      <c r="V9" s="36">
        <v>64109</v>
      </c>
      <c r="W9" s="36">
        <v>66490</v>
      </c>
      <c r="X9" s="36">
        <v>66177</v>
      </c>
      <c r="Y9" s="36">
        <v>67164</v>
      </c>
      <c r="Z9" s="36">
        <v>70369</v>
      </c>
      <c r="AA9" s="36">
        <v>62700</v>
      </c>
      <c r="AB9" s="36">
        <v>57710</v>
      </c>
      <c r="AC9" s="36">
        <v>53655</v>
      </c>
      <c r="AD9" s="36">
        <v>35788</v>
      </c>
      <c r="AE9" s="36">
        <v>38369</v>
      </c>
      <c r="AF9" s="36">
        <v>37401</v>
      </c>
      <c r="AG9" s="36">
        <v>39514</v>
      </c>
      <c r="AH9" s="36">
        <v>38944</v>
      </c>
      <c r="AI9" s="36">
        <v>42052</v>
      </c>
      <c r="AJ9" s="36">
        <v>48793</v>
      </c>
    </row>
    <row r="10" spans="1:36" ht="13" x14ac:dyDescent="0.15">
      <c r="A10" s="16"/>
      <c r="B10" s="35" t="s">
        <v>62</v>
      </c>
      <c r="C10" s="43" t="s">
        <v>68</v>
      </c>
      <c r="D10" s="37" t="s">
        <v>68</v>
      </c>
      <c r="E10" s="37" t="s">
        <v>68</v>
      </c>
      <c r="F10" s="37" t="s">
        <v>68</v>
      </c>
      <c r="G10" s="37" t="s">
        <v>68</v>
      </c>
      <c r="H10" s="37" t="s">
        <v>68</v>
      </c>
      <c r="I10" s="37" t="s">
        <v>68</v>
      </c>
      <c r="J10" s="37" t="s">
        <v>68</v>
      </c>
      <c r="K10" s="37" t="s">
        <v>68</v>
      </c>
      <c r="L10" s="37" t="s">
        <v>68</v>
      </c>
      <c r="M10" s="37" t="s">
        <v>68</v>
      </c>
      <c r="N10" s="37" t="s">
        <v>68</v>
      </c>
      <c r="O10" s="37" t="s">
        <v>68</v>
      </c>
      <c r="P10" s="37" t="s">
        <v>68</v>
      </c>
      <c r="Q10" s="37" t="s">
        <v>68</v>
      </c>
      <c r="R10" s="37" t="s">
        <v>68</v>
      </c>
      <c r="S10" s="37" t="s">
        <v>68</v>
      </c>
      <c r="T10" s="37" t="s">
        <v>68</v>
      </c>
      <c r="U10" s="37" t="s">
        <v>68</v>
      </c>
      <c r="V10" s="37" t="s">
        <v>68</v>
      </c>
      <c r="W10" s="37" t="s">
        <v>68</v>
      </c>
      <c r="X10" s="37" t="s">
        <v>68</v>
      </c>
      <c r="Y10" s="36">
        <v>4329</v>
      </c>
      <c r="Z10" s="36">
        <v>12525</v>
      </c>
      <c r="AA10" s="36">
        <v>13265</v>
      </c>
      <c r="AB10" s="36">
        <v>12894</v>
      </c>
      <c r="AC10" s="36">
        <v>11201</v>
      </c>
      <c r="AD10" s="36">
        <v>17927</v>
      </c>
      <c r="AE10" s="36">
        <v>22313</v>
      </c>
      <c r="AF10" s="36">
        <v>27025</v>
      </c>
      <c r="AG10" s="36">
        <v>18837</v>
      </c>
      <c r="AH10" s="36">
        <v>8976</v>
      </c>
      <c r="AI10" s="36">
        <v>7347</v>
      </c>
      <c r="AJ10" s="37" t="s">
        <v>68</v>
      </c>
    </row>
    <row r="11" spans="1:36" ht="13" x14ac:dyDescent="0.15">
      <c r="A11" s="16"/>
      <c r="B11" s="17" t="s">
        <v>70</v>
      </c>
      <c r="C11" s="36">
        <v>116888</v>
      </c>
      <c r="D11" s="36">
        <v>67829</v>
      </c>
      <c r="E11" s="36">
        <v>27397</v>
      </c>
      <c r="F11" s="36">
        <v>13323</v>
      </c>
      <c r="G11" s="36">
        <v>9862</v>
      </c>
      <c r="H11" s="36">
        <v>8194</v>
      </c>
      <c r="I11" s="36">
        <v>4399</v>
      </c>
      <c r="J11" s="36">
        <v>1139</v>
      </c>
      <c r="K11" s="36">
        <v>0</v>
      </c>
      <c r="L11" s="36">
        <v>0</v>
      </c>
      <c r="M11" s="37" t="s">
        <v>68</v>
      </c>
      <c r="N11" s="37" t="s">
        <v>68</v>
      </c>
      <c r="O11" s="37" t="s">
        <v>68</v>
      </c>
      <c r="P11" s="37" t="s">
        <v>68</v>
      </c>
      <c r="Q11" s="37" t="s">
        <v>68</v>
      </c>
      <c r="R11" s="37" t="s">
        <v>68</v>
      </c>
      <c r="S11" s="37" t="s">
        <v>68</v>
      </c>
      <c r="T11" s="37" t="s">
        <v>68</v>
      </c>
      <c r="U11" s="37" t="s">
        <v>68</v>
      </c>
      <c r="V11" s="37" t="s">
        <v>68</v>
      </c>
      <c r="W11" s="37" t="s">
        <v>68</v>
      </c>
      <c r="X11" s="37" t="s">
        <v>68</v>
      </c>
      <c r="Y11" s="37" t="s">
        <v>68</v>
      </c>
      <c r="Z11" s="37" t="s">
        <v>68</v>
      </c>
      <c r="AA11" s="37" t="s">
        <v>68</v>
      </c>
      <c r="AB11" s="37" t="s">
        <v>68</v>
      </c>
      <c r="AC11" s="37" t="s">
        <v>68</v>
      </c>
      <c r="AD11" s="37" t="s">
        <v>68</v>
      </c>
      <c r="AE11" s="37" t="s">
        <v>68</v>
      </c>
      <c r="AF11" s="37" t="s">
        <v>68</v>
      </c>
      <c r="AG11" s="37" t="s">
        <v>68</v>
      </c>
      <c r="AH11" s="37" t="s">
        <v>68</v>
      </c>
      <c r="AI11" s="37" t="s">
        <v>68</v>
      </c>
      <c r="AJ11" s="37" t="s">
        <v>68</v>
      </c>
    </row>
    <row r="12" spans="1:36" ht="13" x14ac:dyDescent="0.15">
      <c r="A12" s="16"/>
      <c r="B12" s="17" t="s">
        <v>78</v>
      </c>
      <c r="C12" s="36">
        <f>1826-C13</f>
        <v>1752</v>
      </c>
      <c r="D12" s="37" t="s">
        <v>68</v>
      </c>
      <c r="E12" s="37" t="s">
        <v>68</v>
      </c>
      <c r="F12" s="37" t="s">
        <v>68</v>
      </c>
      <c r="G12" s="37" t="s">
        <v>68</v>
      </c>
      <c r="H12" s="37" t="s">
        <v>68</v>
      </c>
      <c r="I12" s="37" t="s">
        <v>68</v>
      </c>
      <c r="J12" s="37" t="s">
        <v>68</v>
      </c>
      <c r="K12" s="37" t="s">
        <v>68</v>
      </c>
      <c r="L12" s="37" t="s">
        <v>68</v>
      </c>
      <c r="M12" s="37" t="s">
        <v>68</v>
      </c>
      <c r="N12" s="37" t="s">
        <v>68</v>
      </c>
      <c r="O12" s="37" t="s">
        <v>68</v>
      </c>
      <c r="P12" s="37" t="s">
        <v>68</v>
      </c>
      <c r="Q12" s="37" t="s">
        <v>68</v>
      </c>
      <c r="R12" s="37" t="s">
        <v>68</v>
      </c>
      <c r="S12" s="37" t="s">
        <v>68</v>
      </c>
      <c r="T12" s="37" t="s">
        <v>68</v>
      </c>
      <c r="U12" s="37" t="s">
        <v>68</v>
      </c>
      <c r="V12" s="37" t="s">
        <v>68</v>
      </c>
      <c r="W12" s="37" t="s">
        <v>68</v>
      </c>
      <c r="X12" s="37" t="s">
        <v>68</v>
      </c>
      <c r="Y12" s="37" t="s">
        <v>68</v>
      </c>
      <c r="Z12" s="37" t="s">
        <v>68</v>
      </c>
      <c r="AA12" s="37" t="s">
        <v>68</v>
      </c>
      <c r="AB12" s="37" t="s">
        <v>68</v>
      </c>
      <c r="AC12" s="37" t="s">
        <v>68</v>
      </c>
      <c r="AD12" s="37" t="s">
        <v>68</v>
      </c>
      <c r="AE12" s="37" t="s">
        <v>68</v>
      </c>
      <c r="AF12" s="37" t="s">
        <v>68</v>
      </c>
      <c r="AG12" s="37" t="s">
        <v>68</v>
      </c>
      <c r="AH12" s="37" t="s">
        <v>68</v>
      </c>
      <c r="AI12" s="37" t="s">
        <v>68</v>
      </c>
      <c r="AJ12" s="37" t="s">
        <v>68</v>
      </c>
    </row>
    <row r="13" spans="1:36" ht="13" x14ac:dyDescent="0.15">
      <c r="A13" s="16"/>
      <c r="B13" s="17" t="s">
        <v>79</v>
      </c>
      <c r="C13" s="36">
        <v>74</v>
      </c>
      <c r="D13" s="37" t="s">
        <v>68</v>
      </c>
      <c r="E13" s="37" t="s">
        <v>68</v>
      </c>
      <c r="F13" s="37" t="s">
        <v>68</v>
      </c>
      <c r="G13" s="37" t="s">
        <v>68</v>
      </c>
      <c r="H13" s="37" t="s">
        <v>68</v>
      </c>
      <c r="I13" s="37" t="s">
        <v>68</v>
      </c>
      <c r="J13" s="37" t="s">
        <v>68</v>
      </c>
      <c r="K13" s="37" t="s">
        <v>68</v>
      </c>
      <c r="L13" s="37" t="s">
        <v>68</v>
      </c>
      <c r="M13" s="37" t="s">
        <v>68</v>
      </c>
      <c r="N13" s="37" t="s">
        <v>68</v>
      </c>
      <c r="O13" s="37" t="s">
        <v>68</v>
      </c>
      <c r="P13" s="37" t="s">
        <v>68</v>
      </c>
      <c r="Q13" s="37" t="s">
        <v>68</v>
      </c>
      <c r="R13" s="37" t="s">
        <v>68</v>
      </c>
      <c r="S13" s="37" t="s">
        <v>68</v>
      </c>
      <c r="T13" s="37" t="s">
        <v>68</v>
      </c>
      <c r="U13" s="37" t="s">
        <v>68</v>
      </c>
      <c r="V13" s="37" t="s">
        <v>68</v>
      </c>
      <c r="W13" s="37" t="s">
        <v>68</v>
      </c>
      <c r="X13" s="37" t="s">
        <v>68</v>
      </c>
      <c r="Y13" s="37" t="s">
        <v>68</v>
      </c>
      <c r="Z13" s="37" t="s">
        <v>68</v>
      </c>
      <c r="AA13" s="37" t="s">
        <v>68</v>
      </c>
      <c r="AB13" s="37" t="s">
        <v>68</v>
      </c>
      <c r="AC13" s="37" t="s">
        <v>68</v>
      </c>
      <c r="AD13" s="37" t="s">
        <v>68</v>
      </c>
      <c r="AE13" s="37" t="s">
        <v>68</v>
      </c>
      <c r="AF13" s="37" t="s">
        <v>68</v>
      </c>
      <c r="AG13" s="37" t="s">
        <v>68</v>
      </c>
      <c r="AH13" s="37" t="s">
        <v>68</v>
      </c>
      <c r="AI13" s="37" t="s">
        <v>68</v>
      </c>
      <c r="AJ13" s="37" t="s">
        <v>68</v>
      </c>
    </row>
    <row r="14" spans="1:36" ht="13" x14ac:dyDescent="0.15">
      <c r="A14" s="16"/>
      <c r="B14" s="17" t="s">
        <v>71</v>
      </c>
      <c r="C14" s="36">
        <v>1049</v>
      </c>
      <c r="D14" s="36">
        <v>1271</v>
      </c>
      <c r="E14" s="36">
        <v>1157</v>
      </c>
      <c r="F14" s="37" t="s">
        <v>68</v>
      </c>
      <c r="G14" s="37" t="s">
        <v>68</v>
      </c>
      <c r="H14" s="37" t="s">
        <v>68</v>
      </c>
      <c r="I14" s="37" t="s">
        <v>68</v>
      </c>
      <c r="J14" s="37" t="s">
        <v>68</v>
      </c>
      <c r="K14" s="37" t="s">
        <v>68</v>
      </c>
      <c r="L14" s="37" t="s">
        <v>68</v>
      </c>
      <c r="M14" s="37" t="s">
        <v>68</v>
      </c>
      <c r="N14" s="37" t="s">
        <v>68</v>
      </c>
      <c r="O14" s="37" t="s">
        <v>68</v>
      </c>
      <c r="P14" s="37" t="s">
        <v>68</v>
      </c>
      <c r="Q14" s="37" t="s">
        <v>68</v>
      </c>
      <c r="R14" s="37" t="s">
        <v>68</v>
      </c>
      <c r="S14" s="37" t="s">
        <v>68</v>
      </c>
      <c r="T14" s="37" t="s">
        <v>68</v>
      </c>
      <c r="U14" s="37" t="s">
        <v>68</v>
      </c>
      <c r="V14" s="37" t="s">
        <v>68</v>
      </c>
      <c r="W14" s="37" t="s">
        <v>68</v>
      </c>
      <c r="X14" s="37" t="s">
        <v>68</v>
      </c>
      <c r="Y14" s="37" t="s">
        <v>68</v>
      </c>
      <c r="Z14" s="37" t="s">
        <v>68</v>
      </c>
      <c r="AA14" s="37" t="s">
        <v>68</v>
      </c>
      <c r="AB14" s="37" t="s">
        <v>68</v>
      </c>
      <c r="AC14" s="37" t="s">
        <v>68</v>
      </c>
      <c r="AD14" s="37" t="s">
        <v>68</v>
      </c>
      <c r="AE14" s="37" t="s">
        <v>68</v>
      </c>
      <c r="AF14" s="37" t="s">
        <v>68</v>
      </c>
      <c r="AG14" s="37" t="s">
        <v>68</v>
      </c>
      <c r="AH14" s="37" t="s">
        <v>68</v>
      </c>
      <c r="AI14" s="37" t="s">
        <v>68</v>
      </c>
      <c r="AJ14" s="37" t="s">
        <v>68</v>
      </c>
    </row>
    <row r="15" spans="1:36" ht="13" x14ac:dyDescent="0.15">
      <c r="A15" s="16"/>
      <c r="B15" s="17" t="s">
        <v>72</v>
      </c>
      <c r="C15" s="36">
        <v>856</v>
      </c>
      <c r="D15" s="36">
        <v>821</v>
      </c>
      <c r="E15" s="36">
        <v>582</v>
      </c>
      <c r="F15" s="37" t="s">
        <v>68</v>
      </c>
      <c r="G15" s="37" t="s">
        <v>68</v>
      </c>
      <c r="H15" s="37" t="s">
        <v>68</v>
      </c>
      <c r="I15" s="37" t="s">
        <v>68</v>
      </c>
      <c r="J15" s="37" t="s">
        <v>68</v>
      </c>
      <c r="K15" s="37" t="s">
        <v>68</v>
      </c>
      <c r="L15" s="37" t="s">
        <v>68</v>
      </c>
      <c r="M15" s="37" t="s">
        <v>68</v>
      </c>
      <c r="N15" s="37" t="s">
        <v>68</v>
      </c>
      <c r="O15" s="37" t="s">
        <v>68</v>
      </c>
      <c r="P15" s="37" t="s">
        <v>68</v>
      </c>
      <c r="Q15" s="37" t="s">
        <v>68</v>
      </c>
      <c r="R15" s="37" t="s">
        <v>68</v>
      </c>
      <c r="S15" s="37" t="s">
        <v>68</v>
      </c>
      <c r="T15" s="37" t="s">
        <v>68</v>
      </c>
      <c r="U15" s="37" t="s">
        <v>68</v>
      </c>
      <c r="V15" s="37" t="s">
        <v>68</v>
      </c>
      <c r="W15" s="37" t="s">
        <v>68</v>
      </c>
      <c r="X15" s="37" t="s">
        <v>68</v>
      </c>
      <c r="Y15" s="37" t="s">
        <v>68</v>
      </c>
      <c r="Z15" s="37" t="s">
        <v>68</v>
      </c>
      <c r="AA15" s="37" t="s">
        <v>68</v>
      </c>
      <c r="AB15" s="37" t="s">
        <v>68</v>
      </c>
      <c r="AC15" s="37" t="s">
        <v>68</v>
      </c>
      <c r="AD15" s="37" t="s">
        <v>68</v>
      </c>
      <c r="AE15" s="37" t="s">
        <v>68</v>
      </c>
      <c r="AF15" s="37" t="s">
        <v>68</v>
      </c>
      <c r="AG15" s="37" t="s">
        <v>68</v>
      </c>
      <c r="AH15" s="37" t="s">
        <v>68</v>
      </c>
      <c r="AI15" s="37" t="s">
        <v>68</v>
      </c>
      <c r="AJ15" s="37" t="s">
        <v>68</v>
      </c>
    </row>
    <row r="16" spans="1:36" ht="13" x14ac:dyDescent="0.15">
      <c r="A16" s="16"/>
      <c r="B16" s="17" t="s">
        <v>75</v>
      </c>
      <c r="C16" s="36">
        <f>19855-C17</f>
        <v>19111</v>
      </c>
      <c r="D16" s="36">
        <v>1613</v>
      </c>
      <c r="E16" s="37" t="s">
        <v>68</v>
      </c>
      <c r="F16" s="37" t="s">
        <v>68</v>
      </c>
      <c r="G16" s="37" t="s">
        <v>68</v>
      </c>
      <c r="H16" s="37" t="s">
        <v>68</v>
      </c>
      <c r="I16" s="37" t="s">
        <v>68</v>
      </c>
      <c r="J16" s="37" t="s">
        <v>68</v>
      </c>
      <c r="K16" s="37" t="s">
        <v>68</v>
      </c>
      <c r="L16" s="37" t="s">
        <v>68</v>
      </c>
      <c r="M16" s="37" t="s">
        <v>68</v>
      </c>
      <c r="N16" s="37" t="s">
        <v>68</v>
      </c>
      <c r="O16" s="37" t="s">
        <v>68</v>
      </c>
      <c r="P16" s="37" t="s">
        <v>68</v>
      </c>
      <c r="Q16" s="37" t="s">
        <v>68</v>
      </c>
      <c r="R16" s="37" t="s">
        <v>68</v>
      </c>
      <c r="S16" s="37" t="s">
        <v>68</v>
      </c>
      <c r="T16" s="37" t="s">
        <v>68</v>
      </c>
      <c r="U16" s="37" t="s">
        <v>68</v>
      </c>
      <c r="V16" s="37" t="s">
        <v>68</v>
      </c>
      <c r="W16" s="37" t="s">
        <v>68</v>
      </c>
      <c r="X16" s="37" t="s">
        <v>68</v>
      </c>
      <c r="Y16" s="37" t="s">
        <v>68</v>
      </c>
      <c r="Z16" s="37" t="s">
        <v>68</v>
      </c>
      <c r="AA16" s="37" t="s">
        <v>68</v>
      </c>
      <c r="AB16" s="37" t="s">
        <v>68</v>
      </c>
      <c r="AC16" s="37" t="s">
        <v>68</v>
      </c>
      <c r="AD16" s="37" t="s">
        <v>68</v>
      </c>
      <c r="AE16" s="37" t="s">
        <v>68</v>
      </c>
      <c r="AF16" s="37" t="s">
        <v>68</v>
      </c>
      <c r="AG16" s="37" t="s">
        <v>68</v>
      </c>
      <c r="AH16" s="37" t="s">
        <v>68</v>
      </c>
      <c r="AI16" s="37" t="s">
        <v>68</v>
      </c>
      <c r="AJ16" s="37" t="s">
        <v>68</v>
      </c>
    </row>
    <row r="17" spans="1:36" ht="13" x14ac:dyDescent="0.15">
      <c r="A17" s="16"/>
      <c r="B17" s="17" t="s">
        <v>77</v>
      </c>
      <c r="C17" s="36">
        <v>744</v>
      </c>
      <c r="D17" s="37" t="s">
        <v>68</v>
      </c>
      <c r="E17" s="37" t="s">
        <v>68</v>
      </c>
      <c r="F17" s="37" t="s">
        <v>68</v>
      </c>
      <c r="G17" s="37" t="s">
        <v>68</v>
      </c>
      <c r="H17" s="37" t="s">
        <v>68</v>
      </c>
      <c r="I17" s="37" t="s">
        <v>68</v>
      </c>
      <c r="J17" s="37" t="s">
        <v>68</v>
      </c>
      <c r="K17" s="37" t="s">
        <v>68</v>
      </c>
      <c r="L17" s="37" t="s">
        <v>68</v>
      </c>
      <c r="M17" s="37" t="s">
        <v>68</v>
      </c>
      <c r="N17" s="37" t="s">
        <v>68</v>
      </c>
      <c r="O17" s="37" t="s">
        <v>68</v>
      </c>
      <c r="P17" s="37" t="s">
        <v>68</v>
      </c>
      <c r="Q17" s="37" t="s">
        <v>68</v>
      </c>
      <c r="R17" s="37" t="s">
        <v>68</v>
      </c>
      <c r="S17" s="37" t="s">
        <v>68</v>
      </c>
      <c r="T17" s="37" t="s">
        <v>68</v>
      </c>
      <c r="U17" s="37" t="s">
        <v>68</v>
      </c>
      <c r="V17" s="37" t="s">
        <v>68</v>
      </c>
      <c r="W17" s="37" t="s">
        <v>68</v>
      </c>
      <c r="X17" s="37" t="s">
        <v>68</v>
      </c>
      <c r="Y17" s="37" t="s">
        <v>68</v>
      </c>
      <c r="Z17" s="37" t="s">
        <v>68</v>
      </c>
      <c r="AA17" s="37" t="s">
        <v>68</v>
      </c>
      <c r="AB17" s="37" t="s">
        <v>68</v>
      </c>
      <c r="AC17" s="37" t="s">
        <v>68</v>
      </c>
      <c r="AD17" s="37" t="s">
        <v>68</v>
      </c>
      <c r="AE17" s="37" t="s">
        <v>68</v>
      </c>
      <c r="AF17" s="37" t="s">
        <v>68</v>
      </c>
      <c r="AG17" s="37" t="s">
        <v>68</v>
      </c>
      <c r="AH17" s="37" t="s">
        <v>68</v>
      </c>
      <c r="AI17" s="37" t="s">
        <v>68</v>
      </c>
      <c r="AJ17" s="37" t="s">
        <v>68</v>
      </c>
    </row>
    <row r="18" spans="1:36" ht="13" x14ac:dyDescent="0.15">
      <c r="A18" s="16"/>
      <c r="B18" s="17" t="s">
        <v>25</v>
      </c>
      <c r="C18" s="36">
        <v>133448</v>
      </c>
      <c r="D18" s="36">
        <v>174549</v>
      </c>
      <c r="E18" s="36">
        <v>194820</v>
      </c>
      <c r="F18" s="36">
        <v>204509</v>
      </c>
      <c r="G18" s="36">
        <v>214932</v>
      </c>
      <c r="H18" s="36">
        <v>213982</v>
      </c>
      <c r="I18" s="36">
        <v>205086</v>
      </c>
      <c r="J18" s="36">
        <v>194928</v>
      </c>
      <c r="K18" s="36">
        <v>203101</v>
      </c>
      <c r="L18" s="36">
        <v>208172</v>
      </c>
      <c r="M18" s="36">
        <v>203313</v>
      </c>
      <c r="N18" s="36">
        <v>195001</v>
      </c>
      <c r="O18" s="36">
        <v>171314</v>
      </c>
      <c r="P18" s="36">
        <v>140594</v>
      </c>
      <c r="Q18" s="36">
        <v>125836</v>
      </c>
      <c r="R18" s="36">
        <v>119681</v>
      </c>
      <c r="S18" s="36">
        <v>116805</v>
      </c>
      <c r="T18" s="36">
        <v>118176</v>
      </c>
      <c r="U18" s="36">
        <v>112081</v>
      </c>
      <c r="V18" s="36">
        <v>103447</v>
      </c>
      <c r="W18" s="36">
        <v>98473</v>
      </c>
      <c r="X18" s="36">
        <v>91521</v>
      </c>
      <c r="Y18" s="36">
        <v>86549</v>
      </c>
      <c r="Z18" s="36">
        <v>96803</v>
      </c>
      <c r="AA18" s="36">
        <v>96907</v>
      </c>
      <c r="AB18" s="36">
        <v>100607</v>
      </c>
      <c r="AC18" s="36">
        <v>109509</v>
      </c>
      <c r="AD18" s="36">
        <v>108148</v>
      </c>
      <c r="AE18" s="36">
        <v>116610</v>
      </c>
      <c r="AF18" s="36">
        <v>113506</v>
      </c>
      <c r="AG18" s="36">
        <v>119264</v>
      </c>
      <c r="AH18" s="36">
        <v>109151</v>
      </c>
      <c r="AI18" s="36">
        <v>101901</v>
      </c>
      <c r="AJ18" s="36">
        <v>94970</v>
      </c>
    </row>
    <row r="19" spans="1:36" ht="13" x14ac:dyDescent="0.15">
      <c r="A19" s="16"/>
      <c r="B19" s="17" t="s">
        <v>26</v>
      </c>
      <c r="C19" s="36">
        <v>50082</v>
      </c>
      <c r="D19" s="36">
        <v>52721</v>
      </c>
      <c r="E19" s="36">
        <v>51861</v>
      </c>
      <c r="F19" s="36">
        <v>48396</v>
      </c>
      <c r="G19" s="36">
        <v>42855</v>
      </c>
      <c r="H19" s="36">
        <v>38426</v>
      </c>
      <c r="I19" s="36">
        <v>35019</v>
      </c>
      <c r="J19" s="36">
        <v>32091</v>
      </c>
      <c r="K19" s="36">
        <v>9200</v>
      </c>
      <c r="L19" s="37" t="s">
        <v>68</v>
      </c>
      <c r="M19" s="37" t="s">
        <v>68</v>
      </c>
      <c r="N19" s="37" t="s">
        <v>68</v>
      </c>
      <c r="O19" s="37" t="s">
        <v>68</v>
      </c>
      <c r="P19" s="37" t="s">
        <v>68</v>
      </c>
      <c r="Q19" s="37" t="s">
        <v>68</v>
      </c>
      <c r="R19" s="37" t="s">
        <v>68</v>
      </c>
      <c r="S19" s="37" t="s">
        <v>68</v>
      </c>
      <c r="T19" s="37" t="s">
        <v>68</v>
      </c>
      <c r="U19" s="37" t="s">
        <v>68</v>
      </c>
      <c r="V19" s="37" t="s">
        <v>68</v>
      </c>
      <c r="W19" s="37" t="s">
        <v>68</v>
      </c>
      <c r="X19" s="37" t="s">
        <v>68</v>
      </c>
      <c r="Y19" s="37" t="s">
        <v>68</v>
      </c>
      <c r="Z19" s="37" t="s">
        <v>68</v>
      </c>
      <c r="AA19" s="37" t="s">
        <v>68</v>
      </c>
      <c r="AB19" s="37" t="s">
        <v>68</v>
      </c>
      <c r="AC19" s="37" t="s">
        <v>68</v>
      </c>
      <c r="AD19" s="37" t="s">
        <v>68</v>
      </c>
      <c r="AE19" s="37" t="s">
        <v>68</v>
      </c>
      <c r="AF19" s="37" t="s">
        <v>68</v>
      </c>
      <c r="AG19" s="37" t="s">
        <v>68</v>
      </c>
      <c r="AH19" s="37" t="s">
        <v>68</v>
      </c>
      <c r="AI19" s="37" t="s">
        <v>68</v>
      </c>
      <c r="AJ19" s="37" t="s">
        <v>68</v>
      </c>
    </row>
    <row r="20" spans="1:36" ht="13" x14ac:dyDescent="0.15">
      <c r="A20" s="16"/>
      <c r="B20" s="17" t="s">
        <v>63</v>
      </c>
      <c r="C20" s="43" t="s">
        <v>68</v>
      </c>
      <c r="D20" s="37" t="s">
        <v>68</v>
      </c>
      <c r="E20" s="37" t="s">
        <v>68</v>
      </c>
      <c r="F20" s="37" t="s">
        <v>68</v>
      </c>
      <c r="G20" s="37" t="s">
        <v>68</v>
      </c>
      <c r="H20" s="37" t="s">
        <v>68</v>
      </c>
      <c r="I20" s="37" t="s">
        <v>68</v>
      </c>
      <c r="J20" s="37" t="s">
        <v>68</v>
      </c>
      <c r="K20" s="37" t="s">
        <v>68</v>
      </c>
      <c r="L20" s="37" t="s">
        <v>68</v>
      </c>
      <c r="M20" s="37" t="s">
        <v>68</v>
      </c>
      <c r="N20" s="37" t="s">
        <v>68</v>
      </c>
      <c r="O20" s="37" t="s">
        <v>68</v>
      </c>
      <c r="P20" s="37" t="s">
        <v>68</v>
      </c>
      <c r="Q20" s="37" t="s">
        <v>68</v>
      </c>
      <c r="R20" s="37" t="s">
        <v>68</v>
      </c>
      <c r="S20" s="36">
        <v>762</v>
      </c>
      <c r="T20" s="36">
        <v>1118</v>
      </c>
      <c r="U20" s="36">
        <v>1105</v>
      </c>
      <c r="V20" s="36">
        <v>1430</v>
      </c>
      <c r="W20" s="36">
        <v>1649</v>
      </c>
      <c r="X20" s="36">
        <v>1592</v>
      </c>
      <c r="Y20" s="36">
        <v>1652</v>
      </c>
      <c r="Z20" s="36">
        <v>1976</v>
      </c>
      <c r="AA20" s="36">
        <v>2111</v>
      </c>
      <c r="AB20" s="36">
        <v>2514</v>
      </c>
      <c r="AC20" s="36">
        <v>2924</v>
      </c>
      <c r="AD20" s="36">
        <v>3235</v>
      </c>
      <c r="AE20" s="36">
        <v>2758</v>
      </c>
      <c r="AF20" s="37" t="s">
        <v>68</v>
      </c>
      <c r="AG20" s="37" t="s">
        <v>68</v>
      </c>
      <c r="AH20" s="37" t="s">
        <v>68</v>
      </c>
      <c r="AI20" s="37" t="s">
        <v>68</v>
      </c>
      <c r="AJ20" s="37" t="s">
        <v>68</v>
      </c>
    </row>
    <row r="21" spans="1:36" ht="13" x14ac:dyDescent="0.15">
      <c r="A21" s="16"/>
      <c r="B21" s="17" t="s">
        <v>8</v>
      </c>
      <c r="C21" s="36">
        <v>4982</v>
      </c>
      <c r="D21" s="36">
        <v>6653</v>
      </c>
      <c r="E21" s="36">
        <v>7547</v>
      </c>
      <c r="F21" s="36">
        <v>8843</v>
      </c>
      <c r="G21" s="36">
        <v>9361</v>
      </c>
      <c r="H21" s="36">
        <v>9557</v>
      </c>
      <c r="I21" s="36">
        <v>10185</v>
      </c>
      <c r="J21" s="36">
        <v>9893</v>
      </c>
      <c r="K21" s="36">
        <v>9237</v>
      </c>
      <c r="L21" s="36">
        <v>8738</v>
      </c>
      <c r="M21" s="36">
        <v>7517</v>
      </c>
      <c r="N21" s="36">
        <v>7126</v>
      </c>
      <c r="O21" s="36">
        <v>5413</v>
      </c>
      <c r="P21" s="36">
        <v>1296</v>
      </c>
      <c r="Q21" s="37" t="s">
        <v>68</v>
      </c>
      <c r="R21" s="37" t="s">
        <v>68</v>
      </c>
      <c r="S21" s="37" t="s">
        <v>68</v>
      </c>
      <c r="T21" s="37" t="s">
        <v>68</v>
      </c>
      <c r="U21" s="37" t="s">
        <v>68</v>
      </c>
      <c r="V21" s="37" t="s">
        <v>68</v>
      </c>
      <c r="W21" s="37" t="s">
        <v>68</v>
      </c>
      <c r="X21" s="37" t="s">
        <v>68</v>
      </c>
      <c r="Y21" s="37" t="s">
        <v>68</v>
      </c>
      <c r="Z21" s="37" t="s">
        <v>68</v>
      </c>
      <c r="AA21" s="37" t="s">
        <v>68</v>
      </c>
      <c r="AB21" s="37" t="s">
        <v>68</v>
      </c>
      <c r="AC21" s="37" t="s">
        <v>68</v>
      </c>
      <c r="AD21" s="37" t="s">
        <v>68</v>
      </c>
      <c r="AE21" s="37" t="s">
        <v>68</v>
      </c>
      <c r="AF21" s="37" t="s">
        <v>68</v>
      </c>
      <c r="AG21" s="37" t="s">
        <v>68</v>
      </c>
      <c r="AH21" s="37" t="s">
        <v>68</v>
      </c>
      <c r="AI21" s="37" t="s">
        <v>68</v>
      </c>
      <c r="AJ21" s="37" t="s">
        <v>68</v>
      </c>
    </row>
    <row r="22" spans="1:36" ht="13" x14ac:dyDescent="0.15">
      <c r="A22" s="16"/>
      <c r="B22" s="17" t="s">
        <v>9</v>
      </c>
      <c r="C22" s="36">
        <v>32251</v>
      </c>
      <c r="D22" s="36">
        <v>36045</v>
      </c>
      <c r="E22" s="36">
        <v>41536</v>
      </c>
      <c r="F22" s="36">
        <v>48873</v>
      </c>
      <c r="G22" s="36">
        <v>49120</v>
      </c>
      <c r="H22" s="36">
        <v>48623</v>
      </c>
      <c r="I22" s="36">
        <v>46467</v>
      </c>
      <c r="J22" s="36">
        <v>43795</v>
      </c>
      <c r="K22" s="36">
        <v>43149</v>
      </c>
      <c r="L22" s="36">
        <v>41445</v>
      </c>
      <c r="M22" s="36">
        <v>39408</v>
      </c>
      <c r="N22" s="36">
        <v>36317</v>
      </c>
      <c r="O22" s="36">
        <v>38684</v>
      </c>
      <c r="P22" s="36">
        <v>47521</v>
      </c>
      <c r="Q22" s="36">
        <v>55172</v>
      </c>
      <c r="R22" s="36">
        <v>51328</v>
      </c>
      <c r="S22" s="36">
        <v>51052</v>
      </c>
      <c r="T22" s="36">
        <v>58400</v>
      </c>
      <c r="U22" s="36">
        <v>61539</v>
      </c>
      <c r="V22" s="36">
        <v>54835</v>
      </c>
      <c r="W22" s="36">
        <v>49658</v>
      </c>
      <c r="X22" s="36">
        <v>46209</v>
      </c>
      <c r="Y22" s="36">
        <v>32642</v>
      </c>
      <c r="Z22" s="36">
        <v>20930</v>
      </c>
      <c r="AA22" s="36">
        <v>20708</v>
      </c>
      <c r="AB22" s="36">
        <v>22131</v>
      </c>
      <c r="AC22" s="36">
        <v>23696</v>
      </c>
      <c r="AD22" s="36">
        <v>60034</v>
      </c>
      <c r="AE22" s="36">
        <v>67296</v>
      </c>
      <c r="AF22" s="36">
        <v>65665</v>
      </c>
      <c r="AG22" s="36">
        <v>66872</v>
      </c>
      <c r="AH22" s="36">
        <v>75308</v>
      </c>
      <c r="AI22" s="36">
        <v>66475</v>
      </c>
      <c r="AJ22" s="36">
        <v>63986</v>
      </c>
    </row>
    <row r="23" spans="1:36" ht="13" x14ac:dyDescent="0.15">
      <c r="A23" s="16"/>
      <c r="B23" s="19" t="s">
        <v>10</v>
      </c>
      <c r="C23" s="44">
        <f t="shared" ref="C23:D23" si="0">SUM(C8:C22)</f>
        <v>408211</v>
      </c>
      <c r="D23" s="2">
        <f t="shared" si="0"/>
        <v>417608</v>
      </c>
      <c r="E23" s="2">
        <f t="shared" ref="E23:AJ23" si="1">SUM(E8:E22)</f>
        <v>426973</v>
      </c>
      <c r="F23" s="2">
        <f t="shared" si="1"/>
        <v>434889</v>
      </c>
      <c r="G23" s="2">
        <f t="shared" si="1"/>
        <v>437287</v>
      </c>
      <c r="H23" s="2">
        <f t="shared" si="1"/>
        <v>431142</v>
      </c>
      <c r="I23" s="2">
        <f t="shared" si="1"/>
        <v>419118</v>
      </c>
      <c r="J23" s="2">
        <f t="shared" si="1"/>
        <v>406594</v>
      </c>
      <c r="K23" s="2">
        <f t="shared" si="1"/>
        <v>386351</v>
      </c>
      <c r="L23" s="2">
        <f t="shared" si="1"/>
        <v>381848</v>
      </c>
      <c r="M23" s="2">
        <f t="shared" si="1"/>
        <v>378893</v>
      </c>
      <c r="N23" s="2">
        <f t="shared" si="1"/>
        <v>372976</v>
      </c>
      <c r="O23" s="2">
        <f t="shared" si="1"/>
        <v>359297</v>
      </c>
      <c r="P23" s="2">
        <f t="shared" si="1"/>
        <v>344724</v>
      </c>
      <c r="Q23" s="2">
        <f t="shared" si="1"/>
        <v>334819</v>
      </c>
      <c r="R23" s="2">
        <f t="shared" si="1"/>
        <v>322824</v>
      </c>
      <c r="S23" s="2">
        <f t="shared" si="1"/>
        <v>325299</v>
      </c>
      <c r="T23" s="2">
        <f t="shared" si="1"/>
        <v>332395</v>
      </c>
      <c r="U23" s="2">
        <f t="shared" si="1"/>
        <v>323274</v>
      </c>
      <c r="V23" s="2">
        <f t="shared" si="1"/>
        <v>306849</v>
      </c>
      <c r="W23" s="2">
        <f t="shared" si="1"/>
        <v>301573</v>
      </c>
      <c r="X23" s="2">
        <f t="shared" si="1"/>
        <v>292490</v>
      </c>
      <c r="Y23" s="2">
        <f t="shared" si="1"/>
        <v>280193</v>
      </c>
      <c r="Z23" s="2">
        <f t="shared" si="1"/>
        <v>290378</v>
      </c>
      <c r="AA23" s="2">
        <f t="shared" si="1"/>
        <v>293568</v>
      </c>
      <c r="AB23" s="2">
        <f t="shared" si="1"/>
        <v>299872</v>
      </c>
      <c r="AC23" s="2">
        <f t="shared" si="1"/>
        <v>315049</v>
      </c>
      <c r="AD23" s="2">
        <f t="shared" si="1"/>
        <v>336497</v>
      </c>
      <c r="AE23" s="2">
        <f t="shared" si="1"/>
        <v>366884</v>
      </c>
      <c r="AF23" s="2">
        <f t="shared" si="1"/>
        <v>358471</v>
      </c>
      <c r="AG23" s="2">
        <f t="shared" si="1"/>
        <v>366667</v>
      </c>
      <c r="AH23" s="2">
        <f t="shared" si="1"/>
        <v>359467</v>
      </c>
      <c r="AI23" s="2">
        <f t="shared" si="1"/>
        <v>343992</v>
      </c>
      <c r="AJ23" s="2">
        <f t="shared" si="1"/>
        <v>335956</v>
      </c>
    </row>
    <row r="24" spans="1:36" ht="13" x14ac:dyDescent="0.15">
      <c r="A24" s="16"/>
      <c r="B24" s="14" t="s">
        <v>11</v>
      </c>
      <c r="C24" s="45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</row>
    <row r="25" spans="1:36" ht="13" x14ac:dyDescent="0.15">
      <c r="A25" s="16"/>
      <c r="B25" s="17" t="s">
        <v>7</v>
      </c>
      <c r="C25" s="36">
        <v>23404</v>
      </c>
      <c r="D25" s="36">
        <v>27324</v>
      </c>
      <c r="E25" s="36">
        <v>27621</v>
      </c>
      <c r="F25" s="36">
        <v>25092</v>
      </c>
      <c r="G25" s="36">
        <v>23064</v>
      </c>
      <c r="H25" s="36">
        <v>20509</v>
      </c>
      <c r="I25" s="36">
        <v>19769</v>
      </c>
      <c r="J25" s="36">
        <v>18590</v>
      </c>
      <c r="K25" s="36">
        <v>17169</v>
      </c>
      <c r="L25" s="36">
        <v>15331</v>
      </c>
      <c r="M25" s="36">
        <v>14864</v>
      </c>
      <c r="N25" s="36">
        <v>14506</v>
      </c>
      <c r="O25" s="36">
        <v>12931</v>
      </c>
      <c r="P25" s="36">
        <v>11068</v>
      </c>
      <c r="Q25" s="36">
        <v>9940</v>
      </c>
      <c r="R25" s="36">
        <v>10586</v>
      </c>
      <c r="S25" s="36">
        <v>11123</v>
      </c>
      <c r="T25" s="36">
        <v>12397</v>
      </c>
      <c r="U25" s="36">
        <v>11785</v>
      </c>
      <c r="V25" s="36">
        <v>10124</v>
      </c>
      <c r="W25" s="36">
        <v>9419</v>
      </c>
      <c r="X25" s="36">
        <v>8647</v>
      </c>
      <c r="Y25" s="36">
        <v>9098</v>
      </c>
      <c r="Z25" s="36">
        <v>11028</v>
      </c>
      <c r="AA25" s="36">
        <v>10716</v>
      </c>
      <c r="AB25" s="36">
        <v>10508</v>
      </c>
      <c r="AC25" s="36">
        <v>10389</v>
      </c>
      <c r="AD25" s="36">
        <v>5850</v>
      </c>
      <c r="AE25" s="36">
        <v>5117</v>
      </c>
      <c r="AF25" s="36">
        <v>4570</v>
      </c>
      <c r="AG25" s="36">
        <v>4541</v>
      </c>
      <c r="AH25" s="36">
        <v>3855</v>
      </c>
      <c r="AI25" s="36">
        <v>3288</v>
      </c>
      <c r="AJ25" s="36">
        <v>2519</v>
      </c>
    </row>
    <row r="26" spans="1:36" ht="13" x14ac:dyDescent="0.15">
      <c r="A26" s="16"/>
      <c r="B26" s="17" t="s">
        <v>8</v>
      </c>
      <c r="C26" s="36">
        <v>935</v>
      </c>
      <c r="D26" s="36">
        <v>1011</v>
      </c>
      <c r="E26" s="36">
        <v>959</v>
      </c>
      <c r="F26" s="36">
        <v>672</v>
      </c>
      <c r="G26" s="36">
        <v>515</v>
      </c>
      <c r="H26" s="36">
        <v>540</v>
      </c>
      <c r="I26" s="36">
        <v>624</v>
      </c>
      <c r="J26" s="36">
        <v>702</v>
      </c>
      <c r="K26" s="36">
        <v>814</v>
      </c>
      <c r="L26" s="36">
        <v>874</v>
      </c>
      <c r="M26" s="36">
        <v>780</v>
      </c>
      <c r="N26" s="36">
        <v>686</v>
      </c>
      <c r="O26" s="36">
        <v>372</v>
      </c>
      <c r="P26" s="36">
        <v>93</v>
      </c>
      <c r="Q26" s="37" t="s">
        <v>68</v>
      </c>
      <c r="R26" s="37" t="s">
        <v>68</v>
      </c>
      <c r="S26" s="37" t="s">
        <v>68</v>
      </c>
      <c r="T26" s="37" t="s">
        <v>68</v>
      </c>
      <c r="U26" s="37" t="s">
        <v>68</v>
      </c>
      <c r="V26" s="37" t="s">
        <v>68</v>
      </c>
      <c r="W26" s="37" t="s">
        <v>68</v>
      </c>
      <c r="X26" s="37" t="s">
        <v>68</v>
      </c>
      <c r="Y26" s="37" t="s">
        <v>68</v>
      </c>
      <c r="Z26" s="37" t="s">
        <v>68</v>
      </c>
      <c r="AA26" s="37" t="s">
        <v>68</v>
      </c>
      <c r="AB26" s="37" t="s">
        <v>68</v>
      </c>
      <c r="AC26" s="37" t="s">
        <v>68</v>
      </c>
      <c r="AD26" s="37" t="s">
        <v>68</v>
      </c>
      <c r="AE26" s="37" t="s">
        <v>68</v>
      </c>
      <c r="AF26" s="37" t="s">
        <v>68</v>
      </c>
      <c r="AG26" s="37" t="s">
        <v>68</v>
      </c>
      <c r="AH26" s="37" t="s">
        <v>68</v>
      </c>
      <c r="AI26" s="37" t="s">
        <v>68</v>
      </c>
      <c r="AJ26" s="37" t="s">
        <v>68</v>
      </c>
    </row>
    <row r="27" spans="1:36" ht="13" x14ac:dyDescent="0.15">
      <c r="A27" s="16"/>
      <c r="B27" s="17" t="s">
        <v>5</v>
      </c>
      <c r="C27" s="36">
        <v>25772</v>
      </c>
      <c r="D27" s="36">
        <v>31195</v>
      </c>
      <c r="E27" s="36">
        <v>32997</v>
      </c>
      <c r="F27" s="36">
        <v>32595</v>
      </c>
      <c r="G27" s="36">
        <v>33408</v>
      </c>
      <c r="H27" s="36">
        <v>35472</v>
      </c>
      <c r="I27" s="36">
        <v>37039</v>
      </c>
      <c r="J27" s="36">
        <v>38299</v>
      </c>
      <c r="K27" s="36">
        <v>38674</v>
      </c>
      <c r="L27" s="36">
        <v>38615</v>
      </c>
      <c r="M27" s="36">
        <v>39097</v>
      </c>
      <c r="N27" s="36">
        <v>40181</v>
      </c>
      <c r="O27" s="36">
        <v>40808</v>
      </c>
      <c r="P27" s="36">
        <v>42746</v>
      </c>
      <c r="Q27" s="36">
        <v>41562</v>
      </c>
      <c r="R27" s="36">
        <v>41844</v>
      </c>
      <c r="S27" s="36">
        <v>44018</v>
      </c>
      <c r="T27" s="36">
        <v>44012</v>
      </c>
      <c r="U27" s="36">
        <v>43885</v>
      </c>
      <c r="V27" s="36">
        <v>44263</v>
      </c>
      <c r="W27" s="36">
        <v>46559</v>
      </c>
      <c r="X27" s="36">
        <v>48306</v>
      </c>
      <c r="Y27" s="36">
        <v>52852</v>
      </c>
      <c r="Z27" s="36">
        <v>58515</v>
      </c>
      <c r="AA27" s="36">
        <v>56539</v>
      </c>
      <c r="AB27" s="36">
        <v>56625</v>
      </c>
      <c r="AC27" s="36">
        <v>57082</v>
      </c>
      <c r="AD27" s="36">
        <v>56559</v>
      </c>
      <c r="AE27" s="36">
        <v>61358</v>
      </c>
      <c r="AF27" s="36">
        <v>61837</v>
      </c>
      <c r="AG27" s="36">
        <v>65708</v>
      </c>
      <c r="AH27" s="36">
        <v>65927</v>
      </c>
      <c r="AI27" s="36">
        <v>62963</v>
      </c>
      <c r="AJ27" s="36">
        <v>61193</v>
      </c>
    </row>
    <row r="28" spans="1:36" ht="13" x14ac:dyDescent="0.15">
      <c r="A28" s="16"/>
      <c r="B28" s="35" t="s">
        <v>62</v>
      </c>
      <c r="C28" s="43" t="s">
        <v>68</v>
      </c>
      <c r="D28" s="37" t="s">
        <v>68</v>
      </c>
      <c r="E28" s="37" t="s">
        <v>68</v>
      </c>
      <c r="F28" s="37" t="s">
        <v>68</v>
      </c>
      <c r="G28" s="37" t="s">
        <v>68</v>
      </c>
      <c r="H28" s="37" t="s">
        <v>68</v>
      </c>
      <c r="I28" s="37" t="s">
        <v>68</v>
      </c>
      <c r="J28" s="37" t="s">
        <v>68</v>
      </c>
      <c r="K28" s="37" t="s">
        <v>68</v>
      </c>
      <c r="L28" s="37" t="s">
        <v>68</v>
      </c>
      <c r="M28" s="37" t="s">
        <v>68</v>
      </c>
      <c r="N28" s="37" t="s">
        <v>68</v>
      </c>
      <c r="O28" s="37" t="s">
        <v>68</v>
      </c>
      <c r="P28" s="37" t="s">
        <v>68</v>
      </c>
      <c r="Q28" s="37" t="s">
        <v>68</v>
      </c>
      <c r="R28" s="37" t="s">
        <v>68</v>
      </c>
      <c r="S28" s="37" t="s">
        <v>68</v>
      </c>
      <c r="T28" s="37" t="s">
        <v>68</v>
      </c>
      <c r="U28" s="37" t="s">
        <v>68</v>
      </c>
      <c r="V28" s="37" t="s">
        <v>68</v>
      </c>
      <c r="W28" s="37" t="s">
        <v>68</v>
      </c>
      <c r="X28" s="37" t="s">
        <v>68</v>
      </c>
      <c r="Y28" s="37" t="s">
        <v>68</v>
      </c>
      <c r="Z28" s="37" t="s">
        <v>68</v>
      </c>
      <c r="AA28" s="37" t="s">
        <v>68</v>
      </c>
      <c r="AB28" s="37" t="s">
        <v>68</v>
      </c>
      <c r="AC28" s="37" t="s">
        <v>68</v>
      </c>
      <c r="AD28" s="37" t="s">
        <v>68</v>
      </c>
      <c r="AE28" s="37" t="s">
        <v>68</v>
      </c>
      <c r="AF28" s="36">
        <v>93</v>
      </c>
      <c r="AG28" s="36">
        <v>63</v>
      </c>
      <c r="AH28" s="37" t="s">
        <v>68</v>
      </c>
      <c r="AI28" s="37" t="s">
        <v>68</v>
      </c>
      <c r="AJ28" s="37" t="s">
        <v>68</v>
      </c>
    </row>
    <row r="29" spans="1:36" ht="13" x14ac:dyDescent="0.15">
      <c r="A29" s="16"/>
      <c r="B29" s="17" t="s">
        <v>70</v>
      </c>
      <c r="C29" s="36">
        <v>14016</v>
      </c>
      <c r="D29" s="36">
        <v>5703</v>
      </c>
      <c r="E29" s="36">
        <v>1421</v>
      </c>
      <c r="F29" s="36">
        <v>438</v>
      </c>
      <c r="G29" s="36">
        <v>12</v>
      </c>
      <c r="H29" s="37" t="s">
        <v>68</v>
      </c>
      <c r="I29" s="37" t="s">
        <v>68</v>
      </c>
      <c r="J29" s="37" t="s">
        <v>68</v>
      </c>
      <c r="K29" s="37" t="s">
        <v>68</v>
      </c>
      <c r="L29" s="37" t="s">
        <v>68</v>
      </c>
      <c r="M29" s="37" t="s">
        <v>68</v>
      </c>
      <c r="N29" s="37" t="s">
        <v>68</v>
      </c>
      <c r="O29" s="37" t="s">
        <v>68</v>
      </c>
      <c r="P29" s="37" t="s">
        <v>68</v>
      </c>
      <c r="Q29" s="37" t="s">
        <v>68</v>
      </c>
      <c r="R29" s="37" t="s">
        <v>68</v>
      </c>
      <c r="S29" s="37" t="s">
        <v>68</v>
      </c>
      <c r="T29" s="37" t="s">
        <v>68</v>
      </c>
      <c r="U29" s="37" t="s">
        <v>68</v>
      </c>
      <c r="V29" s="37" t="s">
        <v>68</v>
      </c>
      <c r="W29" s="37" t="s">
        <v>68</v>
      </c>
      <c r="X29" s="37" t="s">
        <v>68</v>
      </c>
      <c r="Y29" s="37" t="s">
        <v>68</v>
      </c>
      <c r="Z29" s="37" t="s">
        <v>68</v>
      </c>
      <c r="AA29" s="37" t="s">
        <v>68</v>
      </c>
      <c r="AB29" s="37" t="s">
        <v>68</v>
      </c>
      <c r="AC29" s="37" t="s">
        <v>68</v>
      </c>
      <c r="AD29" s="37" t="s">
        <v>68</v>
      </c>
      <c r="AE29" s="37" t="s">
        <v>68</v>
      </c>
      <c r="AF29" s="37" t="s">
        <v>68</v>
      </c>
      <c r="AG29" s="37" t="s">
        <v>68</v>
      </c>
      <c r="AH29" s="37" t="s">
        <v>68</v>
      </c>
      <c r="AI29" s="37" t="s">
        <v>68</v>
      </c>
      <c r="AJ29" s="37" t="s">
        <v>68</v>
      </c>
    </row>
    <row r="30" spans="1:36" ht="13" x14ac:dyDescent="0.15">
      <c r="A30" s="16"/>
      <c r="B30" s="17" t="s">
        <v>81</v>
      </c>
      <c r="C30" s="36">
        <v>163</v>
      </c>
      <c r="D30" s="37" t="s">
        <v>68</v>
      </c>
      <c r="E30" s="37" t="s">
        <v>68</v>
      </c>
      <c r="F30" s="37" t="s">
        <v>68</v>
      </c>
      <c r="G30" s="37" t="s">
        <v>68</v>
      </c>
      <c r="H30" s="37" t="s">
        <v>68</v>
      </c>
      <c r="I30" s="37" t="s">
        <v>68</v>
      </c>
      <c r="J30" s="37" t="s">
        <v>68</v>
      </c>
      <c r="K30" s="37" t="s">
        <v>68</v>
      </c>
      <c r="L30" s="37" t="s">
        <v>68</v>
      </c>
      <c r="M30" s="37" t="s">
        <v>68</v>
      </c>
      <c r="N30" s="37" t="s">
        <v>68</v>
      </c>
      <c r="O30" s="37" t="s">
        <v>68</v>
      </c>
      <c r="P30" s="37" t="s">
        <v>68</v>
      </c>
      <c r="Q30" s="37" t="s">
        <v>68</v>
      </c>
      <c r="R30" s="37" t="s">
        <v>68</v>
      </c>
      <c r="S30" s="37" t="s">
        <v>68</v>
      </c>
      <c r="T30" s="37" t="s">
        <v>68</v>
      </c>
      <c r="U30" s="37" t="s">
        <v>68</v>
      </c>
      <c r="V30" s="37" t="s">
        <v>68</v>
      </c>
      <c r="W30" s="37" t="s">
        <v>68</v>
      </c>
      <c r="X30" s="37" t="s">
        <v>68</v>
      </c>
      <c r="Y30" s="37" t="s">
        <v>68</v>
      </c>
      <c r="Z30" s="37" t="s">
        <v>68</v>
      </c>
      <c r="AA30" s="37" t="s">
        <v>68</v>
      </c>
      <c r="AB30" s="37" t="s">
        <v>68</v>
      </c>
      <c r="AC30" s="37" t="s">
        <v>68</v>
      </c>
      <c r="AD30" s="37" t="s">
        <v>68</v>
      </c>
      <c r="AE30" s="37" t="s">
        <v>68</v>
      </c>
      <c r="AF30" s="37" t="s">
        <v>68</v>
      </c>
      <c r="AG30" s="37" t="s">
        <v>68</v>
      </c>
      <c r="AH30" s="37" t="s">
        <v>68</v>
      </c>
      <c r="AI30" s="37" t="s">
        <v>68</v>
      </c>
      <c r="AJ30" s="37" t="s">
        <v>68</v>
      </c>
    </row>
    <row r="31" spans="1:36" ht="13" x14ac:dyDescent="0.15">
      <c r="A31" s="16"/>
      <c r="B31" s="17" t="s">
        <v>82</v>
      </c>
      <c r="C31" s="36">
        <v>174</v>
      </c>
      <c r="D31" s="37" t="s">
        <v>68</v>
      </c>
      <c r="E31" s="37" t="s">
        <v>68</v>
      </c>
      <c r="F31" s="37" t="s">
        <v>68</v>
      </c>
      <c r="G31" s="37" t="s">
        <v>68</v>
      </c>
      <c r="H31" s="37" t="s">
        <v>68</v>
      </c>
      <c r="I31" s="37" t="s">
        <v>68</v>
      </c>
      <c r="J31" s="37" t="s">
        <v>68</v>
      </c>
      <c r="K31" s="37" t="s">
        <v>68</v>
      </c>
      <c r="L31" s="37" t="s">
        <v>68</v>
      </c>
      <c r="M31" s="37" t="s">
        <v>68</v>
      </c>
      <c r="N31" s="37" t="s">
        <v>68</v>
      </c>
      <c r="O31" s="37" t="s">
        <v>68</v>
      </c>
      <c r="P31" s="37" t="s">
        <v>68</v>
      </c>
      <c r="Q31" s="37" t="s">
        <v>68</v>
      </c>
      <c r="R31" s="37" t="s">
        <v>68</v>
      </c>
      <c r="S31" s="37" t="s">
        <v>68</v>
      </c>
      <c r="T31" s="37" t="s">
        <v>68</v>
      </c>
      <c r="U31" s="37" t="s">
        <v>68</v>
      </c>
      <c r="V31" s="37" t="s">
        <v>68</v>
      </c>
      <c r="W31" s="37" t="s">
        <v>68</v>
      </c>
      <c r="X31" s="37" t="s">
        <v>68</v>
      </c>
      <c r="Y31" s="37" t="s">
        <v>68</v>
      </c>
      <c r="Z31" s="37" t="s">
        <v>68</v>
      </c>
      <c r="AA31" s="37" t="s">
        <v>68</v>
      </c>
      <c r="AB31" s="37" t="s">
        <v>68</v>
      </c>
      <c r="AC31" s="37" t="s">
        <v>68</v>
      </c>
      <c r="AD31" s="37" t="s">
        <v>68</v>
      </c>
      <c r="AE31" s="37" t="s">
        <v>68</v>
      </c>
      <c r="AF31" s="37" t="s">
        <v>68</v>
      </c>
      <c r="AG31" s="37" t="s">
        <v>68</v>
      </c>
      <c r="AH31" s="37" t="s">
        <v>68</v>
      </c>
      <c r="AI31" s="37" t="s">
        <v>68</v>
      </c>
      <c r="AJ31" s="37" t="s">
        <v>68</v>
      </c>
    </row>
    <row r="32" spans="1:36" ht="13" x14ac:dyDescent="0.15">
      <c r="A32" s="16"/>
      <c r="B32" s="17" t="s">
        <v>72</v>
      </c>
      <c r="C32" s="36">
        <v>257</v>
      </c>
      <c r="D32" s="36">
        <v>253</v>
      </c>
      <c r="E32" s="36">
        <v>210</v>
      </c>
      <c r="F32" s="37" t="s">
        <v>68</v>
      </c>
      <c r="G32" s="37" t="s">
        <v>68</v>
      </c>
      <c r="H32" s="37" t="s">
        <v>68</v>
      </c>
      <c r="I32" s="37" t="s">
        <v>68</v>
      </c>
      <c r="J32" s="37" t="s">
        <v>68</v>
      </c>
      <c r="K32" s="37" t="s">
        <v>68</v>
      </c>
      <c r="L32" s="37" t="s">
        <v>68</v>
      </c>
      <c r="M32" s="37" t="s">
        <v>68</v>
      </c>
      <c r="N32" s="37" t="s">
        <v>68</v>
      </c>
      <c r="O32" s="37" t="s">
        <v>68</v>
      </c>
      <c r="P32" s="37" t="s">
        <v>68</v>
      </c>
      <c r="Q32" s="37" t="s">
        <v>68</v>
      </c>
      <c r="R32" s="37" t="s">
        <v>68</v>
      </c>
      <c r="S32" s="37" t="s">
        <v>68</v>
      </c>
      <c r="T32" s="37" t="s">
        <v>68</v>
      </c>
      <c r="U32" s="37" t="s">
        <v>68</v>
      </c>
      <c r="V32" s="37" t="s">
        <v>68</v>
      </c>
      <c r="W32" s="37" t="s">
        <v>68</v>
      </c>
      <c r="X32" s="37" t="s">
        <v>68</v>
      </c>
      <c r="Y32" s="37" t="s">
        <v>68</v>
      </c>
      <c r="Z32" s="37" t="s">
        <v>68</v>
      </c>
      <c r="AA32" s="37" t="s">
        <v>68</v>
      </c>
      <c r="AB32" s="37" t="s">
        <v>68</v>
      </c>
      <c r="AC32" s="37" t="s">
        <v>68</v>
      </c>
      <c r="AD32" s="37" t="s">
        <v>68</v>
      </c>
      <c r="AE32" s="37" t="s">
        <v>68</v>
      </c>
      <c r="AF32" s="37" t="s">
        <v>68</v>
      </c>
      <c r="AG32" s="37" t="s">
        <v>68</v>
      </c>
      <c r="AH32" s="37" t="s">
        <v>68</v>
      </c>
      <c r="AI32" s="37" t="s">
        <v>68</v>
      </c>
      <c r="AJ32" s="37" t="s">
        <v>68</v>
      </c>
    </row>
    <row r="33" spans="1:36" ht="13" x14ac:dyDescent="0.15">
      <c r="A33" s="16"/>
      <c r="B33" s="17" t="s">
        <v>83</v>
      </c>
      <c r="C33" s="36">
        <v>633</v>
      </c>
      <c r="D33" s="36">
        <v>26</v>
      </c>
      <c r="E33" s="37" t="s">
        <v>68</v>
      </c>
      <c r="F33" s="37" t="s">
        <v>68</v>
      </c>
      <c r="G33" s="37" t="s">
        <v>68</v>
      </c>
      <c r="H33" s="37" t="s">
        <v>68</v>
      </c>
      <c r="I33" s="37" t="s">
        <v>68</v>
      </c>
      <c r="J33" s="37" t="s">
        <v>68</v>
      </c>
      <c r="K33" s="37" t="s">
        <v>68</v>
      </c>
      <c r="L33" s="37" t="s">
        <v>68</v>
      </c>
      <c r="M33" s="37" t="s">
        <v>68</v>
      </c>
      <c r="N33" s="37" t="s">
        <v>68</v>
      </c>
      <c r="O33" s="37" t="s">
        <v>68</v>
      </c>
      <c r="P33" s="37" t="s">
        <v>68</v>
      </c>
      <c r="Q33" s="37" t="s">
        <v>68</v>
      </c>
      <c r="R33" s="37" t="s">
        <v>68</v>
      </c>
      <c r="S33" s="37" t="s">
        <v>68</v>
      </c>
      <c r="T33" s="37" t="s">
        <v>68</v>
      </c>
      <c r="U33" s="37" t="s">
        <v>68</v>
      </c>
      <c r="V33" s="37" t="s">
        <v>68</v>
      </c>
      <c r="W33" s="37" t="s">
        <v>68</v>
      </c>
      <c r="X33" s="37" t="s">
        <v>68</v>
      </c>
      <c r="Y33" s="37" t="s">
        <v>68</v>
      </c>
      <c r="Z33" s="37" t="s">
        <v>68</v>
      </c>
      <c r="AA33" s="37" t="s">
        <v>68</v>
      </c>
      <c r="AB33" s="37" t="s">
        <v>68</v>
      </c>
      <c r="AC33" s="37" t="s">
        <v>68</v>
      </c>
      <c r="AD33" s="37" t="s">
        <v>68</v>
      </c>
      <c r="AE33" s="37" t="s">
        <v>68</v>
      </c>
      <c r="AF33" s="37" t="s">
        <v>68</v>
      </c>
      <c r="AG33" s="37" t="s">
        <v>68</v>
      </c>
      <c r="AH33" s="37" t="s">
        <v>68</v>
      </c>
      <c r="AI33" s="37" t="s">
        <v>68</v>
      </c>
      <c r="AJ33" s="37" t="s">
        <v>68</v>
      </c>
    </row>
    <row r="34" spans="1:36" ht="13" x14ac:dyDescent="0.15">
      <c r="A34" s="16"/>
      <c r="B34" s="17" t="s">
        <v>84</v>
      </c>
      <c r="C34" s="36">
        <v>537</v>
      </c>
      <c r="D34" s="37" t="s">
        <v>68</v>
      </c>
      <c r="E34" s="37" t="s">
        <v>68</v>
      </c>
      <c r="F34" s="37" t="s">
        <v>68</v>
      </c>
      <c r="G34" s="37" t="s">
        <v>68</v>
      </c>
      <c r="H34" s="37" t="s">
        <v>68</v>
      </c>
      <c r="I34" s="37" t="s">
        <v>68</v>
      </c>
      <c r="J34" s="37" t="s">
        <v>68</v>
      </c>
      <c r="K34" s="37" t="s">
        <v>68</v>
      </c>
      <c r="L34" s="37" t="s">
        <v>68</v>
      </c>
      <c r="M34" s="37" t="s">
        <v>68</v>
      </c>
      <c r="N34" s="37" t="s">
        <v>68</v>
      </c>
      <c r="O34" s="37" t="s">
        <v>68</v>
      </c>
      <c r="P34" s="37" t="s">
        <v>68</v>
      </c>
      <c r="Q34" s="37" t="s">
        <v>68</v>
      </c>
      <c r="R34" s="37" t="s">
        <v>68</v>
      </c>
      <c r="S34" s="37" t="s">
        <v>68</v>
      </c>
      <c r="T34" s="37" t="s">
        <v>68</v>
      </c>
      <c r="U34" s="37" t="s">
        <v>68</v>
      </c>
      <c r="V34" s="37" t="s">
        <v>68</v>
      </c>
      <c r="W34" s="37" t="s">
        <v>68</v>
      </c>
      <c r="X34" s="37" t="s">
        <v>68</v>
      </c>
      <c r="Y34" s="37" t="s">
        <v>68</v>
      </c>
      <c r="Z34" s="37" t="s">
        <v>68</v>
      </c>
      <c r="AA34" s="37" t="s">
        <v>68</v>
      </c>
      <c r="AB34" s="37" t="s">
        <v>68</v>
      </c>
      <c r="AC34" s="37" t="s">
        <v>68</v>
      </c>
      <c r="AD34" s="37" t="s">
        <v>68</v>
      </c>
      <c r="AE34" s="37" t="s">
        <v>68</v>
      </c>
      <c r="AF34" s="37" t="s">
        <v>68</v>
      </c>
      <c r="AG34" s="37" t="s">
        <v>68</v>
      </c>
      <c r="AH34" s="37" t="s">
        <v>68</v>
      </c>
      <c r="AI34" s="37" t="s">
        <v>68</v>
      </c>
      <c r="AJ34" s="37" t="s">
        <v>68</v>
      </c>
    </row>
    <row r="35" spans="1:36" ht="13" x14ac:dyDescent="0.15">
      <c r="A35" s="16"/>
      <c r="B35" s="17" t="s">
        <v>9</v>
      </c>
      <c r="C35" s="36">
        <v>11476</v>
      </c>
      <c r="D35" s="36">
        <v>12532</v>
      </c>
      <c r="E35" s="36">
        <v>10440</v>
      </c>
      <c r="F35" s="36">
        <v>12170</v>
      </c>
      <c r="G35" s="36">
        <v>12037</v>
      </c>
      <c r="H35" s="36">
        <v>8538</v>
      </c>
      <c r="I35" s="36">
        <v>8164</v>
      </c>
      <c r="J35" s="36">
        <v>7609</v>
      </c>
      <c r="K35" s="36">
        <v>5856</v>
      </c>
      <c r="L35" s="36">
        <v>5526</v>
      </c>
      <c r="M35" s="36">
        <v>5253</v>
      </c>
      <c r="N35" s="36">
        <v>4211</v>
      </c>
      <c r="O35" s="36">
        <v>4581</v>
      </c>
      <c r="P35" s="36">
        <v>6549</v>
      </c>
      <c r="Q35" s="36">
        <v>7602</v>
      </c>
      <c r="R35" s="36">
        <v>6759</v>
      </c>
      <c r="S35" s="36">
        <v>6440</v>
      </c>
      <c r="T35" s="36">
        <v>7507</v>
      </c>
      <c r="U35" s="36">
        <v>7921</v>
      </c>
      <c r="V35" s="36">
        <v>7481</v>
      </c>
      <c r="W35" s="36">
        <v>7197</v>
      </c>
      <c r="X35" s="36">
        <v>7665</v>
      </c>
      <c r="Y35" s="36">
        <v>8114</v>
      </c>
      <c r="Z35" s="36">
        <v>5202</v>
      </c>
      <c r="AA35" s="36">
        <v>4772</v>
      </c>
      <c r="AB35" s="36">
        <v>4703</v>
      </c>
      <c r="AC35" s="36">
        <v>3725</v>
      </c>
      <c r="AD35" s="36">
        <v>6030</v>
      </c>
      <c r="AE35" s="36">
        <v>6324</v>
      </c>
      <c r="AF35" s="36">
        <v>6267</v>
      </c>
      <c r="AG35" s="36">
        <v>6359</v>
      </c>
      <c r="AH35" s="36">
        <v>7449</v>
      </c>
      <c r="AI35" s="36">
        <v>10852</v>
      </c>
      <c r="AJ35" s="36">
        <v>13117</v>
      </c>
    </row>
    <row r="36" spans="1:36" ht="13" x14ac:dyDescent="0.15">
      <c r="A36" s="16"/>
      <c r="B36" s="19" t="s">
        <v>10</v>
      </c>
      <c r="C36" s="44">
        <f t="shared" ref="C36:D36" si="2">SUM(C25:C35)</f>
        <v>77367</v>
      </c>
      <c r="D36" s="2">
        <f t="shared" si="2"/>
        <v>78044</v>
      </c>
      <c r="E36" s="2">
        <f t="shared" ref="E36:F36" si="3">SUM(E25:E35)</f>
        <v>73648</v>
      </c>
      <c r="F36" s="2">
        <f t="shared" si="3"/>
        <v>70967</v>
      </c>
      <c r="G36" s="2">
        <f t="shared" ref="G36:AJ36" si="4">SUM(G25:G35)</f>
        <v>69036</v>
      </c>
      <c r="H36" s="2">
        <f t="shared" si="4"/>
        <v>65059</v>
      </c>
      <c r="I36" s="2">
        <f t="shared" si="4"/>
        <v>65596</v>
      </c>
      <c r="J36" s="2">
        <f t="shared" si="4"/>
        <v>65200</v>
      </c>
      <c r="K36" s="2">
        <f t="shared" si="4"/>
        <v>62513</v>
      </c>
      <c r="L36" s="2">
        <f t="shared" si="4"/>
        <v>60346</v>
      </c>
      <c r="M36" s="2">
        <f t="shared" si="4"/>
        <v>59994</v>
      </c>
      <c r="N36" s="2">
        <f t="shared" si="4"/>
        <v>59584</v>
      </c>
      <c r="O36" s="2">
        <f t="shared" si="4"/>
        <v>58692</v>
      </c>
      <c r="P36" s="2">
        <f t="shared" si="4"/>
        <v>60456</v>
      </c>
      <c r="Q36" s="2">
        <f t="shared" si="4"/>
        <v>59104</v>
      </c>
      <c r="R36" s="2">
        <f t="shared" si="4"/>
        <v>59189</v>
      </c>
      <c r="S36" s="2">
        <f t="shared" si="4"/>
        <v>61581</v>
      </c>
      <c r="T36" s="2">
        <f t="shared" si="4"/>
        <v>63916</v>
      </c>
      <c r="U36" s="2">
        <f t="shared" si="4"/>
        <v>63591</v>
      </c>
      <c r="V36" s="2">
        <f t="shared" si="4"/>
        <v>61868</v>
      </c>
      <c r="W36" s="2">
        <f t="shared" si="4"/>
        <v>63175</v>
      </c>
      <c r="X36" s="2">
        <f t="shared" si="4"/>
        <v>64618</v>
      </c>
      <c r="Y36" s="2">
        <f t="shared" si="4"/>
        <v>70064</v>
      </c>
      <c r="Z36" s="2">
        <f t="shared" si="4"/>
        <v>74745</v>
      </c>
      <c r="AA36" s="2">
        <f t="shared" si="4"/>
        <v>72027</v>
      </c>
      <c r="AB36" s="2">
        <f t="shared" si="4"/>
        <v>71836</v>
      </c>
      <c r="AC36" s="2">
        <f t="shared" si="4"/>
        <v>71196</v>
      </c>
      <c r="AD36" s="2">
        <f t="shared" si="4"/>
        <v>68439</v>
      </c>
      <c r="AE36" s="2">
        <f t="shared" si="4"/>
        <v>72799</v>
      </c>
      <c r="AF36" s="2">
        <f t="shared" si="4"/>
        <v>72767</v>
      </c>
      <c r="AG36" s="2">
        <f t="shared" si="4"/>
        <v>76671</v>
      </c>
      <c r="AH36" s="2">
        <f t="shared" si="4"/>
        <v>77231</v>
      </c>
      <c r="AI36" s="2">
        <f t="shared" si="4"/>
        <v>77103</v>
      </c>
      <c r="AJ36" s="2">
        <f t="shared" si="4"/>
        <v>76829</v>
      </c>
    </row>
    <row r="37" spans="1:36" ht="13" x14ac:dyDescent="0.15">
      <c r="A37" s="16"/>
      <c r="B37" s="14" t="s">
        <v>12</v>
      </c>
      <c r="C37" s="45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</row>
    <row r="38" spans="1:36" ht="13" x14ac:dyDescent="0.15">
      <c r="A38" s="16"/>
      <c r="B38" s="17" t="s">
        <v>67</v>
      </c>
      <c r="C38" s="45">
        <v>24079</v>
      </c>
      <c r="D38" s="18">
        <v>24856</v>
      </c>
      <c r="E38" s="18">
        <v>21875</v>
      </c>
      <c r="F38" s="18">
        <v>10939</v>
      </c>
      <c r="G38" s="37" t="s">
        <v>68</v>
      </c>
      <c r="H38" s="37" t="s">
        <v>68</v>
      </c>
      <c r="I38" s="37" t="s">
        <v>68</v>
      </c>
      <c r="J38" s="37" t="s">
        <v>68</v>
      </c>
      <c r="K38" s="37" t="s">
        <v>68</v>
      </c>
      <c r="L38" s="37" t="s">
        <v>68</v>
      </c>
      <c r="M38" s="37" t="s">
        <v>68</v>
      </c>
      <c r="N38" s="37" t="s">
        <v>68</v>
      </c>
      <c r="O38" s="37" t="s">
        <v>68</v>
      </c>
      <c r="P38" s="37" t="s">
        <v>68</v>
      </c>
      <c r="Q38" s="37" t="s">
        <v>68</v>
      </c>
      <c r="R38" s="37" t="s">
        <v>68</v>
      </c>
      <c r="S38" s="37" t="s">
        <v>68</v>
      </c>
      <c r="T38" s="37" t="s">
        <v>68</v>
      </c>
      <c r="U38" s="37" t="s">
        <v>68</v>
      </c>
      <c r="V38" s="37" t="s">
        <v>68</v>
      </c>
      <c r="W38" s="37" t="s">
        <v>68</v>
      </c>
      <c r="X38" s="37" t="s">
        <v>68</v>
      </c>
      <c r="Y38" s="37" t="s">
        <v>68</v>
      </c>
      <c r="Z38" s="37" t="s">
        <v>68</v>
      </c>
      <c r="AA38" s="37" t="s">
        <v>68</v>
      </c>
      <c r="AB38" s="37" t="s">
        <v>68</v>
      </c>
      <c r="AC38" s="37" t="s">
        <v>68</v>
      </c>
      <c r="AD38" s="37" t="s">
        <v>68</v>
      </c>
      <c r="AE38" s="37" t="s">
        <v>68</v>
      </c>
      <c r="AF38" s="37" t="s">
        <v>68</v>
      </c>
      <c r="AG38" s="37" t="s">
        <v>68</v>
      </c>
      <c r="AH38" s="37" t="s">
        <v>68</v>
      </c>
      <c r="AI38" s="37" t="s">
        <v>68</v>
      </c>
      <c r="AJ38" s="37" t="s">
        <v>68</v>
      </c>
    </row>
    <row r="39" spans="1:36" ht="13" x14ac:dyDescent="0.15">
      <c r="A39" s="16"/>
      <c r="B39" s="17" t="s">
        <v>5</v>
      </c>
      <c r="C39" s="36">
        <v>0</v>
      </c>
      <c r="D39" s="36">
        <v>0</v>
      </c>
      <c r="E39" s="36">
        <v>0</v>
      </c>
      <c r="F39" s="36">
        <v>1066</v>
      </c>
      <c r="G39" s="36">
        <v>7097</v>
      </c>
      <c r="H39" s="36">
        <v>7563</v>
      </c>
      <c r="I39" s="36">
        <v>7929</v>
      </c>
      <c r="J39" s="36">
        <v>8304</v>
      </c>
      <c r="K39" s="36">
        <v>8287</v>
      </c>
      <c r="L39" s="36">
        <v>8562</v>
      </c>
      <c r="M39" s="36">
        <v>8782</v>
      </c>
      <c r="N39" s="36">
        <v>8959</v>
      </c>
      <c r="O39" s="36">
        <v>8879</v>
      </c>
      <c r="P39" s="36">
        <v>8143</v>
      </c>
      <c r="Q39" s="36">
        <v>7573</v>
      </c>
      <c r="R39" s="36">
        <v>7915</v>
      </c>
      <c r="S39" s="36">
        <v>8869</v>
      </c>
      <c r="T39" s="36">
        <v>9133</v>
      </c>
      <c r="U39" s="36">
        <v>9401</v>
      </c>
      <c r="V39" s="36">
        <v>9186</v>
      </c>
      <c r="W39" s="36">
        <v>9640</v>
      </c>
      <c r="X39" s="36">
        <v>9667</v>
      </c>
      <c r="Y39" s="36">
        <v>10129</v>
      </c>
      <c r="Z39" s="36">
        <v>11338</v>
      </c>
      <c r="AA39" s="36">
        <v>12192</v>
      </c>
      <c r="AB39" s="36">
        <v>12193</v>
      </c>
      <c r="AC39" s="36">
        <v>11569</v>
      </c>
      <c r="AD39" s="36">
        <v>11722</v>
      </c>
      <c r="AE39" s="36">
        <v>12417</v>
      </c>
      <c r="AF39" s="36">
        <v>12261</v>
      </c>
      <c r="AG39" s="36">
        <v>13194</v>
      </c>
      <c r="AH39" s="36">
        <v>12581</v>
      </c>
      <c r="AI39" s="36">
        <v>12074</v>
      </c>
      <c r="AJ39" s="36">
        <v>10884</v>
      </c>
    </row>
    <row r="40" spans="1:36" ht="13" x14ac:dyDescent="0.15">
      <c r="A40" s="16"/>
      <c r="B40" s="17" t="s">
        <v>73</v>
      </c>
      <c r="C40" s="36">
        <v>1384</v>
      </c>
      <c r="D40" s="36">
        <v>163</v>
      </c>
      <c r="E40" s="36">
        <v>36</v>
      </c>
      <c r="F40" s="36">
        <v>10</v>
      </c>
      <c r="G40" s="37" t="s">
        <v>68</v>
      </c>
      <c r="H40" s="37" t="s">
        <v>68</v>
      </c>
      <c r="I40" s="37" t="s">
        <v>68</v>
      </c>
      <c r="J40" s="37" t="s">
        <v>68</v>
      </c>
      <c r="K40" s="37" t="s">
        <v>68</v>
      </c>
      <c r="L40" s="37" t="s">
        <v>68</v>
      </c>
      <c r="M40" s="37" t="s">
        <v>68</v>
      </c>
      <c r="N40" s="37" t="s">
        <v>68</v>
      </c>
      <c r="O40" s="37" t="s">
        <v>68</v>
      </c>
      <c r="P40" s="37" t="s">
        <v>68</v>
      </c>
      <c r="Q40" s="37" t="s">
        <v>68</v>
      </c>
      <c r="R40" s="37" t="s">
        <v>68</v>
      </c>
      <c r="S40" s="37" t="s">
        <v>68</v>
      </c>
      <c r="T40" s="37" t="s">
        <v>68</v>
      </c>
      <c r="U40" s="37" t="s">
        <v>68</v>
      </c>
      <c r="V40" s="37" t="s">
        <v>68</v>
      </c>
      <c r="W40" s="37" t="s">
        <v>68</v>
      </c>
      <c r="X40" s="37" t="s">
        <v>68</v>
      </c>
      <c r="Y40" s="37" t="s">
        <v>68</v>
      </c>
      <c r="Z40" s="37" t="s">
        <v>68</v>
      </c>
      <c r="AA40" s="37" t="s">
        <v>68</v>
      </c>
      <c r="AB40" s="37" t="s">
        <v>68</v>
      </c>
      <c r="AC40" s="37" t="s">
        <v>68</v>
      </c>
      <c r="AD40" s="37" t="s">
        <v>68</v>
      </c>
      <c r="AE40" s="37" t="s">
        <v>68</v>
      </c>
      <c r="AF40" s="37" t="s">
        <v>68</v>
      </c>
      <c r="AG40" s="37" t="s">
        <v>68</v>
      </c>
      <c r="AH40" s="37" t="s">
        <v>68</v>
      </c>
      <c r="AI40" s="37" t="s">
        <v>68</v>
      </c>
      <c r="AJ40" s="37" t="s">
        <v>68</v>
      </c>
    </row>
    <row r="41" spans="1:36" ht="13" x14ac:dyDescent="0.15">
      <c r="A41" s="16"/>
      <c r="B41" s="17" t="s">
        <v>9</v>
      </c>
      <c r="C41" s="36">
        <v>0</v>
      </c>
      <c r="D41" s="36">
        <v>0</v>
      </c>
      <c r="E41" s="36">
        <v>0</v>
      </c>
      <c r="F41" s="36">
        <v>526</v>
      </c>
      <c r="G41" s="36">
        <v>3705</v>
      </c>
      <c r="H41" s="36">
        <v>2708</v>
      </c>
      <c r="I41" s="36">
        <v>2589</v>
      </c>
      <c r="J41" s="36">
        <v>2433</v>
      </c>
      <c r="K41" s="36">
        <v>2539</v>
      </c>
      <c r="L41" s="36">
        <v>2410</v>
      </c>
      <c r="M41" s="36">
        <v>2253</v>
      </c>
      <c r="N41" s="36">
        <v>1933</v>
      </c>
      <c r="O41" s="36">
        <v>2168</v>
      </c>
      <c r="P41" s="36">
        <v>3916</v>
      </c>
      <c r="Q41" s="36">
        <v>4514</v>
      </c>
      <c r="R41" s="36">
        <v>4072</v>
      </c>
      <c r="S41" s="36">
        <v>3938</v>
      </c>
      <c r="T41" s="36">
        <v>3999</v>
      </c>
      <c r="U41" s="36">
        <v>4203</v>
      </c>
      <c r="V41" s="36">
        <v>4209</v>
      </c>
      <c r="W41" s="36">
        <v>4344</v>
      </c>
      <c r="X41" s="36">
        <v>4313</v>
      </c>
      <c r="Y41" s="36">
        <v>3674</v>
      </c>
      <c r="Z41" s="36">
        <v>2877</v>
      </c>
      <c r="AA41" s="36">
        <v>2717</v>
      </c>
      <c r="AB41" s="36">
        <v>2486</v>
      </c>
      <c r="AC41" s="36">
        <v>1860</v>
      </c>
      <c r="AD41" s="36">
        <v>2546</v>
      </c>
      <c r="AE41" s="36">
        <v>3071</v>
      </c>
      <c r="AF41" s="36">
        <v>2916</v>
      </c>
      <c r="AG41" s="36">
        <v>3175</v>
      </c>
      <c r="AH41" s="36">
        <v>3526</v>
      </c>
      <c r="AI41" s="36">
        <v>3844</v>
      </c>
      <c r="AJ41" s="36">
        <v>4768</v>
      </c>
    </row>
    <row r="42" spans="1:36" ht="13" x14ac:dyDescent="0.15">
      <c r="A42" s="16"/>
      <c r="B42" s="19" t="s">
        <v>10</v>
      </c>
      <c r="C42" s="44">
        <f>SUM(C38:C41)</f>
        <v>25463</v>
      </c>
      <c r="D42" s="2">
        <f>SUM(D38:D41)</f>
        <v>25019</v>
      </c>
      <c r="E42" s="2">
        <f>SUM(E38:E41)</f>
        <v>21911</v>
      </c>
      <c r="F42" s="2">
        <f>SUM(F38:F41)</f>
        <v>12541</v>
      </c>
      <c r="G42" s="2">
        <f t="shared" ref="G42:AJ42" si="5">SUM(G38:G41)</f>
        <v>10802</v>
      </c>
      <c r="H42" s="2">
        <f t="shared" si="5"/>
        <v>10271</v>
      </c>
      <c r="I42" s="2">
        <f t="shared" si="5"/>
        <v>10518</v>
      </c>
      <c r="J42" s="2">
        <f t="shared" si="5"/>
        <v>10737</v>
      </c>
      <c r="K42" s="2">
        <f t="shared" si="5"/>
        <v>10826</v>
      </c>
      <c r="L42" s="2">
        <f t="shared" si="5"/>
        <v>10972</v>
      </c>
      <c r="M42" s="2">
        <f t="shared" si="5"/>
        <v>11035</v>
      </c>
      <c r="N42" s="2">
        <f t="shared" si="5"/>
        <v>10892</v>
      </c>
      <c r="O42" s="2">
        <f t="shared" si="5"/>
        <v>11047</v>
      </c>
      <c r="P42" s="2">
        <f t="shared" si="5"/>
        <v>12059</v>
      </c>
      <c r="Q42" s="2">
        <f t="shared" si="5"/>
        <v>12087</v>
      </c>
      <c r="R42" s="2">
        <f t="shared" si="5"/>
        <v>11987</v>
      </c>
      <c r="S42" s="2">
        <f t="shared" si="5"/>
        <v>12807</v>
      </c>
      <c r="T42" s="2">
        <f t="shared" si="5"/>
        <v>13132</v>
      </c>
      <c r="U42" s="2">
        <f t="shared" si="5"/>
        <v>13604</v>
      </c>
      <c r="V42" s="2">
        <f t="shared" si="5"/>
        <v>13395</v>
      </c>
      <c r="W42" s="2">
        <f t="shared" si="5"/>
        <v>13984</v>
      </c>
      <c r="X42" s="2">
        <f t="shared" si="5"/>
        <v>13980</v>
      </c>
      <c r="Y42" s="2">
        <f t="shared" si="5"/>
        <v>13803</v>
      </c>
      <c r="Z42" s="2">
        <f t="shared" si="5"/>
        <v>14215</v>
      </c>
      <c r="AA42" s="2">
        <f t="shared" si="5"/>
        <v>14909</v>
      </c>
      <c r="AB42" s="2">
        <f t="shared" si="5"/>
        <v>14679</v>
      </c>
      <c r="AC42" s="2">
        <f t="shared" si="5"/>
        <v>13429</v>
      </c>
      <c r="AD42" s="2">
        <f t="shared" si="5"/>
        <v>14268</v>
      </c>
      <c r="AE42" s="2">
        <f t="shared" si="5"/>
        <v>15488</v>
      </c>
      <c r="AF42" s="2">
        <f t="shared" si="5"/>
        <v>15177</v>
      </c>
      <c r="AG42" s="2">
        <f t="shared" si="5"/>
        <v>16369</v>
      </c>
      <c r="AH42" s="2">
        <f t="shared" si="5"/>
        <v>16107</v>
      </c>
      <c r="AI42" s="2">
        <f t="shared" si="5"/>
        <v>15918</v>
      </c>
      <c r="AJ42" s="2">
        <f t="shared" si="5"/>
        <v>15652</v>
      </c>
    </row>
    <row r="43" spans="1:36" ht="13" x14ac:dyDescent="0.15">
      <c r="A43" s="16"/>
      <c r="B43" s="17" t="s">
        <v>27</v>
      </c>
      <c r="C43" s="36">
        <v>5303</v>
      </c>
      <c r="D43" s="36">
        <v>6728</v>
      </c>
      <c r="E43" s="36">
        <v>9130</v>
      </c>
      <c r="F43" s="36">
        <v>8561</v>
      </c>
      <c r="G43" s="36">
        <v>10033</v>
      </c>
      <c r="H43" s="36">
        <v>11428</v>
      </c>
      <c r="I43" s="36">
        <v>11929</v>
      </c>
      <c r="J43" s="36">
        <v>10642</v>
      </c>
      <c r="K43" s="36">
        <v>10605</v>
      </c>
      <c r="L43" s="36">
        <v>10880</v>
      </c>
      <c r="M43" s="36">
        <v>9961</v>
      </c>
      <c r="N43" s="36">
        <v>9636</v>
      </c>
      <c r="O43" s="36">
        <v>9194</v>
      </c>
      <c r="P43" s="36">
        <v>7598</v>
      </c>
      <c r="Q43" s="36">
        <v>6191</v>
      </c>
      <c r="R43" s="36">
        <v>5817</v>
      </c>
      <c r="S43" s="36">
        <v>9685</v>
      </c>
      <c r="T43" s="36">
        <v>4943</v>
      </c>
      <c r="U43" s="36">
        <v>4837</v>
      </c>
      <c r="V43" s="36">
        <v>5576</v>
      </c>
      <c r="W43" s="36">
        <v>5236</v>
      </c>
      <c r="X43" s="36">
        <v>4611</v>
      </c>
      <c r="Y43" s="36">
        <v>4234</v>
      </c>
      <c r="Z43" s="36">
        <v>4833</v>
      </c>
      <c r="AA43" s="36">
        <v>4764</v>
      </c>
      <c r="AB43" s="36">
        <v>4228</v>
      </c>
      <c r="AC43" s="36">
        <v>1853</v>
      </c>
      <c r="AD43" s="36">
        <v>2572</v>
      </c>
      <c r="AE43" s="36">
        <v>972</v>
      </c>
      <c r="AF43" s="36">
        <v>1312</v>
      </c>
      <c r="AG43" s="36">
        <v>641</v>
      </c>
      <c r="AH43" s="36">
        <v>612</v>
      </c>
      <c r="AI43" s="36">
        <v>649</v>
      </c>
      <c r="AJ43" s="36">
        <v>630</v>
      </c>
    </row>
    <row r="44" spans="1:36" ht="13" x14ac:dyDescent="0.15">
      <c r="A44" s="16"/>
      <c r="B44" s="17" t="s">
        <v>13</v>
      </c>
      <c r="C44" s="36">
        <v>1086</v>
      </c>
      <c r="D44" s="36">
        <v>1086</v>
      </c>
      <c r="E44" s="36">
        <v>1088</v>
      </c>
      <c r="F44" s="36">
        <v>1086</v>
      </c>
      <c r="G44" s="36">
        <v>1119</v>
      </c>
      <c r="H44" s="36">
        <v>1109</v>
      </c>
      <c r="I44" s="36">
        <v>1086</v>
      </c>
      <c r="J44" s="36">
        <v>1060</v>
      </c>
      <c r="K44" s="36">
        <v>1073</v>
      </c>
      <c r="L44" s="36">
        <v>1074</v>
      </c>
      <c r="M44" s="36">
        <v>1092</v>
      </c>
      <c r="N44" s="36">
        <v>1094</v>
      </c>
      <c r="O44" s="36">
        <v>1025</v>
      </c>
      <c r="P44" s="36">
        <v>1026</v>
      </c>
      <c r="Q44" s="36">
        <v>1065</v>
      </c>
      <c r="R44" s="36">
        <v>1113</v>
      </c>
      <c r="S44" s="36">
        <v>1275</v>
      </c>
      <c r="T44" s="36">
        <v>1223</v>
      </c>
      <c r="U44" s="36">
        <v>1138</v>
      </c>
      <c r="V44" s="36">
        <v>1131</v>
      </c>
      <c r="W44" s="36">
        <v>1137</v>
      </c>
      <c r="X44" s="36">
        <v>1057</v>
      </c>
      <c r="Y44" s="36">
        <v>1057</v>
      </c>
      <c r="Z44" s="36">
        <v>1059</v>
      </c>
      <c r="AA44" s="36">
        <v>1119</v>
      </c>
      <c r="AB44" s="36">
        <v>1122</v>
      </c>
      <c r="AC44" s="36">
        <v>1127</v>
      </c>
      <c r="AD44" s="36">
        <v>1093</v>
      </c>
      <c r="AE44" s="36">
        <v>1098</v>
      </c>
      <c r="AF44" s="36">
        <v>1139</v>
      </c>
      <c r="AG44" s="36">
        <v>1252</v>
      </c>
      <c r="AH44" s="36">
        <v>1593</v>
      </c>
      <c r="AI44" s="36">
        <v>1506</v>
      </c>
      <c r="AJ44" s="36">
        <v>1272</v>
      </c>
    </row>
    <row r="45" spans="1:36" ht="13" x14ac:dyDescent="0.15">
      <c r="A45" s="16"/>
      <c r="B45" s="17" t="s">
        <v>14</v>
      </c>
      <c r="C45" s="36">
        <v>450</v>
      </c>
      <c r="D45" s="36">
        <v>448</v>
      </c>
      <c r="E45" s="36">
        <v>474</v>
      </c>
      <c r="F45" s="36">
        <v>490</v>
      </c>
      <c r="G45" s="36">
        <v>451</v>
      </c>
      <c r="H45" s="36">
        <v>401</v>
      </c>
      <c r="I45" s="36">
        <v>372</v>
      </c>
      <c r="J45" s="36">
        <v>344</v>
      </c>
      <c r="K45" s="36">
        <v>322</v>
      </c>
      <c r="L45" s="36">
        <v>313</v>
      </c>
      <c r="M45" s="36">
        <v>310</v>
      </c>
      <c r="N45" s="36">
        <v>295</v>
      </c>
      <c r="O45" s="36">
        <v>259</v>
      </c>
      <c r="P45" s="36">
        <v>260</v>
      </c>
      <c r="Q45" s="36">
        <v>278</v>
      </c>
      <c r="R45" s="36">
        <v>280</v>
      </c>
      <c r="S45" s="36">
        <v>282</v>
      </c>
      <c r="T45" s="36">
        <v>339</v>
      </c>
      <c r="U45" s="36">
        <v>330</v>
      </c>
      <c r="V45" s="36">
        <v>301</v>
      </c>
      <c r="W45" s="36">
        <v>307</v>
      </c>
      <c r="X45" s="36">
        <v>310</v>
      </c>
      <c r="Y45" s="36">
        <v>322</v>
      </c>
      <c r="Z45" s="36">
        <v>425</v>
      </c>
      <c r="AA45" s="36">
        <v>437</v>
      </c>
      <c r="AB45" s="36">
        <v>417</v>
      </c>
      <c r="AC45" s="36">
        <v>257</v>
      </c>
      <c r="AD45" s="37" t="s">
        <v>68</v>
      </c>
      <c r="AE45" s="37" t="s">
        <v>68</v>
      </c>
      <c r="AF45" s="37" t="s">
        <v>68</v>
      </c>
      <c r="AG45" s="37" t="s">
        <v>68</v>
      </c>
      <c r="AH45" s="37" t="s">
        <v>68</v>
      </c>
      <c r="AI45" s="37" t="s">
        <v>68</v>
      </c>
      <c r="AJ45" s="37" t="s">
        <v>68</v>
      </c>
    </row>
    <row r="46" spans="1:36" ht="13" x14ac:dyDescent="0.15">
      <c r="A46" s="16"/>
      <c r="B46" s="17" t="s">
        <v>40</v>
      </c>
      <c r="C46" s="43" t="s">
        <v>68</v>
      </c>
      <c r="D46" s="37" t="s">
        <v>68</v>
      </c>
      <c r="E46" s="37" t="s">
        <v>68</v>
      </c>
      <c r="F46" s="37" t="s">
        <v>68</v>
      </c>
      <c r="G46" s="37" t="s">
        <v>68</v>
      </c>
      <c r="H46" s="37" t="s">
        <v>68</v>
      </c>
      <c r="I46" s="37" t="s">
        <v>68</v>
      </c>
      <c r="J46" s="37" t="s">
        <v>68</v>
      </c>
      <c r="K46" s="37" t="s">
        <v>68</v>
      </c>
      <c r="L46" s="37" t="s">
        <v>68</v>
      </c>
      <c r="M46" s="37" t="s">
        <v>68</v>
      </c>
      <c r="N46" s="37" t="s">
        <v>68</v>
      </c>
      <c r="O46" s="36">
        <v>58</v>
      </c>
      <c r="P46" s="36">
        <v>702</v>
      </c>
      <c r="Q46" s="36">
        <v>700</v>
      </c>
      <c r="R46" s="36">
        <v>664</v>
      </c>
      <c r="S46" s="36">
        <v>683</v>
      </c>
      <c r="T46" s="36">
        <v>719</v>
      </c>
      <c r="U46" s="36">
        <v>753</v>
      </c>
      <c r="V46" s="36">
        <v>790</v>
      </c>
      <c r="W46" s="36">
        <v>783</v>
      </c>
      <c r="X46" s="36">
        <v>902</v>
      </c>
      <c r="Y46" s="36">
        <v>1107</v>
      </c>
      <c r="Z46" s="36">
        <v>1122</v>
      </c>
      <c r="AA46" s="36">
        <v>1085</v>
      </c>
      <c r="AB46" s="36">
        <v>1331</v>
      </c>
      <c r="AC46" s="36">
        <v>1340</v>
      </c>
      <c r="AD46" s="36">
        <v>1298</v>
      </c>
      <c r="AE46" s="36">
        <v>1993</v>
      </c>
      <c r="AF46" s="36">
        <v>1860</v>
      </c>
      <c r="AG46" s="36">
        <v>1875</v>
      </c>
      <c r="AH46" s="36">
        <v>1874</v>
      </c>
      <c r="AI46" s="36">
        <v>1844</v>
      </c>
      <c r="AJ46" s="36">
        <v>1821</v>
      </c>
    </row>
    <row r="47" spans="1:36" ht="13" x14ac:dyDescent="0.15">
      <c r="A47" s="16"/>
      <c r="B47" s="17" t="s">
        <v>15</v>
      </c>
      <c r="C47" s="36">
        <v>3524</v>
      </c>
      <c r="D47" s="36">
        <v>4283</v>
      </c>
      <c r="E47" s="36">
        <v>4855</v>
      </c>
      <c r="F47" s="36">
        <v>5471</v>
      </c>
      <c r="G47" s="36">
        <v>6087</v>
      </c>
      <c r="H47" s="36">
        <v>5784</v>
      </c>
      <c r="I47" s="36">
        <v>5388</v>
      </c>
      <c r="J47" s="36">
        <v>5642</v>
      </c>
      <c r="K47" s="36">
        <v>5667</v>
      </c>
      <c r="L47" s="36">
        <v>5800</v>
      </c>
      <c r="M47" s="36">
        <v>5415</v>
      </c>
      <c r="N47" s="36">
        <v>5292</v>
      </c>
      <c r="O47" s="36">
        <v>4972</v>
      </c>
      <c r="P47" s="36">
        <v>4395</v>
      </c>
      <c r="Q47" s="36">
        <v>3855</v>
      </c>
      <c r="R47" s="36">
        <v>3538</v>
      </c>
      <c r="S47" s="36">
        <v>3927</v>
      </c>
      <c r="T47" s="36">
        <v>3326</v>
      </c>
      <c r="U47" s="36">
        <v>3031</v>
      </c>
      <c r="V47" s="36">
        <v>2683</v>
      </c>
      <c r="W47" s="36">
        <v>2494</v>
      </c>
      <c r="X47" s="36">
        <v>1915</v>
      </c>
      <c r="Y47" s="36">
        <v>1650</v>
      </c>
      <c r="Z47" s="36">
        <v>1375</v>
      </c>
      <c r="AA47" s="36">
        <v>343</v>
      </c>
      <c r="AB47" s="37" t="s">
        <v>68</v>
      </c>
      <c r="AC47" s="37" t="s">
        <v>68</v>
      </c>
      <c r="AD47" s="37" t="s">
        <v>68</v>
      </c>
      <c r="AE47" s="37" t="s">
        <v>68</v>
      </c>
      <c r="AF47" s="37" t="s">
        <v>68</v>
      </c>
      <c r="AG47" s="37" t="s">
        <v>68</v>
      </c>
      <c r="AH47" s="37" t="s">
        <v>68</v>
      </c>
      <c r="AI47" s="37" t="s">
        <v>68</v>
      </c>
      <c r="AJ47" s="37" t="s">
        <v>68</v>
      </c>
    </row>
    <row r="48" spans="1:36" ht="14" thickBot="1" x14ac:dyDescent="0.2">
      <c r="A48" s="20"/>
      <c r="B48" s="21" t="s">
        <v>16</v>
      </c>
      <c r="C48" s="3">
        <f t="shared" ref="C48:D48" si="6">SUM(C23,C36,C42,C43:C47)</f>
        <v>521404</v>
      </c>
      <c r="D48" s="3">
        <f t="shared" si="6"/>
        <v>533216</v>
      </c>
      <c r="E48" s="3">
        <f t="shared" ref="E48:F48" si="7">SUM(E23,E36,E42,E43:E47)</f>
        <v>538079</v>
      </c>
      <c r="F48" s="3">
        <f t="shared" si="7"/>
        <v>534005</v>
      </c>
      <c r="G48" s="3">
        <f t="shared" ref="G48:AJ48" si="8">SUM(G23,G36,G42,G43:G47)</f>
        <v>534815</v>
      </c>
      <c r="H48" s="3">
        <f t="shared" si="8"/>
        <v>525194</v>
      </c>
      <c r="I48" s="3">
        <f t="shared" si="8"/>
        <v>514007</v>
      </c>
      <c r="J48" s="3">
        <f t="shared" si="8"/>
        <v>500219</v>
      </c>
      <c r="K48" s="3">
        <f t="shared" si="8"/>
        <v>477357</v>
      </c>
      <c r="L48" s="3">
        <f t="shared" si="8"/>
        <v>471233</v>
      </c>
      <c r="M48" s="3">
        <f t="shared" si="8"/>
        <v>466700</v>
      </c>
      <c r="N48" s="3">
        <f t="shared" si="8"/>
        <v>459769</v>
      </c>
      <c r="O48" s="3">
        <f t="shared" si="8"/>
        <v>444544</v>
      </c>
      <c r="P48" s="3">
        <f t="shared" si="8"/>
        <v>431220</v>
      </c>
      <c r="Q48" s="3">
        <f t="shared" si="8"/>
        <v>418099</v>
      </c>
      <c r="R48" s="3">
        <f t="shared" si="8"/>
        <v>405412</v>
      </c>
      <c r="S48" s="3">
        <f t="shared" si="8"/>
        <v>415539</v>
      </c>
      <c r="T48" s="3">
        <f t="shared" si="8"/>
        <v>419993</v>
      </c>
      <c r="U48" s="3">
        <f t="shared" si="8"/>
        <v>410558</v>
      </c>
      <c r="V48" s="3">
        <f t="shared" si="8"/>
        <v>392593</v>
      </c>
      <c r="W48" s="3">
        <f t="shared" si="8"/>
        <v>388689</v>
      </c>
      <c r="X48" s="3">
        <f t="shared" si="8"/>
        <v>379883</v>
      </c>
      <c r="Y48" s="3">
        <f t="shared" si="8"/>
        <v>372430</v>
      </c>
      <c r="Z48" s="3">
        <f t="shared" si="8"/>
        <v>388152</v>
      </c>
      <c r="AA48" s="3">
        <f t="shared" si="8"/>
        <v>388252</v>
      </c>
      <c r="AB48" s="3">
        <f t="shared" si="8"/>
        <v>393485</v>
      </c>
      <c r="AC48" s="3">
        <f t="shared" si="8"/>
        <v>404251</v>
      </c>
      <c r="AD48" s="3">
        <f t="shared" si="8"/>
        <v>424167</v>
      </c>
      <c r="AE48" s="3">
        <f t="shared" si="8"/>
        <v>459234</v>
      </c>
      <c r="AF48" s="3">
        <f t="shared" si="8"/>
        <v>450726</v>
      </c>
      <c r="AG48" s="3">
        <f t="shared" si="8"/>
        <v>463475</v>
      </c>
      <c r="AH48" s="3">
        <f t="shared" si="8"/>
        <v>456884</v>
      </c>
      <c r="AI48" s="3">
        <f t="shared" si="8"/>
        <v>441012</v>
      </c>
      <c r="AJ48" s="3">
        <f t="shared" si="8"/>
        <v>432160</v>
      </c>
    </row>
    <row r="49" spans="1:36" ht="13" x14ac:dyDescent="0.15">
      <c r="A49" s="22" t="s">
        <v>17</v>
      </c>
      <c r="B49" s="23" t="s">
        <v>18</v>
      </c>
      <c r="C49" s="46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</row>
    <row r="50" spans="1:36" ht="13" x14ac:dyDescent="0.15">
      <c r="A50" s="31"/>
      <c r="B50" s="26" t="s">
        <v>41</v>
      </c>
      <c r="C50" s="36">
        <v>264538</v>
      </c>
      <c r="D50" s="36">
        <v>261113</v>
      </c>
      <c r="E50" s="36">
        <v>252899</v>
      </c>
      <c r="F50" s="36">
        <v>238943</v>
      </c>
      <c r="G50" s="36">
        <v>245292</v>
      </c>
      <c r="H50" s="36">
        <v>239968</v>
      </c>
      <c r="I50" s="36">
        <v>234582</v>
      </c>
      <c r="J50" s="36">
        <v>223269</v>
      </c>
      <c r="K50" s="36">
        <v>219855</v>
      </c>
      <c r="L50" s="36">
        <v>218545</v>
      </c>
      <c r="M50" s="36">
        <v>215997</v>
      </c>
      <c r="N50" s="36">
        <v>216341</v>
      </c>
      <c r="O50" s="36">
        <v>206526</v>
      </c>
      <c r="P50" s="36">
        <v>209891</v>
      </c>
      <c r="Q50" s="36">
        <v>201954</v>
      </c>
      <c r="R50" s="36">
        <v>195817</v>
      </c>
      <c r="S50" s="36">
        <v>207392</v>
      </c>
      <c r="T50" s="36">
        <v>205762</v>
      </c>
      <c r="U50" s="36">
        <v>203234</v>
      </c>
      <c r="V50" s="36">
        <v>196785</v>
      </c>
      <c r="W50" s="36">
        <v>195720</v>
      </c>
      <c r="X50" s="36">
        <v>196056</v>
      </c>
      <c r="Y50" s="36">
        <v>188070</v>
      </c>
      <c r="Z50" s="36">
        <v>192497</v>
      </c>
      <c r="AA50" s="36">
        <v>191020</v>
      </c>
      <c r="AB50" s="36">
        <v>189060</v>
      </c>
      <c r="AC50" s="36">
        <v>192495</v>
      </c>
      <c r="AD50" s="36">
        <v>189150</v>
      </c>
      <c r="AE50" s="36">
        <v>202681</v>
      </c>
      <c r="AF50" s="36">
        <v>198078</v>
      </c>
      <c r="AG50" s="36">
        <v>208057</v>
      </c>
      <c r="AH50" s="36">
        <v>203400</v>
      </c>
      <c r="AI50" s="36">
        <v>188912</v>
      </c>
      <c r="AJ50" s="36">
        <v>192690</v>
      </c>
    </row>
    <row r="51" spans="1:36" ht="13" x14ac:dyDescent="0.15">
      <c r="A51" s="25"/>
      <c r="B51" s="27" t="s">
        <v>10</v>
      </c>
      <c r="C51" s="44">
        <f t="shared" ref="C51:D51" si="9">SUM(C50:C50)</f>
        <v>264538</v>
      </c>
      <c r="D51" s="2">
        <f t="shared" si="9"/>
        <v>261113</v>
      </c>
      <c r="E51" s="2">
        <f t="shared" ref="E51:G51" si="10">SUM(E50:E50)</f>
        <v>252899</v>
      </c>
      <c r="F51" s="2">
        <f t="shared" ref="F51" si="11">SUM(F50:F50)</f>
        <v>238943</v>
      </c>
      <c r="G51" s="2">
        <f t="shared" si="10"/>
        <v>245292</v>
      </c>
      <c r="H51" s="2">
        <f t="shared" ref="H51:N51" si="12">SUM(H50:H50)</f>
        <v>239968</v>
      </c>
      <c r="I51" s="2">
        <f t="shared" si="12"/>
        <v>234582</v>
      </c>
      <c r="J51" s="2">
        <f t="shared" si="12"/>
        <v>223269</v>
      </c>
      <c r="K51" s="2">
        <f t="shared" si="12"/>
        <v>219855</v>
      </c>
      <c r="L51" s="2">
        <f t="shared" si="12"/>
        <v>218545</v>
      </c>
      <c r="M51" s="2">
        <f t="shared" si="12"/>
        <v>215997</v>
      </c>
      <c r="N51" s="2">
        <f t="shared" si="12"/>
        <v>216341</v>
      </c>
      <c r="O51" s="2">
        <f t="shared" ref="O51:Q51" si="13">SUM(O50:O50)</f>
        <v>206526</v>
      </c>
      <c r="P51" s="2">
        <f t="shared" si="13"/>
        <v>209891</v>
      </c>
      <c r="Q51" s="2">
        <f t="shared" si="13"/>
        <v>201954</v>
      </c>
      <c r="R51" s="2">
        <f t="shared" ref="R51:V51" si="14">SUM(R50:R50)</f>
        <v>195817</v>
      </c>
      <c r="S51" s="2">
        <f t="shared" si="14"/>
        <v>207392</v>
      </c>
      <c r="T51" s="2">
        <f t="shared" si="14"/>
        <v>205762</v>
      </c>
      <c r="U51" s="2">
        <f t="shared" si="14"/>
        <v>203234</v>
      </c>
      <c r="V51" s="2">
        <f t="shared" si="14"/>
        <v>196785</v>
      </c>
      <c r="W51" s="2">
        <f t="shared" ref="W51:AF51" si="15">SUM(W50:W50)</f>
        <v>195720</v>
      </c>
      <c r="X51" s="2">
        <f t="shared" si="15"/>
        <v>196056</v>
      </c>
      <c r="Y51" s="2">
        <f t="shared" si="15"/>
        <v>188070</v>
      </c>
      <c r="Z51" s="2">
        <f t="shared" si="15"/>
        <v>192497</v>
      </c>
      <c r="AA51" s="2">
        <f t="shared" si="15"/>
        <v>191020</v>
      </c>
      <c r="AB51" s="2">
        <f t="shared" si="15"/>
        <v>189060</v>
      </c>
      <c r="AC51" s="2">
        <f t="shared" si="15"/>
        <v>192495</v>
      </c>
      <c r="AD51" s="2">
        <f t="shared" si="15"/>
        <v>189150</v>
      </c>
      <c r="AE51" s="2">
        <f t="shared" si="15"/>
        <v>202681</v>
      </c>
      <c r="AF51" s="2">
        <f t="shared" si="15"/>
        <v>198078</v>
      </c>
      <c r="AG51" s="2">
        <f t="shared" ref="AG51:AJ51" si="16">SUM(AG50:AG50)</f>
        <v>208057</v>
      </c>
      <c r="AH51" s="2">
        <f t="shared" si="16"/>
        <v>203400</v>
      </c>
      <c r="AI51" s="2">
        <f t="shared" si="16"/>
        <v>188912</v>
      </c>
      <c r="AJ51" s="2">
        <f t="shared" si="16"/>
        <v>192690</v>
      </c>
    </row>
    <row r="52" spans="1:36" ht="13" x14ac:dyDescent="0.15">
      <c r="A52" s="25"/>
      <c r="B52" s="32" t="s">
        <v>19</v>
      </c>
      <c r="C52" s="47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28"/>
      <c r="AD52" s="28"/>
      <c r="AE52" s="28"/>
      <c r="AF52" s="28"/>
      <c r="AG52" s="28"/>
      <c r="AH52" s="28"/>
      <c r="AI52" s="28"/>
      <c r="AJ52" s="28"/>
    </row>
    <row r="53" spans="1:36" ht="13" x14ac:dyDescent="0.15">
      <c r="A53" s="25"/>
      <c r="B53" s="26" t="s">
        <v>20</v>
      </c>
      <c r="C53" s="36">
        <v>216735</v>
      </c>
      <c r="D53" s="36">
        <v>213012</v>
      </c>
      <c r="E53" s="36">
        <v>221622</v>
      </c>
      <c r="F53" s="36">
        <v>228129</v>
      </c>
      <c r="G53" s="36">
        <v>219849</v>
      </c>
      <c r="H53" s="36">
        <v>217250</v>
      </c>
      <c r="I53" s="36">
        <v>216101</v>
      </c>
      <c r="J53" s="36">
        <v>213280</v>
      </c>
      <c r="K53" s="36">
        <v>199131</v>
      </c>
      <c r="L53" s="36">
        <v>199321</v>
      </c>
      <c r="M53" s="36">
        <v>196004</v>
      </c>
      <c r="N53" s="36">
        <v>191338</v>
      </c>
      <c r="O53" s="36">
        <v>181736</v>
      </c>
      <c r="P53" s="36">
        <v>174046</v>
      </c>
      <c r="Q53" s="36">
        <v>169501</v>
      </c>
      <c r="R53" s="36">
        <v>163736</v>
      </c>
      <c r="S53" s="36">
        <v>163446</v>
      </c>
      <c r="T53" s="36">
        <v>164214</v>
      </c>
      <c r="U53" s="36">
        <v>158277</v>
      </c>
      <c r="V53" s="36">
        <v>150531</v>
      </c>
      <c r="W53" s="36">
        <v>147369</v>
      </c>
      <c r="X53" s="36">
        <v>143751</v>
      </c>
      <c r="Y53" s="36">
        <v>142081</v>
      </c>
      <c r="Z53" s="36">
        <v>148349</v>
      </c>
      <c r="AA53" s="36">
        <v>151214</v>
      </c>
      <c r="AB53" s="36">
        <v>153020</v>
      </c>
      <c r="AC53" s="36">
        <v>158658</v>
      </c>
      <c r="AD53" s="36">
        <v>164714</v>
      </c>
      <c r="AE53" s="36">
        <v>179815</v>
      </c>
      <c r="AF53" s="36">
        <v>177302</v>
      </c>
      <c r="AG53" s="36">
        <v>178577</v>
      </c>
      <c r="AH53" s="36">
        <v>174963</v>
      </c>
      <c r="AI53" s="36">
        <v>166892</v>
      </c>
      <c r="AJ53" s="36">
        <v>161914</v>
      </c>
    </row>
    <row r="54" spans="1:36" ht="13" x14ac:dyDescent="0.15">
      <c r="A54" s="25"/>
      <c r="B54" s="26" t="s">
        <v>21</v>
      </c>
      <c r="C54" s="36">
        <v>4265</v>
      </c>
      <c r="D54" s="36">
        <v>3177</v>
      </c>
      <c r="E54" s="36">
        <v>2951</v>
      </c>
      <c r="F54" s="36">
        <v>3352</v>
      </c>
      <c r="G54" s="36">
        <v>4254</v>
      </c>
      <c r="H54" s="36">
        <v>4661</v>
      </c>
      <c r="I54" s="36">
        <v>4667</v>
      </c>
      <c r="J54" s="36">
        <v>4766</v>
      </c>
      <c r="K54" s="36">
        <v>4232</v>
      </c>
      <c r="L54" s="36">
        <v>4300</v>
      </c>
      <c r="M54" s="36">
        <v>4639</v>
      </c>
      <c r="N54" s="36">
        <v>4700</v>
      </c>
      <c r="O54" s="36">
        <v>4166</v>
      </c>
      <c r="P54" s="36">
        <v>4440</v>
      </c>
      <c r="Q54" s="36">
        <v>4117</v>
      </c>
      <c r="R54" s="36">
        <v>3612</v>
      </c>
      <c r="S54" s="36">
        <v>4128</v>
      </c>
      <c r="T54" s="36">
        <v>3757</v>
      </c>
      <c r="U54" s="36">
        <v>3480</v>
      </c>
      <c r="V54" s="36">
        <v>2835</v>
      </c>
      <c r="W54" s="36">
        <v>2514</v>
      </c>
      <c r="X54" s="36">
        <v>2544</v>
      </c>
      <c r="Y54" s="36">
        <v>2317</v>
      </c>
      <c r="Z54" s="36">
        <v>2633</v>
      </c>
      <c r="AA54" s="36">
        <v>2951</v>
      </c>
      <c r="AB54" s="36">
        <v>3465</v>
      </c>
      <c r="AC54" s="36">
        <v>2672</v>
      </c>
      <c r="AD54" s="36">
        <v>2854</v>
      </c>
      <c r="AE54" s="36">
        <v>3518</v>
      </c>
      <c r="AF54" s="36">
        <v>3567</v>
      </c>
      <c r="AG54" s="36">
        <v>3001</v>
      </c>
      <c r="AH54" s="36">
        <v>3361</v>
      </c>
      <c r="AI54" s="36">
        <v>3248</v>
      </c>
      <c r="AJ54" s="36">
        <v>2099</v>
      </c>
    </row>
    <row r="55" spans="1:36" ht="13" x14ac:dyDescent="0.15">
      <c r="A55" s="25"/>
      <c r="B55" s="34" t="s">
        <v>61</v>
      </c>
      <c r="C55" s="36">
        <v>0</v>
      </c>
      <c r="D55" s="36">
        <v>0</v>
      </c>
      <c r="E55" s="36">
        <v>0</v>
      </c>
      <c r="F55" s="36">
        <v>0</v>
      </c>
      <c r="G55" s="36">
        <v>0</v>
      </c>
      <c r="H55" s="36">
        <v>0</v>
      </c>
      <c r="I55" s="36">
        <v>0</v>
      </c>
      <c r="J55" s="36">
        <v>0</v>
      </c>
      <c r="K55" s="36">
        <v>0</v>
      </c>
      <c r="L55" s="36">
        <v>0</v>
      </c>
      <c r="M55" s="36">
        <v>0</v>
      </c>
      <c r="N55" s="36">
        <v>0</v>
      </c>
      <c r="O55" s="36">
        <v>0</v>
      </c>
      <c r="P55" s="36">
        <v>0</v>
      </c>
      <c r="Q55" s="36">
        <v>0</v>
      </c>
      <c r="R55" s="36">
        <v>0</v>
      </c>
      <c r="S55" s="36">
        <v>0</v>
      </c>
      <c r="T55" s="36">
        <v>0</v>
      </c>
      <c r="U55" s="36">
        <v>0</v>
      </c>
      <c r="V55" s="36">
        <v>0</v>
      </c>
      <c r="W55" s="36">
        <v>0</v>
      </c>
      <c r="X55" s="36">
        <v>0</v>
      </c>
      <c r="Y55" s="36">
        <v>0</v>
      </c>
      <c r="Z55" s="36">
        <v>0</v>
      </c>
      <c r="AA55" s="36">
        <v>0</v>
      </c>
      <c r="AB55" s="36">
        <v>1805</v>
      </c>
      <c r="AC55" s="36">
        <v>1077</v>
      </c>
      <c r="AD55" s="36">
        <v>13814</v>
      </c>
      <c r="AE55" s="36">
        <v>16117</v>
      </c>
      <c r="AF55" s="36">
        <v>15403</v>
      </c>
      <c r="AG55" s="36">
        <v>15217</v>
      </c>
      <c r="AH55" s="36">
        <v>17828</v>
      </c>
      <c r="AI55" s="36">
        <v>17771</v>
      </c>
      <c r="AJ55" s="36">
        <v>17355</v>
      </c>
    </row>
    <row r="56" spans="1:36" ht="13" x14ac:dyDescent="0.15">
      <c r="A56" s="25"/>
      <c r="B56" s="26" t="s">
        <v>39</v>
      </c>
      <c r="C56" s="36">
        <f>20403+12859+2604</f>
        <v>35866</v>
      </c>
      <c r="D56" s="36">
        <f>17856+28820+9238</f>
        <v>55914</v>
      </c>
      <c r="E56" s="36">
        <f>9275+37761+13571</f>
        <v>60607</v>
      </c>
      <c r="F56" s="36">
        <f>3149+41546+18886</f>
        <v>63581</v>
      </c>
      <c r="G56" s="36">
        <f>43902+20959+559</f>
        <v>65420</v>
      </c>
      <c r="H56" s="36">
        <v>63315</v>
      </c>
      <c r="I56" s="36">
        <v>58657</v>
      </c>
      <c r="J56" s="36">
        <v>58904</v>
      </c>
      <c r="K56" s="36">
        <v>54139</v>
      </c>
      <c r="L56" s="36">
        <v>49067</v>
      </c>
      <c r="M56" s="36">
        <v>50060</v>
      </c>
      <c r="N56" s="36">
        <v>47390</v>
      </c>
      <c r="O56" s="36">
        <v>52116</v>
      </c>
      <c r="P56" s="36">
        <v>42843</v>
      </c>
      <c r="Q56" s="36">
        <v>42527</v>
      </c>
      <c r="R56" s="36">
        <v>42247</v>
      </c>
      <c r="S56" s="36">
        <v>40573</v>
      </c>
      <c r="T56" s="36">
        <v>46260</v>
      </c>
      <c r="U56" s="36">
        <v>45567</v>
      </c>
      <c r="V56" s="36">
        <v>42442</v>
      </c>
      <c r="W56" s="36">
        <v>43086</v>
      </c>
      <c r="X56" s="36">
        <v>37532</v>
      </c>
      <c r="Y56" s="36">
        <v>39962</v>
      </c>
      <c r="Z56" s="36">
        <v>44673</v>
      </c>
      <c r="AA56" s="36">
        <v>43067</v>
      </c>
      <c r="AB56" s="36">
        <v>46135</v>
      </c>
      <c r="AC56" s="36">
        <v>49349</v>
      </c>
      <c r="AD56" s="36">
        <v>53635</v>
      </c>
      <c r="AE56" s="36">
        <v>57103</v>
      </c>
      <c r="AF56" s="36">
        <v>56376</v>
      </c>
      <c r="AG56" s="36">
        <v>58623</v>
      </c>
      <c r="AH56" s="36">
        <v>57332</v>
      </c>
      <c r="AI56" s="36">
        <v>64189</v>
      </c>
      <c r="AJ56" s="36">
        <v>58102</v>
      </c>
    </row>
    <row r="57" spans="1:36" ht="13" x14ac:dyDescent="0.15">
      <c r="A57" s="25"/>
      <c r="B57" s="27" t="s">
        <v>10</v>
      </c>
      <c r="C57" s="44">
        <f t="shared" ref="C57:D57" si="17">SUM(C53:C56)</f>
        <v>256866</v>
      </c>
      <c r="D57" s="2">
        <f t="shared" si="17"/>
        <v>272103</v>
      </c>
      <c r="E57" s="2">
        <f t="shared" ref="E57:G57" si="18">SUM(E53:E56)</f>
        <v>285180</v>
      </c>
      <c r="F57" s="2">
        <f t="shared" ref="F57" si="19">SUM(F53:F56)</f>
        <v>295062</v>
      </c>
      <c r="G57" s="2">
        <f t="shared" si="18"/>
        <v>289523</v>
      </c>
      <c r="H57" s="2">
        <f t="shared" ref="H57:N57" si="20">SUM(H53:H56)</f>
        <v>285226</v>
      </c>
      <c r="I57" s="2">
        <f t="shared" si="20"/>
        <v>279425</v>
      </c>
      <c r="J57" s="2">
        <f t="shared" si="20"/>
        <v>276950</v>
      </c>
      <c r="K57" s="2">
        <f t="shared" si="20"/>
        <v>257502</v>
      </c>
      <c r="L57" s="2">
        <f t="shared" si="20"/>
        <v>252688</v>
      </c>
      <c r="M57" s="2">
        <f t="shared" si="20"/>
        <v>250703</v>
      </c>
      <c r="N57" s="2">
        <f t="shared" si="20"/>
        <v>243428</v>
      </c>
      <c r="O57" s="2">
        <f t="shared" ref="O57:Q57" si="21">SUM(O53:O56)</f>
        <v>238018</v>
      </c>
      <c r="P57" s="2">
        <f t="shared" si="21"/>
        <v>221329</v>
      </c>
      <c r="Q57" s="2">
        <f t="shared" si="21"/>
        <v>216145</v>
      </c>
      <c r="R57" s="2">
        <f t="shared" ref="R57:V57" si="22">SUM(R53:R56)</f>
        <v>209595</v>
      </c>
      <c r="S57" s="2">
        <f t="shared" si="22"/>
        <v>208147</v>
      </c>
      <c r="T57" s="2">
        <f t="shared" si="22"/>
        <v>214231</v>
      </c>
      <c r="U57" s="2">
        <f t="shared" si="22"/>
        <v>207324</v>
      </c>
      <c r="V57" s="2">
        <f t="shared" si="22"/>
        <v>195808</v>
      </c>
      <c r="W57" s="2">
        <f t="shared" ref="W57:AF57" si="23">SUM(W53:W56)</f>
        <v>192969</v>
      </c>
      <c r="X57" s="2">
        <f t="shared" si="23"/>
        <v>183827</v>
      </c>
      <c r="Y57" s="2">
        <f t="shared" si="23"/>
        <v>184360</v>
      </c>
      <c r="Z57" s="2">
        <f t="shared" si="23"/>
        <v>195655</v>
      </c>
      <c r="AA57" s="2">
        <f t="shared" si="23"/>
        <v>197232</v>
      </c>
      <c r="AB57" s="2">
        <f t="shared" si="23"/>
        <v>204425</v>
      </c>
      <c r="AC57" s="2">
        <f t="shared" si="23"/>
        <v>211756</v>
      </c>
      <c r="AD57" s="2">
        <f t="shared" si="23"/>
        <v>235017</v>
      </c>
      <c r="AE57" s="2">
        <f t="shared" si="23"/>
        <v>256553</v>
      </c>
      <c r="AF57" s="2">
        <f t="shared" si="23"/>
        <v>252648</v>
      </c>
      <c r="AG57" s="2">
        <f t="shared" ref="AG57:AJ57" si="24">SUM(AG53:AG56)</f>
        <v>255418</v>
      </c>
      <c r="AH57" s="2">
        <f t="shared" si="24"/>
        <v>253484</v>
      </c>
      <c r="AI57" s="2">
        <f t="shared" si="24"/>
        <v>252100</v>
      </c>
      <c r="AJ57" s="2">
        <f t="shared" si="24"/>
        <v>239470</v>
      </c>
    </row>
    <row r="58" spans="1:36" ht="14" thickBot="1" x14ac:dyDescent="0.2">
      <c r="A58" s="29"/>
      <c r="B58" s="30" t="s">
        <v>16</v>
      </c>
      <c r="C58" s="4">
        <f t="shared" ref="C58:D58" si="25">C51+C57</f>
        <v>521404</v>
      </c>
      <c r="D58" s="4">
        <f t="shared" si="25"/>
        <v>533216</v>
      </c>
      <c r="E58" s="4">
        <f t="shared" ref="E58:G58" si="26">E51+E57</f>
        <v>538079</v>
      </c>
      <c r="F58" s="4">
        <f t="shared" ref="F58" si="27">F51+F57</f>
        <v>534005</v>
      </c>
      <c r="G58" s="4">
        <f t="shared" si="26"/>
        <v>534815</v>
      </c>
      <c r="H58" s="4">
        <f t="shared" ref="H58:N58" si="28">H51+H57</f>
        <v>525194</v>
      </c>
      <c r="I58" s="4">
        <f t="shared" si="28"/>
        <v>514007</v>
      </c>
      <c r="J58" s="4">
        <f t="shared" si="28"/>
        <v>500219</v>
      </c>
      <c r="K58" s="4">
        <f t="shared" si="28"/>
        <v>477357</v>
      </c>
      <c r="L58" s="4">
        <f t="shared" si="28"/>
        <v>471233</v>
      </c>
      <c r="M58" s="4">
        <f t="shared" si="28"/>
        <v>466700</v>
      </c>
      <c r="N58" s="4">
        <f t="shared" si="28"/>
        <v>459769</v>
      </c>
      <c r="O58" s="4">
        <f t="shared" ref="O58:Q58" si="29">O51+O57</f>
        <v>444544</v>
      </c>
      <c r="P58" s="4">
        <f t="shared" si="29"/>
        <v>431220</v>
      </c>
      <c r="Q58" s="4">
        <f t="shared" si="29"/>
        <v>418099</v>
      </c>
      <c r="R58" s="4">
        <f t="shared" ref="R58:V58" si="30">R51+R57</f>
        <v>405412</v>
      </c>
      <c r="S58" s="4">
        <f t="shared" si="30"/>
        <v>415539</v>
      </c>
      <c r="T58" s="4">
        <f t="shared" si="30"/>
        <v>419993</v>
      </c>
      <c r="U58" s="4">
        <f t="shared" si="30"/>
        <v>410558</v>
      </c>
      <c r="V58" s="4">
        <f t="shared" si="30"/>
        <v>392593</v>
      </c>
      <c r="W58" s="4">
        <f t="shared" ref="W58:AF58" si="31">W51+W57</f>
        <v>388689</v>
      </c>
      <c r="X58" s="4">
        <f t="shared" si="31"/>
        <v>379883</v>
      </c>
      <c r="Y58" s="4">
        <f t="shared" si="31"/>
        <v>372430</v>
      </c>
      <c r="Z58" s="4">
        <f t="shared" si="31"/>
        <v>388152</v>
      </c>
      <c r="AA58" s="4">
        <f t="shared" si="31"/>
        <v>388252</v>
      </c>
      <c r="AB58" s="4">
        <f t="shared" si="31"/>
        <v>393485</v>
      </c>
      <c r="AC58" s="4">
        <f t="shared" si="31"/>
        <v>404251</v>
      </c>
      <c r="AD58" s="4">
        <f t="shared" si="31"/>
        <v>424167</v>
      </c>
      <c r="AE58" s="4">
        <f t="shared" si="31"/>
        <v>459234</v>
      </c>
      <c r="AF58" s="4">
        <f t="shared" si="31"/>
        <v>450726</v>
      </c>
      <c r="AG58" s="4">
        <f t="shared" ref="AG58:AJ58" si="32">AG51+AG57</f>
        <v>463475</v>
      </c>
      <c r="AH58" s="4">
        <f t="shared" si="32"/>
        <v>456884</v>
      </c>
      <c r="AI58" s="4">
        <f t="shared" si="32"/>
        <v>441012</v>
      </c>
      <c r="AJ58" s="4">
        <f t="shared" si="32"/>
        <v>432160</v>
      </c>
    </row>
    <row r="59" spans="1:36" ht="13" x14ac:dyDescent="0.15">
      <c r="A59" s="31" t="s">
        <v>22</v>
      </c>
      <c r="B59" s="26" t="s">
        <v>23</v>
      </c>
      <c r="C59" s="36">
        <v>417245</v>
      </c>
      <c r="D59" s="36">
        <v>424155</v>
      </c>
      <c r="E59" s="36">
        <v>424117</v>
      </c>
      <c r="F59" s="36">
        <v>423808</v>
      </c>
      <c r="G59" s="36">
        <v>423269</v>
      </c>
      <c r="H59" s="36">
        <v>416297</v>
      </c>
      <c r="I59" s="36">
        <v>406913</v>
      </c>
      <c r="J59" s="36">
        <v>395578</v>
      </c>
      <c r="K59" s="36">
        <v>379810</v>
      </c>
      <c r="L59" s="36">
        <v>374908</v>
      </c>
      <c r="M59" s="36">
        <v>374765</v>
      </c>
      <c r="N59" s="36">
        <v>368917</v>
      </c>
      <c r="O59" s="36">
        <v>357814</v>
      </c>
      <c r="P59" s="36">
        <v>348600</v>
      </c>
      <c r="Q59" s="36">
        <v>340549</v>
      </c>
      <c r="R59" s="36">
        <v>332551</v>
      </c>
      <c r="S59" s="36">
        <v>339780</v>
      </c>
      <c r="T59" s="36">
        <v>343611</v>
      </c>
      <c r="U59" s="36">
        <v>334198</v>
      </c>
      <c r="V59" s="36">
        <v>320592</v>
      </c>
      <c r="W59" s="36">
        <v>317972</v>
      </c>
      <c r="X59" s="36">
        <v>311422</v>
      </c>
      <c r="Y59" s="36">
        <v>305983</v>
      </c>
      <c r="Z59" s="36">
        <v>318839</v>
      </c>
      <c r="AA59" s="36">
        <v>319087</v>
      </c>
      <c r="AB59" s="36">
        <v>324529</v>
      </c>
      <c r="AC59" s="36">
        <v>334515</v>
      </c>
      <c r="AD59" s="36">
        <v>350714</v>
      </c>
      <c r="AE59" s="36">
        <v>379987</v>
      </c>
      <c r="AF59" s="36">
        <v>374024</v>
      </c>
      <c r="AG59" s="36">
        <v>385093</v>
      </c>
      <c r="AH59" s="36">
        <v>382917</v>
      </c>
      <c r="AI59" s="36">
        <v>369295</v>
      </c>
      <c r="AJ59" s="36">
        <v>358947</v>
      </c>
    </row>
    <row r="60" spans="1:36" ht="13" x14ac:dyDescent="0.15">
      <c r="A60" s="25"/>
      <c r="B60" s="26" t="s">
        <v>24</v>
      </c>
      <c r="C60" s="36">
        <v>104159</v>
      </c>
      <c r="D60" s="36">
        <v>109061</v>
      </c>
      <c r="E60" s="36">
        <v>113962</v>
      </c>
      <c r="F60" s="36">
        <v>110197</v>
      </c>
      <c r="G60" s="36">
        <v>111546</v>
      </c>
      <c r="H60" s="36">
        <v>108897</v>
      </c>
      <c r="I60" s="36">
        <v>107094</v>
      </c>
      <c r="J60" s="36">
        <v>104641</v>
      </c>
      <c r="K60" s="36">
        <v>97547</v>
      </c>
      <c r="L60" s="36">
        <v>96325</v>
      </c>
      <c r="M60" s="36">
        <v>91935</v>
      </c>
      <c r="N60" s="36">
        <v>90852</v>
      </c>
      <c r="O60" s="36">
        <v>86730</v>
      </c>
      <c r="P60" s="36">
        <v>82620</v>
      </c>
      <c r="Q60" s="36">
        <v>77550</v>
      </c>
      <c r="R60" s="36">
        <v>72861</v>
      </c>
      <c r="S60" s="36">
        <v>75759</v>
      </c>
      <c r="T60" s="36">
        <v>76382</v>
      </c>
      <c r="U60" s="36">
        <v>76360</v>
      </c>
      <c r="V60" s="36">
        <v>72001</v>
      </c>
      <c r="W60" s="36">
        <v>70717</v>
      </c>
      <c r="X60" s="36">
        <v>68461</v>
      </c>
      <c r="Y60" s="36">
        <v>66447</v>
      </c>
      <c r="Z60" s="36">
        <v>69313</v>
      </c>
      <c r="AA60" s="36">
        <v>69165</v>
      </c>
      <c r="AB60" s="36">
        <v>68956</v>
      </c>
      <c r="AC60" s="36">
        <v>69736</v>
      </c>
      <c r="AD60" s="36">
        <v>73453</v>
      </c>
      <c r="AE60" s="36">
        <v>79247</v>
      </c>
      <c r="AF60" s="36">
        <v>76702</v>
      </c>
      <c r="AG60" s="36">
        <v>78382</v>
      </c>
      <c r="AH60" s="36">
        <v>73967</v>
      </c>
      <c r="AI60" s="36">
        <v>71717</v>
      </c>
      <c r="AJ60" s="36">
        <v>73213</v>
      </c>
    </row>
    <row r="61" spans="1:36" ht="14" thickBot="1" x14ac:dyDescent="0.2">
      <c r="A61" s="29"/>
      <c r="B61" s="21" t="s">
        <v>16</v>
      </c>
      <c r="C61" s="3">
        <f t="shared" ref="C61:D61" si="33">SUM(C59:C60)</f>
        <v>521404</v>
      </c>
      <c r="D61" s="3">
        <f t="shared" si="33"/>
        <v>533216</v>
      </c>
      <c r="E61" s="3">
        <f t="shared" ref="E61:G61" si="34">SUM(E59:E60)</f>
        <v>538079</v>
      </c>
      <c r="F61" s="3">
        <f t="shared" ref="F61" si="35">SUM(F59:F60)</f>
        <v>534005</v>
      </c>
      <c r="G61" s="3">
        <f t="shared" si="34"/>
        <v>534815</v>
      </c>
      <c r="H61" s="3">
        <f t="shared" ref="H61:I61" si="36">SUM(H59:H60)</f>
        <v>525194</v>
      </c>
      <c r="I61" s="3">
        <f t="shared" si="36"/>
        <v>514007</v>
      </c>
      <c r="J61" s="3">
        <f t="shared" ref="J61:K61" si="37">SUM(J59:J60)</f>
        <v>500219</v>
      </c>
      <c r="K61" s="3">
        <f t="shared" si="37"/>
        <v>477357</v>
      </c>
      <c r="L61" s="3">
        <f t="shared" ref="L61:M61" si="38">SUM(L59:L60)</f>
        <v>471233</v>
      </c>
      <c r="M61" s="3">
        <f t="shared" si="38"/>
        <v>466700</v>
      </c>
      <c r="N61" s="3">
        <f t="shared" ref="N61:Q61" si="39">SUM(N59:N60)</f>
        <v>459769</v>
      </c>
      <c r="O61" s="3">
        <f t="shared" si="39"/>
        <v>444544</v>
      </c>
      <c r="P61" s="3">
        <f t="shared" si="39"/>
        <v>431220</v>
      </c>
      <c r="Q61" s="3">
        <f t="shared" si="39"/>
        <v>418099</v>
      </c>
      <c r="R61" s="3">
        <f t="shared" ref="R61:V61" si="40">SUM(R59:R60)</f>
        <v>405412</v>
      </c>
      <c r="S61" s="3">
        <f t="shared" si="40"/>
        <v>415539</v>
      </c>
      <c r="T61" s="3">
        <f t="shared" si="40"/>
        <v>419993</v>
      </c>
      <c r="U61" s="3">
        <f t="shared" si="40"/>
        <v>410558</v>
      </c>
      <c r="V61" s="3">
        <f t="shared" si="40"/>
        <v>392593</v>
      </c>
      <c r="W61" s="3">
        <f t="shared" ref="W61:AF61" si="41">SUM(W59:W60)</f>
        <v>388689</v>
      </c>
      <c r="X61" s="3">
        <f t="shared" si="41"/>
        <v>379883</v>
      </c>
      <c r="Y61" s="3">
        <f t="shared" si="41"/>
        <v>372430</v>
      </c>
      <c r="Z61" s="3">
        <f t="shared" si="41"/>
        <v>388152</v>
      </c>
      <c r="AA61" s="3">
        <f t="shared" si="41"/>
        <v>388252</v>
      </c>
      <c r="AB61" s="3">
        <f t="shared" si="41"/>
        <v>393485</v>
      </c>
      <c r="AC61" s="3">
        <f t="shared" si="41"/>
        <v>404251</v>
      </c>
      <c r="AD61" s="3">
        <f t="shared" si="41"/>
        <v>424167</v>
      </c>
      <c r="AE61" s="3">
        <f t="shared" si="41"/>
        <v>459234</v>
      </c>
      <c r="AF61" s="3">
        <f t="shared" si="41"/>
        <v>450726</v>
      </c>
      <c r="AG61" s="3">
        <f t="shared" ref="AG61:AJ61" si="42">SUM(AG59:AG60)</f>
        <v>463475</v>
      </c>
      <c r="AH61" s="3">
        <f t="shared" si="42"/>
        <v>456884</v>
      </c>
      <c r="AI61" s="3">
        <f t="shared" si="42"/>
        <v>441012</v>
      </c>
      <c r="AJ61" s="3">
        <f t="shared" si="42"/>
        <v>432160</v>
      </c>
    </row>
    <row r="62" spans="1:36" x14ac:dyDescent="0.15">
      <c r="C62" s="48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</row>
    <row r="63" spans="1:36" x14ac:dyDescent="0.15">
      <c r="A63" s="38" t="s">
        <v>66</v>
      </c>
      <c r="B63" s="39"/>
      <c r="C63" s="39"/>
      <c r="D63" s="39"/>
      <c r="E63" s="39"/>
      <c r="F63" s="39"/>
      <c r="G63" s="39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</row>
    <row r="64" spans="1:36" x14ac:dyDescent="0.15"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</row>
    <row r="65" spans="1:1" x14ac:dyDescent="0.15">
      <c r="A65" s="5" t="s">
        <v>28</v>
      </c>
    </row>
    <row r="66" spans="1:1" x14ac:dyDescent="0.15">
      <c r="A66" s="6">
        <f ca="1">NOW()</f>
        <v>43679.537770949071</v>
      </c>
    </row>
    <row r="94" spans="1:1" x14ac:dyDescent="0.15">
      <c r="A94" s="7"/>
    </row>
    <row r="99" spans="15:15" x14ac:dyDescent="0.15">
      <c r="O99" s="8"/>
    </row>
    <row r="100" spans="15:15" x14ac:dyDescent="0.15">
      <c r="O100" s="8"/>
    </row>
    <row r="101" spans="15:15" x14ac:dyDescent="0.15">
      <c r="O101" s="8"/>
    </row>
    <row r="103" spans="15:15" x14ac:dyDescent="0.15">
      <c r="O103" s="8"/>
    </row>
    <row r="104" spans="15:15" x14ac:dyDescent="0.15">
      <c r="O104" s="8"/>
    </row>
    <row r="105" spans="15:15" ht="5" customHeight="1" x14ac:dyDescent="0.15"/>
    <row r="106" spans="15:15" x14ac:dyDescent="0.15">
      <c r="O106" s="8"/>
    </row>
    <row r="107" spans="15:15" ht="5" customHeight="1" x14ac:dyDescent="0.15"/>
    <row r="108" spans="15:15" x14ac:dyDescent="0.15">
      <c r="O108" s="8"/>
    </row>
    <row r="109" spans="15:15" x14ac:dyDescent="0.15">
      <c r="O109" s="8"/>
    </row>
    <row r="113" spans="15:15" x14ac:dyDescent="0.15">
      <c r="O113" s="8"/>
    </row>
    <row r="115" spans="15:15" x14ac:dyDescent="0.15">
      <c r="O115" s="8"/>
    </row>
    <row r="116" spans="15:15" x14ac:dyDescent="0.15">
      <c r="O116" s="8"/>
    </row>
    <row r="118" spans="15:15" x14ac:dyDescent="0.15">
      <c r="O118" s="8"/>
    </row>
    <row r="120" spans="15:15" x14ac:dyDescent="0.15">
      <c r="O120" s="8"/>
    </row>
    <row r="121" spans="15:15" x14ac:dyDescent="0.15">
      <c r="O121" s="8"/>
    </row>
    <row r="122" spans="15:15" x14ac:dyDescent="0.15">
      <c r="O122" s="8"/>
    </row>
    <row r="124" spans="15:15" x14ac:dyDescent="0.15">
      <c r="O124" s="8"/>
    </row>
    <row r="128" spans="15:15" x14ac:dyDescent="0.15">
      <c r="O128" s="8"/>
    </row>
    <row r="129" spans="15:15" x14ac:dyDescent="0.15">
      <c r="O129" s="8"/>
    </row>
    <row r="130" spans="15:15" x14ac:dyDescent="0.15">
      <c r="O130" s="8"/>
    </row>
    <row r="136" spans="15:15" x14ac:dyDescent="0.15">
      <c r="O136" s="8"/>
    </row>
    <row r="137" spans="15:15" x14ac:dyDescent="0.15">
      <c r="O137" s="8"/>
    </row>
    <row r="138" spans="15:15" x14ac:dyDescent="0.15">
      <c r="O138" s="8"/>
    </row>
    <row r="140" spans="15:15" x14ac:dyDescent="0.15">
      <c r="O140" s="8"/>
    </row>
    <row r="142" spans="15:15" x14ac:dyDescent="0.15">
      <c r="O142" s="8"/>
    </row>
    <row r="143" spans="15:15" x14ac:dyDescent="0.15">
      <c r="O143" s="8"/>
    </row>
    <row r="144" spans="15:15" x14ac:dyDescent="0.15">
      <c r="O144" s="8"/>
    </row>
    <row r="146" spans="15:15" x14ac:dyDescent="0.15">
      <c r="O146" s="8"/>
    </row>
  </sheetData>
  <mergeCells count="3">
    <mergeCell ref="A2:AJ2"/>
    <mergeCell ref="A3:AJ3"/>
    <mergeCell ref="A4:AJ4"/>
  </mergeCells>
  <phoneticPr fontId="0" type="noConversion"/>
  <printOptions horizontalCentered="1"/>
  <pageMargins left="0.98425196850393704" right="0.98425196850393704" top="0.78740157480314965" bottom="0.19685039370078741" header="0.51181102362204722" footer="0.51181102362204722"/>
  <pageSetup paperSize="5" scale="78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1985-2018 ACTUALS</vt:lpstr>
    </vt:vector>
  </TitlesOfParts>
  <Company>Toronto Transit Commission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sandro.colavecchia</dc:creator>
  <cp:lastModifiedBy>Microsoft Office User</cp:lastModifiedBy>
  <cp:lastPrinted>2014-09-25T14:17:24Z</cp:lastPrinted>
  <dcterms:created xsi:type="dcterms:W3CDTF">2009-07-20T13:34:22Z</dcterms:created>
  <dcterms:modified xsi:type="dcterms:W3CDTF">2019-08-02T16:55:20Z</dcterms:modified>
</cp:coreProperties>
</file>