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\Documentos\Programación\Excel\CursoBasico\Tareas\Clases\"/>
    </mc:Choice>
  </mc:AlternateContent>
  <bookViews>
    <workbookView xWindow="0" yWindow="0" windowWidth="15360" windowHeight="7755" firstSheet="4" activeTab="7"/>
  </bookViews>
  <sheets>
    <sheet name="Enero" sheetId="1" r:id="rId1"/>
    <sheet name="Cálculo" sheetId="9" r:id="rId2"/>
    <sheet name="Tabla 1" sheetId="2" r:id="rId3"/>
    <sheet name="Tabla 2" sheetId="3" r:id="rId4"/>
    <sheet name="Tabla 3" sheetId="4" r:id="rId5"/>
    <sheet name="Tabla 4" sheetId="5" r:id="rId6"/>
    <sheet name="Tabla 5" sheetId="6" r:id="rId7"/>
    <sheet name="Tabla 6" sheetId="10" r:id="rId8"/>
    <sheet name="Tabla7" sheetId="11" r:id="rId9"/>
    <sheet name="Hoja1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E5" i="10" s="1"/>
  <c r="D6" i="10"/>
  <c r="D7" i="10"/>
  <c r="D8" i="10"/>
  <c r="D9" i="10"/>
  <c r="E9" i="10" s="1"/>
  <c r="D10" i="10"/>
  <c r="D11" i="10"/>
  <c r="D4" i="10"/>
  <c r="E4" i="10" s="1"/>
  <c r="B5" i="10"/>
  <c r="B6" i="10"/>
  <c r="B7" i="10"/>
  <c r="B8" i="10"/>
  <c r="B9" i="10"/>
  <c r="B10" i="10"/>
  <c r="B11" i="10"/>
  <c r="B4" i="10"/>
  <c r="D20" i="10"/>
  <c r="E20" i="10" s="1"/>
  <c r="B20" i="10"/>
  <c r="E15" i="10"/>
  <c r="E14" i="10"/>
  <c r="C22" i="10"/>
  <c r="C25" i="10"/>
  <c r="D15" i="6"/>
  <c r="D6" i="6"/>
  <c r="D7" i="6"/>
  <c r="D8" i="6"/>
  <c r="D5" i="6"/>
  <c r="D15" i="5"/>
  <c r="D16" i="5" s="1"/>
  <c r="D8" i="5"/>
  <c r="D9" i="5"/>
  <c r="D10" i="5"/>
  <c r="D11" i="5"/>
  <c r="D12" i="5"/>
  <c r="D13" i="5"/>
  <c r="D14" i="5"/>
  <c r="D7" i="5"/>
  <c r="D16" i="6" l="1"/>
  <c r="D17" i="6"/>
  <c r="D18" i="6"/>
  <c r="C8" i="4"/>
  <c r="D8" i="4"/>
  <c r="E6" i="4"/>
  <c r="F6" i="4" s="1"/>
  <c r="B8" i="4"/>
  <c r="F7" i="4"/>
  <c r="E7" i="4"/>
  <c r="E11" i="10"/>
  <c r="E10" i="10"/>
  <c r="E8" i="10"/>
  <c r="E7" i="10"/>
  <c r="E6" i="10"/>
  <c r="E12" i="10" l="1"/>
  <c r="D18" i="3" l="1"/>
  <c r="D19" i="3"/>
  <c r="D20" i="3"/>
  <c r="D21" i="3"/>
  <c r="D22" i="3"/>
  <c r="D23" i="3"/>
  <c r="D24" i="3"/>
  <c r="D17" i="3"/>
  <c r="D6" i="3"/>
  <c r="D7" i="3"/>
  <c r="D8" i="3"/>
  <c r="D9" i="3"/>
  <c r="D10" i="3"/>
  <c r="D11" i="3"/>
  <c r="D12" i="3"/>
  <c r="D5" i="3"/>
  <c r="F22" i="1"/>
  <c r="E22" i="1"/>
  <c r="D22" i="1"/>
  <c r="E23" i="9"/>
  <c r="E24" i="9"/>
  <c r="E25" i="9"/>
  <c r="F16" i="9"/>
  <c r="F23" i="9"/>
  <c r="F18" i="9"/>
  <c r="F17" i="9"/>
  <c r="E11" i="9" l="1"/>
  <c r="E9" i="9"/>
  <c r="E7" i="9"/>
  <c r="E9" i="2" l="1"/>
  <c r="D9" i="2"/>
</calcChain>
</file>

<file path=xl/sharedStrings.xml><?xml version="1.0" encoding="utf-8"?>
<sst xmlns="http://schemas.openxmlformats.org/spreadsheetml/2006/main" count="193" uniqueCount="125">
  <si>
    <t>Empleados</t>
  </si>
  <si>
    <t>Nombre</t>
  </si>
  <si>
    <t>Apellido</t>
  </si>
  <si>
    <t>Edad</t>
  </si>
  <si>
    <t>Sueldo</t>
  </si>
  <si>
    <t>Fernanda</t>
  </si>
  <si>
    <t>López</t>
  </si>
  <si>
    <t>Luis</t>
  </si>
  <si>
    <t>Álvarez</t>
  </si>
  <si>
    <t>Dolores</t>
  </si>
  <si>
    <t>Ramírez</t>
  </si>
  <si>
    <t>Totales</t>
  </si>
  <si>
    <t>Objetivo</t>
  </si>
  <si>
    <t>Gráfico estadístico</t>
  </si>
  <si>
    <t>Sueldo ENERO</t>
  </si>
  <si>
    <t>Nombre y apellido</t>
  </si>
  <si>
    <t>Días trabajados</t>
  </si>
  <si>
    <t>Total sueldo</t>
  </si>
  <si>
    <t>Luis Apez</t>
  </si>
  <si>
    <t>Lola Martínez</t>
  </si>
  <si>
    <t>Pedro Páramo</t>
  </si>
  <si>
    <t>Shakespeare López</t>
  </si>
  <si>
    <t>Alberto Kamus</t>
  </si>
  <si>
    <t>Devón Sanz</t>
  </si>
  <si>
    <t>Árbol Tejeda</t>
  </si>
  <si>
    <t>Luna Venus</t>
  </si>
  <si>
    <t>Sueldo FEBRERO</t>
  </si>
  <si>
    <t>Función SI</t>
  </si>
  <si>
    <t>Excel</t>
  </si>
  <si>
    <t>Word</t>
  </si>
  <si>
    <t>Access</t>
  </si>
  <si>
    <t>Promedio</t>
  </si>
  <si>
    <t>Nota final</t>
  </si>
  <si>
    <t>Tienda MX</t>
  </si>
  <si>
    <t>Forma de pago</t>
  </si>
  <si>
    <t>Contado</t>
  </si>
  <si>
    <t>Cantidad</t>
  </si>
  <si>
    <t>Descripción</t>
  </si>
  <si>
    <t>Vr. Unitario</t>
  </si>
  <si>
    <t xml:space="preserve">Vr. Total </t>
  </si>
  <si>
    <t>Refrigerador</t>
  </si>
  <si>
    <t>Celular</t>
  </si>
  <si>
    <t>Estufa</t>
  </si>
  <si>
    <t>Comedor</t>
  </si>
  <si>
    <t>Televisor</t>
  </si>
  <si>
    <t>Monitor</t>
  </si>
  <si>
    <t>Silla escritorio</t>
  </si>
  <si>
    <t>Escritorio</t>
  </si>
  <si>
    <t>Descuento</t>
  </si>
  <si>
    <t>Total</t>
  </si>
  <si>
    <t>Crédito</t>
  </si>
  <si>
    <t>Online</t>
  </si>
  <si>
    <t>Beca N</t>
  </si>
  <si>
    <t>Estado</t>
  </si>
  <si>
    <t>Apto</t>
  </si>
  <si>
    <t>Luis F</t>
  </si>
  <si>
    <t>CDMX</t>
  </si>
  <si>
    <t>Pedro P</t>
  </si>
  <si>
    <t>Puebla</t>
  </si>
  <si>
    <t>Luna L</t>
  </si>
  <si>
    <t>Colima</t>
  </si>
  <si>
    <t>Laura S</t>
  </si>
  <si>
    <t>Curso Excel</t>
  </si>
  <si>
    <t>Rango: conjunto de celdas</t>
  </si>
  <si>
    <t>E7</t>
  </si>
  <si>
    <t>G11</t>
  </si>
  <si>
    <t>E7:G11</t>
  </si>
  <si>
    <t>A1:C5</t>
  </si>
  <si>
    <t>Excel: es como una calculadora</t>
  </si>
  <si>
    <t>Suma</t>
  </si>
  <si>
    <t>a</t>
  </si>
  <si>
    <t>Resta</t>
  </si>
  <si>
    <t>Multiplicar</t>
  </si>
  <si>
    <t>Producto</t>
  </si>
  <si>
    <t>Precio</t>
  </si>
  <si>
    <t>IVA</t>
  </si>
  <si>
    <t>b</t>
  </si>
  <si>
    <t>c</t>
  </si>
  <si>
    <t>Referencias</t>
  </si>
  <si>
    <t>relativa</t>
  </si>
  <si>
    <t xml:space="preserve">referencia </t>
  </si>
  <si>
    <t>absoluta</t>
  </si>
  <si>
    <t>Error al intentar dividir entre cero</t>
  </si>
  <si>
    <t>Referencia</t>
  </si>
  <si>
    <t>Iva</t>
  </si>
  <si>
    <t>nombre(algo)</t>
  </si>
  <si>
    <t>Función</t>
  </si>
  <si>
    <t>Rango</t>
  </si>
  <si>
    <t>B19:E22</t>
  </si>
  <si>
    <t>Sueldo diario</t>
  </si>
  <si>
    <t>si</t>
  </si>
  <si>
    <t>Condicionales</t>
  </si>
  <si>
    <t>condición</t>
  </si>
  <si>
    <t>verdadera</t>
  </si>
  <si>
    <t>Falsa</t>
  </si>
  <si>
    <t>algo</t>
  </si>
  <si>
    <t>Reprobado</t>
  </si>
  <si>
    <t>Aprobado</t>
  </si>
  <si>
    <t>Factura Bodega</t>
  </si>
  <si>
    <t>Código</t>
  </si>
  <si>
    <t>Lápiz</t>
  </si>
  <si>
    <t>Pluma</t>
  </si>
  <si>
    <t>Goma</t>
  </si>
  <si>
    <t>Cartulina</t>
  </si>
  <si>
    <t>Cuaderno</t>
  </si>
  <si>
    <t>Carpeta</t>
  </si>
  <si>
    <t>Estuchera</t>
  </si>
  <si>
    <t>Hojas de colores</t>
  </si>
  <si>
    <t>listas desplegables</t>
  </si>
  <si>
    <t>Formato condicional</t>
  </si>
  <si>
    <t>6&lt;</t>
  </si>
  <si>
    <t>&gt;=6</t>
  </si>
  <si>
    <t>Y</t>
  </si>
  <si>
    <t>O</t>
  </si>
  <si>
    <t>Está lloviendo y está nublado</t>
  </si>
  <si>
    <t>AND</t>
  </si>
  <si>
    <t>OR</t>
  </si>
  <si>
    <t>Está lloviendo o está soleado</t>
  </si>
  <si>
    <t>condicion</t>
  </si>
  <si>
    <t>V</t>
  </si>
  <si>
    <t>F</t>
  </si>
  <si>
    <t>accion1</t>
  </si>
  <si>
    <t>accion2</t>
  </si>
  <si>
    <t>si(condicion, valor en caso de verdadero_accion1, si()</t>
  </si>
  <si>
    <t>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</si>
</sst>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22"/>
      <color theme="0"/>
      <name val="Segoe MDL2 Assets"/>
      <family val="1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1" applyNumberFormat="1" applyFont="1" applyBorder="1"/>
    <xf numFmtId="0" fontId="2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4" xfId="1" applyNumberFormat="1" applyFont="1" applyBorder="1" applyAlignment="1">
      <alignment horizontal="right"/>
    </xf>
    <xf numFmtId="0" fontId="7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4" xfId="0" applyBorder="1"/>
    <xf numFmtId="164" fontId="0" fillId="0" borderId="4" xfId="0" applyNumberFormat="1" applyBorder="1"/>
    <xf numFmtId="0" fontId="9" fillId="3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6" borderId="4" xfId="1" applyFont="1" applyFill="1" applyBorder="1"/>
    <xf numFmtId="44" fontId="0" fillId="7" borderId="4" xfId="0" applyNumberFormat="1" applyFill="1" applyBorder="1"/>
    <xf numFmtId="44" fontId="0" fillId="0" borderId="4" xfId="1" applyFont="1" applyBorder="1"/>
    <xf numFmtId="0" fontId="7" fillId="7" borderId="0" xfId="0" applyFont="1" applyFill="1" applyBorder="1" applyAlignment="1">
      <alignment horizontal="center"/>
    </xf>
    <xf numFmtId="165" fontId="0" fillId="6" borderId="4" xfId="0" applyNumberFormat="1" applyFill="1" applyBorder="1"/>
    <xf numFmtId="9" fontId="2" fillId="0" borderId="4" xfId="2" applyFont="1" applyBorder="1"/>
    <xf numFmtId="164" fontId="2" fillId="0" borderId="4" xfId="0" applyNumberFormat="1" applyFont="1" applyBorder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2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salarios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'Tabla 2'!$A$5:$A$12</c:f>
              <c:strCache>
                <c:ptCount val="8"/>
                <c:pt idx="0">
                  <c:v>Luis Apez</c:v>
                </c:pt>
                <c:pt idx="1">
                  <c:v>Lola Martínez</c:v>
                </c:pt>
                <c:pt idx="2">
                  <c:v>Pedro Páramo</c:v>
                </c:pt>
                <c:pt idx="3">
                  <c:v>Shakespeare López</c:v>
                </c:pt>
                <c:pt idx="4">
                  <c:v>Alberto Kamus</c:v>
                </c:pt>
                <c:pt idx="5">
                  <c:v>Devón Sanz</c:v>
                </c:pt>
                <c:pt idx="6">
                  <c:v>Árbol Tejeda</c:v>
                </c:pt>
                <c:pt idx="7">
                  <c:v>Luna Venus</c:v>
                </c:pt>
              </c:strCache>
            </c:strRef>
          </c:cat>
          <c:val>
            <c:numRef>
              <c:f>'Tabla 2'!$D$5:$D$12</c:f>
              <c:numCache>
                <c:formatCode>_-"$"* #,##0_-;\-"$"* #,##0_-;_-"$"* "-"??_-;_-@_-</c:formatCode>
                <c:ptCount val="8"/>
                <c:pt idx="0">
                  <c:v>600000</c:v>
                </c:pt>
                <c:pt idx="1">
                  <c:v>378000</c:v>
                </c:pt>
                <c:pt idx="2">
                  <c:v>638000</c:v>
                </c:pt>
                <c:pt idx="3">
                  <c:v>414000</c:v>
                </c:pt>
                <c:pt idx="4">
                  <c:v>528000</c:v>
                </c:pt>
                <c:pt idx="5">
                  <c:v>800000</c:v>
                </c:pt>
                <c:pt idx="6">
                  <c:v>650000</c:v>
                </c:pt>
                <c:pt idx="7">
                  <c:v>540000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951614656"/>
        <c:axId val="-951614112"/>
      </c:barChart>
      <c:catAx>
        <c:axId val="-9516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51614112"/>
        <c:crosses val="autoZero"/>
        <c:auto val="1"/>
        <c:lblAlgn val="ctr"/>
        <c:lblOffset val="100"/>
        <c:noMultiLvlLbl val="0"/>
      </c:catAx>
      <c:valAx>
        <c:axId val="-951614112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516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 de sueldo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Enero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'Tabla 2'!$A$17:$A$24</c:f>
              <c:strCache>
                <c:ptCount val="8"/>
                <c:pt idx="0">
                  <c:v>Luis Apez</c:v>
                </c:pt>
                <c:pt idx="1">
                  <c:v>Lola Martínez</c:v>
                </c:pt>
                <c:pt idx="2">
                  <c:v>Pedro Páramo</c:v>
                </c:pt>
                <c:pt idx="3">
                  <c:v>Shakespeare López</c:v>
                </c:pt>
                <c:pt idx="4">
                  <c:v>Alberto Kamus</c:v>
                </c:pt>
                <c:pt idx="5">
                  <c:v>Devón Sanz</c:v>
                </c:pt>
                <c:pt idx="6">
                  <c:v>Árbol Tejeda</c:v>
                </c:pt>
                <c:pt idx="7">
                  <c:v>Luna Venus</c:v>
                </c:pt>
              </c:strCache>
            </c:strRef>
          </c:cat>
          <c:val>
            <c:numRef>
              <c:f>'Tabla 2'!$D$5:$D$12</c:f>
              <c:numCache>
                <c:formatCode>_-"$"* #,##0_-;\-"$"* #,##0_-;_-"$"* "-"??_-;_-@_-</c:formatCode>
                <c:ptCount val="8"/>
                <c:pt idx="0">
                  <c:v>600000</c:v>
                </c:pt>
                <c:pt idx="1">
                  <c:v>378000</c:v>
                </c:pt>
                <c:pt idx="2">
                  <c:v>638000</c:v>
                </c:pt>
                <c:pt idx="3">
                  <c:v>414000</c:v>
                </c:pt>
                <c:pt idx="4">
                  <c:v>528000</c:v>
                </c:pt>
                <c:pt idx="5">
                  <c:v>800000</c:v>
                </c:pt>
                <c:pt idx="6">
                  <c:v>650000</c:v>
                </c:pt>
                <c:pt idx="7">
                  <c:v>540000</c:v>
                </c:pt>
              </c:numCache>
            </c:numRef>
          </c:val>
        </c:ser>
        <c:ser>
          <c:idx val="0"/>
          <c:order val="1"/>
          <c:tx>
            <c:v>Febrero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'Tabla 2'!$A$17:$A$24</c:f>
              <c:strCache>
                <c:ptCount val="8"/>
                <c:pt idx="0">
                  <c:v>Luis Apez</c:v>
                </c:pt>
                <c:pt idx="1">
                  <c:v>Lola Martínez</c:v>
                </c:pt>
                <c:pt idx="2">
                  <c:v>Pedro Páramo</c:v>
                </c:pt>
                <c:pt idx="3">
                  <c:v>Shakespeare López</c:v>
                </c:pt>
                <c:pt idx="4">
                  <c:v>Alberto Kamus</c:v>
                </c:pt>
                <c:pt idx="5">
                  <c:v>Devón Sanz</c:v>
                </c:pt>
                <c:pt idx="6">
                  <c:v>Árbol Tejeda</c:v>
                </c:pt>
                <c:pt idx="7">
                  <c:v>Luna Venus</c:v>
                </c:pt>
              </c:strCache>
            </c:strRef>
          </c:cat>
          <c:val>
            <c:numRef>
              <c:f>'Tabla 2'!$D$17:$D$24</c:f>
              <c:numCache>
                <c:formatCode>_-"$"* #,##0_-;\-"$"* #,##0_-;_-"$"* "-"??_-;_-@_-</c:formatCode>
                <c:ptCount val="8"/>
                <c:pt idx="0">
                  <c:v>300000</c:v>
                </c:pt>
                <c:pt idx="1">
                  <c:v>420000</c:v>
                </c:pt>
                <c:pt idx="2">
                  <c:v>418000</c:v>
                </c:pt>
                <c:pt idx="3">
                  <c:v>414000</c:v>
                </c:pt>
                <c:pt idx="4">
                  <c:v>504000</c:v>
                </c:pt>
                <c:pt idx="5">
                  <c:v>800000</c:v>
                </c:pt>
                <c:pt idx="6">
                  <c:v>520000</c:v>
                </c:pt>
                <c:pt idx="7">
                  <c:v>405000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51609760"/>
        <c:axId val="-955579600"/>
      </c:barChart>
      <c:catAx>
        <c:axId val="-95160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55579600"/>
        <c:crosses val="autoZero"/>
        <c:auto val="1"/>
        <c:lblAlgn val="ctr"/>
        <c:lblOffset val="100"/>
        <c:noMultiLvlLbl val="0"/>
      </c:catAx>
      <c:valAx>
        <c:axId val="-9555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516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 2'!$A$17:$A$24</c:f>
              <c:strCache>
                <c:ptCount val="8"/>
                <c:pt idx="0">
                  <c:v>Luis Apez</c:v>
                </c:pt>
                <c:pt idx="1">
                  <c:v>Lola Martínez</c:v>
                </c:pt>
                <c:pt idx="2">
                  <c:v>Pedro Páramo</c:v>
                </c:pt>
                <c:pt idx="3">
                  <c:v>Shakespeare López</c:v>
                </c:pt>
                <c:pt idx="4">
                  <c:v>Alberto Kamus</c:v>
                </c:pt>
                <c:pt idx="5">
                  <c:v>Devón Sanz</c:v>
                </c:pt>
                <c:pt idx="6">
                  <c:v>Árbol Tejeda</c:v>
                </c:pt>
                <c:pt idx="7">
                  <c:v>Luna Venus</c:v>
                </c:pt>
              </c:strCache>
            </c:strRef>
          </c:cat>
          <c:val>
            <c:numRef>
              <c:f>'Tabla 2'!$D$17:$D$24</c:f>
              <c:numCache>
                <c:formatCode>_-"$"* #,##0_-;\-"$"* #,##0_-;_-"$"* "-"??_-;_-@_-</c:formatCode>
                <c:ptCount val="8"/>
                <c:pt idx="0">
                  <c:v>300000</c:v>
                </c:pt>
                <c:pt idx="1">
                  <c:v>420000</c:v>
                </c:pt>
                <c:pt idx="2">
                  <c:v>418000</c:v>
                </c:pt>
                <c:pt idx="3">
                  <c:v>414000</c:v>
                </c:pt>
                <c:pt idx="4">
                  <c:v>504000</c:v>
                </c:pt>
                <c:pt idx="5">
                  <c:v>800000</c:v>
                </c:pt>
                <c:pt idx="6">
                  <c:v>520000</c:v>
                </c:pt>
                <c:pt idx="7">
                  <c:v>405000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9</xdr:row>
      <xdr:rowOff>133350</xdr:rowOff>
    </xdr:from>
    <xdr:to>
      <xdr:col>3</xdr:col>
      <xdr:colOff>552450</xdr:colOff>
      <xdr:row>13</xdr:row>
      <xdr:rowOff>80963</xdr:rowOff>
    </xdr:to>
    <xdr:sp macro="" textlink="">
      <xdr:nvSpPr>
        <xdr:cNvPr id="2" name="CuadroTexto 1"/>
        <xdr:cNvSpPr txBox="1"/>
      </xdr:nvSpPr>
      <xdr:spPr>
        <a:xfrm>
          <a:off x="1195387" y="1847850"/>
          <a:ext cx="1643063" cy="70961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r.relativa no importa</a:t>
          </a:r>
          <a:r>
            <a:rPr lang="es-MX" sz="1100" baseline="0"/>
            <a:t> la coordenada de la celda</a:t>
          </a:r>
        </a:p>
        <a:p>
          <a:r>
            <a:rPr lang="es-MX" sz="1100" baseline="0"/>
            <a:t>r.absoluta sí que importa</a:t>
          </a:r>
          <a:endParaRPr lang="es-MX" sz="1100"/>
        </a:p>
      </xdr:txBody>
    </xdr:sp>
    <xdr:clientData/>
  </xdr:twoCellAnchor>
  <xdr:twoCellAnchor>
    <xdr:from>
      <xdr:col>3</xdr:col>
      <xdr:colOff>552450</xdr:colOff>
      <xdr:row>11</xdr:row>
      <xdr:rowOff>107157</xdr:rowOff>
    </xdr:from>
    <xdr:to>
      <xdr:col>3</xdr:col>
      <xdr:colOff>733425</xdr:colOff>
      <xdr:row>11</xdr:row>
      <xdr:rowOff>114300</xdr:rowOff>
    </xdr:to>
    <xdr:cxnSp macro="">
      <xdr:nvCxnSpPr>
        <xdr:cNvPr id="4" name="Conector recto de flecha 3"/>
        <xdr:cNvCxnSpPr>
          <a:stCxn id="2" idx="3"/>
        </xdr:cNvCxnSpPr>
      </xdr:nvCxnSpPr>
      <xdr:spPr>
        <a:xfrm>
          <a:off x="2838450" y="2202657"/>
          <a:ext cx="180975" cy="7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104775</xdr:rowOff>
    </xdr:from>
    <xdr:to>
      <xdr:col>10</xdr:col>
      <xdr:colOff>704850</xdr:colOff>
      <xdr:row>2</xdr:row>
      <xdr:rowOff>57150</xdr:rowOff>
    </xdr:to>
    <xdr:sp macro="" textlink="">
      <xdr:nvSpPr>
        <xdr:cNvPr id="2" name="CuadroTexto 1"/>
        <xdr:cNvSpPr txBox="1"/>
      </xdr:nvSpPr>
      <xdr:spPr>
        <a:xfrm>
          <a:off x="6515100" y="104775"/>
          <a:ext cx="1809750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Formatear</a:t>
          </a:r>
          <a:r>
            <a:rPr lang="es-MX" sz="1100" baseline="0"/>
            <a:t> y gráficos</a:t>
          </a:r>
          <a:endParaRPr lang="es-MX" sz="1100"/>
        </a:p>
      </xdr:txBody>
    </xdr:sp>
    <xdr:clientData/>
  </xdr:twoCellAnchor>
  <xdr:twoCellAnchor>
    <xdr:from>
      <xdr:col>4</xdr:col>
      <xdr:colOff>190499</xdr:colOff>
      <xdr:row>2</xdr:row>
      <xdr:rowOff>7936</xdr:rowOff>
    </xdr:from>
    <xdr:to>
      <xdr:col>8</xdr:col>
      <xdr:colOff>277813</xdr:colOff>
      <xdr:row>12</xdr:row>
      <xdr:rowOff>71436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269875</xdr:colOff>
      <xdr:row>14</xdr:row>
      <xdr:rowOff>103187</xdr:rowOff>
    </xdr:from>
    <xdr:to>
      <xdr:col>12</xdr:col>
      <xdr:colOff>55563</xdr:colOff>
      <xdr:row>25</xdr:row>
      <xdr:rowOff>103188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25</xdr:row>
      <xdr:rowOff>134938</xdr:rowOff>
    </xdr:from>
    <xdr:to>
      <xdr:col>3</xdr:col>
      <xdr:colOff>674687</xdr:colOff>
      <xdr:row>34</xdr:row>
      <xdr:rowOff>177006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152400</xdr:rowOff>
    </xdr:from>
    <xdr:to>
      <xdr:col>5</xdr:col>
      <xdr:colOff>561975</xdr:colOff>
      <xdr:row>9</xdr:row>
      <xdr:rowOff>161925</xdr:rowOff>
    </xdr:to>
    <xdr:cxnSp macro="">
      <xdr:nvCxnSpPr>
        <xdr:cNvPr id="3" name="Conector recto de flecha 2"/>
        <xdr:cNvCxnSpPr/>
      </xdr:nvCxnSpPr>
      <xdr:spPr>
        <a:xfrm>
          <a:off x="3181350" y="3019425"/>
          <a:ext cx="11906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11</xdr:row>
      <xdr:rowOff>114300</xdr:rowOff>
    </xdr:from>
    <xdr:to>
      <xdr:col>5</xdr:col>
      <xdr:colOff>590550</xdr:colOff>
      <xdr:row>11</xdr:row>
      <xdr:rowOff>123825</xdr:rowOff>
    </xdr:to>
    <xdr:cxnSp macro="">
      <xdr:nvCxnSpPr>
        <xdr:cNvPr id="4" name="Conector recto de flecha 3"/>
        <xdr:cNvCxnSpPr/>
      </xdr:nvCxnSpPr>
      <xdr:spPr>
        <a:xfrm>
          <a:off x="3209925" y="3362325"/>
          <a:ext cx="11906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43296</xdr:rowOff>
    </xdr:from>
    <xdr:to>
      <xdr:col>10</xdr:col>
      <xdr:colOff>76200</xdr:colOff>
      <xdr:row>5</xdr:row>
      <xdr:rowOff>109971</xdr:rowOff>
    </xdr:to>
    <xdr:sp macro="" textlink="">
      <xdr:nvSpPr>
        <xdr:cNvPr id="2" name="CuadroTexto 1"/>
        <xdr:cNvSpPr txBox="1"/>
      </xdr:nvSpPr>
      <xdr:spPr>
        <a:xfrm>
          <a:off x="6063095" y="649432"/>
          <a:ext cx="1676400" cy="638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Lista desplegable</a:t>
          </a:r>
        </a:p>
        <a:p>
          <a:r>
            <a:rPr lang="es-MX" sz="1100"/>
            <a:t>Cálculos </a:t>
          </a:r>
        </a:p>
        <a:p>
          <a:r>
            <a:rPr lang="es-MX" sz="1100"/>
            <a:t>Descuento condicional</a:t>
          </a:r>
        </a:p>
      </xdr:txBody>
    </xdr:sp>
    <xdr:clientData/>
  </xdr:twoCellAnchor>
  <xdr:twoCellAnchor>
    <xdr:from>
      <xdr:col>5</xdr:col>
      <xdr:colOff>268432</xdr:colOff>
      <xdr:row>9</xdr:row>
      <xdr:rowOff>190499</xdr:rowOff>
    </xdr:from>
    <xdr:to>
      <xdr:col>10</xdr:col>
      <xdr:colOff>458932</xdr:colOff>
      <xdr:row>12</xdr:row>
      <xdr:rowOff>0</xdr:rowOff>
    </xdr:to>
    <xdr:sp macro="" textlink="">
      <xdr:nvSpPr>
        <xdr:cNvPr id="3" name="CuadroTexto 2"/>
        <xdr:cNvSpPr txBox="1"/>
      </xdr:nvSpPr>
      <xdr:spPr>
        <a:xfrm>
          <a:off x="4121727" y="2130135"/>
          <a:ext cx="40005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SI(D4="Contado", 5%,    SI(D4="Crédito", 2%, 0%)   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152401</xdr:rowOff>
    </xdr:from>
    <xdr:to>
      <xdr:col>8</xdr:col>
      <xdr:colOff>466725</xdr:colOff>
      <xdr:row>7</xdr:row>
      <xdr:rowOff>19050</xdr:rowOff>
    </xdr:to>
    <xdr:sp macro="" textlink="">
      <xdr:nvSpPr>
        <xdr:cNvPr id="2" name="CuadroTexto 1"/>
        <xdr:cNvSpPr txBox="1"/>
      </xdr:nvSpPr>
      <xdr:spPr>
        <a:xfrm>
          <a:off x="3143250" y="762001"/>
          <a:ext cx="3419475" cy="6286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Ejemplo de una beca que</a:t>
          </a:r>
          <a:r>
            <a:rPr lang="es-MX" sz="1100" baseline="0"/>
            <a:t> solo se les da a los recidentes de Ciudad de México o Puebla.</a:t>
          </a:r>
          <a:endParaRPr lang="es-MX" sz="1100"/>
        </a:p>
      </xdr:txBody>
    </xdr:sp>
    <xdr:clientData/>
  </xdr:twoCellAnchor>
  <xdr:twoCellAnchor>
    <xdr:from>
      <xdr:col>4</xdr:col>
      <xdr:colOff>590549</xdr:colOff>
      <xdr:row>11</xdr:row>
      <xdr:rowOff>180975</xdr:rowOff>
    </xdr:from>
    <xdr:to>
      <xdr:col>11</xdr:col>
      <xdr:colOff>47625</xdr:colOff>
      <xdr:row>15</xdr:row>
      <xdr:rowOff>0</xdr:rowOff>
    </xdr:to>
    <xdr:sp macro="" textlink="">
      <xdr:nvSpPr>
        <xdr:cNvPr id="3" name="CuadroTexto 2"/>
        <xdr:cNvSpPr txBox="1"/>
      </xdr:nvSpPr>
      <xdr:spPr>
        <a:xfrm>
          <a:off x="3638549" y="2314575"/>
          <a:ext cx="4791076" cy="6191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Ejemplo de una beca que</a:t>
          </a:r>
          <a:r>
            <a:rPr lang="es-MX" sz="1100" baseline="0"/>
            <a:t> solo se les da a los recidentes de Ciudad de México o Puebla, y cuya edad sea mayor o igual a 20 años y menores a 25 años.</a:t>
          </a:r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153865</xdr:colOff>
      <xdr:row>6</xdr:row>
      <xdr:rowOff>29307</xdr:rowOff>
    </xdr:from>
    <xdr:to>
      <xdr:col>7</xdr:col>
      <xdr:colOff>732692</xdr:colOff>
      <xdr:row>13</xdr:row>
      <xdr:rowOff>168519</xdr:rowOff>
    </xdr:to>
    <xdr:sp macro="" textlink="">
      <xdr:nvSpPr>
        <xdr:cNvPr id="2" name="CuadroTexto 1"/>
        <xdr:cNvSpPr txBox="1"/>
      </xdr:nvSpPr>
      <xdr:spPr>
        <a:xfrm>
          <a:off x="4645269" y="1208942"/>
          <a:ext cx="2102827" cy="1472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1. El valor buscado debe ser obligatoriamente</a:t>
          </a:r>
          <a:r>
            <a:rPr lang="es-MX" sz="1100" baseline="0"/>
            <a:t> la primer columna de la tabla en la que buscamos.</a:t>
          </a:r>
        </a:p>
        <a:p>
          <a:r>
            <a:rPr lang="es-MX" sz="1100" baseline="0"/>
            <a:t>2. El valor buscado en la tabla de búsqueda debe ser único</a:t>
          </a:r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622789</xdr:colOff>
      <xdr:row>1</xdr:row>
      <xdr:rowOff>43961</xdr:rowOff>
    </xdr:from>
    <xdr:to>
      <xdr:col>9</xdr:col>
      <xdr:colOff>256442</xdr:colOff>
      <xdr:row>5</xdr:row>
      <xdr:rowOff>153865</xdr:rowOff>
    </xdr:to>
    <xdr:sp macro="" textlink="">
      <xdr:nvSpPr>
        <xdr:cNvPr id="2" name="CuadroTexto 1"/>
        <xdr:cNvSpPr txBox="1"/>
      </xdr:nvSpPr>
      <xdr:spPr>
        <a:xfrm>
          <a:off x="3722077" y="271096"/>
          <a:ext cx="3443653" cy="8719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IMPORTANTE: Siempre las tablas deben tener una columna con valores únicos (Llaves primarias).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142875</xdr:rowOff>
    </xdr:from>
    <xdr:to>
      <xdr:col>1</xdr:col>
      <xdr:colOff>581025</xdr:colOff>
      <xdr:row>1</xdr:row>
      <xdr:rowOff>188594</xdr:rowOff>
    </xdr:to>
    <xdr:sp macro="" textlink="">
      <xdr:nvSpPr>
        <xdr:cNvPr id="2" name="CuadroTexto 1"/>
        <xdr:cNvSpPr txBox="1"/>
      </xdr:nvSpPr>
      <xdr:spPr>
        <a:xfrm>
          <a:off x="1285875" y="333375"/>
          <a:ext cx="5715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topLeftCell="B16" zoomScale="200" zoomScaleNormal="200" workbookViewId="0">
      <selection activeCell="D22" sqref="D22"/>
    </sheetView>
  </sheetViews>
  <sheetFormatPr baseColWidth="10" defaultRowHeight="15" x14ac:dyDescent="0.25"/>
  <cols>
    <col min="1" max="1" width="12" customWidth="1"/>
    <col min="2" max="2" width="13.28515625" bestFit="1" customWidth="1"/>
    <col min="3" max="3" width="8.5703125" bestFit="1" customWidth="1"/>
    <col min="4" max="4" width="5.28515625" bestFit="1" customWidth="1"/>
    <col min="5" max="5" width="13.85546875" customWidth="1"/>
    <col min="6" max="6" width="14.28515625" bestFit="1" customWidth="1"/>
  </cols>
  <sheetData>
    <row r="4" spans="2:7" x14ac:dyDescent="0.25">
      <c r="E4" t="s">
        <v>63</v>
      </c>
    </row>
    <row r="5" spans="2:7" x14ac:dyDescent="0.25">
      <c r="B5" t="s">
        <v>62</v>
      </c>
      <c r="C5">
        <v>1</v>
      </c>
      <c r="E5" t="s">
        <v>68</v>
      </c>
    </row>
    <row r="6" spans="2:7" x14ac:dyDescent="0.25">
      <c r="C6">
        <v>0.5</v>
      </c>
    </row>
    <row r="7" spans="2:7" x14ac:dyDescent="0.25">
      <c r="C7">
        <v>-24</v>
      </c>
      <c r="E7" t="s">
        <v>64</v>
      </c>
    </row>
    <row r="11" spans="2:7" x14ac:dyDescent="0.25">
      <c r="G11" t="s">
        <v>65</v>
      </c>
    </row>
    <row r="12" spans="2:7" x14ac:dyDescent="0.25">
      <c r="E12" t="s">
        <v>66</v>
      </c>
    </row>
    <row r="13" spans="2:7" x14ac:dyDescent="0.25">
      <c r="E13" t="s">
        <v>67</v>
      </c>
    </row>
    <row r="17" spans="1:6" ht="18.75" x14ac:dyDescent="0.3">
      <c r="B17" s="32" t="s">
        <v>0</v>
      </c>
      <c r="C17" s="33"/>
      <c r="D17" s="33"/>
      <c r="E17" s="33"/>
      <c r="F17" s="33"/>
    </row>
    <row r="18" spans="1:6" x14ac:dyDescent="0.25">
      <c r="B18" s="1" t="s">
        <v>1</v>
      </c>
      <c r="C18" s="1" t="s">
        <v>2</v>
      </c>
      <c r="D18" s="1" t="s">
        <v>3</v>
      </c>
      <c r="E18" s="17" t="s">
        <v>4</v>
      </c>
      <c r="F18" s="1" t="s">
        <v>16</v>
      </c>
    </row>
    <row r="19" spans="1:6" x14ac:dyDescent="0.25">
      <c r="B19" s="2" t="s">
        <v>5</v>
      </c>
      <c r="C19" s="2" t="s">
        <v>6</v>
      </c>
      <c r="D19" s="2">
        <v>40</v>
      </c>
      <c r="E19" s="18">
        <v>3000</v>
      </c>
      <c r="F19" s="2">
        <v>20</v>
      </c>
    </row>
    <row r="20" spans="1:6" x14ac:dyDescent="0.25">
      <c r="B20" s="2" t="s">
        <v>7</v>
      </c>
      <c r="C20" s="2" t="s">
        <v>8</v>
      </c>
      <c r="D20" s="2">
        <v>20</v>
      </c>
      <c r="E20" s="18">
        <v>45325</v>
      </c>
      <c r="F20" s="2">
        <v>15</v>
      </c>
    </row>
    <row r="21" spans="1:6" x14ac:dyDescent="0.25">
      <c r="B21" s="2" t="s">
        <v>9</v>
      </c>
      <c r="C21" s="2" t="s">
        <v>10</v>
      </c>
      <c r="D21" s="2">
        <v>35</v>
      </c>
      <c r="E21" s="18">
        <v>30000</v>
      </c>
      <c r="F21" s="2">
        <v>35</v>
      </c>
    </row>
    <row r="22" spans="1:6" x14ac:dyDescent="0.25">
      <c r="C22" s="4" t="s">
        <v>49</v>
      </c>
      <c r="D22" s="2">
        <f>SUM(D19:D21)</f>
        <v>95</v>
      </c>
      <c r="E22" s="20">
        <f>SUM(E19:E21)</f>
        <v>78325</v>
      </c>
      <c r="F22" s="2">
        <f>SUM(F19:F21)</f>
        <v>70</v>
      </c>
    </row>
    <row r="23" spans="1:6" x14ac:dyDescent="0.25">
      <c r="A23" t="s">
        <v>86</v>
      </c>
    </row>
    <row r="24" spans="1:6" x14ac:dyDescent="0.25">
      <c r="A24" t="s">
        <v>85</v>
      </c>
      <c r="C24" s="16" t="s">
        <v>87</v>
      </c>
      <c r="D24" t="s">
        <v>88</v>
      </c>
    </row>
  </sheetData>
  <mergeCells count="1">
    <mergeCell ref="B17:F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27"/>
  <sheetViews>
    <sheetView topLeftCell="B10" zoomScale="200" zoomScaleNormal="200" workbookViewId="0">
      <selection activeCell="B13" sqref="B13"/>
    </sheetView>
  </sheetViews>
  <sheetFormatPr baseColWidth="10" defaultRowHeight="15" x14ac:dyDescent="0.25"/>
  <sheetData>
    <row r="6" spans="3:6" x14ac:dyDescent="0.25">
      <c r="E6" t="s">
        <v>69</v>
      </c>
    </row>
    <row r="7" spans="3:6" x14ac:dyDescent="0.25">
      <c r="C7">
        <v>2</v>
      </c>
      <c r="E7">
        <f>C7+C8</f>
        <v>5</v>
      </c>
    </row>
    <row r="8" spans="3:6" x14ac:dyDescent="0.25">
      <c r="C8">
        <v>3</v>
      </c>
      <c r="E8" t="s">
        <v>71</v>
      </c>
    </row>
    <row r="9" spans="3:6" x14ac:dyDescent="0.25">
      <c r="E9">
        <f>C7-C9</f>
        <v>2</v>
      </c>
    </row>
    <row r="10" spans="3:6" x14ac:dyDescent="0.25">
      <c r="E10" t="s">
        <v>72</v>
      </c>
    </row>
    <row r="11" spans="3:6" x14ac:dyDescent="0.25">
      <c r="E11">
        <f>C7*C8</f>
        <v>6</v>
      </c>
    </row>
    <row r="12" spans="3:6" x14ac:dyDescent="0.25">
      <c r="E12" t="s">
        <v>78</v>
      </c>
      <c r="F12" t="s">
        <v>79</v>
      </c>
    </row>
    <row r="13" spans="3:6" x14ac:dyDescent="0.25">
      <c r="E13" t="s">
        <v>80</v>
      </c>
      <c r="F13" t="s">
        <v>81</v>
      </c>
    </row>
    <row r="15" spans="3:6" x14ac:dyDescent="0.25">
      <c r="C15" t="s">
        <v>73</v>
      </c>
      <c r="D15" t="s">
        <v>74</v>
      </c>
      <c r="E15" t="s">
        <v>75</v>
      </c>
      <c r="F15" t="s">
        <v>49</v>
      </c>
    </row>
    <row r="16" spans="3:6" x14ac:dyDescent="0.25">
      <c r="C16" t="s">
        <v>70</v>
      </c>
      <c r="D16" s="13">
        <v>50</v>
      </c>
      <c r="E16" s="14">
        <v>0.3</v>
      </c>
      <c r="F16" s="15">
        <f>D16+D16*E16</f>
        <v>65</v>
      </c>
    </row>
    <row r="17" spans="3:7" x14ac:dyDescent="0.25">
      <c r="C17" t="s">
        <v>76</v>
      </c>
      <c r="D17" s="13">
        <v>40</v>
      </c>
      <c r="E17" s="14">
        <v>0.08</v>
      </c>
      <c r="F17" s="15">
        <f>D17+D17*E17</f>
        <v>43.2</v>
      </c>
    </row>
    <row r="18" spans="3:7" x14ac:dyDescent="0.25">
      <c r="C18" t="s">
        <v>77</v>
      </c>
      <c r="D18" s="13">
        <v>100</v>
      </c>
      <c r="E18" s="14">
        <v>0.22</v>
      </c>
      <c r="F18" s="15">
        <f>D18+D18*E18</f>
        <v>122</v>
      </c>
    </row>
    <row r="19" spans="3:7" x14ac:dyDescent="0.25">
      <c r="E19" s="14"/>
    </row>
    <row r="20" spans="3:7" x14ac:dyDescent="0.25">
      <c r="E20" s="14"/>
    </row>
    <row r="22" spans="3:7" x14ac:dyDescent="0.25">
      <c r="C22" t="s">
        <v>73</v>
      </c>
      <c r="D22" t="s">
        <v>74</v>
      </c>
      <c r="E22" t="s">
        <v>49</v>
      </c>
    </row>
    <row r="23" spans="3:7" x14ac:dyDescent="0.25">
      <c r="C23" t="s">
        <v>70</v>
      </c>
      <c r="D23" s="13">
        <v>50</v>
      </c>
      <c r="E23" s="15">
        <f>D23+D23*$D$27</f>
        <v>58</v>
      </c>
      <c r="F23" t="e">
        <f>10/0</f>
        <v>#DIV/0!</v>
      </c>
      <c r="G23" t="s">
        <v>82</v>
      </c>
    </row>
    <row r="24" spans="3:7" x14ac:dyDescent="0.25">
      <c r="C24" t="s">
        <v>76</v>
      </c>
      <c r="D24" s="13">
        <v>40</v>
      </c>
      <c r="E24" s="15">
        <f>D24+D24*$D$27</f>
        <v>46.4</v>
      </c>
      <c r="F24" t="s">
        <v>83</v>
      </c>
    </row>
    <row r="25" spans="3:7" x14ac:dyDescent="0.25">
      <c r="C25" t="s">
        <v>77</v>
      </c>
      <c r="D25" s="13">
        <v>100</v>
      </c>
      <c r="E25" s="15">
        <f>D25+D25*$D$27</f>
        <v>116</v>
      </c>
    </row>
    <row r="27" spans="3:7" x14ac:dyDescent="0.25">
      <c r="C27" t="s">
        <v>84</v>
      </c>
      <c r="D27" s="14">
        <v>0.16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15" sqref="E15"/>
    </sheetView>
  </sheetViews>
  <sheetFormatPr baseColWidth="10" defaultRowHeight="15" x14ac:dyDescent="0.25"/>
  <cols>
    <col min="5" max="5" width="12.28515625" customWidth="1"/>
  </cols>
  <sheetData>
    <row r="2" spans="2:5" ht="20.25" x14ac:dyDescent="0.3">
      <c r="B2" s="37" t="s">
        <v>12</v>
      </c>
      <c r="C2" s="37"/>
      <c r="D2" s="37"/>
      <c r="E2" s="37"/>
    </row>
    <row r="4" spans="2:5" ht="18.75" x14ac:dyDescent="0.3">
      <c r="B4" s="34" t="s">
        <v>0</v>
      </c>
      <c r="C4" s="35"/>
      <c r="D4" s="35"/>
      <c r="E4" s="36"/>
    </row>
    <row r="5" spans="2:5" x14ac:dyDescent="0.25">
      <c r="B5" s="1" t="s">
        <v>1</v>
      </c>
      <c r="C5" s="1" t="s">
        <v>2</v>
      </c>
      <c r="D5" s="1" t="s">
        <v>3</v>
      </c>
      <c r="E5" s="1" t="s">
        <v>4</v>
      </c>
    </row>
    <row r="6" spans="2:5" x14ac:dyDescent="0.25">
      <c r="B6" s="2" t="s">
        <v>5</v>
      </c>
      <c r="C6" s="2" t="s">
        <v>6</v>
      </c>
      <c r="D6" s="2">
        <v>40</v>
      </c>
      <c r="E6" s="3">
        <v>30000</v>
      </c>
    </row>
    <row r="7" spans="2:5" x14ac:dyDescent="0.25">
      <c r="B7" s="2" t="s">
        <v>7</v>
      </c>
      <c r="C7" s="2" t="s">
        <v>8</v>
      </c>
      <c r="D7" s="2">
        <v>20</v>
      </c>
      <c r="E7" s="3">
        <v>18000</v>
      </c>
    </row>
    <row r="8" spans="2:5" x14ac:dyDescent="0.25">
      <c r="B8" s="2" t="s">
        <v>9</v>
      </c>
      <c r="C8" s="2" t="s">
        <v>10</v>
      </c>
      <c r="D8" s="2">
        <v>35</v>
      </c>
      <c r="E8" s="3">
        <v>22000</v>
      </c>
    </row>
    <row r="9" spans="2:5" x14ac:dyDescent="0.25">
      <c r="C9" s="4" t="s">
        <v>11</v>
      </c>
      <c r="D9" s="2">
        <f>SUM(D6:D8)</f>
        <v>95</v>
      </c>
      <c r="E9" s="5">
        <f>SUM(E6:E8)</f>
        <v>70000</v>
      </c>
    </row>
  </sheetData>
  <mergeCells count="2">
    <mergeCell ref="B4:E4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zoomScale="120" zoomScaleNormal="120" workbookViewId="0">
      <selection activeCell="E27" sqref="E27"/>
    </sheetView>
  </sheetViews>
  <sheetFormatPr baseColWidth="10" defaultRowHeight="15" x14ac:dyDescent="0.25"/>
  <cols>
    <col min="1" max="1" width="19.28515625" bestFit="1" customWidth="1"/>
    <col min="2" max="2" width="16.140625" bestFit="1" customWidth="1"/>
    <col min="3" max="3" width="14.42578125" bestFit="1" customWidth="1"/>
    <col min="4" max="4" width="13" bestFit="1" customWidth="1"/>
  </cols>
  <sheetData>
    <row r="1" spans="1:4" ht="27" x14ac:dyDescent="0.25">
      <c r="A1" s="41" t="s">
        <v>13</v>
      </c>
      <c r="B1" s="41"/>
      <c r="C1" s="41"/>
      <c r="D1" s="41"/>
    </row>
    <row r="3" spans="1:4" ht="21" x14ac:dyDescent="0.35">
      <c r="A3" s="38" t="s">
        <v>14</v>
      </c>
      <c r="B3" s="39"/>
      <c r="C3" s="39"/>
      <c r="D3" s="40"/>
    </row>
    <row r="4" spans="1:4" x14ac:dyDescent="0.25">
      <c r="A4" s="1" t="s">
        <v>15</v>
      </c>
      <c r="B4" s="1" t="s">
        <v>16</v>
      </c>
      <c r="C4" s="1" t="s">
        <v>89</v>
      </c>
      <c r="D4" s="1" t="s">
        <v>17</v>
      </c>
    </row>
    <row r="5" spans="1:4" x14ac:dyDescent="0.25">
      <c r="A5" s="2" t="s">
        <v>18</v>
      </c>
      <c r="B5" s="2">
        <v>30</v>
      </c>
      <c r="C5" s="3">
        <v>20000</v>
      </c>
      <c r="D5" s="3">
        <f>B5*C5</f>
        <v>600000</v>
      </c>
    </row>
    <row r="6" spans="1:4" x14ac:dyDescent="0.25">
      <c r="A6" s="2" t="s">
        <v>19</v>
      </c>
      <c r="B6" s="2">
        <v>18</v>
      </c>
      <c r="C6" s="3">
        <v>21000</v>
      </c>
      <c r="D6" s="3">
        <f t="shared" ref="D6:D12" si="0">B6*C6</f>
        <v>378000</v>
      </c>
    </row>
    <row r="7" spans="1:4" x14ac:dyDescent="0.25">
      <c r="A7" s="2" t="s">
        <v>20</v>
      </c>
      <c r="B7" s="2">
        <v>29</v>
      </c>
      <c r="C7" s="3">
        <v>22000</v>
      </c>
      <c r="D7" s="3">
        <f t="shared" si="0"/>
        <v>638000</v>
      </c>
    </row>
    <row r="8" spans="1:4" x14ac:dyDescent="0.25">
      <c r="A8" s="2" t="s">
        <v>21</v>
      </c>
      <c r="B8" s="2">
        <v>18</v>
      </c>
      <c r="C8" s="3">
        <v>23000</v>
      </c>
      <c r="D8" s="3">
        <f t="shared" si="0"/>
        <v>414000</v>
      </c>
    </row>
    <row r="9" spans="1:4" x14ac:dyDescent="0.25">
      <c r="A9" s="2" t="s">
        <v>22</v>
      </c>
      <c r="B9" s="2">
        <v>22</v>
      </c>
      <c r="C9" s="3">
        <v>24000</v>
      </c>
      <c r="D9" s="3">
        <f t="shared" si="0"/>
        <v>528000</v>
      </c>
    </row>
    <row r="10" spans="1:4" x14ac:dyDescent="0.25">
      <c r="A10" s="2" t="s">
        <v>23</v>
      </c>
      <c r="B10" s="2">
        <v>32</v>
      </c>
      <c r="C10" s="3">
        <v>25000</v>
      </c>
      <c r="D10" s="3">
        <f t="shared" si="0"/>
        <v>800000</v>
      </c>
    </row>
    <row r="11" spans="1:4" x14ac:dyDescent="0.25">
      <c r="A11" s="2" t="s">
        <v>24</v>
      </c>
      <c r="B11" s="2">
        <v>25</v>
      </c>
      <c r="C11" s="3">
        <v>26000</v>
      </c>
      <c r="D11" s="3">
        <f t="shared" si="0"/>
        <v>650000</v>
      </c>
    </row>
    <row r="12" spans="1:4" x14ac:dyDescent="0.25">
      <c r="A12" s="2" t="s">
        <v>25</v>
      </c>
      <c r="B12" s="2">
        <v>20</v>
      </c>
      <c r="C12" s="3">
        <v>27000</v>
      </c>
      <c r="D12" s="3">
        <f t="shared" si="0"/>
        <v>540000</v>
      </c>
    </row>
    <row r="15" spans="1:4" ht="21" x14ac:dyDescent="0.35">
      <c r="A15" s="38" t="s">
        <v>26</v>
      </c>
      <c r="B15" s="39"/>
      <c r="C15" s="39"/>
      <c r="D15" s="40"/>
    </row>
    <row r="16" spans="1:4" ht="15.75" x14ac:dyDescent="0.25">
      <c r="A16" s="21" t="s">
        <v>15</v>
      </c>
      <c r="B16" s="21" t="s">
        <v>16</v>
      </c>
      <c r="C16" s="21" t="s">
        <v>89</v>
      </c>
      <c r="D16" s="21" t="s">
        <v>17</v>
      </c>
    </row>
    <row r="17" spans="1:4" x14ac:dyDescent="0.25">
      <c r="A17" s="2" t="s">
        <v>18</v>
      </c>
      <c r="B17" s="2">
        <v>15</v>
      </c>
      <c r="C17" s="3">
        <v>20000</v>
      </c>
      <c r="D17" s="3">
        <f>B17*C17</f>
        <v>300000</v>
      </c>
    </row>
    <row r="18" spans="1:4" x14ac:dyDescent="0.25">
      <c r="A18" s="2" t="s">
        <v>19</v>
      </c>
      <c r="B18" s="2">
        <v>20</v>
      </c>
      <c r="C18" s="3">
        <v>21000</v>
      </c>
      <c r="D18" s="3">
        <f t="shared" ref="D18:D24" si="1">B18*C18</f>
        <v>420000</v>
      </c>
    </row>
    <row r="19" spans="1:4" x14ac:dyDescent="0.25">
      <c r="A19" s="2" t="s">
        <v>20</v>
      </c>
      <c r="B19" s="2">
        <v>19</v>
      </c>
      <c r="C19" s="3">
        <v>22000</v>
      </c>
      <c r="D19" s="3">
        <f t="shared" si="1"/>
        <v>418000</v>
      </c>
    </row>
    <row r="20" spans="1:4" x14ac:dyDescent="0.25">
      <c r="A20" s="2" t="s">
        <v>21</v>
      </c>
      <c r="B20" s="2">
        <v>18</v>
      </c>
      <c r="C20" s="3">
        <v>23000</v>
      </c>
      <c r="D20" s="3">
        <f t="shared" si="1"/>
        <v>414000</v>
      </c>
    </row>
    <row r="21" spans="1:4" x14ac:dyDescent="0.25">
      <c r="A21" s="2" t="s">
        <v>22</v>
      </c>
      <c r="B21" s="2">
        <v>21</v>
      </c>
      <c r="C21" s="3">
        <v>24000</v>
      </c>
      <c r="D21" s="3">
        <f t="shared" si="1"/>
        <v>504000</v>
      </c>
    </row>
    <row r="22" spans="1:4" x14ac:dyDescent="0.25">
      <c r="A22" s="2" t="s">
        <v>23</v>
      </c>
      <c r="B22" s="2">
        <v>32</v>
      </c>
      <c r="C22" s="3">
        <v>25000</v>
      </c>
      <c r="D22" s="3">
        <f t="shared" si="1"/>
        <v>800000</v>
      </c>
    </row>
    <row r="23" spans="1:4" x14ac:dyDescent="0.25">
      <c r="A23" s="2" t="s">
        <v>24</v>
      </c>
      <c r="B23" s="2">
        <v>20</v>
      </c>
      <c r="C23" s="3">
        <v>26000</v>
      </c>
      <c r="D23" s="3">
        <f t="shared" si="1"/>
        <v>520000</v>
      </c>
    </row>
    <row r="24" spans="1:4" x14ac:dyDescent="0.25">
      <c r="A24" s="2" t="s">
        <v>25</v>
      </c>
      <c r="B24" s="2">
        <v>15</v>
      </c>
      <c r="C24" s="3">
        <v>27000</v>
      </c>
      <c r="D24" s="3">
        <f t="shared" si="1"/>
        <v>405000</v>
      </c>
    </row>
  </sheetData>
  <mergeCells count="3">
    <mergeCell ref="A3:D3"/>
    <mergeCell ref="A15:D15"/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opLeftCell="A2" zoomScale="150" zoomScaleNormal="150" workbookViewId="0">
      <selection activeCell="C15" sqref="C15"/>
    </sheetView>
  </sheetViews>
  <sheetFormatPr baseColWidth="10" defaultRowHeight="15" x14ac:dyDescent="0.25"/>
  <sheetData>
    <row r="3" spans="1:9" ht="15.75" x14ac:dyDescent="0.25">
      <c r="A3" s="42" t="s">
        <v>27</v>
      </c>
      <c r="B3" s="43"/>
      <c r="C3" s="43"/>
      <c r="D3" s="43"/>
      <c r="E3" s="43"/>
      <c r="F3" s="43"/>
    </row>
    <row r="5" spans="1:9" x14ac:dyDescent="0.25">
      <c r="A5" s="6" t="s">
        <v>15</v>
      </c>
      <c r="B5" s="6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H5" s="22" t="s">
        <v>110</v>
      </c>
      <c r="I5" s="22" t="s">
        <v>96</v>
      </c>
    </row>
    <row r="6" spans="1:9" x14ac:dyDescent="0.25">
      <c r="A6" s="7" t="s">
        <v>18</v>
      </c>
      <c r="B6" s="7">
        <v>10</v>
      </c>
      <c r="C6" s="7">
        <v>9</v>
      </c>
      <c r="D6" s="7">
        <v>8</v>
      </c>
      <c r="E6" s="29">
        <f>AVERAGE(B6:D6)</f>
        <v>9</v>
      </c>
      <c r="F6" s="7" t="str">
        <f>IF(E6&gt;=6,"Aprobo","Reprobo")</f>
        <v>Aprobo</v>
      </c>
      <c r="H6" t="s">
        <v>111</v>
      </c>
      <c r="I6" t="s">
        <v>97</v>
      </c>
    </row>
    <row r="7" spans="1:9" x14ac:dyDescent="0.25">
      <c r="A7" s="7" t="s">
        <v>19</v>
      </c>
      <c r="B7" s="7">
        <v>7</v>
      </c>
      <c r="C7" s="7">
        <v>3</v>
      </c>
      <c r="D7" s="7">
        <v>5</v>
      </c>
      <c r="E7" s="29">
        <f>AVERAGE(B7:D7)</f>
        <v>5</v>
      </c>
      <c r="F7" s="7" t="str">
        <f>IF(E7&gt;=6, "Aprobo", "Reprobo")</f>
        <v>Reprobo</v>
      </c>
    </row>
    <row r="8" spans="1:9" x14ac:dyDescent="0.25">
      <c r="B8">
        <f>AVERAGE(B6:B7)</f>
        <v>8.5</v>
      </c>
      <c r="C8">
        <f t="shared" ref="C8:D8" si="0">AVERAGE(C6:C7)</f>
        <v>6</v>
      </c>
      <c r="D8">
        <f t="shared" si="0"/>
        <v>6.5</v>
      </c>
    </row>
    <row r="10" spans="1:9" x14ac:dyDescent="0.25">
      <c r="B10" t="s">
        <v>91</v>
      </c>
      <c r="D10" s="19" t="s">
        <v>93</v>
      </c>
      <c r="G10" s="19" t="s">
        <v>95</v>
      </c>
    </row>
    <row r="11" spans="1:9" x14ac:dyDescent="0.25">
      <c r="B11" s="19" t="s">
        <v>90</v>
      </c>
      <c r="C11" s="19" t="s">
        <v>92</v>
      </c>
    </row>
    <row r="12" spans="1:9" x14ac:dyDescent="0.25">
      <c r="D12" s="19" t="s">
        <v>94</v>
      </c>
      <c r="G12" s="19" t="s">
        <v>95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="130" zoomScaleNormal="130" workbookViewId="0">
      <selection activeCell="D16" sqref="D16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11.28515625" bestFit="1" customWidth="1"/>
    <col min="4" max="4" width="12.5703125" bestFit="1" customWidth="1"/>
  </cols>
  <sheetData>
    <row r="2" spans="1:7" ht="18" x14ac:dyDescent="0.25">
      <c r="A2" s="44" t="s">
        <v>33</v>
      </c>
      <c r="B2" s="44"/>
      <c r="C2" s="44"/>
      <c r="D2" s="44"/>
    </row>
    <row r="4" spans="1:7" ht="30" x14ac:dyDescent="0.25">
      <c r="C4" s="8" t="s">
        <v>34</v>
      </c>
      <c r="D4" s="9" t="s">
        <v>50</v>
      </c>
      <c r="F4" s="8" t="s">
        <v>34</v>
      </c>
    </row>
    <row r="5" spans="1:7" x14ac:dyDescent="0.25">
      <c r="F5" s="2" t="s">
        <v>35</v>
      </c>
      <c r="G5" s="14">
        <v>0.05</v>
      </c>
    </row>
    <row r="6" spans="1:7" x14ac:dyDescent="0.25">
      <c r="A6" s="1" t="s">
        <v>36</v>
      </c>
      <c r="B6" s="1" t="s">
        <v>37</v>
      </c>
      <c r="C6" s="1" t="s">
        <v>38</v>
      </c>
      <c r="D6" s="1" t="s">
        <v>39</v>
      </c>
      <c r="F6" s="2" t="s">
        <v>50</v>
      </c>
      <c r="G6" s="14">
        <v>0.02</v>
      </c>
    </row>
    <row r="7" spans="1:7" x14ac:dyDescent="0.25">
      <c r="A7" s="2">
        <v>3</v>
      </c>
      <c r="B7" s="2" t="s">
        <v>40</v>
      </c>
      <c r="C7" s="10">
        <v>10000</v>
      </c>
      <c r="D7" s="5">
        <f>C7*A7</f>
        <v>30000</v>
      </c>
      <c r="F7" s="2" t="s">
        <v>51</v>
      </c>
      <c r="G7" s="14">
        <v>0</v>
      </c>
    </row>
    <row r="8" spans="1:7" x14ac:dyDescent="0.25">
      <c r="A8" s="2">
        <v>2</v>
      </c>
      <c r="B8" s="2" t="s">
        <v>41</v>
      </c>
      <c r="C8" s="10">
        <v>8500</v>
      </c>
      <c r="D8" s="5">
        <f t="shared" ref="D8:D14" si="0">C8*A8</f>
        <v>17000</v>
      </c>
    </row>
    <row r="9" spans="1:7" x14ac:dyDescent="0.25">
      <c r="A9" s="2">
        <v>1</v>
      </c>
      <c r="B9" s="2" t="s">
        <v>42</v>
      </c>
      <c r="C9" s="10">
        <v>15500</v>
      </c>
      <c r="D9" s="5">
        <f t="shared" si="0"/>
        <v>15500</v>
      </c>
    </row>
    <row r="10" spans="1:7" x14ac:dyDescent="0.25">
      <c r="A10" s="2">
        <v>1</v>
      </c>
      <c r="B10" s="2" t="s">
        <v>43</v>
      </c>
      <c r="C10" s="10">
        <v>30000</v>
      </c>
      <c r="D10" s="5">
        <f t="shared" si="0"/>
        <v>30000</v>
      </c>
    </row>
    <row r="11" spans="1:7" x14ac:dyDescent="0.25">
      <c r="A11" s="2">
        <v>5</v>
      </c>
      <c r="B11" s="2" t="s">
        <v>44</v>
      </c>
      <c r="C11" s="10">
        <v>12000</v>
      </c>
      <c r="D11" s="5">
        <f t="shared" si="0"/>
        <v>60000</v>
      </c>
    </row>
    <row r="12" spans="1:7" x14ac:dyDescent="0.25">
      <c r="A12" s="2">
        <v>1</v>
      </c>
      <c r="B12" s="2" t="s">
        <v>45</v>
      </c>
      <c r="C12" s="10">
        <v>2500</v>
      </c>
      <c r="D12" s="5">
        <f t="shared" si="0"/>
        <v>2500</v>
      </c>
    </row>
    <row r="13" spans="1:7" x14ac:dyDescent="0.25">
      <c r="A13" s="2">
        <v>2</v>
      </c>
      <c r="B13" s="2" t="s">
        <v>46</v>
      </c>
      <c r="C13" s="10">
        <v>5500</v>
      </c>
      <c r="D13" s="5">
        <f t="shared" si="0"/>
        <v>11000</v>
      </c>
    </row>
    <row r="14" spans="1:7" x14ac:dyDescent="0.25">
      <c r="A14" s="2">
        <v>1</v>
      </c>
      <c r="B14" s="2" t="s">
        <v>47</v>
      </c>
      <c r="C14" s="10">
        <v>8500</v>
      </c>
      <c r="D14" s="5">
        <f t="shared" si="0"/>
        <v>8500</v>
      </c>
    </row>
    <row r="15" spans="1:7" x14ac:dyDescent="0.25">
      <c r="C15" s="1" t="s">
        <v>48</v>
      </c>
      <c r="D15" s="30">
        <f>IF(D4="Contado", 5%, IF(D4="Crédito", 2%, 0%))</f>
        <v>0.02</v>
      </c>
    </row>
    <row r="16" spans="1:7" x14ac:dyDescent="0.25">
      <c r="C16" s="1" t="s">
        <v>49</v>
      </c>
      <c r="D16" s="31">
        <f>SUM(D7:D14)-SUM(D7:D14)*D15</f>
        <v>171010</v>
      </c>
    </row>
    <row r="19" spans="2:5" x14ac:dyDescent="0.25">
      <c r="D19" t="s">
        <v>119</v>
      </c>
      <c r="E19" t="s">
        <v>121</v>
      </c>
    </row>
    <row r="20" spans="2:5" x14ac:dyDescent="0.25">
      <c r="B20" t="s">
        <v>90</v>
      </c>
      <c r="C20" t="s">
        <v>118</v>
      </c>
    </row>
    <row r="21" spans="2:5" x14ac:dyDescent="0.25">
      <c r="D21" t="s">
        <v>120</v>
      </c>
      <c r="E21" t="s">
        <v>122</v>
      </c>
    </row>
    <row r="24" spans="2:5" x14ac:dyDescent="0.25">
      <c r="B24" t="s">
        <v>123</v>
      </c>
    </row>
  </sheetData>
  <mergeCells count="1">
    <mergeCell ref="A2:D2"/>
  </mergeCells>
  <dataValidations count="1">
    <dataValidation type="list" allowBlank="1" showInputMessage="1" showErrorMessage="1" sqref="D4">
      <formula1>$F$5:$F$7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opLeftCell="D7" zoomScale="140" zoomScaleNormal="140" workbookViewId="0">
      <selection activeCell="D16" sqref="D16"/>
    </sheetView>
  </sheetViews>
  <sheetFormatPr baseColWidth="10" defaultRowHeight="15" x14ac:dyDescent="0.25"/>
  <sheetData>
    <row r="2" spans="1:4" ht="18" x14ac:dyDescent="0.25">
      <c r="A2" s="45" t="s">
        <v>52</v>
      </c>
      <c r="B2" s="46"/>
      <c r="C2" s="46"/>
      <c r="D2" s="47"/>
    </row>
    <row r="4" spans="1:4" x14ac:dyDescent="0.25">
      <c r="A4" s="11" t="s">
        <v>1</v>
      </c>
      <c r="B4" s="11" t="s">
        <v>3</v>
      </c>
      <c r="C4" s="11" t="s">
        <v>53</v>
      </c>
      <c r="D4" s="11" t="s">
        <v>54</v>
      </c>
    </row>
    <row r="5" spans="1:4" x14ac:dyDescent="0.25">
      <c r="A5" s="12" t="s">
        <v>55</v>
      </c>
      <c r="B5" s="12">
        <v>25</v>
      </c>
      <c r="C5" s="12" t="s">
        <v>56</v>
      </c>
      <c r="D5" s="12" t="str">
        <f>IF(OR(C5="CDMX",C5="Puebla"), "Apto", "No apto")</f>
        <v>Apto</v>
      </c>
    </row>
    <row r="6" spans="1:4" x14ac:dyDescent="0.25">
      <c r="A6" s="12" t="s">
        <v>57</v>
      </c>
      <c r="B6" s="12">
        <v>20</v>
      </c>
      <c r="C6" s="12" t="s">
        <v>58</v>
      </c>
      <c r="D6" s="12" t="str">
        <f t="shared" ref="D6:D8" si="0">IF(OR(C6="CDMX",C6="Puebla"), "Apto", "No apto")</f>
        <v>Apto</v>
      </c>
    </row>
    <row r="7" spans="1:4" x14ac:dyDescent="0.25">
      <c r="A7" s="12" t="s">
        <v>59</v>
      </c>
      <c r="B7" s="12">
        <v>24</v>
      </c>
      <c r="C7" s="12" t="s">
        <v>60</v>
      </c>
      <c r="D7" s="12" t="str">
        <f t="shared" si="0"/>
        <v>No apto</v>
      </c>
    </row>
    <row r="8" spans="1:4" x14ac:dyDescent="0.25">
      <c r="A8" s="12" t="s">
        <v>61</v>
      </c>
      <c r="B8" s="12">
        <v>18</v>
      </c>
      <c r="C8" s="12" t="s">
        <v>58</v>
      </c>
      <c r="D8" s="12" t="str">
        <f t="shared" si="0"/>
        <v>Apto</v>
      </c>
    </row>
    <row r="12" spans="1:4" ht="18" x14ac:dyDescent="0.25">
      <c r="A12" s="45" t="s">
        <v>52</v>
      </c>
      <c r="B12" s="46"/>
      <c r="C12" s="46"/>
      <c r="D12" s="47"/>
    </row>
    <row r="14" spans="1:4" x14ac:dyDescent="0.25">
      <c r="A14" s="11" t="s">
        <v>1</v>
      </c>
      <c r="B14" s="11" t="s">
        <v>3</v>
      </c>
      <c r="C14" s="11" t="s">
        <v>53</v>
      </c>
      <c r="D14" s="11" t="s">
        <v>54</v>
      </c>
    </row>
    <row r="15" spans="1:4" x14ac:dyDescent="0.25">
      <c r="A15" s="12" t="s">
        <v>55</v>
      </c>
      <c r="B15" s="12">
        <v>25</v>
      </c>
      <c r="C15" s="12" t="s">
        <v>56</v>
      </c>
      <c r="D15" s="12" t="str">
        <f>IF(AND(OR(C15="CDMX",C15="Puebla"), B15&gt;=20,B15&lt;25), "Apto", "No apto")</f>
        <v>No apto</v>
      </c>
    </row>
    <row r="16" spans="1:4" x14ac:dyDescent="0.25">
      <c r="A16" s="12" t="s">
        <v>57</v>
      </c>
      <c r="B16" s="12">
        <v>20</v>
      </c>
      <c r="C16" s="12" t="s">
        <v>58</v>
      </c>
      <c r="D16" s="12" t="str">
        <f>IF(AND(OR(C16="CDMX",C16="Puebla"), B16&gt;=20,B16&lt;25), "Apto", "No apto")</f>
        <v>Apto</v>
      </c>
    </row>
    <row r="17" spans="1:4" x14ac:dyDescent="0.25">
      <c r="A17" s="12" t="s">
        <v>59</v>
      </c>
      <c r="B17" s="12">
        <v>24</v>
      </c>
      <c r="C17" s="12" t="s">
        <v>60</v>
      </c>
      <c r="D17" s="12" t="str">
        <f t="shared" ref="D17:D18" si="1">IF(AND(OR(C17="CDMX",C17="Puebla"), B17&gt;=20,B17&lt;25), "Apto", "No apto")</f>
        <v>No apto</v>
      </c>
    </row>
    <row r="18" spans="1:4" x14ac:dyDescent="0.25">
      <c r="A18" s="12" t="s">
        <v>61</v>
      </c>
      <c r="B18" s="12">
        <v>18</v>
      </c>
      <c r="C18" s="12" t="s">
        <v>58</v>
      </c>
      <c r="D18" s="12" t="str">
        <f t="shared" si="1"/>
        <v>No apto</v>
      </c>
    </row>
    <row r="23" spans="1:4" x14ac:dyDescent="0.25">
      <c r="A23" t="s">
        <v>115</v>
      </c>
      <c r="B23" t="s">
        <v>112</v>
      </c>
      <c r="D23" t="s">
        <v>114</v>
      </c>
    </row>
    <row r="24" spans="1:4" x14ac:dyDescent="0.25">
      <c r="A24" t="s">
        <v>116</v>
      </c>
      <c r="B24" t="s">
        <v>113</v>
      </c>
      <c r="D24" t="s">
        <v>117</v>
      </c>
    </row>
  </sheetData>
  <mergeCells count="2">
    <mergeCell ref="A2:D2"/>
    <mergeCell ref="A12:D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selection activeCell="D15" sqref="D15"/>
    </sheetView>
  </sheetViews>
  <sheetFormatPr baseColWidth="10" defaultRowHeight="15" x14ac:dyDescent="0.25"/>
  <cols>
    <col min="2" max="2" width="15.28515625" customWidth="1"/>
    <col min="3" max="3" width="13.85546875" customWidth="1"/>
    <col min="5" max="5" width="15.42578125" customWidth="1"/>
  </cols>
  <sheetData>
    <row r="1" spans="1:8" ht="18" x14ac:dyDescent="0.25">
      <c r="A1" s="48" t="s">
        <v>98</v>
      </c>
      <c r="B1" s="48"/>
      <c r="C1" s="48"/>
      <c r="D1" s="48"/>
      <c r="E1" s="48"/>
    </row>
    <row r="3" spans="1:8" x14ac:dyDescent="0.25">
      <c r="A3" s="23" t="s">
        <v>99</v>
      </c>
      <c r="B3" s="23" t="s">
        <v>37</v>
      </c>
      <c r="C3" s="23" t="s">
        <v>36</v>
      </c>
      <c r="D3" s="23" t="s">
        <v>74</v>
      </c>
      <c r="E3" s="23" t="s">
        <v>49</v>
      </c>
      <c r="H3" s="28" t="s">
        <v>108</v>
      </c>
    </row>
    <row r="4" spans="1:8" x14ac:dyDescent="0.25">
      <c r="A4" s="7">
        <v>101</v>
      </c>
      <c r="B4" s="2" t="str">
        <f>VLOOKUP(A4,Tabla7!$A$4:$C$11,2,FALSE)</f>
        <v>Lápiz</v>
      </c>
      <c r="C4" s="2">
        <v>5</v>
      </c>
      <c r="D4" s="24">
        <f>VLOOKUP(A4,Tabla7!$A$4:$C$11,3,0)</f>
        <v>24</v>
      </c>
      <c r="E4" s="25">
        <f>IFERROR(C4*D4, 0)</f>
        <v>120</v>
      </c>
      <c r="H4" t="s">
        <v>109</v>
      </c>
    </row>
    <row r="5" spans="1:8" x14ac:dyDescent="0.25">
      <c r="A5" s="7">
        <v>105</v>
      </c>
      <c r="B5" s="2" t="str">
        <f>VLOOKUP(A5,Tabla7!$A$4:$C$11,2,FALSE)</f>
        <v>Cuaderno</v>
      </c>
      <c r="C5" s="2">
        <v>10</v>
      </c>
      <c r="D5" s="24">
        <f>VLOOKUP(A5,Tabla7!$A$4:$C$11,3,0)</f>
        <v>35</v>
      </c>
      <c r="E5" s="25">
        <f>IFERROR(C5*D5,0)</f>
        <v>350</v>
      </c>
    </row>
    <row r="6" spans="1:8" x14ac:dyDescent="0.25">
      <c r="A6" s="7">
        <v>102</v>
      </c>
      <c r="B6" s="2" t="str">
        <f>VLOOKUP(A6,Tabla7!$A$4:$C$11,2,FALSE)</f>
        <v>Pluma</v>
      </c>
      <c r="C6" s="2">
        <v>15</v>
      </c>
      <c r="D6" s="24">
        <f>VLOOKUP(A6,Tabla7!$A$4:$C$11,3,0)</f>
        <v>10</v>
      </c>
      <c r="E6" s="25">
        <f t="shared" ref="E5:E11" si="0">IFERROR(C6*D6,0)</f>
        <v>150</v>
      </c>
    </row>
    <row r="7" spans="1:8" x14ac:dyDescent="0.25">
      <c r="A7" s="7">
        <v>106</v>
      </c>
      <c r="B7" s="2" t="str">
        <f>VLOOKUP(A7,Tabla7!$A$4:$C$11,2,FALSE)</f>
        <v>Carpeta</v>
      </c>
      <c r="C7" s="2">
        <v>20</v>
      </c>
      <c r="D7" s="24">
        <f>VLOOKUP(A7,Tabla7!$A$4:$C$11,3,0)</f>
        <v>100</v>
      </c>
      <c r="E7" s="25">
        <f t="shared" si="0"/>
        <v>2000</v>
      </c>
    </row>
    <row r="8" spans="1:8" x14ac:dyDescent="0.25">
      <c r="A8" s="7">
        <v>101</v>
      </c>
      <c r="B8" s="2" t="str">
        <f>VLOOKUP(A8,Tabla7!$A$4:$C$11,2,FALSE)</f>
        <v>Lápiz</v>
      </c>
      <c r="C8" s="2">
        <v>25</v>
      </c>
      <c r="D8" s="24">
        <f>VLOOKUP(A8,Tabla7!$A$4:$C$11,3,0)</f>
        <v>24</v>
      </c>
      <c r="E8" s="25">
        <f t="shared" si="0"/>
        <v>600</v>
      </c>
    </row>
    <row r="9" spans="1:8" x14ac:dyDescent="0.25">
      <c r="A9" s="7">
        <v>105</v>
      </c>
      <c r="B9" s="2" t="str">
        <f>VLOOKUP(A9,Tabla7!$A$4:$C$11,2,FALSE)</f>
        <v>Cuaderno</v>
      </c>
      <c r="C9" s="2">
        <v>30</v>
      </c>
      <c r="D9" s="24">
        <f>VLOOKUP(A9,Tabla7!$A$4:$C$11,3,0)</f>
        <v>35</v>
      </c>
      <c r="E9" s="25">
        <f t="shared" si="0"/>
        <v>1050</v>
      </c>
    </row>
    <row r="10" spans="1:8" x14ac:dyDescent="0.25">
      <c r="A10" s="7">
        <v>108</v>
      </c>
      <c r="B10" s="2" t="str">
        <f>VLOOKUP(A10,Tabla7!$A$4:$C$11,2,FALSE)</f>
        <v>Hojas de colores</v>
      </c>
      <c r="C10" s="2">
        <v>35</v>
      </c>
      <c r="D10" s="24">
        <f>VLOOKUP(A10,Tabla7!$A$4:$C$11,3,0)</f>
        <v>100</v>
      </c>
      <c r="E10" s="25">
        <f t="shared" si="0"/>
        <v>3500</v>
      </c>
    </row>
    <row r="11" spans="1:8" x14ac:dyDescent="0.25">
      <c r="A11" s="7">
        <v>108</v>
      </c>
      <c r="B11" s="2" t="str">
        <f>VLOOKUP(A11,Tabla7!$A$4:$C$11,2,FALSE)</f>
        <v>Hojas de colores</v>
      </c>
      <c r="C11" s="2">
        <v>40</v>
      </c>
      <c r="D11" s="24">
        <f>VLOOKUP(A11,Tabla7!$A$4:$C$11,3,0)</f>
        <v>100</v>
      </c>
      <c r="E11" s="25">
        <f t="shared" si="0"/>
        <v>4000</v>
      </c>
    </row>
    <row r="12" spans="1:8" x14ac:dyDescent="0.25">
      <c r="B12" s="49" t="s">
        <v>49</v>
      </c>
      <c r="C12" s="50"/>
      <c r="D12" s="51"/>
      <c r="E12" s="26">
        <f>SUM(E4:E11)</f>
        <v>11770</v>
      </c>
    </row>
    <row r="14" spans="1:8" x14ac:dyDescent="0.25">
      <c r="C14" s="16">
        <v>1</v>
      </c>
      <c r="D14">
        <v>2</v>
      </c>
      <c r="E14">
        <f>C14*D14</f>
        <v>2</v>
      </c>
    </row>
    <row r="15" spans="1:8" x14ac:dyDescent="0.25">
      <c r="C15" s="16">
        <v>2</v>
      </c>
      <c r="D15">
        <v>4</v>
      </c>
      <c r="E15">
        <f>C15*D15</f>
        <v>8</v>
      </c>
    </row>
    <row r="17" spans="1:5" ht="23.25" x14ac:dyDescent="0.35">
      <c r="C17" s="52" t="s">
        <v>124</v>
      </c>
    </row>
    <row r="19" spans="1:5" x14ac:dyDescent="0.25">
      <c r="A19" s="23" t="s">
        <v>99</v>
      </c>
      <c r="B19" s="23" t="s">
        <v>37</v>
      </c>
      <c r="C19" s="23" t="s">
        <v>36</v>
      </c>
      <c r="D19" s="23" t="s">
        <v>74</v>
      </c>
      <c r="E19" s="23" t="s">
        <v>49</v>
      </c>
    </row>
    <row r="20" spans="1:5" x14ac:dyDescent="0.25">
      <c r="A20" s="7">
        <v>106</v>
      </c>
      <c r="B20" s="2" t="str">
        <f>IFERROR(VLOOKUP(A20,Tabla7!$B$4:$C$11,2,FALSE), "")</f>
        <v/>
      </c>
      <c r="C20" s="2">
        <v>5</v>
      </c>
      <c r="D20" s="24" t="str">
        <f>IFERROR(VLOOKUP(A20,Tabla7!$B$4:$C$11,3,0), "")</f>
        <v/>
      </c>
      <c r="E20" s="25">
        <f>IFERROR(C20*D20, 0)</f>
        <v>0</v>
      </c>
    </row>
    <row r="22" spans="1:5" x14ac:dyDescent="0.25">
      <c r="C22" t="str">
        <f>IFERROR(C25, "")</f>
        <v/>
      </c>
    </row>
    <row r="25" spans="1:5" x14ac:dyDescent="0.25">
      <c r="C25" t="e">
        <f>5/0</f>
        <v>#DIV/0!</v>
      </c>
    </row>
  </sheetData>
  <mergeCells count="2">
    <mergeCell ref="A1:E1"/>
    <mergeCell ref="B12:D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Solo valores de la lista " prompt="Solo tenemos estos productos en inventario">
          <x14:formula1>
            <xm:f>Tabla7!$A$4:$A$11</xm:f>
          </x14:formula1>
          <xm:sqref>A20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0" zoomScaleNormal="130" workbookViewId="0">
      <selection activeCell="B14" sqref="B14"/>
    </sheetView>
  </sheetViews>
  <sheetFormatPr baseColWidth="10" defaultRowHeight="15" x14ac:dyDescent="0.25"/>
  <cols>
    <col min="2" max="2" width="15.42578125" bestFit="1" customWidth="1"/>
  </cols>
  <sheetData>
    <row r="1" spans="1:3" ht="18" x14ac:dyDescent="0.25">
      <c r="B1" s="48"/>
      <c r="C1" s="48"/>
    </row>
    <row r="3" spans="1:3" x14ac:dyDescent="0.25">
      <c r="A3" s="23" t="s">
        <v>99</v>
      </c>
      <c r="B3" s="23" t="s">
        <v>37</v>
      </c>
      <c r="C3" s="23" t="s">
        <v>74</v>
      </c>
    </row>
    <row r="4" spans="1:3" x14ac:dyDescent="0.25">
      <c r="A4" s="7">
        <v>101</v>
      </c>
      <c r="B4" s="2" t="s">
        <v>100</v>
      </c>
      <c r="C4" s="27">
        <v>24</v>
      </c>
    </row>
    <row r="5" spans="1:3" x14ac:dyDescent="0.25">
      <c r="A5" s="7">
        <v>102</v>
      </c>
      <c r="B5" s="2" t="s">
        <v>101</v>
      </c>
      <c r="C5" s="27">
        <v>10</v>
      </c>
    </row>
    <row r="6" spans="1:3" x14ac:dyDescent="0.25">
      <c r="A6" s="7">
        <v>103</v>
      </c>
      <c r="B6" s="2" t="s">
        <v>102</v>
      </c>
      <c r="C6" s="27">
        <v>5</v>
      </c>
    </row>
    <row r="7" spans="1:3" x14ac:dyDescent="0.25">
      <c r="A7" s="7">
        <v>104</v>
      </c>
      <c r="B7" s="2" t="s">
        <v>103</v>
      </c>
      <c r="C7" s="27">
        <v>10</v>
      </c>
    </row>
    <row r="8" spans="1:3" x14ac:dyDescent="0.25">
      <c r="A8" s="7">
        <v>105</v>
      </c>
      <c r="B8" s="2" t="s">
        <v>104</v>
      </c>
      <c r="C8" s="27">
        <v>35</v>
      </c>
    </row>
    <row r="9" spans="1:3" x14ac:dyDescent="0.25">
      <c r="A9" s="7">
        <v>106</v>
      </c>
      <c r="B9" s="2" t="s">
        <v>105</v>
      </c>
      <c r="C9" s="27">
        <v>100</v>
      </c>
    </row>
    <row r="10" spans="1:3" x14ac:dyDescent="0.25">
      <c r="A10" s="7">
        <v>107</v>
      </c>
      <c r="B10" s="2" t="s">
        <v>106</v>
      </c>
      <c r="C10" s="27">
        <v>50</v>
      </c>
    </row>
    <row r="11" spans="1:3" x14ac:dyDescent="0.25">
      <c r="A11" s="7">
        <v>108</v>
      </c>
      <c r="B11" s="2" t="s">
        <v>107</v>
      </c>
      <c r="C11" s="27">
        <v>100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Cálculo</vt:lpstr>
      <vt:lpstr>Tabla 1</vt:lpstr>
      <vt:lpstr>Tabla 2</vt:lpstr>
      <vt:lpstr>Tabla 3</vt:lpstr>
      <vt:lpstr>Tabla 4</vt:lpstr>
      <vt:lpstr>Tabla 5</vt:lpstr>
      <vt:lpstr>Tabla 6</vt:lpstr>
      <vt:lpstr>Tabla7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2023-03-27T21:39:25Z</dcterms:created>
  <dcterms:modified xsi:type="dcterms:W3CDTF">2023-04-11T02:01:19Z</dcterms:modified>
</cp:coreProperties>
</file>