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BOLSP20\COBCJF01\"/>
    </mc:Choice>
  </mc:AlternateContent>
  <xr:revisionPtr revIDLastSave="0" documentId="8_{CB59BD65-9802-4B0E-B5AC-F98B5FB53ED1}" xr6:coauthVersionLast="44" xr6:coauthVersionMax="44" xr10:uidLastSave="{00000000-0000-0000-0000-000000000000}"/>
  <bookViews>
    <workbookView xWindow="7200" yWindow="3015" windowWidth="21600" windowHeight="12735" xr2:uid="{6E1A3E42-5839-411D-8AB0-D3A5F639CD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1" i="1" l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20" i="1"/>
  <c r="L11" i="1"/>
  <c r="L12" i="1"/>
  <c r="L13" i="1"/>
  <c r="L14" i="1"/>
  <c r="L15" i="1"/>
  <c r="L16" i="1"/>
  <c r="L7" i="1"/>
  <c r="L8" i="1"/>
  <c r="L9" i="1"/>
  <c r="L10" i="1"/>
  <c r="L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3" i="1"/>
  <c r="E3" i="1"/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I17" i="1"/>
  <c r="J17" i="1"/>
  <c r="K17" i="1"/>
  <c r="M17" i="1"/>
  <c r="N17" i="1"/>
  <c r="R17" i="1"/>
  <c r="S17" i="1"/>
  <c r="T17" i="1"/>
  <c r="U17" i="1"/>
  <c r="I18" i="1"/>
  <c r="J18" i="1"/>
  <c r="K18" i="1"/>
  <c r="O18" i="1"/>
  <c r="M18" i="1"/>
  <c r="N18" i="1"/>
  <c r="R18" i="1"/>
  <c r="S18" i="1"/>
  <c r="T18" i="1"/>
  <c r="U18" i="1"/>
  <c r="I19" i="1"/>
  <c r="J19" i="1"/>
  <c r="K19" i="1"/>
  <c r="O19" i="1"/>
  <c r="M19" i="1"/>
  <c r="N19" i="1"/>
  <c r="R19" i="1"/>
  <c r="S19" i="1"/>
  <c r="T19" i="1"/>
  <c r="U19" i="1"/>
  <c r="I20" i="1"/>
  <c r="J20" i="1"/>
  <c r="K20" i="1"/>
  <c r="O20" i="1"/>
  <c r="M20" i="1"/>
  <c r="N20" i="1"/>
  <c r="R20" i="1"/>
  <c r="S20" i="1"/>
  <c r="T20" i="1"/>
  <c r="U20" i="1"/>
  <c r="I21" i="1"/>
  <c r="J21" i="1"/>
  <c r="K21" i="1"/>
  <c r="O21" i="1"/>
  <c r="M21" i="1"/>
  <c r="N21" i="1"/>
  <c r="R21" i="1"/>
  <c r="S21" i="1"/>
  <c r="T21" i="1"/>
  <c r="U21" i="1"/>
  <c r="I22" i="1"/>
  <c r="J22" i="1"/>
  <c r="K22" i="1"/>
  <c r="O22" i="1"/>
  <c r="M22" i="1"/>
  <c r="N22" i="1"/>
  <c r="R22" i="1"/>
  <c r="S22" i="1"/>
  <c r="T22" i="1"/>
  <c r="U22" i="1"/>
  <c r="I23" i="1"/>
  <c r="J23" i="1"/>
  <c r="K23" i="1"/>
  <c r="O23" i="1"/>
  <c r="M23" i="1"/>
  <c r="N23" i="1"/>
  <c r="R23" i="1"/>
  <c r="S23" i="1"/>
  <c r="T23" i="1"/>
  <c r="U23" i="1"/>
  <c r="I24" i="1"/>
  <c r="J24" i="1"/>
  <c r="K24" i="1"/>
  <c r="O24" i="1"/>
  <c r="M24" i="1"/>
  <c r="N24" i="1"/>
  <c r="R24" i="1"/>
  <c r="S24" i="1"/>
  <c r="T24" i="1"/>
  <c r="U24" i="1"/>
  <c r="I25" i="1"/>
  <c r="J25" i="1"/>
  <c r="K25" i="1"/>
  <c r="O25" i="1"/>
  <c r="M25" i="1"/>
  <c r="N25" i="1"/>
  <c r="R25" i="1"/>
  <c r="S25" i="1"/>
  <c r="T25" i="1"/>
  <c r="U25" i="1"/>
  <c r="I26" i="1"/>
  <c r="J26" i="1"/>
  <c r="K26" i="1"/>
  <c r="O26" i="1"/>
  <c r="M26" i="1"/>
  <c r="N26" i="1"/>
  <c r="R26" i="1"/>
  <c r="T26" i="1"/>
  <c r="U26" i="1"/>
  <c r="I27" i="1"/>
  <c r="J27" i="1"/>
  <c r="K27" i="1"/>
  <c r="O27" i="1"/>
  <c r="M27" i="1"/>
  <c r="N27" i="1"/>
  <c r="R27" i="1"/>
  <c r="T27" i="1"/>
  <c r="U27" i="1"/>
  <c r="I28" i="1"/>
  <c r="J28" i="1"/>
  <c r="K28" i="1"/>
  <c r="O28" i="1"/>
  <c r="M28" i="1"/>
  <c r="N28" i="1"/>
  <c r="R28" i="1"/>
  <c r="S28" i="1"/>
  <c r="U28" i="1"/>
  <c r="I29" i="1"/>
  <c r="J29" i="1"/>
  <c r="K29" i="1"/>
  <c r="O29" i="1"/>
  <c r="M29" i="1"/>
  <c r="N29" i="1"/>
  <c r="R29" i="1"/>
  <c r="S29" i="1"/>
  <c r="U29" i="1"/>
  <c r="I30" i="1"/>
  <c r="J30" i="1"/>
  <c r="K30" i="1"/>
  <c r="O30" i="1"/>
  <c r="M30" i="1"/>
  <c r="N30" i="1"/>
  <c r="R30" i="1"/>
  <c r="S30" i="1"/>
  <c r="U30" i="1"/>
  <c r="I31" i="1"/>
  <c r="J31" i="1"/>
  <c r="K31" i="1"/>
  <c r="O31" i="1"/>
  <c r="M31" i="1"/>
  <c r="N31" i="1"/>
  <c r="R31" i="1"/>
  <c r="S31" i="1"/>
  <c r="T31" i="1"/>
  <c r="I32" i="1"/>
  <c r="J32" i="1"/>
  <c r="K32" i="1"/>
  <c r="O32" i="1"/>
  <c r="M32" i="1"/>
  <c r="N32" i="1"/>
  <c r="R32" i="1"/>
  <c r="S32" i="1"/>
  <c r="T32" i="1"/>
  <c r="I33" i="1"/>
  <c r="J33" i="1"/>
  <c r="K33" i="1"/>
  <c r="O33" i="1"/>
  <c r="M33" i="1"/>
  <c r="N33" i="1"/>
  <c r="R33" i="1"/>
  <c r="S33" i="1"/>
  <c r="T33" i="1"/>
  <c r="I34" i="1"/>
  <c r="J34" i="1"/>
  <c r="K34" i="1"/>
  <c r="O34" i="1"/>
  <c r="M34" i="1"/>
  <c r="N34" i="1"/>
  <c r="S34" i="1"/>
  <c r="T34" i="1"/>
  <c r="U34" i="1"/>
  <c r="I35" i="1"/>
  <c r="J35" i="1"/>
  <c r="K35" i="1"/>
  <c r="O35" i="1"/>
  <c r="M35" i="1"/>
  <c r="N35" i="1"/>
  <c r="R35" i="1"/>
  <c r="S35" i="1"/>
  <c r="T35" i="1"/>
  <c r="U35" i="1"/>
  <c r="I36" i="1"/>
  <c r="J36" i="1"/>
  <c r="K36" i="1"/>
  <c r="M36" i="1"/>
  <c r="N36" i="1"/>
  <c r="R36" i="1"/>
  <c r="S36" i="1"/>
  <c r="T36" i="1"/>
  <c r="U36" i="1"/>
  <c r="I37" i="1"/>
  <c r="J37" i="1"/>
  <c r="K37" i="1"/>
  <c r="O37" i="1"/>
  <c r="M37" i="1"/>
  <c r="N37" i="1"/>
  <c r="R37" i="1"/>
  <c r="S37" i="1"/>
  <c r="T37" i="1"/>
  <c r="U37" i="1"/>
  <c r="I38" i="1"/>
  <c r="J38" i="1"/>
  <c r="K38" i="1"/>
  <c r="O38" i="1"/>
  <c r="M38" i="1"/>
  <c r="N38" i="1"/>
  <c r="R38" i="1"/>
  <c r="S38" i="1"/>
  <c r="T38" i="1"/>
  <c r="U38" i="1"/>
  <c r="I39" i="1"/>
  <c r="J39" i="1"/>
  <c r="K39" i="1"/>
  <c r="O39" i="1"/>
  <c r="M39" i="1"/>
  <c r="N39" i="1"/>
  <c r="R39" i="1"/>
  <c r="S39" i="1"/>
  <c r="T39" i="1"/>
  <c r="U39" i="1"/>
  <c r="I40" i="1"/>
  <c r="J40" i="1"/>
  <c r="K40" i="1"/>
  <c r="O40" i="1"/>
  <c r="M40" i="1"/>
  <c r="N40" i="1"/>
  <c r="R40" i="1"/>
  <c r="S40" i="1"/>
  <c r="T40" i="1"/>
  <c r="U40" i="1"/>
  <c r="I41" i="1"/>
  <c r="J41" i="1"/>
  <c r="K41" i="1"/>
  <c r="O41" i="1"/>
  <c r="M41" i="1"/>
  <c r="N41" i="1"/>
  <c r="R41" i="1"/>
  <c r="S41" i="1"/>
  <c r="T41" i="1"/>
  <c r="U41" i="1"/>
  <c r="I42" i="1"/>
  <c r="J42" i="1"/>
  <c r="K42" i="1"/>
  <c r="O42" i="1"/>
  <c r="M42" i="1"/>
  <c r="N42" i="1"/>
  <c r="R42" i="1"/>
  <c r="S42" i="1"/>
  <c r="T42" i="1"/>
  <c r="U42" i="1"/>
  <c r="I43" i="1"/>
  <c r="J43" i="1"/>
  <c r="K43" i="1"/>
  <c r="M43" i="1"/>
  <c r="N43" i="1"/>
  <c r="R43" i="1"/>
  <c r="S43" i="1"/>
  <c r="T43" i="1"/>
  <c r="U43" i="1"/>
  <c r="I44" i="1"/>
  <c r="J44" i="1"/>
  <c r="K44" i="1"/>
  <c r="M44" i="1"/>
  <c r="N44" i="1"/>
  <c r="R44" i="1"/>
  <c r="S44" i="1"/>
  <c r="T44" i="1"/>
  <c r="U44" i="1"/>
  <c r="I45" i="1"/>
  <c r="J45" i="1"/>
  <c r="K45" i="1"/>
  <c r="O45" i="1"/>
  <c r="M45" i="1"/>
  <c r="N45" i="1"/>
  <c r="R45" i="1"/>
  <c r="S45" i="1"/>
  <c r="T45" i="1"/>
  <c r="U45" i="1"/>
  <c r="I46" i="1"/>
  <c r="J46" i="1"/>
  <c r="K46" i="1"/>
  <c r="O46" i="1"/>
  <c r="M46" i="1"/>
  <c r="N46" i="1"/>
  <c r="R46" i="1"/>
  <c r="S46" i="1"/>
  <c r="T46" i="1"/>
  <c r="U46" i="1"/>
  <c r="I47" i="1"/>
  <c r="J47" i="1"/>
  <c r="K47" i="1"/>
  <c r="O47" i="1"/>
  <c r="M47" i="1"/>
  <c r="N47" i="1"/>
  <c r="R47" i="1"/>
  <c r="S47" i="1"/>
  <c r="T47" i="1"/>
  <c r="U47" i="1"/>
  <c r="I48" i="1"/>
  <c r="J48" i="1"/>
  <c r="K48" i="1"/>
  <c r="O48" i="1"/>
  <c r="M48" i="1"/>
  <c r="N48" i="1"/>
  <c r="R48" i="1"/>
  <c r="S48" i="1"/>
  <c r="T48" i="1"/>
  <c r="U48" i="1"/>
  <c r="I49" i="1"/>
  <c r="J49" i="1"/>
  <c r="K49" i="1"/>
  <c r="O49" i="1"/>
  <c r="M49" i="1"/>
  <c r="N49" i="1"/>
  <c r="R49" i="1"/>
  <c r="S49" i="1"/>
  <c r="T49" i="1"/>
  <c r="U49" i="1"/>
  <c r="I50" i="1"/>
  <c r="J50" i="1"/>
  <c r="K50" i="1"/>
  <c r="O50" i="1"/>
  <c r="M50" i="1"/>
  <c r="N50" i="1"/>
  <c r="R50" i="1"/>
  <c r="S50" i="1"/>
  <c r="T50" i="1"/>
  <c r="U50" i="1"/>
  <c r="I51" i="1"/>
  <c r="J51" i="1"/>
  <c r="K51" i="1"/>
  <c r="M51" i="1"/>
  <c r="N51" i="1"/>
  <c r="R51" i="1"/>
  <c r="S51" i="1"/>
  <c r="T51" i="1"/>
  <c r="U51" i="1"/>
  <c r="I52" i="1"/>
  <c r="J52" i="1"/>
  <c r="K52" i="1"/>
  <c r="O52" i="1"/>
  <c r="M52" i="1"/>
  <c r="N52" i="1"/>
  <c r="R52" i="1"/>
  <c r="S52" i="1"/>
  <c r="T52" i="1"/>
  <c r="U52" i="1"/>
  <c r="I53" i="1"/>
  <c r="J53" i="1"/>
  <c r="K53" i="1"/>
  <c r="O53" i="1"/>
  <c r="M53" i="1"/>
  <c r="N53" i="1"/>
  <c r="R53" i="1"/>
  <c r="S53" i="1"/>
  <c r="T53" i="1"/>
  <c r="U53" i="1"/>
  <c r="I54" i="1"/>
  <c r="J54" i="1"/>
  <c r="K54" i="1"/>
  <c r="O54" i="1"/>
  <c r="M54" i="1"/>
  <c r="N54" i="1"/>
  <c r="R54" i="1"/>
  <c r="S54" i="1"/>
  <c r="T54" i="1"/>
  <c r="U54" i="1"/>
  <c r="I16" i="1"/>
  <c r="J16" i="1"/>
  <c r="O16" i="1"/>
  <c r="M16" i="1"/>
  <c r="N16" i="1"/>
  <c r="R16" i="1"/>
  <c r="S16" i="1"/>
  <c r="T16" i="1"/>
  <c r="U16" i="1"/>
  <c r="O4" i="1"/>
  <c r="O5" i="1"/>
  <c r="O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  <c r="R4" i="1"/>
  <c r="R5" i="1"/>
  <c r="R6" i="1"/>
  <c r="R7" i="1"/>
  <c r="R8" i="1"/>
  <c r="R9" i="1"/>
  <c r="R10" i="1"/>
  <c r="R11" i="1"/>
  <c r="R12" i="1"/>
  <c r="R13" i="1"/>
  <c r="R14" i="1"/>
  <c r="R15" i="1"/>
  <c r="R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U3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3" i="1"/>
  <c r="N7" i="1"/>
  <c r="E4" i="1"/>
  <c r="H4" i="1" s="1"/>
  <c r="E5" i="1"/>
  <c r="H5" i="1" s="1"/>
  <c r="E6" i="1"/>
  <c r="H6" i="1" s="1"/>
  <c r="E7" i="1"/>
  <c r="H7" i="1" s="1"/>
  <c r="H8" i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H3" i="1"/>
  <c r="W48" i="1" l="1"/>
  <c r="W40" i="1"/>
  <c r="W24" i="1"/>
  <c r="W21" i="1"/>
  <c r="W26" i="1"/>
  <c r="W18" i="1"/>
  <c r="W16" i="1"/>
  <c r="W23" i="1"/>
  <c r="W47" i="1"/>
  <c r="W39" i="1"/>
  <c r="W31" i="1"/>
  <c r="W22" i="1"/>
  <c r="W54" i="1"/>
  <c r="W46" i="1"/>
  <c r="W38" i="1"/>
  <c r="W30" i="1"/>
  <c r="W32" i="1"/>
  <c r="W53" i="1"/>
  <c r="W45" i="1"/>
  <c r="W37" i="1"/>
  <c r="W29" i="1"/>
  <c r="W20" i="1"/>
  <c r="W52" i="1"/>
  <c r="W28" i="1"/>
  <c r="W27" i="1"/>
  <c r="W19" i="1"/>
  <c r="W35" i="1"/>
  <c r="W50" i="1"/>
  <c r="W42" i="1"/>
  <c r="W34" i="1"/>
  <c r="W25" i="1"/>
  <c r="W17" i="1"/>
  <c r="W49" i="1"/>
  <c r="W41" i="1"/>
  <c r="W33" i="1"/>
  <c r="O44" i="1"/>
  <c r="W44" i="1" s="1"/>
  <c r="O51" i="1"/>
  <c r="W51" i="1" s="1"/>
  <c r="O36" i="1"/>
  <c r="W36" i="1" s="1"/>
  <c r="O43" i="1"/>
  <c r="W43" i="1" s="1"/>
  <c r="O6" i="1"/>
  <c r="O7" i="1"/>
  <c r="O8" i="1"/>
  <c r="O9" i="1"/>
  <c r="O10" i="1"/>
  <c r="O11" i="1"/>
  <c r="O12" i="1"/>
  <c r="O13" i="1"/>
  <c r="O14" i="1"/>
  <c r="O15" i="1"/>
  <c r="K4" i="1"/>
  <c r="K5" i="1"/>
  <c r="K6" i="1"/>
  <c r="K7" i="1"/>
  <c r="K8" i="1"/>
  <c r="K9" i="1"/>
  <c r="K10" i="1"/>
  <c r="K11" i="1"/>
  <c r="K12" i="1"/>
  <c r="K13" i="1"/>
  <c r="K3" i="1"/>
  <c r="J4" i="1"/>
  <c r="J5" i="1"/>
  <c r="J6" i="1"/>
  <c r="J7" i="1"/>
  <c r="J8" i="1"/>
  <c r="J9" i="1"/>
  <c r="J10" i="1"/>
  <c r="J14" i="1"/>
  <c r="J15" i="1"/>
  <c r="J3" i="1"/>
  <c r="I4" i="1"/>
  <c r="I5" i="1"/>
  <c r="I6" i="1"/>
  <c r="I7" i="1"/>
  <c r="I8" i="1"/>
  <c r="I11" i="1"/>
  <c r="I12" i="1"/>
  <c r="I13" i="1"/>
  <c r="I14" i="1"/>
  <c r="I15" i="1"/>
  <c r="I3" i="1"/>
  <c r="M4" i="1"/>
  <c r="N4" i="1"/>
  <c r="M5" i="1"/>
  <c r="N5" i="1"/>
  <c r="M6" i="1"/>
  <c r="N6" i="1"/>
  <c r="M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N3" i="1"/>
  <c r="M3" i="1"/>
  <c r="W3" i="1" l="1"/>
  <c r="W10" i="1"/>
  <c r="W7" i="1"/>
  <c r="W9" i="1"/>
  <c r="W4" i="1"/>
  <c r="W13" i="1"/>
  <c r="W11" i="1"/>
  <c r="W8" i="1"/>
  <c r="W6" i="1"/>
  <c r="W15" i="1"/>
  <c r="W5" i="1"/>
  <c r="W14" i="1"/>
  <c r="W12" i="1"/>
</calcChain>
</file>

<file path=xl/sharedStrings.xml><?xml version="1.0" encoding="utf-8"?>
<sst xmlns="http://schemas.openxmlformats.org/spreadsheetml/2006/main" count="291" uniqueCount="141">
  <si>
    <t>campground</t>
  </si>
  <si>
    <t>Lname</t>
  </si>
  <si>
    <t>fname</t>
  </si>
  <si>
    <t>BUCK CREEK</t>
  </si>
  <si>
    <t>HONEY CREEK</t>
  </si>
  <si>
    <t>ISLAND VIEW</t>
  </si>
  <si>
    <t>MARS</t>
  </si>
  <si>
    <t>MARLEY</t>
  </si>
  <si>
    <t>YOMA</t>
  </si>
  <si>
    <t>CAMPGROUND</t>
  </si>
  <si>
    <t>unformatted STRING</t>
  </si>
  <si>
    <t>MINE</t>
  </si>
  <si>
    <t>SITE</t>
  </si>
  <si>
    <t>YYYY</t>
  </si>
  <si>
    <t>MM</t>
  </si>
  <si>
    <t>DD</t>
  </si>
  <si>
    <t>LEN-STAY</t>
  </si>
  <si>
    <t>LNAME</t>
  </si>
  <si>
    <t>FNAME</t>
  </si>
  <si>
    <t>AMT</t>
  </si>
  <si>
    <t>CCTYPE</t>
  </si>
  <si>
    <t>CCNUM</t>
  </si>
  <si>
    <t xml:space="preserve"> </t>
  </si>
  <si>
    <t>20X5</t>
  </si>
  <si>
    <t>B8</t>
  </si>
  <si>
    <t>ALL CORRECT</t>
  </si>
  <si>
    <t>M</t>
  </si>
  <si>
    <t>V</t>
  </si>
  <si>
    <t>A</t>
  </si>
  <si>
    <t>camp</t>
  </si>
  <si>
    <t>wrong site</t>
  </si>
  <si>
    <t>site Letter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</si>
  <si>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</si>
  <si>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</si>
  <si>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</si>
  <si>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</si>
  <si>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</si>
  <si>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</si>
  <si>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</si>
  <si>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</si>
  <si>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</si>
  <si>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</si>
  <si>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</si>
  <si>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</si>
  <si>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</si>
  <si>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</si>
  <si>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</si>
  <si>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</si>
  <si>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</si>
  <si>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</si>
  <si>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</si>
  <si>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</si>
  <si>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</si>
  <si>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</si>
  <si>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</si>
  <si>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SITE NUM</t>
  </si>
  <si>
    <t>wrong CAMP</t>
  </si>
  <si>
    <t>WRONG SITE</t>
  </si>
  <si>
    <t>B7</t>
  </si>
  <si>
    <t>WRONG YEAR</t>
  </si>
  <si>
    <t>WRONG MONTH</t>
  </si>
  <si>
    <t>WRONG DAY</t>
  </si>
  <si>
    <t>CCYYYY</t>
  </si>
  <si>
    <t>CCMM</t>
  </si>
  <si>
    <t>CCDD</t>
  </si>
  <si>
    <t>HELD PER NIGHT</t>
  </si>
  <si>
    <t>WRONG STAY</t>
  </si>
  <si>
    <t xml:space="preserve">  </t>
  </si>
  <si>
    <t>WRONG AMT</t>
  </si>
  <si>
    <t>WRONG CCTYPE</t>
  </si>
  <si>
    <t>WRONG CC YEAR</t>
  </si>
  <si>
    <t>20V0</t>
  </si>
  <si>
    <t>WRONG CC MONTH</t>
  </si>
  <si>
    <t>WRONG CC DAY</t>
  </si>
  <si>
    <t>0V</t>
  </si>
  <si>
    <t>WRONG CC NUM</t>
  </si>
  <si>
    <t>V000000000000000</t>
  </si>
  <si>
    <t>AMT CENTS</t>
  </si>
  <si>
    <t>DSFJKL</t>
  </si>
  <si>
    <t>SDAFLKJD</t>
  </si>
  <si>
    <t>SDFJKL</t>
  </si>
  <si>
    <t>SKLFDAJ</t>
  </si>
  <si>
    <t>SDJKL</t>
  </si>
  <si>
    <t>SK</t>
  </si>
  <si>
    <t>ALSKDFJ</t>
  </si>
  <si>
    <t>SLJF</t>
  </si>
  <si>
    <t>LJLJLKJ</t>
  </si>
  <si>
    <t>JLKJLKJLK</t>
  </si>
  <si>
    <t>MEL</t>
  </si>
  <si>
    <t>PEL</t>
  </si>
  <si>
    <t>RAIL</t>
  </si>
  <si>
    <t>CURTIS</t>
  </si>
  <si>
    <t>FORD</t>
  </si>
  <si>
    <t>LUKE</t>
  </si>
  <si>
    <t>JAXON</t>
  </si>
  <si>
    <t>SAV</t>
  </si>
  <si>
    <t>ISAAC</t>
  </si>
  <si>
    <t>BRIGGS</t>
  </si>
  <si>
    <t>MOD</t>
  </si>
  <si>
    <t>ME</t>
  </si>
  <si>
    <t>YOU</t>
  </si>
  <si>
    <t>X)</t>
  </si>
  <si>
    <t>FILE</t>
  </si>
  <si>
    <t>EXPLORER</t>
  </si>
  <si>
    <t>MEE</t>
  </si>
  <si>
    <t>MINA</t>
  </si>
  <si>
    <t>BIB</t>
  </si>
  <si>
    <t>YANG</t>
  </si>
  <si>
    <t>MIRA</t>
  </si>
  <si>
    <t>dat records</t>
  </si>
  <si>
    <t>bb</t>
  </si>
  <si>
    <t>v8</t>
  </si>
  <si>
    <t>01  num AT BEGINNING</t>
  </si>
  <si>
    <t>02  CHAR IN NUM</t>
  </si>
  <si>
    <t>03  CHAR IN YEAR</t>
  </si>
  <si>
    <t>04  PAST</t>
  </si>
  <si>
    <t>05  CHAR</t>
  </si>
  <si>
    <t>06  LOW</t>
  </si>
  <si>
    <t>07  HIGH</t>
  </si>
  <si>
    <t>08  CHAR</t>
  </si>
  <si>
    <t>09  LOW</t>
  </si>
  <si>
    <t>10  HIGH</t>
  </si>
  <si>
    <t>11  CHAR</t>
  </si>
  <si>
    <t>12  LOW</t>
  </si>
  <si>
    <t>13  HIGH</t>
  </si>
  <si>
    <t>14  WRONG LNAME</t>
  </si>
  <si>
    <t>WRONG FNAME         15</t>
  </si>
  <si>
    <t>15  CHAR</t>
  </si>
  <si>
    <t>16  SMALL</t>
  </si>
  <si>
    <t>17  LARGE</t>
  </si>
  <si>
    <t>18  NOT V, M, OR A</t>
  </si>
  <si>
    <t>19  CHAR IN YEAR</t>
  </si>
  <si>
    <t>20  PAST</t>
  </si>
  <si>
    <t>21  CHAR</t>
  </si>
  <si>
    <t>22  LOW</t>
  </si>
  <si>
    <t>23  HIGH</t>
  </si>
  <si>
    <t>24  CHAR</t>
  </si>
  <si>
    <t>25  LOW</t>
  </si>
  <si>
    <t>26  HIGH</t>
  </si>
  <si>
    <t>27  CHAR</t>
  </si>
  <si>
    <t>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</si>
</sst>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00000000"/>
    <numFmt numFmtId="165" formatCode="000"/>
    <numFmt numFmtId="166" formatCode="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2" borderId="0" xfId="0" applyFill="1"/>
    <xf numFmtId="0" fontId="0" fillId="3" borderId="0" xfId="0" applyFill="1" applyAlignment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66" fontId="0" fillId="0" borderId="0" xfId="0" applyNumberFormat="1"/>
    <xf numFmtId="166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D3F0B-7852-45B1-9C0B-BC15CD1C904D}">
  <dimension ref="A1:W54"/>
  <sheetViews>
    <sheetView tabSelected="1" topLeftCell="O1" workbookViewId="0">
      <selection activeCell="W3" sqref="W3:W54"/>
    </sheetView>
  </sheetViews>
  <sheetFormatPr defaultRowHeight="15" x14ac:dyDescent="0.25"/>
  <cols>
    <col min="1" max="1" width="12.5703125" bestFit="1" customWidth="1"/>
    <col min="2" max="2" width="15.5703125" bestFit="1" customWidth="1"/>
    <col min="3" max="3" width="18.5703125" bestFit="1" customWidth="1"/>
    <col min="4" max="4" width="14.28515625" customWidth="1"/>
    <col min="5" max="5" width="14.28515625" style="8" customWidth="1"/>
    <col min="6" max="6" width="15.28515625" style="4" bestFit="1" customWidth="1"/>
    <col min="7" max="7" width="14.42578125" bestFit="1" customWidth="1"/>
    <col min="10" max="12" width="9.140625" style="8"/>
    <col min="13" max="13" width="19.5703125" bestFit="1" customWidth="1"/>
    <col min="14" max="14" width="20.28515625" bestFit="1" customWidth="1"/>
    <col min="15" max="15" width="9.140625" style="6"/>
    <col min="16" max="16" width="11" style="8" bestFit="1" customWidth="1"/>
    <col min="18" max="18" width="18.7109375" bestFit="1" customWidth="1"/>
    <col min="20" max="21" width="9.140625" style="8"/>
    <col min="23" max="23" width="99.28515625" bestFit="1" customWidth="1"/>
  </cols>
  <sheetData>
    <row r="1" spans="1:23" x14ac:dyDescent="0.25">
      <c r="A1" s="10" t="s">
        <v>10</v>
      </c>
      <c r="B1" s="10"/>
      <c r="C1" s="10"/>
      <c r="D1" s="10"/>
      <c r="E1" s="10"/>
      <c r="F1" s="3"/>
      <c r="G1" s="1"/>
    </row>
    <row r="2" spans="1:23" s="2" customFormat="1" x14ac:dyDescent="0.25">
      <c r="A2" s="2" t="s">
        <v>0</v>
      </c>
      <c r="B2" s="2" t="s">
        <v>1</v>
      </c>
      <c r="C2" s="2" t="s">
        <v>2</v>
      </c>
      <c r="D2" s="2" t="s">
        <v>31</v>
      </c>
      <c r="E2" s="9" t="s">
        <v>55</v>
      </c>
      <c r="F2" s="4" t="s">
        <v>65</v>
      </c>
      <c r="G2" s="2" t="s">
        <v>9</v>
      </c>
      <c r="H2" s="2" t="s">
        <v>12</v>
      </c>
      <c r="I2" s="2" t="s">
        <v>13</v>
      </c>
      <c r="J2" s="9" t="s">
        <v>14</v>
      </c>
      <c r="K2" s="9" t="s">
        <v>15</v>
      </c>
      <c r="L2" s="9" t="s">
        <v>16</v>
      </c>
      <c r="M2" s="2" t="s">
        <v>17</v>
      </c>
      <c r="N2" s="2" t="s">
        <v>18</v>
      </c>
      <c r="O2" s="7" t="s">
        <v>19</v>
      </c>
      <c r="P2" s="9" t="s">
        <v>77</v>
      </c>
      <c r="Q2" s="2" t="s">
        <v>20</v>
      </c>
      <c r="R2" s="2" t="s">
        <v>21</v>
      </c>
      <c r="S2" s="2" t="s">
        <v>62</v>
      </c>
      <c r="T2" s="9" t="s">
        <v>63</v>
      </c>
      <c r="U2" s="9" t="s">
        <v>64</v>
      </c>
      <c r="W2" s="2" t="s">
        <v>109</v>
      </c>
    </row>
    <row r="3" spans="1:23" x14ac:dyDescent="0.25">
      <c r="A3" t="s">
        <v>3</v>
      </c>
      <c r="B3" t="s">
        <v>25</v>
      </c>
      <c r="C3" t="s">
        <v>7</v>
      </c>
      <c r="D3" t="s">
        <v>28</v>
      </c>
      <c r="E3" s="8">
        <f t="shared" ref="E3:E54" ca="1" si="0">RANDBETWEEN(10,99)</f>
        <v>63</v>
      </c>
      <c r="F3" s="4">
        <f>_xlfn.SWITCH(D3,"A", 10, "B", 10, "C",10,"D", 12, "E", 12, "F", 12, "G", 12, "H", 12, "I", 12, "J", 12, "K", 12, "L", 12, "M",12,14)</f>
        <v>10</v>
      </c>
      <c r="G3" t="str">
        <f>LEFT(A3 &amp; REPT(" ",25),25)</f>
        <v xml:space="preserve">BUCK CREEK               </v>
      </c>
      <c r="H3" t="str">
        <f ca="1">CONCATENATE(D3,E3)</f>
        <v>A63</v>
      </c>
      <c r="I3">
        <f ca="1">RANDBETWEEN(2021,2050)</f>
        <v>2035</v>
      </c>
      <c r="J3" s="8">
        <f ca="1">RANDBETWEEN(1,12)</f>
        <v>8</v>
      </c>
      <c r="K3" s="8">
        <f ca="1">RANDBETWEEN(1,28)</f>
        <v>19</v>
      </c>
      <c r="L3" s="8">
        <v>2</v>
      </c>
      <c r="M3" t="str">
        <f>LEFT(B3 &amp; REPT(" ",20),20)</f>
        <v xml:space="preserve">ALL CORRECT         </v>
      </c>
      <c r="N3" t="str">
        <f>LEFT(C3 &amp; REPT(" ",20),20)</f>
        <v xml:space="preserve">MARLEY              </v>
      </c>
      <c r="O3" s="6">
        <f>L3*F3</f>
        <v>20</v>
      </c>
      <c r="P3" s="8">
        <v>0</v>
      </c>
      <c r="Q3" t="s">
        <v>26</v>
      </c>
      <c r="R3" s="5">
        <f ca="1">RANDBETWEEN(1000000000000000,9999999999999990)</f>
        <v>3822928692718585</v>
      </c>
      <c r="S3">
        <f ca="1">RANDBETWEEN(2021,2050)</f>
        <v>2047</v>
      </c>
      <c r="T3" s="8">
        <f ca="1">RANDBETWEEN(1,12)</f>
        <v>4</v>
      </c>
      <c r="U3" s="8">
        <f ca="1">RANDBETWEEN(1,28)</f>
        <v>7</v>
      </c>
      <c r="W3" t="str">
        <f ca="1">CONCATENATE(G3,H3,I3,TEXT(J3,"00"),TEXT(K3,"00"),TEXT(L3,"00"),M3,N3,TEXT(O3,"000"),TEXT(P3,"00"),Q3,R3,S3,TEXT(T3,"00"),TEXT(U3,"00"))</f>
        <v>BUCK CREEK               A632035081902ALL CORRECT         MARLEY              02000M382292869271858020470407</v>
      </c>
    </row>
    <row r="4" spans="1:23" x14ac:dyDescent="0.25">
      <c r="A4" t="s">
        <v>4</v>
      </c>
      <c r="B4" t="s">
        <v>25</v>
      </c>
      <c r="C4" t="s">
        <v>8</v>
      </c>
      <c r="D4" t="s">
        <v>32</v>
      </c>
      <c r="E4" s="8">
        <f t="shared" ca="1" si="0"/>
        <v>94</v>
      </c>
      <c r="F4" s="4">
        <f t="shared" ref="F4:F54" si="1">_xlfn.SWITCH(D4,"A", 10, "B", 10, "C",10,"D", 12, "E", 12, "F", 12, "G", 12, "H", 12, "I", 12, "J", 12, "K", 12, "L", 12, "M",12,14)</f>
        <v>10</v>
      </c>
      <c r="G4" t="str">
        <f t="shared" ref="G4:G54" si="2">LEFT(A4 &amp; REPT(" ",25),25)</f>
        <v xml:space="preserve">HONEY CREEK              </v>
      </c>
      <c r="H4" t="str">
        <f t="shared" ref="H4:H16" ca="1" si="3">CONCATENATE(D4,E4)</f>
        <v>B94</v>
      </c>
      <c r="I4">
        <f t="shared" ref="I4:I54" ca="1" si="4">RANDBETWEEN(2021,2050)</f>
        <v>2037</v>
      </c>
      <c r="J4" s="8">
        <f t="shared" ref="J4:J54" ca="1" si="5">RANDBETWEEN(1,12)</f>
        <v>7</v>
      </c>
      <c r="K4" s="8">
        <f t="shared" ref="K4:K54" ca="1" si="6">RANDBETWEEN(1,28)</f>
        <v>17</v>
      </c>
      <c r="L4" s="8">
        <v>2</v>
      </c>
      <c r="M4" t="str">
        <f t="shared" ref="M4:M16" si="7">LEFT(B4 &amp; REPT(" ",20),20)</f>
        <v xml:space="preserve">ALL CORRECT         </v>
      </c>
      <c r="N4" t="str">
        <f t="shared" ref="N4:N16" si="8">LEFT(C4 &amp; REPT(" ",20),20)</f>
        <v xml:space="preserve">YOMA                </v>
      </c>
      <c r="O4" s="6">
        <f t="shared" ref="O4:O16" si="9">L4*F4</f>
        <v>20</v>
      </c>
      <c r="P4" s="8">
        <v>0</v>
      </c>
      <c r="Q4" t="s">
        <v>27</v>
      </c>
      <c r="R4" s="5">
        <f t="shared" ref="R4:R54" ca="1" si="10">RANDBETWEEN(1000000000000000,9999999999999990)</f>
        <v>7126437561957698</v>
      </c>
      <c r="S4">
        <f t="shared" ref="S4:S54" ca="1" si="11">RANDBETWEEN(2021,2050)</f>
        <v>2022</v>
      </c>
      <c r="T4" s="8">
        <f t="shared" ref="T4:T54" ca="1" si="12">RANDBETWEEN(1,12)</f>
        <v>3</v>
      </c>
      <c r="U4" s="8">
        <f t="shared" ref="U4:U54" ca="1" si="13">RANDBETWEEN(1,28)</f>
        <v>11</v>
      </c>
      <c r="W4" t="str">
        <f t="shared" ref="W4:W54" ca="1" si="14">CONCATENATE(G4,H4,I4,TEXT(J4,"00"),TEXT(K4,"00"),TEXT(L4,"00"),M4,N4,TEXT(O4,"000"),TEXT(P4,"00"),Q4,R4,S4,TEXT(T4,"00"),TEXT(U4,"00"))</f>
        <v>HONEY CREEK              B942037071702ALL CORRECT         YOMA                02000V712643756195770020220311</v>
      </c>
    </row>
    <row r="5" spans="1:23" x14ac:dyDescent="0.25">
      <c r="A5" t="s">
        <v>5</v>
      </c>
      <c r="B5" t="s">
        <v>25</v>
      </c>
      <c r="C5" t="s">
        <v>6</v>
      </c>
      <c r="D5" t="s">
        <v>33</v>
      </c>
      <c r="E5" s="8">
        <f t="shared" ca="1" si="0"/>
        <v>46</v>
      </c>
      <c r="F5" s="4">
        <f t="shared" si="1"/>
        <v>10</v>
      </c>
      <c r="G5" t="str">
        <f t="shared" si="2"/>
        <v xml:space="preserve">ISLAND VIEW              </v>
      </c>
      <c r="H5" t="str">
        <f t="shared" ca="1" si="3"/>
        <v>C46</v>
      </c>
      <c r="I5">
        <f t="shared" ca="1" si="4"/>
        <v>2047</v>
      </c>
      <c r="J5" s="8">
        <f t="shared" ca="1" si="5"/>
        <v>8</v>
      </c>
      <c r="K5" s="8">
        <f t="shared" ca="1" si="6"/>
        <v>1</v>
      </c>
      <c r="L5" s="8">
        <v>2</v>
      </c>
      <c r="M5" t="str">
        <f t="shared" si="7"/>
        <v xml:space="preserve">ALL CORRECT         </v>
      </c>
      <c r="N5" t="str">
        <f t="shared" si="8"/>
        <v xml:space="preserve">MARS                </v>
      </c>
      <c r="O5" s="6">
        <f t="shared" si="9"/>
        <v>20</v>
      </c>
      <c r="P5" s="8">
        <v>0</v>
      </c>
      <c r="Q5" t="s">
        <v>28</v>
      </c>
      <c r="R5" s="5">
        <f t="shared" ca="1" si="10"/>
        <v>6339314813508749</v>
      </c>
      <c r="S5">
        <f t="shared" ca="1" si="11"/>
        <v>2025</v>
      </c>
      <c r="T5" s="8">
        <f t="shared" ca="1" si="12"/>
        <v>2</v>
      </c>
      <c r="U5" s="8">
        <f t="shared" ca="1" si="13"/>
        <v>6</v>
      </c>
      <c r="W5" t="str">
        <f t="shared" ca="1" si="14"/>
        <v>ISLAND VIEW              C462047080102ALL CORRECT         MARS                02000A633931481350875020250206</v>
      </c>
    </row>
    <row r="6" spans="1:23" x14ac:dyDescent="0.25">
      <c r="A6" t="s">
        <v>11</v>
      </c>
      <c r="B6" t="s">
        <v>56</v>
      </c>
      <c r="C6" t="s">
        <v>29</v>
      </c>
      <c r="D6" t="s">
        <v>34</v>
      </c>
      <c r="E6" s="8">
        <f t="shared" ca="1" si="0"/>
        <v>84</v>
      </c>
      <c r="F6" s="4">
        <f t="shared" si="1"/>
        <v>12</v>
      </c>
      <c r="G6" t="str">
        <f t="shared" si="2"/>
        <v xml:space="preserve">MINE                     </v>
      </c>
      <c r="H6" t="str">
        <f t="shared" ca="1" si="3"/>
        <v>D84</v>
      </c>
      <c r="I6">
        <f t="shared" ca="1" si="4"/>
        <v>2041</v>
      </c>
      <c r="J6" s="8">
        <f t="shared" ca="1" si="5"/>
        <v>2</v>
      </c>
      <c r="K6" s="8">
        <f t="shared" ca="1" si="6"/>
        <v>28</v>
      </c>
      <c r="L6" s="8">
        <f ca="1">RANDBETWEEN(2,11)</f>
        <v>6</v>
      </c>
      <c r="M6" t="str">
        <f t="shared" si="7"/>
        <v xml:space="preserve">wrong CAMP          </v>
      </c>
      <c r="N6" t="str">
        <f t="shared" si="8"/>
        <v xml:space="preserve">camp                </v>
      </c>
      <c r="O6" s="6">
        <f t="shared" ca="1" si="9"/>
        <v>72</v>
      </c>
      <c r="P6" s="8">
        <v>0</v>
      </c>
      <c r="Q6" t="s">
        <v>26</v>
      </c>
      <c r="R6" s="5">
        <f t="shared" ca="1" si="10"/>
        <v>7791915524749624</v>
      </c>
      <c r="S6">
        <f t="shared" ca="1" si="11"/>
        <v>2041</v>
      </c>
      <c r="T6" s="8">
        <f t="shared" ca="1" si="12"/>
        <v>8</v>
      </c>
      <c r="U6" s="8">
        <f t="shared" ca="1" si="13"/>
        <v>10</v>
      </c>
      <c r="W6" t="str">
        <f t="shared" ca="1" si="14"/>
        <v>MINE                     D842041022806wrong CAMP          camp                07200M779191552474962020410810</v>
      </c>
    </row>
    <row r="7" spans="1:23" x14ac:dyDescent="0.25">
      <c r="A7" t="s">
        <v>3</v>
      </c>
      <c r="B7" t="s">
        <v>30</v>
      </c>
      <c r="C7" t="s">
        <v>112</v>
      </c>
      <c r="D7">
        <v>9</v>
      </c>
      <c r="E7" s="8">
        <f t="shared" ca="1" si="0"/>
        <v>11</v>
      </c>
      <c r="F7" s="4">
        <f t="shared" si="1"/>
        <v>14</v>
      </c>
      <c r="G7" t="str">
        <f t="shared" si="2"/>
        <v xml:space="preserve">BUCK CREEK               </v>
      </c>
      <c r="H7" t="str">
        <f t="shared" ca="1" si="3"/>
        <v>911</v>
      </c>
      <c r="I7">
        <f t="shared" ca="1" si="4"/>
        <v>2023</v>
      </c>
      <c r="J7" s="8">
        <f t="shared" ca="1" si="5"/>
        <v>7</v>
      </c>
      <c r="K7" s="8">
        <f t="shared" ca="1" si="6"/>
        <v>26</v>
      </c>
      <c r="L7" s="8">
        <f t="shared" ref="L7:L16" ca="1" si="15">RANDBETWEEN(2,11)</f>
        <v>3</v>
      </c>
      <c r="M7" t="str">
        <f t="shared" si="7"/>
        <v xml:space="preserve">wrong site          </v>
      </c>
      <c r="N7" t="str">
        <f>LEFT(C7 &amp; REPT(" ",20),20)</f>
        <v>01  num AT BEGINNING</v>
      </c>
      <c r="O7" s="6">
        <f t="shared" ca="1" si="9"/>
        <v>42</v>
      </c>
      <c r="P7" s="8">
        <v>0</v>
      </c>
      <c r="Q7" t="s">
        <v>27</v>
      </c>
      <c r="R7" s="5">
        <f t="shared" ca="1" si="10"/>
        <v>2459285705388935</v>
      </c>
      <c r="S7">
        <f t="shared" ca="1" si="11"/>
        <v>2038</v>
      </c>
      <c r="T7" s="8">
        <f t="shared" ca="1" si="12"/>
        <v>1</v>
      </c>
      <c r="U7" s="8">
        <f t="shared" ca="1" si="13"/>
        <v>25</v>
      </c>
      <c r="W7" t="str">
        <f t="shared" ca="1" si="14"/>
        <v>BUCK CREEK               9112023072603wrong site          01  num AT BEGINNING04200V245928570538893020380125</v>
      </c>
    </row>
    <row r="8" spans="1:23" x14ac:dyDescent="0.25">
      <c r="A8" t="s">
        <v>3</v>
      </c>
      <c r="B8" t="s">
        <v>57</v>
      </c>
      <c r="C8" t="s">
        <v>113</v>
      </c>
      <c r="D8" t="s">
        <v>36</v>
      </c>
      <c r="E8" s="8" t="s">
        <v>58</v>
      </c>
      <c r="F8" s="4">
        <f t="shared" si="1"/>
        <v>12</v>
      </c>
      <c r="G8" t="str">
        <f t="shared" si="2"/>
        <v xml:space="preserve">BUCK CREEK               </v>
      </c>
      <c r="H8" t="str">
        <f t="shared" si="3"/>
        <v>FB7</v>
      </c>
      <c r="I8">
        <f t="shared" ca="1" si="4"/>
        <v>2031</v>
      </c>
      <c r="J8" s="8">
        <f t="shared" ca="1" si="5"/>
        <v>7</v>
      </c>
      <c r="K8" s="8">
        <f t="shared" ca="1" si="6"/>
        <v>7</v>
      </c>
      <c r="L8" s="8">
        <f t="shared" ca="1" si="15"/>
        <v>11</v>
      </c>
      <c r="M8" t="str">
        <f t="shared" si="7"/>
        <v xml:space="preserve">WRONG SITE          </v>
      </c>
      <c r="N8" t="str">
        <f t="shared" si="8"/>
        <v xml:space="preserve">02  CHAR IN NUM     </v>
      </c>
      <c r="O8" s="6">
        <f t="shared" ca="1" si="9"/>
        <v>132</v>
      </c>
      <c r="P8" s="8">
        <v>0</v>
      </c>
      <c r="Q8" t="s">
        <v>28</v>
      </c>
      <c r="R8" s="5">
        <f t="shared" ca="1" si="10"/>
        <v>6258814459122157</v>
      </c>
      <c r="S8">
        <f t="shared" ca="1" si="11"/>
        <v>2025</v>
      </c>
      <c r="T8" s="8">
        <f t="shared" ca="1" si="12"/>
        <v>7</v>
      </c>
      <c r="U8" s="8">
        <f t="shared" ca="1" si="13"/>
        <v>16</v>
      </c>
      <c r="W8" t="str">
        <f t="shared" ca="1" si="14"/>
        <v>BUCK CREEK               FB72031070711WRONG SITE          02  CHAR IN NUM     13200A625881445912216020250716</v>
      </c>
    </row>
    <row r="9" spans="1:23" x14ac:dyDescent="0.25">
      <c r="A9" t="s">
        <v>3</v>
      </c>
      <c r="B9" t="s">
        <v>59</v>
      </c>
      <c r="C9" t="s">
        <v>114</v>
      </c>
      <c r="D9" t="s">
        <v>37</v>
      </c>
      <c r="E9" s="8">
        <f t="shared" ca="1" si="0"/>
        <v>80</v>
      </c>
      <c r="F9" s="4">
        <f t="shared" si="1"/>
        <v>12</v>
      </c>
      <c r="G9" t="str">
        <f t="shared" si="2"/>
        <v xml:space="preserve">BUCK CREEK               </v>
      </c>
      <c r="H9" t="str">
        <f t="shared" ca="1" si="3"/>
        <v>G80</v>
      </c>
      <c r="I9" t="s">
        <v>23</v>
      </c>
      <c r="J9" s="8">
        <f t="shared" ca="1" si="5"/>
        <v>2</v>
      </c>
      <c r="K9" s="8">
        <f t="shared" ca="1" si="6"/>
        <v>1</v>
      </c>
      <c r="L9" s="8">
        <f t="shared" ca="1" si="15"/>
        <v>8</v>
      </c>
      <c r="M9" t="str">
        <f t="shared" si="7"/>
        <v xml:space="preserve">WRONG YEAR          </v>
      </c>
      <c r="N9" t="str">
        <f t="shared" si="8"/>
        <v xml:space="preserve">03  CHAR IN YEAR    </v>
      </c>
      <c r="O9" s="6">
        <f t="shared" ca="1" si="9"/>
        <v>96</v>
      </c>
      <c r="P9" s="8">
        <v>0</v>
      </c>
      <c r="Q9" t="s">
        <v>26</v>
      </c>
      <c r="R9" s="5">
        <f t="shared" ca="1" si="10"/>
        <v>7316503096850086</v>
      </c>
      <c r="S9">
        <f t="shared" ca="1" si="11"/>
        <v>2034</v>
      </c>
      <c r="T9" s="8">
        <f t="shared" ca="1" si="12"/>
        <v>2</v>
      </c>
      <c r="U9" s="8">
        <f t="shared" ca="1" si="13"/>
        <v>28</v>
      </c>
      <c r="W9" t="str">
        <f t="shared" ca="1" si="14"/>
        <v>BUCK CREEK               G8020X5020108WRONG YEAR          03  CHAR IN YEAR    09600M731650309685009020340228</v>
      </c>
    </row>
    <row r="10" spans="1:23" x14ac:dyDescent="0.25">
      <c r="A10" t="s">
        <v>3</v>
      </c>
      <c r="B10" t="s">
        <v>59</v>
      </c>
      <c r="C10" t="s">
        <v>115</v>
      </c>
      <c r="D10" t="s">
        <v>38</v>
      </c>
      <c r="E10" s="8">
        <f t="shared" ca="1" si="0"/>
        <v>37</v>
      </c>
      <c r="F10" s="4">
        <f t="shared" si="1"/>
        <v>12</v>
      </c>
      <c r="G10" t="str">
        <f t="shared" si="2"/>
        <v xml:space="preserve">BUCK CREEK               </v>
      </c>
      <c r="H10" t="str">
        <f t="shared" ca="1" si="3"/>
        <v>H37</v>
      </c>
      <c r="I10">
        <v>2019</v>
      </c>
      <c r="J10" s="8">
        <f t="shared" ca="1" si="5"/>
        <v>7</v>
      </c>
      <c r="K10" s="8">
        <f t="shared" ca="1" si="6"/>
        <v>18</v>
      </c>
      <c r="L10" s="8">
        <f t="shared" ca="1" si="15"/>
        <v>5</v>
      </c>
      <c r="M10" t="str">
        <f t="shared" si="7"/>
        <v xml:space="preserve">WRONG YEAR          </v>
      </c>
      <c r="N10" t="str">
        <f t="shared" si="8"/>
        <v xml:space="preserve">04  PAST            </v>
      </c>
      <c r="O10" s="6">
        <f t="shared" ca="1" si="9"/>
        <v>60</v>
      </c>
      <c r="P10" s="8">
        <v>0</v>
      </c>
      <c r="Q10" t="s">
        <v>27</v>
      </c>
      <c r="R10" s="5">
        <f t="shared" ca="1" si="10"/>
        <v>7007346266048754</v>
      </c>
      <c r="S10">
        <f t="shared" ca="1" si="11"/>
        <v>2033</v>
      </c>
      <c r="T10" s="8">
        <f t="shared" ca="1" si="12"/>
        <v>12</v>
      </c>
      <c r="U10" s="8">
        <f t="shared" ca="1" si="13"/>
        <v>20</v>
      </c>
      <c r="W10" t="str">
        <f t="shared" ca="1" si="14"/>
        <v>BUCK CREEK               H372019071805WRONG YEAR          04  PAST            06000V700734626604875020331220</v>
      </c>
    </row>
    <row r="11" spans="1:23" x14ac:dyDescent="0.25">
      <c r="A11" t="s">
        <v>3</v>
      </c>
      <c r="B11" t="s">
        <v>60</v>
      </c>
      <c r="C11" t="s">
        <v>116</v>
      </c>
      <c r="D11" t="s">
        <v>39</v>
      </c>
      <c r="E11" s="8">
        <f t="shared" ca="1" si="0"/>
        <v>31</v>
      </c>
      <c r="F11" s="4">
        <f t="shared" si="1"/>
        <v>12</v>
      </c>
      <c r="G11" t="str">
        <f t="shared" si="2"/>
        <v xml:space="preserve">BUCK CREEK               </v>
      </c>
      <c r="H11" t="str">
        <f t="shared" ca="1" si="3"/>
        <v>I31</v>
      </c>
      <c r="I11">
        <f t="shared" ca="1" si="4"/>
        <v>2036</v>
      </c>
      <c r="J11" s="8" t="s">
        <v>24</v>
      </c>
      <c r="K11" s="8">
        <f t="shared" ca="1" si="6"/>
        <v>16</v>
      </c>
      <c r="L11" s="8">
        <f t="shared" ca="1" si="15"/>
        <v>4</v>
      </c>
      <c r="M11" t="str">
        <f t="shared" si="7"/>
        <v xml:space="preserve">WRONG MONTH         </v>
      </c>
      <c r="N11" t="str">
        <f t="shared" si="8"/>
        <v xml:space="preserve">05  CHAR            </v>
      </c>
      <c r="O11" s="6">
        <f t="shared" ca="1" si="9"/>
        <v>48</v>
      </c>
      <c r="P11" s="8">
        <v>0</v>
      </c>
      <c r="Q11" t="s">
        <v>28</v>
      </c>
      <c r="R11" s="5">
        <f t="shared" ca="1" si="10"/>
        <v>8306525019253795</v>
      </c>
      <c r="S11">
        <f t="shared" ca="1" si="11"/>
        <v>2033</v>
      </c>
      <c r="T11" s="8">
        <f t="shared" ca="1" si="12"/>
        <v>12</v>
      </c>
      <c r="U11" s="8">
        <f t="shared" ca="1" si="13"/>
        <v>17</v>
      </c>
      <c r="W11" t="str">
        <f t="shared" ca="1" si="14"/>
        <v>BUCK CREEK               I312036B81604WRONG MONTH         05  CHAR            04800A830652501925379020331217</v>
      </c>
    </row>
    <row r="12" spans="1:23" x14ac:dyDescent="0.25">
      <c r="A12" t="s">
        <v>3</v>
      </c>
      <c r="B12" t="s">
        <v>60</v>
      </c>
      <c r="C12" t="s">
        <v>117</v>
      </c>
      <c r="D12" t="s">
        <v>40</v>
      </c>
      <c r="E12" s="8">
        <f t="shared" ca="1" si="0"/>
        <v>78</v>
      </c>
      <c r="F12" s="4">
        <f t="shared" si="1"/>
        <v>12</v>
      </c>
      <c r="G12" t="str">
        <f t="shared" si="2"/>
        <v xml:space="preserve">BUCK CREEK               </v>
      </c>
      <c r="H12" t="str">
        <f t="shared" ca="1" si="3"/>
        <v>J78</v>
      </c>
      <c r="I12">
        <f t="shared" ca="1" si="4"/>
        <v>2049</v>
      </c>
      <c r="J12" s="8">
        <v>0</v>
      </c>
      <c r="K12" s="8">
        <f t="shared" ca="1" si="6"/>
        <v>17</v>
      </c>
      <c r="L12" s="8">
        <f t="shared" ca="1" si="15"/>
        <v>10</v>
      </c>
      <c r="M12" t="str">
        <f t="shared" si="7"/>
        <v xml:space="preserve">WRONG MONTH         </v>
      </c>
      <c r="N12" t="str">
        <f t="shared" si="8"/>
        <v xml:space="preserve">06  LOW             </v>
      </c>
      <c r="O12" s="6">
        <f t="shared" ca="1" si="9"/>
        <v>120</v>
      </c>
      <c r="P12" s="8">
        <v>0</v>
      </c>
      <c r="Q12" t="s">
        <v>26</v>
      </c>
      <c r="R12" s="5">
        <f t="shared" ca="1" si="10"/>
        <v>4715406139562177</v>
      </c>
      <c r="S12">
        <f t="shared" ca="1" si="11"/>
        <v>2031</v>
      </c>
      <c r="T12" s="8">
        <f t="shared" ca="1" si="12"/>
        <v>1</v>
      </c>
      <c r="U12" s="8">
        <f t="shared" ca="1" si="13"/>
        <v>12</v>
      </c>
      <c r="W12" t="str">
        <f t="shared" ca="1" si="14"/>
        <v>BUCK CREEK               J782049001710WRONG MONTH         06  LOW             12000M471540613956218020310112</v>
      </c>
    </row>
    <row r="13" spans="1:23" x14ac:dyDescent="0.25">
      <c r="A13" t="s">
        <v>3</v>
      </c>
      <c r="B13" t="s">
        <v>60</v>
      </c>
      <c r="C13" t="s">
        <v>118</v>
      </c>
      <c r="D13" t="s">
        <v>41</v>
      </c>
      <c r="E13" s="8">
        <f t="shared" ca="1" si="0"/>
        <v>28</v>
      </c>
      <c r="F13" s="4">
        <f t="shared" si="1"/>
        <v>12</v>
      </c>
      <c r="G13" t="str">
        <f t="shared" si="2"/>
        <v xml:space="preserve">BUCK CREEK               </v>
      </c>
      <c r="H13" t="str">
        <f t="shared" ca="1" si="3"/>
        <v>K28</v>
      </c>
      <c r="I13">
        <f t="shared" ca="1" si="4"/>
        <v>2030</v>
      </c>
      <c r="J13" s="8">
        <v>13</v>
      </c>
      <c r="K13" s="8">
        <f t="shared" ca="1" si="6"/>
        <v>28</v>
      </c>
      <c r="L13" s="8">
        <f t="shared" ca="1" si="15"/>
        <v>2</v>
      </c>
      <c r="M13" t="str">
        <f t="shared" si="7"/>
        <v xml:space="preserve">WRONG MONTH         </v>
      </c>
      <c r="N13" t="str">
        <f t="shared" si="8"/>
        <v xml:space="preserve">07  HIGH            </v>
      </c>
      <c r="O13" s="6">
        <f t="shared" ca="1" si="9"/>
        <v>24</v>
      </c>
      <c r="P13" s="8">
        <v>0</v>
      </c>
      <c r="Q13" t="s">
        <v>27</v>
      </c>
      <c r="R13" s="5">
        <f t="shared" ca="1" si="10"/>
        <v>5964231485569391</v>
      </c>
      <c r="S13">
        <f t="shared" ca="1" si="11"/>
        <v>2050</v>
      </c>
      <c r="T13" s="8">
        <f t="shared" ca="1" si="12"/>
        <v>5</v>
      </c>
      <c r="U13" s="8">
        <f t="shared" ca="1" si="13"/>
        <v>18</v>
      </c>
      <c r="W13" t="str">
        <f t="shared" ca="1" si="14"/>
        <v>BUCK CREEK               K282030132802WRONG MONTH         07  HIGH            02400V596423148556939020500518</v>
      </c>
    </row>
    <row r="14" spans="1:23" x14ac:dyDescent="0.25">
      <c r="A14" t="s">
        <v>3</v>
      </c>
      <c r="B14" t="s">
        <v>61</v>
      </c>
      <c r="C14" t="s">
        <v>119</v>
      </c>
      <c r="D14" t="s">
        <v>42</v>
      </c>
      <c r="E14" s="8">
        <f t="shared" ca="1" si="0"/>
        <v>34</v>
      </c>
      <c r="F14" s="4">
        <f t="shared" si="1"/>
        <v>12</v>
      </c>
      <c r="G14" t="str">
        <f t="shared" si="2"/>
        <v xml:space="preserve">BUCK CREEK               </v>
      </c>
      <c r="H14" t="str">
        <f t="shared" ca="1" si="3"/>
        <v>L34</v>
      </c>
      <c r="I14">
        <f t="shared" ca="1" si="4"/>
        <v>2026</v>
      </c>
      <c r="J14" s="8">
        <f t="shared" ca="1" si="5"/>
        <v>7</v>
      </c>
      <c r="K14" s="8" t="s">
        <v>111</v>
      </c>
      <c r="L14" s="8">
        <f t="shared" ca="1" si="15"/>
        <v>3</v>
      </c>
      <c r="M14" t="str">
        <f t="shared" si="7"/>
        <v xml:space="preserve">WRONG DAY           </v>
      </c>
      <c r="N14" t="str">
        <f t="shared" si="8"/>
        <v xml:space="preserve">08  CHAR            </v>
      </c>
      <c r="O14" s="6">
        <f t="shared" ca="1" si="9"/>
        <v>36</v>
      </c>
      <c r="P14" s="8">
        <v>0</v>
      </c>
      <c r="Q14" t="s">
        <v>28</v>
      </c>
      <c r="R14" s="5">
        <f t="shared" ca="1" si="10"/>
        <v>4229664416613528</v>
      </c>
      <c r="S14">
        <f t="shared" ca="1" si="11"/>
        <v>2045</v>
      </c>
      <c r="T14" s="8">
        <f t="shared" ca="1" si="12"/>
        <v>10</v>
      </c>
      <c r="U14" s="8">
        <f t="shared" ca="1" si="13"/>
        <v>21</v>
      </c>
      <c r="W14" t="str">
        <f t="shared" ca="1" si="14"/>
        <v>BUCK CREEK               L34202607v803WRONG DAY           08  CHAR            03600A422966441661353020451021</v>
      </c>
    </row>
    <row r="15" spans="1:23" x14ac:dyDescent="0.25">
      <c r="A15" t="s">
        <v>3</v>
      </c>
      <c r="B15" t="s">
        <v>61</v>
      </c>
      <c r="C15" t="s">
        <v>120</v>
      </c>
      <c r="D15" t="s">
        <v>26</v>
      </c>
      <c r="E15" s="8">
        <f t="shared" ca="1" si="0"/>
        <v>45</v>
      </c>
      <c r="F15" s="4">
        <f t="shared" si="1"/>
        <v>12</v>
      </c>
      <c r="G15" t="str">
        <f t="shared" si="2"/>
        <v xml:space="preserve">BUCK CREEK               </v>
      </c>
      <c r="H15" t="str">
        <f t="shared" ca="1" si="3"/>
        <v>M45</v>
      </c>
      <c r="I15">
        <f t="shared" ca="1" si="4"/>
        <v>2021</v>
      </c>
      <c r="J15" s="8">
        <f t="shared" ca="1" si="5"/>
        <v>4</v>
      </c>
      <c r="K15" s="8">
        <v>0</v>
      </c>
      <c r="L15" s="8">
        <f t="shared" ca="1" si="15"/>
        <v>11</v>
      </c>
      <c r="M15" t="str">
        <f t="shared" si="7"/>
        <v xml:space="preserve">WRONG DAY           </v>
      </c>
      <c r="N15" t="str">
        <f t="shared" si="8"/>
        <v xml:space="preserve">09  LOW             </v>
      </c>
      <c r="O15" s="6">
        <f t="shared" ca="1" si="9"/>
        <v>132</v>
      </c>
      <c r="P15" s="8">
        <v>0</v>
      </c>
      <c r="Q15" t="s">
        <v>26</v>
      </c>
      <c r="R15" s="5">
        <f t="shared" ca="1" si="10"/>
        <v>5831700092674792</v>
      </c>
      <c r="S15">
        <f t="shared" ca="1" si="11"/>
        <v>2024</v>
      </c>
      <c r="T15" s="8">
        <f t="shared" ca="1" si="12"/>
        <v>9</v>
      </c>
      <c r="U15" s="8">
        <f t="shared" ca="1" si="13"/>
        <v>4</v>
      </c>
      <c r="W15" t="str">
        <f t="shared" ca="1" si="14"/>
        <v>BUCK CREEK               M452021040011WRONG DAY           09  LOW             13200M583170009267479020240904</v>
      </c>
    </row>
    <row r="16" spans="1:23" x14ac:dyDescent="0.25">
      <c r="A16" t="s">
        <v>3</v>
      </c>
      <c r="B16" t="s">
        <v>61</v>
      </c>
      <c r="C16" t="s">
        <v>121</v>
      </c>
      <c r="D16" t="s">
        <v>43</v>
      </c>
      <c r="E16" s="8">
        <f t="shared" ca="1" si="0"/>
        <v>47</v>
      </c>
      <c r="F16" s="4">
        <f t="shared" si="1"/>
        <v>14</v>
      </c>
      <c r="G16" t="str">
        <f t="shared" si="2"/>
        <v xml:space="preserve">BUCK CREEK               </v>
      </c>
      <c r="H16" t="str">
        <f t="shared" ca="1" si="3"/>
        <v>N47</v>
      </c>
      <c r="I16">
        <f t="shared" ca="1" si="4"/>
        <v>2038</v>
      </c>
      <c r="J16" s="8">
        <f t="shared" ca="1" si="5"/>
        <v>5</v>
      </c>
      <c r="K16" s="8">
        <v>33</v>
      </c>
      <c r="L16" s="8">
        <f t="shared" ca="1" si="15"/>
        <v>11</v>
      </c>
      <c r="M16" t="str">
        <f t="shared" si="7"/>
        <v xml:space="preserve">WRONG DAY           </v>
      </c>
      <c r="N16" t="str">
        <f t="shared" si="8"/>
        <v xml:space="preserve">10  HIGH            </v>
      </c>
      <c r="O16" s="6">
        <f t="shared" ca="1" si="9"/>
        <v>154</v>
      </c>
      <c r="P16" s="8">
        <v>0</v>
      </c>
      <c r="Q16" t="s">
        <v>27</v>
      </c>
      <c r="R16" s="5">
        <f t="shared" ca="1" si="10"/>
        <v>3392807640036301</v>
      </c>
      <c r="S16">
        <f t="shared" ca="1" si="11"/>
        <v>2028</v>
      </c>
      <c r="T16" s="8">
        <f t="shared" ca="1" si="12"/>
        <v>5</v>
      </c>
      <c r="U16" s="8">
        <f t="shared" ca="1" si="13"/>
        <v>23</v>
      </c>
      <c r="W16" t="str">
        <f t="shared" ca="1" si="14"/>
        <v>BUCK CREEK               N472038053311WRONG DAY           10  HIGH            15400V339280764003630020280523</v>
      </c>
    </row>
    <row r="17" spans="1:23" x14ac:dyDescent="0.25">
      <c r="A17" t="s">
        <v>3</v>
      </c>
      <c r="B17" t="s">
        <v>66</v>
      </c>
      <c r="C17" t="s">
        <v>122</v>
      </c>
      <c r="D17" t="s">
        <v>44</v>
      </c>
      <c r="E17" s="8">
        <f t="shared" ca="1" si="0"/>
        <v>27</v>
      </c>
      <c r="F17" s="4">
        <f t="shared" si="1"/>
        <v>14</v>
      </c>
      <c r="G17" t="str">
        <f t="shared" si="2"/>
        <v xml:space="preserve">BUCK CREEK               </v>
      </c>
      <c r="H17" t="str">
        <f t="shared" ref="H17:H54" ca="1" si="16">CONCATENATE(D17,E17)</f>
        <v>O27</v>
      </c>
      <c r="I17">
        <f t="shared" ca="1" si="4"/>
        <v>2046</v>
      </c>
      <c r="J17" s="8">
        <f t="shared" ca="1" si="5"/>
        <v>10</v>
      </c>
      <c r="K17" s="8">
        <f t="shared" ca="1" si="6"/>
        <v>18</v>
      </c>
      <c r="L17" s="8" t="s">
        <v>110</v>
      </c>
      <c r="M17" t="str">
        <f t="shared" ref="M17:M54" si="17">LEFT(B17 &amp; REPT(" ",20),20)</f>
        <v xml:space="preserve">WRONG STAY          </v>
      </c>
      <c r="N17" t="str">
        <f t="shared" ref="N17:N54" si="18">LEFT(C17 &amp; REPT(" ",20),20)</f>
        <v xml:space="preserve">11  CHAR            </v>
      </c>
      <c r="O17" s="6" t="s">
        <v>140</v>
      </c>
      <c r="P17" s="8">
        <v>0</v>
      </c>
      <c r="Q17" t="s">
        <v>28</v>
      </c>
      <c r="R17" s="5">
        <f t="shared" ca="1" si="10"/>
        <v>5771791553934989</v>
      </c>
      <c r="S17">
        <f t="shared" ca="1" si="11"/>
        <v>2038</v>
      </c>
      <c r="T17" s="8">
        <f t="shared" ca="1" si="12"/>
        <v>3</v>
      </c>
      <c r="U17" s="8">
        <f t="shared" ca="1" si="13"/>
        <v>9</v>
      </c>
      <c r="W17" t="str">
        <f t="shared" ca="1" si="14"/>
        <v>BUCK CREEK               O2720461018bbWRONG STAY          11  CHAR            bbb00A577179155393499020380309</v>
      </c>
    </row>
    <row r="18" spans="1:23" x14ac:dyDescent="0.25">
      <c r="A18" t="s">
        <v>3</v>
      </c>
      <c r="B18" t="s">
        <v>66</v>
      </c>
      <c r="C18" t="s">
        <v>123</v>
      </c>
      <c r="D18" t="s">
        <v>45</v>
      </c>
      <c r="E18" s="8">
        <f t="shared" ca="1" si="0"/>
        <v>75</v>
      </c>
      <c r="F18" s="4">
        <f t="shared" si="1"/>
        <v>14</v>
      </c>
      <c r="G18" t="str">
        <f t="shared" si="2"/>
        <v xml:space="preserve">BUCK CREEK               </v>
      </c>
      <c r="H18" t="str">
        <f t="shared" ca="1" si="16"/>
        <v>P75</v>
      </c>
      <c r="I18">
        <f t="shared" ca="1" si="4"/>
        <v>2028</v>
      </c>
      <c r="J18" s="8">
        <f t="shared" ca="1" si="5"/>
        <v>2</v>
      </c>
      <c r="K18" s="8">
        <f t="shared" ca="1" si="6"/>
        <v>18</v>
      </c>
      <c r="L18" s="8">
        <v>1</v>
      </c>
      <c r="M18" t="str">
        <f t="shared" si="17"/>
        <v xml:space="preserve">WRONG STAY          </v>
      </c>
      <c r="N18" t="str">
        <f t="shared" si="18"/>
        <v xml:space="preserve">12  LOW             </v>
      </c>
      <c r="O18" s="6">
        <f t="shared" ref="O18:O54" si="19">L18*F18</f>
        <v>14</v>
      </c>
      <c r="P18" s="8">
        <v>0</v>
      </c>
      <c r="Q18" t="s">
        <v>26</v>
      </c>
      <c r="R18" s="5">
        <f t="shared" ca="1" si="10"/>
        <v>5759025307441376</v>
      </c>
      <c r="S18">
        <f t="shared" ca="1" si="11"/>
        <v>2030</v>
      </c>
      <c r="T18" s="8">
        <f t="shared" ca="1" si="12"/>
        <v>7</v>
      </c>
      <c r="U18" s="8">
        <f t="shared" ca="1" si="13"/>
        <v>27</v>
      </c>
      <c r="W18" t="str">
        <f t="shared" ca="1" si="14"/>
        <v>BUCK CREEK               P752028021801WRONG STAY          12  LOW             01400M575902530744138020300727</v>
      </c>
    </row>
    <row r="19" spans="1:23" x14ac:dyDescent="0.25">
      <c r="A19" t="s">
        <v>3</v>
      </c>
      <c r="B19" t="s">
        <v>66</v>
      </c>
      <c r="C19" t="s">
        <v>124</v>
      </c>
      <c r="D19" t="s">
        <v>46</v>
      </c>
      <c r="E19" s="8">
        <f t="shared" ca="1" si="0"/>
        <v>64</v>
      </c>
      <c r="F19" s="4">
        <f t="shared" si="1"/>
        <v>14</v>
      </c>
      <c r="G19" t="str">
        <f t="shared" si="2"/>
        <v xml:space="preserve">BUCK CREEK               </v>
      </c>
      <c r="H19" t="str">
        <f t="shared" ca="1" si="16"/>
        <v>Q64</v>
      </c>
      <c r="I19">
        <f t="shared" ca="1" si="4"/>
        <v>2038</v>
      </c>
      <c r="J19" s="8">
        <f t="shared" ca="1" si="5"/>
        <v>9</v>
      </c>
      <c r="K19" s="8">
        <f t="shared" ca="1" si="6"/>
        <v>28</v>
      </c>
      <c r="L19" s="8">
        <v>12</v>
      </c>
      <c r="M19" t="str">
        <f t="shared" si="17"/>
        <v xml:space="preserve">WRONG STAY          </v>
      </c>
      <c r="N19" t="str">
        <f t="shared" si="18"/>
        <v xml:space="preserve">13  HIGH            </v>
      </c>
      <c r="O19" s="6">
        <f t="shared" si="19"/>
        <v>168</v>
      </c>
      <c r="P19" s="8">
        <v>0</v>
      </c>
      <c r="Q19" t="s">
        <v>27</v>
      </c>
      <c r="R19" s="5">
        <f t="shared" ca="1" si="10"/>
        <v>5101426845485695</v>
      </c>
      <c r="S19">
        <f t="shared" ca="1" si="11"/>
        <v>2031</v>
      </c>
      <c r="T19" s="8">
        <f t="shared" ca="1" si="12"/>
        <v>2</v>
      </c>
      <c r="U19" s="8">
        <f t="shared" ca="1" si="13"/>
        <v>14</v>
      </c>
      <c r="W19" t="str">
        <f t="shared" ca="1" si="14"/>
        <v>BUCK CREEK               Q642038092812WRONG STAY          13  HIGH            16800V510142684548569020310214</v>
      </c>
    </row>
    <row r="20" spans="1:23" x14ac:dyDescent="0.25">
      <c r="A20" t="s">
        <v>3</v>
      </c>
      <c r="B20" t="s">
        <v>22</v>
      </c>
      <c r="C20" t="s">
        <v>125</v>
      </c>
      <c r="D20" t="s">
        <v>47</v>
      </c>
      <c r="E20" s="8">
        <f t="shared" ca="1" si="0"/>
        <v>68</v>
      </c>
      <c r="F20" s="4">
        <f t="shared" si="1"/>
        <v>14</v>
      </c>
      <c r="G20" t="str">
        <f t="shared" si="2"/>
        <v xml:space="preserve">BUCK CREEK               </v>
      </c>
      <c r="H20" t="str">
        <f t="shared" ca="1" si="16"/>
        <v>R68</v>
      </c>
      <c r="I20">
        <f t="shared" ca="1" si="4"/>
        <v>2037</v>
      </c>
      <c r="J20" s="8">
        <f t="shared" ca="1" si="5"/>
        <v>8</v>
      </c>
      <c r="K20" s="8">
        <f t="shared" ca="1" si="6"/>
        <v>27</v>
      </c>
      <c r="L20" s="8">
        <f ca="1">RANDBETWEEN(2,11)</f>
        <v>11</v>
      </c>
      <c r="M20" t="str">
        <f t="shared" si="17"/>
        <v xml:space="preserve">                    </v>
      </c>
      <c r="N20" t="str">
        <f t="shared" si="18"/>
        <v xml:space="preserve">14  WRONG LNAME     </v>
      </c>
      <c r="O20" s="6">
        <f t="shared" ca="1" si="19"/>
        <v>154</v>
      </c>
      <c r="P20" s="8">
        <v>0</v>
      </c>
      <c r="Q20" t="s">
        <v>28</v>
      </c>
      <c r="R20" s="5">
        <f t="shared" ca="1" si="10"/>
        <v>8927334898427136</v>
      </c>
      <c r="S20">
        <f t="shared" ca="1" si="11"/>
        <v>2035</v>
      </c>
      <c r="T20" s="8">
        <f t="shared" ca="1" si="12"/>
        <v>4</v>
      </c>
      <c r="U20" s="8">
        <f t="shared" ca="1" si="13"/>
        <v>7</v>
      </c>
      <c r="W20" t="str">
        <f t="shared" ca="1" si="14"/>
        <v>BUCK CREEK               R682037082711                    14  WRONG LNAME     15400A892733489842714020350407</v>
      </c>
    </row>
    <row r="21" spans="1:23" x14ac:dyDescent="0.25">
      <c r="A21" t="s">
        <v>3</v>
      </c>
      <c r="B21" t="s">
        <v>126</v>
      </c>
      <c r="C21" t="s">
        <v>67</v>
      </c>
      <c r="D21" t="s">
        <v>48</v>
      </c>
      <c r="E21" s="8">
        <f t="shared" ca="1" si="0"/>
        <v>19</v>
      </c>
      <c r="F21" s="4">
        <f t="shared" si="1"/>
        <v>14</v>
      </c>
      <c r="G21" t="str">
        <f t="shared" si="2"/>
        <v xml:space="preserve">BUCK CREEK               </v>
      </c>
      <c r="H21" t="str">
        <f t="shared" ca="1" si="16"/>
        <v>S19</v>
      </c>
      <c r="I21">
        <f t="shared" ca="1" si="4"/>
        <v>2048</v>
      </c>
      <c r="J21" s="8">
        <f t="shared" ca="1" si="5"/>
        <v>12</v>
      </c>
      <c r="K21" s="8">
        <f t="shared" ca="1" si="6"/>
        <v>2</v>
      </c>
      <c r="L21" s="8">
        <f t="shared" ref="L21:L54" ca="1" si="20">RANDBETWEEN(2,11)</f>
        <v>2</v>
      </c>
      <c r="M21" t="str">
        <f t="shared" si="17"/>
        <v xml:space="preserve">WRONG FNAME         </v>
      </c>
      <c r="N21" t="str">
        <f t="shared" si="18"/>
        <v xml:space="preserve">                    </v>
      </c>
      <c r="O21" s="6">
        <f t="shared" ca="1" si="19"/>
        <v>28</v>
      </c>
      <c r="P21" s="8">
        <v>0</v>
      </c>
      <c r="Q21" t="s">
        <v>26</v>
      </c>
      <c r="R21" s="5">
        <f t="shared" ca="1" si="10"/>
        <v>7021706349839235</v>
      </c>
      <c r="S21">
        <f t="shared" ca="1" si="11"/>
        <v>2022</v>
      </c>
      <c r="T21" s="8">
        <f t="shared" ca="1" si="12"/>
        <v>10</v>
      </c>
      <c r="U21" s="8">
        <f t="shared" ca="1" si="13"/>
        <v>9</v>
      </c>
      <c r="W21" t="str">
        <f t="shared" ca="1" si="14"/>
        <v>BUCK CREEK               S192048120202WRONG FNAME                             02800M702170634983923020221009</v>
      </c>
    </row>
    <row r="22" spans="1:23" x14ac:dyDescent="0.25">
      <c r="A22" t="s">
        <v>3</v>
      </c>
      <c r="B22" t="s">
        <v>68</v>
      </c>
      <c r="C22" t="s">
        <v>127</v>
      </c>
      <c r="D22" t="s">
        <v>49</v>
      </c>
      <c r="E22" s="8">
        <f t="shared" ca="1" si="0"/>
        <v>13</v>
      </c>
      <c r="F22" s="4">
        <f t="shared" si="1"/>
        <v>14</v>
      </c>
      <c r="G22" t="str">
        <f t="shared" si="2"/>
        <v xml:space="preserve">BUCK CREEK               </v>
      </c>
      <c r="H22" t="str">
        <f t="shared" ca="1" si="16"/>
        <v>T13</v>
      </c>
      <c r="I22">
        <f t="shared" ca="1" si="4"/>
        <v>2045</v>
      </c>
      <c r="J22" s="8">
        <f t="shared" ca="1" si="5"/>
        <v>10</v>
      </c>
      <c r="K22" s="8">
        <f t="shared" ca="1" si="6"/>
        <v>15</v>
      </c>
      <c r="L22" s="8">
        <f t="shared" ca="1" si="20"/>
        <v>2</v>
      </c>
      <c r="M22" t="str">
        <f t="shared" si="17"/>
        <v xml:space="preserve">WRONG AMT           </v>
      </c>
      <c r="N22" t="str">
        <f t="shared" si="18"/>
        <v xml:space="preserve">15  CHAR            </v>
      </c>
      <c r="O22" s="6">
        <f t="shared" ca="1" si="19"/>
        <v>28</v>
      </c>
      <c r="P22" s="8">
        <v>0</v>
      </c>
      <c r="Q22" t="s">
        <v>27</v>
      </c>
      <c r="R22" s="5">
        <f t="shared" ca="1" si="10"/>
        <v>3968816060931160</v>
      </c>
      <c r="S22">
        <f t="shared" ca="1" si="11"/>
        <v>2024</v>
      </c>
      <c r="T22" s="8">
        <f t="shared" ca="1" si="12"/>
        <v>3</v>
      </c>
      <c r="U22" s="8">
        <f t="shared" ca="1" si="13"/>
        <v>3</v>
      </c>
      <c r="W22" t="str">
        <f t="shared" ca="1" si="14"/>
        <v>BUCK CREEK               T132045101502WRONG AMT           15  CHAR            02800V396881606093116020240303</v>
      </c>
    </row>
    <row r="23" spans="1:23" x14ac:dyDescent="0.25">
      <c r="A23" t="s">
        <v>3</v>
      </c>
      <c r="B23" t="s">
        <v>68</v>
      </c>
      <c r="C23" t="s">
        <v>128</v>
      </c>
      <c r="D23" t="s">
        <v>50</v>
      </c>
      <c r="E23" s="8">
        <f t="shared" ca="1" si="0"/>
        <v>45</v>
      </c>
      <c r="F23" s="4">
        <f t="shared" si="1"/>
        <v>14</v>
      </c>
      <c r="G23" t="str">
        <f t="shared" si="2"/>
        <v xml:space="preserve">BUCK CREEK               </v>
      </c>
      <c r="H23" t="str">
        <f t="shared" ca="1" si="16"/>
        <v>U45</v>
      </c>
      <c r="I23">
        <f t="shared" ca="1" si="4"/>
        <v>2038</v>
      </c>
      <c r="J23" s="8">
        <f t="shared" ca="1" si="5"/>
        <v>1</v>
      </c>
      <c r="K23" s="8">
        <f t="shared" ca="1" si="6"/>
        <v>15</v>
      </c>
      <c r="L23" s="8">
        <f t="shared" ca="1" si="20"/>
        <v>6</v>
      </c>
      <c r="M23" t="str">
        <f t="shared" si="17"/>
        <v xml:space="preserve">WRONG AMT           </v>
      </c>
      <c r="N23" t="str">
        <f t="shared" si="18"/>
        <v xml:space="preserve">16  SMALL           </v>
      </c>
      <c r="O23" s="6">
        <f t="shared" ca="1" si="19"/>
        <v>84</v>
      </c>
      <c r="P23" s="8">
        <v>0</v>
      </c>
      <c r="Q23" t="s">
        <v>28</v>
      </c>
      <c r="R23" s="5">
        <f t="shared" ca="1" si="10"/>
        <v>1731750492676252</v>
      </c>
      <c r="S23">
        <f t="shared" ca="1" si="11"/>
        <v>2031</v>
      </c>
      <c r="T23" s="8">
        <f t="shared" ca="1" si="12"/>
        <v>9</v>
      </c>
      <c r="U23" s="8">
        <f t="shared" ca="1" si="13"/>
        <v>25</v>
      </c>
      <c r="W23" t="str">
        <f t="shared" ca="1" si="14"/>
        <v>BUCK CREEK               U452038011506WRONG AMT           16  SMALL           08400A173175049267625020310925</v>
      </c>
    </row>
    <row r="24" spans="1:23" x14ac:dyDescent="0.25">
      <c r="A24" t="s">
        <v>3</v>
      </c>
      <c r="B24" t="s">
        <v>68</v>
      </c>
      <c r="C24" t="s">
        <v>129</v>
      </c>
      <c r="D24" t="s">
        <v>27</v>
      </c>
      <c r="E24" s="8">
        <f t="shared" ca="1" si="0"/>
        <v>61</v>
      </c>
      <c r="F24" s="4">
        <f t="shared" si="1"/>
        <v>14</v>
      </c>
      <c r="G24" t="str">
        <f t="shared" si="2"/>
        <v xml:space="preserve">BUCK CREEK               </v>
      </c>
      <c r="H24" t="str">
        <f t="shared" ca="1" si="16"/>
        <v>V61</v>
      </c>
      <c r="I24">
        <f t="shared" ca="1" si="4"/>
        <v>2035</v>
      </c>
      <c r="J24" s="8">
        <f t="shared" ca="1" si="5"/>
        <v>1</v>
      </c>
      <c r="K24" s="8">
        <f t="shared" ca="1" si="6"/>
        <v>1</v>
      </c>
      <c r="L24" s="8">
        <f t="shared" ca="1" si="20"/>
        <v>4</v>
      </c>
      <c r="M24" t="str">
        <f t="shared" si="17"/>
        <v xml:space="preserve">WRONG AMT           </v>
      </c>
      <c r="N24" t="str">
        <f t="shared" si="18"/>
        <v xml:space="preserve">17  LARGE           </v>
      </c>
      <c r="O24" s="6">
        <f t="shared" ca="1" si="19"/>
        <v>56</v>
      </c>
      <c r="P24" s="8">
        <v>0</v>
      </c>
      <c r="Q24" t="s">
        <v>26</v>
      </c>
      <c r="R24" s="5">
        <f t="shared" ca="1" si="10"/>
        <v>5303441429999008</v>
      </c>
      <c r="S24">
        <f t="shared" ca="1" si="11"/>
        <v>2022</v>
      </c>
      <c r="T24" s="8">
        <f t="shared" ca="1" si="12"/>
        <v>7</v>
      </c>
      <c r="U24" s="8">
        <f t="shared" ca="1" si="13"/>
        <v>10</v>
      </c>
      <c r="W24" t="str">
        <f t="shared" ca="1" si="14"/>
        <v>BUCK CREEK               V612035010104WRONG AMT           17  LARGE           05600M530344142999901020220710</v>
      </c>
    </row>
    <row r="25" spans="1:23" x14ac:dyDescent="0.25">
      <c r="A25" t="s">
        <v>3</v>
      </c>
      <c r="B25" t="s">
        <v>69</v>
      </c>
      <c r="C25" t="s">
        <v>130</v>
      </c>
      <c r="D25" t="s">
        <v>51</v>
      </c>
      <c r="E25" s="8">
        <f t="shared" ca="1" si="0"/>
        <v>21</v>
      </c>
      <c r="F25" s="4">
        <f t="shared" si="1"/>
        <v>14</v>
      </c>
      <c r="G25" t="str">
        <f t="shared" si="2"/>
        <v xml:space="preserve">BUCK CREEK               </v>
      </c>
      <c r="H25" t="str">
        <f t="shared" ca="1" si="16"/>
        <v>W21</v>
      </c>
      <c r="I25">
        <f t="shared" ca="1" si="4"/>
        <v>2028</v>
      </c>
      <c r="J25" s="8">
        <f t="shared" ca="1" si="5"/>
        <v>8</v>
      </c>
      <c r="K25" s="8">
        <f t="shared" ca="1" si="6"/>
        <v>26</v>
      </c>
      <c r="L25" s="8">
        <f t="shared" ca="1" si="20"/>
        <v>10</v>
      </c>
      <c r="M25" t="str">
        <f t="shared" si="17"/>
        <v xml:space="preserve">WRONG CCTYPE        </v>
      </c>
      <c r="N25" t="str">
        <f t="shared" si="18"/>
        <v xml:space="preserve">18  NOT V, M, OR A  </v>
      </c>
      <c r="O25" s="6">
        <f t="shared" ca="1" si="19"/>
        <v>140</v>
      </c>
      <c r="P25" s="8">
        <v>0</v>
      </c>
      <c r="Q25">
        <v>9</v>
      </c>
      <c r="R25" s="5">
        <f t="shared" ca="1" si="10"/>
        <v>6115335442522108</v>
      </c>
      <c r="S25">
        <f t="shared" ca="1" si="11"/>
        <v>2027</v>
      </c>
      <c r="T25" s="8">
        <f t="shared" ca="1" si="12"/>
        <v>10</v>
      </c>
      <c r="U25" s="8">
        <f t="shared" ca="1" si="13"/>
        <v>18</v>
      </c>
      <c r="W25" t="str">
        <f t="shared" ca="1" si="14"/>
        <v>BUCK CREEK               W212028082610WRONG CCTYPE        18  NOT V, M, OR A  140009611533544252211020271018</v>
      </c>
    </row>
    <row r="26" spans="1:23" x14ac:dyDescent="0.25">
      <c r="A26" t="s">
        <v>3</v>
      </c>
      <c r="B26" t="s">
        <v>70</v>
      </c>
      <c r="C26" t="s">
        <v>131</v>
      </c>
      <c r="D26" t="s">
        <v>52</v>
      </c>
      <c r="E26" s="8">
        <f t="shared" ca="1" si="0"/>
        <v>69</v>
      </c>
      <c r="F26" s="4">
        <f t="shared" si="1"/>
        <v>14</v>
      </c>
      <c r="G26" t="str">
        <f t="shared" si="2"/>
        <v xml:space="preserve">BUCK CREEK               </v>
      </c>
      <c r="H26" t="str">
        <f t="shared" ca="1" si="16"/>
        <v>X69</v>
      </c>
      <c r="I26">
        <f t="shared" ca="1" si="4"/>
        <v>2047</v>
      </c>
      <c r="J26" s="8">
        <f t="shared" ca="1" si="5"/>
        <v>12</v>
      </c>
      <c r="K26" s="8">
        <f t="shared" ca="1" si="6"/>
        <v>14</v>
      </c>
      <c r="L26" s="8">
        <f t="shared" ca="1" si="20"/>
        <v>5</v>
      </c>
      <c r="M26" t="str">
        <f t="shared" si="17"/>
        <v xml:space="preserve">WRONG CC YEAR       </v>
      </c>
      <c r="N26" t="str">
        <f t="shared" si="18"/>
        <v xml:space="preserve">19  CHAR IN YEAR    </v>
      </c>
      <c r="O26" s="6">
        <f t="shared" ca="1" si="19"/>
        <v>70</v>
      </c>
      <c r="P26" s="8">
        <v>0</v>
      </c>
      <c r="Q26" t="s">
        <v>27</v>
      </c>
      <c r="R26" s="5">
        <f t="shared" ca="1" si="10"/>
        <v>9435298786735312</v>
      </c>
      <c r="S26" t="s">
        <v>71</v>
      </c>
      <c r="T26" s="8">
        <f t="shared" ca="1" si="12"/>
        <v>9</v>
      </c>
      <c r="U26" s="8">
        <f t="shared" ca="1" si="13"/>
        <v>28</v>
      </c>
      <c r="W26" t="str">
        <f t="shared" ca="1" si="14"/>
        <v>BUCK CREEK               X692047121405WRONG CC YEAR       19  CHAR IN YEAR    07000V943529878673531020V00928</v>
      </c>
    </row>
    <row r="27" spans="1:23" x14ac:dyDescent="0.25">
      <c r="A27" t="s">
        <v>3</v>
      </c>
      <c r="B27" t="s">
        <v>70</v>
      </c>
      <c r="C27" t="s">
        <v>132</v>
      </c>
      <c r="D27" t="s">
        <v>53</v>
      </c>
      <c r="E27" s="8">
        <f t="shared" ca="1" si="0"/>
        <v>75</v>
      </c>
      <c r="F27" s="4">
        <f t="shared" si="1"/>
        <v>14</v>
      </c>
      <c r="G27" t="str">
        <f t="shared" si="2"/>
        <v xml:space="preserve">BUCK CREEK               </v>
      </c>
      <c r="H27" t="str">
        <f t="shared" ca="1" si="16"/>
        <v>Y75</v>
      </c>
      <c r="I27">
        <f t="shared" ca="1" si="4"/>
        <v>2045</v>
      </c>
      <c r="J27" s="8">
        <f t="shared" ca="1" si="5"/>
        <v>3</v>
      </c>
      <c r="K27" s="8">
        <f t="shared" ca="1" si="6"/>
        <v>17</v>
      </c>
      <c r="L27" s="8">
        <f t="shared" ca="1" si="20"/>
        <v>6</v>
      </c>
      <c r="M27" t="str">
        <f t="shared" si="17"/>
        <v xml:space="preserve">WRONG CC YEAR       </v>
      </c>
      <c r="N27" t="str">
        <f t="shared" si="18"/>
        <v xml:space="preserve">20  PAST            </v>
      </c>
      <c r="O27" s="6">
        <f t="shared" ca="1" si="19"/>
        <v>84</v>
      </c>
      <c r="P27" s="8">
        <v>0</v>
      </c>
      <c r="Q27" t="s">
        <v>28</v>
      </c>
      <c r="R27" s="5">
        <f t="shared" ca="1" si="10"/>
        <v>3914586370151802</v>
      </c>
      <c r="S27">
        <v>2019</v>
      </c>
      <c r="T27" s="8">
        <f t="shared" ca="1" si="12"/>
        <v>2</v>
      </c>
      <c r="U27" s="8">
        <f t="shared" ca="1" si="13"/>
        <v>25</v>
      </c>
      <c r="W27" t="str">
        <f t="shared" ca="1" si="14"/>
        <v>BUCK CREEK               Y752045031706WRONG CC YEAR       20  PAST            08400A391458637015180020190225</v>
      </c>
    </row>
    <row r="28" spans="1:23" x14ac:dyDescent="0.25">
      <c r="A28" t="s">
        <v>3</v>
      </c>
      <c r="B28" t="s">
        <v>72</v>
      </c>
      <c r="C28" t="s">
        <v>133</v>
      </c>
      <c r="D28" t="s">
        <v>54</v>
      </c>
      <c r="E28" s="8">
        <f t="shared" ca="1" si="0"/>
        <v>72</v>
      </c>
      <c r="F28" s="4">
        <f t="shared" si="1"/>
        <v>14</v>
      </c>
      <c r="G28" t="str">
        <f t="shared" si="2"/>
        <v xml:space="preserve">BUCK CREEK               </v>
      </c>
      <c r="H28" t="str">
        <f t="shared" ca="1" si="16"/>
        <v>Z72</v>
      </c>
      <c r="I28">
        <f t="shared" ca="1" si="4"/>
        <v>2049</v>
      </c>
      <c r="J28" s="8">
        <f t="shared" ca="1" si="5"/>
        <v>6</v>
      </c>
      <c r="K28" s="8">
        <f t="shared" ca="1" si="6"/>
        <v>12</v>
      </c>
      <c r="L28" s="8">
        <f t="shared" ca="1" si="20"/>
        <v>11</v>
      </c>
      <c r="M28" t="str">
        <f t="shared" si="17"/>
        <v xml:space="preserve">WRONG CC MONTH      </v>
      </c>
      <c r="N28" t="str">
        <f t="shared" si="18"/>
        <v xml:space="preserve">21  CHAR            </v>
      </c>
      <c r="O28" s="6">
        <f t="shared" ca="1" si="19"/>
        <v>154</v>
      </c>
      <c r="P28" s="8">
        <v>0</v>
      </c>
      <c r="Q28" t="s">
        <v>26</v>
      </c>
      <c r="R28" s="5">
        <f t="shared" ca="1" si="10"/>
        <v>5868092555622200</v>
      </c>
      <c r="S28">
        <f t="shared" ca="1" si="11"/>
        <v>2028</v>
      </c>
      <c r="T28" s="8" t="s">
        <v>74</v>
      </c>
      <c r="U28" s="8">
        <f t="shared" ca="1" si="13"/>
        <v>23</v>
      </c>
      <c r="W28" t="str">
        <f t="shared" ca="1" si="14"/>
        <v>BUCK CREEK               Z722049061211WRONG CC MONTH      21  CHAR            15400M586809255562220020280V23</v>
      </c>
    </row>
    <row r="29" spans="1:23" x14ac:dyDescent="0.25">
      <c r="A29" t="s">
        <v>3</v>
      </c>
      <c r="B29" t="s">
        <v>72</v>
      </c>
      <c r="C29" t="s">
        <v>134</v>
      </c>
      <c r="D29" t="s">
        <v>28</v>
      </c>
      <c r="E29" s="8">
        <f t="shared" ca="1" si="0"/>
        <v>99</v>
      </c>
      <c r="F29" s="4">
        <f t="shared" si="1"/>
        <v>10</v>
      </c>
      <c r="G29" t="str">
        <f t="shared" si="2"/>
        <v xml:space="preserve">BUCK CREEK               </v>
      </c>
      <c r="H29" t="str">
        <f t="shared" ca="1" si="16"/>
        <v>A99</v>
      </c>
      <c r="I29">
        <f t="shared" ca="1" si="4"/>
        <v>2041</v>
      </c>
      <c r="J29" s="8">
        <f t="shared" ca="1" si="5"/>
        <v>2</v>
      </c>
      <c r="K29" s="8">
        <f t="shared" ca="1" si="6"/>
        <v>26</v>
      </c>
      <c r="L29" s="8">
        <f t="shared" ca="1" si="20"/>
        <v>8</v>
      </c>
      <c r="M29" t="str">
        <f t="shared" si="17"/>
        <v xml:space="preserve">WRONG CC MONTH      </v>
      </c>
      <c r="N29" t="str">
        <f t="shared" si="18"/>
        <v xml:space="preserve">22  LOW             </v>
      </c>
      <c r="O29" s="6">
        <f t="shared" ca="1" si="19"/>
        <v>80</v>
      </c>
      <c r="P29" s="8">
        <v>0</v>
      </c>
      <c r="Q29" t="s">
        <v>27</v>
      </c>
      <c r="R29" s="5">
        <f t="shared" ca="1" si="10"/>
        <v>5644797843919947</v>
      </c>
      <c r="S29">
        <f t="shared" ca="1" si="11"/>
        <v>2025</v>
      </c>
      <c r="T29" s="8">
        <v>0</v>
      </c>
      <c r="U29" s="8">
        <f t="shared" ca="1" si="13"/>
        <v>14</v>
      </c>
      <c r="W29" t="str">
        <f t="shared" ca="1" si="14"/>
        <v>BUCK CREEK               A992041022608WRONG CC MONTH      22  LOW             08000V564479784391995020250014</v>
      </c>
    </row>
    <row r="30" spans="1:23" x14ac:dyDescent="0.25">
      <c r="A30" t="s">
        <v>3</v>
      </c>
      <c r="B30" t="s">
        <v>72</v>
      </c>
      <c r="C30" t="s">
        <v>135</v>
      </c>
      <c r="D30" t="s">
        <v>32</v>
      </c>
      <c r="E30" s="8">
        <f t="shared" ca="1" si="0"/>
        <v>69</v>
      </c>
      <c r="F30" s="4">
        <f t="shared" si="1"/>
        <v>10</v>
      </c>
      <c r="G30" t="str">
        <f t="shared" si="2"/>
        <v xml:space="preserve">BUCK CREEK               </v>
      </c>
      <c r="H30" t="str">
        <f t="shared" ca="1" si="16"/>
        <v>B69</v>
      </c>
      <c r="I30">
        <f t="shared" ca="1" si="4"/>
        <v>2048</v>
      </c>
      <c r="J30" s="8">
        <f t="shared" ca="1" si="5"/>
        <v>4</v>
      </c>
      <c r="K30" s="8">
        <f t="shared" ca="1" si="6"/>
        <v>21</v>
      </c>
      <c r="L30" s="8">
        <f t="shared" ca="1" si="20"/>
        <v>11</v>
      </c>
      <c r="M30" t="str">
        <f t="shared" si="17"/>
        <v xml:space="preserve">WRONG CC MONTH      </v>
      </c>
      <c r="N30" t="str">
        <f t="shared" si="18"/>
        <v xml:space="preserve">23  HIGH            </v>
      </c>
      <c r="O30" s="6">
        <f t="shared" ca="1" si="19"/>
        <v>110</v>
      </c>
      <c r="P30" s="8">
        <v>0</v>
      </c>
      <c r="Q30" t="s">
        <v>28</v>
      </c>
      <c r="R30" s="5">
        <f t="shared" ca="1" si="10"/>
        <v>2308523770561660</v>
      </c>
      <c r="S30">
        <f t="shared" ca="1" si="11"/>
        <v>2043</v>
      </c>
      <c r="T30" s="8">
        <v>13</v>
      </c>
      <c r="U30" s="8">
        <f t="shared" ca="1" si="13"/>
        <v>25</v>
      </c>
      <c r="W30" t="str">
        <f t="shared" ca="1" si="14"/>
        <v>BUCK CREEK               B692048042111WRONG CC MONTH      23  HIGH            11000A230852377056166020431325</v>
      </c>
    </row>
    <row r="31" spans="1:23" x14ac:dyDescent="0.25">
      <c r="A31" t="s">
        <v>3</v>
      </c>
      <c r="B31" t="s">
        <v>73</v>
      </c>
      <c r="C31" t="s">
        <v>136</v>
      </c>
      <c r="D31" t="s">
        <v>33</v>
      </c>
      <c r="E31" s="8">
        <f t="shared" ca="1" si="0"/>
        <v>73</v>
      </c>
      <c r="F31" s="4">
        <f t="shared" si="1"/>
        <v>10</v>
      </c>
      <c r="G31" t="str">
        <f t="shared" si="2"/>
        <v xml:space="preserve">BUCK CREEK               </v>
      </c>
      <c r="H31" t="str">
        <f t="shared" ca="1" si="16"/>
        <v>C73</v>
      </c>
      <c r="I31">
        <f t="shared" ca="1" si="4"/>
        <v>2029</v>
      </c>
      <c r="J31" s="8">
        <f t="shared" ca="1" si="5"/>
        <v>3</v>
      </c>
      <c r="K31" s="8">
        <f t="shared" ca="1" si="6"/>
        <v>9</v>
      </c>
      <c r="L31" s="8">
        <f t="shared" ca="1" si="20"/>
        <v>3</v>
      </c>
      <c r="M31" t="str">
        <f t="shared" si="17"/>
        <v xml:space="preserve">WRONG CC DAY        </v>
      </c>
      <c r="N31" t="str">
        <f t="shared" si="18"/>
        <v xml:space="preserve">24  CHAR            </v>
      </c>
      <c r="O31" s="6">
        <f t="shared" ca="1" si="19"/>
        <v>30</v>
      </c>
      <c r="P31" s="8">
        <v>0</v>
      </c>
      <c r="Q31" t="s">
        <v>26</v>
      </c>
      <c r="R31" s="5">
        <f t="shared" ca="1" si="10"/>
        <v>5139723506484079</v>
      </c>
      <c r="S31">
        <f t="shared" ca="1" si="11"/>
        <v>2041</v>
      </c>
      <c r="T31" s="8">
        <f t="shared" ca="1" si="12"/>
        <v>4</v>
      </c>
      <c r="U31" s="8" t="s">
        <v>74</v>
      </c>
      <c r="W31" t="str">
        <f t="shared" ca="1" si="14"/>
        <v>BUCK CREEK               C732029030903WRONG CC DAY        24  CHAR            03000M51397235064840802041040V</v>
      </c>
    </row>
    <row r="32" spans="1:23" x14ac:dyDescent="0.25">
      <c r="A32" t="s">
        <v>3</v>
      </c>
      <c r="B32" t="s">
        <v>73</v>
      </c>
      <c r="C32" t="s">
        <v>137</v>
      </c>
      <c r="D32" t="s">
        <v>34</v>
      </c>
      <c r="E32" s="8">
        <f t="shared" ca="1" si="0"/>
        <v>59</v>
      </c>
      <c r="F32" s="4">
        <f t="shared" si="1"/>
        <v>12</v>
      </c>
      <c r="G32" t="str">
        <f t="shared" si="2"/>
        <v xml:space="preserve">BUCK CREEK               </v>
      </c>
      <c r="H32" t="str">
        <f t="shared" ca="1" si="16"/>
        <v>D59</v>
      </c>
      <c r="I32">
        <f t="shared" ca="1" si="4"/>
        <v>2035</v>
      </c>
      <c r="J32" s="8">
        <f t="shared" ca="1" si="5"/>
        <v>9</v>
      </c>
      <c r="K32" s="8">
        <f t="shared" ca="1" si="6"/>
        <v>9</v>
      </c>
      <c r="L32" s="8">
        <f t="shared" ca="1" si="20"/>
        <v>7</v>
      </c>
      <c r="M32" t="str">
        <f t="shared" si="17"/>
        <v xml:space="preserve">WRONG CC DAY        </v>
      </c>
      <c r="N32" t="str">
        <f t="shared" si="18"/>
        <v xml:space="preserve">25  LOW             </v>
      </c>
      <c r="O32" s="6">
        <f t="shared" ca="1" si="19"/>
        <v>84</v>
      </c>
      <c r="P32" s="8">
        <v>0</v>
      </c>
      <c r="Q32" t="s">
        <v>27</v>
      </c>
      <c r="R32" s="5">
        <f t="shared" ca="1" si="10"/>
        <v>4483060243421212</v>
      </c>
      <c r="S32">
        <f t="shared" ca="1" si="11"/>
        <v>2026</v>
      </c>
      <c r="T32" s="8">
        <f t="shared" ca="1" si="12"/>
        <v>2</v>
      </c>
      <c r="U32" s="8">
        <v>0</v>
      </c>
      <c r="W32" t="str">
        <f t="shared" ca="1" si="14"/>
        <v>BUCK CREEK               D592035090907WRONG CC DAY        25  LOW             08400V448306024342121020260200</v>
      </c>
    </row>
    <row r="33" spans="1:23" x14ac:dyDescent="0.25">
      <c r="A33" t="s">
        <v>3</v>
      </c>
      <c r="B33" t="s">
        <v>73</v>
      </c>
      <c r="C33" t="s">
        <v>138</v>
      </c>
      <c r="D33" t="s">
        <v>35</v>
      </c>
      <c r="E33" s="8">
        <f t="shared" ca="1" si="0"/>
        <v>39</v>
      </c>
      <c r="F33" s="4">
        <f t="shared" si="1"/>
        <v>12</v>
      </c>
      <c r="G33" t="str">
        <f t="shared" si="2"/>
        <v xml:space="preserve">BUCK CREEK               </v>
      </c>
      <c r="H33" t="str">
        <f t="shared" ca="1" si="16"/>
        <v>E39</v>
      </c>
      <c r="I33">
        <f t="shared" ca="1" si="4"/>
        <v>2046</v>
      </c>
      <c r="J33" s="8">
        <f t="shared" ca="1" si="5"/>
        <v>9</v>
      </c>
      <c r="K33" s="8">
        <f t="shared" ca="1" si="6"/>
        <v>6</v>
      </c>
      <c r="L33" s="8">
        <f t="shared" ca="1" si="20"/>
        <v>6</v>
      </c>
      <c r="M33" t="str">
        <f t="shared" si="17"/>
        <v xml:space="preserve">WRONG CC DAY        </v>
      </c>
      <c r="N33" t="str">
        <f t="shared" si="18"/>
        <v xml:space="preserve">26  HIGH            </v>
      </c>
      <c r="O33" s="6">
        <f t="shared" ca="1" si="19"/>
        <v>72</v>
      </c>
      <c r="P33" s="8">
        <v>0</v>
      </c>
      <c r="Q33" t="s">
        <v>28</v>
      </c>
      <c r="R33" s="5">
        <f t="shared" ca="1" si="10"/>
        <v>7619600624530910</v>
      </c>
      <c r="S33">
        <f t="shared" ca="1" si="11"/>
        <v>2044</v>
      </c>
      <c r="T33" s="8">
        <f t="shared" ca="1" si="12"/>
        <v>11</v>
      </c>
      <c r="U33" s="8">
        <v>32</v>
      </c>
      <c r="W33" t="str">
        <f t="shared" ca="1" si="14"/>
        <v>BUCK CREEK               E392046090606WRONG CC DAY        26  HIGH            07200A761960062453091020441132</v>
      </c>
    </row>
    <row r="34" spans="1:23" x14ac:dyDescent="0.25">
      <c r="A34" t="s">
        <v>3</v>
      </c>
      <c r="B34" t="s">
        <v>75</v>
      </c>
      <c r="C34" t="s">
        <v>139</v>
      </c>
      <c r="D34" t="s">
        <v>36</v>
      </c>
      <c r="E34" s="8">
        <f t="shared" ca="1" si="0"/>
        <v>36</v>
      </c>
      <c r="F34" s="4">
        <f t="shared" si="1"/>
        <v>12</v>
      </c>
      <c r="G34" t="str">
        <f t="shared" si="2"/>
        <v xml:space="preserve">BUCK CREEK               </v>
      </c>
      <c r="H34" t="str">
        <f t="shared" ca="1" si="16"/>
        <v>F36</v>
      </c>
      <c r="I34">
        <f t="shared" ca="1" si="4"/>
        <v>2049</v>
      </c>
      <c r="J34" s="8">
        <f t="shared" ca="1" si="5"/>
        <v>4</v>
      </c>
      <c r="K34" s="8">
        <f t="shared" ca="1" si="6"/>
        <v>18</v>
      </c>
      <c r="L34" s="8">
        <f t="shared" ca="1" si="20"/>
        <v>9</v>
      </c>
      <c r="M34" t="str">
        <f t="shared" si="17"/>
        <v xml:space="preserve">WRONG CC NUM        </v>
      </c>
      <c r="N34" t="str">
        <f t="shared" si="18"/>
        <v xml:space="preserve">27  CHAR            </v>
      </c>
      <c r="O34" s="6">
        <f t="shared" ca="1" si="19"/>
        <v>108</v>
      </c>
      <c r="P34" s="8">
        <v>0</v>
      </c>
      <c r="Q34" t="s">
        <v>26</v>
      </c>
      <c r="R34" s="5" t="s">
        <v>76</v>
      </c>
      <c r="S34">
        <f t="shared" ca="1" si="11"/>
        <v>2027</v>
      </c>
      <c r="T34" s="8">
        <f t="shared" ca="1" si="12"/>
        <v>7</v>
      </c>
      <c r="U34" s="8">
        <f t="shared" ca="1" si="13"/>
        <v>19</v>
      </c>
      <c r="W34" t="str">
        <f t="shared" ca="1" si="14"/>
        <v>BUCK CREEK               F362049041809WRONG CC NUM        27  CHAR            10800MV00000000000000020270719</v>
      </c>
    </row>
    <row r="35" spans="1:23" x14ac:dyDescent="0.25">
      <c r="A35" t="s">
        <v>4</v>
      </c>
      <c r="B35" t="s">
        <v>78</v>
      </c>
      <c r="C35" t="s">
        <v>79</v>
      </c>
      <c r="D35" t="s">
        <v>37</v>
      </c>
      <c r="E35" s="8">
        <f t="shared" ca="1" si="0"/>
        <v>89</v>
      </c>
      <c r="F35" s="4">
        <f t="shared" si="1"/>
        <v>12</v>
      </c>
      <c r="G35" t="str">
        <f t="shared" si="2"/>
        <v xml:space="preserve">HONEY CREEK              </v>
      </c>
      <c r="H35" t="str">
        <f t="shared" ca="1" si="16"/>
        <v>G89</v>
      </c>
      <c r="I35">
        <f t="shared" ca="1" si="4"/>
        <v>2034</v>
      </c>
      <c r="J35" s="8">
        <f t="shared" ca="1" si="5"/>
        <v>9</v>
      </c>
      <c r="K35" s="8">
        <f t="shared" ca="1" si="6"/>
        <v>23</v>
      </c>
      <c r="L35" s="8">
        <f t="shared" ca="1" si="20"/>
        <v>7</v>
      </c>
      <c r="M35" t="str">
        <f t="shared" si="17"/>
        <v xml:space="preserve">DSFJKL              </v>
      </c>
      <c r="N35" t="str">
        <f t="shared" si="18"/>
        <v xml:space="preserve">SDAFLKJD            </v>
      </c>
      <c r="O35" s="6">
        <f t="shared" ca="1" si="19"/>
        <v>84</v>
      </c>
      <c r="P35" s="8">
        <v>0</v>
      </c>
      <c r="Q35" t="s">
        <v>27</v>
      </c>
      <c r="R35" s="5">
        <f t="shared" ca="1" si="10"/>
        <v>7331295244125719</v>
      </c>
      <c r="S35">
        <f t="shared" ca="1" si="11"/>
        <v>2048</v>
      </c>
      <c r="T35" s="8">
        <f t="shared" ca="1" si="12"/>
        <v>12</v>
      </c>
      <c r="U35" s="8">
        <f t="shared" ca="1" si="13"/>
        <v>8</v>
      </c>
      <c r="W35" t="str">
        <f t="shared" ca="1" si="14"/>
        <v>HONEY CREEK              G892034092307DSFJKL              SDAFLKJD            08400V733129524412572020481208</v>
      </c>
    </row>
    <row r="36" spans="1:23" x14ac:dyDescent="0.25">
      <c r="A36" t="s">
        <v>5</v>
      </c>
      <c r="B36" t="s">
        <v>80</v>
      </c>
      <c r="C36" t="s">
        <v>81</v>
      </c>
      <c r="D36" t="s">
        <v>38</v>
      </c>
      <c r="E36" s="8">
        <f t="shared" ca="1" si="0"/>
        <v>90</v>
      </c>
      <c r="F36" s="4">
        <f t="shared" si="1"/>
        <v>12</v>
      </c>
      <c r="G36" t="str">
        <f t="shared" si="2"/>
        <v xml:space="preserve">ISLAND VIEW              </v>
      </c>
      <c r="H36" t="str">
        <f t="shared" ca="1" si="16"/>
        <v>H90</v>
      </c>
      <c r="I36">
        <f t="shared" ca="1" si="4"/>
        <v>2039</v>
      </c>
      <c r="J36" s="8">
        <f t="shared" ca="1" si="5"/>
        <v>4</v>
      </c>
      <c r="K36" s="8">
        <f t="shared" ca="1" si="6"/>
        <v>5</v>
      </c>
      <c r="L36" s="8">
        <f t="shared" ca="1" si="20"/>
        <v>4</v>
      </c>
      <c r="M36" t="str">
        <f t="shared" si="17"/>
        <v xml:space="preserve">SDFJKL              </v>
      </c>
      <c r="N36" t="str">
        <f t="shared" si="18"/>
        <v xml:space="preserve">SKLFDAJ             </v>
      </c>
      <c r="O36" s="6">
        <f t="shared" ca="1" si="19"/>
        <v>48</v>
      </c>
      <c r="P36" s="8">
        <v>0</v>
      </c>
      <c r="Q36" t="s">
        <v>28</v>
      </c>
      <c r="R36" s="5">
        <f t="shared" ca="1" si="10"/>
        <v>7868012575049321</v>
      </c>
      <c r="S36">
        <f t="shared" ca="1" si="11"/>
        <v>2032</v>
      </c>
      <c r="T36" s="8">
        <f t="shared" ca="1" si="12"/>
        <v>5</v>
      </c>
      <c r="U36" s="8">
        <f t="shared" ca="1" si="13"/>
        <v>19</v>
      </c>
      <c r="W36" t="str">
        <f t="shared" ca="1" si="14"/>
        <v>ISLAND VIEW              H902039040504SDFJKL              SKLFDAJ             04800A786801257504932020320519</v>
      </c>
    </row>
    <row r="37" spans="1:23" x14ac:dyDescent="0.25">
      <c r="A37" t="s">
        <v>3</v>
      </c>
      <c r="B37" t="s">
        <v>82</v>
      </c>
      <c r="C37" t="s">
        <v>85</v>
      </c>
      <c r="D37" t="s">
        <v>39</v>
      </c>
      <c r="E37" s="8">
        <f t="shared" ca="1" si="0"/>
        <v>86</v>
      </c>
      <c r="F37" s="4">
        <f t="shared" si="1"/>
        <v>12</v>
      </c>
      <c r="G37" t="str">
        <f t="shared" si="2"/>
        <v xml:space="preserve">BUCK CREEK               </v>
      </c>
      <c r="H37" t="str">
        <f t="shared" ca="1" si="16"/>
        <v>I86</v>
      </c>
      <c r="I37">
        <f t="shared" ca="1" si="4"/>
        <v>2035</v>
      </c>
      <c r="J37" s="8">
        <f t="shared" ca="1" si="5"/>
        <v>4</v>
      </c>
      <c r="K37" s="8">
        <f t="shared" ca="1" si="6"/>
        <v>15</v>
      </c>
      <c r="L37" s="8">
        <f t="shared" ca="1" si="20"/>
        <v>8</v>
      </c>
      <c r="M37" t="str">
        <f t="shared" si="17"/>
        <v xml:space="preserve">SDJKL               </v>
      </c>
      <c r="N37" t="str">
        <f t="shared" si="18"/>
        <v xml:space="preserve">SLJF                </v>
      </c>
      <c r="O37" s="6">
        <f t="shared" ca="1" si="19"/>
        <v>96</v>
      </c>
      <c r="P37" s="8">
        <v>0</v>
      </c>
      <c r="Q37" t="s">
        <v>26</v>
      </c>
      <c r="R37" s="5">
        <f t="shared" ca="1" si="10"/>
        <v>8037556630764181</v>
      </c>
      <c r="S37">
        <f t="shared" ca="1" si="11"/>
        <v>2041</v>
      </c>
      <c r="T37" s="8">
        <f t="shared" ca="1" si="12"/>
        <v>9</v>
      </c>
      <c r="U37" s="8">
        <f t="shared" ca="1" si="13"/>
        <v>20</v>
      </c>
      <c r="W37" t="str">
        <f t="shared" ca="1" si="14"/>
        <v>BUCK CREEK               I862035041508SDJKL               SLJF                09600M803755663076418020410920</v>
      </c>
    </row>
    <row r="38" spans="1:23" x14ac:dyDescent="0.25">
      <c r="A38" t="s">
        <v>5</v>
      </c>
      <c r="B38" t="s">
        <v>83</v>
      </c>
      <c r="C38" t="s">
        <v>84</v>
      </c>
      <c r="D38" t="s">
        <v>40</v>
      </c>
      <c r="E38" s="8">
        <f t="shared" ca="1" si="0"/>
        <v>15</v>
      </c>
      <c r="F38" s="4">
        <f t="shared" si="1"/>
        <v>12</v>
      </c>
      <c r="G38" t="str">
        <f t="shared" si="2"/>
        <v xml:space="preserve">ISLAND VIEW              </v>
      </c>
      <c r="H38" t="str">
        <f t="shared" ca="1" si="16"/>
        <v>J15</v>
      </c>
      <c r="I38">
        <f t="shared" ca="1" si="4"/>
        <v>2031</v>
      </c>
      <c r="J38" s="8">
        <f t="shared" ca="1" si="5"/>
        <v>1</v>
      </c>
      <c r="K38" s="8">
        <f t="shared" ca="1" si="6"/>
        <v>10</v>
      </c>
      <c r="L38" s="8">
        <f t="shared" ca="1" si="20"/>
        <v>11</v>
      </c>
      <c r="M38" t="str">
        <f t="shared" si="17"/>
        <v xml:space="preserve">SK                  </v>
      </c>
      <c r="N38" t="str">
        <f t="shared" si="18"/>
        <v xml:space="preserve">ALSKDFJ             </v>
      </c>
      <c r="O38" s="6">
        <f t="shared" ca="1" si="19"/>
        <v>132</v>
      </c>
      <c r="P38" s="8">
        <v>0</v>
      </c>
      <c r="Q38" t="s">
        <v>27</v>
      </c>
      <c r="R38" s="5">
        <f t="shared" ca="1" si="10"/>
        <v>9256651172128828</v>
      </c>
      <c r="S38">
        <f t="shared" ca="1" si="11"/>
        <v>2029</v>
      </c>
      <c r="T38" s="8">
        <f t="shared" ca="1" si="12"/>
        <v>6</v>
      </c>
      <c r="U38" s="8">
        <f t="shared" ca="1" si="13"/>
        <v>11</v>
      </c>
      <c r="W38" t="str">
        <f t="shared" ca="1" si="14"/>
        <v>ISLAND VIEW              J152031011011SK                  ALSKDFJ             13200V925665117212883020290611</v>
      </c>
    </row>
    <row r="39" spans="1:23" x14ac:dyDescent="0.25">
      <c r="A39" t="s">
        <v>4</v>
      </c>
      <c r="B39" t="s">
        <v>86</v>
      </c>
      <c r="C39" t="s">
        <v>87</v>
      </c>
      <c r="D39" t="s">
        <v>41</v>
      </c>
      <c r="E39" s="8">
        <f t="shared" ca="1" si="0"/>
        <v>28</v>
      </c>
      <c r="F39" s="4">
        <f t="shared" si="1"/>
        <v>12</v>
      </c>
      <c r="G39" t="str">
        <f t="shared" si="2"/>
        <v xml:space="preserve">HONEY CREEK              </v>
      </c>
      <c r="H39" t="str">
        <f t="shared" ca="1" si="16"/>
        <v>K28</v>
      </c>
      <c r="I39">
        <f t="shared" ca="1" si="4"/>
        <v>2029</v>
      </c>
      <c r="J39" s="8">
        <f t="shared" ca="1" si="5"/>
        <v>4</v>
      </c>
      <c r="K39" s="8">
        <f t="shared" ca="1" si="6"/>
        <v>9</v>
      </c>
      <c r="L39" s="8">
        <f t="shared" ca="1" si="20"/>
        <v>6</v>
      </c>
      <c r="M39" t="str">
        <f t="shared" si="17"/>
        <v xml:space="preserve">LJLJLKJ             </v>
      </c>
      <c r="N39" t="str">
        <f t="shared" si="18"/>
        <v xml:space="preserve">JLKJLKJLK           </v>
      </c>
      <c r="O39" s="6">
        <f t="shared" ca="1" si="19"/>
        <v>72</v>
      </c>
      <c r="P39" s="8">
        <v>0</v>
      </c>
      <c r="Q39" t="s">
        <v>28</v>
      </c>
      <c r="R39" s="5">
        <f t="shared" ca="1" si="10"/>
        <v>4123919354555187</v>
      </c>
      <c r="S39">
        <f t="shared" ca="1" si="11"/>
        <v>2029</v>
      </c>
      <c r="T39" s="8">
        <f t="shared" ca="1" si="12"/>
        <v>8</v>
      </c>
      <c r="U39" s="8">
        <f t="shared" ca="1" si="13"/>
        <v>2</v>
      </c>
      <c r="W39" t="str">
        <f t="shared" ca="1" si="14"/>
        <v>HONEY CREEK              K282029040906LJLJLKJ             JLKJLKJLK           07200A412391935455519020290802</v>
      </c>
    </row>
    <row r="40" spans="1:23" x14ac:dyDescent="0.25">
      <c r="A40" t="s">
        <v>3</v>
      </c>
      <c r="B40" t="s">
        <v>88</v>
      </c>
      <c r="C40" t="s">
        <v>105</v>
      </c>
      <c r="D40" t="s">
        <v>42</v>
      </c>
      <c r="E40" s="8">
        <f t="shared" ca="1" si="0"/>
        <v>16</v>
      </c>
      <c r="F40" s="4">
        <f t="shared" si="1"/>
        <v>12</v>
      </c>
      <c r="G40" t="str">
        <f t="shared" si="2"/>
        <v xml:space="preserve">BUCK CREEK               </v>
      </c>
      <c r="H40" t="str">
        <f t="shared" ca="1" si="16"/>
        <v>L16</v>
      </c>
      <c r="I40">
        <f t="shared" ca="1" si="4"/>
        <v>2034</v>
      </c>
      <c r="J40" s="8">
        <f t="shared" ca="1" si="5"/>
        <v>9</v>
      </c>
      <c r="K40" s="8">
        <f t="shared" ca="1" si="6"/>
        <v>9</v>
      </c>
      <c r="L40" s="8">
        <f t="shared" ca="1" si="20"/>
        <v>5</v>
      </c>
      <c r="M40" t="str">
        <f t="shared" si="17"/>
        <v xml:space="preserve">MEL                 </v>
      </c>
      <c r="N40" t="str">
        <f t="shared" si="18"/>
        <v xml:space="preserve">MINA                </v>
      </c>
      <c r="O40" s="6">
        <f t="shared" ca="1" si="19"/>
        <v>60</v>
      </c>
      <c r="P40" s="8">
        <v>0</v>
      </c>
      <c r="Q40" t="s">
        <v>26</v>
      </c>
      <c r="R40" s="5">
        <f t="shared" ca="1" si="10"/>
        <v>4184234581939518</v>
      </c>
      <c r="S40">
        <f t="shared" ca="1" si="11"/>
        <v>2025</v>
      </c>
      <c r="T40" s="8">
        <f t="shared" ca="1" si="12"/>
        <v>8</v>
      </c>
      <c r="U40" s="8">
        <f t="shared" ca="1" si="13"/>
        <v>24</v>
      </c>
      <c r="W40" t="str">
        <f t="shared" ca="1" si="14"/>
        <v>BUCK CREEK               L162034090905MEL                 MINA                06000M418423458193952020250824</v>
      </c>
    </row>
    <row r="41" spans="1:23" x14ac:dyDescent="0.25">
      <c r="A41" t="s">
        <v>5</v>
      </c>
      <c r="B41" t="s">
        <v>89</v>
      </c>
      <c r="C41" t="s">
        <v>106</v>
      </c>
      <c r="D41" t="s">
        <v>26</v>
      </c>
      <c r="E41" s="8">
        <f t="shared" ca="1" si="0"/>
        <v>88</v>
      </c>
      <c r="F41" s="4">
        <f t="shared" si="1"/>
        <v>12</v>
      </c>
      <c r="G41" t="str">
        <f t="shared" si="2"/>
        <v xml:space="preserve">ISLAND VIEW              </v>
      </c>
      <c r="H41" t="str">
        <f t="shared" ca="1" si="16"/>
        <v>M88</v>
      </c>
      <c r="I41">
        <f t="shared" ca="1" si="4"/>
        <v>2041</v>
      </c>
      <c r="J41" s="8">
        <f t="shared" ca="1" si="5"/>
        <v>7</v>
      </c>
      <c r="K41" s="8">
        <f t="shared" ca="1" si="6"/>
        <v>10</v>
      </c>
      <c r="L41" s="8">
        <f t="shared" ca="1" si="20"/>
        <v>4</v>
      </c>
      <c r="M41" t="str">
        <f t="shared" si="17"/>
        <v xml:space="preserve">PEL                 </v>
      </c>
      <c r="N41" t="str">
        <f t="shared" si="18"/>
        <v xml:space="preserve">BIB                 </v>
      </c>
      <c r="O41" s="6">
        <f t="shared" ca="1" si="19"/>
        <v>48</v>
      </c>
      <c r="P41" s="8">
        <v>0</v>
      </c>
      <c r="Q41" t="s">
        <v>27</v>
      </c>
      <c r="R41" s="5">
        <f t="shared" ca="1" si="10"/>
        <v>9819087158955074</v>
      </c>
      <c r="S41">
        <f t="shared" ca="1" si="11"/>
        <v>2034</v>
      </c>
      <c r="T41" s="8">
        <f t="shared" ca="1" si="12"/>
        <v>2</v>
      </c>
      <c r="U41" s="8">
        <f t="shared" ca="1" si="13"/>
        <v>5</v>
      </c>
      <c r="W41" t="str">
        <f t="shared" ca="1" si="14"/>
        <v>ISLAND VIEW              M882041071004PEL                 BIB                 04800V981908715895507020340205</v>
      </c>
    </row>
    <row r="42" spans="1:23" x14ac:dyDescent="0.25">
      <c r="A42" t="s">
        <v>4</v>
      </c>
      <c r="B42" t="s">
        <v>90</v>
      </c>
      <c r="C42" t="s">
        <v>107</v>
      </c>
      <c r="D42" t="s">
        <v>43</v>
      </c>
      <c r="E42" s="8">
        <f t="shared" ca="1" si="0"/>
        <v>27</v>
      </c>
      <c r="F42" s="4">
        <f t="shared" si="1"/>
        <v>14</v>
      </c>
      <c r="G42" t="str">
        <f t="shared" si="2"/>
        <v xml:space="preserve">HONEY CREEK              </v>
      </c>
      <c r="H42" t="str">
        <f t="shared" ca="1" si="16"/>
        <v>N27</v>
      </c>
      <c r="I42">
        <f t="shared" ca="1" si="4"/>
        <v>2034</v>
      </c>
      <c r="J42" s="8">
        <f t="shared" ca="1" si="5"/>
        <v>2</v>
      </c>
      <c r="K42" s="8">
        <f t="shared" ca="1" si="6"/>
        <v>13</v>
      </c>
      <c r="L42" s="8">
        <f t="shared" ca="1" si="20"/>
        <v>9</v>
      </c>
      <c r="M42" t="str">
        <f t="shared" si="17"/>
        <v xml:space="preserve">RAIL                </v>
      </c>
      <c r="N42" t="str">
        <f t="shared" si="18"/>
        <v xml:space="preserve">YANG                </v>
      </c>
      <c r="O42" s="6">
        <f t="shared" ca="1" si="19"/>
        <v>126</v>
      </c>
      <c r="P42" s="8">
        <v>0</v>
      </c>
      <c r="Q42" t="s">
        <v>28</v>
      </c>
      <c r="R42" s="5">
        <f t="shared" ca="1" si="10"/>
        <v>2753670941789953</v>
      </c>
      <c r="S42">
        <f t="shared" ca="1" si="11"/>
        <v>2021</v>
      </c>
      <c r="T42" s="8">
        <f t="shared" ca="1" si="12"/>
        <v>7</v>
      </c>
      <c r="U42" s="8">
        <f t="shared" ca="1" si="13"/>
        <v>3</v>
      </c>
      <c r="W42" t="str">
        <f t="shared" ca="1" si="14"/>
        <v>HONEY CREEK              N272034021309RAIL                YANG                12600A275367094178995020210703</v>
      </c>
    </row>
    <row r="43" spans="1:23" x14ac:dyDescent="0.25">
      <c r="A43" t="s">
        <v>3</v>
      </c>
      <c r="B43" t="s">
        <v>91</v>
      </c>
      <c r="C43" t="s">
        <v>92</v>
      </c>
      <c r="D43" t="s">
        <v>44</v>
      </c>
      <c r="E43" s="8">
        <f t="shared" ca="1" si="0"/>
        <v>15</v>
      </c>
      <c r="F43" s="4">
        <f t="shared" si="1"/>
        <v>14</v>
      </c>
      <c r="G43" t="str">
        <f t="shared" si="2"/>
        <v xml:space="preserve">BUCK CREEK               </v>
      </c>
      <c r="H43" t="str">
        <f t="shared" ca="1" si="16"/>
        <v>O15</v>
      </c>
      <c r="I43">
        <f t="shared" ca="1" si="4"/>
        <v>2032</v>
      </c>
      <c r="J43" s="8">
        <f t="shared" ca="1" si="5"/>
        <v>4</v>
      </c>
      <c r="K43" s="8">
        <f t="shared" ca="1" si="6"/>
        <v>14</v>
      </c>
      <c r="L43" s="8">
        <f t="shared" ca="1" si="20"/>
        <v>7</v>
      </c>
      <c r="M43" t="str">
        <f t="shared" si="17"/>
        <v xml:space="preserve">CURTIS              </v>
      </c>
      <c r="N43" t="str">
        <f t="shared" si="18"/>
        <v xml:space="preserve">FORD                </v>
      </c>
      <c r="O43" s="6">
        <f t="shared" ca="1" si="19"/>
        <v>98</v>
      </c>
      <c r="P43" s="8">
        <v>0</v>
      </c>
      <c r="Q43" t="s">
        <v>26</v>
      </c>
      <c r="R43" s="5">
        <f t="shared" ca="1" si="10"/>
        <v>1012509434131982</v>
      </c>
      <c r="S43">
        <f t="shared" ca="1" si="11"/>
        <v>2031</v>
      </c>
      <c r="T43" s="8">
        <f t="shared" ca="1" si="12"/>
        <v>1</v>
      </c>
      <c r="U43" s="8">
        <f t="shared" ca="1" si="13"/>
        <v>5</v>
      </c>
      <c r="W43" t="str">
        <f t="shared" ca="1" si="14"/>
        <v>BUCK CREEK               O152032041407CURTIS              FORD                09800M101250943413198020310105</v>
      </c>
    </row>
    <row r="44" spans="1:23" x14ac:dyDescent="0.25">
      <c r="A44" t="s">
        <v>5</v>
      </c>
      <c r="B44" t="s">
        <v>93</v>
      </c>
      <c r="C44" t="s">
        <v>92</v>
      </c>
      <c r="D44" t="s">
        <v>45</v>
      </c>
      <c r="E44" s="8">
        <f t="shared" ca="1" si="0"/>
        <v>62</v>
      </c>
      <c r="F44" s="4">
        <f t="shared" si="1"/>
        <v>14</v>
      </c>
      <c r="G44" t="str">
        <f t="shared" si="2"/>
        <v xml:space="preserve">ISLAND VIEW              </v>
      </c>
      <c r="H44" t="str">
        <f t="shared" ca="1" si="16"/>
        <v>P62</v>
      </c>
      <c r="I44">
        <f t="shared" ca="1" si="4"/>
        <v>2048</v>
      </c>
      <c r="J44" s="8">
        <f t="shared" ca="1" si="5"/>
        <v>7</v>
      </c>
      <c r="K44" s="8">
        <f t="shared" ca="1" si="6"/>
        <v>22</v>
      </c>
      <c r="L44" s="8">
        <f t="shared" ca="1" si="20"/>
        <v>4</v>
      </c>
      <c r="M44" t="str">
        <f t="shared" si="17"/>
        <v xml:space="preserve">LUKE                </v>
      </c>
      <c r="N44" t="str">
        <f t="shared" si="18"/>
        <v xml:space="preserve">FORD                </v>
      </c>
      <c r="O44" s="6">
        <f t="shared" ca="1" si="19"/>
        <v>56</v>
      </c>
      <c r="P44" s="8">
        <v>0</v>
      </c>
      <c r="Q44" t="s">
        <v>27</v>
      </c>
      <c r="R44" s="5">
        <f t="shared" ca="1" si="10"/>
        <v>5940227103130797</v>
      </c>
      <c r="S44">
        <f t="shared" ca="1" si="11"/>
        <v>2040</v>
      </c>
      <c r="T44" s="8">
        <f t="shared" ca="1" si="12"/>
        <v>12</v>
      </c>
      <c r="U44" s="8">
        <f t="shared" ca="1" si="13"/>
        <v>10</v>
      </c>
      <c r="W44" t="str">
        <f t="shared" ca="1" si="14"/>
        <v>ISLAND VIEW              P622048072204LUKE                FORD                05600V594022710313080020401210</v>
      </c>
    </row>
    <row r="45" spans="1:23" x14ac:dyDescent="0.25">
      <c r="A45" t="s">
        <v>4</v>
      </c>
      <c r="B45" t="s">
        <v>94</v>
      </c>
      <c r="C45" t="s">
        <v>92</v>
      </c>
      <c r="D45" t="s">
        <v>46</v>
      </c>
      <c r="E45" s="8">
        <f t="shared" ca="1" si="0"/>
        <v>14</v>
      </c>
      <c r="F45" s="4">
        <f t="shared" si="1"/>
        <v>14</v>
      </c>
      <c r="G45" t="str">
        <f t="shared" si="2"/>
        <v xml:space="preserve">HONEY CREEK              </v>
      </c>
      <c r="H45" t="str">
        <f t="shared" ca="1" si="16"/>
        <v>Q14</v>
      </c>
      <c r="I45">
        <f t="shared" ca="1" si="4"/>
        <v>2035</v>
      </c>
      <c r="J45" s="8">
        <f t="shared" ca="1" si="5"/>
        <v>3</v>
      </c>
      <c r="K45" s="8">
        <f t="shared" ca="1" si="6"/>
        <v>17</v>
      </c>
      <c r="L45" s="8">
        <f t="shared" ca="1" si="20"/>
        <v>10</v>
      </c>
      <c r="M45" t="str">
        <f t="shared" si="17"/>
        <v xml:space="preserve">JAXON               </v>
      </c>
      <c r="N45" t="str">
        <f t="shared" si="18"/>
        <v xml:space="preserve">FORD                </v>
      </c>
      <c r="O45" s="6">
        <f t="shared" ca="1" si="19"/>
        <v>140</v>
      </c>
      <c r="P45" s="8">
        <v>0</v>
      </c>
      <c r="Q45" t="s">
        <v>28</v>
      </c>
      <c r="R45" s="5">
        <f t="shared" ca="1" si="10"/>
        <v>9332073605124440</v>
      </c>
      <c r="S45">
        <f t="shared" ca="1" si="11"/>
        <v>2036</v>
      </c>
      <c r="T45" s="8">
        <f t="shared" ca="1" si="12"/>
        <v>7</v>
      </c>
      <c r="U45" s="8">
        <f t="shared" ca="1" si="13"/>
        <v>15</v>
      </c>
      <c r="W45" t="str">
        <f t="shared" ca="1" si="14"/>
        <v>HONEY CREEK              Q142035031710JAXON               FORD                14000A933207360512444020360715</v>
      </c>
    </row>
    <row r="46" spans="1:23" x14ac:dyDescent="0.25">
      <c r="A46" t="s">
        <v>3</v>
      </c>
      <c r="B46" t="s">
        <v>95</v>
      </c>
      <c r="C46" t="s">
        <v>92</v>
      </c>
      <c r="D46" t="s">
        <v>47</v>
      </c>
      <c r="E46" s="8">
        <f t="shared" ca="1" si="0"/>
        <v>45</v>
      </c>
      <c r="F46" s="4">
        <f t="shared" si="1"/>
        <v>14</v>
      </c>
      <c r="G46" t="str">
        <f t="shared" si="2"/>
        <v xml:space="preserve">BUCK CREEK               </v>
      </c>
      <c r="H46" t="str">
        <f t="shared" ca="1" si="16"/>
        <v>R45</v>
      </c>
      <c r="I46">
        <f t="shared" ca="1" si="4"/>
        <v>2047</v>
      </c>
      <c r="J46" s="8">
        <f t="shared" ca="1" si="5"/>
        <v>10</v>
      </c>
      <c r="K46" s="8">
        <f t="shared" ca="1" si="6"/>
        <v>16</v>
      </c>
      <c r="L46" s="8">
        <f t="shared" ca="1" si="20"/>
        <v>8</v>
      </c>
      <c r="M46" t="str">
        <f t="shared" si="17"/>
        <v xml:space="preserve">SAV                 </v>
      </c>
      <c r="N46" t="str">
        <f t="shared" si="18"/>
        <v xml:space="preserve">FORD                </v>
      </c>
      <c r="O46" s="6">
        <f t="shared" ca="1" si="19"/>
        <v>112</v>
      </c>
      <c r="P46" s="8">
        <v>0</v>
      </c>
      <c r="Q46" t="s">
        <v>26</v>
      </c>
      <c r="R46" s="5">
        <f t="shared" ca="1" si="10"/>
        <v>4864990291356529</v>
      </c>
      <c r="S46">
        <f t="shared" ca="1" si="11"/>
        <v>2030</v>
      </c>
      <c r="T46" s="8">
        <f t="shared" ca="1" si="12"/>
        <v>9</v>
      </c>
      <c r="U46" s="8">
        <f t="shared" ca="1" si="13"/>
        <v>26</v>
      </c>
      <c r="W46" t="str">
        <f t="shared" ca="1" si="14"/>
        <v>BUCK CREEK               R452047101608SAV                 FORD                11200M486499029135653020300926</v>
      </c>
    </row>
    <row r="47" spans="1:23" x14ac:dyDescent="0.25">
      <c r="A47" t="s">
        <v>5</v>
      </c>
      <c r="B47" t="s">
        <v>96</v>
      </c>
      <c r="C47" t="s">
        <v>92</v>
      </c>
      <c r="D47" t="s">
        <v>48</v>
      </c>
      <c r="E47" s="8">
        <f t="shared" ca="1" si="0"/>
        <v>49</v>
      </c>
      <c r="F47" s="4">
        <f t="shared" si="1"/>
        <v>14</v>
      </c>
      <c r="G47" t="str">
        <f t="shared" si="2"/>
        <v xml:space="preserve">ISLAND VIEW              </v>
      </c>
      <c r="H47" t="str">
        <f t="shared" ca="1" si="16"/>
        <v>S49</v>
      </c>
      <c r="I47">
        <f t="shared" ca="1" si="4"/>
        <v>2034</v>
      </c>
      <c r="J47" s="8">
        <f t="shared" ca="1" si="5"/>
        <v>3</v>
      </c>
      <c r="K47" s="8">
        <f t="shared" ca="1" si="6"/>
        <v>17</v>
      </c>
      <c r="L47" s="8">
        <f t="shared" ca="1" si="20"/>
        <v>3</v>
      </c>
      <c r="M47" t="str">
        <f t="shared" si="17"/>
        <v xml:space="preserve">ISAAC               </v>
      </c>
      <c r="N47" t="str">
        <f t="shared" si="18"/>
        <v xml:space="preserve">FORD                </v>
      </c>
      <c r="O47" s="6">
        <f t="shared" ca="1" si="19"/>
        <v>42</v>
      </c>
      <c r="P47" s="8">
        <v>0</v>
      </c>
      <c r="Q47" t="s">
        <v>27</v>
      </c>
      <c r="R47" s="5">
        <f t="shared" ca="1" si="10"/>
        <v>3879918185356397</v>
      </c>
      <c r="S47">
        <f t="shared" ca="1" si="11"/>
        <v>2040</v>
      </c>
      <c r="T47" s="8">
        <f t="shared" ca="1" si="12"/>
        <v>12</v>
      </c>
      <c r="U47" s="8">
        <f t="shared" ca="1" si="13"/>
        <v>18</v>
      </c>
      <c r="W47" t="str">
        <f t="shared" ca="1" si="14"/>
        <v>ISLAND VIEW              S492034031703ISAAC               FORD                04200V387991818535640020401218</v>
      </c>
    </row>
    <row r="48" spans="1:23" x14ac:dyDescent="0.25">
      <c r="A48" t="s">
        <v>4</v>
      </c>
      <c r="B48" t="s">
        <v>97</v>
      </c>
      <c r="C48" t="s">
        <v>92</v>
      </c>
      <c r="D48" t="s">
        <v>49</v>
      </c>
      <c r="E48" s="8">
        <f t="shared" ca="1" si="0"/>
        <v>38</v>
      </c>
      <c r="F48" s="4">
        <f t="shared" si="1"/>
        <v>14</v>
      </c>
      <c r="G48" t="str">
        <f t="shared" si="2"/>
        <v xml:space="preserve">HONEY CREEK              </v>
      </c>
      <c r="H48" t="str">
        <f t="shared" ca="1" si="16"/>
        <v>T38</v>
      </c>
      <c r="I48">
        <f t="shared" ca="1" si="4"/>
        <v>2047</v>
      </c>
      <c r="J48" s="8">
        <f t="shared" ca="1" si="5"/>
        <v>8</v>
      </c>
      <c r="K48" s="8">
        <f t="shared" ca="1" si="6"/>
        <v>17</v>
      </c>
      <c r="L48" s="8">
        <f t="shared" ca="1" si="20"/>
        <v>5</v>
      </c>
      <c r="M48" t="str">
        <f t="shared" si="17"/>
        <v xml:space="preserve">BRIGGS              </v>
      </c>
      <c r="N48" t="str">
        <f t="shared" si="18"/>
        <v xml:space="preserve">FORD                </v>
      </c>
      <c r="O48" s="6">
        <f t="shared" ca="1" si="19"/>
        <v>70</v>
      </c>
      <c r="P48" s="8">
        <v>0</v>
      </c>
      <c r="Q48" t="s">
        <v>28</v>
      </c>
      <c r="R48" s="5">
        <f t="shared" ca="1" si="10"/>
        <v>1224444327636631</v>
      </c>
      <c r="S48">
        <f t="shared" ca="1" si="11"/>
        <v>2022</v>
      </c>
      <c r="T48" s="8">
        <f t="shared" ca="1" si="12"/>
        <v>2</v>
      </c>
      <c r="U48" s="8">
        <f t="shared" ca="1" si="13"/>
        <v>21</v>
      </c>
      <c r="W48" t="str">
        <f t="shared" ca="1" si="14"/>
        <v>HONEY CREEK              T382047081705BRIGGS              FORD                07000A122444432763663020220221</v>
      </c>
    </row>
    <row r="49" spans="1:23" x14ac:dyDescent="0.25">
      <c r="A49" t="s">
        <v>3</v>
      </c>
      <c r="B49" t="s">
        <v>98</v>
      </c>
      <c r="C49" t="s">
        <v>99</v>
      </c>
      <c r="D49" t="s">
        <v>50</v>
      </c>
      <c r="E49" s="8">
        <f t="shared" ca="1" si="0"/>
        <v>41</v>
      </c>
      <c r="F49" s="4">
        <f t="shared" si="1"/>
        <v>14</v>
      </c>
      <c r="G49" t="str">
        <f t="shared" si="2"/>
        <v xml:space="preserve">BUCK CREEK               </v>
      </c>
      <c r="H49" t="str">
        <f t="shared" ca="1" si="16"/>
        <v>U41</v>
      </c>
      <c r="I49">
        <f t="shared" ca="1" si="4"/>
        <v>2032</v>
      </c>
      <c r="J49" s="8">
        <f t="shared" ca="1" si="5"/>
        <v>6</v>
      </c>
      <c r="K49" s="8">
        <f t="shared" ca="1" si="6"/>
        <v>27</v>
      </c>
      <c r="L49" s="8">
        <f t="shared" ca="1" si="20"/>
        <v>11</v>
      </c>
      <c r="M49" t="str">
        <f t="shared" si="17"/>
        <v xml:space="preserve">MOD                 </v>
      </c>
      <c r="N49" t="str">
        <f t="shared" si="18"/>
        <v xml:space="preserve">ME                  </v>
      </c>
      <c r="O49" s="6">
        <f t="shared" ca="1" si="19"/>
        <v>154</v>
      </c>
      <c r="P49" s="8">
        <v>0</v>
      </c>
      <c r="Q49" t="s">
        <v>26</v>
      </c>
      <c r="R49" s="5">
        <f t="shared" ca="1" si="10"/>
        <v>5990200709816664</v>
      </c>
      <c r="S49">
        <f t="shared" ca="1" si="11"/>
        <v>2046</v>
      </c>
      <c r="T49" s="8">
        <f t="shared" ca="1" si="12"/>
        <v>11</v>
      </c>
      <c r="U49" s="8">
        <f t="shared" ca="1" si="13"/>
        <v>10</v>
      </c>
      <c r="W49" t="str">
        <f t="shared" ca="1" si="14"/>
        <v>BUCK CREEK               U412032062711MOD                 ME                  15400M599020070981666020461110</v>
      </c>
    </row>
    <row r="50" spans="1:23" x14ac:dyDescent="0.25">
      <c r="A50" t="s">
        <v>5</v>
      </c>
      <c r="B50" t="s">
        <v>98</v>
      </c>
      <c r="C50" t="s">
        <v>100</v>
      </c>
      <c r="D50" t="s">
        <v>27</v>
      </c>
      <c r="E50" s="8">
        <f t="shared" ca="1" si="0"/>
        <v>93</v>
      </c>
      <c r="F50" s="4">
        <f t="shared" si="1"/>
        <v>14</v>
      </c>
      <c r="G50" t="str">
        <f t="shared" si="2"/>
        <v xml:space="preserve">ISLAND VIEW              </v>
      </c>
      <c r="H50" t="str">
        <f t="shared" ca="1" si="16"/>
        <v>V93</v>
      </c>
      <c r="I50">
        <f t="shared" ca="1" si="4"/>
        <v>2029</v>
      </c>
      <c r="J50" s="8">
        <f t="shared" ca="1" si="5"/>
        <v>11</v>
      </c>
      <c r="K50" s="8">
        <f t="shared" ca="1" si="6"/>
        <v>28</v>
      </c>
      <c r="L50" s="8">
        <f t="shared" ca="1" si="20"/>
        <v>8</v>
      </c>
      <c r="M50" t="str">
        <f t="shared" si="17"/>
        <v xml:space="preserve">MOD                 </v>
      </c>
      <c r="N50" t="str">
        <f t="shared" si="18"/>
        <v xml:space="preserve">YOU                 </v>
      </c>
      <c r="O50" s="6">
        <f t="shared" ca="1" si="19"/>
        <v>112</v>
      </c>
      <c r="P50" s="8">
        <v>0</v>
      </c>
      <c r="Q50" t="s">
        <v>27</v>
      </c>
      <c r="R50" s="5">
        <f t="shared" ca="1" si="10"/>
        <v>1934286691254106</v>
      </c>
      <c r="S50">
        <f t="shared" ca="1" si="11"/>
        <v>2049</v>
      </c>
      <c r="T50" s="8">
        <f t="shared" ca="1" si="12"/>
        <v>9</v>
      </c>
      <c r="U50" s="8">
        <f t="shared" ca="1" si="13"/>
        <v>14</v>
      </c>
      <c r="W50" t="str">
        <f t="shared" ca="1" si="14"/>
        <v>ISLAND VIEW              V932029112808MOD                 YOU                 11200V193428669125411020490914</v>
      </c>
    </row>
    <row r="51" spans="1:23" x14ac:dyDescent="0.25">
      <c r="A51" t="s">
        <v>4</v>
      </c>
      <c r="B51" t="s">
        <v>101</v>
      </c>
      <c r="C51" t="s">
        <v>108</v>
      </c>
      <c r="D51" t="s">
        <v>51</v>
      </c>
      <c r="E51" s="8">
        <f t="shared" ca="1" si="0"/>
        <v>57</v>
      </c>
      <c r="F51" s="4">
        <f t="shared" si="1"/>
        <v>14</v>
      </c>
      <c r="G51" t="str">
        <f t="shared" si="2"/>
        <v xml:space="preserve">HONEY CREEK              </v>
      </c>
      <c r="H51" t="str">
        <f t="shared" ca="1" si="16"/>
        <v>W57</v>
      </c>
      <c r="I51">
        <f t="shared" ca="1" si="4"/>
        <v>2041</v>
      </c>
      <c r="J51" s="8">
        <f t="shared" ca="1" si="5"/>
        <v>10</v>
      </c>
      <c r="K51" s="8">
        <f t="shared" ca="1" si="6"/>
        <v>3</v>
      </c>
      <c r="L51" s="8">
        <f t="shared" ca="1" si="20"/>
        <v>4</v>
      </c>
      <c r="M51" t="str">
        <f t="shared" si="17"/>
        <v xml:space="preserve">X)                  </v>
      </c>
      <c r="N51" t="str">
        <f t="shared" si="18"/>
        <v xml:space="preserve">MIRA                </v>
      </c>
      <c r="O51" s="6">
        <f t="shared" ca="1" si="19"/>
        <v>56</v>
      </c>
      <c r="P51" s="8">
        <v>0</v>
      </c>
      <c r="Q51" t="s">
        <v>27</v>
      </c>
      <c r="R51" s="5">
        <f t="shared" ca="1" si="10"/>
        <v>2659835984379808</v>
      </c>
      <c r="S51">
        <f t="shared" ca="1" si="11"/>
        <v>2041</v>
      </c>
      <c r="T51" s="8">
        <f t="shared" ca="1" si="12"/>
        <v>7</v>
      </c>
      <c r="U51" s="8">
        <f t="shared" ca="1" si="13"/>
        <v>26</v>
      </c>
      <c r="W51" t="str">
        <f t="shared" ca="1" si="14"/>
        <v>HONEY CREEK              W572041100304X)                  MIRA                05600V265983598437981020410726</v>
      </c>
    </row>
    <row r="52" spans="1:23" x14ac:dyDescent="0.25">
      <c r="A52" t="s">
        <v>3</v>
      </c>
      <c r="B52" t="s">
        <v>102</v>
      </c>
      <c r="C52" t="s">
        <v>103</v>
      </c>
      <c r="D52" t="s">
        <v>52</v>
      </c>
      <c r="E52" s="8">
        <f t="shared" ca="1" si="0"/>
        <v>21</v>
      </c>
      <c r="F52" s="4">
        <f t="shared" si="1"/>
        <v>14</v>
      </c>
      <c r="G52" t="str">
        <f t="shared" si="2"/>
        <v xml:space="preserve">BUCK CREEK               </v>
      </c>
      <c r="H52" t="str">
        <f t="shared" ca="1" si="16"/>
        <v>X21</v>
      </c>
      <c r="I52">
        <f t="shared" ca="1" si="4"/>
        <v>2046</v>
      </c>
      <c r="J52" s="8">
        <f t="shared" ca="1" si="5"/>
        <v>8</v>
      </c>
      <c r="K52" s="8">
        <f t="shared" ca="1" si="6"/>
        <v>6</v>
      </c>
      <c r="L52" s="8">
        <f t="shared" ca="1" si="20"/>
        <v>5</v>
      </c>
      <c r="M52" t="str">
        <f t="shared" si="17"/>
        <v xml:space="preserve">FILE                </v>
      </c>
      <c r="N52" t="str">
        <f t="shared" si="18"/>
        <v xml:space="preserve">EXPLORER            </v>
      </c>
      <c r="O52" s="6">
        <f t="shared" ca="1" si="19"/>
        <v>70</v>
      </c>
      <c r="P52" s="8">
        <v>0</v>
      </c>
      <c r="Q52" t="s">
        <v>28</v>
      </c>
      <c r="R52" s="5">
        <f t="shared" ca="1" si="10"/>
        <v>4074183194595682</v>
      </c>
      <c r="S52">
        <f t="shared" ca="1" si="11"/>
        <v>2045</v>
      </c>
      <c r="T52" s="8">
        <f t="shared" ca="1" si="12"/>
        <v>1</v>
      </c>
      <c r="U52" s="8">
        <f t="shared" ca="1" si="13"/>
        <v>5</v>
      </c>
      <c r="W52" t="str">
        <f t="shared" ca="1" si="14"/>
        <v>BUCK CREEK               X212046080605FILE                EXPLORER            07000A407418319459568020450105</v>
      </c>
    </row>
    <row r="53" spans="1:23" x14ac:dyDescent="0.25">
      <c r="A53" t="s">
        <v>5</v>
      </c>
      <c r="B53" t="s">
        <v>102</v>
      </c>
      <c r="C53" t="s">
        <v>103</v>
      </c>
      <c r="D53" t="s">
        <v>53</v>
      </c>
      <c r="E53" s="8">
        <f t="shared" ca="1" si="0"/>
        <v>48</v>
      </c>
      <c r="F53" s="4">
        <f t="shared" si="1"/>
        <v>14</v>
      </c>
      <c r="G53" t="str">
        <f t="shared" si="2"/>
        <v xml:space="preserve">ISLAND VIEW              </v>
      </c>
      <c r="H53" t="str">
        <f t="shared" ca="1" si="16"/>
        <v>Y48</v>
      </c>
      <c r="I53">
        <f t="shared" ca="1" si="4"/>
        <v>2022</v>
      </c>
      <c r="J53" s="8">
        <f t="shared" ca="1" si="5"/>
        <v>1</v>
      </c>
      <c r="K53" s="8">
        <f t="shared" ca="1" si="6"/>
        <v>22</v>
      </c>
      <c r="L53" s="8">
        <f t="shared" ca="1" si="20"/>
        <v>9</v>
      </c>
      <c r="M53" t="str">
        <f t="shared" si="17"/>
        <v xml:space="preserve">FILE                </v>
      </c>
      <c r="N53" t="str">
        <f t="shared" si="18"/>
        <v xml:space="preserve">EXPLORER            </v>
      </c>
      <c r="O53" s="6">
        <f t="shared" ca="1" si="19"/>
        <v>126</v>
      </c>
      <c r="P53" s="8">
        <v>0</v>
      </c>
      <c r="Q53" t="s">
        <v>26</v>
      </c>
      <c r="R53" s="5">
        <f t="shared" ca="1" si="10"/>
        <v>7774306385526231</v>
      </c>
      <c r="S53">
        <f t="shared" ca="1" si="11"/>
        <v>2046</v>
      </c>
      <c r="T53" s="8">
        <f t="shared" ca="1" si="12"/>
        <v>3</v>
      </c>
      <c r="U53" s="8">
        <f t="shared" ca="1" si="13"/>
        <v>25</v>
      </c>
      <c r="W53" t="str">
        <f t="shared" ca="1" si="14"/>
        <v>ISLAND VIEW              Y482022012209FILE                EXPLORER            12600M777430638552623020460325</v>
      </c>
    </row>
    <row r="54" spans="1:23" x14ac:dyDescent="0.25">
      <c r="A54" t="s">
        <v>4</v>
      </c>
      <c r="B54" t="s">
        <v>104</v>
      </c>
      <c r="C54" t="s">
        <v>100</v>
      </c>
      <c r="D54" t="s">
        <v>54</v>
      </c>
      <c r="E54" s="8">
        <f t="shared" ca="1" si="0"/>
        <v>61</v>
      </c>
      <c r="F54" s="4">
        <f t="shared" si="1"/>
        <v>14</v>
      </c>
      <c r="G54" t="str">
        <f t="shared" si="2"/>
        <v xml:space="preserve">HONEY CREEK              </v>
      </c>
      <c r="H54" t="str">
        <f t="shared" ca="1" si="16"/>
        <v>Z61</v>
      </c>
      <c r="I54">
        <f t="shared" ca="1" si="4"/>
        <v>2035</v>
      </c>
      <c r="J54" s="8">
        <f t="shared" ca="1" si="5"/>
        <v>4</v>
      </c>
      <c r="K54" s="8">
        <f t="shared" ca="1" si="6"/>
        <v>28</v>
      </c>
      <c r="L54" s="8">
        <f t="shared" ca="1" si="20"/>
        <v>8</v>
      </c>
      <c r="M54" t="str">
        <f t="shared" si="17"/>
        <v xml:space="preserve">MEE                 </v>
      </c>
      <c r="N54" t="str">
        <f t="shared" si="18"/>
        <v xml:space="preserve">YOU                 </v>
      </c>
      <c r="O54" s="6">
        <f t="shared" ca="1" si="19"/>
        <v>112</v>
      </c>
      <c r="P54" s="8">
        <v>0</v>
      </c>
      <c r="Q54" t="s">
        <v>27</v>
      </c>
      <c r="R54" s="5">
        <f t="shared" ca="1" si="10"/>
        <v>9267736030689848</v>
      </c>
      <c r="S54">
        <f t="shared" ca="1" si="11"/>
        <v>2022</v>
      </c>
      <c r="T54" s="8">
        <f t="shared" ca="1" si="12"/>
        <v>7</v>
      </c>
      <c r="U54" s="8">
        <f t="shared" ca="1" si="13"/>
        <v>24</v>
      </c>
      <c r="W54" t="str">
        <f t="shared" ca="1" si="14"/>
        <v>HONEY CREEK              Z612035042808MEE                 YOU                 11200V926773603068985020220724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Ford</dc:creator>
  <cp:lastModifiedBy>Curtis Ford</cp:lastModifiedBy>
  <dcterms:created xsi:type="dcterms:W3CDTF">2020-03-12T02:52:24Z</dcterms:created>
  <dcterms:modified xsi:type="dcterms:W3CDTF">2020-03-13T02:27:48Z</dcterms:modified>
</cp:coreProperties>
</file>