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5" windowWidth="13740" windowHeight="94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7" i="1" l="1"/>
  <c r="J26" i="1"/>
  <c r="J25" i="1"/>
  <c r="G25" i="1"/>
  <c r="J19" i="1"/>
  <c r="G18" i="1"/>
  <c r="J17" i="1"/>
  <c r="J16" i="1"/>
  <c r="J20" i="1" s="1"/>
  <c r="J12" i="1"/>
  <c r="J11" i="1"/>
  <c r="J9" i="1"/>
  <c r="J4" i="1"/>
  <c r="J5" i="1"/>
  <c r="J6" i="1"/>
  <c r="J7" i="1"/>
  <c r="J8" i="1"/>
  <c r="J3" i="1"/>
</calcChain>
</file>

<file path=xl/sharedStrings.xml><?xml version="1.0" encoding="utf-8"?>
<sst xmlns="http://schemas.openxmlformats.org/spreadsheetml/2006/main" count="161" uniqueCount="99">
  <si>
    <t>Rank</t>
  </si>
  <si>
    <t>Item_No</t>
  </si>
  <si>
    <t>Description</t>
  </si>
  <si>
    <t>Sales$</t>
  </si>
  <si>
    <t>GM%</t>
  </si>
  <si>
    <t>GM$</t>
  </si>
  <si>
    <t>GMROI</t>
  </si>
  <si>
    <t>Sold</t>
  </si>
  <si>
    <t>OH</t>
  </si>
  <si>
    <t>OnPO</t>
  </si>
  <si>
    <t>Vendor</t>
  </si>
  <si>
    <t>Dept</t>
  </si>
  <si>
    <t>Class</t>
  </si>
  <si>
    <t>Buyer</t>
  </si>
  <si>
    <t>Pline</t>
  </si>
  <si>
    <t>Season</t>
  </si>
  <si>
    <t>Status</t>
  </si>
  <si>
    <t>Score</t>
  </si>
  <si>
    <t>Store: All  Dept: All  Class: All  Buyer: All  Vendor: PJENTE  PLine:   Season: All  Status: Active  From: 12/27/2015  Thru: 8/6/2016</t>
  </si>
  <si>
    <t>1</t>
  </si>
  <si>
    <t>BRAASSORT&amp;</t>
  </si>
  <si>
    <t>AMM</t>
  </si>
  <si>
    <t>BRACELET ASSORTED W/SIL CHARM</t>
  </si>
  <si>
    <t>$960</t>
  </si>
  <si>
    <t>58.4%</t>
  </si>
  <si>
    <t>$560</t>
  </si>
  <si>
    <t>353</t>
  </si>
  <si>
    <t>32</t>
  </si>
  <si>
    <t>17</t>
  </si>
  <si>
    <t>PJENTE</t>
  </si>
  <si>
    <t>AC</t>
  </si>
  <si>
    <t>ACJ</t>
  </si>
  <si>
    <t>CGW</t>
  </si>
  <si>
    <t>N</t>
  </si>
  <si>
    <t>2</t>
  </si>
  <si>
    <t>PRBOBR</t>
  </si>
  <si>
    <t>BRACELET PRAYER BOX</t>
  </si>
  <si>
    <t>$269</t>
  </si>
  <si>
    <t>56.9%</t>
  </si>
  <si>
    <t>$153</t>
  </si>
  <si>
    <t>322</t>
  </si>
  <si>
    <t>8</t>
  </si>
  <si>
    <t>3</t>
  </si>
  <si>
    <t>BBYNKSP</t>
  </si>
  <si>
    <t>BML</t>
  </si>
  <si>
    <t>BABY NECKLACE PLATED CHARM</t>
  </si>
  <si>
    <t>$136</t>
  </si>
  <si>
    <t>59.1%</t>
  </si>
  <si>
    <t>$80</t>
  </si>
  <si>
    <t>451</t>
  </si>
  <si>
    <t>7</t>
  </si>
  <si>
    <t>4</t>
  </si>
  <si>
    <t>WOCRSNK</t>
  </si>
  <si>
    <t>BSM</t>
  </si>
  <si>
    <t>NECKLACE CROSS STERLING ADULT</t>
  </si>
  <si>
    <t>$105</t>
  </si>
  <si>
    <t>54.2%</t>
  </si>
  <si>
    <t>$57</t>
  </si>
  <si>
    <t>105</t>
  </si>
  <si>
    <t>5</t>
  </si>
  <si>
    <t>BRAGIR</t>
  </si>
  <si>
    <t>BSL</t>
  </si>
  <si>
    <t>BRACELET GIRLS CROSS/PRAYER BO</t>
  </si>
  <si>
    <t>$100</t>
  </si>
  <si>
    <t>57.5%</t>
  </si>
  <si>
    <t>90</t>
  </si>
  <si>
    <t>9</t>
  </si>
  <si>
    <t>6</t>
  </si>
  <si>
    <t>CROSNECK</t>
  </si>
  <si>
    <t>CFM</t>
  </si>
  <si>
    <t>NECKLACE CROSS STERLING</t>
  </si>
  <si>
    <t>$75</t>
  </si>
  <si>
    <t>51.9%</t>
  </si>
  <si>
    <t>$39</t>
  </si>
  <si>
    <t>1,942</t>
  </si>
  <si>
    <t>BBYBRSP</t>
  </si>
  <si>
    <t>CFL</t>
  </si>
  <si>
    <t>BABY BRACELET PLATED CHARM</t>
  </si>
  <si>
    <t>$40</t>
  </si>
  <si>
    <t>50.5%</t>
  </si>
  <si>
    <t>$20</t>
  </si>
  <si>
    <t>293</t>
  </si>
  <si>
    <t>Total</t>
  </si>
  <si>
    <t>$1,684</t>
  </si>
  <si>
    <t>57.4%</t>
  </si>
  <si>
    <t>$967</t>
  </si>
  <si>
    <t>62</t>
  </si>
  <si>
    <t>36</t>
  </si>
  <si>
    <t>Weight</t>
  </si>
  <si>
    <t>Sum</t>
  </si>
  <si>
    <t>Weighted GMROI</t>
  </si>
  <si>
    <t>% of Whole</t>
  </si>
  <si>
    <t>Product</t>
  </si>
  <si>
    <t>Test Group of 2 Items</t>
  </si>
  <si>
    <t>Compute GMROI at item level</t>
  </si>
  <si>
    <t>Multiply GMROI * Gross profit for eact item</t>
  </si>
  <si>
    <t>Add the sum of all above calculations</t>
  </si>
  <si>
    <t>Divide by total Gross Profit</t>
  </si>
  <si>
    <t>Formula for weighted GMROI: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</si>
</sst>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2" applyNumberFormat="1" applyFont="1"/>
    <xf numFmtId="9" fontId="0" fillId="0" borderId="0" xfId="3" applyFont="1"/>
    <xf numFmtId="165" fontId="0" fillId="0" borderId="0" xfId="1" applyNumberFormat="1" applyFont="1"/>
    <xf numFmtId="0" fontId="0" fillId="0" borderId="0" xfId="0" applyAlignment="1">
      <alignment horizontal="right"/>
    </xf>
    <xf numFmtId="1" fontId="0" fillId="0" borderId="0" xfId="2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2" fontId="0" fillId="0" borderId="0" xfId="3" applyNumberFormat="1" applyFont="1" applyAlignment="1">
      <alignment horizontal="right"/>
    </xf>
    <xf numFmtId="39" fontId="0" fillId="0" borderId="0" xfId="2" applyNumberFormat="1" applyFont="1" applyAlignment="1">
      <alignment horizontal="right"/>
    </xf>
    <xf numFmtId="167" fontId="0" fillId="0" borderId="0" xfId="2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workbookViewId="0">
      <selection activeCell="D31" sqref="D31"/>
    </sheetView>
  </sheetViews>
  <sheetFormatPr defaultRowHeight="15" x14ac:dyDescent="0.25"/>
  <cols>
    <col min="1" max="1" width="5.5703125" customWidth="1"/>
    <col min="2" max="2" width="16" customWidth="1"/>
    <col min="3" max="3" width="6" customWidth="1"/>
    <col min="4" max="4" width="45.28515625" customWidth="1"/>
    <col min="5" max="5" width="9.140625" style="1"/>
    <col min="6" max="6" width="9.140625" style="2"/>
    <col min="7" max="7" width="9.140625" style="1"/>
    <col min="8" max="16" width="9.140625" style="3"/>
  </cols>
  <sheetData>
    <row r="1" spans="1:23" x14ac:dyDescent="0.25">
      <c r="A1" t="s">
        <v>0</v>
      </c>
      <c r="B1" t="s">
        <v>1</v>
      </c>
      <c r="C1" t="s">
        <v>17</v>
      </c>
      <c r="D1" t="s">
        <v>2</v>
      </c>
      <c r="E1" s="1" t="s">
        <v>3</v>
      </c>
      <c r="F1" s="2" t="s">
        <v>4</v>
      </c>
      <c r="G1" s="1" t="s">
        <v>5</v>
      </c>
      <c r="H1" s="3" t="s">
        <v>6</v>
      </c>
      <c r="J1" s="3" t="s">
        <v>88</v>
      </c>
      <c r="N1" s="3" t="s">
        <v>7</v>
      </c>
      <c r="O1" s="3" t="s">
        <v>8</v>
      </c>
      <c r="P1" s="3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 x14ac:dyDescent="0.25">
      <c r="A2" t="s">
        <v>18</v>
      </c>
    </row>
    <row r="3" spans="1:23" x14ac:dyDescent="0.25">
      <c r="A3" s="4" t="s">
        <v>19</v>
      </c>
      <c r="B3" t="s">
        <v>20</v>
      </c>
      <c r="C3" t="s">
        <v>21</v>
      </c>
      <c r="D3" t="s">
        <v>22</v>
      </c>
      <c r="E3" s="5" t="s">
        <v>23</v>
      </c>
      <c r="F3" s="7" t="s">
        <v>24</v>
      </c>
      <c r="G3" s="8" t="s">
        <v>25</v>
      </c>
      <c r="H3" s="6" t="s">
        <v>26</v>
      </c>
      <c r="I3" s="6"/>
      <c r="J3" s="6">
        <f>G3*H3</f>
        <v>197680</v>
      </c>
      <c r="K3" s="6"/>
      <c r="L3" s="6"/>
      <c r="M3" s="6"/>
      <c r="N3" s="6" t="s">
        <v>27</v>
      </c>
      <c r="O3" s="6" t="s">
        <v>28</v>
      </c>
      <c r="P3" s="6"/>
      <c r="Q3" t="s">
        <v>29</v>
      </c>
      <c r="R3" t="s">
        <v>30</v>
      </c>
      <c r="S3" t="s">
        <v>31</v>
      </c>
      <c r="T3" t="s">
        <v>32</v>
      </c>
      <c r="V3" t="s">
        <v>33</v>
      </c>
    </row>
    <row r="4" spans="1:23" x14ac:dyDescent="0.25">
      <c r="A4" s="4" t="s">
        <v>34</v>
      </c>
      <c r="B4" t="s">
        <v>35</v>
      </c>
      <c r="C4" t="s">
        <v>21</v>
      </c>
      <c r="D4" t="s">
        <v>36</v>
      </c>
      <c r="E4" s="5" t="s">
        <v>37</v>
      </c>
      <c r="F4" s="7" t="s">
        <v>38</v>
      </c>
      <c r="G4" s="8" t="s">
        <v>39</v>
      </c>
      <c r="H4" s="6" t="s">
        <v>40</v>
      </c>
      <c r="I4" s="6"/>
      <c r="J4" s="6">
        <f t="shared" ref="J4:J8" si="0">G4*H4</f>
        <v>49266</v>
      </c>
      <c r="K4" s="6"/>
      <c r="L4" s="6"/>
      <c r="M4" s="6"/>
      <c r="N4" s="6" t="s">
        <v>41</v>
      </c>
      <c r="O4" s="6" t="s">
        <v>42</v>
      </c>
      <c r="P4" s="6"/>
      <c r="Q4" t="s">
        <v>29</v>
      </c>
      <c r="R4" t="s">
        <v>30</v>
      </c>
      <c r="S4" t="s">
        <v>31</v>
      </c>
      <c r="T4" t="s">
        <v>32</v>
      </c>
      <c r="V4" t="s">
        <v>33</v>
      </c>
    </row>
    <row r="5" spans="1:23" x14ac:dyDescent="0.25">
      <c r="A5" s="4" t="s">
        <v>42</v>
      </c>
      <c r="B5" t="s">
        <v>43</v>
      </c>
      <c r="C5" t="s">
        <v>44</v>
      </c>
      <c r="D5" t="s">
        <v>45</v>
      </c>
      <c r="E5" s="5" t="s">
        <v>46</v>
      </c>
      <c r="F5" s="7" t="s">
        <v>47</v>
      </c>
      <c r="G5" s="8" t="s">
        <v>48</v>
      </c>
      <c r="H5" s="6" t="s">
        <v>49</v>
      </c>
      <c r="I5" s="6"/>
      <c r="J5" s="6">
        <f t="shared" si="0"/>
        <v>36080</v>
      </c>
      <c r="K5" s="6"/>
      <c r="L5" s="6"/>
      <c r="M5" s="6"/>
      <c r="N5" s="6" t="s">
        <v>50</v>
      </c>
      <c r="O5" s="6" t="s">
        <v>34</v>
      </c>
      <c r="P5" s="6"/>
      <c r="Q5" t="s">
        <v>29</v>
      </c>
      <c r="R5" t="s">
        <v>30</v>
      </c>
      <c r="S5" t="s">
        <v>31</v>
      </c>
      <c r="T5" t="s">
        <v>32</v>
      </c>
      <c r="V5" t="s">
        <v>33</v>
      </c>
    </row>
    <row r="6" spans="1:23" x14ac:dyDescent="0.25">
      <c r="A6" s="4" t="s">
        <v>51</v>
      </c>
      <c r="B6" t="s">
        <v>52</v>
      </c>
      <c r="C6" t="s">
        <v>53</v>
      </c>
      <c r="D6" t="s">
        <v>54</v>
      </c>
      <c r="E6" s="5" t="s">
        <v>55</v>
      </c>
      <c r="F6" s="7" t="s">
        <v>56</v>
      </c>
      <c r="G6" s="8" t="s">
        <v>57</v>
      </c>
      <c r="H6" s="6" t="s">
        <v>58</v>
      </c>
      <c r="I6" s="6"/>
      <c r="J6" s="6">
        <f t="shared" si="0"/>
        <v>5985</v>
      </c>
      <c r="K6" s="6"/>
      <c r="L6" s="6"/>
      <c r="M6" s="6"/>
      <c r="N6" s="6" t="s">
        <v>42</v>
      </c>
      <c r="O6" s="6" t="s">
        <v>34</v>
      </c>
      <c r="P6" s="6"/>
      <c r="Q6" t="s">
        <v>29</v>
      </c>
      <c r="R6" t="s">
        <v>30</v>
      </c>
      <c r="S6" t="s">
        <v>31</v>
      </c>
      <c r="T6" t="s">
        <v>32</v>
      </c>
      <c r="V6" t="s">
        <v>33</v>
      </c>
    </row>
    <row r="7" spans="1:23" x14ac:dyDescent="0.25">
      <c r="A7" s="4" t="s">
        <v>59</v>
      </c>
      <c r="B7" t="s">
        <v>60</v>
      </c>
      <c r="C7" t="s">
        <v>61</v>
      </c>
      <c r="D7" t="s">
        <v>62</v>
      </c>
      <c r="E7" s="5" t="s">
        <v>63</v>
      </c>
      <c r="F7" s="7" t="s">
        <v>64</v>
      </c>
      <c r="G7" s="8" t="s">
        <v>57</v>
      </c>
      <c r="H7" s="6" t="s">
        <v>65</v>
      </c>
      <c r="I7" s="6"/>
      <c r="J7" s="6">
        <f t="shared" si="0"/>
        <v>5130</v>
      </c>
      <c r="K7" s="6"/>
      <c r="L7" s="6"/>
      <c r="M7" s="6"/>
      <c r="N7" s="6" t="s">
        <v>59</v>
      </c>
      <c r="O7" s="6" t="s">
        <v>66</v>
      </c>
      <c r="P7" s="6"/>
      <c r="Q7" t="s">
        <v>29</v>
      </c>
      <c r="R7" t="s">
        <v>30</v>
      </c>
      <c r="S7" t="s">
        <v>31</v>
      </c>
      <c r="T7" t="s">
        <v>32</v>
      </c>
      <c r="V7" t="s">
        <v>33</v>
      </c>
    </row>
    <row r="8" spans="1:23" x14ac:dyDescent="0.25">
      <c r="A8" s="4" t="s">
        <v>67</v>
      </c>
      <c r="B8" t="s">
        <v>68</v>
      </c>
      <c r="C8" t="s">
        <v>69</v>
      </c>
      <c r="D8" t="s">
        <v>70</v>
      </c>
      <c r="E8" s="5" t="s">
        <v>71</v>
      </c>
      <c r="F8" s="7" t="s">
        <v>72</v>
      </c>
      <c r="G8" s="8" t="s">
        <v>73</v>
      </c>
      <c r="H8" s="6" t="s">
        <v>74</v>
      </c>
      <c r="I8" s="6"/>
      <c r="J8" s="6">
        <f t="shared" si="0"/>
        <v>75738</v>
      </c>
      <c r="K8" s="6"/>
      <c r="L8" s="6"/>
      <c r="M8" s="6"/>
      <c r="N8" s="6" t="s">
        <v>42</v>
      </c>
      <c r="O8" s="6"/>
      <c r="P8" s="6"/>
      <c r="Q8" t="s">
        <v>29</v>
      </c>
      <c r="R8" t="s">
        <v>30</v>
      </c>
      <c r="S8" t="s">
        <v>31</v>
      </c>
      <c r="T8" t="s">
        <v>32</v>
      </c>
      <c r="V8" t="s">
        <v>33</v>
      </c>
    </row>
    <row r="9" spans="1:23" x14ac:dyDescent="0.25">
      <c r="A9" s="4" t="s">
        <v>50</v>
      </c>
      <c r="B9" t="s">
        <v>75</v>
      </c>
      <c r="C9" t="s">
        <v>76</v>
      </c>
      <c r="D9" t="s">
        <v>77</v>
      </c>
      <c r="E9" s="5" t="s">
        <v>78</v>
      </c>
      <c r="F9" s="7" t="s">
        <v>79</v>
      </c>
      <c r="G9" s="8" t="s">
        <v>80</v>
      </c>
      <c r="H9" s="6" t="s">
        <v>81</v>
      </c>
      <c r="I9" s="6"/>
      <c r="J9" s="6">
        <f>G9*H9</f>
        <v>5860</v>
      </c>
      <c r="K9" s="6"/>
      <c r="L9" s="6"/>
      <c r="M9" s="6"/>
      <c r="N9" s="6" t="s">
        <v>51</v>
      </c>
      <c r="O9" s="6" t="s">
        <v>42</v>
      </c>
      <c r="P9" s="6"/>
      <c r="Q9" t="s">
        <v>29</v>
      </c>
      <c r="R9" t="s">
        <v>30</v>
      </c>
      <c r="S9" t="s">
        <v>31</v>
      </c>
      <c r="T9" t="s">
        <v>32</v>
      </c>
      <c r="V9" t="s">
        <v>33</v>
      </c>
    </row>
    <row r="10" spans="1:23" x14ac:dyDescent="0.25">
      <c r="A10" s="4"/>
      <c r="B10" t="s">
        <v>82</v>
      </c>
      <c r="E10" s="5" t="s">
        <v>83</v>
      </c>
      <c r="F10" s="7" t="s">
        <v>84</v>
      </c>
      <c r="G10" s="5" t="s">
        <v>85</v>
      </c>
      <c r="H10" s="6"/>
      <c r="I10" s="6"/>
      <c r="J10" s="6"/>
      <c r="K10" s="6"/>
      <c r="L10" s="6"/>
      <c r="M10" s="6"/>
      <c r="N10" s="6" t="s">
        <v>86</v>
      </c>
      <c r="O10" s="6" t="s">
        <v>87</v>
      </c>
      <c r="P10" s="6"/>
    </row>
    <row r="11" spans="1:23" x14ac:dyDescent="0.25">
      <c r="A11" s="4"/>
      <c r="E11" s="5"/>
      <c r="F11" s="7"/>
      <c r="G11" s="5"/>
      <c r="H11" s="6"/>
      <c r="I11" s="6" t="s">
        <v>89</v>
      </c>
      <c r="J11" s="6">
        <f>SUM(J3:J9)</f>
        <v>375739</v>
      </c>
      <c r="K11" s="6"/>
      <c r="L11" s="6"/>
      <c r="M11" s="6"/>
      <c r="N11" s="6"/>
      <c r="O11" s="6"/>
      <c r="P11" s="6"/>
    </row>
    <row r="12" spans="1:23" x14ac:dyDescent="0.25">
      <c r="A12" s="4"/>
      <c r="E12" s="5"/>
      <c r="F12" s="7"/>
      <c r="G12" s="5"/>
      <c r="H12" s="6"/>
      <c r="I12" s="10" t="s">
        <v>90</v>
      </c>
      <c r="J12" s="10">
        <f>J11/G10</f>
        <v>388.56153050672179</v>
      </c>
      <c r="K12" s="6"/>
      <c r="L12" s="6"/>
      <c r="M12" s="6"/>
      <c r="N12" s="6"/>
      <c r="O12" s="6"/>
      <c r="P12" s="6"/>
    </row>
    <row r="13" spans="1:23" x14ac:dyDescent="0.25">
      <c r="A13" s="4"/>
      <c r="E13" s="5"/>
      <c r="F13" s="7"/>
      <c r="G13" s="5"/>
      <c r="H13" s="6"/>
      <c r="I13" s="6"/>
      <c r="J13" s="6"/>
      <c r="K13" s="6"/>
      <c r="L13" s="6"/>
      <c r="M13" s="6"/>
      <c r="N13" s="6"/>
      <c r="O13" s="6"/>
      <c r="P13" s="6"/>
    </row>
    <row r="14" spans="1:23" x14ac:dyDescent="0.25">
      <c r="A14" s="4"/>
      <c r="D14" t="s">
        <v>93</v>
      </c>
      <c r="E14" s="5"/>
      <c r="F14" s="7"/>
      <c r="G14" s="5"/>
      <c r="H14" s="6"/>
      <c r="I14" s="6"/>
      <c r="J14" s="6"/>
      <c r="K14" s="6"/>
      <c r="L14" s="6"/>
      <c r="M14" s="6"/>
      <c r="N14" s="6"/>
      <c r="O14" s="6"/>
      <c r="P14" s="6"/>
    </row>
    <row r="15" spans="1:23" x14ac:dyDescent="0.25">
      <c r="A15" s="4"/>
      <c r="E15" s="5"/>
      <c r="F15" s="7"/>
      <c r="G15" s="5"/>
      <c r="H15" s="6"/>
      <c r="I15" s="6"/>
      <c r="J15" s="6"/>
      <c r="K15" s="6"/>
      <c r="L15" s="6"/>
      <c r="M15" s="6"/>
      <c r="N15" s="6"/>
      <c r="O15" s="6"/>
      <c r="P15" s="6"/>
    </row>
    <row r="16" spans="1:23" x14ac:dyDescent="0.25">
      <c r="A16" s="4" t="s">
        <v>19</v>
      </c>
      <c r="B16" t="s">
        <v>20</v>
      </c>
      <c r="C16" t="s">
        <v>21</v>
      </c>
      <c r="D16" t="s">
        <v>22</v>
      </c>
      <c r="E16" s="5" t="s">
        <v>23</v>
      </c>
      <c r="F16" s="7" t="s">
        <v>24</v>
      </c>
      <c r="G16" s="8" t="s">
        <v>25</v>
      </c>
      <c r="H16" s="6" t="s">
        <v>26</v>
      </c>
      <c r="I16" s="6"/>
      <c r="J16" s="6">
        <f t="shared" ref="J16:J20" si="1">G16*H16</f>
        <v>197680</v>
      </c>
      <c r="K16" s="6"/>
      <c r="L16" s="6"/>
      <c r="M16" s="6"/>
      <c r="N16" s="6"/>
      <c r="O16" s="6"/>
      <c r="P16" s="6"/>
    </row>
    <row r="17" spans="1:16" x14ac:dyDescent="0.25">
      <c r="A17" s="4" t="s">
        <v>67</v>
      </c>
      <c r="B17" t="s">
        <v>68</v>
      </c>
      <c r="C17" t="s">
        <v>69</v>
      </c>
      <c r="D17" t="s">
        <v>70</v>
      </c>
      <c r="E17" s="5" t="s">
        <v>71</v>
      </c>
      <c r="F17" s="7" t="s">
        <v>72</v>
      </c>
      <c r="G17" s="8" t="s">
        <v>73</v>
      </c>
      <c r="H17" s="6" t="s">
        <v>74</v>
      </c>
      <c r="I17" s="6"/>
      <c r="J17" s="6">
        <f>G17*H17</f>
        <v>75738</v>
      </c>
      <c r="K17" s="6"/>
      <c r="L17" s="6"/>
      <c r="M17" s="6"/>
      <c r="N17" s="6"/>
      <c r="O17" s="6"/>
      <c r="P17" s="6"/>
    </row>
    <row r="18" spans="1:16" x14ac:dyDescent="0.25">
      <c r="A18" s="4"/>
      <c r="E18" s="5"/>
      <c r="F18" s="7"/>
      <c r="G18" s="8">
        <f>G16+G17</f>
        <v>599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4"/>
      <c r="E19" s="5"/>
      <c r="F19" s="7"/>
      <c r="G19" s="5"/>
      <c r="H19" s="6"/>
      <c r="I19" s="6"/>
      <c r="J19" s="6">
        <f>SUM(J16:J17)</f>
        <v>273418</v>
      </c>
      <c r="K19" s="6"/>
      <c r="L19" s="6"/>
      <c r="M19" s="6"/>
      <c r="N19" s="6"/>
      <c r="O19" s="6"/>
      <c r="P19" s="6"/>
    </row>
    <row r="20" spans="1:16" x14ac:dyDescent="0.25">
      <c r="A20" s="4"/>
      <c r="E20" s="5"/>
      <c r="F20" s="7"/>
      <c r="G20" s="5"/>
      <c r="H20" s="6"/>
      <c r="I20" s="6" t="s">
        <v>90</v>
      </c>
      <c r="J20" s="6">
        <f>J19/G18</f>
        <v>456.45742904841404</v>
      </c>
      <c r="K20" s="6"/>
      <c r="L20" s="6"/>
      <c r="M20" s="6"/>
      <c r="N20" s="6"/>
      <c r="O20" s="6"/>
      <c r="P20" s="6"/>
    </row>
    <row r="21" spans="1:16" x14ac:dyDescent="0.25">
      <c r="A21" s="4"/>
      <c r="E21" s="5"/>
      <c r="F21" s="7"/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4"/>
      <c r="E22" s="5"/>
      <c r="F22" s="7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4"/>
      <c r="E23" s="5"/>
      <c r="F23" s="7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4"/>
      <c r="B24" s="11" t="s">
        <v>98</v>
      </c>
      <c r="E24" s="5"/>
      <c r="F24" s="7"/>
      <c r="G24" s="5" t="s">
        <v>91</v>
      </c>
      <c r="H24" s="6" t="s">
        <v>6</v>
      </c>
      <c r="I24" s="6"/>
      <c r="J24" s="6" t="s">
        <v>92</v>
      </c>
      <c r="K24" s="6"/>
      <c r="L24" s="6"/>
      <c r="M24" s="6"/>
      <c r="N24" s="6"/>
      <c r="O24" s="6"/>
      <c r="P24" s="6"/>
    </row>
    <row r="25" spans="1:16" x14ac:dyDescent="0.25">
      <c r="A25" s="4">
        <v>1</v>
      </c>
      <c r="B25" t="s">
        <v>94</v>
      </c>
      <c r="E25" s="5"/>
      <c r="F25" s="7"/>
      <c r="G25" s="9">
        <f>1-G26</f>
        <v>0.93500000000000005</v>
      </c>
      <c r="H25" s="6" t="s">
        <v>26</v>
      </c>
      <c r="I25" s="6"/>
      <c r="J25" s="6">
        <f>G25*H25</f>
        <v>330.05500000000001</v>
      </c>
      <c r="K25" s="6"/>
      <c r="L25" s="6"/>
      <c r="M25" s="6"/>
      <c r="N25" s="6"/>
      <c r="O25" s="6"/>
      <c r="P25" s="6"/>
    </row>
    <row r="26" spans="1:16" x14ac:dyDescent="0.25">
      <c r="A26" s="4">
        <v>2</v>
      </c>
      <c r="B26" t="s">
        <v>95</v>
      </c>
      <c r="E26" s="5"/>
      <c r="F26" s="7"/>
      <c r="G26" s="9">
        <v>6.5000000000000002E-2</v>
      </c>
      <c r="H26" s="6" t="s">
        <v>74</v>
      </c>
      <c r="I26" s="6"/>
      <c r="J26" s="6">
        <f>G26*H26</f>
        <v>126.23</v>
      </c>
      <c r="K26" s="6"/>
      <c r="L26" s="6"/>
      <c r="M26" s="6"/>
      <c r="N26" s="6"/>
      <c r="O26" s="6"/>
      <c r="P26" s="6"/>
    </row>
    <row r="27" spans="1:16" x14ac:dyDescent="0.25">
      <c r="A27" s="4">
        <v>3</v>
      </c>
      <c r="B27" t="s">
        <v>96</v>
      </c>
      <c r="E27" s="5"/>
      <c r="F27" s="7"/>
      <c r="G27" s="5"/>
      <c r="H27" s="6"/>
      <c r="I27" s="6" t="s">
        <v>90</v>
      </c>
      <c r="J27" s="6">
        <f>SUM(J25:J26)</f>
        <v>456.28500000000003</v>
      </c>
      <c r="K27" s="6"/>
      <c r="L27" s="6"/>
      <c r="M27" s="6"/>
      <c r="N27" s="6"/>
      <c r="O27" s="6"/>
      <c r="P27" s="6"/>
    </row>
    <row r="28" spans="1:16" x14ac:dyDescent="0.25">
      <c r="A28" s="4">
        <v>4</v>
      </c>
      <c r="B28" t="s">
        <v>97</v>
      </c>
      <c r="E28" s="5"/>
      <c r="F28" s="7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4"/>
      <c r="E29" s="5"/>
      <c r="F29" s="7"/>
      <c r="G29" s="5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4"/>
      <c r="E30" s="5"/>
      <c r="F30" s="7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4"/>
      <c r="E31" s="5"/>
      <c r="F31" s="7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4"/>
      <c r="E32" s="5"/>
      <c r="F32" s="7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4"/>
      <c r="E33" s="5"/>
      <c r="F33" s="7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4"/>
      <c r="E34" s="5"/>
      <c r="F34" s="7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4"/>
      <c r="E35" s="5"/>
      <c r="F35" s="7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4"/>
      <c r="E36" s="5"/>
      <c r="F36" s="7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4"/>
      <c r="E37" s="5"/>
      <c r="F37" s="7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4"/>
      <c r="E38" s="5"/>
      <c r="F38" s="7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4"/>
      <c r="E39" s="5"/>
      <c r="F39" s="7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4"/>
      <c r="E40" s="5"/>
      <c r="F40" s="7"/>
      <c r="G40" s="5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4"/>
      <c r="E41" s="5"/>
      <c r="F41" s="7"/>
      <c r="G41" s="5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4"/>
      <c r="E42" s="5"/>
      <c r="F42" s="7"/>
      <c r="G42" s="5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4"/>
      <c r="E43" s="5"/>
      <c r="F43" s="7"/>
      <c r="G43" s="5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4"/>
      <c r="E44" s="5"/>
      <c r="F44" s="7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4"/>
      <c r="E45" s="5"/>
      <c r="F45" s="7"/>
      <c r="G45" s="5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4"/>
      <c r="E46" s="5"/>
      <c r="F46" s="7"/>
      <c r="G46" s="5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4"/>
      <c r="E47" s="5"/>
      <c r="F47" s="7"/>
      <c r="G47" s="5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4"/>
      <c r="E48" s="5"/>
      <c r="F48" s="7"/>
      <c r="G48" s="5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4"/>
      <c r="E49" s="5"/>
      <c r="F49" s="7"/>
      <c r="G49" s="5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4"/>
      <c r="E50" s="5"/>
      <c r="F50" s="7"/>
      <c r="G50" s="5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4"/>
      <c r="E51" s="5"/>
      <c r="F51" s="7"/>
      <c r="G51" s="5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4"/>
      <c r="E52" s="5"/>
      <c r="F52" s="7"/>
      <c r="G52" s="5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4"/>
      <c r="E53" s="5"/>
      <c r="F53" s="7"/>
      <c r="G53" s="5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4"/>
      <c r="E54" s="5"/>
      <c r="F54" s="7"/>
      <c r="G54" s="5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4"/>
      <c r="E55" s="5"/>
      <c r="F55" s="7"/>
      <c r="G55" s="5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4"/>
      <c r="E56" s="5"/>
      <c r="F56" s="7"/>
      <c r="G56" s="5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4"/>
      <c r="E57" s="5"/>
      <c r="F57" s="7"/>
      <c r="G57" s="5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4"/>
      <c r="E58" s="5"/>
      <c r="F58" s="7"/>
      <c r="G58" s="5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4"/>
      <c r="E59" s="5"/>
      <c r="F59" s="7"/>
      <c r="G59" s="5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4"/>
      <c r="E60" s="5"/>
      <c r="F60" s="7"/>
      <c r="G60" s="5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4"/>
      <c r="E61" s="5"/>
      <c r="F61" s="7"/>
      <c r="G61" s="5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4"/>
      <c r="E62" s="5"/>
      <c r="F62" s="7"/>
      <c r="G62" s="5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4"/>
      <c r="E63" s="5"/>
      <c r="F63" s="7"/>
      <c r="G63" s="5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4"/>
      <c r="E64" s="5"/>
      <c r="F64" s="7"/>
      <c r="G64" s="5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4"/>
      <c r="E65" s="5"/>
      <c r="F65" s="7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4"/>
      <c r="E66" s="5"/>
      <c r="F66" s="7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4"/>
      <c r="E67" s="5"/>
      <c r="F67" s="7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4"/>
      <c r="E68" s="5"/>
      <c r="F68" s="7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4"/>
      <c r="E69" s="5"/>
      <c r="F69" s="7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4"/>
      <c r="E70" s="5"/>
      <c r="F70" s="7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4"/>
      <c r="E71" s="5"/>
      <c r="F71" s="7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4"/>
      <c r="E72" s="5"/>
      <c r="F72" s="7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4"/>
      <c r="E73" s="5"/>
      <c r="F73" s="7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4"/>
      <c r="E74" s="5"/>
      <c r="F74" s="7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4"/>
      <c r="E75" s="5"/>
      <c r="F75" s="7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4"/>
      <c r="E76" s="5"/>
      <c r="F76" s="7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4"/>
      <c r="E77" s="5"/>
      <c r="F77" s="7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4"/>
      <c r="E78" s="5"/>
      <c r="F78" s="7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4"/>
      <c r="E79" s="5"/>
      <c r="F79" s="7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4"/>
      <c r="E80" s="5"/>
      <c r="F80" s="7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4"/>
      <c r="E81" s="5"/>
      <c r="F81" s="7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4"/>
      <c r="E82" s="5"/>
      <c r="F82" s="7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4"/>
      <c r="E83" s="5"/>
      <c r="F83" s="7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4"/>
      <c r="E84" s="5"/>
      <c r="F84" s="7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4"/>
      <c r="E85" s="5"/>
      <c r="F85" s="7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4"/>
      <c r="E86" s="5"/>
      <c r="F86" s="7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4"/>
      <c r="E87" s="5"/>
      <c r="F87" s="7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4"/>
      <c r="E88" s="5"/>
      <c r="F88" s="7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4"/>
      <c r="E89" s="5"/>
      <c r="F89" s="7"/>
      <c r="G89" s="5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4"/>
      <c r="E90" s="5"/>
      <c r="F90" s="7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4"/>
      <c r="E91" s="5"/>
      <c r="F91" s="7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4"/>
      <c r="E92" s="5"/>
      <c r="F92" s="7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4"/>
      <c r="E93" s="5"/>
      <c r="F93" s="7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4"/>
      <c r="E94" s="5"/>
      <c r="F94" s="7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4"/>
      <c r="E95" s="5"/>
      <c r="F95" s="7"/>
      <c r="G95" s="5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4"/>
      <c r="E96" s="5"/>
      <c r="F96" s="7"/>
      <c r="G96" s="5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4"/>
      <c r="E97" s="5"/>
      <c r="F97" s="7"/>
      <c r="G97" s="5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4"/>
      <c r="E98" s="5"/>
      <c r="F98" s="7"/>
      <c r="G98" s="5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4"/>
      <c r="E99" s="5"/>
      <c r="F99" s="7"/>
      <c r="G99" s="5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4"/>
      <c r="E100" s="5"/>
      <c r="F100" s="7"/>
      <c r="G100" s="5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4"/>
      <c r="E101" s="5"/>
      <c r="F101" s="7"/>
      <c r="G101" s="5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4"/>
      <c r="E102" s="5"/>
      <c r="F102" s="7"/>
      <c r="G102" s="5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4"/>
      <c r="E103" s="5"/>
      <c r="F103" s="7"/>
      <c r="G103" s="5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4"/>
      <c r="E104" s="5"/>
      <c r="F104" s="7"/>
      <c r="G104" s="5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4"/>
      <c r="E105" s="5"/>
      <c r="F105" s="7"/>
      <c r="G105" s="5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4"/>
      <c r="E106" s="5"/>
      <c r="F106" s="7"/>
      <c r="G106" s="5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4"/>
      <c r="E107" s="5"/>
      <c r="F107" s="7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4"/>
      <c r="E108" s="5"/>
      <c r="F108" s="7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4"/>
      <c r="E109" s="5"/>
      <c r="F109" s="7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4"/>
      <c r="E110" s="5"/>
      <c r="F110" s="7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4"/>
      <c r="E111" s="5"/>
      <c r="F111" s="7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4"/>
      <c r="E112" s="5"/>
      <c r="F112" s="7"/>
      <c r="G112" s="5"/>
      <c r="H112" s="6"/>
      <c r="I112" s="6"/>
      <c r="J112" s="6"/>
      <c r="K112" s="6"/>
      <c r="L112" s="6"/>
      <c r="M112" s="6"/>
      <c r="N112" s="6"/>
      <c r="O112" s="6"/>
      <c r="P112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Gary Willis</cp:lastModifiedBy>
  <dcterms:created xsi:type="dcterms:W3CDTF">2015-06-30T20:41:42Z</dcterms:created>
  <dcterms:modified xsi:type="dcterms:W3CDTF">2016-08-09T16:29:35Z</dcterms:modified>
</cp:coreProperties>
</file>