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4dj\Desktop\테이블\"/>
    </mc:Choice>
  </mc:AlternateContent>
  <xr:revisionPtr revIDLastSave="0" documentId="8_{5E6143EE-7A60-40F7-A033-6D0097E0928F}" xr6:coauthVersionLast="47" xr6:coauthVersionMax="47" xr10:uidLastSave="{00000000-0000-0000-0000-000000000000}"/>
  <bookViews>
    <workbookView xWindow="-28920" yWindow="-120" windowWidth="29040" windowHeight="15840" xr2:uid="{D0596526-167F-426C-B471-F6E76B35A0D9}"/>
  </bookViews>
  <sheets>
    <sheet name="CharacterAtkGame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1" l="1"/>
  <c r="AO3" i="1"/>
  <c r="AN3" i="1"/>
  <c r="AM3" i="1"/>
  <c r="AL3" i="1"/>
  <c r="AK3" i="1"/>
  <c r="AJ3" i="1"/>
  <c r="AI3" i="1"/>
  <c r="AH3" i="1"/>
</calcChain>
</file>

<file path=xl/sharedStrings.xml><?xml version="1.0" encoding="utf-8"?>
<sst xmlns="http://schemas.openxmlformats.org/spreadsheetml/2006/main" count="75" uniqueCount="46">
  <si>
    <t>int</t>
    <phoneticPr fontId="1" type="noConversion"/>
  </si>
  <si>
    <t>#</t>
    <phoneticPr fontId="1" type="noConversion"/>
  </si>
  <si>
    <t>float</t>
    <phoneticPr fontId="1" type="noConversion"/>
  </si>
  <si>
    <t>지금 휘두르기 쿨타임 단위계 이상해서 밸런스 툴 오작동중임. 수정후 정상작동할거임.</t>
    <phoneticPr fontId="1" type="noConversion"/>
  </si>
  <si>
    <t>Index</t>
    <phoneticPr fontId="1" type="noConversion"/>
  </si>
  <si>
    <t>#설명</t>
    <phoneticPr fontId="1" type="noConversion"/>
  </si>
  <si>
    <t>ThrowCooldown</t>
    <phoneticPr fontId="1" type="noConversion"/>
  </si>
  <si>
    <t>ThrowAfterDelay</t>
    <phoneticPr fontId="1" type="noConversion"/>
  </si>
  <si>
    <t>ThrowSpd</t>
    <phoneticPr fontId="1" type="noConversion"/>
  </si>
  <si>
    <t>ThrowBounceCount</t>
    <phoneticPr fontId="1" type="noConversion"/>
  </si>
  <si>
    <t>SwingCooldown</t>
    <phoneticPr fontId="1" type="noConversion"/>
  </si>
  <si>
    <t>SwingAfterDelay</t>
    <phoneticPr fontId="1" type="noConversion"/>
  </si>
  <si>
    <t>SwingRad</t>
    <phoneticPr fontId="1" type="noConversion"/>
  </si>
  <si>
    <t>SwingCentralAngle</t>
    <phoneticPr fontId="1" type="noConversion"/>
  </si>
  <si>
    <t>ChargeTime1</t>
    <phoneticPr fontId="1" type="noConversion"/>
  </si>
  <si>
    <t>ChargeTime2</t>
    <phoneticPr fontId="1" type="noConversion"/>
  </si>
  <si>
    <t>ChargeTime3</t>
    <phoneticPr fontId="1" type="noConversion"/>
  </si>
  <si>
    <t>ChargeAtkPierce</t>
    <phoneticPr fontId="1" type="noConversion"/>
  </si>
  <si>
    <t>ChargeShootSpd1</t>
    <phoneticPr fontId="1" type="noConversion"/>
  </si>
  <si>
    <t>ChargeShootSpd2</t>
    <phoneticPr fontId="1" type="noConversion"/>
  </si>
  <si>
    <t>ChargeShootSpd3</t>
    <phoneticPr fontId="1" type="noConversion"/>
  </si>
  <si>
    <t>ChargeShootSpd4</t>
    <phoneticPr fontId="1" type="noConversion"/>
  </si>
  <si>
    <t>ChargeBounceCount1</t>
    <phoneticPr fontId="1" type="noConversion"/>
  </si>
  <si>
    <t>ChargeBounceCount2</t>
    <phoneticPr fontId="1" type="noConversion"/>
  </si>
  <si>
    <t>ChargeBounceCount3</t>
    <phoneticPr fontId="1" type="noConversion"/>
  </si>
  <si>
    <t>ChargeBounceCount4</t>
    <phoneticPr fontId="1" type="noConversion"/>
  </si>
  <si>
    <t>ReflectCorrection</t>
    <phoneticPr fontId="1" type="noConversion"/>
  </si>
  <si>
    <t>ChargeRigidDmg1</t>
    <phoneticPr fontId="1" type="noConversion"/>
  </si>
  <si>
    <t>ChargeRigidDmg2</t>
    <phoneticPr fontId="1" type="noConversion"/>
  </si>
  <si>
    <t>ChargeRigidDmg3</t>
    <phoneticPr fontId="1" type="noConversion"/>
  </si>
  <si>
    <t>ChargeRigidDmg4</t>
    <phoneticPr fontId="1" type="noConversion"/>
  </si>
  <si>
    <t>ChargeProjectileDmg1</t>
    <phoneticPr fontId="1" type="noConversion"/>
  </si>
  <si>
    <t>ChargeProjectileDmg2</t>
    <phoneticPr fontId="1" type="noConversion"/>
  </si>
  <si>
    <t>ChargeProjectileDmg3</t>
    <phoneticPr fontId="1" type="noConversion"/>
  </si>
  <si>
    <t>ChargeProjectileDmg4</t>
    <phoneticPr fontId="1" type="noConversion"/>
  </si>
  <si>
    <t>AtkDmgPer</t>
    <phoneticPr fontId="1" type="noConversion"/>
  </si>
  <si>
    <t>#던지기 DPS</t>
    <phoneticPr fontId="1" type="noConversion"/>
  </si>
  <si>
    <t>#휘두르기 직접 공격 DPS</t>
    <phoneticPr fontId="1" type="noConversion"/>
  </si>
  <si>
    <t>#차징1 직접 공격 DPS</t>
    <phoneticPr fontId="1" type="noConversion"/>
  </si>
  <si>
    <t>#차징2 직접 공격 DPS</t>
    <phoneticPr fontId="1" type="noConversion"/>
  </si>
  <si>
    <t>#차징3 직접 공격 DPS</t>
    <phoneticPr fontId="1" type="noConversion"/>
  </si>
  <si>
    <t>#던진공 튕겨내기 DPS</t>
    <phoneticPr fontId="1" type="noConversion"/>
  </si>
  <si>
    <t>#던진공 차징1 튕겨내기 DPS</t>
    <phoneticPr fontId="1" type="noConversion"/>
  </si>
  <si>
    <t>#던진공 차징2 튕겨내기 DPS3</t>
    <phoneticPr fontId="1" type="noConversion"/>
  </si>
  <si>
    <t>#던진공 차징3 튕겨내기 DPS4</t>
    <phoneticPr fontId="1" type="noConversion"/>
  </si>
  <si>
    <t>휘두르기/던지기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</si>
</sst>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5" fillId="2" borderId="0" xfId="0" applyFont="1" applyFill="1">
      <alignment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9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1" tint="0.14999847407452621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79998168889431442"/>
        </patternFill>
      </fill>
    </dxf>
    <dxf>
      <font>
        <b/>
        <i val="0"/>
        <color theme="0"/>
      </font>
      <fill>
        <patternFill>
          <bgColor theme="1" tint="0.14996795556505021"/>
        </patternFill>
      </fill>
      <border>
        <left style="thin">
          <color auto="1"/>
        </left>
        <right style="thin">
          <color auto="1"/>
        </right>
        <top/>
        <bottom style="thick">
          <color theme="0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6" tint="0.39994506668294322"/>
        </vertical>
        <horizontal style="thin">
          <color theme="6" tint="0.39994506668294322"/>
        </horizontal>
      </border>
    </dxf>
  </dxfs>
  <tableStyles count="1" defaultTableStyle="TableStyleMedium2" defaultPivotStyle="PivotStyleLight16">
    <tableStyle name="표 스타일 1" pivot="0" count="4" xr9:uid="{2BD51174-1196-4F13-BB02-F974DD673CCD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24dj\Desktop\&#53580;&#51060;&#48660;\_QT_Develop_Table.xlsm" TargetMode="External"/><Relationship Id="rId1" Type="http://schemas.openxmlformats.org/officeDocument/2006/relationships/externalLinkPath" Target="_QT_Develop_Tab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시트별저장버튼"/>
      <sheetName val="아이템 밸런스 시트"/>
      <sheetName val="전투 밸런스 시트"/>
      <sheetName val="공용데이터(참고용)"/>
      <sheetName val="CharacterGameData"/>
      <sheetName val="CharacterAtkGameData"/>
      <sheetName val="ProductialMapGameData"/>
      <sheetName val="DropGameData"/>
      <sheetName val="EnemyGameData"/>
      <sheetName val="EnemyAtkGameData"/>
      <sheetName val="ShootGameData"/>
      <sheetName val="ProjectileGameData"/>
      <sheetName val="ItemGameData"/>
      <sheetName val="ItemEffectGameData"/>
      <sheetName val="ItemResourceGameData"/>
      <sheetName val="LocaleGame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B0063-1009-4D05-82A1-F6CBC742D20C}" name="CharacterAtkTable" displayName="CharacterAtkTable" ref="B2:AP3" totalsRowShown="0" headerRowDxfId="4">
  <autoFilter ref="B2:AP3" xr:uid="{00000000-0009-0000-0100-000007000000}"/>
  <tableColumns count="41">
    <tableColumn id="1" xr3:uid="{35D6793D-179C-4D52-8FF3-C8CCA1781451}" name="Index"/>
    <tableColumn id="20" xr3:uid="{C63551DC-BC3D-424C-A620-78EEAD57BA0A}" name="#설명" dataDxfId="3"/>
    <tableColumn id="7" xr3:uid="{05BCEA0D-D6B0-42B6-BC09-78C160BEA970}" name="ThrowCooldown" dataDxfId="2"/>
    <tableColumn id="33" xr3:uid="{90B8577C-4E7A-497A-BFD6-A67C497A6D89}" name="ThrowAfterDelay" dataDxfId="1"/>
    <tableColumn id="30" xr3:uid="{75EA578F-DEF3-45D7-92A5-F6CD63C26037}" name="ThrowSpd"/>
    <tableColumn id="31" xr3:uid="{F590703A-A008-48C3-9CB2-15B7A11EBADC}" name="ThrowBounceCount"/>
    <tableColumn id="4" xr3:uid="{C63DAA54-EB7F-4F9A-AF9B-A50EF0EE92A3}" name="SwingCooldown" dataDxfId="0"/>
    <tableColumn id="6" xr3:uid="{BA0BDEB3-C013-4672-BA25-BEFD8F96599D}" name="SwingAfterDelay"/>
    <tableColumn id="2" xr3:uid="{F11A265D-364A-4364-B20D-B41869D33627}" name="SwingRad"/>
    <tableColumn id="3" xr3:uid="{531BE544-A783-49ED-A251-BED00C05E040}" name="SwingCentralAngle"/>
    <tableColumn id="8" xr3:uid="{5295CB14-9D0F-4F68-94BE-B02107F1C983}" name="ChargeTime1"/>
    <tableColumn id="9" xr3:uid="{F3ABF4DD-78D4-4466-9FC9-9971AA498707}" name="ChargeTime2"/>
    <tableColumn id="10" xr3:uid="{FFF8AACE-BBB2-4BE2-9B80-F62895C61984}" name="ChargeTime3"/>
    <tableColumn id="11" xr3:uid="{79C25BED-0CCB-41E8-827A-2356EE719C69}" name="ChargeAtkPierce"/>
    <tableColumn id="16" xr3:uid="{1CC35455-0047-4F03-BA3C-E0F2A12927D5}" name="ChargeShootSpd1"/>
    <tableColumn id="17" xr3:uid="{2F119F6D-149D-4D71-B29D-8F84255F395D}" name="ChargeShootSpd2"/>
    <tableColumn id="18" xr3:uid="{23048477-A368-483B-BD6C-A52C14E9A346}" name="ChargeShootSpd3"/>
    <tableColumn id="21" xr3:uid="{1714116A-5522-4E4C-AFC1-D945142F47D2}" name="ChargeShootSpd4"/>
    <tableColumn id="22" xr3:uid="{CAA0859A-D2BA-4C38-A462-C6FC94E5B07A}" name="ChargeBounceCount1"/>
    <tableColumn id="23" xr3:uid="{98709793-B67F-4943-824F-67A9C17EF872}" name="ChargeBounceCount2"/>
    <tableColumn id="24" xr3:uid="{8B6F56B0-D1BA-447C-9250-FEDBAC93CEDE}" name="ChargeBounceCount3"/>
    <tableColumn id="25" xr3:uid="{ACCB6844-8106-4E44-A4BE-2DA6B89BA8D4}" name="ChargeBounceCount4"/>
    <tableColumn id="41" xr3:uid="{56E0E40F-743D-4500-9460-92887A46856A}" name="ReflectCorrection"/>
    <tableColumn id="12" xr3:uid="{8FD3B896-FD8E-4701-A1E7-B45DD5FB4AD0}" name="ChargeRigidDmg1"/>
    <tableColumn id="13" xr3:uid="{23D1B54D-EDB5-4F6B-9722-07C0DA1C2B12}" name="ChargeRigidDmg2"/>
    <tableColumn id="14" xr3:uid="{BE654AF9-7B02-4845-A943-63B4E6CB42C4}" name="ChargeRigidDmg3"/>
    <tableColumn id="15" xr3:uid="{4C720BF0-F634-4EF6-AB91-05AF83946B64}" name="ChargeRigidDmg4"/>
    <tableColumn id="26" xr3:uid="{C96DD500-D03A-4FF2-B04C-366914E41F3A}" name="ChargeProjectileDmg1"/>
    <tableColumn id="27" xr3:uid="{BFAE10B2-A36F-4D38-A626-3FE8EDCEA87B}" name="ChargeProjectileDmg2"/>
    <tableColumn id="28" xr3:uid="{FF69CB72-9A37-41CF-8FF2-0B1851CF06CD}" name="ChargeProjectileDmg3"/>
    <tableColumn id="29" xr3:uid="{FB8F76D7-B0D7-47EF-9F27-7D8E00348148}" name="ChargeProjectileDmg4"/>
    <tableColumn id="19" xr3:uid="{D34B3F86-D935-498D-A8DC-6F7439B89432}" name="AtkDmgPer"/>
    <tableColumn id="5" xr3:uid="{0EB314DC-A0F4-4443-BD33-CEB1CDB04794}" name="#던지기 DPS">
      <calculatedColumnFormula>INDEX([1]!ProjectileTable[DirectDmg],MATCH([1]!CharacterTable[[#This Row],[DefaultBallDataId]],[1]!ProjectileTable[Index],0)) /
( CharacterAtkTable[[#This Row],[ThrowCooldown]] * (1 + (CharacterAtkTable[[#This Row],[ThrowBounceCount]]/2)) )</calculatedColumnFormula>
    </tableColumn>
    <tableColumn id="32" xr3:uid="{94BF3052-6496-48AA-BC89-59A5BBEF4BAD}" name="#휘두르기 직접 공격 DPS">
      <calculatedColumnFormula>CharacterAtkTable[[#This Row],[ChargeRigidDmg1]]/CharacterAtkTable[[#This Row],[SwingCooldown]]</calculatedColumnFormula>
    </tableColumn>
    <tableColumn id="34" xr3:uid="{661EC6D9-C275-4E54-AC28-C707F54AA4F6}" name="#차징1 직접 공격 DPS">
      <calculatedColumnFormula>CharacterAtkTable[[#This Row],[ChargeRigidDmg2]]/(CharacterAtkTable[[#This Row],[SwingCooldown]]+CharacterAtkTable[[#This Row],[ChargeTime1]])</calculatedColumnFormula>
    </tableColumn>
    <tableColumn id="35" xr3:uid="{645D7B4B-9C95-43C8-B77C-8E6DC44A1135}" name="#차징2 직접 공격 DPS">
      <calculatedColumnFormula>CharacterAtkTable[[#This Row],[ChargeRigidDmg3]]/(CharacterAtkTable[[#This Row],[SwingCooldown]]+CharacterAtkTable[[#This Row],[ChargeTime2]])</calculatedColumnFormula>
    </tableColumn>
    <tableColumn id="36" xr3:uid="{F4B3384C-5DCD-4AF7-921E-F995E4DF4DEA}" name="#차징3 직접 공격 DPS">
      <calculatedColumnFormula>CharacterAtkTable[[#This Row],[ChargeRigidDmg4]]/(CharacterAtkTable[[#This Row],[SwingCooldown]]+CharacterAtkTable[[#This Row],[ChargeTime3]])</calculatedColumnFormula>
    </tableColumn>
    <tableColumn id="37" xr3:uid="{237C2507-2A5D-4656-8BD9-578DE75163E8}" name="#던진공 튕겨내기 DPS">
      <calculatedColumnFormula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calculatedColumnFormula>
    </tableColumn>
    <tableColumn id="38" xr3:uid="{F4E42C22-CFFB-4F0C-93A0-3170B7BCF425}" name="#던진공 차징1 튕겨내기 DPS">
      <calculatedColumnFormula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calculatedColumnFormula>
    </tableColumn>
    <tableColumn id="39" xr3:uid="{75FDB248-F6E6-4D1A-9FB1-CA77F4795D46}" name="#던진공 차징2 튕겨내기 DPS3">
      <calculatedColumnFormula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calculatedColumnFormula>
    </tableColumn>
    <tableColumn id="40" xr3:uid="{52D24320-A0B8-4B6A-B00C-05ADB8A277B6}" name="#던진공 차징3 튕겨내기 DPS4">
      <calculatedColumnFormula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calculatedColumnFormula>
    </tableColumn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0DED-DBC6-4176-A0E6-519208274F94}">
  <sheetPr codeName="Sheet4">
    <tabColor theme="5" tint="0.79998168889431442"/>
  </sheetPr>
  <dimension ref="B1:AP3"/>
  <sheetViews>
    <sheetView tabSelected="1" topLeftCell="Q1" workbookViewId="0">
      <selection activeCell="X4" sqref="X4"/>
    </sheetView>
  </sheetViews>
  <sheetFormatPr defaultRowHeight="16.5"/>
  <cols>
    <col min="2" max="2" width="8.625" bestFit="1" customWidth="1"/>
    <col min="3" max="3" width="16" bestFit="1" customWidth="1"/>
    <col min="4" max="4" width="18.875" bestFit="1" customWidth="1"/>
    <col min="5" max="5" width="19.625" bestFit="1" customWidth="1"/>
    <col min="6" max="6" width="12.625" bestFit="1" customWidth="1"/>
    <col min="7" max="7" width="22.25" bestFit="1" customWidth="1"/>
    <col min="8" max="8" width="18.5" bestFit="1" customWidth="1"/>
    <col min="9" max="9" width="19.125" bestFit="1" customWidth="1"/>
    <col min="10" max="10" width="12.375" bestFit="1" customWidth="1"/>
    <col min="11" max="11" width="21.375" bestFit="1" customWidth="1"/>
    <col min="12" max="14" width="16.875" bestFit="1" customWidth="1"/>
    <col min="15" max="15" width="19" bestFit="1" customWidth="1"/>
    <col min="16" max="19" width="20.25" bestFit="1" customWidth="1"/>
    <col min="20" max="23" width="25.125" bestFit="1" customWidth="1"/>
    <col min="24" max="24" width="25.125" customWidth="1"/>
    <col min="25" max="28" width="20.75" bestFit="1" customWidth="1"/>
    <col min="29" max="32" width="24.75" bestFit="1" customWidth="1"/>
    <col min="33" max="33" width="14.125" bestFit="1" customWidth="1"/>
    <col min="34" max="34" width="17" customWidth="1"/>
    <col min="35" max="35" width="26.625" bestFit="1" customWidth="1"/>
    <col min="36" max="36" width="25" bestFit="1" customWidth="1"/>
    <col min="37" max="38" width="26.25" bestFit="1" customWidth="1"/>
    <col min="39" max="39" width="26" bestFit="1" customWidth="1"/>
    <col min="40" max="42" width="27.25" bestFit="1" customWidth="1"/>
  </cols>
  <sheetData>
    <row r="1" spans="2:42"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0</v>
      </c>
      <c r="L1" t="s">
        <v>2</v>
      </c>
      <c r="M1" t="s">
        <v>2</v>
      </c>
      <c r="N1" t="s">
        <v>2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M1" s="1" t="s">
        <v>3</v>
      </c>
    </row>
    <row r="2" spans="2:42">
      <c r="B2" t="s">
        <v>4</v>
      </c>
      <c r="C2" s="2" t="s">
        <v>5</v>
      </c>
      <c r="D2" s="3" t="s">
        <v>6</v>
      </c>
      <c r="E2" s="4" t="s">
        <v>7</v>
      </c>
      <c r="F2" s="4" t="s">
        <v>8</v>
      </c>
      <c r="G2" s="3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5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6" t="s">
        <v>28</v>
      </c>
      <c r="AA2" s="6" t="s">
        <v>29</v>
      </c>
      <c r="AB2" s="6" t="s">
        <v>30</v>
      </c>
      <c r="AC2" s="6" t="s">
        <v>31</v>
      </c>
      <c r="AD2" s="6" t="s">
        <v>32</v>
      </c>
      <c r="AE2" s="6" t="s">
        <v>33</v>
      </c>
      <c r="AF2" s="6" t="s">
        <v>34</v>
      </c>
      <c r="AG2" s="7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41</v>
      </c>
      <c r="AN2" s="2" t="s">
        <v>42</v>
      </c>
      <c r="AO2" s="8" t="s">
        <v>43</v>
      </c>
      <c r="AP2" s="8" t="s">
        <v>44</v>
      </c>
    </row>
    <row r="3" spans="2:42">
      <c r="B3">
        <v>200</v>
      </c>
      <c r="C3" s="9" t="s">
        <v>45</v>
      </c>
      <c r="D3">
        <v>1</v>
      </c>
      <c r="E3">
        <v>1.2</v>
      </c>
      <c r="F3">
        <v>5</v>
      </c>
      <c r="G3">
        <v>0</v>
      </c>
      <c r="H3">
        <v>0.5</v>
      </c>
      <c r="I3">
        <v>0.5</v>
      </c>
      <c r="J3">
        <v>1.8</v>
      </c>
      <c r="K3">
        <v>120</v>
      </c>
      <c r="L3">
        <v>0.5</v>
      </c>
      <c r="M3">
        <v>1</v>
      </c>
      <c r="N3">
        <v>1.5</v>
      </c>
      <c r="O3">
        <v>8</v>
      </c>
      <c r="P3">
        <v>20</v>
      </c>
      <c r="Q3">
        <v>25</v>
      </c>
      <c r="R3">
        <v>30</v>
      </c>
      <c r="S3">
        <v>40</v>
      </c>
      <c r="T3">
        <v>3</v>
      </c>
      <c r="U3">
        <v>3</v>
      </c>
      <c r="V3">
        <v>4</v>
      </c>
      <c r="W3">
        <v>5</v>
      </c>
      <c r="X3">
        <v>10</v>
      </c>
      <c r="Y3">
        <v>10</v>
      </c>
      <c r="Z3">
        <v>15</v>
      </c>
      <c r="AA3">
        <v>20</v>
      </c>
      <c r="AB3">
        <v>30</v>
      </c>
      <c r="AC3">
        <v>10</v>
      </c>
      <c r="AD3">
        <v>15</v>
      </c>
      <c r="AE3">
        <v>20</v>
      </c>
      <c r="AF3">
        <v>30</v>
      </c>
      <c r="AG3">
        <v>1</v>
      </c>
      <c r="AH3">
        <f>INDEX([1]!ProjectileTable[DirectDmg],MATCH([1]!CharacterTable[[#This Row],[DefaultBallDataId]],[1]!ProjectileTable[Index],0)) /
( CharacterAtkTable[[#This Row],[ThrowCooldown]] * (1 + (CharacterAtkTable[[#This Row],[ThrowBounceCount]]/2)) )</f>
        <v>25</v>
      </c>
      <c r="AI3">
        <f>CharacterAtkTable[[#This Row],[ChargeRigidDmg1]]/CharacterAtkTable[[#This Row],[SwingCooldown]]</f>
        <v>20</v>
      </c>
      <c r="AJ3">
        <f>CharacterAtkTable[[#This Row],[ChargeRigidDmg2]]/(CharacterAtkTable[[#This Row],[SwingCooldown]]+CharacterAtkTable[[#This Row],[ChargeTime1]])</f>
        <v>15</v>
      </c>
      <c r="AK3">
        <f>CharacterAtkTable[[#This Row],[ChargeRigidDmg3]]/(CharacterAtkTable[[#This Row],[SwingCooldown]]+CharacterAtkTable[[#This Row],[ChargeTime2]])</f>
        <v>13.333333333333334</v>
      </c>
      <c r="AL3">
        <f>CharacterAtkTable[[#This Row],[ChargeRigidDmg4]]/(CharacterAtkTable[[#This Row],[SwingCooldown]]+CharacterAtkTable[[#This Row],[ChargeTime3]])</f>
        <v>15</v>
      </c>
      <c r="AM3">
        <f>( INDEX([1]!ProjectileTable[DirectDmg],MATCH([1]!CharacterTable[[#This Row],[DefaultBallDataId]],[1]!ProjectileTable[Index],0))+CharacterAtkTable[[#This Row],[ChargeProjectileDmg1]] )
/ ( CharacterAtkTable[[#This Row],[SwingCooldown]] ) + CharacterAtkTable[[#This Row],[ThrowAfterDelay]]
* (1 + (CharacterAtkTable[[#This Row],[ChargeBounceCount1]]/2))</f>
        <v>73</v>
      </c>
      <c r="AN3">
        <f>( INDEX([1]!ProjectileTable[DirectDmg],MATCH([1]!CharacterTable[[#This Row],[DefaultBallDataId]],[1]!ProjectileTable[Index],0))+CharacterAtkTable[[#This Row],[ChargeProjectileDmg2]] )
/ ( CharacterAtkTable[[#This Row],[SwingCooldown]] + CharacterAtkTable[[#This Row],[ChargeTime1]] + CharacterAtkTable[[#This Row],[ThrowAfterDelay]])
* (1 + (CharacterAtkTable[[#This Row],[ChargeBounceCount2]]/2))</f>
        <v>45.454545454545453</v>
      </c>
      <c r="AO3">
        <f>( INDEX([1]!ProjectileTable[DirectDmg],MATCH([1]!CharacterTable[[#This Row],[DefaultBallDataId]],[1]!ProjectileTable[Index],0))+CharacterAtkTable[[#This Row],[ChargeProjectileDmg3]] )
/ ( CharacterAtkTable[[#This Row],[SwingCooldown]] + CharacterAtkTable[[#This Row],[ChargeTime2]] + CharacterAtkTable[[#This Row],[ThrowAfterDelay]])
* (1 + (CharacterAtkTable[[#This Row],[ChargeBounceCount3]]/2))</f>
        <v>49.999999999999993</v>
      </c>
      <c r="AP3">
        <f>( INDEX([1]!ProjectileTable[DirectDmg],MATCH([1]!CharacterTable[[#This Row],[DefaultBallDataId]],[1]!ProjectileTable[Index],0))+CharacterAtkTable[[#This Row],[ChargeProjectileDmg4]] )
/ ( CharacterAtkTable[[#This Row],[SwingCooldown]] + CharacterAtkTable[[#This Row],[ChargeTime3]] + CharacterAtkTable[[#This Row],[ThrowAfterDelay]])
* (1 + (CharacterAtkTable[[#This Row],[ChargeBounceCount4]]/2))</f>
        <v>60.15625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CharacterAtkGameData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Kim_Dongju</dc:creator>
  <cp:lastModifiedBy>Kim_Dongju</cp:lastModifiedBy>
  <dcterms:created xsi:type="dcterms:W3CDTF">2023-05-08T09:19:54Z</dcterms:created>
  <dcterms:modified xsi:type="dcterms:W3CDTF">2023-05-08T09:19:54Z</dcterms:modified>
</cp:coreProperties>
</file>