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E89802CA-CDAE-4D16-A97C-B24898F3427D}" xr6:coauthVersionLast="47" xr6:coauthVersionMax="47" xr10:uidLastSave="{00000000-0000-0000-0000-000000000000}"/>
  <bookViews>
    <workbookView xWindow="-120" yWindow="-120" windowWidth="29040" windowHeight="15840" xr2:uid="{608A7351-9401-42B2-9B80-CC6554A045DB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" l="1"/>
  <c r="AO3" i="1"/>
  <c r="AN3" i="1"/>
  <c r="AM3" i="1"/>
  <c r="AL3" i="1"/>
  <c r="AK3" i="1"/>
  <c r="AJ3" i="1"/>
  <c r="AI3" i="1"/>
  <c r="AH3" i="1"/>
</calcChain>
</file>

<file path=xl/sharedStrings.xml><?xml version="1.0" encoding="utf-8"?>
<sst xmlns="http://schemas.openxmlformats.org/spreadsheetml/2006/main" count="74" uniqueCount="46">
  <si>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</si>
  <si>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</si>
  <si>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</si>
  <si>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</si>
  <si>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</si>
  <si>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</si>
  <si>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</si>
  <si>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</si>
  <si>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</si>
  <si>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</si>
  <si>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</si>
  <si>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</si>
  <si>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</si>
  <si>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</si>
  <si>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</si>
  <si>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</si>
  <si>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</si>
  <si>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</si>
  <si>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</si>
  <si>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</si>
  <si>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</si>
  <si>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</si>
  <si>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</si>
  <si>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</si>
  <si>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</si>
  <si>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</si>
  <si>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ReflectCorrection</t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</si>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</sst>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8D179957-4A36-4963-9A81-0D42A7CDB9DB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41F1D5-1D7C-4935-B5A1-1A5B30D53BF2}" name="CharacterAtkTable" displayName="CharacterAtkTable" ref="B2:AP3" totalsRowShown="0" headerRowDxfId="4">
  <autoFilter ref="B2:AP3" xr:uid="{00000000-0009-0000-0100-000007000000}"/>
  <tableColumns count="41">
    <tableColumn id="1" xr3:uid="{24B37171-01D2-47D3-9090-949F7C294129}" name="Index"/>
    <tableColumn id="20" xr3:uid="{C04F9AD8-C199-4A6B-9B74-32C12F2945A2}" name="#설명" dataDxfId="3"/>
    <tableColumn id="7" xr3:uid="{5C12927D-939A-49DC-B5A4-5F76BB7C9BCE}" name="ThrowCooldown" dataDxfId="2"/>
    <tableColumn id="33" xr3:uid="{8B32B365-9748-40EE-9012-B80B110B2D5B}" name="ThrowAfterDelay" dataDxfId="1"/>
    <tableColumn id="30" xr3:uid="{35C10DA8-86DD-4871-85D4-0E657A3F1C8B}" name="ThrowSpd"/>
    <tableColumn id="31" xr3:uid="{B4216EE2-5B24-417C-8A5B-7E9510B4FB26}" name="ThrowBounceCount"/>
    <tableColumn id="4" xr3:uid="{4858F566-1786-496D-A277-9FDA1DE6CA56}" name="SwingCooldown" dataDxfId="0"/>
    <tableColumn id="6" xr3:uid="{4E8B4906-B38B-4816-B975-19C34BD8868F}" name="SwingAfterDelay"/>
    <tableColumn id="2" xr3:uid="{8B164BAF-97AC-46FC-8C61-A2CAB2E9D901}" name="SwingRad"/>
    <tableColumn id="3" xr3:uid="{8667F4EA-D60B-4F92-818E-770C142EABD5}" name="SwingCentralAngle"/>
    <tableColumn id="8" xr3:uid="{60C66671-EEB2-4850-8157-197C94C2E561}" name="ChargeTime1"/>
    <tableColumn id="9" xr3:uid="{83404AAA-3311-4C19-ABC7-9FBFC495D6E6}" name="ChargeTime2"/>
    <tableColumn id="10" xr3:uid="{346C3A9A-09D0-48F1-9A37-9932AD6C6F18}" name="ChargeTime3"/>
    <tableColumn id="11" xr3:uid="{8056F3AE-6268-462C-9E8D-B3F58E1FEF1A}" name="ChargeAtkPierce"/>
    <tableColumn id="16" xr3:uid="{7C5E5427-E44B-4B7D-9F24-108696783466}" name="ChargeShootSpd1"/>
    <tableColumn id="17" xr3:uid="{AE317184-B7AD-4A11-AB9A-684E46CCD0DF}" name="ChargeShootSpd2"/>
    <tableColumn id="18" xr3:uid="{B8BA7BC6-4EE7-4581-9581-2B146277C86D}" name="ChargeShootSpd3"/>
    <tableColumn id="21" xr3:uid="{9F804371-2AA6-4E83-AB27-873C9DE489C3}" name="ChargeShootSpd4"/>
    <tableColumn id="22" xr3:uid="{D02FC5E1-A5FB-44E1-B9A7-DE22CA1F8C47}" name="ChargeBounceCount1"/>
    <tableColumn id="23" xr3:uid="{AC2CEF8C-ADA2-4BE8-A437-634E40A67D09}" name="ChargeBounceCount2"/>
    <tableColumn id="24" xr3:uid="{B86F287D-9E2D-4C8D-8655-059F8D07984A}" name="ChargeBounceCount3"/>
    <tableColumn id="25" xr3:uid="{4AF43E64-3178-46BD-A863-C2C03EAE1668}" name="ChargeBounceCount4"/>
    <tableColumn id="42" xr3:uid="{9919577A-0BDB-4DE7-A529-EA3EC5AB40B8}" name="ReflectCorrection"/>
    <tableColumn id="12" xr3:uid="{0A7383E9-C58A-48D8-A08A-8825AC59DA79}" name="ChargeRigidDmg1"/>
    <tableColumn id="13" xr3:uid="{4FFB9A68-B67D-42B4-9DF7-094428B34EFE}" name="ChargeRigidDmg2"/>
    <tableColumn id="14" xr3:uid="{535427B9-567F-43F6-B487-838F4ECE04E6}" name="ChargeRigidDmg3"/>
    <tableColumn id="15" xr3:uid="{C9017915-7889-4233-AFE4-395BC4B9FEE2}" name="ChargeRigidDmg4"/>
    <tableColumn id="26" xr3:uid="{53DDCA71-B95C-4C3B-8A79-6BBE6FC4BB7B}" name="ChargeProjectileDmg1"/>
    <tableColumn id="27" xr3:uid="{E399A50B-E338-4FF9-A7BD-99AF84A97228}" name="ChargeProjectileDmg2"/>
    <tableColumn id="28" xr3:uid="{627E24E2-F7EC-4C4E-83E9-A49CC035E8EE}" name="ChargeProjectileDmg3"/>
    <tableColumn id="29" xr3:uid="{2A726D20-A557-4275-8A9B-71137315C326}" name="ChargeProjectileDmg4"/>
    <tableColumn id="19" xr3:uid="{4DF15DE0-45A7-406B-ABC0-66E65D8144E2}" name="AtkDmgPer"/>
    <tableColumn id="5" xr3:uid="{B821E3F5-ED37-4A2B-8A41-36EDE7855B71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2DA10DF0-058F-499F-8724-52F2708E564E}" name="#휘두르기 직접 공격 DPS">
      <calculatedColumnFormula>CharacterAtkTable[[#This Row],[ChargeRigidDmg1]]/CharacterAtkTable[[#This Row],[SwingCooldown]]</calculatedColumnFormula>
    </tableColumn>
    <tableColumn id="34" xr3:uid="{01F3240E-87F5-4DAF-8CE2-1F26E5D96C14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D0B3DC81-F41B-41F3-AB77-CC9F48753F90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0FA178A0-E59D-45AE-B14E-063AD7AEF1CF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2E38C912-F228-450B-98FC-DA785D31F917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7D2837F8-3113-49F4-B1EA-6287EDEE7A64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079B22AE-B19A-4C8D-8FC2-EFC341F4E907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EB427C0D-3D72-475E-90EF-7F689931CEBA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EA06-1A70-4BF7-9323-FAFA6EF5E572}">
  <sheetPr codeName="Sheet4">
    <tabColor theme="5" tint="0.79998168889431442"/>
  </sheetPr>
  <dimension ref="B1:AP3"/>
  <sheetViews>
    <sheetView tabSelected="1" topLeftCell="O1" workbookViewId="0">
      <selection activeCell="X4" sqref="X4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4" width="25.125" customWidth="1"/>
    <col min="25" max="28" width="20.75" bestFit="1" customWidth="1"/>
    <col min="29" max="32" width="24.75" bestFit="1" customWidth="1"/>
    <col min="33" max="33" width="14.125" bestFit="1" customWidth="1"/>
    <col min="34" max="34" width="17" customWidth="1"/>
    <col min="35" max="35" width="26.625" bestFit="1" customWidth="1"/>
    <col min="36" max="36" width="25" bestFit="1" customWidth="1"/>
    <col min="37" max="38" width="26.25" bestFit="1" customWidth="1"/>
    <col min="39" max="39" width="26" bestFit="1" customWidth="1"/>
    <col min="40" max="42" width="27.25" bestFit="1" customWidth="1"/>
  </cols>
  <sheetData>
    <row r="1" spans="2:42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M1" s="1" t="s">
        <v>3</v>
      </c>
    </row>
    <row r="2" spans="2:42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7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8" t="s">
        <v>43</v>
      </c>
      <c r="AP2" s="8" t="s">
        <v>44</v>
      </c>
    </row>
    <row r="3" spans="2:42">
      <c r="B3">
        <v>200</v>
      </c>
      <c r="C3" s="9" t="s">
        <v>45</v>
      </c>
      <c r="D3">
        <v>50</v>
      </c>
      <c r="E3">
        <v>1.2</v>
      </c>
      <c r="F3">
        <v>5</v>
      </c>
      <c r="G3">
        <v>0</v>
      </c>
      <c r="H3">
        <v>50</v>
      </c>
      <c r="I3">
        <v>0.5</v>
      </c>
      <c r="J3">
        <v>1.8</v>
      </c>
      <c r="K3">
        <v>120</v>
      </c>
      <c r="L3">
        <v>0.5</v>
      </c>
      <c r="M3">
        <v>1</v>
      </c>
      <c r="N3">
        <v>1.5</v>
      </c>
      <c r="O3">
        <v>8</v>
      </c>
      <c r="P3">
        <v>20</v>
      </c>
      <c r="Q3">
        <v>25</v>
      </c>
      <c r="R3">
        <v>30</v>
      </c>
      <c r="S3">
        <v>40</v>
      </c>
      <c r="T3">
        <v>3</v>
      </c>
      <c r="U3">
        <v>3</v>
      </c>
      <c r="V3">
        <v>4</v>
      </c>
      <c r="W3">
        <v>5</v>
      </c>
      <c r="X3">
        <v>10</v>
      </c>
      <c r="Y3">
        <v>10</v>
      </c>
      <c r="Z3">
        <v>15</v>
      </c>
      <c r="AA3">
        <v>20</v>
      </c>
      <c r="AB3">
        <v>30</v>
      </c>
      <c r="AC3">
        <v>10</v>
      </c>
      <c r="AD3">
        <v>15</v>
      </c>
      <c r="AE3">
        <v>20</v>
      </c>
      <c r="AF3">
        <v>30</v>
      </c>
      <c r="AG3">
        <v>1</v>
      </c>
      <c r="AH3">
        <f>INDEX([1]!ProjectileTable[DirectDmg],MATCH([1]!CharacterTable[[#This Row],[DefaultBallDataId]],[1]!ProjectileTable[Index],0)) /
( CharacterAtkTable[[#This Row],[ThrowCooldown]] * (1 + (CharacterAtkTable[[#This Row],[ThrowBounceCount]]/2)) )</f>
        <v>0.5</v>
      </c>
      <c r="AI3">
        <f>CharacterAtkTable[[#This Row],[ChargeRigidDmg1]]/CharacterAtkTable[[#This Row],[SwingCooldown]]</f>
        <v>0.2</v>
      </c>
      <c r="AJ3">
        <f>CharacterAtkTable[[#This Row],[ChargeRigidDmg2]]/(CharacterAtkTable[[#This Row],[SwingCooldown]]+CharacterAtkTable[[#This Row],[ChargeTime1]])</f>
        <v>0.29702970297029702</v>
      </c>
      <c r="AK3">
        <f>CharacterAtkTable[[#This Row],[ChargeRigidDmg3]]/(CharacterAtkTable[[#This Row],[SwingCooldown]]+CharacterAtkTable[[#This Row],[ChargeTime2]])</f>
        <v>0.39215686274509803</v>
      </c>
      <c r="AL3">
        <f>CharacterAtkTable[[#This Row],[ChargeRigidDmg4]]/(CharacterAtkTable[[#This Row],[SwingCooldown]]+CharacterAtkTable[[#This Row],[ChargeTime3]])</f>
        <v>0.58252427184466016</v>
      </c>
      <c r="AM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3.7</v>
      </c>
      <c r="AN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1.9342359767891681</v>
      </c>
      <c r="AO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2.5862068965517242</v>
      </c>
      <c r="AP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3.6527514231499052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2023-04-20T09:02:21Z</dcterms:created>
  <dcterms:modified xsi:type="dcterms:W3CDTF">2023-04-20T09:02:22Z</dcterms:modified>
</cp:coreProperties>
</file>