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DDECC17-8F76-4B5B-81C5-9E816ADD8025}" xr6:coauthVersionLast="47" xr6:coauthVersionMax="47" xr10:uidLastSave="{00000000-0000-0000-0000-000000000000}"/>
  <bookViews>
    <workbookView xWindow="-28920" yWindow="-120" windowWidth="29040" windowHeight="15840" xr2:uid="{BBBD79E6-19B9-4945-9EBD-065199D90117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1" l="1"/>
  <c r="AO3" i="1"/>
  <c r="AN3" i="1"/>
  <c r="AM3" i="1"/>
  <c r="AL3" i="1"/>
  <c r="AK3" i="1"/>
  <c r="AJ3" i="1"/>
  <c r="AI3" i="1"/>
  <c r="AH3" i="1"/>
</calcChain>
</file>

<file path=xl/sharedStrings.xml><?xml version="1.0" encoding="utf-8"?>
<sst xmlns="http://schemas.openxmlformats.org/spreadsheetml/2006/main" count="75" uniqueCount="46">
  <si>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</si>
  <si>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</si>
  <si>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</si>
  <si>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</si>
  <si>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</si>
  <si>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</si>
  <si>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</si>
  <si>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</si>
  <si>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</si>
  <si>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</si>
  <si>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</si>
  <si>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</si>
  <si>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</si>
  <si>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</si>
  <si>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</si>
  <si>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</si>
  <si>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</si>
  <si>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</si>
  <si>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</si>
  <si>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</si>
  <si>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</si>
  <si>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</si>
  <si>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</si>
  <si>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</si>
  <si>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</si>
  <si>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</si>
  <si>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ReflectCorrection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</si>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</sst>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7B72399-3CB3-49FB-9CC4-BCA51649FF34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27380-2E33-47A7-9CF8-020AE00DBC14}" name="CharacterAtkTable" displayName="CharacterAtkTable" ref="B2:AP3" totalsRowShown="0" headerRowDxfId="4">
  <autoFilter ref="B2:AP3" xr:uid="{00000000-0009-0000-0100-000007000000}"/>
  <tableColumns count="41">
    <tableColumn id="1" xr3:uid="{53A77216-8766-432D-B24C-19645603DF44}" name="Index"/>
    <tableColumn id="20" xr3:uid="{A5747BD5-FF7C-487B-B37F-066B160E2FEB}" name="#설명" dataDxfId="3"/>
    <tableColumn id="7" xr3:uid="{BAF70062-40AD-4733-946A-6181EC46E543}" name="ThrowCooldown" dataDxfId="2"/>
    <tableColumn id="33" xr3:uid="{7CA284EB-D439-4367-AD62-590B4D3FFCB1}" name="ThrowAfterDelay" dataDxfId="1"/>
    <tableColumn id="30" xr3:uid="{B94AF8D9-C7CB-44CE-A456-7CED6CD1145C}" name="ThrowSpd"/>
    <tableColumn id="31" xr3:uid="{01AA0BEE-186A-4FCC-AD0B-10A6BAFE0A75}" name="ThrowBounceCount"/>
    <tableColumn id="4" xr3:uid="{C0236F5A-AE76-4684-81B5-3A7C4FC28A29}" name="SwingCooldown" dataDxfId="0"/>
    <tableColumn id="6" xr3:uid="{EA32968C-7F4E-4C02-870A-9C0DF3438F99}" name="SwingAfterDelay"/>
    <tableColumn id="2" xr3:uid="{8A1BA344-7416-4EBD-9D64-0E784471CA2E}" name="SwingRad"/>
    <tableColumn id="3" xr3:uid="{0B01FCDD-7506-4A2A-93B3-6011D5F8922D}" name="SwingCentralAngle"/>
    <tableColumn id="8" xr3:uid="{2F7A4899-1609-4603-9903-417E341B9CA9}" name="ChargeTime1"/>
    <tableColumn id="9" xr3:uid="{84661C1F-3CFF-4666-8955-FCAB83601E6D}" name="ChargeTime2"/>
    <tableColumn id="10" xr3:uid="{E4FD909F-62DF-402F-AF76-65275A569B24}" name="ChargeTime3"/>
    <tableColumn id="11" xr3:uid="{015A8966-6FA1-4DCC-B2BA-5F35D2B3E6E2}" name="ChargeAtkPierce"/>
    <tableColumn id="16" xr3:uid="{9CC5D6E7-CB29-48CE-9E56-F3A6CB866B8B}" name="ChargeShootSpd1"/>
    <tableColumn id="17" xr3:uid="{1FD7B558-8010-4DFC-AB4E-BAA18EB58BE5}" name="ChargeShootSpd2"/>
    <tableColumn id="18" xr3:uid="{1784EF47-24D2-472A-8511-A15F6642E2C5}" name="ChargeShootSpd3"/>
    <tableColumn id="21" xr3:uid="{2089B1CD-F3D0-4E14-9A59-7002DF923F72}" name="ChargeShootSpd4"/>
    <tableColumn id="22" xr3:uid="{91BC7C38-1BB0-45D4-9CC4-29FCCCC0F03B}" name="ChargeBounceCount1"/>
    <tableColumn id="23" xr3:uid="{C344017C-8553-43B0-BC5E-732C619560E8}" name="ChargeBounceCount2"/>
    <tableColumn id="24" xr3:uid="{9622281B-63E6-48A7-9FC1-4E78086A07D9}" name="ChargeBounceCount3"/>
    <tableColumn id="25" xr3:uid="{BE4EBF80-87D1-46EB-A544-340CF5A783DA}" name="ChargeBounceCount4"/>
    <tableColumn id="41" xr3:uid="{2D63898C-FE22-4FD4-A6A7-16FD63456552}" name="ReflectCorrection"/>
    <tableColumn id="12" xr3:uid="{6FFF7F8D-8AE9-42FB-B3D7-DE5428A43044}" name="ChargeRigidDmg1"/>
    <tableColumn id="13" xr3:uid="{97E76294-FC21-4686-8CC0-9CC831E4987D}" name="ChargeRigidDmg2"/>
    <tableColumn id="14" xr3:uid="{AC7ECE3A-1D7D-426E-8DC8-9A4CF3D1B3D7}" name="ChargeRigidDmg3"/>
    <tableColumn id="15" xr3:uid="{D56C5E26-630D-4CF0-AE0E-E552AD9477FC}" name="ChargeRigidDmg4"/>
    <tableColumn id="26" xr3:uid="{B34191B1-3147-4CCB-8418-99E1B000277C}" name="ChargeProjectileDmg1"/>
    <tableColumn id="27" xr3:uid="{8BC90DB6-9B29-4F61-8FD2-397B87487896}" name="ChargeProjectileDmg2"/>
    <tableColumn id="28" xr3:uid="{6FDEAEFF-8573-48C8-896E-BEC169C8A3FF}" name="ChargeProjectileDmg3"/>
    <tableColumn id="29" xr3:uid="{53C789DD-2F8D-4620-8940-A5599B15C4CA}" name="ChargeProjectileDmg4"/>
    <tableColumn id="19" xr3:uid="{1557C1F9-448B-4765-8113-46F0947C1384}" name="AtkDmgPer"/>
    <tableColumn id="5" xr3:uid="{112B35C7-78E2-4CDA-B459-865F2592EDDE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00FB707D-82A2-444F-9B55-E5D7A3AAFA91}" name="#휘두르기 직접 공격 DPS">
      <calculatedColumnFormula>CharacterAtkTable[[#This Row],[ChargeRigidDmg1]]/CharacterAtkTable[[#This Row],[SwingCooldown]]</calculatedColumnFormula>
    </tableColumn>
    <tableColumn id="34" xr3:uid="{D09F96DA-6D26-464A-A6F3-999F880D89C4}" name="#차징1 직접 공격 DPS">
      <calculatedColumnFormula>CharacterAtkTable[[#This Row],[ChargeRigidDmg2]]/(CharacterAtkTable[[#This Row],[SwingCooldown]]+CharacterAtkTable[[#This Row],[ChargeTime1]])</calculatedColumnFormula>
    </tableColumn>
    <tableColumn id="35" xr3:uid="{8FCF4296-49D7-4D03-A366-FA78D127E869}" name="#차징2 직접 공격 DPS">
      <calculatedColumnFormula>CharacterAtkTable[[#This Row],[ChargeRigidDmg3]]/(CharacterAtkTable[[#This Row],[SwingCooldown]]+CharacterAtkTable[[#This Row],[ChargeTime2]])</calculatedColumnFormula>
    </tableColumn>
    <tableColumn id="36" xr3:uid="{BE0C1873-FA38-4DC5-886D-28E0F9F5452B}" name="#차징3 직접 공격 DPS">
      <calculatedColumnFormula>CharacterAtkTable[[#This Row],[ChargeRigidDmg4]]/(CharacterAtkTable[[#This Row],[SwingCooldown]]+CharacterAtkTable[[#This Row],[ChargeTime3]])</calculatedColumnFormula>
    </tableColumn>
    <tableColumn id="37" xr3:uid="{EABA10A3-BC41-4A47-BB3E-53164DEBD546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A6D40845-0E9F-4207-BD6B-8763C486953E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calculatedColumnFormula>
    </tableColumn>
    <tableColumn id="39" xr3:uid="{90D4EC35-454E-445E-A232-5F468017E52F}" name="#던진공 차징2 튕겨내기 DPS3">
      <calculatedColumnFormula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calculatedColumnFormula>
    </tableColumn>
    <tableColumn id="40" xr3:uid="{6D88E019-9AA6-402A-B936-F6D938A44BEC}" name="#던진공 차징3 튕겨내기 DPS4">
      <calculatedColumnFormula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C9BE-2AE1-4EEA-B750-B68E8E26E14D}">
  <sheetPr codeName="Sheet4">
    <tabColor theme="5" tint="0.79998168889431442"/>
  </sheetPr>
  <dimension ref="B1:AP3"/>
  <sheetViews>
    <sheetView tabSelected="1" topLeftCell="F1" workbookViewId="0">
      <selection activeCell="Q3" sqref="Q3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4" width="25.125" customWidth="1"/>
    <col min="25" max="28" width="20.75" bestFit="1" customWidth="1"/>
    <col min="29" max="32" width="24.75" bestFit="1" customWidth="1"/>
    <col min="33" max="33" width="14.125" bestFit="1" customWidth="1"/>
    <col min="34" max="34" width="17" customWidth="1"/>
    <col min="35" max="35" width="26.625" bestFit="1" customWidth="1"/>
    <col min="36" max="36" width="25" bestFit="1" customWidth="1"/>
    <col min="37" max="38" width="26.25" bestFit="1" customWidth="1"/>
    <col min="39" max="39" width="26" bestFit="1" customWidth="1"/>
    <col min="40" max="42" width="27.25" bestFit="1" customWidth="1"/>
  </cols>
  <sheetData>
    <row r="1" spans="2:4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M1" s="1" t="s">
        <v>3</v>
      </c>
    </row>
    <row r="2" spans="2:42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7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8" t="s">
        <v>43</v>
      </c>
      <c r="AP2" s="8" t="s">
        <v>44</v>
      </c>
    </row>
    <row r="3" spans="2:42">
      <c r="B3">
        <v>200</v>
      </c>
      <c r="C3" s="9" t="s">
        <v>45</v>
      </c>
      <c r="D3">
        <v>1</v>
      </c>
      <c r="E3">
        <v>1.2</v>
      </c>
      <c r="F3">
        <v>3</v>
      </c>
      <c r="G3">
        <v>2</v>
      </c>
      <c r="H3">
        <v>1.5</v>
      </c>
      <c r="I3">
        <v>0.5</v>
      </c>
      <c r="J3">
        <v>2.2999999999999998</v>
      </c>
      <c r="K3">
        <v>120</v>
      </c>
      <c r="L3">
        <v>0.1</v>
      </c>
      <c r="M3">
        <v>0.2</v>
      </c>
      <c r="N3">
        <v>1</v>
      </c>
      <c r="O3">
        <v>8</v>
      </c>
      <c r="P3">
        <v>20</v>
      </c>
      <c r="Q3">
        <v>25</v>
      </c>
      <c r="R3">
        <v>30</v>
      </c>
      <c r="S3">
        <v>40</v>
      </c>
      <c r="T3">
        <v>1</v>
      </c>
      <c r="U3">
        <v>0</v>
      </c>
      <c r="V3">
        <v>0</v>
      </c>
      <c r="W3">
        <v>2</v>
      </c>
      <c r="X3">
        <v>0</v>
      </c>
      <c r="Y3">
        <v>15</v>
      </c>
      <c r="Z3">
        <v>0</v>
      </c>
      <c r="AA3">
        <v>0</v>
      </c>
      <c r="AB3">
        <v>30</v>
      </c>
      <c r="AC3">
        <v>15</v>
      </c>
      <c r="AD3">
        <v>0</v>
      </c>
      <c r="AE3">
        <v>0</v>
      </c>
      <c r="AF3">
        <v>30</v>
      </c>
      <c r="AG3">
        <v>1</v>
      </c>
      <c r="AH3">
        <f>INDEX([1]!ProjectileTable[DirectDmg],MATCH([1]!CharacterTable[[#This Row],[DefaultBallDataId]],[1]!ProjectileTable[Index],0)) /
( CharacterAtkTable[[#This Row],[ThrowCooldown]] * (1 + (CharacterAtkTable[[#This Row],[ThrowBounceCount]]/2)) )</f>
        <v>12.5</v>
      </c>
      <c r="AI3">
        <f>CharacterAtkTable[[#This Row],[ChargeRigidDmg1]]/CharacterAtkTable[[#This Row],[SwingCooldown]]</f>
        <v>10</v>
      </c>
      <c r="AJ3">
        <f>CharacterAtkTable[[#This Row],[ChargeRigidDmg2]]/(CharacterAtkTable[[#This Row],[SwingCooldown]]+CharacterAtkTable[[#This Row],[ChargeTime1]])</f>
        <v>0</v>
      </c>
      <c r="AK3">
        <f>CharacterAtkTable[[#This Row],[ChargeRigidDmg3]]/(CharacterAtkTable[[#This Row],[SwingCooldown]]+CharacterAtkTable[[#This Row],[ChargeTime2]])</f>
        <v>0</v>
      </c>
      <c r="AL3">
        <f>CharacterAtkTable[[#This Row],[ChargeRigidDmg4]]/(CharacterAtkTable[[#This Row],[SwingCooldown]]+CharacterAtkTable[[#This Row],[ChargeTime3]])</f>
        <v>12</v>
      </c>
      <c r="AM3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28.466666666666669</v>
      </c>
      <c r="AN3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f>
        <v>8.9285714285714288</v>
      </c>
      <c r="AO3">
        <f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f>
        <v>8.6206896551724146</v>
      </c>
      <c r="AP3">
        <f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f>
        <v>29.72972972972973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2023-05-20T07:22:32Z</dcterms:created>
  <dcterms:modified xsi:type="dcterms:W3CDTF">2023-05-20T07:22:33Z</dcterms:modified>
</cp:coreProperties>
</file>