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A99FCC4E-339A-4EF8-947A-C707D2BC255B}" xr6:coauthVersionLast="47" xr6:coauthVersionMax="47" xr10:uidLastSave="{00000000-0000-0000-0000-000000000000}"/>
  <bookViews>
    <workbookView xWindow="-120" yWindow="-120" windowWidth="29040" windowHeight="15840" xr2:uid="{513ADF9D-ABC9-4559-9751-354E8E2529D0}"/>
  </bookViews>
  <sheets>
    <sheet name="CharacterAtk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N3" i="1"/>
  <c r="AM3" i="1"/>
  <c r="AL3" i="1"/>
  <c r="AK3" i="1"/>
  <c r="AJ3" i="1"/>
  <c r="AI3" i="1"/>
  <c r="AH3" i="1"/>
  <c r="AG3" i="1"/>
</calcChain>
</file>

<file path=xl/sharedStrings.xml><?xml version="1.0" encoding="utf-8"?>
<sst xmlns="http://schemas.openxmlformats.org/spreadsheetml/2006/main" count="73" uniqueCount="45">
  <si>
    <t>int</t>
    <phoneticPr fontId="1" type="noConversion"/>
  </si>
  <si>
    <t>#</t>
    <phoneticPr fontId="1" type="noConversion"/>
  </si>
  <si>
    <t>float</t>
    <phoneticPr fontId="1" type="noConversion"/>
  </si>
  <si>
    <t>지금 휘두르기 쿨타임 단위계 이상해서 밸런스 툴 오작동중임. 수정후 정상작동할거임.</t>
    <phoneticPr fontId="1" type="noConversion"/>
  </si>
  <si>
    <t>Index</t>
    <phoneticPr fontId="1" type="noConversion"/>
  </si>
  <si>
    <t>#설명</t>
    <phoneticPr fontId="1" type="noConversion"/>
  </si>
  <si>
    <t>ThrowCooldown</t>
    <phoneticPr fontId="1" type="noConversion"/>
  </si>
  <si>
    <t>ThrowAfterDelay</t>
    <phoneticPr fontId="1" type="noConversion"/>
  </si>
  <si>
    <t>ThrowSpd</t>
    <phoneticPr fontId="1" type="noConversion"/>
  </si>
  <si>
    <t>ThrowBounceCount</t>
    <phoneticPr fontId="1" type="noConversion"/>
  </si>
  <si>
    <t>SwingCooldown</t>
    <phoneticPr fontId="1" type="noConversion"/>
  </si>
  <si>
    <t>SwingAfterDelay</t>
    <phoneticPr fontId="1" type="noConversion"/>
  </si>
  <si>
    <t>SwingRad</t>
    <phoneticPr fontId="1" type="noConversion"/>
  </si>
  <si>
    <t>SwingCentralAngle</t>
    <phoneticPr fontId="1" type="noConversion"/>
  </si>
  <si>
    <t>ChargeTime1</t>
    <phoneticPr fontId="1" type="noConversion"/>
  </si>
  <si>
    <t>ChargeTime2</t>
    <phoneticPr fontId="1" type="noConversion"/>
  </si>
  <si>
    <t>ChargeTime3</t>
    <phoneticPr fontId="1" type="noConversion"/>
  </si>
  <si>
    <t>ChargeAtkPierce</t>
    <phoneticPr fontId="1" type="noConversion"/>
  </si>
  <si>
    <t>ChargeShootSpd1</t>
    <phoneticPr fontId="1" type="noConversion"/>
  </si>
  <si>
    <t>ChargeShootSpd2</t>
    <phoneticPr fontId="1" type="noConversion"/>
  </si>
  <si>
    <t>ChargeShootSpd3</t>
    <phoneticPr fontId="1" type="noConversion"/>
  </si>
  <si>
    <t>ChargeShootSpd4</t>
    <phoneticPr fontId="1" type="noConversion"/>
  </si>
  <si>
    <t>ChargeBounceCount1</t>
    <phoneticPr fontId="1" type="noConversion"/>
  </si>
  <si>
    <t>ChargeBounceCount2</t>
    <phoneticPr fontId="1" type="noConversion"/>
  </si>
  <si>
    <t>ChargeBounceCount3</t>
    <phoneticPr fontId="1" type="noConversion"/>
  </si>
  <si>
    <t>ChargeBounceCount4</t>
    <phoneticPr fontId="1" type="noConversion"/>
  </si>
  <si>
    <t>ChargeRigidDmg1</t>
    <phoneticPr fontId="1" type="noConversion"/>
  </si>
  <si>
    <t>ChargeRigidDmg2</t>
    <phoneticPr fontId="1" type="noConversion"/>
  </si>
  <si>
    <t>ChargeRigidDmg3</t>
    <phoneticPr fontId="1" type="noConversion"/>
  </si>
  <si>
    <t>ChargeRigidDmg4</t>
    <phoneticPr fontId="1" type="noConversion"/>
  </si>
  <si>
    <t>ChargeProjectileDmg1</t>
    <phoneticPr fontId="1" type="noConversion"/>
  </si>
  <si>
    <t>ChargeProjectileDmg2</t>
    <phoneticPr fontId="1" type="noConversion"/>
  </si>
  <si>
    <t>ChargeProjectileDmg3</t>
    <phoneticPr fontId="1" type="noConversion"/>
  </si>
  <si>
    <t>ChargeProjectileDmg4</t>
    <phoneticPr fontId="1" type="noConversion"/>
  </si>
  <si>
    <t>AtkDmgPer</t>
    <phoneticPr fontId="1" type="noConversion"/>
  </si>
  <si>
    <t>#던지기 DPS</t>
    <phoneticPr fontId="1" type="noConversion"/>
  </si>
  <si>
    <t>#휘두르기 직접 공격 DPS</t>
    <phoneticPr fontId="1" type="noConversion"/>
  </si>
  <si>
    <t>#차징1 직접 공격 DPS</t>
    <phoneticPr fontId="1" type="noConversion"/>
  </si>
  <si>
    <t>#차징2 직접 공격 DPS</t>
    <phoneticPr fontId="1" type="noConversion"/>
  </si>
  <si>
    <t>#차징3 직접 공격 DPS</t>
    <phoneticPr fontId="1" type="noConversion"/>
  </si>
  <si>
    <t>#던진공 튕겨내기 DPS</t>
    <phoneticPr fontId="1" type="noConversion"/>
  </si>
  <si>
    <t>#던진공 차징1 튕겨내기 DPS</t>
    <phoneticPr fontId="1" type="noConversion"/>
  </si>
  <si>
    <t>#던진공 차징2 튕겨내기 DPS3</t>
    <phoneticPr fontId="1" type="noConversion"/>
  </si>
  <si>
    <t>#던진공 차징3 튕겨내기 DPS4</t>
    <phoneticPr fontId="1" type="noConversion"/>
  </si>
  <si>
    <t>휘두르기/던지기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</si>
</sst>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2" borderId="0" xfId="0" applyFont="1" applyFill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9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5CCBDFD7-2FFB-42DF-8A93-1A08E36F315D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8E978-A109-4877-B7E1-C08A51DF023A}" name="CharacterAtkTable" displayName="CharacterAtkTable" ref="B2:AO3" totalsRowShown="0" headerRowDxfId="4">
  <autoFilter ref="B2:AO3" xr:uid="{00000000-0009-0000-0100-000007000000}"/>
  <tableColumns count="40">
    <tableColumn id="1" xr3:uid="{1C5A85D1-7DA7-47E3-8B94-3BFBF4F9F21B}" name="Index"/>
    <tableColumn id="20" xr3:uid="{48240FB7-1F72-4F7B-818A-F8A7A3E12581}" name="#설명" dataDxfId="3"/>
    <tableColumn id="7" xr3:uid="{68C2F29E-C7E9-4A1E-BA77-78F29D9122DF}" name="ThrowCooldown" dataDxfId="2"/>
    <tableColumn id="33" xr3:uid="{F5FD55C9-0D14-4508-9B6F-2C04444D2D52}" name="ThrowAfterDelay" dataDxfId="1"/>
    <tableColumn id="30" xr3:uid="{E51D26FC-8EA2-468F-8676-8ED58310433A}" name="ThrowSpd"/>
    <tableColumn id="31" xr3:uid="{AB4B5286-5394-4F3A-ACC9-8BFBA6661D3D}" name="ThrowBounceCount"/>
    <tableColumn id="4" xr3:uid="{85B8F587-FE4B-4B4E-A57D-05E61CB9CB4C}" name="SwingCooldown" dataDxfId="0"/>
    <tableColumn id="6" xr3:uid="{5CD8ABF9-BB91-49DC-9A56-9EC1844D93C6}" name="SwingAfterDelay"/>
    <tableColumn id="2" xr3:uid="{424167F0-D1F5-4499-9233-CDD18D40AC7A}" name="SwingRad"/>
    <tableColumn id="3" xr3:uid="{CF7A64B8-1080-4DEA-AC8B-A69D2A27E6AB}" name="SwingCentralAngle"/>
    <tableColumn id="8" xr3:uid="{5EC0DA5F-41B8-40AA-B51C-AE2139E5D88A}" name="ChargeTime1"/>
    <tableColumn id="9" xr3:uid="{F085D3D2-C907-47B0-BD8E-8FBAC16F625D}" name="ChargeTime2"/>
    <tableColumn id="10" xr3:uid="{30DE9772-D4C0-4EC0-9188-4B0648FC2134}" name="ChargeTime3"/>
    <tableColumn id="11" xr3:uid="{D60E1457-253B-4222-B47C-59FF5050FEA6}" name="ChargeAtkPierce"/>
    <tableColumn id="16" xr3:uid="{4C83DFAE-3CEB-4778-8E36-EDE6C1309AC1}" name="ChargeShootSpd1"/>
    <tableColumn id="17" xr3:uid="{EED59BDA-A4B4-4BEF-BE5B-89F78C03A5F1}" name="ChargeShootSpd2"/>
    <tableColumn id="18" xr3:uid="{21ED1AA9-40CC-4848-B5C9-ADA0408742F5}" name="ChargeShootSpd3"/>
    <tableColumn id="21" xr3:uid="{2565F277-720C-4A67-9E97-F6FB8EF53EAB}" name="ChargeShootSpd4"/>
    <tableColumn id="22" xr3:uid="{AD35989C-9681-4F51-8EF0-BA110F5A5B02}" name="ChargeBounceCount1"/>
    <tableColumn id="23" xr3:uid="{15738953-D3E0-43C5-AF85-6467A9AC994D}" name="ChargeBounceCount2"/>
    <tableColumn id="24" xr3:uid="{7248D5CD-13DD-444C-8C7F-36A13A25480F}" name="ChargeBounceCount3"/>
    <tableColumn id="25" xr3:uid="{DE3AC7CC-D892-45DE-B77A-0372965C960A}" name="ChargeBounceCount4"/>
    <tableColumn id="12" xr3:uid="{20C9DAA0-8B1E-43A4-BEFD-E0B1E5B87921}" name="ChargeRigidDmg1"/>
    <tableColumn id="13" xr3:uid="{4E5629EB-1843-4FDC-8FDB-4AB7ED3AE8D6}" name="ChargeRigidDmg2"/>
    <tableColumn id="14" xr3:uid="{4AF21F97-954B-4030-A85F-28B9895951CE}" name="ChargeRigidDmg3"/>
    <tableColumn id="15" xr3:uid="{922ACCD6-4D50-4BC2-B7F1-B0304EA562F6}" name="ChargeRigidDmg4"/>
    <tableColumn id="26" xr3:uid="{4EBF187C-8E8F-4380-BDBA-224B67DCFCD3}" name="ChargeProjectileDmg1"/>
    <tableColumn id="27" xr3:uid="{54BFE849-F129-4C98-9D77-FA8AF8AC53E1}" name="ChargeProjectileDmg2"/>
    <tableColumn id="28" xr3:uid="{A6442B8A-64D5-427F-BB1E-D74729C36599}" name="ChargeProjectileDmg3"/>
    <tableColumn id="29" xr3:uid="{1C364C86-CCDF-4E14-9022-160F356ACCE3}" name="ChargeProjectileDmg4"/>
    <tableColumn id="19" xr3:uid="{A64948C9-1C27-4DBA-AF60-5D8716340DCD}" name="AtkDmgPer"/>
    <tableColumn id="5" xr3:uid="{ED071ED8-9724-4311-B503-B56F0AB2C93C}" name="#던지기 DPS">
      <calculatedColumnFormula>INDEX([1]!ProjectileTable[DirectDmg],MATCH([1]!CharacterTable[[#This Row],[DefaultBallDataId]],[1]!ProjectileTable[Index],0)) /
( CharacterAtkTable[[#This Row],[ThrowCooldown]] * (1 + (CharacterAtkTable[[#This Row],[ThrowBounceCount]]/2)) )</calculatedColumnFormula>
    </tableColumn>
    <tableColumn id="32" xr3:uid="{89C8DB2F-6114-4C9D-A425-E38C394736AD}" name="#휘두르기 직접 공격 DPS">
      <calculatedColumnFormula>CharacterAtkTable[[#This Row],[ChargeRigidDmg1]]/CharacterAtkTable[[#This Row],[SwingCooldown]]</calculatedColumnFormula>
    </tableColumn>
    <tableColumn id="34" xr3:uid="{040C942D-691A-40D6-A10A-B41A9BDCBD1B}" name="#차징1 직접 공격 DPS">
      <calculatedColumnFormula>CharacterAtkTable[[#This Row],[ChargeRigidDmg2]]/(CharacterAtkTable[[#This Row],[SwingCooldown]]+CharacterAtkTable[[#This Row],[ChargeTime1]])</calculatedColumnFormula>
    </tableColumn>
    <tableColumn id="35" xr3:uid="{31A49FB0-9080-4D05-82C0-615BB3AEF22A}" name="#차징2 직접 공격 DPS">
      <calculatedColumnFormula>CharacterAtkTable[[#This Row],[ChargeRigidDmg3]]/(CharacterAtkTable[[#This Row],[SwingCooldown]]+CharacterAtkTable[[#This Row],[ChargeTime2]])</calculatedColumnFormula>
    </tableColumn>
    <tableColumn id="36" xr3:uid="{E429DD72-CEF7-4BDD-8494-A9622D9C341D}" name="#차징3 직접 공격 DPS">
      <calculatedColumnFormula>CharacterAtkTable[[#This Row],[ChargeRigidDmg4]]/(CharacterAtkTable[[#This Row],[SwingCooldown]]+CharacterAtkTable[[#This Row],[ChargeTime3]])</calculatedColumnFormula>
    </tableColumn>
    <tableColumn id="37" xr3:uid="{A0ED5AB5-FAF4-47D4-8DDB-FC7125C8BBAC}" name="#던진공 튕겨내기 DPS">
      <calculatedColumnFormula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calculatedColumnFormula>
    </tableColumn>
    <tableColumn id="38" xr3:uid="{559FB6C1-D057-4847-93CC-90FE76C37D0D}" name="#던진공 차징1 튕겨내기 DPS">
      <calculatedColumnFormula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calculatedColumnFormula>
    </tableColumn>
    <tableColumn id="39" xr3:uid="{F1065BD9-4A90-45DD-AFD2-BDBE7976D07B}" name="#던진공 차징2 튕겨내기 DPS3">
      <calculatedColumnFormula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calculatedColumnFormula>
    </tableColumn>
    <tableColumn id="40" xr3:uid="{AA0B6B13-8620-4323-942D-9CBB11563C97}" name="#던진공 차징3 튕겨내기 DPS4">
      <calculatedColumnFormula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68A9-FE6A-4610-B204-081EC03845FD}">
  <sheetPr codeName="Sheet4">
    <tabColor theme="5" tint="0.79998168889431442"/>
  </sheetPr>
  <dimension ref="B1:AO3"/>
  <sheetViews>
    <sheetView tabSelected="1" workbookViewId="0">
      <selection activeCell="G25" sqref="G25"/>
    </sheetView>
  </sheetViews>
  <sheetFormatPr defaultRowHeight="16.5"/>
  <cols>
    <col min="2" max="2" width="8.625" bestFit="1" customWidth="1"/>
    <col min="3" max="3" width="16" bestFit="1" customWidth="1"/>
    <col min="4" max="4" width="18.875" bestFit="1" customWidth="1"/>
    <col min="5" max="5" width="19.625" bestFit="1" customWidth="1"/>
    <col min="6" max="6" width="12.625" bestFit="1" customWidth="1"/>
    <col min="7" max="7" width="22.25" bestFit="1" customWidth="1"/>
    <col min="8" max="8" width="18.5" bestFit="1" customWidth="1"/>
    <col min="9" max="9" width="19.125" bestFit="1" customWidth="1"/>
    <col min="10" max="10" width="12.375" bestFit="1" customWidth="1"/>
    <col min="11" max="11" width="21.375" bestFit="1" customWidth="1"/>
    <col min="12" max="14" width="16.875" bestFit="1" customWidth="1"/>
    <col min="15" max="15" width="19" bestFit="1" customWidth="1"/>
    <col min="16" max="19" width="20.25" bestFit="1" customWidth="1"/>
    <col min="20" max="23" width="25.125" bestFit="1" customWidth="1"/>
    <col min="24" max="27" width="20.75" bestFit="1" customWidth="1"/>
    <col min="28" max="31" width="24.75" bestFit="1" customWidth="1"/>
    <col min="32" max="32" width="14.125" bestFit="1" customWidth="1"/>
    <col min="33" max="33" width="17" customWidth="1"/>
    <col min="34" max="34" width="26.625" bestFit="1" customWidth="1"/>
    <col min="35" max="35" width="25" bestFit="1" customWidth="1"/>
    <col min="36" max="37" width="26.25" bestFit="1" customWidth="1"/>
    <col min="38" max="38" width="26" bestFit="1" customWidth="1"/>
    <col min="39" max="41" width="27.25" bestFit="1" customWidth="1"/>
  </cols>
  <sheetData>
    <row r="1" spans="2:41">
      <c r="B1" t="s">
        <v>0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0</v>
      </c>
      <c r="L1" t="s">
        <v>2</v>
      </c>
      <c r="M1" t="s">
        <v>2</v>
      </c>
      <c r="N1" t="s">
        <v>2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L1" s="1" t="s">
        <v>3</v>
      </c>
    </row>
    <row r="2" spans="2:41">
      <c r="B2" t="s">
        <v>4</v>
      </c>
      <c r="C2" s="2" t="s">
        <v>5</v>
      </c>
      <c r="D2" s="3" t="s">
        <v>6</v>
      </c>
      <c r="E2" s="4" t="s">
        <v>7</v>
      </c>
      <c r="F2" s="4" t="s">
        <v>8</v>
      </c>
      <c r="G2" s="3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7" t="s">
        <v>34</v>
      </c>
      <c r="AG2" s="2" t="s">
        <v>35</v>
      </c>
      <c r="AH2" s="2" t="s">
        <v>36</v>
      </c>
      <c r="AI2" s="2" t="s">
        <v>37</v>
      </c>
      <c r="AJ2" s="2" t="s">
        <v>38</v>
      </c>
      <c r="AK2" s="2" t="s">
        <v>39</v>
      </c>
      <c r="AL2" s="2" t="s">
        <v>40</v>
      </c>
      <c r="AM2" s="2" t="s">
        <v>41</v>
      </c>
      <c r="AN2" s="8" t="s">
        <v>42</v>
      </c>
      <c r="AO2" s="8" t="s">
        <v>43</v>
      </c>
    </row>
    <row r="3" spans="2:41">
      <c r="B3">
        <v>200</v>
      </c>
      <c r="C3" s="9" t="s">
        <v>44</v>
      </c>
      <c r="D3">
        <v>20</v>
      </c>
      <c r="E3">
        <v>1.2</v>
      </c>
      <c r="F3">
        <v>75</v>
      </c>
      <c r="G3">
        <v>0</v>
      </c>
      <c r="H3">
        <v>20</v>
      </c>
      <c r="I3">
        <v>0.5</v>
      </c>
      <c r="J3">
        <v>1.4</v>
      </c>
      <c r="K3">
        <v>120</v>
      </c>
      <c r="L3">
        <v>0.5</v>
      </c>
      <c r="M3">
        <v>1</v>
      </c>
      <c r="N3">
        <v>1.5</v>
      </c>
      <c r="O3">
        <v>8</v>
      </c>
      <c r="P3">
        <v>30</v>
      </c>
      <c r="Q3">
        <v>50</v>
      </c>
      <c r="R3">
        <v>70</v>
      </c>
      <c r="S3">
        <v>90</v>
      </c>
      <c r="T3">
        <v>3</v>
      </c>
      <c r="U3">
        <v>3</v>
      </c>
      <c r="V3">
        <v>4</v>
      </c>
      <c r="W3">
        <v>5</v>
      </c>
      <c r="X3">
        <v>10</v>
      </c>
      <c r="Y3">
        <v>15</v>
      </c>
      <c r="Z3">
        <v>20</v>
      </c>
      <c r="AA3">
        <v>30</v>
      </c>
      <c r="AB3">
        <v>10</v>
      </c>
      <c r="AC3">
        <v>15</v>
      </c>
      <c r="AD3">
        <v>20</v>
      </c>
      <c r="AE3">
        <v>30</v>
      </c>
      <c r="AF3">
        <v>1</v>
      </c>
      <c r="AG3">
        <f>INDEX([1]!ProjectileTable[DirectDmg],MATCH([1]!CharacterTable[[#This Row],[DefaultBallDataId]],[1]!ProjectileTable[Index],0)) /
( CharacterAtkTable[[#This Row],[ThrowCooldown]] * (1 + (CharacterAtkTable[[#This Row],[ThrowBounceCount]]/2)) )</f>
        <v>1.25</v>
      </c>
      <c r="AH3">
        <f>CharacterAtkTable[[#This Row],[ChargeRigidDmg1]]/CharacterAtkTable[[#This Row],[SwingCooldown]]</f>
        <v>0.5</v>
      </c>
      <c r="AI3">
        <f>CharacterAtkTable[[#This Row],[ChargeRigidDmg2]]/(CharacterAtkTable[[#This Row],[SwingCooldown]]+CharacterAtkTable[[#This Row],[ChargeTime1]])</f>
        <v>0.73170731707317072</v>
      </c>
      <c r="AJ3">
        <f>CharacterAtkTable[[#This Row],[ChargeRigidDmg3]]/(CharacterAtkTable[[#This Row],[SwingCooldown]]+CharacterAtkTable[[#This Row],[ChargeTime2]])</f>
        <v>0.95238095238095233</v>
      </c>
      <c r="AK3">
        <f>CharacterAtkTable[[#This Row],[ChargeRigidDmg4]]/(CharacterAtkTable[[#This Row],[SwingCooldown]]+CharacterAtkTable[[#This Row],[ChargeTime3]])</f>
        <v>1.3953488372093024</v>
      </c>
      <c r="AL3">
        <f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f>
        <v>4.75</v>
      </c>
      <c r="AM3">
        <f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f>
        <v>4.6082949308755765</v>
      </c>
      <c r="AN3">
        <f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f>
        <v>6.0810810810810816</v>
      </c>
      <c r="AO3">
        <f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f>
        <v>8.4801762114537453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CharacterAtkGameData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2023-04-16T10:31:32Z</dcterms:created>
  <dcterms:modified xsi:type="dcterms:W3CDTF">2023-04-16T10:31:32Z</dcterms:modified>
</cp:coreProperties>
</file>