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863518C7-F0FA-4DB6-9BD1-5BC6F48AD82D}" xr6:coauthVersionLast="47" xr6:coauthVersionMax="47" xr10:uidLastSave="{00000000-0000-0000-0000-000000000000}"/>
  <bookViews>
    <workbookView xWindow="-120" yWindow="-120" windowWidth="29040" windowHeight="15840" xr2:uid="{837FBFE1-7192-41AA-9BA2-F29EE6505C12}"/>
  </bookViews>
  <sheets>
    <sheet name="ProductialMap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  <c r="O4" i="1"/>
  <c r="N4" i="1"/>
  <c r="M4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<sst xmlns="http://schemas.openxmlformats.org/spreadsheetml/2006/main" count="32" uniqueCount="23">
  <si>
    <t>int</t>
    <phoneticPr fontId="1" type="noConversion"/>
  </si>
  <si>
    <t>#</t>
    <phoneticPr fontId="1" type="noConversion"/>
  </si>
  <si>
    <t>float</t>
    <phoneticPr fontId="1" type="noConversion"/>
  </si>
  <si>
    <t>index</t>
    <phoneticPr fontId="1" type="noConversion"/>
  </si>
  <si>
    <t>#이름</t>
    <phoneticPr fontId="1" type="noConversion"/>
  </si>
  <si>
    <t>MaxRoomValue</t>
    <phoneticPr fontId="1" type="noConversion"/>
  </si>
  <si>
    <t>GoldShopProb</t>
    <phoneticPr fontId="1" type="noConversion"/>
  </si>
  <si>
    <t>HpShopProb</t>
    <phoneticPr fontId="1" type="noConversion"/>
  </si>
  <si>
    <t>EnemyHpIncreasePer</t>
    <phoneticPr fontId="1" type="noConversion"/>
  </si>
  <si>
    <t>ItemDropId</t>
    <phoneticPr fontId="1" type="noConversion"/>
  </si>
  <si>
    <t>HpShopDropId</t>
    <phoneticPr fontId="1" type="noConversion"/>
  </si>
  <si>
    <t>GoldShopDropId</t>
    <phoneticPr fontId="1" type="noConversion"/>
  </si>
  <si>
    <t>BossDropId</t>
    <phoneticPr fontId="1" type="noConversion"/>
  </si>
  <si>
    <t>ChoiceDropId</t>
    <phoneticPr fontId="1" type="noConversion"/>
  </si>
  <si>
    <t>WeaponDropId</t>
    <phoneticPr fontId="1" type="noConversion"/>
  </si>
  <si>
    <t>#드랍테이블1</t>
    <phoneticPr fontId="1" type="noConversion"/>
  </si>
  <si>
    <t>#드랍테이블2</t>
    <phoneticPr fontId="1" type="noConversion"/>
  </si>
  <si>
    <t>#드랍테이블3</t>
    <phoneticPr fontId="1" type="noConversion"/>
  </si>
  <si>
    <t>#드랍테이블4</t>
    <phoneticPr fontId="1" type="noConversion"/>
  </si>
  <si>
    <t>#드랍테이블5</t>
    <phoneticPr fontId="1" type="noConversion"/>
  </si>
  <si>
    <t>#드랍테이블6</t>
    <phoneticPr fontId="1" type="noConversion"/>
  </si>
  <si>
    <t>1층_폐가</t>
    <phoneticPr fontId="1" type="noConversion"/>
  </si>
  <si>
    <t>2층_서커스단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</si>
</sst>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2"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8E478AE9-DA3D-4CC2-B56C-39529B7D568D}">
      <tableStyleElement type="wholeTable" dxfId="11"/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QT_Develop_Table.xlsm" TargetMode="External"/><Relationship Id="rId1" Type="http://schemas.openxmlformats.org/officeDocument/2006/relationships/externalLinkPath" Target="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가격 밸런싱"/>
      <sheetName val="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618ADF-E6EE-4160-9B15-E36BEA711740}" name="표13" displayName="표13" ref="A2:R4" totalsRowShown="0" headerRowDxfId="7">
  <autoFilter ref="A2:R4" xr:uid="{00000000-0009-0000-0100-00000D000000}"/>
  <tableColumns count="18">
    <tableColumn id="1" xr3:uid="{6EF5D711-26D2-49C3-917A-2802CD696206}" name="index"/>
    <tableColumn id="10" xr3:uid="{5C723FFB-3FB0-433A-954B-B582B232D29A}" name="#이름" dataDxfId="6"/>
    <tableColumn id="2" xr3:uid="{EA12FB41-D7F5-4F79-A998-19B7498396ED}" name="MaxRoomValue"/>
    <tableColumn id="3" xr3:uid="{C872541B-6105-4A68-ADE6-93C91154BFF8}" name="GoldShopProb"/>
    <tableColumn id="4" xr3:uid="{F1FD7A33-9837-4FAA-BC15-D5A6D2E552FA}" name="HpShopProb"/>
    <tableColumn id="5" xr3:uid="{79E4B55E-47E7-40AF-B9D5-589DD611DC15}" name="EnemyHpIncreasePer"/>
    <tableColumn id="12" xr3:uid="{4B9E8B38-03DE-4F4F-87E6-88DD389CD911}" name="ItemDropId"/>
    <tableColumn id="6" xr3:uid="{49A9C8F0-36A6-4312-836E-1873B5789448}" name="HpShopDropId"/>
    <tableColumn id="7" xr3:uid="{15309260-5DF9-4DEF-B274-3E6BE30E532D}" name="GoldShopDropId"/>
    <tableColumn id="8" xr3:uid="{37BD09C6-F710-4F00-B516-55CEA63E1672}" name="BossDropId"/>
    <tableColumn id="9" xr3:uid="{748AF7B0-D4CA-4263-9070-31D4080691A0}" name="ChoiceDropId"/>
    <tableColumn id="11" xr3:uid="{073A335B-376D-4205-9BCA-A2AD6026F7E7}" name="WeaponDropId"/>
    <tableColumn id="13" xr3:uid="{E402A5F2-699A-4260-A7C4-E0DBF3EFBB49}" name="#드랍테이블1" dataDxfId="5">
      <calculatedColumnFormula>INDEX([1]!표12['#메모],MATCH(표13[[#This Row],[ItemDropId]],[1]!표12[Index],0))</calculatedColumnFormula>
    </tableColumn>
    <tableColumn id="14" xr3:uid="{E7C38C14-4AF8-41BB-9742-E1D4039ECAE1}" name="#드랍테이블2" dataDxfId="4">
      <calculatedColumnFormula>INDEX([1]!표12['#메모],MATCH(표13[[#This Row],[HpShopDropId]],[1]!표12[Index],0))</calculatedColumnFormula>
    </tableColumn>
    <tableColumn id="15" xr3:uid="{65788F26-9235-481A-AEEE-2AEEC4317418}" name="#드랍테이블3" dataDxfId="3">
      <calculatedColumnFormula>INDEX([1]!표12['#메모],MATCH(표13[[#This Row],[GoldShopDropId]],[1]!표12[Index],0))</calculatedColumnFormula>
    </tableColumn>
    <tableColumn id="16" xr3:uid="{272AA304-3EF8-4804-B0DD-96F93736C54D}" name="#드랍테이블4" dataDxfId="2">
      <calculatedColumnFormula>INDEX([1]!표12['#메모],MATCH(표13[[#This Row],[BossDropId]],[1]!표12[Index],0))</calculatedColumnFormula>
    </tableColumn>
    <tableColumn id="17" xr3:uid="{07F35104-9482-4ED5-A2D0-90D1AD1D61AD}" name="#드랍테이블5" dataDxfId="1">
      <calculatedColumnFormula>INDEX([1]!표12['#메모],MATCH(표13[[#This Row],[ChoiceDropId]],[1]!표12[Index],0))</calculatedColumnFormula>
    </tableColumn>
    <tableColumn id="18" xr3:uid="{85AE4593-5BFB-47FF-9880-896458E38D97}" name="#드랍테이블6" dataDxfId="0">
      <calculatedColumnFormula>INDEX([1]!표12['#메모],MATCH(표13[[#This Row],[WeaponDropId]],[1]!표12[Index],0))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6D462-2289-446D-8196-D96264EDAC1C}">
  <sheetPr codeName="Sheet8">
    <tabColor theme="7" tint="0.79998168889431442"/>
  </sheetPr>
  <dimension ref="A1:R4"/>
  <sheetViews>
    <sheetView tabSelected="1" topLeftCell="G1" workbookViewId="0">
      <selection activeCell="L6" sqref="L6"/>
    </sheetView>
  </sheetViews>
  <sheetFormatPr defaultRowHeight="16.5"/>
  <cols>
    <col min="1" max="1" width="8.5" bestFit="1" customWidth="1"/>
    <col min="2" max="2" width="12.875" bestFit="1" customWidth="1"/>
    <col min="3" max="3" width="18.25" bestFit="1" customWidth="1"/>
    <col min="4" max="4" width="16.875" bestFit="1" customWidth="1"/>
    <col min="5" max="5" width="15.125" bestFit="1" customWidth="1"/>
    <col min="6" max="6" width="23.5" bestFit="1" customWidth="1"/>
    <col min="7" max="7" width="14.125" bestFit="1" customWidth="1"/>
    <col min="8" max="8" width="17.375" bestFit="1" customWidth="1"/>
    <col min="9" max="9" width="19" bestFit="1" customWidth="1"/>
    <col min="10" max="10" width="14.125" bestFit="1" customWidth="1"/>
    <col min="11" max="11" width="16.125" bestFit="1" customWidth="1"/>
    <col min="12" max="12" width="17.625" bestFit="1" customWidth="1"/>
    <col min="13" max="13" width="15.75" bestFit="1" customWidth="1"/>
    <col min="14" max="14" width="17.125" bestFit="1" customWidth="1"/>
    <col min="15" max="16" width="17.875" bestFit="1" customWidth="1"/>
    <col min="17" max="17" width="15.75" bestFit="1" customWidth="1"/>
    <col min="18" max="18" width="17.125" bestFit="1" customWidth="1"/>
  </cols>
  <sheetData>
    <row r="1" spans="1:18">
      <c r="A1" t="s">
        <v>0</v>
      </c>
      <c r="B1" s="1" t="s">
        <v>1</v>
      </c>
      <c r="C1" t="s">
        <v>0</v>
      </c>
      <c r="D1" t="s">
        <v>2</v>
      </c>
      <c r="E1" t="s">
        <v>2</v>
      </c>
      <c r="F1" t="s">
        <v>2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</row>
    <row r="2" spans="1:18">
      <c r="A2" t="s">
        <v>3</v>
      </c>
      <c r="B2" s="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s="2" t="s">
        <v>15</v>
      </c>
      <c r="N2" s="2" t="s">
        <v>16</v>
      </c>
      <c r="O2" s="3" t="s">
        <v>17</v>
      </c>
      <c r="P2" s="3" t="s">
        <v>18</v>
      </c>
      <c r="Q2" s="3" t="s">
        <v>19</v>
      </c>
      <c r="R2" s="3" t="s">
        <v>20</v>
      </c>
    </row>
    <row r="3" spans="1:18">
      <c r="A3">
        <v>800</v>
      </c>
      <c r="B3" s="4" t="s">
        <v>21</v>
      </c>
      <c r="C3">
        <v>10</v>
      </c>
      <c r="D3">
        <v>0.9</v>
      </c>
      <c r="E3">
        <v>0.1</v>
      </c>
      <c r="F3">
        <v>1</v>
      </c>
      <c r="G3">
        <v>9000</v>
      </c>
      <c r="H3">
        <v>9001</v>
      </c>
      <c r="I3">
        <v>9002</v>
      </c>
      <c r="J3">
        <v>9003</v>
      </c>
      <c r="K3">
        <v>9004</v>
      </c>
      <c r="L3">
        <v>9005</v>
      </c>
      <c r="M3" s="4" t="str">
        <f>INDEX([1]!표12['#메모],MATCH(표13[[#This Row],[ItemDropId]],[1]!표12[Index],0))</f>
        <v>1층_아이템보상</v>
      </c>
      <c r="N3" s="4" t="str">
        <f>INDEX([1]!표12['#메모],MATCH(표13[[#This Row],[HpShopDropId]],[1]!표12[Index],0))</f>
        <v>1층_Hp상점_슬롯</v>
      </c>
      <c r="O3" s="4" t="str">
        <f>INDEX([1]!표12['#메모],MATCH(표13[[#This Row],[GoldShopDropId]],[1]!표12[Index],0))</f>
        <v>1층_골드상점_슬롯</v>
      </c>
      <c r="P3" s="4" t="str">
        <f>INDEX([1]!표12['#메모],MATCH(표13[[#This Row],[BossDropId]],[1]!표12[Index],0))</f>
        <v>1층_선택지</v>
      </c>
      <c r="Q3" s="4" t="str">
        <f>INDEX([1]!표12['#메모],MATCH(표13[[#This Row],[ChoiceDropId]],[1]!표12[Index],0))</f>
        <v>1층_보스</v>
      </c>
      <c r="R3" s="4" t="str">
        <f>INDEX([1]!표12['#메모],MATCH(표13[[#This Row],[WeaponDropId]],[1]!표12[Index],0))</f>
        <v>1층_시작무기선택</v>
      </c>
    </row>
    <row r="4" spans="1:18">
      <c r="A4">
        <v>801</v>
      </c>
      <c r="B4" s="4" t="s">
        <v>22</v>
      </c>
      <c r="C4">
        <v>12</v>
      </c>
      <c r="D4">
        <v>0.1</v>
      </c>
      <c r="E4">
        <v>0.9</v>
      </c>
      <c r="F4">
        <v>1.2</v>
      </c>
      <c r="G4">
        <v>9100</v>
      </c>
      <c r="H4">
        <v>9101</v>
      </c>
      <c r="I4">
        <v>9102</v>
      </c>
      <c r="J4">
        <v>9103</v>
      </c>
      <c r="K4">
        <v>9104</v>
      </c>
      <c r="L4">
        <v>9105</v>
      </c>
      <c r="M4" s="4" t="str">
        <f>INDEX([1]!표12['#메모],MATCH(표13[[#This Row],[ItemDropId]],[1]!표12[Index],0))</f>
        <v>2층_아이템보상</v>
      </c>
      <c r="N4" s="4" t="str">
        <f>INDEX([1]!표12['#메모],MATCH(표13[[#This Row],[HpShopDropId]],[1]!표12[Index],0))</f>
        <v>2층_Hp상점_슬롯</v>
      </c>
      <c r="O4" s="4" t="str">
        <f>INDEX([1]!표12['#메모],MATCH(표13[[#This Row],[GoldShopDropId]],[1]!표12[Index],0))</f>
        <v>2층_골드상점_슬롯</v>
      </c>
      <c r="P4" s="4" t="str">
        <f>INDEX([1]!표12['#메모],MATCH(표13[[#This Row],[BossDropId]],[1]!표12[Index],0))</f>
        <v>2층_선택지</v>
      </c>
      <c r="Q4" s="4" t="str">
        <f>INDEX([1]!표12['#메모],MATCH(표13[[#This Row],[ChoiceDropId]],[1]!표12[Index],0))</f>
        <v>2층_보스</v>
      </c>
      <c r="R4" s="4" t="str">
        <f>INDEX([1]!표12['#메모],MATCH(표13[[#This Row],[WeaponDropId]],[1]!표12[Index],0))</f>
        <v>2층_시작무기선택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ProductialMapGameData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2023-04-09T06:49:13Z</dcterms:created>
  <dcterms:modified xsi:type="dcterms:W3CDTF">2023-04-09T06:49:13Z</dcterms:modified>
</cp:coreProperties>
</file>