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4dj\Desktop\테이블\"/>
    </mc:Choice>
  </mc:AlternateContent>
  <xr:revisionPtr revIDLastSave="0" documentId="8_{CB40816E-EAD1-46AF-B595-A597E02C072B}" xr6:coauthVersionLast="47" xr6:coauthVersionMax="47" xr10:uidLastSave="{00000000-0000-0000-0000-000000000000}"/>
  <bookViews>
    <workbookView xWindow="-28920" yWindow="-120" windowWidth="29040" windowHeight="15840" xr2:uid="{DC788DC8-0605-48E4-9D50-45B3153263DB}"/>
  </bookViews>
  <sheets>
    <sheet name="ProductialMapGame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1" l="1"/>
  <c r="R4" i="1"/>
  <c r="Q4" i="1"/>
  <c r="P4" i="1"/>
  <c r="O4" i="1"/>
  <c r="N4" i="1"/>
  <c r="S3" i="1"/>
  <c r="R3" i="1"/>
  <c r="Q3" i="1"/>
  <c r="P3" i="1"/>
  <c r="O3" i="1"/>
  <c r="N3" i="1"/>
</calcChain>
</file>

<file path=xl/sharedStrings.xml><?xml version="1.0" encoding="utf-8"?>
<sst xmlns="http://schemas.openxmlformats.org/spreadsheetml/2006/main" count="39" uniqueCount="23">
  <si>
    <t>int</t>
    <phoneticPr fontId="1" type="noConversion"/>
  </si>
  <si>
    <t>#</t>
    <phoneticPr fontId="1" type="noConversion"/>
  </si>
  <si>
    <t>float</t>
    <phoneticPr fontId="1" type="noConversion"/>
  </si>
  <si>
    <t>Index</t>
    <phoneticPr fontId="1" type="noConversion"/>
  </si>
  <si>
    <t>#이름</t>
    <phoneticPr fontId="1" type="noConversion"/>
  </si>
  <si>
    <t>MaxRoomValue</t>
    <phoneticPr fontId="1" type="noConversion"/>
  </si>
  <si>
    <t>GoldShopProb</t>
    <phoneticPr fontId="1" type="noConversion"/>
  </si>
  <si>
    <t>HpShopProb</t>
    <phoneticPr fontId="1" type="noConversion"/>
  </si>
  <si>
    <t>EnemyHpIncreasePer</t>
    <phoneticPr fontId="1" type="noConversion"/>
  </si>
  <si>
    <t>ItemDropId</t>
    <phoneticPr fontId="1" type="noConversion"/>
  </si>
  <si>
    <t>HpShopDropId</t>
    <phoneticPr fontId="1" type="noConversion"/>
  </si>
  <si>
    <t>GoldShopDropId</t>
    <phoneticPr fontId="1" type="noConversion"/>
  </si>
  <si>
    <t>BossDropId</t>
    <phoneticPr fontId="1" type="noConversion"/>
  </si>
  <si>
    <t>ChoiceDropId</t>
    <phoneticPr fontId="1" type="noConversion"/>
  </si>
  <si>
    <t>WeaponDropId</t>
    <phoneticPr fontId="1" type="noConversion"/>
  </si>
  <si>
    <t>#드랍테이블1</t>
    <phoneticPr fontId="1" type="noConversion"/>
  </si>
  <si>
    <t>#드랍테이블2</t>
    <phoneticPr fontId="1" type="noConversion"/>
  </si>
  <si>
    <t>#드랍테이블3</t>
    <phoneticPr fontId="1" type="noConversion"/>
  </si>
  <si>
    <t>#드랍테이블4</t>
    <phoneticPr fontId="1" type="noConversion"/>
  </si>
  <si>
    <t>#드랍테이블5</t>
    <phoneticPr fontId="1" type="noConversion"/>
  </si>
  <si>
    <t>#드랍테이블6</t>
    <phoneticPr fontId="1" type="noConversion"/>
  </si>
  <si>
    <t>1층_폐가</t>
    <phoneticPr fontId="1" type="noConversion"/>
  </si>
  <si>
    <t>2층_서커스단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</si>
</sst>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12"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1" tint="0.14999847407452621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79998168889431442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/>
        <bottom style="thick">
          <color theme="0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theme="6" tint="0.39994506668294322"/>
        </vertical>
        <horizontal style="thin">
          <color theme="6" tint="0.39994506668294322"/>
        </horizontal>
      </border>
    </dxf>
  </dxfs>
  <tableStyles count="1" defaultTableStyle="TableStyleMedium2" defaultPivotStyle="PivotStyleLight16">
    <tableStyle name="표 스타일 1" pivot="0" count="4" xr9:uid="{9C3D2EEE-C46B-426C-BD7E-8230F12D5123}">
      <tableStyleElement type="wholeTable" dxfId="11"/>
      <tableStyleElement type="header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224dj\Desktop\&#53580;&#51060;&#48660;\_QT_Develop_Table.xlsm" TargetMode="External"/><Relationship Id="rId1" Type="http://schemas.openxmlformats.org/officeDocument/2006/relationships/externalLinkPath" Target="_QT_Develop_Tab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시트별저장버튼"/>
      <sheetName val="아이템 밸런스 시트"/>
      <sheetName val="전투 밸런스 시트"/>
      <sheetName val="공용데이터(참고용)"/>
      <sheetName val="CharacterGameData"/>
      <sheetName val="CharacterAtkGameData"/>
      <sheetName val="ProductialMapGameData"/>
      <sheetName val="DropGameData"/>
      <sheetName val="EnemyGameData"/>
      <sheetName val="EnemyAtkGameData"/>
      <sheetName val="ShootGameData"/>
      <sheetName val="ProjectileGameData"/>
      <sheetName val="ItemGameData"/>
      <sheetName val="ItemEffectGameData"/>
      <sheetName val="ItemResourceGameData"/>
      <sheetName val="LocaleGame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C188B8-6FB9-4FC1-88FA-FD6E8D1C69EC}" name="ProductialTable" displayName="ProductialTable" ref="B2:S4" totalsRowShown="0" headerRowDxfId="7">
  <autoFilter ref="B2:S4" xr:uid="{00000000-0009-0000-0100-00000D000000}"/>
  <tableColumns count="18">
    <tableColumn id="1" xr3:uid="{11C36560-A406-4524-9734-B991EC638BE0}" name="Index"/>
    <tableColumn id="10" xr3:uid="{136B31F3-AAFE-46D4-92AF-270B1434FAC9}" name="#이름" dataDxfId="6"/>
    <tableColumn id="2" xr3:uid="{75752A8D-2129-4B86-9434-32F694636337}" name="MaxRoomValue"/>
    <tableColumn id="3" xr3:uid="{8327AFFD-9F20-44FE-8187-CEBFCB8594E3}" name="GoldShopProb"/>
    <tableColumn id="4" xr3:uid="{76CE42FA-E4BD-4D36-B42F-80BE4DC24F0B}" name="HpShopProb"/>
    <tableColumn id="5" xr3:uid="{A4F25E1B-ABF2-4DD3-B73C-AD17FF205BC0}" name="EnemyHpIncreasePer"/>
    <tableColumn id="12" xr3:uid="{F8D37690-7315-472D-95F9-D27502C531DF}" name="ItemDropId"/>
    <tableColumn id="6" xr3:uid="{DEE9A194-F457-4EA8-B355-9226F67FF009}" name="HpShopDropId"/>
    <tableColumn id="7" xr3:uid="{FCFBAB60-68F9-4EE6-A068-E6FB95910CBA}" name="GoldShopDropId"/>
    <tableColumn id="8" xr3:uid="{7ACBFEA3-C6D9-4395-9322-A63C5466DADA}" name="BossDropId"/>
    <tableColumn id="9" xr3:uid="{158A8FBA-C7AB-4203-9BCF-48C9BA0318EA}" name="ChoiceDropId"/>
    <tableColumn id="11" xr3:uid="{98D7AA38-330B-4E27-9FF1-7B66527D294D}" name="WeaponDropId"/>
    <tableColumn id="13" xr3:uid="{06054A77-09D0-413A-AE8E-EEB245565BCF}" name="#드랍테이블1" dataDxfId="5">
      <calculatedColumnFormula>INDEX([1]!DropTable['#메모],MATCH(ProductialTable[[#This Row],[ItemDropId]],[1]!DropTable[Index],0))</calculatedColumnFormula>
    </tableColumn>
    <tableColumn id="14" xr3:uid="{A073A4D4-F54E-49B1-8334-34D5A9D1B856}" name="#드랍테이블2" dataDxfId="4">
      <calculatedColumnFormula>INDEX([1]!DropTable['#메모],MATCH(ProductialTable[[#This Row],[HpShopDropId]],[1]!DropTable[Index],0))</calculatedColumnFormula>
    </tableColumn>
    <tableColumn id="15" xr3:uid="{5DC19E54-A7E7-4C93-B0F8-2BAF03DE036E}" name="#드랍테이블3" dataDxfId="3">
      <calculatedColumnFormula>INDEX([1]!DropTable['#메모],MATCH(ProductialTable[[#This Row],[GoldShopDropId]],[1]!DropTable[Index],0))</calculatedColumnFormula>
    </tableColumn>
    <tableColumn id="16" xr3:uid="{4B3ECA69-B7AE-43CC-8FC0-743032351167}" name="#드랍테이블4" dataDxfId="2">
      <calculatedColumnFormula>INDEX([1]!DropTable['#메모],MATCH(ProductialTable[[#This Row],[BossDropId]],[1]!DropTable[Index],0))</calculatedColumnFormula>
    </tableColumn>
    <tableColumn id="17" xr3:uid="{60DDBD57-DCDD-461C-AE22-0DF2FDDF7908}" name="#드랍테이블5" dataDxfId="1">
      <calculatedColumnFormula>INDEX([1]!DropTable['#메모],MATCH(ProductialTable[[#This Row],[ChoiceDropId]],[1]!DropTable[Index],0))</calculatedColumnFormula>
    </tableColumn>
    <tableColumn id="18" xr3:uid="{33438415-6A31-4E6B-8780-1AE4852CE474}" name="#드랍테이블6" dataDxfId="0">
      <calculatedColumnFormula>INDEX([1]!DropTable['#메모],MATCH(ProductialTable[[#This Row],[WeaponDropId]],[1]!DropTable[Index],0))</calculatedColumnFormula>
    </tableColumn>
  </tableColumns>
  <tableStyleInfo name="표 스타일 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9CA2-E403-4763-8E13-285E2DB700F4}">
  <sheetPr codeName="Sheet8">
    <tabColor theme="7" tint="0.79998168889431442"/>
  </sheetPr>
  <dimension ref="A1:S4"/>
  <sheetViews>
    <sheetView tabSelected="1" workbookViewId="0">
      <selection activeCell="D3" sqref="D3"/>
    </sheetView>
  </sheetViews>
  <sheetFormatPr defaultRowHeight="16.5"/>
  <cols>
    <col min="2" max="2" width="8.5" bestFit="1" customWidth="1"/>
    <col min="3" max="3" width="12.875" bestFit="1" customWidth="1"/>
    <col min="4" max="4" width="18.25" bestFit="1" customWidth="1"/>
    <col min="5" max="5" width="16.875" bestFit="1" customWidth="1"/>
    <col min="6" max="6" width="15.125" bestFit="1" customWidth="1"/>
    <col min="7" max="7" width="23.5" bestFit="1" customWidth="1"/>
    <col min="8" max="8" width="14.125" bestFit="1" customWidth="1"/>
    <col min="9" max="9" width="17.375" bestFit="1" customWidth="1"/>
    <col min="10" max="10" width="19" bestFit="1" customWidth="1"/>
    <col min="11" max="11" width="14.125" bestFit="1" customWidth="1"/>
    <col min="12" max="12" width="16.125" bestFit="1" customWidth="1"/>
    <col min="13" max="13" width="17.625" bestFit="1" customWidth="1"/>
    <col min="14" max="14" width="15.75" bestFit="1" customWidth="1"/>
    <col min="15" max="15" width="17.125" bestFit="1" customWidth="1"/>
    <col min="16" max="17" width="17.875" bestFit="1" customWidth="1"/>
    <col min="18" max="18" width="15.75" bestFit="1" customWidth="1"/>
    <col min="19" max="19" width="17.125" bestFit="1" customWidth="1"/>
  </cols>
  <sheetData>
    <row r="1" spans="1:19">
      <c r="B1" t="s">
        <v>0</v>
      </c>
      <c r="C1" s="1" t="s">
        <v>1</v>
      </c>
      <c r="D1" t="s">
        <v>0</v>
      </c>
      <c r="E1" t="s">
        <v>2</v>
      </c>
      <c r="F1" t="s">
        <v>2</v>
      </c>
      <c r="G1" t="s">
        <v>2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</row>
    <row r="2" spans="1:19">
      <c r="B2" t="s">
        <v>3</v>
      </c>
      <c r="C2" s="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s="2" t="s">
        <v>15</v>
      </c>
      <c r="O2" s="2" t="s">
        <v>16</v>
      </c>
      <c r="P2" s="3" t="s">
        <v>17</v>
      </c>
      <c r="Q2" s="3" t="s">
        <v>18</v>
      </c>
      <c r="R2" s="3" t="s">
        <v>19</v>
      </c>
      <c r="S2" s="3" t="s">
        <v>20</v>
      </c>
    </row>
    <row r="3" spans="1:19">
      <c r="B3">
        <v>800</v>
      </c>
      <c r="C3" s="4" t="s">
        <v>21</v>
      </c>
      <c r="D3">
        <v>10</v>
      </c>
      <c r="E3">
        <v>0.9</v>
      </c>
      <c r="F3">
        <v>0.1</v>
      </c>
      <c r="G3">
        <v>1</v>
      </c>
      <c r="H3">
        <v>9000</v>
      </c>
      <c r="I3">
        <v>9001</v>
      </c>
      <c r="J3">
        <v>9002</v>
      </c>
      <c r="K3">
        <v>9003</v>
      </c>
      <c r="L3">
        <v>9004</v>
      </c>
      <c r="M3">
        <v>9005</v>
      </c>
      <c r="N3" s="4" t="str">
        <f>INDEX([1]!DropTable['#메모],MATCH(ProductialTable[[#This Row],[ItemDropId]],[1]!DropTable[Index],0))</f>
        <v>1층_아이템보상</v>
      </c>
      <c r="O3" s="4" t="str">
        <f>INDEX([1]!DropTable['#메모],MATCH(ProductialTable[[#This Row],[HpShopDropId]],[1]!DropTable[Index],0))</f>
        <v>1층_Hp상점_슬롯</v>
      </c>
      <c r="P3" s="4" t="str">
        <f>INDEX([1]!DropTable['#메모],MATCH(ProductialTable[[#This Row],[GoldShopDropId]],[1]!DropTable[Index],0))</f>
        <v>1층_골드상점_슬롯</v>
      </c>
      <c r="Q3" s="4" t="str">
        <f>INDEX([1]!DropTable['#메모],MATCH(ProductialTable[[#This Row],[BossDropId]],[1]!DropTable[Index],0))</f>
        <v>1층_선택지</v>
      </c>
      <c r="R3" s="4" t="str">
        <f>INDEX([1]!DropTable['#메모],MATCH(ProductialTable[[#This Row],[ChoiceDropId]],[1]!DropTable[Index],0))</f>
        <v>1층_보스</v>
      </c>
      <c r="S3" s="4" t="str">
        <f>INDEX([1]!DropTable['#메모],MATCH(ProductialTable[[#This Row],[WeaponDropId]],[1]!DropTable[Index],0))</f>
        <v>1층_시작무기선택</v>
      </c>
    </row>
    <row r="4" spans="1:19">
      <c r="A4" t="s">
        <v>1</v>
      </c>
      <c r="B4">
        <v>801</v>
      </c>
      <c r="C4" s="4" t="s">
        <v>22</v>
      </c>
      <c r="D4">
        <v>12</v>
      </c>
      <c r="E4">
        <v>0.1</v>
      </c>
      <c r="F4">
        <v>0.9</v>
      </c>
      <c r="G4">
        <v>1.2</v>
      </c>
      <c r="H4">
        <v>9100</v>
      </c>
      <c r="I4">
        <v>9101</v>
      </c>
      <c r="J4">
        <v>9102</v>
      </c>
      <c r="K4">
        <v>9103</v>
      </c>
      <c r="L4">
        <v>9104</v>
      </c>
      <c r="M4">
        <v>9105</v>
      </c>
      <c r="N4" s="4" t="str">
        <f>INDEX([1]!DropTable['#메모],MATCH(ProductialTable[[#This Row],[ItemDropId]],[1]!DropTable[Index],0))</f>
        <v>2층_아이템보상</v>
      </c>
      <c r="O4" s="4" t="str">
        <f>INDEX([1]!DropTable['#메모],MATCH(ProductialTable[[#This Row],[HpShopDropId]],[1]!DropTable[Index],0))</f>
        <v>2층_Hp상점_슬롯</v>
      </c>
      <c r="P4" s="4" t="str">
        <f>INDEX([1]!DropTable['#메모],MATCH(ProductialTable[[#This Row],[GoldShopDropId]],[1]!DropTable[Index],0))</f>
        <v>2층_골드상점_슬롯</v>
      </c>
      <c r="Q4" s="4" t="str">
        <f>INDEX([1]!DropTable['#메모],MATCH(ProductialTable[[#This Row],[BossDropId]],[1]!DropTable[Index],0))</f>
        <v>2층_선택지</v>
      </c>
      <c r="R4" s="4" t="str">
        <f>INDEX([1]!DropTable['#메모],MATCH(ProductialTable[[#This Row],[ChoiceDropId]],[1]!DropTable[Index],0))</f>
        <v>2층_보스</v>
      </c>
      <c r="S4" s="4" t="str">
        <f>INDEX([1]!DropTable['#메모],MATCH(ProductialTable[[#This Row],[WeaponDropId]],[1]!DropTable[Index],0))</f>
        <v>2층_시작무기선택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ProductialMapGameData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Kim_Dongju</dc:creator>
  <cp:lastModifiedBy>Kim_Dongju</cp:lastModifiedBy>
  <dcterms:created xsi:type="dcterms:W3CDTF">2023-05-08T09:19:54Z</dcterms:created>
  <dcterms:modified xsi:type="dcterms:W3CDTF">2023-05-08T09:19:54Z</dcterms:modified>
</cp:coreProperties>
</file>