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3B8A1932-313D-431F-A263-8D04A055F9D8}" xr6:coauthVersionLast="47" xr6:coauthVersionMax="47" xr10:uidLastSave="{00000000-0000-0000-0000-000000000000}"/>
  <bookViews>
    <workbookView xWindow="-28920" yWindow="-120" windowWidth="29040" windowHeight="15840" xr2:uid="{9FD2BA2B-F135-4181-92D7-8345E713DC09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O4" i="1"/>
  <c r="N4" i="1"/>
  <c r="M4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<sst xmlns="http://schemas.openxmlformats.org/spreadsheetml/2006/main" count="38" uniqueCount="23">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</sst>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5077215D-D2CD-4F41-9953-1EBA265B4688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QT_Develop_Table.xlsm" TargetMode="External"/><Relationship Id="rId1" Type="http://schemas.openxmlformats.org/officeDocument/2006/relationships/externalLinkPath" Target="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가격 밸런싱"/>
      <sheetName val="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86D31-24E4-4D82-9803-938271FCA26A}" name="표13" displayName="표13" ref="A2:R4" totalsRowShown="0" headerRowDxfId="7">
  <autoFilter ref="A2:R4" xr:uid="{00000000-0009-0000-0100-00000D000000}"/>
  <tableColumns count="18">
    <tableColumn id="1" xr3:uid="{3E9B99B9-C4A9-4A92-B8ED-2DB6D2A09550}" name="Index"/>
    <tableColumn id="10" xr3:uid="{EC9F3B8F-30F8-42BC-BD10-2DA9358AC074}" name="#이름" dataDxfId="6"/>
    <tableColumn id="2" xr3:uid="{4D2FF37A-735E-4CBB-9F4B-737501AA4BD8}" name="MaxRoomValue"/>
    <tableColumn id="3" xr3:uid="{7CCC7C47-8CC6-42DA-9E98-C12ABDE629FB}" name="GoldShopProb"/>
    <tableColumn id="4" xr3:uid="{CBCB089A-2989-4885-8C90-60FD7F56BC72}" name="HpShopProb"/>
    <tableColumn id="5" xr3:uid="{D05B7FD4-D591-461B-A9E4-26E24AD285B4}" name="EnemyHpIncreasePer"/>
    <tableColumn id="12" xr3:uid="{106A508D-9E01-4A19-9F01-C36713CE6B60}" name="ItemDropId"/>
    <tableColumn id="6" xr3:uid="{33BF7A49-F493-4F5A-A75D-2C43FB3877F8}" name="HpShopDropId"/>
    <tableColumn id="7" xr3:uid="{5A488E09-5EC9-43B8-BAEC-F5070BC3BC13}" name="GoldShopDropId"/>
    <tableColumn id="8" xr3:uid="{89A9DB4F-0FA9-4B3F-AFF7-EBCF01FEB1C7}" name="BossDropId"/>
    <tableColumn id="9" xr3:uid="{F36C48AE-947A-4EE5-B597-8033A3AB5D09}" name="ChoiceDropId"/>
    <tableColumn id="11" xr3:uid="{15BD74FB-E323-469C-94AD-951A8A232627}" name="WeaponDropId"/>
    <tableColumn id="13" xr3:uid="{933AA69B-27AF-4DC5-AF41-E79D3647AF2C}" name="#드랍테이블1" dataDxfId="5">
      <calculatedColumnFormula>INDEX([1]!표12['#메모],MATCH(표13[[#This Row],[ItemDropId]],[1]!표12[Index],0))</calculatedColumnFormula>
    </tableColumn>
    <tableColumn id="14" xr3:uid="{F3CAE1D2-063F-415D-855D-92C77D8C522C}" name="#드랍테이블2" dataDxfId="4">
      <calculatedColumnFormula>INDEX([1]!표12['#메모],MATCH(표13[[#This Row],[HpShopDropId]],[1]!표12[Index],0))</calculatedColumnFormula>
    </tableColumn>
    <tableColumn id="15" xr3:uid="{7044160E-4D6C-43E2-9F24-750E73D28C40}" name="#드랍테이블3" dataDxfId="3">
      <calculatedColumnFormula>INDEX([1]!표12['#메모],MATCH(표13[[#This Row],[GoldShopDropId]],[1]!표12[Index],0))</calculatedColumnFormula>
    </tableColumn>
    <tableColumn id="16" xr3:uid="{0D57D498-E527-454D-AE3E-07B03CF56FE1}" name="#드랍테이블4" dataDxfId="2">
      <calculatedColumnFormula>INDEX([1]!표12['#메모],MATCH(표13[[#This Row],[BossDropId]],[1]!표12[Index],0))</calculatedColumnFormula>
    </tableColumn>
    <tableColumn id="17" xr3:uid="{84146148-836F-4A63-9939-4D637875B9EA}" name="#드랍테이블5" dataDxfId="1">
      <calculatedColumnFormula>INDEX([1]!표12['#메모],MATCH(표13[[#This Row],[ChoiceDropId]],[1]!표12[Index],0))</calculatedColumnFormula>
    </tableColumn>
    <tableColumn id="18" xr3:uid="{2E9445E0-3CBC-45FE-853C-799D62A9C546}" name="#드랍테이블6" dataDxfId="0">
      <calculatedColumnFormula>INDEX([1]!표12['#메모],MATCH(표13[[#This Row],[WeaponDropId]],[1]!표12[Index],0))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9EB1-E380-4557-A610-6C9FB7978841}">
  <sheetPr codeName="Sheet8">
    <tabColor theme="7" tint="0.79998168889431442"/>
  </sheetPr>
  <dimension ref="A1:R4"/>
  <sheetViews>
    <sheetView tabSelected="1" workbookViewId="0">
      <selection activeCell="D3" sqref="D3:E3"/>
    </sheetView>
  </sheetViews>
  <sheetFormatPr defaultRowHeight="16.5"/>
  <cols>
    <col min="1" max="1" width="8.5" bestFit="1" customWidth="1"/>
    <col min="2" max="2" width="12.875" bestFit="1" customWidth="1"/>
    <col min="3" max="3" width="18.25" bestFit="1" customWidth="1"/>
    <col min="4" max="4" width="16.875" bestFit="1" customWidth="1"/>
    <col min="5" max="5" width="15.125" bestFit="1" customWidth="1"/>
    <col min="6" max="6" width="23.5" bestFit="1" customWidth="1"/>
    <col min="7" max="7" width="14.125" bestFit="1" customWidth="1"/>
    <col min="8" max="8" width="17.375" bestFit="1" customWidth="1"/>
    <col min="9" max="9" width="19" bestFit="1" customWidth="1"/>
    <col min="10" max="10" width="14.125" bestFit="1" customWidth="1"/>
    <col min="11" max="11" width="16.125" bestFit="1" customWidth="1"/>
    <col min="12" max="12" width="17.625" bestFit="1" customWidth="1"/>
    <col min="13" max="13" width="15.75" bestFit="1" customWidth="1"/>
    <col min="14" max="14" width="17.125" bestFit="1" customWidth="1"/>
    <col min="15" max="16" width="17.875" bestFit="1" customWidth="1"/>
    <col min="17" max="17" width="15.75" bestFit="1" customWidth="1"/>
    <col min="18" max="18" width="17.125" bestFit="1" customWidth="1"/>
  </cols>
  <sheetData>
    <row r="1" spans="1:18">
      <c r="A1" t="s">
        <v>0</v>
      </c>
      <c r="B1" s="1" t="s">
        <v>1</v>
      </c>
      <c r="C1" t="s">
        <v>0</v>
      </c>
      <c r="D1" t="s">
        <v>2</v>
      </c>
      <c r="E1" t="s">
        <v>2</v>
      </c>
      <c r="F1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</row>
    <row r="2" spans="1:18">
      <c r="A2" t="s">
        <v>3</v>
      </c>
      <c r="B2" s="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s="2" t="s">
        <v>15</v>
      </c>
      <c r="N2" s="2" t="s">
        <v>16</v>
      </c>
      <c r="O2" s="3" t="s">
        <v>17</v>
      </c>
      <c r="P2" s="3" t="s">
        <v>18</v>
      </c>
      <c r="Q2" s="3" t="s">
        <v>19</v>
      </c>
      <c r="R2" s="3" t="s">
        <v>20</v>
      </c>
    </row>
    <row r="3" spans="1:18">
      <c r="A3">
        <v>800</v>
      </c>
      <c r="B3" s="4" t="s">
        <v>21</v>
      </c>
      <c r="C3">
        <v>10</v>
      </c>
      <c r="D3">
        <v>0.9</v>
      </c>
      <c r="E3">
        <v>0.1</v>
      </c>
      <c r="F3">
        <v>1</v>
      </c>
      <c r="G3">
        <v>9000</v>
      </c>
      <c r="H3">
        <v>9001</v>
      </c>
      <c r="I3">
        <v>9002</v>
      </c>
      <c r="J3">
        <v>9003</v>
      </c>
      <c r="K3">
        <v>9004</v>
      </c>
      <c r="L3">
        <v>9005</v>
      </c>
      <c r="M3" s="4" t="str">
        <f>INDEX([1]!표12['#메모],MATCH(표13[[#This Row],[ItemDropId]],[1]!표12[Index],0))</f>
        <v>1층_아이템보상</v>
      </c>
      <c r="N3" s="4" t="str">
        <f>INDEX([1]!표12['#메모],MATCH(표13[[#This Row],[HpShopDropId]],[1]!표12[Index],0))</f>
        <v>1층_Hp상점_슬롯</v>
      </c>
      <c r="O3" s="4" t="str">
        <f>INDEX([1]!표12['#메모],MATCH(표13[[#This Row],[GoldShopDropId]],[1]!표12[Index],0))</f>
        <v>1층_골드상점_슬롯</v>
      </c>
      <c r="P3" s="4" t="str">
        <f>INDEX([1]!표12['#메모],MATCH(표13[[#This Row],[BossDropId]],[1]!표12[Index],0))</f>
        <v>1층_선택지</v>
      </c>
      <c r="Q3" s="4" t="str">
        <f>INDEX([1]!표12['#메모],MATCH(표13[[#This Row],[ChoiceDropId]],[1]!표12[Index],0))</f>
        <v>1층_보스</v>
      </c>
      <c r="R3" s="4" t="str">
        <f>INDEX([1]!표12['#메모],MATCH(표13[[#This Row],[WeaponDropId]],[1]!표12[Index],0))</f>
        <v>1층_시작무기선택</v>
      </c>
    </row>
    <row r="4" spans="1:18">
      <c r="A4">
        <v>801</v>
      </c>
      <c r="B4" s="4" t="s">
        <v>22</v>
      </c>
      <c r="C4">
        <v>12</v>
      </c>
      <c r="D4">
        <v>0.1</v>
      </c>
      <c r="E4">
        <v>0.9</v>
      </c>
      <c r="F4">
        <v>1.2</v>
      </c>
      <c r="G4">
        <v>9100</v>
      </c>
      <c r="H4">
        <v>9101</v>
      </c>
      <c r="I4">
        <v>9102</v>
      </c>
      <c r="J4">
        <v>9103</v>
      </c>
      <c r="K4">
        <v>9104</v>
      </c>
      <c r="L4">
        <v>9105</v>
      </c>
      <c r="M4" s="4" t="str">
        <f>INDEX([1]!표12['#메모],MATCH(표13[[#This Row],[ItemDropId]],[1]!표12[Index],0))</f>
        <v>2층_아이템보상</v>
      </c>
      <c r="N4" s="4" t="str">
        <f>INDEX([1]!표12['#메모],MATCH(표13[[#This Row],[HpShopDropId]],[1]!표12[Index],0))</f>
        <v>2층_Hp상점_슬롯</v>
      </c>
      <c r="O4" s="4" t="str">
        <f>INDEX([1]!표12['#메모],MATCH(표13[[#This Row],[GoldShopDropId]],[1]!표12[Index],0))</f>
        <v>2층_골드상점_슬롯</v>
      </c>
      <c r="P4" s="4" t="str">
        <f>INDEX([1]!표12['#메모],MATCH(표13[[#This Row],[BossDropId]],[1]!표12[Index],0))</f>
        <v>2층_선택지</v>
      </c>
      <c r="Q4" s="4" t="str">
        <f>INDEX([1]!표12['#메모],MATCH(표13[[#This Row],[ChoiceDropId]],[1]!표12[Index],0))</f>
        <v>2층_보스</v>
      </c>
      <c r="R4" s="4" t="str">
        <f>INDEX([1]!표12['#메모],MATCH(표13[[#This Row],[WeaponDropId]],[1]!표12[Index],0))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2023-04-09T14:24:52Z</dcterms:created>
  <dcterms:modified xsi:type="dcterms:W3CDTF">2023-04-09T14:24:52Z</dcterms:modified>
</cp:coreProperties>
</file>