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59E81208-C57F-9143-90D8-A5A514C91607}" xr6:coauthVersionLast="47" xr6:coauthVersionMax="47" xr10:uidLastSave="{00000000-0000-0000-0000-000000000000}"/>
  <bookViews>
    <workbookView xWindow="-31500" yWindow="2460" windowWidth="29040" windowHeight="15840" xr2:uid="{BBBD79E6-19B9-4945-9EBD-065199D90117}"/>
  </bookViews>
  <sheets>
    <sheet name="CharacterAtk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" l="1"/>
  <c r="AE3" i="1"/>
  <c r="AD3" i="1"/>
  <c r="AC3" i="1"/>
  <c r="AB3" i="1"/>
  <c r="AA3" i="1"/>
  <c r="Z3" i="1"/>
  <c r="Y3" i="1"/>
  <c r="X3" i="1"/>
</calcChain>
</file>

<file path=xl/sharedStrings.xml><?xml version="1.0" encoding="utf-8"?>
<sst xmlns="http://schemas.openxmlformats.org/spreadsheetml/2006/main" count="55" uniqueCount="36">
  <si>
    <t>int</t>
    <phoneticPr fontId="1" type="noConversion"/>
  </si>
  <si>
    <t>#</t>
    <phoneticPr fontId="1" type="noConversion"/>
  </si>
  <si>
    <t>float</t>
    <phoneticPr fontId="1" type="noConversion"/>
  </si>
  <si>
    <t>지금 휘두르기 쿨타임 단위계 이상해서 밸런스 툴 오작동중임. 수정후 정상작동할거임.</t>
    <phoneticPr fontId="1" type="noConversion"/>
  </si>
  <si>
    <t>Index</t>
    <phoneticPr fontId="1" type="noConversion"/>
  </si>
  <si>
    <t>#설명</t>
    <phoneticPr fontId="1" type="noConversion"/>
  </si>
  <si>
    <t>ThrowCooldown</t>
    <phoneticPr fontId="1" type="noConversion"/>
  </si>
  <si>
    <t>ThrowAfterDelay</t>
    <phoneticPr fontId="1" type="noConversion"/>
  </si>
  <si>
    <t>ThrowSpd</t>
    <phoneticPr fontId="1" type="noConversion"/>
  </si>
  <si>
    <t>ThrowBounceCount</t>
    <phoneticPr fontId="1" type="noConversion"/>
  </si>
  <si>
    <t>SwingCooldown</t>
    <phoneticPr fontId="1" type="noConversion"/>
  </si>
  <si>
    <t>SwingAfterDelay</t>
    <phoneticPr fontId="1" type="noConversion"/>
  </si>
  <si>
    <t>SwingRad</t>
    <phoneticPr fontId="1" type="noConversion"/>
  </si>
  <si>
    <t>SwingCentralAngle</t>
    <phoneticPr fontId="1" type="noConversion"/>
  </si>
  <si>
    <t>ChargeAtkPierce</t>
    <phoneticPr fontId="1" type="noConversion"/>
  </si>
  <si>
    <t>ChargeShootSpd1</t>
    <phoneticPr fontId="1" type="noConversion"/>
  </si>
  <si>
    <t>ChargeShootSpd2</t>
    <phoneticPr fontId="1" type="noConversion"/>
  </si>
  <si>
    <t>ChargeBounceCount1</t>
    <phoneticPr fontId="1" type="noConversion"/>
  </si>
  <si>
    <t>ChargeBounceCount2</t>
    <phoneticPr fontId="1" type="noConversion"/>
  </si>
  <si>
    <t>ReflectCorrection</t>
    <phoneticPr fontId="1" type="noConversion"/>
  </si>
  <si>
    <t>ChargeRigidDmg1</t>
    <phoneticPr fontId="1" type="noConversion"/>
  </si>
  <si>
    <t>ChargeRigidDmg2</t>
    <phoneticPr fontId="1" type="noConversion"/>
  </si>
  <si>
    <t>ChargeProjectileDmg1</t>
    <phoneticPr fontId="1" type="noConversion"/>
  </si>
  <si>
    <t>ChargeProjectileDmg2</t>
    <phoneticPr fontId="1" type="noConversion"/>
  </si>
  <si>
    <t>AtkDmgPer</t>
    <phoneticPr fontId="1" type="noConversion"/>
  </si>
  <si>
    <t>#던지기 DPS</t>
    <phoneticPr fontId="1" type="noConversion"/>
  </si>
  <si>
    <t>#휘두르기 직접 공격 DPS</t>
    <phoneticPr fontId="1" type="noConversion"/>
  </si>
  <si>
    <t>#차징1 직접 공격 DPS</t>
    <phoneticPr fontId="1" type="noConversion"/>
  </si>
  <si>
    <t>#차징2 직접 공격 DPS</t>
    <phoneticPr fontId="1" type="noConversion"/>
  </si>
  <si>
    <t>#차징3 직접 공격 DPS</t>
    <phoneticPr fontId="1" type="noConversion"/>
  </si>
  <si>
    <t>#던진공 튕겨내기 DPS</t>
    <phoneticPr fontId="1" type="noConversion"/>
  </si>
  <si>
    <t>#던진공 차징1 튕겨내기 DPS</t>
    <phoneticPr fontId="1" type="noConversion"/>
  </si>
  <si>
    <t>#던진공 차징2 튕겨내기 DPS3</t>
    <phoneticPr fontId="1" type="noConversion"/>
  </si>
  <si>
    <t>#던진공 차징3 튕겨내기 DPS4</t>
    <phoneticPr fontId="1" type="noConversion"/>
  </si>
  <si>
    <t>휘두르기/던지기</t>
    <phoneticPr fontId="1" type="noConversion"/>
  </si>
  <si>
    <t>ChargeTime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</si>
</sst>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2" borderId="0" xfId="0" applyFont="1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9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C7B72399-3CB3-49FB-9CC4-BCA51649FF34}">
      <tableStyleElement type="wholeTable" dxfId="8"/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224dj/Desktop/&#53580;&#51060;&#48660;/_QT_Develop_Table.xlsm" TargetMode="External"/><Relationship Id="rId1" Type="http://schemas.openxmlformats.org/officeDocument/2006/relationships/externalLinkPath" Target="file:///C:/Users/224dj/Desktop/&#53580;&#51060;&#48660;/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  <sheetName val="_QT_Develop_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27380-2E33-47A7-9CF8-020AE00DBC14}" name="CharacterAtkTable" displayName="CharacterAtkTable" ref="B2:AF3" totalsRowShown="0" headerRowDxfId="4">
  <autoFilter ref="B2:AF3" xr:uid="{00000000-0009-0000-0100-000007000000}"/>
  <tableColumns count="31">
    <tableColumn id="1" xr3:uid="{53A77216-8766-432D-B24C-19645603DF44}" name="Index"/>
    <tableColumn id="20" xr3:uid="{A5747BD5-FF7C-487B-B37F-066B160E2FEB}" name="#설명" dataDxfId="3"/>
    <tableColumn id="7" xr3:uid="{BAF70062-40AD-4733-946A-6181EC46E543}" name="ThrowCooldown" dataDxfId="2"/>
    <tableColumn id="33" xr3:uid="{7CA284EB-D439-4367-AD62-590B4D3FFCB1}" name="ThrowAfterDelay" dataDxfId="1"/>
    <tableColumn id="30" xr3:uid="{B94AF8D9-C7CB-44CE-A456-7CED6CD1145C}" name="ThrowSpd"/>
    <tableColumn id="31" xr3:uid="{01AA0BEE-186A-4FCC-AD0B-10A6BAFE0A75}" name="ThrowBounceCount"/>
    <tableColumn id="4" xr3:uid="{C0236F5A-AE76-4684-81B5-3A7C4FC28A29}" name="SwingCooldown" dataDxfId="0"/>
    <tableColumn id="6" xr3:uid="{EA32968C-7F4E-4C02-870A-9C0DF3438F99}" name="SwingAfterDelay"/>
    <tableColumn id="2" xr3:uid="{8A1BA344-7416-4EBD-9D64-0E784471CA2E}" name="SwingRad"/>
    <tableColumn id="3" xr3:uid="{0B01FCDD-7506-4A2A-93B3-6011D5F8922D}" name="SwingCentralAngle"/>
    <tableColumn id="8" xr3:uid="{2F7A4899-1609-4603-9903-417E341B9CA9}" name="ChargeTime"/>
    <tableColumn id="11" xr3:uid="{015A8966-6FA1-4DCC-B2BA-5F35D2B3E6E2}" name="ChargeAtkPierce"/>
    <tableColumn id="16" xr3:uid="{9CC5D6E7-CB29-48CE-9E56-F3A6CB866B8B}" name="ChargeShootSpd1"/>
    <tableColumn id="17" xr3:uid="{1FD7B558-8010-4DFC-AB4E-BAA18EB58BE5}" name="ChargeShootSpd2"/>
    <tableColumn id="22" xr3:uid="{91BC7C38-1BB0-45D4-9CC4-29FCCCC0F03B}" name="ChargeBounceCount1"/>
    <tableColumn id="23" xr3:uid="{C344017C-8553-43B0-BC5E-732C619560E8}" name="ChargeBounceCount2"/>
    <tableColumn id="41" xr3:uid="{2D63898C-FE22-4FD4-A6A7-16FD63456552}" name="ReflectCorrection"/>
    <tableColumn id="12" xr3:uid="{6FFF7F8D-8AE9-42FB-B3D7-DE5428A43044}" name="ChargeRigidDmg1"/>
    <tableColumn id="13" xr3:uid="{97E76294-FC21-4686-8CC0-9CC831E4987D}" name="ChargeRigidDmg2"/>
    <tableColumn id="26" xr3:uid="{B34191B1-3147-4CCB-8418-99E1B000277C}" name="ChargeProjectileDmg1"/>
    <tableColumn id="27" xr3:uid="{8BC90DB6-9B29-4F61-8FD2-397B87487896}" name="ChargeProjectileDmg2"/>
    <tableColumn id="19" xr3:uid="{1557C1F9-448B-4765-8113-46F0947C1384}" name="AtkDmgPer"/>
    <tableColumn id="5" xr3:uid="{112B35C7-78E2-4CDA-B459-865F2592EDDE}" name="#던지기 DPS">
      <calculatedColumnFormula>INDEX([1]!ProjectileTable[DirectDmg],MATCH([1]!CharacterTable[[#This Row],[DefaultBallDataId]],[1]!ProjectileTable[Index],0)) /
( CharacterAtkTable[[#This Row],[ThrowCooldown]] * (1 + (CharacterAtkTable[[#This Row],[ThrowBounceCount]]/2)) )</calculatedColumnFormula>
    </tableColumn>
    <tableColumn id="32" xr3:uid="{00FB707D-82A2-444F-9B55-E5D7A3AAFA91}" name="#휘두르기 직접 공격 DPS">
      <calculatedColumnFormula>CharacterAtkTable[[#This Row],[ChargeRigidDmg1]]/CharacterAtkTable[[#This Row],[SwingCooldown]]</calculatedColumnFormula>
    </tableColumn>
    <tableColumn id="34" xr3:uid="{D09F96DA-6D26-464A-A6F3-999F880D89C4}" name="#차징1 직접 공격 DPS">
      <calculatedColumnFormula>CharacterAtkTable[[#This Row],[ChargeRigidDmg2]]/(CharacterAtkTable[[#This Row],[SwingCooldown]]+CharacterAtkTable[[#This Row],[ChargeTime]])</calculatedColumnFormula>
    </tableColumn>
    <tableColumn id="35" xr3:uid="{8FCF4296-49D7-4D03-A366-FA78D127E869}" name="#차징2 직접 공격 DPS">
      <calculatedColumnFormula>#REF!/(CharacterAtkTable[[#This Row],[SwingCooldown]]+#REF!)</calculatedColumnFormula>
    </tableColumn>
    <tableColumn id="36" xr3:uid="{BE0C1873-FA38-4DC5-886D-28E0F9F5452B}" name="#차징3 직접 공격 DPS">
      <calculatedColumnFormula>#REF!/(CharacterAtkTable[[#This Row],[SwingCooldown]]+#REF!)</calculatedColumnFormula>
    </tableColumn>
    <tableColumn id="37" xr3:uid="{EABA10A3-BC41-4A47-BB3E-53164DEBD546}" name="#던진공 튕겨내기 DPS">
      <calculatedColumnFormula>( INDEX([1]!ProjectileTable[DirectDmg],MATCH([1]!CharacterTable[[#This Row],[DefaultBallDataId]],[1]!ProjectileTable[Index],0))+CharacterAtkTable[[#This Row],[ChargeProjectileDmg1]] )
/ ( CharacterAtkTable[[#This Row],[SwingCooldown]] ) + CharacterAtkTable[[#This Row],[ThrowAfterDelay]]
* (1 + (CharacterAtkTable[[#This Row],[ChargeBounceCount1]]/2))</calculatedColumnFormula>
    </tableColumn>
    <tableColumn id="38" xr3:uid="{A6D40845-0E9F-4207-BD6B-8763C486953E}" name="#던진공 차징1 튕겨내기 DPS">
      <calculatedColumnFormula>( INDEX([1]!ProjectileTable[DirectDmg],MATCH([1]!CharacterTable[[#This Row],[DefaultBallDataId]],[1]!ProjectileTable[Index],0))+CharacterAtkTable[[#This Row],[ChargeProjectileDmg2]] )
/ ( CharacterAtkTable[[#This Row],[SwingCooldown]] + CharacterAtkTable[[#This Row],[ChargeTime]] + CharacterAtkTable[[#This Row],[ThrowAfterDelay]])
* (1 + (CharacterAtkTable[[#This Row],[ChargeBounceCount2]]/2))</calculatedColumnFormula>
    </tableColumn>
    <tableColumn id="39" xr3:uid="{90D4EC35-454E-445E-A232-5F468017E52F}" name="#던진공 차징2 튕겨내기 DPS3">
      <calculatedColumnFormula>( INDEX([1]!ProjectileTable[DirectDmg],MATCH([1]!CharacterTable[[#This Row],[DefaultBallDataId]],[1]!ProjectileTable[Index],0))+#REF! )
/ ( CharacterAtkTable[[#This Row],[SwingCooldown]] + #REF! + CharacterAtkTable[[#This Row],[ThrowAfterDelay]])
* (1 + (#REF!/2))</calculatedColumnFormula>
    </tableColumn>
    <tableColumn id="40" xr3:uid="{6D88E019-9AA6-402A-B936-F6D938A44BEC}" name="#던진공 차징3 튕겨내기 DPS4">
      <calculatedColumnFormula>( INDEX([1]!ProjectileTable[DirectDmg],MATCH([1]!CharacterTable[[#This Row],[DefaultBallDataId]],[1]!ProjectileTable[Index],0))+#REF! )
/ ( CharacterAtkTable[[#This Row],[SwingCooldown]] + #REF! + CharacterAtkTable[[#This Row],[ThrowAfterDelay]])
* (1 + (#REF!/2))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C9BE-2AE1-4EEA-B750-B68E8E26E14D}">
  <sheetPr codeName="Sheet4">
    <tabColor theme="5" tint="0.79998168889431442"/>
  </sheetPr>
  <dimension ref="B1:AF3"/>
  <sheetViews>
    <sheetView tabSelected="1" topLeftCell="O1" workbookViewId="0">
      <selection activeCell="W10" sqref="W10"/>
    </sheetView>
  </sheetViews>
  <sheetFormatPr baseColWidth="10" defaultColWidth="8.83203125" defaultRowHeight="17"/>
  <cols>
    <col min="2" max="2" width="8.6640625" bestFit="1" customWidth="1"/>
    <col min="3" max="3" width="16" bestFit="1" customWidth="1"/>
    <col min="4" max="4" width="18.83203125" bestFit="1" customWidth="1"/>
    <col min="5" max="5" width="19.6640625" bestFit="1" customWidth="1"/>
    <col min="6" max="6" width="12.6640625" bestFit="1" customWidth="1"/>
    <col min="7" max="7" width="22.1640625" bestFit="1" customWidth="1"/>
    <col min="8" max="8" width="18.5" bestFit="1" customWidth="1"/>
    <col min="9" max="9" width="19.1640625" bestFit="1" customWidth="1"/>
    <col min="10" max="10" width="12.33203125" bestFit="1" customWidth="1"/>
    <col min="11" max="11" width="21.33203125" bestFit="1" customWidth="1"/>
    <col min="12" max="12" width="16.83203125" bestFit="1" customWidth="1"/>
    <col min="13" max="13" width="19" bestFit="1" customWidth="1"/>
    <col min="14" max="15" width="20.1640625" bestFit="1" customWidth="1"/>
    <col min="16" max="17" width="25.1640625" bestFit="1" customWidth="1"/>
    <col min="18" max="18" width="25.1640625" customWidth="1"/>
    <col min="19" max="20" width="20.6640625" bestFit="1" customWidth="1"/>
    <col min="21" max="22" width="24.6640625" bestFit="1" customWidth="1"/>
    <col min="23" max="23" width="14.1640625" bestFit="1" customWidth="1"/>
    <col min="24" max="24" width="17" customWidth="1"/>
    <col min="25" max="25" width="26.6640625" bestFit="1" customWidth="1"/>
    <col min="26" max="26" width="25" bestFit="1" customWidth="1"/>
    <col min="27" max="28" width="26.1640625" bestFit="1" customWidth="1"/>
    <col min="29" max="29" width="26" bestFit="1" customWidth="1"/>
    <col min="30" max="32" width="27.1640625" bestFit="1" customWidth="1"/>
  </cols>
  <sheetData>
    <row r="1" spans="2:32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2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AC1" s="1" t="s">
        <v>3</v>
      </c>
    </row>
    <row r="2" spans="2:32">
      <c r="B2" t="s">
        <v>4</v>
      </c>
      <c r="C2" s="2" t="s">
        <v>5</v>
      </c>
      <c r="D2" s="3" t="s">
        <v>6</v>
      </c>
      <c r="E2" s="4" t="s">
        <v>7</v>
      </c>
      <c r="F2" s="4" t="s">
        <v>8</v>
      </c>
      <c r="G2" s="3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35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7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8" t="s">
        <v>32</v>
      </c>
      <c r="AF2" s="8" t="s">
        <v>33</v>
      </c>
    </row>
    <row r="3" spans="2:32">
      <c r="B3">
        <v>200</v>
      </c>
      <c r="C3" s="9" t="s">
        <v>34</v>
      </c>
      <c r="D3">
        <v>1</v>
      </c>
      <c r="E3">
        <v>1.2</v>
      </c>
      <c r="F3">
        <v>3</v>
      </c>
      <c r="G3">
        <v>2</v>
      </c>
      <c r="H3">
        <v>1.5</v>
      </c>
      <c r="I3">
        <v>0.5</v>
      </c>
      <c r="J3">
        <v>2.2999999999999998</v>
      </c>
      <c r="K3">
        <v>120</v>
      </c>
      <c r="L3">
        <v>0.3</v>
      </c>
      <c r="M3">
        <v>8</v>
      </c>
      <c r="N3">
        <v>20</v>
      </c>
      <c r="O3">
        <v>25</v>
      </c>
      <c r="P3">
        <v>1</v>
      </c>
      <c r="Q3">
        <v>2</v>
      </c>
      <c r="R3">
        <v>0</v>
      </c>
      <c r="S3">
        <v>15</v>
      </c>
      <c r="T3">
        <v>30</v>
      </c>
      <c r="U3">
        <v>15</v>
      </c>
      <c r="V3">
        <v>30</v>
      </c>
      <c r="W3">
        <v>1</v>
      </c>
      <c r="X3" t="e">
        <f>INDEX([1]!ProjectileTable[DirectDmg],MATCH([1]!CharacterTable[[#This Row],[DefaultBallDataId]],[1]!ProjectileTable[Index],0)) /
( CharacterAtkTable[[#This Row],[ThrowCooldown]] * (1 + (CharacterAtkTable[[#This Row],[ThrowBounceCount]]/2)) )</f>
        <v>#REF!</v>
      </c>
      <c r="Y3">
        <f>CharacterAtkTable[[#This Row],[ChargeRigidDmg1]]/CharacterAtkTable[[#This Row],[SwingCooldown]]</f>
        <v>10</v>
      </c>
      <c r="Z3">
        <f>CharacterAtkTable[[#This Row],[ChargeRigidDmg2]]/(CharacterAtkTable[[#This Row],[SwingCooldown]]+CharacterAtkTable[[#This Row],[ChargeTime]])</f>
        <v>16.666666666666668</v>
      </c>
      <c r="AA3" t="e">
        <f>#REF!/(CharacterAtkTable[[#This Row],[SwingCooldown]]+#REF!)</f>
        <v>#REF!</v>
      </c>
      <c r="AB3" t="e">
        <f>#REF!/(CharacterAtkTable[[#This Row],[SwingCooldown]]+#REF!)</f>
        <v>#REF!</v>
      </c>
      <c r="AC3" t="e">
        <f>( INDEX([1]!ProjectileTable[DirectDmg],MATCH([1]!CharacterTable[[#This Row],[DefaultBallDataId]],[1]!ProjectileTable[Index],0))+CharacterAtkTable[[#This Row],[ChargeProjectileDmg1]] )
/ ( CharacterAtkTable[[#This Row],[SwingCooldown]] ) + CharacterAtkTable[[#This Row],[ThrowAfterDelay]]
* (1 + (CharacterAtkTable[[#This Row],[ChargeBounceCount1]]/2))</f>
        <v>#REF!</v>
      </c>
      <c r="AD3" t="e">
        <f>( INDEX([1]!ProjectileTable[DirectDmg],MATCH([1]!CharacterTable[[#This Row],[DefaultBallDataId]],[1]!ProjectileTable[Index],0))+CharacterAtkTable[[#This Row],[ChargeProjectileDmg2]] )
/ ( CharacterAtkTable[[#This Row],[SwingCooldown]] + CharacterAtkTable[[#This Row],[ChargeTime]] + CharacterAtkTable[[#This Row],[ThrowAfterDelay]])
* (1 + (CharacterAtkTable[[#This Row],[ChargeBounceCount2]]/2))</f>
        <v>#REF!</v>
      </c>
      <c r="AE3" t="e">
        <f>( INDEX([1]!ProjectileTable[DirectDmg],MATCH([1]!CharacterTable[[#This Row],[DefaultBallDataId]],[1]!ProjectileTable[Index],0))+#REF! )
/ ( CharacterAtkTable[[#This Row],[SwingCooldown]] + #REF! + CharacterAtkTable[[#This Row],[ThrowAfterDelay]])
* (1 + (#REF!/2))</f>
        <v>#REF!</v>
      </c>
      <c r="AF3" t="e">
        <f>( INDEX([1]!ProjectileTable[DirectDmg],MATCH([1]!CharacterTable[[#This Row],[DefaultBallDataId]],[1]!ProjectileTable[Index],0))+#REF! )
/ ( CharacterAtkTable[[#This Row],[SwingCooldown]] + #REF! + CharacterAtkTable[[#This Row],[ThrowAfterDelay]])
* (1 + (#REF!/2))</f>
        <v>#REF!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Microsoft Office User</cp:lastModifiedBy>
  <dcterms:created xsi:type="dcterms:W3CDTF">2023-05-20T07:22:32Z</dcterms:created>
  <dcterms:modified xsi:type="dcterms:W3CDTF">2023-05-30T00:41:17Z</dcterms:modified>
</cp:coreProperties>
</file>