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954F7C4-94DF-4393-9679-061A380FBCC8}" xr6:coauthVersionLast="47" xr6:coauthVersionMax="47" xr10:uidLastSave="{00000000-0000-0000-0000-000000000000}"/>
  <bookViews>
    <workbookView xWindow="-28920" yWindow="-120" windowWidth="29040" windowHeight="15840" xr2:uid="{85CF85C0-0DC2-41E8-93C5-A815DE396A7A}"/>
  </bookViews>
  <sheets>
    <sheet name="CharacterAtk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" l="1"/>
  <c r="AN3" i="1"/>
  <c r="AM3" i="1"/>
  <c r="AL3" i="1"/>
  <c r="AK3" i="1"/>
  <c r="AJ3" i="1"/>
  <c r="AI3" i="1"/>
  <c r="AH3" i="1"/>
  <c r="AG3" i="1"/>
</calcChain>
</file>

<file path=xl/sharedStrings.xml><?xml version="1.0" encoding="utf-8"?>
<sst xmlns="http://schemas.openxmlformats.org/spreadsheetml/2006/main" count="73" uniqueCount="45">
  <si>
    <t>int</t>
    <phoneticPr fontId="1" type="noConversion"/>
  </si>
  <si>
    <t>#</t>
    <phoneticPr fontId="1" type="noConversion"/>
  </si>
  <si>
    <t>float</t>
    <phoneticPr fontId="1" type="noConversion"/>
  </si>
  <si>
    <t>지금 휘두르기 쿨타임 단위계 이상해서 밸런스 툴 오작동중임. 수정후 정상작동할거임.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</si>
  <si>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</si>
  <si>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</si>
  <si>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</si>
  <si>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</si>
  <si>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</si>
  <si>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</si>
  <si>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</si>
  <si>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</si>
  <si>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</si>
  <si>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</si>
  <si>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</si>
  <si>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</si>
  <si>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</si>
  <si>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</si>
  <si>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</si>
  <si>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</si>
  <si>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</si>
  <si>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</si>
  <si>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ChargeBounceCount1</t>
    <phoneticPr fontId="1" type="noConversion"/>
  </si>
  <si>
    <t>ChargeBounceCount2</t>
    <phoneticPr fontId="1" type="noConversion"/>
  </si>
  <si>
    <t>ChargeBounceCount3</t>
    <phoneticPr fontId="1" type="noConversion"/>
  </si>
  <si>
    <t>ChargeBounceCount4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</si>
  <si>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</si>
  <si>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</si>
  <si>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</si>
  <si>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</si>
  <si>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</si>
  <si>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</si>
  <si>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</si>
  <si>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</si>
  <si>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</si>
  <si>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#던지기 DPS</t>
    <phoneticPr fontId="1" type="noConversion"/>
  </si>
  <si>
    <t>#휘두르기 직접 공격 DPS</t>
    <phoneticPr fontId="1" type="noConversion"/>
  </si>
  <si>
    <t>#차징1 직접 공격 DPS</t>
    <phoneticPr fontId="1" type="noConversion"/>
  </si>
  <si>
    <t>#차징2 직접 공격 DPS</t>
    <phoneticPr fontId="1" type="noConversion"/>
  </si>
  <si>
    <t>#차징3 직접 공격 DPS</t>
    <phoneticPr fontId="1" type="noConversion"/>
  </si>
  <si>
    <t>#던진공 튕겨내기 DPS</t>
    <phoneticPr fontId="1" type="noConversion"/>
  </si>
  <si>
    <t>#던진공 차징1 튕겨내기 DPS</t>
    <phoneticPr fontId="1" type="noConversion"/>
  </si>
  <si>
    <t>#던진공 차징2 튕겨내기 DPS3</t>
    <phoneticPr fontId="1" type="noConversion"/>
  </si>
  <si>
    <t>#던진공 차징3 튕겨내기 DPS4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</si>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</sst>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D8F274E-20AC-4368-86D3-92F43C17BD3B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CE467-5B28-4A62-BE06-FAEC96F970D4}" name="CharacterAtkTable" displayName="CharacterAtkTable" ref="B2:AO3" totalsRowShown="0" headerRowDxfId="4">
  <autoFilter ref="B2:AO3" xr:uid="{00000000-0009-0000-0100-000007000000}"/>
  <tableColumns count="40">
    <tableColumn id="1" xr3:uid="{C1B5F6C8-79BE-469A-82F4-DB602B4EFFFC}" name="Index"/>
    <tableColumn id="20" xr3:uid="{63AA380A-077E-4638-AB0E-6E39C5C3FEB1}" name="#설명" dataDxfId="3"/>
    <tableColumn id="7" xr3:uid="{8A2EDE3B-CB12-4720-86F1-4F3253C8B414}" name="ThrowCooldown" dataDxfId="2"/>
    <tableColumn id="33" xr3:uid="{F27A0CDC-F12F-46F6-9856-2A892F7B14FE}" name="ThrowAfterDelay" dataDxfId="1"/>
    <tableColumn id="30" xr3:uid="{F9460254-2644-487B-A6A9-708C67BA56FB}" name="ThrowSpd"/>
    <tableColumn id="31" xr3:uid="{3A2E8C02-1F09-4431-9009-A20D3E3036CE}" name="ThrowBounceCount"/>
    <tableColumn id="4" xr3:uid="{A4E9A56E-39EE-4873-A774-7E6F2184CBE5}" name="SwingCooldown" dataDxfId="0"/>
    <tableColumn id="6" xr3:uid="{FCBEFBF5-FB0F-4CCD-8EEB-652B68BAE2B7}" name="SwingAfterDelay"/>
    <tableColumn id="2" xr3:uid="{4ADCB0BF-530D-495C-B4F3-9DFBCFF1AEE3}" name="SwingRad"/>
    <tableColumn id="3" xr3:uid="{DED217E8-B8FE-4083-B38E-C31E93235034}" name="SwingCentralAngle"/>
    <tableColumn id="8" xr3:uid="{5CD40A88-F036-4C44-A276-989118A060D5}" name="ChargeTime1"/>
    <tableColumn id="9" xr3:uid="{4C18E74E-3FB5-4B69-BB7C-4A4F30BFF61C}" name="ChargeTime2"/>
    <tableColumn id="10" xr3:uid="{FF45C111-B723-4C46-A694-C7CE766CC41E}" name="ChargeTime3"/>
    <tableColumn id="11" xr3:uid="{60B625DC-1A5E-4667-9FA2-C7814F8D559E}" name="ChargeAtkPierce"/>
    <tableColumn id="16" xr3:uid="{7F56CE77-75AA-4438-BC58-AD6CFEA772B7}" name="ChargeShootSpd1"/>
    <tableColumn id="17" xr3:uid="{F3060BD7-6117-4B21-83A3-F005B2084AE2}" name="ChargeShootSpd2"/>
    <tableColumn id="18" xr3:uid="{DE542714-878E-45AB-B8A0-8BB169C2A66C}" name="ChargeShootSpd3"/>
    <tableColumn id="21" xr3:uid="{A84115C7-E5E0-4E16-A229-BE8B51CC220A}" name="ChargeShootSpd4"/>
    <tableColumn id="22" xr3:uid="{05D58792-7B49-42C8-AA44-3102E514DF18}" name="ChargeBounceCount1"/>
    <tableColumn id="23" xr3:uid="{E1D1CE7D-4E52-460B-BE3A-4FCFA22A51BA}" name="ChargeBounceCount2"/>
    <tableColumn id="24" xr3:uid="{DDED6A86-46CC-4892-8D8C-D8013A2FE015}" name="ChargeBounceCount3"/>
    <tableColumn id="25" xr3:uid="{0FF73232-E17B-46A2-BF37-C1F21530248C}" name="ChargeBounceCount4"/>
    <tableColumn id="12" xr3:uid="{99CD85AD-5340-462D-ADBE-A509AB729FE1}" name="ChargeRigidDmg1"/>
    <tableColumn id="13" xr3:uid="{EB2EA11A-F74B-4E76-A3AB-12894BAC55F1}" name="ChargeRigidDmg2"/>
    <tableColumn id="14" xr3:uid="{D4DDE864-7A53-4570-A3C5-0959DD8AE54A}" name="ChargeRigidDmg3"/>
    <tableColumn id="15" xr3:uid="{3F83D9F7-1B56-4C4A-B569-6ED2F023478C}" name="ChargeRigidDmg4"/>
    <tableColumn id="26" xr3:uid="{1F4707B1-2995-4E25-A2BF-A8C0410DB9EE}" name="ChargeProjectileDmg1"/>
    <tableColumn id="27" xr3:uid="{6F4B57D0-A2B7-4F04-AC7B-E3249A3F9978}" name="ChargeProjectileDmg2"/>
    <tableColumn id="28" xr3:uid="{88581F90-1901-413D-AAE2-FD927C60140E}" name="ChargeProjectileDmg3"/>
    <tableColumn id="29" xr3:uid="{AFA947CA-DFDC-42FF-990D-6578FEA4AE6E}" name="ChargeProjectileDmg4"/>
    <tableColumn id="19" xr3:uid="{9B7CE9CD-D1EF-4FC1-8EA7-5A35E41B502E}" name="AtkDmgPer"/>
    <tableColumn id="5" xr3:uid="{161C0A91-EB60-4AB2-9C7A-1A6DA634CD4D}" name="#던지기 DPS">
      <calculatedColumnFormula>INDEX([1]!ProjectileTable[DirectDmg],MATCH([1]!CharacterTable[[#This Row],[DefaultBallDataId]],[1]!ProjectileTable[Index],0)) /
( CharacterAtkTable[[#This Row],[ThrowCooldown]] * (1 + (CharacterAtkTable[[#This Row],[ThrowBounceCount]]/2)) )</calculatedColumnFormula>
    </tableColumn>
    <tableColumn id="32" xr3:uid="{4C4EFEDE-945B-4B0B-BD96-0404C305A7C7}" name="#휘두르기 직접 공격 DPS">
      <calculatedColumnFormula>CharacterAtkTable[[#This Row],[ChargeRigidDmg1]]/CharacterAtkTable[[#This Row],[SwingCooldown]]</calculatedColumnFormula>
    </tableColumn>
    <tableColumn id="34" xr3:uid="{427CA408-295E-425D-B48C-13ACD75B11D8}" name="#차징1 직접 공격 DPS">
      <calculatedColumnFormula>CharacterAtkTable[[#This Row],[ChargeRigidDmg2]]/(CharacterAtkTable[[#This Row],[SwingCooldown]]+CharacterAtkTable[[#This Row],[ChargeTime1]])</calculatedColumnFormula>
    </tableColumn>
    <tableColumn id="35" xr3:uid="{8AB7185F-071D-4AFB-AAAA-BE15F125EC4C}" name="#차징2 직접 공격 DPS">
      <calculatedColumnFormula>CharacterAtkTable[[#This Row],[ChargeRigidDmg3]]/(CharacterAtkTable[[#This Row],[SwingCooldown]]+CharacterAtkTable[[#This Row],[ChargeTime2]])</calculatedColumnFormula>
    </tableColumn>
    <tableColumn id="36" xr3:uid="{ACFD0B8D-E40F-40CA-9500-E6635E1D48AA}" name="#차징3 직접 공격 DPS">
      <calculatedColumnFormula>CharacterAtkTable[[#This Row],[ChargeRigidDmg4]]/(CharacterAtkTable[[#This Row],[SwingCooldown]]+CharacterAtkTable[[#This Row],[ChargeTime3]])</calculatedColumnFormula>
    </tableColumn>
    <tableColumn id="37" xr3:uid="{CF1EB7B7-9A24-44D1-B9FE-183FB81D74A8}" name="#던진공 튕겨내기 DPS">
      <calculatedColumnFormula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calculatedColumnFormula>
    </tableColumn>
    <tableColumn id="38" xr3:uid="{BB8BE7E2-E11E-49E3-BAA6-A43D4C06BF2E}" name="#던진공 차징1 튕겨내기 DPS">
      <calculatedColumnFormula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calculatedColumnFormula>
    </tableColumn>
    <tableColumn id="39" xr3:uid="{CC025782-6265-4F6B-BB62-964AE13DC88B}" name="#던진공 차징2 튕겨내기 DPS3">
      <calculatedColumnFormula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calculatedColumnFormula>
    </tableColumn>
    <tableColumn id="40" xr3:uid="{D783CAA0-DB7C-4920-BE75-1BDD92D61C9D}" name="#던진공 차징3 튕겨내기 DPS4">
      <calculatedColumnFormula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EC3E-4EAA-4FE3-AA36-CB97942B5779}">
  <sheetPr codeName="Sheet4">
    <tabColor theme="5" tint="0.79998168889431442"/>
  </sheetPr>
  <dimension ref="B1:AO3"/>
  <sheetViews>
    <sheetView tabSelected="1" workbookViewId="0">
      <selection activeCell="K3" sqref="K3"/>
    </sheetView>
  </sheetViews>
  <sheetFormatPr defaultRowHeight="16.5"/>
  <cols>
    <col min="2" max="2" width="8.625" bestFit="1" customWidth="1"/>
    <col min="3" max="3" width="16" bestFit="1" customWidth="1"/>
    <col min="4" max="4" width="18.875" bestFit="1" customWidth="1"/>
    <col min="5" max="5" width="19.625" bestFit="1" customWidth="1"/>
    <col min="6" max="6" width="12.625" bestFit="1" customWidth="1"/>
    <col min="7" max="7" width="22.25" bestFit="1" customWidth="1"/>
    <col min="8" max="8" width="18.5" bestFit="1" customWidth="1"/>
    <col min="9" max="9" width="19.125" bestFit="1" customWidth="1"/>
    <col min="10" max="10" width="12.375" bestFit="1" customWidth="1"/>
    <col min="11" max="11" width="21.375" bestFit="1" customWidth="1"/>
    <col min="12" max="14" width="16.875" bestFit="1" customWidth="1"/>
    <col min="15" max="15" width="19" bestFit="1" customWidth="1"/>
    <col min="16" max="19" width="20.25" bestFit="1" customWidth="1"/>
    <col min="20" max="23" width="25.125" bestFit="1" customWidth="1"/>
    <col min="24" max="27" width="20.75" bestFit="1" customWidth="1"/>
    <col min="28" max="31" width="24.75" bestFit="1" customWidth="1"/>
    <col min="32" max="32" width="14.125" bestFit="1" customWidth="1"/>
    <col min="33" max="33" width="17" customWidth="1"/>
    <col min="34" max="34" width="26.625" bestFit="1" customWidth="1"/>
    <col min="35" max="35" width="25" bestFit="1" customWidth="1"/>
    <col min="36" max="37" width="26.25" bestFit="1" customWidth="1"/>
    <col min="38" max="38" width="26" bestFit="1" customWidth="1"/>
    <col min="39" max="41" width="27.25" bestFit="1" customWidth="1"/>
  </cols>
  <sheetData>
    <row r="1" spans="2:41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2</v>
      </c>
      <c r="M1" t="s">
        <v>2</v>
      </c>
      <c r="N1" t="s">
        <v>2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L1" s="1" t="s">
        <v>3</v>
      </c>
    </row>
    <row r="2" spans="2:41">
      <c r="B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7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8" t="s">
        <v>42</v>
      </c>
      <c r="AO2" s="8" t="s">
        <v>43</v>
      </c>
    </row>
    <row r="3" spans="2:41">
      <c r="B3">
        <v>200</v>
      </c>
      <c r="C3" s="9" t="s">
        <v>44</v>
      </c>
      <c r="D3">
        <v>20</v>
      </c>
      <c r="E3">
        <v>1.2</v>
      </c>
      <c r="F3">
        <v>75</v>
      </c>
      <c r="G3">
        <v>0</v>
      </c>
      <c r="H3">
        <v>20</v>
      </c>
      <c r="I3">
        <v>0.5</v>
      </c>
      <c r="J3">
        <v>1.4</v>
      </c>
      <c r="K3">
        <v>120</v>
      </c>
      <c r="L3">
        <v>0.5</v>
      </c>
      <c r="M3">
        <v>1</v>
      </c>
      <c r="N3">
        <v>1.5</v>
      </c>
      <c r="O3">
        <v>8</v>
      </c>
      <c r="P3">
        <v>30</v>
      </c>
      <c r="Q3">
        <v>50</v>
      </c>
      <c r="R3">
        <v>70</v>
      </c>
      <c r="S3">
        <v>90</v>
      </c>
      <c r="T3">
        <v>3</v>
      </c>
      <c r="U3">
        <v>3</v>
      </c>
      <c r="V3">
        <v>4</v>
      </c>
      <c r="W3">
        <v>5</v>
      </c>
      <c r="X3">
        <v>10</v>
      </c>
      <c r="Y3">
        <v>15</v>
      </c>
      <c r="Z3">
        <v>20</v>
      </c>
      <c r="AA3">
        <v>30</v>
      </c>
      <c r="AB3">
        <v>10</v>
      </c>
      <c r="AC3">
        <v>15</v>
      </c>
      <c r="AD3">
        <v>20</v>
      </c>
      <c r="AE3">
        <v>30</v>
      </c>
      <c r="AF3">
        <v>1</v>
      </c>
      <c r="AG3">
        <f>INDEX([1]!ProjectileTable[DirectDmg],MATCH([1]!CharacterTable[[#This Row],[DefaultBallDataId]],[1]!ProjectileTable[Index],0)) /
( CharacterAtkTable[[#This Row],[ThrowCooldown]] * (1 + (CharacterAtkTable[[#This Row],[ThrowBounceCount]]/2)) )</f>
        <v>1.25</v>
      </c>
      <c r="AH3">
        <f>CharacterAtkTable[[#This Row],[ChargeRigidDmg1]]/CharacterAtkTable[[#This Row],[SwingCooldown]]</f>
        <v>0.5</v>
      </c>
      <c r="AI3">
        <f>CharacterAtkTable[[#This Row],[ChargeRigidDmg2]]/(CharacterAtkTable[[#This Row],[SwingCooldown]]+CharacterAtkTable[[#This Row],[ChargeTime1]])</f>
        <v>0.73170731707317072</v>
      </c>
      <c r="AJ3">
        <f>CharacterAtkTable[[#This Row],[ChargeRigidDmg3]]/(CharacterAtkTable[[#This Row],[SwingCooldown]]+CharacterAtkTable[[#This Row],[ChargeTime2]])</f>
        <v>0.95238095238095233</v>
      </c>
      <c r="AK3">
        <f>CharacterAtkTable[[#This Row],[ChargeRigidDmg4]]/(CharacterAtkTable[[#This Row],[SwingCooldown]]+CharacterAtkTable[[#This Row],[ChargeTime3]])</f>
        <v>1.3953488372093024</v>
      </c>
      <c r="AL3">
        <f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f>
        <v>4.75</v>
      </c>
      <c r="AM3">
        <f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f>
        <v>4.6082949308755765</v>
      </c>
      <c r="AN3">
        <f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f>
        <v>6.0810810810810816</v>
      </c>
      <c r="AO3">
        <f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f>
        <v>8.4801762114537453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2023-04-16T09:35:32Z</dcterms:created>
  <dcterms:modified xsi:type="dcterms:W3CDTF">2023-04-16T09:35:33Z</dcterms:modified>
</cp:coreProperties>
</file>