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90A4F840-868F-489F-9B49-7D3750F6B4E0}" xr6:coauthVersionLast="47" xr6:coauthVersionMax="47" xr10:uidLastSave="{00000000-0000-0000-0000-000000000000}"/>
  <bookViews>
    <workbookView xWindow="-120" yWindow="-120" windowWidth="29040" windowHeight="15840" xr2:uid="{1335450E-7648-497B-A784-B24D5002321A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N3" i="1"/>
  <c r="AM3" i="1"/>
  <c r="AL3" i="1"/>
  <c r="AK3" i="1"/>
  <c r="AJ3" i="1"/>
  <c r="AI3" i="1"/>
  <c r="AH3" i="1"/>
  <c r="AG3" i="1"/>
</calcChain>
</file>

<file path=xl/sharedStrings.xml><?xml version="1.0" encoding="utf-8"?>
<sst xmlns="http://schemas.openxmlformats.org/spreadsheetml/2006/main" count="73" uniqueCount="45">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</sst>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0A52E369-2E40-4417-87CE-2557728DA89D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64A79-BA50-479C-A5AC-CBFBCF9D9923}" name="CharacterAtkTable" displayName="CharacterAtkTable" ref="B2:AO3" totalsRowShown="0" headerRowDxfId="4">
  <autoFilter ref="B2:AO3" xr:uid="{00000000-0009-0000-0100-000007000000}"/>
  <tableColumns count="40">
    <tableColumn id="1" xr3:uid="{87442F5C-6CA8-4294-A2F6-242407230223}" name="Index"/>
    <tableColumn id="20" xr3:uid="{6882F068-361A-4F9B-AA2C-566D324A6A13}" name="#설명" dataDxfId="3"/>
    <tableColumn id="7" xr3:uid="{CFBD4DE3-5A65-4551-8E49-358DE0ED92D8}" name="ThrowCooldown" dataDxfId="2"/>
    <tableColumn id="33" xr3:uid="{7170D95C-15D9-4A18-9134-89630A1FB129}" name="ThrowAfterDelay" dataDxfId="1"/>
    <tableColumn id="30" xr3:uid="{3FB61444-E801-46E5-8F19-7D0BD53E1D9D}" name="ThrowSpd"/>
    <tableColumn id="31" xr3:uid="{D7397C78-0A81-419D-9F07-A13069DCF711}" name="ThrowBounceCount"/>
    <tableColumn id="4" xr3:uid="{01AB8101-E05B-4228-BBA1-E9F86E383310}" name="SwingCooldown" dataDxfId="0"/>
    <tableColumn id="6" xr3:uid="{ABDE8A96-C578-452B-ADEB-05F6221FF2B7}" name="SwingAfterDelay"/>
    <tableColumn id="2" xr3:uid="{BBE5F582-668E-46C3-9C55-0AC480D0A7C7}" name="SwingRad"/>
    <tableColumn id="3" xr3:uid="{D3E22C32-5DD3-430C-AF5E-0C4B7DC9C1DB}" name="SwingCentralAngle"/>
    <tableColumn id="8" xr3:uid="{A64FA152-513C-4DCF-857B-2A06999CAE7B}" name="ChargeTime1"/>
    <tableColumn id="9" xr3:uid="{56E86B53-9506-41AF-A07C-7B855DF690D0}" name="ChargeTime2"/>
    <tableColumn id="10" xr3:uid="{6F1A15F9-0388-4DD8-BE29-B6B75839A5DA}" name="ChargeTime3"/>
    <tableColumn id="11" xr3:uid="{9410A931-1ED2-4BA0-8A8A-6BB368D8E838}" name="ChargeAtkPierce"/>
    <tableColumn id="16" xr3:uid="{FDBAD85F-F1A4-4BD2-AA39-9F565ABEDB87}" name="ChargeShootSpd1"/>
    <tableColumn id="17" xr3:uid="{9992AD75-768D-4339-B67B-ADFC50B21C14}" name="ChargeShootSpd2"/>
    <tableColumn id="18" xr3:uid="{299FCE68-86D6-40D2-B183-CEDAD2F7C73C}" name="ChargeShootSpd3"/>
    <tableColumn id="21" xr3:uid="{AC60E78A-1CFA-483F-B2C9-2CD031DE70AF}" name="ChargeShootSpd4"/>
    <tableColumn id="22" xr3:uid="{04011221-9019-4E06-B857-F4A29F71C114}" name="ChargeBounceCount1"/>
    <tableColumn id="23" xr3:uid="{6D7EACB7-556C-42EC-83B6-E58B9ECFDA78}" name="ChargeBounceCount2"/>
    <tableColumn id="24" xr3:uid="{5458948C-22E6-4E6D-9841-3D9EF858641B}" name="ChargeBounceCount3"/>
    <tableColumn id="25" xr3:uid="{D719EB13-537D-4992-BF82-225D7D023165}" name="ChargeBounceCount4"/>
    <tableColumn id="12" xr3:uid="{04BA7AB5-3A81-40BD-B88E-E1807F7F6F05}" name="ChargeRigidDmg1"/>
    <tableColumn id="13" xr3:uid="{95CE5045-75B1-4880-9D24-D2FB6C71D0E4}" name="ChargeRigidDmg2"/>
    <tableColumn id="14" xr3:uid="{7253AA29-9471-4D87-AB50-C76100367B0F}" name="ChargeRigidDmg3"/>
    <tableColumn id="15" xr3:uid="{5CAD9C13-02EE-4450-9EDD-AD37C6623006}" name="ChargeRigidDmg4"/>
    <tableColumn id="26" xr3:uid="{6D81DB12-A911-43AB-8CF7-1EF7E3531A2D}" name="ChargeProjectileDmg1"/>
    <tableColumn id="27" xr3:uid="{8E1B87BB-2749-48C6-9314-3A052346FB67}" name="ChargeProjectileDmg2"/>
    <tableColumn id="28" xr3:uid="{4A265E95-4F17-4F67-9232-A23FBA8C842B}" name="ChargeProjectileDmg3"/>
    <tableColumn id="29" xr3:uid="{C0D860B0-171A-4767-A996-93754E50B1A0}" name="ChargeProjectileDmg4"/>
    <tableColumn id="19" xr3:uid="{A1B12B28-892A-4982-8F4A-CB7A4BEFD1B8}" name="AtkDmgPer"/>
    <tableColumn id="5" xr3:uid="{013C62ED-DCA9-408E-A713-EBB717CA4E3D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F9DE310D-D90D-465B-A5F4-5DA9FD5E6D24}" name="#휘두르기 직접 공격 DPS">
      <calculatedColumnFormula>CharacterAtkTable[[#This Row],[ChargeRigidDmg1]]/CharacterAtkTable[[#This Row],[SwingCooldown]]</calculatedColumnFormula>
    </tableColumn>
    <tableColumn id="34" xr3:uid="{06727343-76FF-4C76-9018-CE40485FF282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BC174FD9-42C1-4DAD-8D95-4D193472114D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F70BAE73-0D4B-498B-8DDB-9280E4579B6D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8217079D-65A2-4DE8-A23B-937D3387CF07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D4B30A6E-6027-415B-8405-374C34EA0A61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5D444318-C616-42BB-8596-B0FC283D4991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211126C9-E2D5-435D-B975-942C1B411B0A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2062-21AB-4DB3-A74C-D805237182CF}">
  <sheetPr codeName="Sheet4">
    <tabColor theme="5" tint="0.79998168889431442"/>
  </sheetPr>
  <dimension ref="B1:AO3"/>
  <sheetViews>
    <sheetView tabSelected="1" workbookViewId="0">
      <selection activeCell="G25" sqref="G25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7" width="20.75" bestFit="1" customWidth="1"/>
    <col min="28" max="31" width="24.75" bestFit="1" customWidth="1"/>
    <col min="32" max="32" width="14.125" bestFit="1" customWidth="1"/>
    <col min="33" max="33" width="17" customWidth="1"/>
    <col min="34" max="34" width="26.625" bestFit="1" customWidth="1"/>
    <col min="35" max="35" width="25" bestFit="1" customWidth="1"/>
    <col min="36" max="37" width="26.25" bestFit="1" customWidth="1"/>
    <col min="38" max="38" width="26" bestFit="1" customWidth="1"/>
    <col min="39" max="41" width="27.25" bestFit="1" customWidth="1"/>
  </cols>
  <sheetData>
    <row r="1" spans="2:41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L1" s="1" t="s">
        <v>3</v>
      </c>
    </row>
    <row r="2" spans="2:41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7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8" t="s">
        <v>42</v>
      </c>
      <c r="AO2" s="8" t="s">
        <v>43</v>
      </c>
    </row>
    <row r="3" spans="2:41">
      <c r="B3">
        <v>200</v>
      </c>
      <c r="C3" s="9" t="s">
        <v>44</v>
      </c>
      <c r="D3">
        <v>20</v>
      </c>
      <c r="E3">
        <v>1.2</v>
      </c>
      <c r="F3">
        <v>75</v>
      </c>
      <c r="G3">
        <v>0</v>
      </c>
      <c r="H3">
        <v>20</v>
      </c>
      <c r="I3">
        <v>0.5</v>
      </c>
      <c r="J3">
        <v>1.4</v>
      </c>
      <c r="K3">
        <v>120</v>
      </c>
      <c r="L3">
        <v>0.5</v>
      </c>
      <c r="M3">
        <v>1</v>
      </c>
      <c r="N3">
        <v>1.5</v>
      </c>
      <c r="O3">
        <v>8</v>
      </c>
      <c r="P3">
        <v>30</v>
      </c>
      <c r="Q3">
        <v>50</v>
      </c>
      <c r="R3">
        <v>70</v>
      </c>
      <c r="S3">
        <v>90</v>
      </c>
      <c r="T3">
        <v>3</v>
      </c>
      <c r="U3">
        <v>3</v>
      </c>
      <c r="V3">
        <v>4</v>
      </c>
      <c r="W3">
        <v>5</v>
      </c>
      <c r="X3">
        <v>10</v>
      </c>
      <c r="Y3">
        <v>15</v>
      </c>
      <c r="Z3">
        <v>20</v>
      </c>
      <c r="AA3">
        <v>30</v>
      </c>
      <c r="AB3">
        <v>10</v>
      </c>
      <c r="AC3">
        <v>15</v>
      </c>
      <c r="AD3">
        <v>20</v>
      </c>
      <c r="AE3">
        <v>30</v>
      </c>
      <c r="AF3">
        <v>1</v>
      </c>
      <c r="AG3">
        <f>INDEX([1]!ProjectileTable[DirectDmg],MATCH([1]!CharacterTable[[#This Row],[DefaultBallDataId]],[1]!ProjectileTable[Index],0)) /
( CharacterAtkTable[[#This Row],[ThrowCooldown]] * (1 + (CharacterAtkTable[[#This Row],[ThrowBounceCount]]/2)) )</f>
        <v>1.25</v>
      </c>
      <c r="AH3">
        <f>CharacterAtkTable[[#This Row],[ChargeRigidDmg1]]/CharacterAtkTable[[#This Row],[SwingCooldown]]</f>
        <v>0.5</v>
      </c>
      <c r="AI3">
        <f>CharacterAtkTable[[#This Row],[ChargeRigidDmg2]]/(CharacterAtkTable[[#This Row],[SwingCooldown]]+CharacterAtkTable[[#This Row],[ChargeTime1]])</f>
        <v>0.73170731707317072</v>
      </c>
      <c r="AJ3">
        <f>CharacterAtkTable[[#This Row],[ChargeRigidDmg3]]/(CharacterAtkTable[[#This Row],[SwingCooldown]]+CharacterAtkTable[[#This Row],[ChargeTime2]])</f>
        <v>0.95238095238095233</v>
      </c>
      <c r="AK3">
        <f>CharacterAtkTable[[#This Row],[ChargeRigidDmg4]]/(CharacterAtkTable[[#This Row],[SwingCooldown]]+CharacterAtkTable[[#This Row],[ChargeTime3]])</f>
        <v>1.3953488372093024</v>
      </c>
      <c r="AL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4.75</v>
      </c>
      <c r="AM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4.6082949308755765</v>
      </c>
      <c r="AN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6.0810810810810816</v>
      </c>
      <c r="AO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8.4801762114537453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2023-04-16T10:21:43Z</dcterms:created>
  <dcterms:modified xsi:type="dcterms:W3CDTF">2023-04-16T10:21:43Z</dcterms:modified>
</cp:coreProperties>
</file>