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1C371FA3-4C44-42CB-A61A-E9F6C74E4998}" xr6:coauthVersionLast="47" xr6:coauthVersionMax="47" xr10:uidLastSave="{00000000-0000-0000-0000-000000000000}"/>
  <bookViews>
    <workbookView xWindow="-120" yWindow="-120" windowWidth="29040" windowHeight="15840" xr2:uid="{C39A60F5-3E5B-403C-93E3-DD94FC26C0D0}"/>
  </bookViews>
  <sheets>
    <sheet name="ProductialMap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R4" i="1"/>
  <c r="Q4" i="1"/>
  <c r="P4" i="1"/>
  <c r="O4" i="1"/>
  <c r="N4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<sst xmlns="http://schemas.openxmlformats.org/spreadsheetml/2006/main" count="39" uniqueCount="23">
  <si>
    <t>int</t>
    <phoneticPr fontId="1" type="noConversion"/>
  </si>
  <si>
    <t>#</t>
    <phoneticPr fontId="1" type="noConversion"/>
  </si>
  <si>
    <t>float</t>
    <phoneticPr fontId="1" type="noConversion"/>
  </si>
  <si>
    <t>Index</t>
    <phoneticPr fontId="1" type="noConversion"/>
  </si>
  <si>
    <t>#이름</t>
    <phoneticPr fontId="1" type="noConversion"/>
  </si>
  <si>
    <t>MaxRoomValue</t>
    <phoneticPr fontId="1" type="noConversion"/>
  </si>
  <si>
    <t>GoldShopProb</t>
    <phoneticPr fontId="1" type="noConversion"/>
  </si>
  <si>
    <t>HpShopProb</t>
    <phoneticPr fontId="1" type="noConversion"/>
  </si>
  <si>
    <t>EnemyHpIncreasePer</t>
    <phoneticPr fontId="1" type="noConversion"/>
  </si>
  <si>
    <t>ItemDropId</t>
    <phoneticPr fontId="1" type="noConversion"/>
  </si>
  <si>
    <t>HpShopDropId</t>
    <phoneticPr fontId="1" type="noConversion"/>
  </si>
  <si>
    <t>GoldShopDropId</t>
    <phoneticPr fontId="1" type="noConversion"/>
  </si>
  <si>
    <t>BossDropId</t>
    <phoneticPr fontId="1" type="noConversion"/>
  </si>
  <si>
    <t>ChoiceDropId</t>
    <phoneticPr fontId="1" type="noConversion"/>
  </si>
  <si>
    <t>WeaponDropId</t>
    <phoneticPr fontId="1" type="noConversion"/>
  </si>
  <si>
    <t>#드랍테이블1</t>
    <phoneticPr fontId="1" type="noConversion"/>
  </si>
  <si>
    <t>#드랍테이블2</t>
    <phoneticPr fontId="1" type="noConversion"/>
  </si>
  <si>
    <t>#드랍테이블3</t>
    <phoneticPr fontId="1" type="noConversion"/>
  </si>
  <si>
    <t>#드랍테이블4</t>
    <phoneticPr fontId="1" type="noConversion"/>
  </si>
  <si>
    <t>#드랍테이블5</t>
    <phoneticPr fontId="1" type="noConversion"/>
  </si>
  <si>
    <t>#드랍테이블6</t>
    <phoneticPr fontId="1" type="noConversion"/>
  </si>
  <si>
    <t>1층_폐가</t>
    <phoneticPr fontId="1" type="noConversion"/>
  </si>
  <si>
    <t>2층_서커스단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</si>
</sst>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2"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40BE37AE-C4BC-434D-8082-5D28050A83F3}">
      <tableStyleElement type="wholeTable" dxfId="11"/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29474C-D6E8-4286-9DE6-306294B68D95}" name="ProductialTable" displayName="ProductialTable" ref="B2:S4" totalsRowShown="0" headerRowDxfId="7">
  <autoFilter ref="B2:S4" xr:uid="{00000000-0009-0000-0100-00000D000000}"/>
  <tableColumns count="18">
    <tableColumn id="1" xr3:uid="{ADEBF241-62AC-4E1D-98FC-F90ABD9255B6}" name="Index"/>
    <tableColumn id="10" xr3:uid="{434D5140-C136-4867-9345-FE208499AAFF}" name="#이름" dataDxfId="6"/>
    <tableColumn id="2" xr3:uid="{C9E8C33B-854D-4A2E-9F0E-01B498EE896D}" name="MaxRoomValue"/>
    <tableColumn id="3" xr3:uid="{6CD0A891-E26A-4CF4-91D1-E5ED1082D3A9}" name="GoldShopProb"/>
    <tableColumn id="4" xr3:uid="{096C0A4A-CA90-4BDA-9860-B8A932C15551}" name="HpShopProb"/>
    <tableColumn id="5" xr3:uid="{1669416B-FD1E-4E26-948D-890FA7ED0BCE}" name="EnemyHpIncreasePer"/>
    <tableColumn id="12" xr3:uid="{F8FB92ED-5F56-427E-8690-525A35B83B8A}" name="ItemDropId"/>
    <tableColumn id="6" xr3:uid="{04994298-8637-440C-98D6-0A3BA4CA06C2}" name="HpShopDropId"/>
    <tableColumn id="7" xr3:uid="{422D6934-436C-4758-AD82-31C302716383}" name="GoldShopDropId"/>
    <tableColumn id="8" xr3:uid="{AA5702FD-CF07-4418-8B01-CBB3B65A6B4E}" name="BossDropId"/>
    <tableColumn id="9" xr3:uid="{8CA8549A-F3AD-4171-8856-20565743500A}" name="ChoiceDropId"/>
    <tableColumn id="11" xr3:uid="{44135D1F-69EA-4B08-839B-87F2447E42A7}" name="WeaponDropId"/>
    <tableColumn id="13" xr3:uid="{6780BB3E-C27F-44AC-8340-63072D3EDC57}" name="#드랍테이블1" dataDxfId="5">
      <calculatedColumnFormula>INDEX([1]!DropTable['#메모],MATCH(ProductialTable[[#This Row],[ItemDropId]],[1]!DropTable[Index],0))</calculatedColumnFormula>
    </tableColumn>
    <tableColumn id="14" xr3:uid="{3FF3BC91-AD20-4D7F-A676-8B4108B14833}" name="#드랍테이블2" dataDxfId="4">
      <calculatedColumnFormula>INDEX([1]!DropTable['#메모],MATCH(ProductialTable[[#This Row],[HpShopDropId]],[1]!DropTable[Index],0))</calculatedColumnFormula>
    </tableColumn>
    <tableColumn id="15" xr3:uid="{17A636DE-5408-4BF2-9CF5-EF07F383833D}" name="#드랍테이블3" dataDxfId="3">
      <calculatedColumnFormula>INDEX([1]!DropTable['#메모],MATCH(ProductialTable[[#This Row],[GoldShopDropId]],[1]!DropTable[Index],0))</calculatedColumnFormula>
    </tableColumn>
    <tableColumn id="16" xr3:uid="{A81811AF-51AB-4E3C-92AF-E5ECC96055DE}" name="#드랍테이블4" dataDxfId="2">
      <calculatedColumnFormula>INDEX([1]!DropTable['#메모],MATCH(ProductialTable[[#This Row],[BossDropId]],[1]!DropTable[Index],0))</calculatedColumnFormula>
    </tableColumn>
    <tableColumn id="17" xr3:uid="{15FBB306-AA58-4A90-B081-6F741651F1E1}" name="#드랍테이블5" dataDxfId="1">
      <calculatedColumnFormula>INDEX([1]!DropTable['#메모],MATCH(ProductialTable[[#This Row],[ChoiceDropId]],[1]!DropTable[Index],0))</calculatedColumnFormula>
    </tableColumn>
    <tableColumn id="18" xr3:uid="{B2766FAB-EBA5-4484-AF40-898A93DF4426}" name="#드랍테이블6" dataDxfId="0">
      <calculatedColumnFormula>INDEX([1]!DropTable['#메모],MATCH(ProductialTable[[#This Row],[WeaponDropId]],[1]!DropTable[Index],0))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C110-674D-4EA2-986D-39D27D12684B}">
  <sheetPr codeName="Sheet8">
    <tabColor theme="7" tint="0.79998168889431442"/>
  </sheetPr>
  <dimension ref="A1:S4"/>
  <sheetViews>
    <sheetView tabSelected="1" workbookViewId="0">
      <selection activeCell="D3" sqref="D3"/>
    </sheetView>
  </sheetViews>
  <sheetFormatPr defaultRowHeight="16.5"/>
  <cols>
    <col min="2" max="2" width="8.5" bestFit="1" customWidth="1"/>
    <col min="3" max="3" width="12.875" bestFit="1" customWidth="1"/>
    <col min="4" max="4" width="18.25" bestFit="1" customWidth="1"/>
    <col min="5" max="5" width="16.875" bestFit="1" customWidth="1"/>
    <col min="6" max="6" width="15.125" bestFit="1" customWidth="1"/>
    <col min="7" max="7" width="23.5" bestFit="1" customWidth="1"/>
    <col min="8" max="8" width="14.125" bestFit="1" customWidth="1"/>
    <col min="9" max="9" width="17.375" bestFit="1" customWidth="1"/>
    <col min="10" max="10" width="19" bestFit="1" customWidth="1"/>
    <col min="11" max="11" width="14.125" bestFit="1" customWidth="1"/>
    <col min="12" max="12" width="16.125" bestFit="1" customWidth="1"/>
    <col min="13" max="13" width="17.625" bestFit="1" customWidth="1"/>
    <col min="14" max="14" width="15.75" bestFit="1" customWidth="1"/>
    <col min="15" max="15" width="17.125" bestFit="1" customWidth="1"/>
    <col min="16" max="17" width="17.875" bestFit="1" customWidth="1"/>
    <col min="18" max="18" width="15.75" bestFit="1" customWidth="1"/>
    <col min="19" max="19" width="17.125" bestFit="1" customWidth="1"/>
  </cols>
  <sheetData>
    <row r="1" spans="1:19">
      <c r="B1" t="s">
        <v>0</v>
      </c>
      <c r="C1" s="1" t="s">
        <v>1</v>
      </c>
      <c r="D1" t="s">
        <v>0</v>
      </c>
      <c r="E1" t="s">
        <v>2</v>
      </c>
      <c r="F1" t="s">
        <v>2</v>
      </c>
      <c r="G1" t="s">
        <v>2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B2" t="s">
        <v>3</v>
      </c>
      <c r="C2" s="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s="2" t="s">
        <v>15</v>
      </c>
      <c r="O2" s="2" t="s">
        <v>16</v>
      </c>
      <c r="P2" s="3" t="s">
        <v>17</v>
      </c>
      <c r="Q2" s="3" t="s">
        <v>18</v>
      </c>
      <c r="R2" s="3" t="s">
        <v>19</v>
      </c>
      <c r="S2" s="3" t="s">
        <v>20</v>
      </c>
    </row>
    <row r="3" spans="1:19">
      <c r="B3">
        <v>800</v>
      </c>
      <c r="C3" s="4" t="s">
        <v>21</v>
      </c>
      <c r="D3">
        <v>10</v>
      </c>
      <c r="E3">
        <v>0.9</v>
      </c>
      <c r="F3">
        <v>0.1</v>
      </c>
      <c r="G3">
        <v>1</v>
      </c>
      <c r="H3">
        <v>9000</v>
      </c>
      <c r="I3">
        <v>9001</v>
      </c>
      <c r="J3">
        <v>9002</v>
      </c>
      <c r="K3">
        <v>9003</v>
      </c>
      <c r="L3">
        <v>9004</v>
      </c>
      <c r="M3">
        <v>9005</v>
      </c>
      <c r="N3" s="4" t="str">
        <f>INDEX([1]!DropTable['#메모],MATCH(ProductialTable[[#This Row],[ItemDropId]],[1]!DropTable[Index],0))</f>
        <v>1층_아이템보상</v>
      </c>
      <c r="O3" s="4" t="str">
        <f>INDEX([1]!DropTable['#메모],MATCH(ProductialTable[[#This Row],[HpShopDropId]],[1]!DropTable[Index],0))</f>
        <v>1층_Hp상점_슬롯</v>
      </c>
      <c r="P3" s="4" t="str">
        <f>INDEX([1]!DropTable['#메모],MATCH(ProductialTable[[#This Row],[GoldShopDropId]],[1]!DropTable[Index],0))</f>
        <v>1층_골드상점_슬롯</v>
      </c>
      <c r="Q3" s="4" t="str">
        <f>INDEX([1]!DropTable['#메모],MATCH(ProductialTable[[#This Row],[BossDropId]],[1]!DropTable[Index],0))</f>
        <v>1층_선택지</v>
      </c>
      <c r="R3" s="4" t="str">
        <f>INDEX([1]!DropTable['#메모],MATCH(ProductialTable[[#This Row],[ChoiceDropId]],[1]!DropTable[Index],0))</f>
        <v>1층_보스</v>
      </c>
      <c r="S3" s="4" t="str">
        <f>INDEX([1]!DropTable['#메모],MATCH(ProductialTable[[#This Row],[WeaponDropId]],[1]!DropTable[Index],0))</f>
        <v>1층_시작무기선택</v>
      </c>
    </row>
    <row r="4" spans="1:19">
      <c r="A4" t="s">
        <v>1</v>
      </c>
      <c r="B4">
        <v>801</v>
      </c>
      <c r="C4" s="4" t="s">
        <v>22</v>
      </c>
      <c r="D4">
        <v>12</v>
      </c>
      <c r="E4">
        <v>0.1</v>
      </c>
      <c r="F4">
        <v>0.9</v>
      </c>
      <c r="G4">
        <v>1.2</v>
      </c>
      <c r="H4">
        <v>9100</v>
      </c>
      <c r="I4">
        <v>9101</v>
      </c>
      <c r="J4">
        <v>9102</v>
      </c>
      <c r="K4">
        <v>9103</v>
      </c>
      <c r="L4">
        <v>9104</v>
      </c>
      <c r="M4">
        <v>9105</v>
      </c>
      <c r="N4" s="4" t="str">
        <f>INDEX([1]!DropTable['#메모],MATCH(ProductialTable[[#This Row],[ItemDropId]],[1]!DropTable[Index],0))</f>
        <v>2층_아이템보상</v>
      </c>
      <c r="O4" s="4" t="str">
        <f>INDEX([1]!DropTable['#메모],MATCH(ProductialTable[[#This Row],[HpShopDropId]],[1]!DropTable[Index],0))</f>
        <v>2층_Hp상점_슬롯</v>
      </c>
      <c r="P4" s="4" t="str">
        <f>INDEX([1]!DropTable['#메모],MATCH(ProductialTable[[#This Row],[GoldShopDropId]],[1]!DropTable[Index],0))</f>
        <v>2층_골드상점_슬롯</v>
      </c>
      <c r="Q4" s="4" t="str">
        <f>INDEX([1]!DropTable['#메모],MATCH(ProductialTable[[#This Row],[BossDropId]],[1]!DropTable[Index],0))</f>
        <v>2층_선택지</v>
      </c>
      <c r="R4" s="4" t="str">
        <f>INDEX([1]!DropTable['#메모],MATCH(ProductialTable[[#This Row],[ChoiceDropId]],[1]!DropTable[Index],0))</f>
        <v>2층_보스</v>
      </c>
      <c r="S4" s="4" t="str">
        <f>INDEX([1]!DropTable['#메모],MATCH(ProductialTable[[#This Row],[WeaponDropId]],[1]!DropTable[Index],0))</f>
        <v>2층_시작무기선택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ProductialMapGameData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2023-04-17T17:41:00Z</dcterms:created>
  <dcterms:modified xsi:type="dcterms:W3CDTF">2023-04-17T17:41:00Z</dcterms:modified>
</cp:coreProperties>
</file>