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9652ACA4-0F75-4A59-B5CC-837064921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3" i="1"/>
  <c r="L4" i="1"/>
  <c r="L5" i="1"/>
  <c r="L6" i="1"/>
  <c r="L2" i="1"/>
  <c r="C3" i="1"/>
  <c r="C4" i="1"/>
  <c r="C5" i="1"/>
  <c r="C6" i="1"/>
  <c r="C7" i="1"/>
  <c r="C2" i="1"/>
  <c r="K7" i="1"/>
  <c r="J7" i="1"/>
  <c r="I7" i="1"/>
  <c r="H7" i="1"/>
  <c r="G7" i="1"/>
  <c r="F7" i="1"/>
  <c r="E7" i="1"/>
  <c r="C12" i="1"/>
  <c r="C13" i="1"/>
  <c r="E13" i="1" s="1"/>
  <c r="C14" i="1"/>
  <c r="E14" i="1" s="1"/>
  <c r="C15" i="1"/>
  <c r="E15" i="1" s="1"/>
  <c r="B17" i="1"/>
  <c r="D17" i="1"/>
  <c r="D7" i="1"/>
  <c r="B7" i="1"/>
  <c r="C17" i="1" l="1"/>
  <c r="E17" i="1" s="1"/>
  <c r="E12" i="1"/>
</calcChain>
</file>

<file path=xl/sharedStrings.xml><?xml version="1.0" encoding="utf-8"?>
<sst xmlns="http://schemas.openxmlformats.org/spreadsheetml/2006/main" count="28" uniqueCount="20">
  <si>
    <t>计算机科学与技术</t>
    <phoneticPr fontId="1" type="noConversion"/>
  </si>
  <si>
    <t>信息安全</t>
    <phoneticPr fontId="1" type="noConversion"/>
  </si>
  <si>
    <t>数据科学与大数据技术</t>
    <phoneticPr fontId="1" type="noConversion"/>
  </si>
  <si>
    <t>人工智能</t>
    <phoneticPr fontId="1" type="noConversion"/>
  </si>
  <si>
    <t>软件工程</t>
    <phoneticPr fontId="1" type="noConversion"/>
  </si>
  <si>
    <t>拟接受名额</t>
    <phoneticPr fontId="1" type="noConversion"/>
  </si>
  <si>
    <t>初筛名额</t>
    <phoneticPr fontId="1" type="noConversion"/>
  </si>
  <si>
    <t>差额</t>
    <phoneticPr fontId="1" type="noConversion"/>
  </si>
  <si>
    <t>总和</t>
    <phoneticPr fontId="1" type="noConversion"/>
  </si>
  <si>
    <t xml:space="preserve"> 2023年</t>
    <phoneticPr fontId="1" type="noConversion"/>
  </si>
  <si>
    <t>2022年</t>
    <phoneticPr fontId="1" type="noConversion"/>
  </si>
  <si>
    <t>申请</t>
    <phoneticPr fontId="1" type="noConversion"/>
  </si>
  <si>
    <t>10:44</t>
    <phoneticPr fontId="1" type="noConversion"/>
  </si>
  <si>
    <t>14:17</t>
    <phoneticPr fontId="1" type="noConversion"/>
  </si>
  <si>
    <t>15:07</t>
    <phoneticPr fontId="1" type="noConversion"/>
  </si>
  <si>
    <t>15:20</t>
    <phoneticPr fontId="1" type="noConversion"/>
  </si>
  <si>
    <t>15:48</t>
    <phoneticPr fontId="1" type="noConversion"/>
  </si>
  <si>
    <t>16:01</t>
    <phoneticPr fontId="1" type="noConversion"/>
  </si>
  <si>
    <t>16:02</t>
  </si>
  <si>
    <t>16:43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</si>
</sst>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A638D5-9A98-4848-AB3A-967EBC8E82CB}" name="表2" displayName="表2" ref="A11:E17" totalsRowShown="0" headerRowDxfId="7" dataDxfId="6">
  <autoFilter ref="A11:E17" xr:uid="{CEA638D5-9A98-4848-AB3A-967EBC8E82CB}"/>
  <tableColumns count="5">
    <tableColumn id="1" xr3:uid="{7E65BC44-0A99-4380-A41A-713A327FB6A0}" name="2022年" dataDxfId="5"/>
    <tableColumn id="2" xr3:uid="{911F41D8-A205-4204-BAE4-CEF661D86008}" name="拟接受名额" dataDxfId="4"/>
    <tableColumn id="3" xr3:uid="{E50EE4DB-B141-4DDE-9560-0B576B944C45}" name="初筛名额" dataDxfId="3"/>
    <tableColumn id="4" xr3:uid="{C1991AAF-AB5B-429C-A201-C7822BDE7A26}" name="申请" dataDxfId="2"/>
    <tableColumn id="5" xr3:uid="{3743DB86-2871-4AC2-8318-8B6F90B6FD36}" name="差额" dataDxfId="1">
      <calculatedColumnFormula>C12-D12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1ACB6-6585-416E-8006-5A795A420694}" name="表1" displayName="表1" ref="A1:L7" totalsRowShown="0">
  <autoFilter ref="A1:L7" xr:uid="{A631ACB6-6585-416E-8006-5A795A420694}"/>
  <tableColumns count="12">
    <tableColumn id="1" xr3:uid="{13E7D61D-BCAD-4AB2-8535-E6441915291C}" name=" 2023年"/>
    <tableColumn id="2" xr3:uid="{D85BBC90-5022-4074-9355-CBB0CE43305C}" name="拟接受名额"/>
    <tableColumn id="3" xr3:uid="{966B4BB3-F638-4E7D-B35F-7B48ABC788A1}" name="初筛名额">
      <calculatedColumnFormula>INT((B2*1.5))</calculatedColumnFormula>
    </tableColumn>
    <tableColumn id="4" xr3:uid="{BC38B265-AB57-4E01-A31C-3B9BF34BB341}" name="10:44"/>
    <tableColumn id="5" xr3:uid="{A1916D27-6311-4E1B-B852-F8C41093DF1B}" name="14:17"/>
    <tableColumn id="6" xr3:uid="{BCE9D7DC-C545-4949-86DD-7C333E64009F}" name="15:07"/>
    <tableColumn id="7" xr3:uid="{0D397C6C-1221-4BC7-B675-8B428EBC5BD2}" name="15:20"/>
    <tableColumn id="8" xr3:uid="{7DF6828B-F2F4-43A0-8D69-9F5CE22BF2D1}" name="15:48"/>
    <tableColumn id="9" xr3:uid="{0334B46B-0C1C-47CE-9E7D-C06BFAE3D8AE}" name="16:01"/>
    <tableColumn id="11" xr3:uid="{B0E63301-13AB-400F-8669-75D14C84D4ED}" name="16:02"/>
    <tableColumn id="12" xr3:uid="{1D5D6774-4DF5-4388-92E8-EF8FAB8154DA}" name="16:43"/>
    <tableColumn id="10" xr3:uid="{CC95C5E0-B9C4-4E38-834B-FFC843FBB409}" name="差额" dataDxfId="0">
      <calculatedColumnFormula>表1[[#This Row],[初筛名额]]-表1[[#This Row],[16:43]]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N6" sqref="N6"/>
    </sheetView>
  </sheetViews>
  <sheetFormatPr defaultRowHeight="13.8" x14ac:dyDescent="0.25"/>
  <cols>
    <col min="1" max="1" width="22.6640625" bestFit="1" customWidth="1"/>
    <col min="2" max="2" width="16.109375" bestFit="1" customWidth="1"/>
    <col min="3" max="3" width="14" bestFit="1" customWidth="1"/>
    <col min="4" max="5" width="10" bestFit="1" customWidth="1"/>
    <col min="6" max="10" width="8.6640625" bestFit="1" customWidth="1"/>
    <col min="11" max="11" width="8.6640625" customWidth="1"/>
    <col min="13" max="13" width="9.5546875" bestFit="1" customWidth="1"/>
    <col min="14" max="14" width="22.6640625" bestFit="1" customWidth="1"/>
    <col min="15" max="15" width="13.88671875" bestFit="1" customWidth="1"/>
    <col min="16" max="16" width="11.77734375" bestFit="1" customWidth="1"/>
    <col min="17" max="17" width="22.6640625" bestFit="1" customWidth="1"/>
    <col min="18" max="18" width="12.88671875" customWidth="1"/>
    <col min="19" max="19" width="10.88671875" customWidth="1"/>
    <col min="20" max="20" width="9.5546875" bestFit="1" customWidth="1"/>
  </cols>
  <sheetData>
    <row r="1" spans="1:12" x14ac:dyDescent="0.25">
      <c r="A1" t="s">
        <v>9</v>
      </c>
      <c r="B1" t="s">
        <v>5</v>
      </c>
      <c r="C1" t="s">
        <v>6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s="2" t="s">
        <v>19</v>
      </c>
      <c r="L1" t="s">
        <v>7</v>
      </c>
    </row>
    <row r="2" spans="1:12" x14ac:dyDescent="0.25">
      <c r="A2" t="s">
        <v>0</v>
      </c>
      <c r="B2">
        <v>25</v>
      </c>
      <c r="C2">
        <f>INT((B2*1.5))</f>
        <v>37</v>
      </c>
      <c r="D2">
        <v>36</v>
      </c>
      <c r="E2">
        <v>39</v>
      </c>
      <c r="F2">
        <v>39</v>
      </c>
      <c r="G2">
        <v>38</v>
      </c>
      <c r="H2">
        <v>39</v>
      </c>
      <c r="I2">
        <v>39</v>
      </c>
      <c r="J2">
        <v>39</v>
      </c>
      <c r="K2">
        <v>40</v>
      </c>
      <c r="L2">
        <f>表1[[#This Row],[初筛名额]]-表1[[#This Row],[16:43]]</f>
        <v>-3</v>
      </c>
    </row>
    <row r="3" spans="1:12" x14ac:dyDescent="0.25">
      <c r="A3" t="s">
        <v>1</v>
      </c>
      <c r="B3">
        <v>11</v>
      </c>
      <c r="C3">
        <f t="shared" ref="C3:C7" si="0">INT((B3*1.5))</f>
        <v>16</v>
      </c>
      <c r="D3">
        <v>12</v>
      </c>
      <c r="E3">
        <v>14</v>
      </c>
      <c r="F3">
        <v>15</v>
      </c>
      <c r="G3">
        <v>15</v>
      </c>
      <c r="H3">
        <v>15</v>
      </c>
      <c r="I3">
        <v>15</v>
      </c>
      <c r="J3">
        <v>17</v>
      </c>
      <c r="K3">
        <v>16</v>
      </c>
      <c r="L3">
        <f>表1[[#This Row],[初筛名额]]-表1[[#This Row],[16:43]]</f>
        <v>0</v>
      </c>
    </row>
    <row r="4" spans="1:12" x14ac:dyDescent="0.25">
      <c r="A4" t="s">
        <v>2</v>
      </c>
      <c r="B4">
        <v>8</v>
      </c>
      <c r="C4">
        <f t="shared" si="0"/>
        <v>12</v>
      </c>
      <c r="D4">
        <v>9</v>
      </c>
      <c r="E4">
        <v>12</v>
      </c>
      <c r="F4">
        <v>12</v>
      </c>
      <c r="G4">
        <v>12</v>
      </c>
      <c r="H4">
        <v>12</v>
      </c>
      <c r="I4">
        <v>12</v>
      </c>
      <c r="J4">
        <v>13</v>
      </c>
      <c r="K4">
        <v>13</v>
      </c>
      <c r="L4">
        <f>表1[[#This Row],[初筛名额]]-表1[[#This Row],[16:43]]</f>
        <v>-1</v>
      </c>
    </row>
    <row r="5" spans="1:12" x14ac:dyDescent="0.25">
      <c r="A5" t="s">
        <v>3</v>
      </c>
      <c r="B5">
        <v>9</v>
      </c>
      <c r="C5">
        <f t="shared" si="0"/>
        <v>13</v>
      </c>
      <c r="D5">
        <v>10</v>
      </c>
      <c r="E5">
        <v>13</v>
      </c>
      <c r="F5">
        <v>13</v>
      </c>
      <c r="G5">
        <v>13</v>
      </c>
      <c r="H5">
        <v>14</v>
      </c>
      <c r="I5">
        <v>14</v>
      </c>
      <c r="J5">
        <v>16</v>
      </c>
      <c r="K5">
        <v>16</v>
      </c>
      <c r="L5">
        <f>表1[[#This Row],[初筛名额]]-表1[[#This Row],[16:43]]</f>
        <v>-3</v>
      </c>
    </row>
    <row r="6" spans="1:12" x14ac:dyDescent="0.25">
      <c r="A6" t="s">
        <v>4</v>
      </c>
      <c r="B6">
        <v>9</v>
      </c>
      <c r="C6">
        <f t="shared" si="0"/>
        <v>13</v>
      </c>
      <c r="D6">
        <v>11</v>
      </c>
      <c r="E6">
        <v>13</v>
      </c>
      <c r="F6">
        <v>12</v>
      </c>
      <c r="G6">
        <v>12</v>
      </c>
      <c r="H6">
        <v>12</v>
      </c>
      <c r="I6">
        <v>13</v>
      </c>
      <c r="J6">
        <v>15</v>
      </c>
      <c r="K6">
        <v>15</v>
      </c>
      <c r="L6">
        <f>表1[[#This Row],[初筛名额]]-表1[[#This Row],[16:43]]</f>
        <v>-2</v>
      </c>
    </row>
    <row r="7" spans="1:12" x14ac:dyDescent="0.25">
      <c r="A7" t="s">
        <v>8</v>
      </c>
      <c r="B7">
        <f t="shared" ref="B7:K7" si="1">SUM(B2:B6)</f>
        <v>62</v>
      </c>
      <c r="C7">
        <f t="shared" si="0"/>
        <v>93</v>
      </c>
      <c r="D7">
        <f t="shared" si="1"/>
        <v>78</v>
      </c>
      <c r="E7">
        <f t="shared" si="1"/>
        <v>91</v>
      </c>
      <c r="F7">
        <f t="shared" si="1"/>
        <v>91</v>
      </c>
      <c r="G7">
        <f t="shared" si="1"/>
        <v>90</v>
      </c>
      <c r="H7">
        <f t="shared" si="1"/>
        <v>92</v>
      </c>
      <c r="I7">
        <f t="shared" si="1"/>
        <v>93</v>
      </c>
      <c r="J7">
        <f t="shared" si="1"/>
        <v>100</v>
      </c>
      <c r="K7">
        <f t="shared" si="1"/>
        <v>100</v>
      </c>
      <c r="L7">
        <f>SUM(L2:L6)</f>
        <v>-9</v>
      </c>
    </row>
    <row r="11" spans="1:12" x14ac:dyDescent="0.25">
      <c r="A11" s="1" t="s">
        <v>10</v>
      </c>
      <c r="B11" s="1" t="s">
        <v>5</v>
      </c>
      <c r="C11" s="1" t="s">
        <v>6</v>
      </c>
      <c r="D11" s="1" t="s">
        <v>11</v>
      </c>
      <c r="E11" s="1" t="s">
        <v>7</v>
      </c>
    </row>
    <row r="12" spans="1:12" x14ac:dyDescent="0.25">
      <c r="A12" s="1" t="s">
        <v>0</v>
      </c>
      <c r="B12" s="1">
        <v>26</v>
      </c>
      <c r="C12" s="1">
        <f>INT(B12*1.5)</f>
        <v>39</v>
      </c>
      <c r="D12" s="1">
        <v>54</v>
      </c>
      <c r="E12" s="1">
        <f>C12-D12</f>
        <v>-15</v>
      </c>
    </row>
    <row r="13" spans="1:12" x14ac:dyDescent="0.25">
      <c r="A13" s="1" t="s">
        <v>1</v>
      </c>
      <c r="B13" s="1">
        <v>17</v>
      </c>
      <c r="C13" s="1">
        <f t="shared" ref="C13:C15" si="2">INT(B13*1.5)</f>
        <v>25</v>
      </c>
      <c r="D13" s="1">
        <v>17</v>
      </c>
      <c r="E13" s="1">
        <f t="shared" ref="E13:E15" si="3">C13-D13</f>
        <v>8</v>
      </c>
    </row>
    <row r="14" spans="1:12" x14ac:dyDescent="0.25">
      <c r="A14" s="1" t="s">
        <v>2</v>
      </c>
      <c r="B14" s="1">
        <v>13</v>
      </c>
      <c r="C14" s="1">
        <f t="shared" si="2"/>
        <v>19</v>
      </c>
      <c r="D14" s="1">
        <v>14</v>
      </c>
      <c r="E14" s="1">
        <f t="shared" si="3"/>
        <v>5</v>
      </c>
    </row>
    <row r="15" spans="1:12" x14ac:dyDescent="0.25">
      <c r="A15" s="1" t="s">
        <v>3</v>
      </c>
      <c r="B15" s="1">
        <v>10</v>
      </c>
      <c r="C15" s="1">
        <f t="shared" si="2"/>
        <v>15</v>
      </c>
      <c r="D15" s="1">
        <v>25</v>
      </c>
      <c r="E15" s="1">
        <f t="shared" si="3"/>
        <v>-10</v>
      </c>
    </row>
    <row r="16" spans="1:12" x14ac:dyDescent="0.25">
      <c r="A16" s="1"/>
      <c r="B16" s="1"/>
      <c r="C16" s="1"/>
      <c r="D16" s="1"/>
      <c r="E16" s="1"/>
    </row>
    <row r="17" spans="1:5" x14ac:dyDescent="0.25">
      <c r="A17" s="1" t="s">
        <v>8</v>
      </c>
      <c r="B17" s="1">
        <f>SUM(B12:B15)</f>
        <v>66</v>
      </c>
      <c r="C17" s="1">
        <f>SUM(C12:C15)</f>
        <v>98</v>
      </c>
      <c r="D17" s="1">
        <f>SUM(D12:D15)</f>
        <v>110</v>
      </c>
      <c r="E17" s="1">
        <f>C17-D17</f>
        <v>-12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梁宝宸</dc:creator>
  <cp:lastModifiedBy>LBC</cp:lastModifiedBy>
  <dcterms:created xsi:type="dcterms:W3CDTF">2015-06-05T18:19:34Z</dcterms:created>
  <dcterms:modified xsi:type="dcterms:W3CDTF">2023-05-04T09:24:35Z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2023-04-26T03:11:45Z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74f65a66-4be4-4ccb-b76c-81b1b327ed3b</vt:lpwstr>
  </property>
  <property fmtid="{D5CDD505-2E9C-101B-9397-08002B2CF9AE}" pid="7" name="MSIP_Label_defa4170-0d19-0005-0004-bc88714345d2_ActionId">
    <vt:lpwstr>c26605c0-df03-4aa0-bc50-39e794e2fa79</vt:lpwstr>
  </property>
  <property fmtid="{D5CDD505-2E9C-101B-9397-08002B2CF9AE}" pid="8" name="MSIP_Label_defa4170-0d19-0005-0004-bc88714345d2_ContentBits">
    <vt:lpwstr>0</vt:lpwstr>
  </property>
</Properties>
</file>