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/Desktop/"/>
    </mc:Choice>
  </mc:AlternateContent>
  <xr:revisionPtr revIDLastSave="0" documentId="13_ncr:1_{C0D6B0C7-AF40-8345-8727-D1CB1467F182}" xr6:coauthVersionLast="47" xr6:coauthVersionMax="47" xr10:uidLastSave="{00000000-0000-0000-0000-000000000000}"/>
  <bookViews>
    <workbookView xWindow="0" yWindow="500" windowWidth="28800" windowHeight="15680" xr2:uid="{9992892B-6234-044F-B8E1-CBDEF74769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  <c r="K50" i="1"/>
  <c r="K44" i="1"/>
  <c r="K38" i="1"/>
  <c r="K32" i="1"/>
  <c r="K26" i="1"/>
  <c r="K20" i="1"/>
  <c r="K14" i="1"/>
  <c r="K8" i="1"/>
  <c r="K2" i="1"/>
  <c r="I2" i="1"/>
  <c r="L56" i="1"/>
  <c r="L50" i="1"/>
  <c r="L44" i="1"/>
  <c r="L38" i="1"/>
  <c r="L32" i="1"/>
  <c r="L26" i="1"/>
  <c r="L20" i="1"/>
  <c r="L14" i="1"/>
  <c r="L8" i="1"/>
  <c r="L2" i="1"/>
  <c r="L45" i="1"/>
  <c r="L43" i="1"/>
  <c r="L40" i="1"/>
  <c r="L39" i="1"/>
  <c r="L37" i="1"/>
  <c r="L28" i="1"/>
  <c r="L23" i="1"/>
  <c r="L21" i="1"/>
  <c r="L19" i="1"/>
  <c r="L12" i="1"/>
  <c r="L58" i="1"/>
  <c r="L59" i="1"/>
  <c r="L60" i="1"/>
  <c r="L61" i="1"/>
  <c r="L52" i="1"/>
  <c r="L53" i="1"/>
  <c r="L54" i="1"/>
  <c r="L55" i="1"/>
  <c r="L46" i="1"/>
  <c r="L47" i="1"/>
  <c r="L48" i="1"/>
  <c r="L49" i="1"/>
  <c r="L41" i="1"/>
  <c r="L42" i="1"/>
  <c r="L34" i="1"/>
  <c r="L35" i="1"/>
  <c r="L36" i="1"/>
  <c r="L29" i="1"/>
  <c r="L30" i="1"/>
  <c r="L31" i="1"/>
  <c r="L22" i="1"/>
  <c r="L24" i="1"/>
  <c r="L25" i="1"/>
  <c r="L16" i="1"/>
  <c r="L17" i="1"/>
  <c r="L18" i="1"/>
  <c r="L10" i="1"/>
  <c r="L11" i="1"/>
  <c r="L13" i="1"/>
  <c r="I56" i="1"/>
  <c r="I50" i="1"/>
  <c r="I44" i="1"/>
  <c r="I38" i="1"/>
  <c r="I32" i="1"/>
  <c r="I26" i="1"/>
  <c r="I20" i="1"/>
  <c r="I14" i="1"/>
  <c r="I8" i="1"/>
  <c r="I4" i="1"/>
  <c r="L57" i="1"/>
  <c r="L51" i="1"/>
  <c r="L33" i="1"/>
  <c r="L27" i="1"/>
  <c r="L15" i="1"/>
  <c r="L9" i="1"/>
  <c r="L4" i="1"/>
  <c r="L5" i="1"/>
  <c r="L6" i="1"/>
  <c r="L7" i="1"/>
  <c r="L3" i="1"/>
  <c r="J5" i="1"/>
  <c r="J4" i="1"/>
  <c r="J56" i="1"/>
  <c r="J48" i="1"/>
  <c r="J36" i="1"/>
  <c r="J24" i="1"/>
  <c r="J21" i="1"/>
  <c r="J15" i="1"/>
  <c r="K52" i="1"/>
  <c r="K53" i="1"/>
  <c r="K54" i="1"/>
  <c r="K55" i="1"/>
  <c r="K57" i="1"/>
  <c r="K58" i="1"/>
  <c r="K59" i="1"/>
  <c r="K60" i="1"/>
  <c r="K61" i="1"/>
  <c r="K51" i="1"/>
  <c r="K45" i="1"/>
  <c r="K46" i="1"/>
  <c r="K47" i="1"/>
  <c r="K48" i="1"/>
  <c r="K49" i="1"/>
  <c r="K40" i="1"/>
  <c r="K41" i="1"/>
  <c r="K42" i="1"/>
  <c r="K43" i="1"/>
  <c r="K39" i="1"/>
  <c r="K33" i="1"/>
  <c r="K34" i="1"/>
  <c r="K35" i="1"/>
  <c r="K36" i="1"/>
  <c r="K37" i="1"/>
  <c r="K28" i="1"/>
  <c r="K29" i="1"/>
  <c r="K30" i="1"/>
  <c r="K31" i="1"/>
  <c r="K27" i="1"/>
  <c r="K16" i="1"/>
  <c r="K17" i="1"/>
  <c r="K18" i="1"/>
  <c r="K19" i="1"/>
  <c r="K21" i="1"/>
  <c r="K22" i="1"/>
  <c r="K23" i="1"/>
  <c r="K24" i="1"/>
  <c r="K25" i="1"/>
  <c r="K15" i="1"/>
  <c r="K10" i="1"/>
  <c r="K11" i="1"/>
  <c r="K12" i="1"/>
  <c r="K13" i="1"/>
  <c r="K9" i="1"/>
  <c r="K4" i="1"/>
  <c r="K5" i="1"/>
  <c r="K6" i="1"/>
  <c r="K7" i="1"/>
  <c r="K3" i="1"/>
  <c r="J12" i="1"/>
  <c r="I58" i="1"/>
  <c r="J58" i="1" s="1"/>
  <c r="I59" i="1"/>
  <c r="J59" i="1" s="1"/>
  <c r="I60" i="1"/>
  <c r="J60" i="1" s="1"/>
  <c r="I61" i="1"/>
  <c r="J61" i="1" s="1"/>
  <c r="I52" i="1"/>
  <c r="J52" i="1" s="1"/>
  <c r="I53" i="1"/>
  <c r="J53" i="1" s="1"/>
  <c r="I54" i="1"/>
  <c r="J54" i="1" s="1"/>
  <c r="I55" i="1"/>
  <c r="J55" i="1" s="1"/>
  <c r="I46" i="1"/>
  <c r="J46" i="1" s="1"/>
  <c r="I47" i="1"/>
  <c r="J47" i="1" s="1"/>
  <c r="I48" i="1"/>
  <c r="I49" i="1"/>
  <c r="J49" i="1" s="1"/>
  <c r="I40" i="1"/>
  <c r="J40" i="1" s="1"/>
  <c r="I41" i="1"/>
  <c r="J41" i="1" s="1"/>
  <c r="I42" i="1"/>
  <c r="J42" i="1" s="1"/>
  <c r="I43" i="1"/>
  <c r="J43" i="1" s="1"/>
  <c r="I34" i="1"/>
  <c r="J34" i="1" s="1"/>
  <c r="I35" i="1"/>
  <c r="J35" i="1" s="1"/>
  <c r="I36" i="1"/>
  <c r="I37" i="1"/>
  <c r="J37" i="1" s="1"/>
  <c r="I28" i="1"/>
  <c r="J28" i="1" s="1"/>
  <c r="I29" i="1"/>
  <c r="J29" i="1" s="1"/>
  <c r="I30" i="1"/>
  <c r="J30" i="1" s="1"/>
  <c r="I31" i="1"/>
  <c r="J31" i="1" s="1"/>
  <c r="I22" i="1"/>
  <c r="J22" i="1" s="1"/>
  <c r="I23" i="1"/>
  <c r="J23" i="1" s="1"/>
  <c r="I24" i="1"/>
  <c r="I25" i="1"/>
  <c r="J25" i="1" s="1"/>
  <c r="I16" i="1"/>
  <c r="J16" i="1" s="1"/>
  <c r="I17" i="1"/>
  <c r="J17" i="1" s="1"/>
  <c r="I18" i="1"/>
  <c r="J18" i="1" s="1"/>
  <c r="I19" i="1"/>
  <c r="J19" i="1" s="1"/>
  <c r="I10" i="1"/>
  <c r="J10" i="1" s="1"/>
  <c r="I11" i="1"/>
  <c r="J11" i="1" s="1"/>
  <c r="I12" i="1"/>
  <c r="I13" i="1"/>
  <c r="J13" i="1" s="1"/>
  <c r="I57" i="1"/>
  <c r="J57" i="1" s="1"/>
  <c r="I51" i="1"/>
  <c r="J51" i="1" s="1"/>
  <c r="I45" i="1"/>
  <c r="J45" i="1" s="1"/>
  <c r="J44" i="1" s="1"/>
  <c r="I39" i="1"/>
  <c r="J39" i="1" s="1"/>
  <c r="J38" i="1" s="1"/>
  <c r="I33" i="1"/>
  <c r="J33" i="1" s="1"/>
  <c r="I27" i="1"/>
  <c r="J27" i="1" s="1"/>
  <c r="J26" i="1" s="1"/>
  <c r="I21" i="1"/>
  <c r="I15" i="1"/>
  <c r="I9" i="1"/>
  <c r="I5" i="1"/>
  <c r="I6" i="1"/>
  <c r="J6" i="1" s="1"/>
  <c r="I7" i="1"/>
  <c r="J7" i="1" s="1"/>
  <c r="I3" i="1"/>
  <c r="J3" i="1" s="1"/>
  <c r="J50" i="1" l="1"/>
  <c r="J14" i="1"/>
  <c r="J20" i="1"/>
  <c r="J2" i="1"/>
  <c r="J32" i="1"/>
  <c r="J9" i="1"/>
  <c r="J8" i="1" s="1"/>
</calcChain>
</file>

<file path=xl/sharedStrings.xml><?xml version="1.0" encoding="utf-8"?>
<sst xmlns="http://schemas.openxmlformats.org/spreadsheetml/2006/main" count="97" uniqueCount="24">
  <si>
    <t>Test sample</t>
  </si>
  <si>
    <t xml:space="preserve">Corners </t>
  </si>
  <si>
    <t xml:space="preserve">Shape </t>
  </si>
  <si>
    <t>Area [m2]</t>
  </si>
  <si>
    <t>Height [mm]</t>
  </si>
  <si>
    <t>Short side [mm]</t>
  </si>
  <si>
    <t>Long side [mm]</t>
  </si>
  <si>
    <t>Small rectangle</t>
  </si>
  <si>
    <t>Irregular pentagon</t>
  </si>
  <si>
    <t>TrollLabs logo</t>
  </si>
  <si>
    <t>Equilateral triangle</t>
  </si>
  <si>
    <t>Circle</t>
  </si>
  <si>
    <t>Right triangle</t>
  </si>
  <si>
    <t>Isosceles trapezoid</t>
  </si>
  <si>
    <t>Right trapezoid</t>
  </si>
  <si>
    <t>Square</t>
  </si>
  <si>
    <t>Large rectangle</t>
  </si>
  <si>
    <t>N/A</t>
  </si>
  <si>
    <t>Rectangular</t>
  </si>
  <si>
    <t>Irregular</t>
  </si>
  <si>
    <t>Area Deviation [m2]</t>
  </si>
  <si>
    <t>Area Deviation [%]</t>
  </si>
  <si>
    <t>Height Deviation [mm]</t>
  </si>
  <si>
    <t>Height Deviation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</si>
</sst>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1" fillId="2" borderId="1" xfId="0" applyFont="1" applyFill="1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7D9D-FD36-334B-83C7-4A887D709257}">
  <dimension ref="A1:L61"/>
  <sheetViews>
    <sheetView tabSelected="1" topLeftCell="A12" workbookViewId="0">
      <selection activeCell="N8" sqref="N8"/>
    </sheetView>
  </sheetViews>
  <sheetFormatPr baseColWidth="10" defaultRowHeight="16" x14ac:dyDescent="0.2"/>
  <cols>
    <col min="1" max="1" width="18.33203125" customWidth="1"/>
    <col min="2" max="5" width="13.33203125" customWidth="1"/>
    <col min="6" max="7" width="15" customWidth="1"/>
    <col min="9" max="9" width="17.5" bestFit="1" customWidth="1"/>
    <col min="10" max="10" width="16.5" bestFit="1" customWidth="1"/>
    <col min="11" max="11" width="20" bestFit="1" customWidth="1"/>
    <col min="12" max="12" width="18.1640625" bestFit="1" customWidth="1"/>
  </cols>
  <sheetData>
    <row r="1" spans="1:12" x14ac:dyDescent="0.2">
      <c r="A1" s="12" t="s">
        <v>0</v>
      </c>
      <c r="B1" s="13" t="s">
        <v>3</v>
      </c>
      <c r="C1" s="13" t="s">
        <v>4</v>
      </c>
      <c r="D1" s="13" t="s">
        <v>1</v>
      </c>
      <c r="E1" s="13" t="s">
        <v>2</v>
      </c>
      <c r="F1" s="13" t="s">
        <v>5</v>
      </c>
      <c r="G1" s="11" t="s">
        <v>6</v>
      </c>
      <c r="H1" s="10"/>
      <c r="I1" s="15" t="s">
        <v>20</v>
      </c>
      <c r="J1" s="13" t="s">
        <v>21</v>
      </c>
      <c r="K1" s="13" t="s">
        <v>22</v>
      </c>
      <c r="L1" s="11" t="s">
        <v>23</v>
      </c>
    </row>
    <row r="2" spans="1:12" x14ac:dyDescent="0.2">
      <c r="A2" s="1" t="s">
        <v>7</v>
      </c>
      <c r="B2" s="2">
        <v>0.15</v>
      </c>
      <c r="C2" s="2">
        <v>33</v>
      </c>
      <c r="D2" s="2">
        <v>4</v>
      </c>
      <c r="E2" s="2" t="s">
        <v>18</v>
      </c>
      <c r="F2" s="2">
        <v>300</v>
      </c>
      <c r="G2" s="3">
        <v>500</v>
      </c>
      <c r="I2" s="18">
        <f>J2*B2*100</f>
        <v>2.2819999999999512</v>
      </c>
      <c r="J2" s="18">
        <f>SUM(J3:J7)/5</f>
        <v>0.15213333333333007</v>
      </c>
      <c r="K2" s="19">
        <f>C2*L2/100</f>
        <v>1.2</v>
      </c>
      <c r="L2" s="20">
        <f>SUM(L3:L7)/5</f>
        <v>3.6363636363636358</v>
      </c>
    </row>
    <row r="3" spans="1:12" x14ac:dyDescent="0.2">
      <c r="A3" s="4"/>
      <c r="B3" s="5">
        <v>0.149755</v>
      </c>
      <c r="C3" s="5">
        <v>32</v>
      </c>
      <c r="D3" s="5">
        <v>4</v>
      </c>
      <c r="E3" s="5" t="s">
        <v>18</v>
      </c>
      <c r="F3" s="5">
        <v>294</v>
      </c>
      <c r="G3" s="6">
        <v>502</v>
      </c>
      <c r="I3" s="16">
        <f>$B$2-B3</f>
        <v>2.4499999999999522E-4</v>
      </c>
      <c r="J3" s="21">
        <f>I3/$B$2*100</f>
        <v>0.16333333333333017</v>
      </c>
      <c r="K3" s="21">
        <f>33-C3</f>
        <v>1</v>
      </c>
      <c r="L3" s="22">
        <f>K3/$C$2*100</f>
        <v>3.0303030303030303</v>
      </c>
    </row>
    <row r="4" spans="1:12" x14ac:dyDescent="0.2">
      <c r="A4" s="4"/>
      <c r="B4" s="5">
        <v>0.15002099999999999</v>
      </c>
      <c r="C4" s="5">
        <v>31</v>
      </c>
      <c r="D4" s="5">
        <v>4</v>
      </c>
      <c r="E4" s="5" t="s">
        <v>18</v>
      </c>
      <c r="F4" s="5">
        <v>298</v>
      </c>
      <c r="G4" s="6">
        <v>496</v>
      </c>
      <c r="I4" s="16">
        <f>$B$2-B4</f>
        <v>-2.0999999999993246E-5</v>
      </c>
      <c r="J4" s="21">
        <f>-I4/$B$2*100</f>
        <v>1.3999999999995499E-2</v>
      </c>
      <c r="K4" s="21">
        <f t="shared" ref="K4:K7" si="0">33-C4</f>
        <v>2</v>
      </c>
      <c r="L4" s="22">
        <f t="shared" ref="L4:L7" si="1">K4/$C$2*100</f>
        <v>6.0606060606060606</v>
      </c>
    </row>
    <row r="5" spans="1:12" x14ac:dyDescent="0.2">
      <c r="A5" s="4"/>
      <c r="B5" s="5">
        <v>0.150313</v>
      </c>
      <c r="C5" s="5">
        <v>31</v>
      </c>
      <c r="D5" s="5">
        <v>4</v>
      </c>
      <c r="E5" s="5" t="s">
        <v>18</v>
      </c>
      <c r="F5" s="5">
        <v>294</v>
      </c>
      <c r="G5" s="6">
        <v>499</v>
      </c>
      <c r="I5" s="16">
        <f t="shared" ref="I5:I7" si="2">$B$2-B5</f>
        <v>-3.1300000000000772E-4</v>
      </c>
      <c r="J5" s="21">
        <f>-I5/$B$2*100</f>
        <v>0.20866666666667183</v>
      </c>
      <c r="K5" s="21">
        <f t="shared" si="0"/>
        <v>2</v>
      </c>
      <c r="L5" s="22">
        <f t="shared" si="1"/>
        <v>6.0606060606060606</v>
      </c>
    </row>
    <row r="6" spans="1:12" x14ac:dyDescent="0.2">
      <c r="A6" s="4"/>
      <c r="B6" s="5">
        <v>0.14985200000000001</v>
      </c>
      <c r="C6" s="5">
        <v>33</v>
      </c>
      <c r="D6" s="5">
        <v>4</v>
      </c>
      <c r="E6" s="5" t="s">
        <v>18</v>
      </c>
      <c r="F6" s="5">
        <v>301</v>
      </c>
      <c r="G6" s="6">
        <v>499</v>
      </c>
      <c r="I6" s="16">
        <f t="shared" si="2"/>
        <v>1.4799999999998148E-4</v>
      </c>
      <c r="J6" s="21">
        <f t="shared" ref="J6:J7" si="3">I6/$B$2*100</f>
        <v>9.8666666666654329E-2</v>
      </c>
      <c r="K6" s="21">
        <f t="shared" si="0"/>
        <v>0</v>
      </c>
      <c r="L6" s="22">
        <f t="shared" si="1"/>
        <v>0</v>
      </c>
    </row>
    <row r="7" spans="1:12" x14ac:dyDescent="0.2">
      <c r="A7" s="7"/>
      <c r="B7" s="8">
        <v>0.149586</v>
      </c>
      <c r="C7" s="8">
        <v>32</v>
      </c>
      <c r="D7" s="8">
        <v>4</v>
      </c>
      <c r="E7" s="5" t="s">
        <v>18</v>
      </c>
      <c r="F7" s="8">
        <v>298</v>
      </c>
      <c r="G7" s="9">
        <v>499</v>
      </c>
      <c r="I7" s="17">
        <f t="shared" si="2"/>
        <v>4.139999999999977E-4</v>
      </c>
      <c r="J7" s="14">
        <f t="shared" si="3"/>
        <v>0.27599999999999847</v>
      </c>
      <c r="K7" s="14">
        <f t="shared" si="0"/>
        <v>1</v>
      </c>
      <c r="L7" s="22">
        <f t="shared" si="1"/>
        <v>3.0303030303030303</v>
      </c>
    </row>
    <row r="8" spans="1:12" x14ac:dyDescent="0.2">
      <c r="A8" s="1" t="s">
        <v>8</v>
      </c>
      <c r="B8" s="2">
        <v>0.24</v>
      </c>
      <c r="C8" s="2">
        <v>33</v>
      </c>
      <c r="D8" s="2">
        <v>5</v>
      </c>
      <c r="E8" s="2" t="s">
        <v>19</v>
      </c>
      <c r="F8" s="2" t="s">
        <v>17</v>
      </c>
      <c r="G8" s="3" t="s">
        <v>17</v>
      </c>
      <c r="I8" s="18">
        <f>J8*B8*100</f>
        <v>14.437999999999892</v>
      </c>
      <c r="J8" s="18">
        <f>SUM(J9:J13)/5</f>
        <v>0.60158333333332892</v>
      </c>
      <c r="K8" s="19">
        <f>C8*L8/100</f>
        <v>1.6</v>
      </c>
      <c r="L8" s="20">
        <f>SUM(L9:L13)/5</f>
        <v>4.8484848484848486</v>
      </c>
    </row>
    <row r="9" spans="1:12" x14ac:dyDescent="0.2">
      <c r="A9" s="4"/>
      <c r="B9" s="5">
        <v>0.23792099999999999</v>
      </c>
      <c r="C9" s="5">
        <v>33</v>
      </c>
      <c r="D9" s="5">
        <v>5</v>
      </c>
      <c r="E9" s="5" t="s">
        <v>19</v>
      </c>
      <c r="F9" s="5">
        <v>0</v>
      </c>
      <c r="G9" s="6">
        <v>0</v>
      </c>
      <c r="I9" s="16">
        <f>$B$8-B9</f>
        <v>2.0789999999999975E-3</v>
      </c>
      <c r="J9" s="21">
        <f>I9/$B$8*100</f>
        <v>0.86624999999999897</v>
      </c>
      <c r="K9" s="21">
        <f>33-C9</f>
        <v>0</v>
      </c>
      <c r="L9" s="22">
        <f>K9/$C$8*100</f>
        <v>0</v>
      </c>
    </row>
    <row r="10" spans="1:12" x14ac:dyDescent="0.2">
      <c r="A10" s="4"/>
      <c r="B10" s="5">
        <v>0.23877100000000001</v>
      </c>
      <c r="C10" s="5">
        <v>33</v>
      </c>
      <c r="D10" s="5">
        <v>5</v>
      </c>
      <c r="E10" s="5" t="s">
        <v>19</v>
      </c>
      <c r="F10" s="5">
        <v>0</v>
      </c>
      <c r="G10" s="6">
        <v>0</v>
      </c>
      <c r="I10" s="16">
        <f t="shared" ref="I10:I13" si="4">$B$8-B10</f>
        <v>1.2289999999999801E-3</v>
      </c>
      <c r="J10" s="21">
        <f t="shared" ref="J10:J13" si="5">I10/$B$8*100</f>
        <v>0.51208333333332512</v>
      </c>
      <c r="K10" s="21">
        <f t="shared" ref="K10:K13" si="6">33-C10</f>
        <v>0</v>
      </c>
      <c r="L10" s="22">
        <f t="shared" ref="L10:L13" si="7">K10/$C$8*100</f>
        <v>0</v>
      </c>
    </row>
    <row r="11" spans="1:12" x14ac:dyDescent="0.2">
      <c r="A11" s="4"/>
      <c r="B11" s="5">
        <v>0.238925</v>
      </c>
      <c r="C11" s="5">
        <v>30</v>
      </c>
      <c r="D11" s="5">
        <v>5</v>
      </c>
      <c r="E11" s="5" t="s">
        <v>19</v>
      </c>
      <c r="F11" s="5">
        <v>0</v>
      </c>
      <c r="G11" s="6">
        <v>0</v>
      </c>
      <c r="I11" s="16">
        <f t="shared" si="4"/>
        <v>1.0749999999999926E-3</v>
      </c>
      <c r="J11" s="21">
        <f t="shared" si="5"/>
        <v>0.44791666666666363</v>
      </c>
      <c r="K11" s="21">
        <f t="shared" si="6"/>
        <v>3</v>
      </c>
      <c r="L11" s="22">
        <f t="shared" si="7"/>
        <v>9.0909090909090917</v>
      </c>
    </row>
    <row r="12" spans="1:12" x14ac:dyDescent="0.2">
      <c r="A12" s="4"/>
      <c r="B12" s="5">
        <v>0.23888400000000001</v>
      </c>
      <c r="C12" s="5">
        <v>36</v>
      </c>
      <c r="D12" s="5">
        <v>5</v>
      </c>
      <c r="E12" s="5" t="s">
        <v>19</v>
      </c>
      <c r="F12" s="5">
        <v>0</v>
      </c>
      <c r="G12" s="6">
        <v>0</v>
      </c>
      <c r="I12" s="16">
        <f t="shared" si="4"/>
        <v>1.1159999999999781E-3</v>
      </c>
      <c r="J12" s="21">
        <f t="shared" si="5"/>
        <v>0.46499999999999092</v>
      </c>
      <c r="K12" s="21">
        <f t="shared" si="6"/>
        <v>-3</v>
      </c>
      <c r="L12" s="22">
        <f>-K12/$C$8*100</f>
        <v>9.0909090909090917</v>
      </c>
    </row>
    <row r="13" spans="1:12" x14ac:dyDescent="0.2">
      <c r="A13" s="7"/>
      <c r="B13" s="8">
        <v>0.23827999999999999</v>
      </c>
      <c r="C13" s="8">
        <v>31</v>
      </c>
      <c r="D13" s="8">
        <v>5</v>
      </c>
      <c r="E13" s="8" t="s">
        <v>19</v>
      </c>
      <c r="F13" s="8">
        <v>0</v>
      </c>
      <c r="G13" s="9">
        <v>0</v>
      </c>
      <c r="I13" s="16">
        <f t="shared" si="4"/>
        <v>1.7199999999999993E-3</v>
      </c>
      <c r="J13" s="21">
        <f t="shared" si="5"/>
        <v>0.71666666666666645</v>
      </c>
      <c r="K13" s="21">
        <f t="shared" si="6"/>
        <v>2</v>
      </c>
      <c r="L13" s="22">
        <f t="shared" si="7"/>
        <v>6.0606060606060606</v>
      </c>
    </row>
    <row r="14" spans="1:12" x14ac:dyDescent="0.2">
      <c r="A14" s="1" t="s">
        <v>9</v>
      </c>
      <c r="B14" s="2">
        <v>0.2306</v>
      </c>
      <c r="C14" s="2">
        <v>48</v>
      </c>
      <c r="D14" s="2" t="s">
        <v>17</v>
      </c>
      <c r="E14" s="2" t="s">
        <v>19</v>
      </c>
      <c r="F14" s="2" t="s">
        <v>17</v>
      </c>
      <c r="G14" s="3" t="s">
        <v>17</v>
      </c>
      <c r="I14" s="18">
        <f>J14*B14*100</f>
        <v>-6.366000000000037</v>
      </c>
      <c r="J14" s="18">
        <f>SUM(J15:J19)/5</f>
        <v>-0.27606244579358358</v>
      </c>
      <c r="K14" s="19">
        <f>C14*L14/100</f>
        <v>1.6</v>
      </c>
      <c r="L14" s="20">
        <f>SUM(L15:L19)/5</f>
        <v>3.333333333333333</v>
      </c>
    </row>
    <row r="15" spans="1:12" x14ac:dyDescent="0.2">
      <c r="A15" s="4"/>
      <c r="B15" s="5">
        <v>0.23091200000000001</v>
      </c>
      <c r="C15" s="5">
        <v>48</v>
      </c>
      <c r="D15" s="5">
        <v>7</v>
      </c>
      <c r="E15" s="5" t="s">
        <v>19</v>
      </c>
      <c r="F15" s="5">
        <v>0</v>
      </c>
      <c r="G15" s="6">
        <v>0</v>
      </c>
      <c r="I15" s="16">
        <f>$B$14-B15</f>
        <v>-3.1200000000000672E-4</v>
      </c>
      <c r="J15" s="21">
        <f>I15/$B$14*100</f>
        <v>-0.13529921942758313</v>
      </c>
      <c r="K15" s="21">
        <f>48-C15</f>
        <v>0</v>
      </c>
      <c r="L15" s="22">
        <f>K15/$C$14*100</f>
        <v>0</v>
      </c>
    </row>
    <row r="16" spans="1:12" x14ac:dyDescent="0.2">
      <c r="A16" s="4"/>
      <c r="B16" s="5">
        <v>0.231183</v>
      </c>
      <c r="C16" s="5">
        <v>46</v>
      </c>
      <c r="D16" s="5">
        <v>7</v>
      </c>
      <c r="E16" s="5" t="s">
        <v>19</v>
      </c>
      <c r="F16" s="5">
        <v>0</v>
      </c>
      <c r="G16" s="6">
        <v>0</v>
      </c>
      <c r="I16" s="16">
        <f t="shared" ref="I16:I19" si="8">$B$14-B16</f>
        <v>-5.8300000000000018E-4</v>
      </c>
      <c r="J16" s="21">
        <f t="shared" ref="J16:J19" si="9">I16/$B$14*100</f>
        <v>-0.25281873373807467</v>
      </c>
      <c r="K16" s="21">
        <f t="shared" ref="K16:K25" si="10">48-C16</f>
        <v>2</v>
      </c>
      <c r="L16" s="22">
        <f t="shared" ref="L16:L18" si="11">K16/$C$14*100</f>
        <v>4.1666666666666661</v>
      </c>
    </row>
    <row r="17" spans="1:12" x14ac:dyDescent="0.2">
      <c r="A17" s="4"/>
      <c r="B17" s="5">
        <v>0.231214</v>
      </c>
      <c r="C17" s="5">
        <v>45</v>
      </c>
      <c r="D17" s="5">
        <v>7</v>
      </c>
      <c r="E17" s="5" t="s">
        <v>19</v>
      </c>
      <c r="F17" s="5">
        <v>0</v>
      </c>
      <c r="G17" s="6">
        <v>0</v>
      </c>
      <c r="I17" s="16">
        <f t="shared" si="8"/>
        <v>-6.1400000000000343E-4</v>
      </c>
      <c r="J17" s="21">
        <f t="shared" si="9"/>
        <v>-0.26626192541197025</v>
      </c>
      <c r="K17" s="21">
        <f t="shared" si="10"/>
        <v>3</v>
      </c>
      <c r="L17" s="22">
        <f t="shared" si="11"/>
        <v>6.25</v>
      </c>
    </row>
    <row r="18" spans="1:12" x14ac:dyDescent="0.2">
      <c r="A18" s="4"/>
      <c r="B18" s="5">
        <v>0.231127</v>
      </c>
      <c r="C18" s="5">
        <v>46</v>
      </c>
      <c r="D18" s="5">
        <v>7</v>
      </c>
      <c r="E18" s="5" t="s">
        <v>19</v>
      </c>
      <c r="F18" s="5">
        <v>0</v>
      </c>
      <c r="G18" s="6">
        <v>0</v>
      </c>
      <c r="I18" s="16">
        <f t="shared" si="8"/>
        <v>-5.2699999999999969E-4</v>
      </c>
      <c r="J18" s="21">
        <f t="shared" si="9"/>
        <v>-0.22853425845620109</v>
      </c>
      <c r="K18" s="21">
        <f t="shared" si="10"/>
        <v>2</v>
      </c>
      <c r="L18" s="22">
        <f t="shared" si="11"/>
        <v>4.1666666666666661</v>
      </c>
    </row>
    <row r="19" spans="1:12" x14ac:dyDescent="0.2">
      <c r="A19" s="7"/>
      <c r="B19" s="8">
        <v>0.23174700000000001</v>
      </c>
      <c r="C19" s="8">
        <v>49</v>
      </c>
      <c r="D19" s="8">
        <v>7</v>
      </c>
      <c r="E19" s="5" t="s">
        <v>19</v>
      </c>
      <c r="F19" s="8">
        <v>0</v>
      </c>
      <c r="G19" s="9">
        <v>0</v>
      </c>
      <c r="I19" s="17">
        <f t="shared" si="8"/>
        <v>-1.1470000000000091E-3</v>
      </c>
      <c r="J19" s="21">
        <f t="shared" si="9"/>
        <v>-0.4973980919340889</v>
      </c>
      <c r="K19" s="14">
        <f t="shared" si="10"/>
        <v>-1</v>
      </c>
      <c r="L19" s="22">
        <f>-K19/$C$14*100</f>
        <v>2.083333333333333</v>
      </c>
    </row>
    <row r="20" spans="1:12" x14ac:dyDescent="0.2">
      <c r="A20" s="1" t="s">
        <v>10</v>
      </c>
      <c r="B20" s="2">
        <v>0.13100000000000001</v>
      </c>
      <c r="C20" s="2">
        <v>48</v>
      </c>
      <c r="D20" s="2">
        <v>3</v>
      </c>
      <c r="E20" s="2" t="s">
        <v>19</v>
      </c>
      <c r="F20" s="2" t="s">
        <v>17</v>
      </c>
      <c r="G20" s="3" t="s">
        <v>17</v>
      </c>
      <c r="I20" s="18">
        <f>J20*B20*100</f>
        <v>-22.897999999999914</v>
      </c>
      <c r="J20" s="18">
        <f>SUM(J21:J25)/5</f>
        <v>-1.7479389312977034</v>
      </c>
      <c r="K20" s="19">
        <f>C20*L20/100</f>
        <v>1.1999999999999995</v>
      </c>
      <c r="L20" s="20">
        <f>SUM(L21:L25)/5</f>
        <v>2.4999999999999991</v>
      </c>
    </row>
    <row r="21" spans="1:12" x14ac:dyDescent="0.2">
      <c r="A21" s="4"/>
      <c r="B21" s="5">
        <v>0.133135</v>
      </c>
      <c r="C21" s="5">
        <v>49</v>
      </c>
      <c r="D21" s="5">
        <v>3</v>
      </c>
      <c r="E21" s="5" t="s">
        <v>19</v>
      </c>
      <c r="F21" s="5">
        <v>0</v>
      </c>
      <c r="G21" s="6">
        <v>0</v>
      </c>
      <c r="I21" s="16">
        <f>$B$20-B21</f>
        <v>-2.134999999999998E-3</v>
      </c>
      <c r="J21" s="21">
        <f>I21/$B$20*100</f>
        <v>-1.6297709923664108</v>
      </c>
      <c r="K21" s="21">
        <f t="shared" si="10"/>
        <v>-1</v>
      </c>
      <c r="L21" s="22">
        <f>-K21/$C$20*100</f>
        <v>2.083333333333333</v>
      </c>
    </row>
    <row r="22" spans="1:12" x14ac:dyDescent="0.2">
      <c r="A22" s="4"/>
      <c r="B22" s="5">
        <v>0.13301199999999999</v>
      </c>
      <c r="C22" s="5">
        <v>45</v>
      </c>
      <c r="D22" s="5">
        <v>3</v>
      </c>
      <c r="E22" s="5" t="s">
        <v>19</v>
      </c>
      <c r="F22" s="5">
        <v>0</v>
      </c>
      <c r="G22" s="6">
        <v>0</v>
      </c>
      <c r="I22" s="16">
        <f t="shared" ref="I22:I25" si="12">$B$20-B22</f>
        <v>-2.011999999999986E-3</v>
      </c>
      <c r="J22" s="21">
        <f t="shared" ref="J22:J25" si="13">I22/$B$20*100</f>
        <v>-1.535877862595409</v>
      </c>
      <c r="K22" s="21">
        <f t="shared" si="10"/>
        <v>3</v>
      </c>
      <c r="L22" s="22">
        <f t="shared" ref="L22:L25" si="14">K22/$C$20*100</f>
        <v>6.25</v>
      </c>
    </row>
    <row r="23" spans="1:12" x14ac:dyDescent="0.2">
      <c r="A23" s="4"/>
      <c r="B23" s="5">
        <v>0.133412</v>
      </c>
      <c r="C23" s="5">
        <v>49</v>
      </c>
      <c r="D23" s="5">
        <v>3</v>
      </c>
      <c r="E23" s="5" t="s">
        <v>19</v>
      </c>
      <c r="F23" s="5">
        <v>0</v>
      </c>
      <c r="G23" s="6">
        <v>0</v>
      </c>
      <c r="I23" s="16">
        <f t="shared" si="12"/>
        <v>-2.4119999999999975E-3</v>
      </c>
      <c r="J23" s="21">
        <f t="shared" si="13"/>
        <v>-1.8412213740457994</v>
      </c>
      <c r="K23" s="21">
        <f t="shared" si="10"/>
        <v>-1</v>
      </c>
      <c r="L23" s="22">
        <f>-K23/$C$20*100</f>
        <v>2.083333333333333</v>
      </c>
    </row>
    <row r="24" spans="1:12" x14ac:dyDescent="0.2">
      <c r="A24" s="4"/>
      <c r="B24" s="5">
        <v>0.13359099999999999</v>
      </c>
      <c r="C24" s="5">
        <v>47</v>
      </c>
      <c r="D24" s="5">
        <v>3</v>
      </c>
      <c r="E24" s="5" t="s">
        <v>19</v>
      </c>
      <c r="F24" s="5">
        <v>0</v>
      </c>
      <c r="G24" s="6">
        <v>0</v>
      </c>
      <c r="I24" s="16">
        <f t="shared" si="12"/>
        <v>-2.5909999999999822E-3</v>
      </c>
      <c r="J24" s="21">
        <f t="shared" si="13"/>
        <v>-1.9778625954198337</v>
      </c>
      <c r="K24" s="21">
        <f t="shared" si="10"/>
        <v>1</v>
      </c>
      <c r="L24" s="22">
        <f t="shared" si="14"/>
        <v>2.083333333333333</v>
      </c>
    </row>
    <row r="25" spans="1:12" x14ac:dyDescent="0.2">
      <c r="A25" s="7"/>
      <c r="B25" s="8">
        <v>0.133299</v>
      </c>
      <c r="C25" s="8">
        <v>48</v>
      </c>
      <c r="D25" s="8">
        <v>3</v>
      </c>
      <c r="E25" s="5" t="s">
        <v>19</v>
      </c>
      <c r="F25" s="8">
        <v>0</v>
      </c>
      <c r="G25" s="9">
        <v>0</v>
      </c>
      <c r="I25" s="16">
        <f t="shared" si="12"/>
        <v>-2.2989999999999955E-3</v>
      </c>
      <c r="J25" s="21">
        <f t="shared" si="13"/>
        <v>-1.7549618320610652</v>
      </c>
      <c r="K25" s="21">
        <f t="shared" si="10"/>
        <v>0</v>
      </c>
      <c r="L25" s="22">
        <f t="shared" si="14"/>
        <v>0</v>
      </c>
    </row>
    <row r="26" spans="1:12" x14ac:dyDescent="0.2">
      <c r="A26" s="1" t="s">
        <v>11</v>
      </c>
      <c r="B26" s="2">
        <v>0.159</v>
      </c>
      <c r="C26" s="2">
        <v>11</v>
      </c>
      <c r="D26" s="2" t="s">
        <v>17</v>
      </c>
      <c r="E26" s="2" t="s">
        <v>19</v>
      </c>
      <c r="F26" s="2" t="s">
        <v>17</v>
      </c>
      <c r="G26" s="3" t="s">
        <v>17</v>
      </c>
      <c r="I26" s="18">
        <f>J26*B26*100</f>
        <v>44.876000000000026</v>
      </c>
      <c r="J26" s="18">
        <f>SUM(J27:J31)/5</f>
        <v>2.8223899371069199</v>
      </c>
      <c r="K26" s="19">
        <f>C26*L26/100</f>
        <v>1.2000000000000002</v>
      </c>
      <c r="L26" s="20">
        <f>SUM(L27:L31)/5</f>
        <v>10.90909090909091</v>
      </c>
    </row>
    <row r="27" spans="1:12" x14ac:dyDescent="0.2">
      <c r="A27" s="4"/>
      <c r="B27" s="5">
        <v>0.15443999999999999</v>
      </c>
      <c r="C27" s="5">
        <v>9</v>
      </c>
      <c r="D27" s="5">
        <v>8</v>
      </c>
      <c r="E27" s="5" t="s">
        <v>19</v>
      </c>
      <c r="F27" s="5">
        <v>0</v>
      </c>
      <c r="G27" s="6">
        <v>0</v>
      </c>
      <c r="I27" s="16">
        <f>$B$26-B27</f>
        <v>4.5600000000000085E-3</v>
      </c>
      <c r="J27" s="21">
        <f>I27/$B$26*100</f>
        <v>2.8679245283018919</v>
      </c>
      <c r="K27" s="21">
        <f>11-C27</f>
        <v>2</v>
      </c>
      <c r="L27" s="22">
        <f>K27/$C$26*100</f>
        <v>18.181818181818183</v>
      </c>
    </row>
    <row r="28" spans="1:12" x14ac:dyDescent="0.2">
      <c r="A28" s="4"/>
      <c r="B28" s="5">
        <v>0.154614</v>
      </c>
      <c r="C28" s="5">
        <v>12</v>
      </c>
      <c r="D28" s="5">
        <v>8</v>
      </c>
      <c r="E28" s="5" t="s">
        <v>19</v>
      </c>
      <c r="F28" s="5">
        <v>0</v>
      </c>
      <c r="G28" s="6">
        <v>0</v>
      </c>
      <c r="I28" s="16">
        <f t="shared" ref="I28:I31" si="15">$B$26-B28</f>
        <v>4.386000000000001E-3</v>
      </c>
      <c r="J28" s="21">
        <f t="shared" ref="J28:J31" si="16">I28/$B$26*100</f>
        <v>2.7584905660377363</v>
      </c>
      <c r="K28" s="21">
        <f t="shared" ref="K28:K37" si="17">11-C28</f>
        <v>-1</v>
      </c>
      <c r="L28" s="22">
        <f>-K28/$C$26*100</f>
        <v>9.0909090909090917</v>
      </c>
    </row>
    <row r="29" spans="1:12" x14ac:dyDescent="0.2">
      <c r="A29" s="4"/>
      <c r="B29" s="5">
        <v>0.154445</v>
      </c>
      <c r="C29" s="5">
        <v>9</v>
      </c>
      <c r="D29" s="5">
        <v>8</v>
      </c>
      <c r="E29" s="5" t="s">
        <v>19</v>
      </c>
      <c r="F29" s="5">
        <v>0</v>
      </c>
      <c r="G29" s="6">
        <v>0</v>
      </c>
      <c r="I29" s="16">
        <f t="shared" si="15"/>
        <v>4.5550000000000035E-3</v>
      </c>
      <c r="J29" s="21">
        <f t="shared" si="16"/>
        <v>2.8647798742138386</v>
      </c>
      <c r="K29" s="21">
        <f t="shared" si="17"/>
        <v>2</v>
      </c>
      <c r="L29" s="22">
        <f t="shared" ref="L29:L31" si="18">K29/$C$26*100</f>
        <v>18.181818181818183</v>
      </c>
    </row>
    <row r="30" spans="1:12" x14ac:dyDescent="0.2">
      <c r="A30" s="4"/>
      <c r="B30" s="5">
        <v>0.154506</v>
      </c>
      <c r="C30" s="5">
        <v>10</v>
      </c>
      <c r="D30" s="5">
        <v>8</v>
      </c>
      <c r="E30" s="5" t="s">
        <v>19</v>
      </c>
      <c r="F30" s="5">
        <v>0</v>
      </c>
      <c r="G30" s="6">
        <v>0</v>
      </c>
      <c r="I30" s="16">
        <f t="shared" si="15"/>
        <v>4.493999999999998E-3</v>
      </c>
      <c r="J30" s="21">
        <f t="shared" si="16"/>
        <v>2.8264150943396213</v>
      </c>
      <c r="K30" s="21">
        <f t="shared" si="17"/>
        <v>1</v>
      </c>
      <c r="L30" s="22">
        <f t="shared" si="18"/>
        <v>9.0909090909090917</v>
      </c>
    </row>
    <row r="31" spans="1:12" x14ac:dyDescent="0.2">
      <c r="A31" s="7"/>
      <c r="B31" s="8">
        <v>0.154557</v>
      </c>
      <c r="C31" s="8">
        <v>11</v>
      </c>
      <c r="D31" s="8">
        <v>8</v>
      </c>
      <c r="E31" s="5" t="s">
        <v>19</v>
      </c>
      <c r="F31" s="8">
        <v>0</v>
      </c>
      <c r="G31" s="9">
        <v>0</v>
      </c>
      <c r="I31" s="17">
        <f t="shared" si="15"/>
        <v>4.4430000000000025E-3</v>
      </c>
      <c r="J31" s="14">
        <f t="shared" si="16"/>
        <v>2.7943396226415111</v>
      </c>
      <c r="K31" s="14">
        <f t="shared" si="17"/>
        <v>0</v>
      </c>
      <c r="L31" s="23">
        <f t="shared" si="18"/>
        <v>0</v>
      </c>
    </row>
    <row r="32" spans="1:12" x14ac:dyDescent="0.2">
      <c r="A32" s="1" t="s">
        <v>13</v>
      </c>
      <c r="B32" s="2">
        <v>0.23169999999999999</v>
      </c>
      <c r="C32" s="2">
        <v>11</v>
      </c>
      <c r="D32" s="2">
        <v>4</v>
      </c>
      <c r="E32" s="2" t="s">
        <v>19</v>
      </c>
      <c r="F32" s="2" t="s">
        <v>17</v>
      </c>
      <c r="G32" s="3" t="s">
        <v>17</v>
      </c>
      <c r="I32" s="18">
        <f>J32*B32*100</f>
        <v>72.729999999999905</v>
      </c>
      <c r="J32" s="18">
        <f>SUM(J33:J37)/5</f>
        <v>3.1389728096676697</v>
      </c>
      <c r="K32" s="19">
        <f>C32*L32/100</f>
        <v>0.8</v>
      </c>
      <c r="L32" s="20">
        <f>SUM(L33:L37)/5</f>
        <v>7.2727272727272734</v>
      </c>
    </row>
    <row r="33" spans="1:12" x14ac:dyDescent="0.2">
      <c r="A33" s="4"/>
      <c r="B33" s="5">
        <v>0.22422500000000001</v>
      </c>
      <c r="C33" s="5">
        <v>10</v>
      </c>
      <c r="D33" s="5">
        <v>4</v>
      </c>
      <c r="E33" s="5" t="s">
        <v>19</v>
      </c>
      <c r="F33" s="5">
        <v>0</v>
      </c>
      <c r="G33" s="6">
        <v>0</v>
      </c>
      <c r="I33" s="16">
        <f>$B$32-B33</f>
        <v>7.4749999999999817E-3</v>
      </c>
      <c r="J33" s="21">
        <f>I33/$B$32*100</f>
        <v>3.2261545101424178</v>
      </c>
      <c r="K33" s="21">
        <f t="shared" si="17"/>
        <v>1</v>
      </c>
      <c r="L33" s="22">
        <f>K33/$C$32*100</f>
        <v>9.0909090909090917</v>
      </c>
    </row>
    <row r="34" spans="1:12" x14ac:dyDescent="0.2">
      <c r="A34" s="4"/>
      <c r="B34" s="5">
        <v>0.22473699999999999</v>
      </c>
      <c r="C34" s="5">
        <v>11</v>
      </c>
      <c r="D34" s="5">
        <v>4</v>
      </c>
      <c r="E34" s="5" t="s">
        <v>19</v>
      </c>
      <c r="F34" s="5">
        <v>0</v>
      </c>
      <c r="G34" s="6">
        <v>0</v>
      </c>
      <c r="I34" s="16">
        <f t="shared" ref="I34:I37" si="19">$B$32-B34</f>
        <v>6.962999999999997E-3</v>
      </c>
      <c r="J34" s="21">
        <f t="shared" ref="J34:J37" si="20">I34/$B$32*100</f>
        <v>3.0051791109192911</v>
      </c>
      <c r="K34" s="21">
        <f t="shared" si="17"/>
        <v>0</v>
      </c>
      <c r="L34" s="22">
        <f t="shared" ref="L34:L36" si="21">K34/$C$32*100</f>
        <v>0</v>
      </c>
    </row>
    <row r="35" spans="1:12" x14ac:dyDescent="0.2">
      <c r="A35" s="4"/>
      <c r="B35" s="5">
        <v>0.22432299999999999</v>
      </c>
      <c r="C35" s="5">
        <v>11</v>
      </c>
      <c r="D35" s="5">
        <v>4</v>
      </c>
      <c r="E35" s="5" t="s">
        <v>19</v>
      </c>
      <c r="F35" s="5">
        <v>0</v>
      </c>
      <c r="G35" s="6">
        <v>0</v>
      </c>
      <c r="I35" s="16">
        <f t="shared" si="19"/>
        <v>7.3769999999999947E-3</v>
      </c>
      <c r="J35" s="21">
        <f t="shared" si="20"/>
        <v>3.1838584376348704</v>
      </c>
      <c r="K35" s="21">
        <f t="shared" si="17"/>
        <v>0</v>
      </c>
      <c r="L35" s="22">
        <f t="shared" si="21"/>
        <v>0</v>
      </c>
    </row>
    <row r="36" spans="1:12" x14ac:dyDescent="0.2">
      <c r="A36" s="4"/>
      <c r="B36" s="5">
        <v>0.22423000000000001</v>
      </c>
      <c r="C36" s="5">
        <v>9</v>
      </c>
      <c r="D36" s="5">
        <v>4</v>
      </c>
      <c r="E36" s="5" t="s">
        <v>19</v>
      </c>
      <c r="F36" s="5">
        <v>0</v>
      </c>
      <c r="G36" s="6">
        <v>0</v>
      </c>
      <c r="I36" s="16">
        <f t="shared" si="19"/>
        <v>7.4699999999999767E-3</v>
      </c>
      <c r="J36" s="21">
        <f t="shared" si="20"/>
        <v>3.223996547259377</v>
      </c>
      <c r="K36" s="21">
        <f t="shared" si="17"/>
        <v>2</v>
      </c>
      <c r="L36" s="22">
        <f t="shared" si="21"/>
        <v>18.181818181818183</v>
      </c>
    </row>
    <row r="37" spans="1:12" x14ac:dyDescent="0.2">
      <c r="A37" s="7"/>
      <c r="B37" s="8">
        <v>0.22461999999999999</v>
      </c>
      <c r="C37" s="8">
        <v>12</v>
      </c>
      <c r="D37" s="8">
        <v>4</v>
      </c>
      <c r="E37" s="5" t="s">
        <v>19</v>
      </c>
      <c r="F37" s="8">
        <v>0</v>
      </c>
      <c r="G37" s="9">
        <v>0</v>
      </c>
      <c r="I37" s="17">
        <f t="shared" si="19"/>
        <v>7.080000000000003E-3</v>
      </c>
      <c r="J37" s="14">
        <f t="shared" si="20"/>
        <v>3.0556754423823924</v>
      </c>
      <c r="K37" s="14">
        <f t="shared" si="17"/>
        <v>-1</v>
      </c>
      <c r="L37" s="23">
        <f>-K37/$C$32*100</f>
        <v>9.0909090909090917</v>
      </c>
    </row>
    <row r="38" spans="1:12" x14ac:dyDescent="0.2">
      <c r="A38" s="1" t="s">
        <v>12</v>
      </c>
      <c r="B38" s="2">
        <v>0.13500000000000001</v>
      </c>
      <c r="C38" s="2">
        <v>28</v>
      </c>
      <c r="D38" s="2">
        <v>3</v>
      </c>
      <c r="E38" s="2" t="s">
        <v>19</v>
      </c>
      <c r="F38" s="2" t="s">
        <v>17</v>
      </c>
      <c r="G38" s="3" t="s">
        <v>17</v>
      </c>
      <c r="I38" s="18">
        <f>J38*B38*100</f>
        <v>7.5960000000001031</v>
      </c>
      <c r="J38" s="18">
        <f>SUM(J39:J43)/5</f>
        <v>0.5626666666666742</v>
      </c>
      <c r="K38" s="19">
        <f>C38*L38/100</f>
        <v>2.3999999999999995</v>
      </c>
      <c r="L38" s="20">
        <f>SUM(L39:L43)/5</f>
        <v>8.5714285714285694</v>
      </c>
    </row>
    <row r="39" spans="1:12" x14ac:dyDescent="0.2">
      <c r="A39" s="4"/>
      <c r="B39" s="5">
        <v>0.13425699999999999</v>
      </c>
      <c r="C39" s="5">
        <v>32</v>
      </c>
      <c r="D39" s="5">
        <v>3</v>
      </c>
      <c r="E39" s="5" t="s">
        <v>19</v>
      </c>
      <c r="F39" s="5">
        <v>0</v>
      </c>
      <c r="G39" s="6">
        <v>0</v>
      </c>
      <c r="I39" s="16">
        <f>$B$38-B39</f>
        <v>7.4300000000002142E-4</v>
      </c>
      <c r="J39" s="21">
        <f>I39/$B$38*100</f>
        <v>0.55037037037038616</v>
      </c>
      <c r="K39" s="21">
        <f>28-C39</f>
        <v>-4</v>
      </c>
      <c r="L39" s="22">
        <f>-K39/$C$38*100</f>
        <v>14.285714285714285</v>
      </c>
    </row>
    <row r="40" spans="1:12" x14ac:dyDescent="0.2">
      <c r="A40" s="4"/>
      <c r="B40" s="5">
        <v>0.13450799999999999</v>
      </c>
      <c r="C40" s="5">
        <v>32</v>
      </c>
      <c r="D40" s="5">
        <v>3</v>
      </c>
      <c r="E40" s="5" t="s">
        <v>19</v>
      </c>
      <c r="F40" s="5">
        <v>0</v>
      </c>
      <c r="G40" s="6">
        <v>0</v>
      </c>
      <c r="I40" s="16">
        <f t="shared" ref="I40:I43" si="22">$B$38-B40</f>
        <v>4.920000000000202E-4</v>
      </c>
      <c r="J40" s="21">
        <f t="shared" ref="J40:J43" si="23">I40/$B$38*100</f>
        <v>0.36444444444445939</v>
      </c>
      <c r="K40" s="21">
        <f t="shared" ref="K40:K49" si="24">28-C40</f>
        <v>-4</v>
      </c>
      <c r="L40" s="22">
        <f>-K40/$C$38*100</f>
        <v>14.285714285714285</v>
      </c>
    </row>
    <row r="41" spans="1:12" x14ac:dyDescent="0.2">
      <c r="A41" s="4"/>
      <c r="B41" s="5">
        <v>0.134021</v>
      </c>
      <c r="C41" s="5">
        <v>27</v>
      </c>
      <c r="D41" s="5">
        <v>3</v>
      </c>
      <c r="E41" s="5" t="s">
        <v>19</v>
      </c>
      <c r="F41" s="5">
        <v>0</v>
      </c>
      <c r="G41" s="6">
        <v>0</v>
      </c>
      <c r="I41" s="16">
        <f t="shared" si="22"/>
        <v>9.7900000000000764E-4</v>
      </c>
      <c r="J41" s="21">
        <f t="shared" si="23"/>
        <v>0.72518518518519082</v>
      </c>
      <c r="K41" s="21">
        <f t="shared" si="24"/>
        <v>1</v>
      </c>
      <c r="L41" s="22">
        <f t="shared" ref="L41:L42" si="25">K41/$C$38*100</f>
        <v>3.5714285714285712</v>
      </c>
    </row>
    <row r="42" spans="1:12" x14ac:dyDescent="0.2">
      <c r="A42" s="4"/>
      <c r="B42" s="5">
        <v>0.133996</v>
      </c>
      <c r="C42" s="5">
        <v>26</v>
      </c>
      <c r="D42" s="5">
        <v>3</v>
      </c>
      <c r="E42" s="5" t="s">
        <v>19</v>
      </c>
      <c r="F42" s="5">
        <v>0</v>
      </c>
      <c r="G42" s="6">
        <v>0</v>
      </c>
      <c r="I42" s="16">
        <f t="shared" si="22"/>
        <v>1.0040000000000049E-3</v>
      </c>
      <c r="J42" s="21">
        <f t="shared" si="23"/>
        <v>0.74370370370370731</v>
      </c>
      <c r="K42" s="21">
        <f t="shared" si="24"/>
        <v>2</v>
      </c>
      <c r="L42" s="22">
        <f t="shared" si="25"/>
        <v>7.1428571428571423</v>
      </c>
    </row>
    <row r="43" spans="1:12" x14ac:dyDescent="0.2">
      <c r="A43" s="7"/>
      <c r="B43" s="8">
        <v>0.13442000000000001</v>
      </c>
      <c r="C43" s="8">
        <v>29</v>
      </c>
      <c r="D43" s="8">
        <v>3</v>
      </c>
      <c r="E43" s="5" t="s">
        <v>19</v>
      </c>
      <c r="F43" s="8">
        <v>0</v>
      </c>
      <c r="G43" s="9">
        <v>0</v>
      </c>
      <c r="I43" s="17">
        <f t="shared" si="22"/>
        <v>5.7999999999999718E-4</v>
      </c>
      <c r="J43" s="14">
        <f t="shared" si="23"/>
        <v>0.42962962962962753</v>
      </c>
      <c r="K43" s="14">
        <f t="shared" si="24"/>
        <v>-1</v>
      </c>
      <c r="L43" s="23">
        <f>-K43/$C$38*100</f>
        <v>3.5714285714285712</v>
      </c>
    </row>
    <row r="44" spans="1:12" x14ac:dyDescent="0.2">
      <c r="A44" s="1" t="s">
        <v>14</v>
      </c>
      <c r="B44" s="2">
        <v>0.3</v>
      </c>
      <c r="C44" s="2">
        <v>28</v>
      </c>
      <c r="D44" s="2">
        <v>4</v>
      </c>
      <c r="E44" s="2" t="s">
        <v>19</v>
      </c>
      <c r="F44" s="2" t="s">
        <v>17</v>
      </c>
      <c r="G44" s="3" t="s">
        <v>17</v>
      </c>
      <c r="I44" s="18">
        <f>J44*B44*100</f>
        <v>38.623999999999882</v>
      </c>
      <c r="J44" s="18">
        <f>SUM(J45:J49)/5</f>
        <v>1.2874666666666628</v>
      </c>
      <c r="K44" s="19">
        <f>C44*L44/100</f>
        <v>1.2</v>
      </c>
      <c r="L44" s="20">
        <f>SUM(L45:L49)/5</f>
        <v>4.2857142857142856</v>
      </c>
    </row>
    <row r="45" spans="1:12" x14ac:dyDescent="0.2">
      <c r="A45" s="4"/>
      <c r="B45" s="5">
        <v>0.29574099999999998</v>
      </c>
      <c r="C45" s="5">
        <v>30</v>
      </c>
      <c r="D45" s="5">
        <v>4</v>
      </c>
      <c r="E45" s="5" t="s">
        <v>19</v>
      </c>
      <c r="F45" s="5">
        <v>0</v>
      </c>
      <c r="G45" s="6">
        <v>0</v>
      </c>
      <c r="I45" s="16">
        <f>$B$44-B45</f>
        <v>4.2590000000000128E-3</v>
      </c>
      <c r="J45" s="21">
        <f>I45/$B$44*100</f>
        <v>1.4196666666666711</v>
      </c>
      <c r="K45" s="21">
        <f t="shared" si="24"/>
        <v>-2</v>
      </c>
      <c r="L45" s="22">
        <f>-K45/$C$44*100</f>
        <v>7.1428571428571423</v>
      </c>
    </row>
    <row r="46" spans="1:12" x14ac:dyDescent="0.2">
      <c r="A46" s="4"/>
      <c r="B46" s="5">
        <v>0.295373</v>
      </c>
      <c r="C46" s="5">
        <v>27</v>
      </c>
      <c r="D46" s="5">
        <v>4</v>
      </c>
      <c r="E46" s="5" t="s">
        <v>19</v>
      </c>
      <c r="F46" s="5">
        <v>0</v>
      </c>
      <c r="G46" s="6">
        <v>0</v>
      </c>
      <c r="I46" s="16">
        <f t="shared" ref="I46:I49" si="26">$B$44-B46</f>
        <v>4.6269999999999922E-3</v>
      </c>
      <c r="J46" s="21">
        <f t="shared" ref="J46:J49" si="27">I46/$B$44*100</f>
        <v>1.5423333333333309</v>
      </c>
      <c r="K46" s="21">
        <f t="shared" si="24"/>
        <v>1</v>
      </c>
      <c r="L46" s="22">
        <f t="shared" ref="L46:L49" si="28">K46/$C$44*100</f>
        <v>3.5714285714285712</v>
      </c>
    </row>
    <row r="47" spans="1:12" x14ac:dyDescent="0.2">
      <c r="A47" s="4"/>
      <c r="B47" s="5">
        <v>0.29658600000000002</v>
      </c>
      <c r="C47" s="5">
        <v>25</v>
      </c>
      <c r="D47" s="5">
        <v>4</v>
      </c>
      <c r="E47" s="5" t="s">
        <v>19</v>
      </c>
      <c r="F47" s="5">
        <v>0</v>
      </c>
      <c r="G47" s="6">
        <v>0</v>
      </c>
      <c r="I47" s="16">
        <f t="shared" si="26"/>
        <v>3.4139999999999726E-3</v>
      </c>
      <c r="J47" s="21">
        <f t="shared" si="27"/>
        <v>1.137999999999991</v>
      </c>
      <c r="K47" s="21">
        <f t="shared" si="24"/>
        <v>3</v>
      </c>
      <c r="L47" s="22">
        <f t="shared" si="28"/>
        <v>10.714285714285714</v>
      </c>
    </row>
    <row r="48" spans="1:12" x14ac:dyDescent="0.2">
      <c r="A48" s="4"/>
      <c r="B48" s="5">
        <v>0.29627900000000001</v>
      </c>
      <c r="C48" s="5">
        <v>28</v>
      </c>
      <c r="D48" s="5">
        <v>4</v>
      </c>
      <c r="E48" s="5" t="s">
        <v>19</v>
      </c>
      <c r="F48" s="5">
        <v>0</v>
      </c>
      <c r="G48" s="6">
        <v>0</v>
      </c>
      <c r="I48" s="16">
        <f t="shared" si="26"/>
        <v>3.7209999999999743E-3</v>
      </c>
      <c r="J48" s="21">
        <f t="shared" si="27"/>
        <v>1.2403333333333249</v>
      </c>
      <c r="K48" s="21">
        <f t="shared" si="24"/>
        <v>0</v>
      </c>
      <c r="L48" s="22">
        <f t="shared" si="28"/>
        <v>0</v>
      </c>
    </row>
    <row r="49" spans="1:12" x14ac:dyDescent="0.2">
      <c r="A49" s="7"/>
      <c r="B49" s="8">
        <v>0.296709</v>
      </c>
      <c r="C49" s="8">
        <v>28</v>
      </c>
      <c r="D49" s="8">
        <v>4</v>
      </c>
      <c r="E49" s="5" t="s">
        <v>19</v>
      </c>
      <c r="F49" s="8">
        <v>0</v>
      </c>
      <c r="G49" s="9">
        <v>0</v>
      </c>
      <c r="I49" s="17">
        <f t="shared" si="26"/>
        <v>3.2909999999999884E-3</v>
      </c>
      <c r="J49" s="14">
        <f t="shared" si="27"/>
        <v>1.0969999999999962</v>
      </c>
      <c r="K49" s="14">
        <f t="shared" si="24"/>
        <v>0</v>
      </c>
      <c r="L49" s="23">
        <f t="shared" si="28"/>
        <v>0</v>
      </c>
    </row>
    <row r="50" spans="1:12" x14ac:dyDescent="0.2">
      <c r="A50" s="1" t="s">
        <v>15</v>
      </c>
      <c r="B50" s="2">
        <v>0.25</v>
      </c>
      <c r="C50" s="2">
        <v>38</v>
      </c>
      <c r="D50" s="2">
        <v>4</v>
      </c>
      <c r="E50" s="2" t="s">
        <v>18</v>
      </c>
      <c r="F50" s="2">
        <v>500</v>
      </c>
      <c r="G50" s="3">
        <v>500</v>
      </c>
      <c r="I50" s="18">
        <f>J50*B50*100</f>
        <v>-3.3940000000000081</v>
      </c>
      <c r="J50" s="18">
        <f>SUM(J51:J55)/5</f>
        <v>-0.13576000000000032</v>
      </c>
      <c r="K50" s="19">
        <f>C50*L50/100</f>
        <v>0.99999999999999989</v>
      </c>
      <c r="L50" s="20">
        <f>SUM(L51:L55)/5</f>
        <v>2.6315789473684208</v>
      </c>
    </row>
    <row r="51" spans="1:12" x14ac:dyDescent="0.2">
      <c r="A51" s="4"/>
      <c r="B51" s="5">
        <v>0.25081300000000001</v>
      </c>
      <c r="C51" s="5">
        <v>37</v>
      </c>
      <c r="D51" s="5">
        <v>4</v>
      </c>
      <c r="E51" s="5" t="s">
        <v>18</v>
      </c>
      <c r="F51" s="5">
        <v>499</v>
      </c>
      <c r="G51" s="6">
        <v>499</v>
      </c>
      <c r="I51" s="16">
        <f>$B$50-B51</f>
        <v>-8.1300000000000816E-4</v>
      </c>
      <c r="J51" s="21">
        <f>I51/$B$50*100</f>
        <v>-0.32520000000000326</v>
      </c>
      <c r="K51" s="21">
        <f>38-C51</f>
        <v>1</v>
      </c>
      <c r="L51" s="22">
        <f>K51/$C$50*100</f>
        <v>2.6315789473684208</v>
      </c>
    </row>
    <row r="52" spans="1:12" x14ac:dyDescent="0.2">
      <c r="A52" s="4"/>
      <c r="B52" s="5">
        <v>0.25029600000000002</v>
      </c>
      <c r="C52" s="5">
        <v>37</v>
      </c>
      <c r="D52" s="5">
        <v>4</v>
      </c>
      <c r="E52" s="5" t="s">
        <v>18</v>
      </c>
      <c r="F52" s="5">
        <v>499</v>
      </c>
      <c r="G52" s="6">
        <v>499</v>
      </c>
      <c r="I52" s="16">
        <f t="shared" ref="I52:I55" si="29">$B$50-B52</f>
        <v>-2.9600000000001847E-4</v>
      </c>
      <c r="J52" s="21">
        <f t="shared" ref="J52:J55" si="30">I52/$B$50*100</f>
        <v>-0.11840000000000739</v>
      </c>
      <c r="K52" s="21">
        <f t="shared" ref="K52:K61" si="31">38-C52</f>
        <v>1</v>
      </c>
      <c r="L52" s="22">
        <f t="shared" ref="L52:L55" si="32">K52/$C$50*100</f>
        <v>2.6315789473684208</v>
      </c>
    </row>
    <row r="53" spans="1:12" x14ac:dyDescent="0.2">
      <c r="A53" s="4"/>
      <c r="B53" s="5">
        <v>0.25037799999999999</v>
      </c>
      <c r="C53" s="5">
        <v>38</v>
      </c>
      <c r="D53" s="5">
        <v>4</v>
      </c>
      <c r="E53" s="5" t="s">
        <v>18</v>
      </c>
      <c r="F53" s="5">
        <v>499</v>
      </c>
      <c r="G53" s="6">
        <v>499</v>
      </c>
      <c r="I53" s="16">
        <f t="shared" si="29"/>
        <v>-3.7799999999998946E-4</v>
      </c>
      <c r="J53" s="21">
        <f t="shared" si="30"/>
        <v>-0.15119999999999578</v>
      </c>
      <c r="K53" s="21">
        <f t="shared" si="31"/>
        <v>0</v>
      </c>
      <c r="L53" s="22">
        <f t="shared" si="32"/>
        <v>0</v>
      </c>
    </row>
    <row r="54" spans="1:12" x14ac:dyDescent="0.2">
      <c r="A54" s="4"/>
      <c r="B54" s="5">
        <v>0.24997900000000001</v>
      </c>
      <c r="C54" s="5">
        <v>36</v>
      </c>
      <c r="D54" s="5">
        <v>4</v>
      </c>
      <c r="E54" s="5" t="s">
        <v>18</v>
      </c>
      <c r="F54" s="5">
        <v>499</v>
      </c>
      <c r="G54" s="6">
        <v>499</v>
      </c>
      <c r="I54" s="16">
        <f t="shared" si="29"/>
        <v>2.0999999999993246E-5</v>
      </c>
      <c r="J54" s="21">
        <f>-I54/$B$50*100</f>
        <v>-8.3999999999972985E-3</v>
      </c>
      <c r="K54" s="21">
        <f t="shared" si="31"/>
        <v>2</v>
      </c>
      <c r="L54" s="22">
        <f t="shared" si="32"/>
        <v>5.2631578947368416</v>
      </c>
    </row>
    <row r="55" spans="1:12" x14ac:dyDescent="0.2">
      <c r="A55" s="7"/>
      <c r="B55" s="8">
        <v>0.25018899999999999</v>
      </c>
      <c r="C55" s="8">
        <v>37</v>
      </c>
      <c r="D55" s="8">
        <v>4</v>
      </c>
      <c r="E55" s="8" t="s">
        <v>18</v>
      </c>
      <c r="F55" s="8">
        <v>499</v>
      </c>
      <c r="G55" s="9">
        <v>499</v>
      </c>
      <c r="I55" s="17">
        <f t="shared" si="29"/>
        <v>-1.8899999999999473E-4</v>
      </c>
      <c r="J55" s="14">
        <f t="shared" si="30"/>
        <v>-7.5599999999997891E-2</v>
      </c>
      <c r="K55" s="14">
        <f t="shared" si="31"/>
        <v>1</v>
      </c>
      <c r="L55" s="23">
        <f t="shared" si="32"/>
        <v>2.6315789473684208</v>
      </c>
    </row>
    <row r="56" spans="1:12" x14ac:dyDescent="0.2">
      <c r="A56" s="1" t="s">
        <v>16</v>
      </c>
      <c r="B56" s="2">
        <v>0.36</v>
      </c>
      <c r="C56" s="2">
        <v>38</v>
      </c>
      <c r="D56" s="2">
        <v>4</v>
      </c>
      <c r="E56" s="2" t="s">
        <v>18</v>
      </c>
      <c r="F56" s="2">
        <v>450</v>
      </c>
      <c r="G56" s="3">
        <v>800</v>
      </c>
      <c r="I56" s="18">
        <f>J56*B56*100</f>
        <v>8.0139999999998537</v>
      </c>
      <c r="J56" s="18">
        <f>SUM(J57:J61)/5</f>
        <v>0.2226111111111071</v>
      </c>
      <c r="K56" s="19">
        <f>C56*L56/100</f>
        <v>0.99999999999999967</v>
      </c>
      <c r="L56" s="20">
        <f>SUM(L57:L61)/5</f>
        <v>2.6315789473684204</v>
      </c>
    </row>
    <row r="57" spans="1:12" x14ac:dyDescent="0.2">
      <c r="A57" s="4"/>
      <c r="B57" s="5">
        <v>0.359265</v>
      </c>
      <c r="C57" s="5">
        <v>37</v>
      </c>
      <c r="D57" s="5">
        <v>4</v>
      </c>
      <c r="E57" s="5" t="s">
        <v>18</v>
      </c>
      <c r="F57" s="5">
        <v>451</v>
      </c>
      <c r="G57" s="6">
        <v>803</v>
      </c>
      <c r="I57" s="16">
        <f>$B$56-B57</f>
        <v>7.3499999999998566E-4</v>
      </c>
      <c r="J57" s="21">
        <f>I57/$B$56*100</f>
        <v>0.20416666666666269</v>
      </c>
      <c r="K57" s="21">
        <f t="shared" si="31"/>
        <v>1</v>
      </c>
      <c r="L57" s="22">
        <f>K57/$C$56*100</f>
        <v>2.6315789473684208</v>
      </c>
    </row>
    <row r="58" spans="1:12" x14ac:dyDescent="0.2">
      <c r="A58" s="4"/>
      <c r="B58" s="5">
        <v>0.35932700000000001</v>
      </c>
      <c r="C58" s="5">
        <v>38</v>
      </c>
      <c r="D58" s="5">
        <v>4</v>
      </c>
      <c r="E58" s="5" t="s">
        <v>18</v>
      </c>
      <c r="F58" s="5">
        <v>448</v>
      </c>
      <c r="G58" s="6">
        <v>800</v>
      </c>
      <c r="I58" s="16">
        <f t="shared" ref="I58:I61" si="33">$B$56-B58</f>
        <v>6.7299999999997917E-4</v>
      </c>
      <c r="J58" s="21">
        <f t="shared" ref="J58:J61" si="34">I58/$B$56*100</f>
        <v>0.18694444444443867</v>
      </c>
      <c r="K58" s="21">
        <f t="shared" si="31"/>
        <v>0</v>
      </c>
      <c r="L58" s="22">
        <f t="shared" ref="L58:L61" si="35">K58/$C$56*100</f>
        <v>0</v>
      </c>
    </row>
    <row r="59" spans="1:12" x14ac:dyDescent="0.2">
      <c r="A59" s="4"/>
      <c r="B59" s="5">
        <v>0.35922900000000002</v>
      </c>
      <c r="C59" s="5">
        <v>36</v>
      </c>
      <c r="D59" s="5">
        <v>4</v>
      </c>
      <c r="E59" s="5" t="s">
        <v>18</v>
      </c>
      <c r="F59" s="5">
        <v>451</v>
      </c>
      <c r="G59" s="6">
        <v>803</v>
      </c>
      <c r="I59" s="16">
        <f t="shared" si="33"/>
        <v>7.7099999999996616E-4</v>
      </c>
      <c r="J59" s="21">
        <f t="shared" si="34"/>
        <v>0.21416666666665726</v>
      </c>
      <c r="K59" s="21">
        <f t="shared" si="31"/>
        <v>2</v>
      </c>
      <c r="L59" s="22">
        <f t="shared" si="35"/>
        <v>5.2631578947368416</v>
      </c>
    </row>
    <row r="60" spans="1:12" x14ac:dyDescent="0.2">
      <c r="A60" s="4"/>
      <c r="B60" s="5">
        <v>0.35925499999999999</v>
      </c>
      <c r="C60" s="5">
        <v>38</v>
      </c>
      <c r="D60" s="5">
        <v>4</v>
      </c>
      <c r="E60" s="5" t="s">
        <v>18</v>
      </c>
      <c r="F60" s="5">
        <v>448</v>
      </c>
      <c r="G60" s="6">
        <v>803</v>
      </c>
      <c r="I60" s="16">
        <f t="shared" si="33"/>
        <v>7.4499999999999567E-4</v>
      </c>
      <c r="J60" s="21">
        <f t="shared" si="34"/>
        <v>0.20694444444444324</v>
      </c>
      <c r="K60" s="21">
        <f t="shared" si="31"/>
        <v>0</v>
      </c>
      <c r="L60" s="22">
        <f t="shared" si="35"/>
        <v>0</v>
      </c>
    </row>
    <row r="61" spans="1:12" x14ac:dyDescent="0.2">
      <c r="A61" s="7"/>
      <c r="B61" s="8">
        <v>0.35891699999999999</v>
      </c>
      <c r="C61" s="8">
        <v>36</v>
      </c>
      <c r="D61" s="8">
        <v>4</v>
      </c>
      <c r="E61" s="8" t="s">
        <v>18</v>
      </c>
      <c r="F61" s="8">
        <v>445</v>
      </c>
      <c r="G61" s="9">
        <v>803</v>
      </c>
      <c r="I61" s="17">
        <f t="shared" si="33"/>
        <v>1.0830000000000006E-3</v>
      </c>
      <c r="J61" s="14">
        <f t="shared" si="34"/>
        <v>0.30083333333333351</v>
      </c>
      <c r="K61" s="14">
        <f t="shared" si="31"/>
        <v>2</v>
      </c>
      <c r="L61" s="23">
        <f t="shared" si="35"/>
        <v>5.2631578947368416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Vangen Amundsen</dc:creator>
  <cp:lastModifiedBy>Christian Vangen Amundsen</cp:lastModifiedBy>
  <dcterms:created xsi:type="dcterms:W3CDTF">2024-05-09T08:44:49Z</dcterms:created>
  <dcterms:modified xsi:type="dcterms:W3CDTF">2024-06-12T08:26:09Z</dcterms:modified>
</cp:coreProperties>
</file>