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_Documents\Dropbox\Finance\Genesis_Mining\"/>
    </mc:Choice>
  </mc:AlternateContent>
  <bookViews>
    <workbookView xWindow="0" yWindow="0" windowWidth="16380" windowHeight="8196"/>
  </bookViews>
  <sheets>
    <sheet name="Monero" sheetId="1" r:id="rId1"/>
  </sheets>
  <calcPr calcId="152511" iterateDelta="1E-4"/>
</workbook>
</file>

<file path=xl/calcChain.xml><?xml version="1.0" encoding="utf-8"?>
<calcChain xmlns="http://schemas.openxmlformats.org/spreadsheetml/2006/main">
  <c r="I19" i="1" l="1"/>
  <c r="H19" i="1"/>
  <c r="F19" i="1"/>
  <c r="I18" i="1"/>
  <c r="I4" i="1" s="1" a="1"/>
  <c r="I4" i="1" s="1"/>
  <c r="H18" i="1"/>
  <c r="F18" i="1"/>
  <c r="F4" i="1" s="1" a="1"/>
  <c r="F4" i="1" s="1"/>
  <c r="I17" i="1"/>
  <c r="H17" i="1"/>
  <c r="F17" i="1"/>
  <c r="I16" i="1"/>
  <c r="H16" i="1"/>
  <c r="F16" i="1"/>
  <c r="I15" i="1"/>
  <c r="H15" i="1"/>
  <c r="F15" i="1"/>
  <c r="I14" i="1"/>
  <c r="H14" i="1"/>
  <c r="F14" i="1"/>
  <c r="I13" i="1"/>
  <c r="H13" i="1"/>
  <c r="F13" i="1"/>
  <c r="I12" i="1"/>
  <c r="H12" i="1"/>
  <c r="F12" i="1"/>
  <c r="I11" i="1"/>
  <c r="H11" i="1"/>
  <c r="F11" i="1"/>
  <c r="I10" i="1"/>
  <c r="H10" i="1"/>
  <c r="F10" i="1"/>
  <c r="I9" i="1"/>
  <c r="H9" i="1"/>
  <c r="F9" i="1"/>
  <c r="I8" i="1"/>
  <c r="H8" i="1"/>
  <c r="F8" i="1"/>
  <c r="I7" i="1"/>
  <c r="H7" i="1"/>
  <c r="F7" i="1"/>
  <c r="I6" i="1"/>
  <c r="F6" i="1"/>
  <c r="G5" i="1"/>
  <c r="D5" i="1"/>
  <c r="G4" i="1"/>
  <c r="D4" i="1"/>
  <c r="G3" i="1"/>
  <c r="D3" i="1"/>
  <c r="D2" i="1"/>
  <c r="I3" i="1" l="1"/>
  <c r="F5" i="1"/>
  <c r="I2" i="1"/>
  <c r="I5" i="1"/>
  <c r="F3" i="1"/>
</calcChain>
</file>

<file path=xl/sharedStrings.xml><?xml version="1.0" encoding="utf-8"?>
<sst xmlns="http://schemas.openxmlformats.org/spreadsheetml/2006/main" count="43" uniqueCount="32">
  <si>
    <t>Date</t>
  </si>
  <si>
    <t>Time</t>
  </si>
  <si>
    <t>DOW</t>
  </si>
  <si>
    <t>XMR</t>
  </si>
  <si>
    <t>H/s</t>
  </si>
  <si>
    <t>XMR/1HS</t>
  </si>
  <si>
    <t>XMR/USD</t>
  </si>
  <si>
    <t>Diff. Priv</t>
  </si>
  <si>
    <t>USD/DAY</t>
  </si>
  <si>
    <t>Blocks</t>
  </si>
  <si>
    <t>Network Hashrate MH/s</t>
  </si>
  <si>
    <t>Monero Difficulty</t>
  </si>
  <si>
    <t>total</t>
  </si>
  <si>
    <t>max</t>
  </si>
  <si>
    <t>min</t>
  </si>
  <si>
    <t>average</t>
  </si>
  <si>
    <t>ср</t>
  </si>
  <si>
    <t>new</t>
  </si>
  <si>
    <t>четв</t>
  </si>
  <si>
    <t>пет</t>
  </si>
  <si>
    <t>съб</t>
  </si>
  <si>
    <t>нед</t>
  </si>
  <si>
    <t>пон</t>
  </si>
  <si>
    <t>вт</t>
  </si>
  <si>
    <t>09:15</t>
  </si>
  <si>
    <t>14:14</t>
  </si>
  <si>
    <t>14:21</t>
  </si>
  <si>
    <t>09:25</t>
  </si>
  <si>
    <t>08:45</t>
  </si>
  <si>
    <t>08:51</t>
  </si>
  <si>
    <t>09:46</t>
  </si>
  <si>
    <t>09:13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</si>
</sst>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00000"/>
    <numFmt numFmtId="165" formatCode="0.00000000"/>
    <numFmt numFmtId="166" formatCode="m/d/yyyy"/>
    <numFmt numFmtId="167" formatCode="_-* #,##0.00\ _л_в_._-;\-* #,##0.00\ _л_в_._-;_-* \-??\ _л_в_._-;_-@_-"/>
    <numFmt numFmtId="168" formatCode="d\.m\.yyyy"/>
    <numFmt numFmtId="169" formatCode="hh:mm"/>
    <numFmt numFmtId="170" formatCode="#\ ###\ ###\ ###"/>
    <numFmt numFmtId="171" formatCode="d.m.yyyy"/>
    <numFmt numFmtId="172" formatCode="HH:MM"/>
    <numFmt numFmtId="173" formatCode="# ### ### ###"/>
  </numFmts>
  <fonts count="1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204"/>
    </font>
    <font>
      <b/>
      <sz val="10"/>
      <name val="Arial"/>
      <family val="2"/>
      <charset val="1"/>
    </font>
    <font>
      <b/>
      <sz val="11"/>
      <color rgb="FF00B050"/>
      <name val="Calibri"/>
      <family val="2"/>
      <charset val="204"/>
    </font>
    <font>
      <b/>
      <sz val="10"/>
      <color rgb="FF00B050"/>
      <name val="Arial"/>
      <family val="2"/>
      <charset val="1"/>
    </font>
    <font>
      <b/>
      <sz val="11"/>
      <color rgb="FFFF0000"/>
      <name val="Calibri"/>
      <family val="2"/>
      <charset val="204"/>
    </font>
    <font>
      <b/>
      <sz val="10"/>
      <color rgb="FFFF0000"/>
      <name val="Arial"/>
      <family val="2"/>
      <charset val="1"/>
    </font>
    <font>
      <b/>
      <i/>
      <sz val="11"/>
      <color rgb="FF0070C0"/>
      <name val="Calibri"/>
      <family val="2"/>
      <charset val="204"/>
    </font>
    <font>
      <b/>
      <i/>
      <sz val="10"/>
      <color rgb="FF0070C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1" fillId="0" borderId="0" applyBorder="0" applyProtection="0"/>
  </cellStyleXfs>
  <cellXfs count="6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2" fontId="3" fillId="0" borderId="0" xfId="0" applyNumberFormat="1" applyFont="1" applyAlignment="1">
      <alignment horizontal="center"/>
    </xf>
    <xf numFmtId="0" fontId="5" fillId="0" borderId="0" xfId="0" applyFont="1"/>
    <xf numFmtId="164" fontId="5" fillId="0" borderId="0" xfId="0" applyNumberFormat="1" applyFont="1"/>
    <xf numFmtId="165" fontId="5" fillId="0" borderId="0" xfId="0" applyNumberFormat="1" applyFont="1"/>
    <xf numFmtId="2" fontId="5" fillId="0" borderId="0" xfId="0" applyNumberFormat="1" applyFont="1" applyAlignment="1">
      <alignment horizontal="center"/>
    </xf>
    <xf numFmtId="0" fontId="6" fillId="0" borderId="0" xfId="0" applyFont="1"/>
    <xf numFmtId="0" fontId="7" fillId="0" borderId="0" xfId="0" applyFont="1"/>
    <xf numFmtId="164" fontId="7" fillId="0" borderId="0" xfId="0" applyNumberFormat="1" applyFont="1"/>
    <xf numFmtId="165" fontId="7" fillId="0" borderId="0" xfId="0" applyNumberFormat="1" applyFont="1"/>
    <xf numFmtId="2" fontId="7" fillId="0" borderId="0" xfId="0" applyNumberFormat="1" applyFont="1" applyAlignment="1">
      <alignment horizontal="center"/>
    </xf>
    <xf numFmtId="0" fontId="8" fillId="0" borderId="0" xfId="0" applyFont="1"/>
    <xf numFmtId="0" fontId="9" fillId="0" borderId="0" xfId="0" applyFont="1"/>
    <xf numFmtId="164" fontId="9" fillId="0" borderId="0" xfId="0" applyNumberFormat="1" applyFont="1"/>
    <xf numFmtId="165" fontId="9" fillId="0" borderId="0" xfId="0" applyNumberFormat="1" applyFont="1"/>
    <xf numFmtId="2" fontId="9" fillId="0" borderId="0" xfId="0" applyNumberFormat="1" applyFont="1" applyAlignment="1">
      <alignment horizontal="center"/>
    </xf>
    <xf numFmtId="0" fontId="10" fillId="0" borderId="0" xfId="0" applyFont="1"/>
    <xf numFmtId="166" fontId="0" fillId="0" borderId="0" xfId="0" applyNumberFormat="1"/>
    <xf numFmtId="164" fontId="0" fillId="0" borderId="0" xfId="0" applyNumberFormat="1"/>
    <xf numFmtId="165" fontId="0" fillId="0" borderId="0" xfId="0" applyNumberFormat="1"/>
    <xf numFmtId="4" fontId="0" fillId="0" borderId="0" xfId="0" applyNumberFormat="1" applyAlignment="1">
      <alignment horizontal="center"/>
    </xf>
    <xf numFmtId="4" fontId="0" fillId="0" borderId="0" xfId="0" applyNumberFormat="1" applyFont="1" applyAlignment="1">
      <alignment horizontal="right"/>
    </xf>
    <xf numFmtId="2" fontId="0" fillId="0" borderId="0" xfId="0" applyNumberFormat="1" applyAlignment="1">
      <alignment horizontal="center"/>
    </xf>
    <xf numFmtId="167" fontId="0" fillId="0" borderId="0" xfId="0" applyNumberFormat="1"/>
    <xf numFmtId="10" fontId="0" fillId="0" borderId="0" xfId="1" applyNumberFormat="1" applyFont="1" applyBorder="1" applyAlignment="1" applyProtection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168" fontId="0" fillId="0" borderId="0" xfId="0" applyNumberFormat="1" applyAlignment="1">
      <alignment horizontal="right"/>
    </xf>
    <xf numFmtId="169" fontId="0" fillId="0" borderId="0" xfId="0" applyNumberFormat="1" applyFont="1" applyAlignment="1">
      <alignment horizontal="right"/>
    </xf>
    <xf numFmtId="10" fontId="0" fillId="0" borderId="0" xfId="0" applyNumberFormat="1"/>
    <xf numFmtId="170" fontId="0" fillId="0" borderId="0" xfId="0" applyNumberFormat="1" applyAlignment="1">
      <alignment horizontal="center"/>
    </xf>
    <xf numFmtId="171" fontId="0" fillId="0" borderId="0" xfId="0" applyNumberFormat="true">
      <alignment horizontal="right"/>
    </xf>
    <xf numFmtId="172" fontId="0" fillId="0" borderId="0" xfId="0" applyNumberFormat="true">
      <alignment horizontal="right"/>
    </xf>
    <xf numFmtId="10" fontId="0" fillId="0" borderId="0" xfId="0" applyNumberFormat="true"/>
    <xf numFmtId="4" fontId="0" fillId="0" borderId="0" xfId="0" applyNumberFormat="true">
      <alignment horizontal="center"/>
    </xf>
    <xf numFmtId="173" fontId="0" fillId="0" borderId="0" xfId="0" applyNumberFormat="true">
      <alignment horizontal="center"/>
    </xf>
    <xf numFmtId="0" fontId="0" fillId="0" borderId="0" xfId="0"/>
    <xf numFmtId="171" fontId="0" fillId="0" borderId="0" xfId="0" applyNumberFormat="true">
      <alignment horizontal="right"/>
    </xf>
    <xf numFmtId="172" fontId="0" fillId="0" borderId="0" xfId="0" applyNumberFormat="true">
      <alignment horizontal="right"/>
    </xf>
    <xf numFmtId="10" fontId="0" fillId="0" borderId="0" xfId="0" applyNumberFormat="true"/>
    <xf numFmtId="4" fontId="0" fillId="0" borderId="0" xfId="0" applyNumberFormat="true">
      <alignment horizontal="center"/>
    </xf>
    <xf numFmtId="173" fontId="0" fillId="0" borderId="0" xfId="0" applyNumberFormat="true">
      <alignment horizontal="center"/>
    </xf>
    <xf numFmtId="0" fontId="0" fillId="0" borderId="0" xfId="0"/>
    <xf numFmtId="171" fontId="0" fillId="0" borderId="0" xfId="0" applyNumberFormat="true">
      <alignment horizontal="right"/>
    </xf>
    <xf numFmtId="172" fontId="0" fillId="0" borderId="0" xfId="0" applyNumberFormat="true">
      <alignment horizontal="right"/>
    </xf>
    <xf numFmtId="10" fontId="0" fillId="0" borderId="0" xfId="0" applyNumberFormat="true"/>
    <xf numFmtId="4" fontId="0" fillId="0" borderId="0" xfId="0" applyNumberFormat="true">
      <alignment horizontal="center"/>
    </xf>
    <xf numFmtId="173" fontId="0" fillId="0" borderId="0" xfId="0" applyNumberFormat="true">
      <alignment horizontal="center"/>
    </xf>
    <xf numFmtId="0" fontId="0" fillId="0" borderId="0" xfId="0"/>
    <xf numFmtId="171" fontId="0" fillId="0" borderId="0" xfId="0" applyNumberFormat="true">
      <alignment horizontal="right"/>
    </xf>
    <xf numFmtId="172" fontId="0" fillId="0" borderId="0" xfId="0" applyNumberFormat="true">
      <alignment horizontal="right"/>
    </xf>
    <xf numFmtId="10" fontId="0" fillId="0" borderId="0" xfId="0" applyNumberFormat="true"/>
    <xf numFmtId="4" fontId="0" fillId="0" borderId="0" xfId="0" applyNumberFormat="true">
      <alignment horizontal="center"/>
    </xf>
    <xf numFmtId="173" fontId="0" fillId="0" borderId="0" xfId="0" applyNumberFormat="true">
      <alignment horizontal="center"/>
    </xf>
    <xf numFmtId="0" fontId="0" fillId="0" borderId="0" xfId="0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zoomScaleNormal="100" workbookViewId="0">
      <selection activeCell="D19" sqref="D19"/>
    </sheetView>
  </sheetViews>
  <sheetFormatPr defaultRowHeight="14.4" x14ac:dyDescent="0.3"/>
  <cols>
    <col min="1" max="1" width="11.44140625" collapsed="true"/>
    <col min="2" max="3" width="10.109375" collapsed="true"/>
    <col min="4" max="4" width="10.5546875" collapsed="true"/>
    <col min="5" max="5" width="8.5546875" collapsed="true"/>
    <col min="6" max="6" width="13.77734375" collapsed="true"/>
    <col min="7" max="7" width="10.77734375" collapsed="true"/>
    <col min="8" max="8" width="8.5546875" collapsed="true"/>
    <col min="9" max="9" customWidth="true" width="10.33203125" collapsed="true"/>
    <col min="10" max="10" width="8.5546875" collapsed="true"/>
    <col min="11" max="11" width="13.109375" collapsed="true"/>
    <col min="12" max="12" width="13.6640625" collapsed="true"/>
    <col min="13" max="13" width="17.6640625" collapsed="true"/>
    <col min="14" max="14" width="17.88671875" collapsed="true"/>
    <col min="15" max="1025" width="8.5546875" collapsed="true"/>
  </cols>
  <sheetData>
    <row r="1" spans="1:14" ht="29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3"/>
      <c r="K1" s="1" t="s">
        <v>9</v>
      </c>
      <c r="L1" s="4" t="s">
        <v>10</v>
      </c>
      <c r="M1" s="4" t="s">
        <v>11</v>
      </c>
    </row>
    <row r="2" spans="1:14" x14ac:dyDescent="0.3">
      <c r="A2" s="5"/>
      <c r="B2" s="5"/>
      <c r="C2" s="5" t="s">
        <v>12</v>
      </c>
      <c r="D2" s="6">
        <f>SUM(D$6:D110)</f>
        <v>0.13582919999999998</v>
      </c>
      <c r="E2" s="5"/>
      <c r="F2" s="6"/>
      <c r="G2" s="6"/>
      <c r="H2" s="7"/>
      <c r="I2" s="8">
        <f>SUM(I6:I103)</f>
        <v>50.466873288000002</v>
      </c>
    </row>
    <row r="3" spans="1:14" x14ac:dyDescent="0.3">
      <c r="A3" s="5"/>
      <c r="B3" s="5"/>
      <c r="C3" s="9" t="s">
        <v>13</v>
      </c>
      <c r="D3" s="10">
        <f>MAX(D$6:D110)</f>
        <v>1.235E-2</v>
      </c>
      <c r="E3" s="9"/>
      <c r="F3" s="11">
        <f>MAX(F$6:F110)</f>
        <v>9.5000000000000005E-6</v>
      </c>
      <c r="G3" s="12">
        <f>MAX(G$6:G110)</f>
        <v>453.93</v>
      </c>
      <c r="H3" s="13"/>
      <c r="I3" s="12">
        <f>MAX(I$6:I110)</f>
        <v>5.3345853600000002</v>
      </c>
    </row>
    <row r="4" spans="1:14" x14ac:dyDescent="0.3">
      <c r="A4" s="5"/>
      <c r="B4" s="5"/>
      <c r="C4" s="14" t="s">
        <v>14</v>
      </c>
      <c r="D4" s="15">
        <f>MIN(D$6:D110)</f>
        <v>9.4249999999999994E-3</v>
      </c>
      <c r="E4" s="14"/>
      <c r="F4" s="16">
        <f t="array" ref="F4">MIN(IF(F$6:F110 &lt;&gt;0,F$6:F110))</f>
        <v>7.2499999999999992E-6</v>
      </c>
      <c r="G4" s="17">
        <f>MIN(G$6:G110)</f>
        <v>320.27999999999997</v>
      </c>
      <c r="H4" s="18"/>
      <c r="I4" s="17">
        <f t="array" ref="I4">MIN(IF(I$6:I110 &lt;&gt;0,I$6:I110))</f>
        <v>3.4145612799999996</v>
      </c>
    </row>
    <row r="5" spans="1:14" x14ac:dyDescent="0.3">
      <c r="A5" s="5"/>
      <c r="B5" s="5"/>
      <c r="C5" s="19" t="s">
        <v>15</v>
      </c>
      <c r="D5" s="20">
        <f>AVERAGE(D$6:D110)</f>
        <v>1.0448399999999998E-2</v>
      </c>
      <c r="E5" s="19"/>
      <c r="F5" s="21">
        <f>AVERAGE(F$6:F110)</f>
        <v>7.4631428571428569E-6</v>
      </c>
      <c r="G5" s="22">
        <f>AVERAGE(G$6:G110)</f>
        <v>372.29571428571427</v>
      </c>
      <c r="H5" s="23"/>
      <c r="I5" s="22">
        <f>AVERAGE(I$6:I110)</f>
        <v>3.6047766634285714</v>
      </c>
    </row>
    <row r="6" spans="1:14" x14ac:dyDescent="0.3">
      <c r="A6" s="35">
        <v>43089</v>
      </c>
      <c r="B6" s="24"/>
      <c r="C6" s="24" t="s">
        <v>16</v>
      </c>
      <c r="D6" s="25">
        <v>1.235E-2</v>
      </c>
      <c r="E6">
        <v>1300</v>
      </c>
      <c r="F6" s="26">
        <f t="shared" ref="F6:F19" si="0">D6/E6</f>
        <v>9.5000000000000005E-6</v>
      </c>
      <c r="G6" s="27">
        <v>382.04</v>
      </c>
      <c r="H6" s="28" t="s">
        <v>17</v>
      </c>
      <c r="I6" s="29">
        <f t="shared" ref="I6:I19" si="1">D6*G6</f>
        <v>4.7181940000000004</v>
      </c>
      <c r="K6" s="38">
        <v>1469916</v>
      </c>
      <c r="L6" s="27">
        <v>460</v>
      </c>
      <c r="M6" s="38">
        <v>55189206727</v>
      </c>
      <c r="N6" s="30"/>
    </row>
    <row r="7" spans="1:14" x14ac:dyDescent="0.3">
      <c r="A7" s="35">
        <v>43090</v>
      </c>
      <c r="B7" s="24"/>
      <c r="C7" s="24" t="s">
        <v>18</v>
      </c>
      <c r="D7" s="25">
        <v>1.1752E-2</v>
      </c>
      <c r="E7">
        <v>1300</v>
      </c>
      <c r="F7" s="26">
        <f t="shared" si="0"/>
        <v>9.0399999999999998E-6</v>
      </c>
      <c r="G7" s="27">
        <v>453.93</v>
      </c>
      <c r="H7" s="31">
        <f t="shared" ref="H7:H19" si="2">G7/G6-1</f>
        <v>0.18817401319233573</v>
      </c>
      <c r="I7" s="29">
        <f t="shared" si="1"/>
        <v>5.3345853600000002</v>
      </c>
      <c r="K7" s="38">
        <v>1469916</v>
      </c>
      <c r="L7" s="27">
        <v>483</v>
      </c>
      <c r="M7" s="38">
        <v>57949860443</v>
      </c>
    </row>
    <row r="8" spans="1:14" x14ac:dyDescent="0.3">
      <c r="A8" s="35">
        <v>43091</v>
      </c>
      <c r="B8" s="24"/>
      <c r="C8" s="24" t="s">
        <v>19</v>
      </c>
      <c r="D8" s="25">
        <v>1.1180000000000001E-2</v>
      </c>
      <c r="E8">
        <v>1300</v>
      </c>
      <c r="F8" s="26">
        <f t="shared" si="0"/>
        <v>8.6000000000000007E-6</v>
      </c>
      <c r="G8" s="32">
        <v>320.27999999999997</v>
      </c>
      <c r="H8" s="31">
        <f t="shared" si="2"/>
        <v>-0.29442865640076676</v>
      </c>
      <c r="I8" s="29">
        <f t="shared" si="1"/>
        <v>3.5807303999999998</v>
      </c>
      <c r="K8" s="38">
        <v>1469916</v>
      </c>
      <c r="L8" s="27">
        <v>451.3</v>
      </c>
      <c r="M8" s="38">
        <v>54155462791</v>
      </c>
    </row>
    <row r="9" spans="1:14" x14ac:dyDescent="0.3">
      <c r="A9" s="35">
        <v>43092</v>
      </c>
      <c r="B9" s="24"/>
      <c r="C9" s="24" t="s">
        <v>20</v>
      </c>
      <c r="D9" s="25">
        <v>1.04E-2</v>
      </c>
      <c r="E9">
        <v>1300</v>
      </c>
      <c r="F9" s="26">
        <f t="shared" si="0"/>
        <v>7.9999999999999996E-6</v>
      </c>
      <c r="G9" s="32">
        <v>399.48</v>
      </c>
      <c r="H9" s="31">
        <f t="shared" si="2"/>
        <v>0.24728362682652705</v>
      </c>
      <c r="I9" s="29">
        <f t="shared" si="1"/>
        <v>4.1545920000000001</v>
      </c>
      <c r="K9" s="38">
        <v>1469916</v>
      </c>
      <c r="L9" s="27">
        <v>451.3</v>
      </c>
      <c r="M9" s="38">
        <v>54155462791</v>
      </c>
    </row>
    <row r="10" spans="1:14" x14ac:dyDescent="0.3">
      <c r="A10" s="35">
        <v>43093</v>
      </c>
      <c r="B10" s="24"/>
      <c r="C10" s="24" t="s">
        <v>21</v>
      </c>
      <c r="D10">
        <v>1.0322E-2</v>
      </c>
      <c r="E10">
        <v>1300</v>
      </c>
      <c r="F10" s="26">
        <f t="shared" si="0"/>
        <v>7.9400000000000002E-6</v>
      </c>
      <c r="G10" s="32">
        <v>333.79</v>
      </c>
      <c r="H10" s="31">
        <f t="shared" si="2"/>
        <v>-0.16443877040152199</v>
      </c>
      <c r="I10" s="29">
        <f t="shared" si="1"/>
        <v>3.44538038</v>
      </c>
      <c r="K10" s="38">
        <v>1469916</v>
      </c>
      <c r="L10" s="27">
        <v>451.3</v>
      </c>
      <c r="M10" s="38">
        <v>54155462791</v>
      </c>
    </row>
    <row r="11" spans="1:14" x14ac:dyDescent="0.3">
      <c r="A11" s="35">
        <v>43094</v>
      </c>
      <c r="B11" s="24"/>
      <c r="C11" s="24" t="s">
        <v>22</v>
      </c>
      <c r="D11">
        <v>1.0581999999999999E-2</v>
      </c>
      <c r="E11">
        <v>1300</v>
      </c>
      <c r="F11" s="26">
        <f t="shared" si="0"/>
        <v>8.14E-6</v>
      </c>
      <c r="G11" s="32">
        <v>339.39</v>
      </c>
      <c r="H11" s="31">
        <f t="shared" si="2"/>
        <v>1.67770154887803E-2</v>
      </c>
      <c r="I11" s="29">
        <f t="shared" si="1"/>
        <v>3.5914249799999998</v>
      </c>
      <c r="K11" s="38">
        <v>1469916</v>
      </c>
      <c r="L11" s="27">
        <v>451.3</v>
      </c>
      <c r="M11" s="38">
        <v>54155462791</v>
      </c>
    </row>
    <row r="12" spans="1:14" x14ac:dyDescent="0.3">
      <c r="A12" s="35">
        <v>43095</v>
      </c>
      <c r="B12" s="24"/>
      <c r="C12" s="24" t="s">
        <v>23</v>
      </c>
      <c r="D12">
        <v>1.0361E-2</v>
      </c>
      <c r="E12">
        <v>1300</v>
      </c>
      <c r="F12" s="26">
        <f t="shared" si="0"/>
        <v>7.9699999999999999E-6</v>
      </c>
      <c r="G12" s="32">
        <v>363.85</v>
      </c>
      <c r="H12" s="31">
        <f t="shared" si="2"/>
        <v>7.207047938949307E-2</v>
      </c>
      <c r="I12" s="29">
        <f t="shared" si="1"/>
        <v>3.7698498500000004</v>
      </c>
      <c r="K12" s="38">
        <v>1469916</v>
      </c>
      <c r="L12" s="27">
        <v>451.3</v>
      </c>
      <c r="M12" s="38">
        <v>54155462791</v>
      </c>
    </row>
    <row r="13" spans="1:14" x14ac:dyDescent="0.3">
      <c r="A13" s="35">
        <v>43096</v>
      </c>
      <c r="B13" s="24"/>
      <c r="C13" s="24" t="s">
        <v>16</v>
      </c>
      <c r="D13">
        <v>1.0569E-2</v>
      </c>
      <c r="E13">
        <v>1300</v>
      </c>
      <c r="F13" s="26">
        <f t="shared" si="0"/>
        <v>8.1300000000000001E-6</v>
      </c>
      <c r="G13" s="33">
        <v>385.43</v>
      </c>
      <c r="H13" s="31">
        <f t="shared" si="2"/>
        <v>5.9310155283770705E-2</v>
      </c>
      <c r="I13" s="29">
        <f t="shared" si="1"/>
        <v>4.0736096699999997</v>
      </c>
      <c r="K13" s="38">
        <v>1469916</v>
      </c>
      <c r="L13" s="27">
        <v>451.3</v>
      </c>
      <c r="M13" s="38">
        <v>54155462791</v>
      </c>
    </row>
    <row r="14" spans="1:14" x14ac:dyDescent="0.3">
      <c r="A14" s="35">
        <v>43097</v>
      </c>
      <c r="B14" s="24"/>
      <c r="C14" s="24" t="s">
        <v>18</v>
      </c>
      <c r="D14" s="25">
        <v>9.8799999999999999E-3</v>
      </c>
      <c r="E14">
        <v>1300</v>
      </c>
      <c r="F14" s="26">
        <f t="shared" si="0"/>
        <v>7.6000000000000001E-6</v>
      </c>
      <c r="G14" s="33">
        <v>386.41</v>
      </c>
      <c r="H14" s="31">
        <f t="shared" si="2"/>
        <v>2.5426147419764789E-3</v>
      </c>
      <c r="I14" s="29">
        <f t="shared" si="1"/>
        <v>3.8177308000000001</v>
      </c>
      <c r="K14" s="38">
        <v>1469916</v>
      </c>
      <c r="L14" s="27">
        <v>451.3</v>
      </c>
      <c r="M14" s="38">
        <v>54155462791</v>
      </c>
    </row>
    <row r="15" spans="1:14" x14ac:dyDescent="0.3">
      <c r="A15" s="35">
        <v>43098</v>
      </c>
      <c r="B15" s="24"/>
      <c r="C15" s="24" t="s">
        <v>19</v>
      </c>
      <c r="D15">
        <v>9.4249999999999994E-3</v>
      </c>
      <c r="E15">
        <v>1300</v>
      </c>
      <c r="F15" s="26">
        <f t="shared" si="0"/>
        <v>7.2499999999999992E-6</v>
      </c>
      <c r="G15" s="32">
        <v>379.42</v>
      </c>
      <c r="H15" s="31">
        <f t="shared" si="2"/>
        <v>-1.8089593954607852E-2</v>
      </c>
      <c r="I15" s="29">
        <f t="shared" si="1"/>
        <v>3.5760334999999999</v>
      </c>
      <c r="K15" s="38">
        <v>1469916</v>
      </c>
      <c r="L15" s="27">
        <v>451.3</v>
      </c>
      <c r="M15" s="38">
        <v>54155462791</v>
      </c>
    </row>
    <row r="16" spans="1:14" x14ac:dyDescent="0.3">
      <c r="A16" s="35">
        <v>43099.385524999998</v>
      </c>
      <c r="B16" s="34" t="s">
        <v>24</v>
      </c>
      <c r="C16" t="s">
        <v>20</v>
      </c>
      <c r="D16">
        <v>9.776E-3</v>
      </c>
      <c r="E16">
        <v>1300</v>
      </c>
      <c r="F16" s="26">
        <f t="shared" si="0"/>
        <v>7.52E-6</v>
      </c>
      <c r="G16" s="32">
        <v>349.28</v>
      </c>
      <c r="H16" s="31">
        <f t="shared" si="2"/>
        <v>-7.9437035475199091E-2</v>
      </c>
      <c r="I16" s="29">
        <f t="shared" si="1"/>
        <v>3.4145612799999996</v>
      </c>
      <c r="K16" s="38">
        <v>1475978</v>
      </c>
      <c r="L16" s="27">
        <v>578.99</v>
      </c>
      <c r="M16" s="38">
        <v>69478282182</v>
      </c>
    </row>
    <row r="17" spans="1:13" x14ac:dyDescent="0.3">
      <c r="A17" s="35">
        <v>43100.593424745399</v>
      </c>
      <c r="B17" s="36" t="s">
        <v>25</v>
      </c>
      <c r="C17" s="3" t="s">
        <v>21</v>
      </c>
      <c r="D17" s="25">
        <v>9.75E-3</v>
      </c>
      <c r="E17" s="3">
        <v>1300</v>
      </c>
      <c r="F17" s="26">
        <f t="shared" si="0"/>
        <v>7.5000000000000002E-6</v>
      </c>
      <c r="G17" s="27">
        <v>352.3</v>
      </c>
      <c r="H17" s="37">
        <f t="shared" si="2"/>
        <v>8.6463582226294911E-3</v>
      </c>
      <c r="I17" s="27">
        <f t="shared" si="1"/>
        <v>3.4349250000000002</v>
      </c>
      <c r="K17" s="38">
        <v>1476837</v>
      </c>
      <c r="L17" s="27">
        <v>537.87</v>
      </c>
      <c r="M17" s="38">
        <v>64544903524</v>
      </c>
    </row>
    <row r="18" spans="1:13" x14ac:dyDescent="0.3">
      <c r="A18" s="35">
        <v>43101.598554178199</v>
      </c>
      <c r="B18" s="36" t="s">
        <v>26</v>
      </c>
      <c r="C18" s="3" t="s">
        <v>22</v>
      </c>
      <c r="D18">
        <v>9.4821999999999997E-3</v>
      </c>
      <c r="E18" s="3">
        <v>1300</v>
      </c>
      <c r="F18" s="3">
        <f t="shared" si="0"/>
        <v>7.294E-6</v>
      </c>
      <c r="G18" s="27">
        <v>374.94</v>
      </c>
      <c r="H18" s="37">
        <f t="shared" si="2"/>
        <v>6.4263411864887932E-2</v>
      </c>
      <c r="I18" s="27">
        <f t="shared" si="1"/>
        <v>3.5552560679999998</v>
      </c>
      <c r="K18" s="38">
        <v>1477196</v>
      </c>
      <c r="L18" s="27">
        <v>544.38</v>
      </c>
      <c r="M18" s="38">
        <v>65326084066</v>
      </c>
    </row>
    <row r="19" spans="1:13" x14ac:dyDescent="0.3">
      <c r="A19" s="35">
        <v>43102.392556145802</v>
      </c>
      <c r="B19" s="36" t="s">
        <v>27</v>
      </c>
      <c r="C19" s="3" t="s">
        <v>23</v>
      </c>
      <c r="E19" s="3">
        <v>1300</v>
      </c>
      <c r="F19" s="3">
        <f t="shared" si="0"/>
        <v>0</v>
      </c>
      <c r="G19" s="27">
        <v>391.6</v>
      </c>
      <c r="H19" s="37">
        <f t="shared" si="2"/>
        <v>4.4433776070837983E-2</v>
      </c>
      <c r="I19" s="27">
        <f t="shared" si="1"/>
        <v>0</v>
      </c>
      <c r="K19" s="38">
        <v>1477196</v>
      </c>
      <c r="L19" s="27">
        <v>544.38</v>
      </c>
      <c r="M19" s="38">
        <v>65326084066</v>
      </c>
    </row>
    <row r="20">
      <c r="A20" s="39" t="n">
        <v>43103.36487630787</v>
      </c>
      <c r="B20" s="40" t="s">
        <v>28</v>
      </c>
      <c r="C20" s="44" t="s">
        <v>16</v>
      </c>
      <c r="D20"/>
      <c r="E20" s="44" t="n">
        <v>1300.0</v>
      </c>
      <c r="F20" s="44">
        <f>D20/E20</f>
      </c>
      <c r="G20" s="42" t="n">
        <v>401.3</v>
      </c>
      <c r="H20" s="41">
        <f>G20/G19-1</f>
      </c>
      <c r="I20" s="42">
        <f>D20*G20</f>
      </c>
      <c r="J20"/>
      <c r="K20" s="43" t="n">
        <v>1477196.0</v>
      </c>
      <c r="L20" s="42" t="n">
        <v>544.38</v>
      </c>
      <c r="M20" s="43" t="n">
        <v>6.5326084066E10</v>
      </c>
    </row>
    <row r="21">
      <c r="A21" s="45" t="n">
        <v>43104.369191631944</v>
      </c>
      <c r="B21" s="46" t="s">
        <v>29</v>
      </c>
      <c r="C21" s="50" t="s">
        <v>18</v>
      </c>
      <c r="D21"/>
      <c r="E21" s="50" t="n">
        <v>1300.0</v>
      </c>
      <c r="F21" s="50">
        <f>D21/E21</f>
      </c>
      <c r="G21" s="48" t="n">
        <v>412.35</v>
      </c>
      <c r="H21" s="47">
        <f>G21/G20-1</f>
      </c>
      <c r="I21" s="48">
        <f>D21*G21</f>
      </c>
      <c r="J21"/>
      <c r="K21" s="49" t="n">
        <v>1479585.0</v>
      </c>
      <c r="L21" s="48" t="n">
        <v>592.89</v>
      </c>
      <c r="M21" s="49" t="n">
        <v>7.1146575075E10</v>
      </c>
    </row>
    <row r="22">
      <c r="A22" s="51" t="n">
        <v>43105.40736247685</v>
      </c>
      <c r="B22" s="52" t="s">
        <v>30</v>
      </c>
      <c r="C22" s="56" t="s">
        <v>19</v>
      </c>
      <c r="D22"/>
      <c r="E22" s="56" t="n">
        <v>1300.0</v>
      </c>
      <c r="F22" s="56">
        <f>D22/E22</f>
      </c>
      <c r="G22" s="54" t="n">
        <v>394.32</v>
      </c>
      <c r="H22" s="53">
        <f>G22/G21-1</f>
      </c>
      <c r="I22" s="54">
        <f>D22*G22</f>
      </c>
      <c r="J22"/>
      <c r="K22" s="55" t="n">
        <v>1480333.0</v>
      </c>
      <c r="L22" s="54" t="n">
        <v>562.91</v>
      </c>
      <c r="M22" s="55" t="n">
        <v>6.7549412117E10</v>
      </c>
    </row>
    <row r="23">
      <c r="A23" s="57" t="n">
        <v>43108.384121145835</v>
      </c>
      <c r="B23" s="58" t="s">
        <v>31</v>
      </c>
      <c r="C23" s="62" t="s">
        <v>22</v>
      </c>
      <c r="D23"/>
      <c r="E23" s="62" t="n">
        <v>1300.0</v>
      </c>
      <c r="F23" s="62">
        <f>D23/E23</f>
      </c>
      <c r="G23" s="60" t="n">
        <v>436.26</v>
      </c>
      <c r="H23" s="59">
        <f>G23/G22-1</f>
      </c>
      <c r="I23" s="60">
        <f>D23*G23</f>
      </c>
      <c r="J23"/>
      <c r="K23" s="61" t="n">
        <v>1482448.0</v>
      </c>
      <c r="L23" s="60" t="n">
        <v>592.89</v>
      </c>
      <c r="M23" s="61" t="n">
        <v>7.1146226342E10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Monero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en-US</dc:language>
  <lastModifiedBy>CvetanG</lastModifiedBy>
  <dcterms:modified xsi:type="dcterms:W3CDTF">2018-01-02T22:34:42Z</dcterms:modified>
  <revision>0</revision>
</coreProperties>
</file>