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vIMQod+gGVjDYiQWrHP+JjVk48n5E6TXVOJkBQdQ5GU="/>
    </ext>
  </extLst>
</workbook>
</file>

<file path=xl/sharedStrings.xml><?xml version="1.0" encoding="utf-8"?>
<sst xmlns="http://schemas.openxmlformats.org/spreadsheetml/2006/main" count="42" uniqueCount="40">
  <si>
    <t>Esforço plannejado</t>
  </si>
  <si>
    <t>valor homem-hora (R$)</t>
  </si>
  <si>
    <t>Budget At Completion (BAC)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</si>
  <si>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</si>
  <si>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</si>
  <si>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</si>
  <si>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</si>
  <si>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</si>
  <si>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</si>
  <si>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</si>
  <si>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</si>
  <si>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</si>
  <si>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</si>
  <si>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</si>
  <si>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</si>
  <si>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</si>
  <si>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</si>
  <si>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</si>
  <si>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</si>
  <si>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</si>
  <si>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</si>
  <si>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</si>
  <si>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</si>
  <si>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</si>
  <si>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</si>
  <si>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Homens hora planejados</t>
  </si>
  <si>
    <t>Planned Value (PV)(R$S)</t>
  </si>
  <si>
    <t>Planned % Complete (P%C)</t>
  </si>
  <si>
    <t>Earned Value (EV)(R$S)</t>
  </si>
  <si>
    <t>Actual Complete (A%C)</t>
  </si>
  <si>
    <t>Homens hora esforço realizado</t>
  </si>
  <si>
    <t>Actual Cost (AC)(R$)</t>
  </si>
  <si>
    <t>SPI</t>
  </si>
  <si>
    <t>SV</t>
  </si>
  <si>
    <t>CPI</t>
  </si>
  <si>
    <t>CV</t>
  </si>
  <si>
    <t>Homens hora esforço real</t>
  </si>
  <si>
    <t>PV</t>
  </si>
  <si>
    <t>EV</t>
  </si>
  <si>
    <t>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</si>
</sst>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color theme="1"/>
      <name val="Aptos Narrow"/>
    </font>
    <font>
      <color theme="1"/>
      <name val="Arial"/>
    </font>
    <font>
      <sz val="11.0"/>
      <color rgb="FFFF0000"/>
      <name val="Aptos Narrow"/>
    </font>
    <font>
      <sz val="11.0"/>
      <color theme="1"/>
      <name val="Aptos Narrow"/>
    </font>
    <font>
      <sz val="11.0"/>
      <color rgb="FFFF0000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PV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Planilha1!$E$6:$P$6</c:f>
            </c:strRef>
          </c:cat>
          <c:val>
            <c:numRef>
              <c:f>Planilha1!$E$22:$P$22</c:f>
              <c:numCache/>
            </c:numRef>
          </c:val>
          <c:smooth val="0"/>
        </c:ser>
        <c:ser>
          <c:idx val="1"/>
          <c:order val="1"/>
          <c:tx>
            <c:v>EV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Planilha1!$E$6:$P$6</c:f>
            </c:strRef>
          </c:cat>
          <c:val>
            <c:numRef>
              <c:f>Planilha1!$E$23:$P$23</c:f>
              <c:numCache/>
            </c:numRef>
          </c:val>
          <c:smooth val="0"/>
        </c:ser>
        <c:ser>
          <c:idx val="2"/>
          <c:order val="2"/>
          <c:tx>
            <c:v>AC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Planilha1!$E$6:$P$6</c:f>
            </c:strRef>
          </c:cat>
          <c:val>
            <c:numRef>
              <c:f>Planilha1!$E$24:$P$24</c:f>
              <c:numCache/>
            </c:numRef>
          </c:val>
          <c:smooth val="0"/>
        </c:ser>
        <c:axId val="1921809907"/>
        <c:axId val="26775557"/>
      </c:lineChart>
      <c:catAx>
        <c:axId val="1921809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775557"/>
      </c:catAx>
      <c:valAx>
        <c:axId val="26775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18099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5771404399553325"/>
          <c:y val="0.06978879706152434"/>
          <c:w val="0.9096806903052321"/>
          <c:h val="0.7906579032992777"/>
        </c:manualLayout>
      </c:layout>
      <c:lineChart>
        <c:ser>
          <c:idx val="0"/>
          <c:order val="0"/>
          <c:tx>
            <c:v>SPI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Planilha1!$E$6:$L$6</c:f>
            </c:strRef>
          </c:cat>
          <c:val>
            <c:numRef>
              <c:f>Planilha1!$E$26:$L$26</c:f>
              <c:numCache/>
            </c:numRef>
          </c:val>
          <c:smooth val="0"/>
        </c:ser>
        <c:ser>
          <c:idx val="1"/>
          <c:order val="1"/>
          <c:tx>
            <c:v>CPI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Planilha1!$E$6:$L$6</c:f>
            </c:strRef>
          </c:cat>
          <c:val>
            <c:numRef>
              <c:f>Planilha1!$E$27:$L$27</c:f>
              <c:numCache/>
            </c:numRef>
          </c:val>
          <c:smooth val="0"/>
        </c:ser>
        <c:axId val="1850799508"/>
        <c:axId val="336319335"/>
      </c:lineChart>
      <c:catAx>
        <c:axId val="1850799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6319335"/>
      </c:catAx>
      <c:valAx>
        <c:axId val="336319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07995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171450</xdr:colOff>
      <xdr:row>31</xdr:row>
      <xdr:rowOff>76200</xdr:rowOff>
    </xdr:from>
    <xdr:ext cx="8086725" cy="5162550"/>
    <xdr:graphicFrame>
      <xdr:nvGraphicFramePr>
        <xdr:cNvPr id="173219601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161925</xdr:colOff>
      <xdr:row>33</xdr:row>
      <xdr:rowOff>152400</xdr:rowOff>
    </xdr:from>
    <xdr:ext cx="6438900" cy="3629025"/>
    <xdr:graphicFrame>
      <xdr:nvGraphicFramePr>
        <xdr:cNvPr id="204022346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29.25"/>
    <col customWidth="1" min="5" max="26" width="8.63"/>
  </cols>
  <sheetData>
    <row r="1">
      <c r="D1" s="1" t="s">
        <v>0</v>
      </c>
      <c r="E1" s="1">
        <v>104.9</v>
      </c>
    </row>
    <row r="2">
      <c r="D2" s="1" t="s">
        <v>1</v>
      </c>
      <c r="E2" s="1">
        <f>E3/E1</f>
        <v>59.58055291</v>
      </c>
    </row>
    <row r="3">
      <c r="D3" s="1" t="s">
        <v>2</v>
      </c>
      <c r="E3" s="1">
        <f>6250</f>
        <v>6250</v>
      </c>
    </row>
    <row r="5"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</row>
    <row r="6"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  <c r="K6" s="1" t="s">
        <v>19</v>
      </c>
      <c r="L6" s="1" t="s">
        <v>20</v>
      </c>
      <c r="M6" s="1" t="s">
        <v>21</v>
      </c>
      <c r="N6" s="1" t="s">
        <v>22</v>
      </c>
      <c r="O6" s="1" t="s">
        <v>23</v>
      </c>
      <c r="P6" s="1" t="s">
        <v>24</v>
      </c>
    </row>
    <row r="7">
      <c r="D7" s="3" t="s">
        <v>25</v>
      </c>
      <c r="E7" s="3">
        <v>1.75</v>
      </c>
      <c r="F7" s="3">
        <v>14.85</v>
      </c>
      <c r="G7" s="3">
        <v>30.6</v>
      </c>
      <c r="H7" s="3">
        <v>75.1</v>
      </c>
      <c r="I7" s="3">
        <v>80.1</v>
      </c>
      <c r="J7" s="3">
        <v>83.1</v>
      </c>
      <c r="K7" s="3">
        <v>87.1</v>
      </c>
      <c r="L7" s="3">
        <v>91.1</v>
      </c>
      <c r="M7" s="3">
        <v>93.5</v>
      </c>
      <c r="N7" s="3">
        <v>95.2</v>
      </c>
      <c r="O7" s="3">
        <v>100.9</v>
      </c>
      <c r="P7" s="3">
        <v>104.9</v>
      </c>
    </row>
    <row r="8">
      <c r="D8" s="1" t="s">
        <v>26</v>
      </c>
      <c r="E8" s="1">
        <f t="shared" ref="E8:H8" si="1">($E2*E7)</f>
        <v>104.2659676</v>
      </c>
      <c r="F8" s="1">
        <f t="shared" si="1"/>
        <v>884.7712107</v>
      </c>
      <c r="G8" s="1">
        <f t="shared" si="1"/>
        <v>1823.164919</v>
      </c>
      <c r="H8" s="1">
        <f t="shared" si="1"/>
        <v>4474.499523</v>
      </c>
      <c r="I8" s="1">
        <f t="shared" ref="I8:P8" si="2">($E3*I9)/100</f>
        <v>4772.402288</v>
      </c>
      <c r="J8" s="1">
        <f t="shared" si="2"/>
        <v>4951.143947</v>
      </c>
      <c r="K8" s="1">
        <f t="shared" si="2"/>
        <v>5189.466158</v>
      </c>
      <c r="L8" s="1">
        <f t="shared" si="2"/>
        <v>5427.78837</v>
      </c>
      <c r="M8" s="1">
        <f t="shared" si="2"/>
        <v>5570.781697</v>
      </c>
      <c r="N8" s="1">
        <f t="shared" si="2"/>
        <v>5672.068637</v>
      </c>
      <c r="O8" s="1">
        <f t="shared" si="2"/>
        <v>6011.677788</v>
      </c>
      <c r="P8" s="1">
        <f t="shared" si="2"/>
        <v>6250</v>
      </c>
    </row>
    <row r="9">
      <c r="D9" s="1" t="s">
        <v>27</v>
      </c>
      <c r="E9" s="1">
        <f t="shared" ref="E9:P9" si="3">(E7/$E1)*100</f>
        <v>1.668255481</v>
      </c>
      <c r="F9" s="1">
        <f t="shared" si="3"/>
        <v>14.15633937</v>
      </c>
      <c r="G9" s="1">
        <f t="shared" si="3"/>
        <v>29.1706387</v>
      </c>
      <c r="H9" s="1">
        <f t="shared" si="3"/>
        <v>71.59199237</v>
      </c>
      <c r="I9" s="1">
        <f t="shared" si="3"/>
        <v>76.35843661</v>
      </c>
      <c r="J9" s="1">
        <f t="shared" si="3"/>
        <v>79.21830315</v>
      </c>
      <c r="K9" s="1">
        <f t="shared" si="3"/>
        <v>83.03145853</v>
      </c>
      <c r="L9" s="1">
        <f t="shared" si="3"/>
        <v>86.84461392</v>
      </c>
      <c r="M9" s="1">
        <f t="shared" si="3"/>
        <v>89.13250715</v>
      </c>
      <c r="N9" s="1">
        <f t="shared" si="3"/>
        <v>90.75309819</v>
      </c>
      <c r="O9" s="1">
        <f t="shared" si="3"/>
        <v>96.18684461</v>
      </c>
      <c r="P9" s="1">
        <f t="shared" si="3"/>
        <v>100</v>
      </c>
    </row>
    <row r="10">
      <c r="D10" s="4" t="s">
        <v>28</v>
      </c>
      <c r="E10" s="1">
        <f t="shared" ref="E10:P10" si="4">($E3*E11)/100</f>
        <v>104.2659676</v>
      </c>
      <c r="F10" s="1">
        <f t="shared" si="4"/>
        <v>884.7712107</v>
      </c>
      <c r="G10" s="1">
        <f t="shared" si="4"/>
        <v>1882.745472</v>
      </c>
      <c r="H10" s="1">
        <f t="shared" si="4"/>
        <v>4447.688275</v>
      </c>
      <c r="I10" s="1">
        <f t="shared" si="4"/>
        <v>4534.080076</v>
      </c>
      <c r="J10" s="1">
        <f t="shared" si="4"/>
        <v>4891.563394</v>
      </c>
      <c r="K10" s="1">
        <f t="shared" si="4"/>
        <v>5141.801716</v>
      </c>
      <c r="L10" s="1">
        <f t="shared" si="4"/>
        <v>5189.466158</v>
      </c>
      <c r="M10" s="1">
        <f t="shared" si="4"/>
        <v>0</v>
      </c>
      <c r="N10" s="1">
        <f t="shared" si="4"/>
        <v>0</v>
      </c>
      <c r="O10" s="1">
        <f t="shared" si="4"/>
        <v>0</v>
      </c>
      <c r="P10" s="1">
        <f t="shared" si="4"/>
        <v>0</v>
      </c>
    </row>
    <row r="11">
      <c r="D11" s="1" t="s">
        <v>29</v>
      </c>
      <c r="E11" s="1">
        <f t="shared" ref="E11:P11" si="5">(E12/$E1)*100</f>
        <v>1.668255481</v>
      </c>
      <c r="F11" s="1">
        <f t="shared" si="5"/>
        <v>14.15633937</v>
      </c>
      <c r="G11" s="1">
        <f t="shared" si="5"/>
        <v>30.12392755</v>
      </c>
      <c r="H11" s="1">
        <f t="shared" si="5"/>
        <v>71.16301239</v>
      </c>
      <c r="I11" s="1">
        <f t="shared" si="5"/>
        <v>72.54528122</v>
      </c>
      <c r="J11" s="1">
        <f t="shared" si="5"/>
        <v>78.2650143</v>
      </c>
      <c r="K11" s="1">
        <f t="shared" si="5"/>
        <v>82.26882745</v>
      </c>
      <c r="L11" s="1">
        <f t="shared" si="5"/>
        <v>83.03145853</v>
      </c>
      <c r="M11" s="1">
        <f t="shared" si="5"/>
        <v>0</v>
      </c>
      <c r="N11" s="1">
        <f t="shared" si="5"/>
        <v>0</v>
      </c>
      <c r="O11" s="1">
        <f t="shared" si="5"/>
        <v>0</v>
      </c>
      <c r="P11" s="1">
        <f t="shared" si="5"/>
        <v>0</v>
      </c>
    </row>
    <row r="12">
      <c r="D12" s="3" t="s">
        <v>30</v>
      </c>
      <c r="E12" s="3">
        <v>1.75</v>
      </c>
      <c r="F12" s="3">
        <v>14.85</v>
      </c>
      <c r="G12" s="3">
        <v>31.6</v>
      </c>
      <c r="H12" s="5">
        <v>74.65</v>
      </c>
      <c r="I12" s="5">
        <v>76.1</v>
      </c>
      <c r="J12" s="5">
        <v>82.1</v>
      </c>
      <c r="K12" s="5">
        <v>86.3</v>
      </c>
      <c r="L12" s="5">
        <v>87.1</v>
      </c>
      <c r="M12" s="3"/>
      <c r="N12" s="3"/>
      <c r="O12" s="3"/>
      <c r="P12" s="3"/>
    </row>
    <row r="13">
      <c r="D13" s="4" t="s">
        <v>31</v>
      </c>
      <c r="E13" s="1">
        <f t="shared" ref="E13:P13" si="6">($E2*E18)</f>
        <v>104.2659676</v>
      </c>
      <c r="F13" s="1">
        <f t="shared" si="6"/>
        <v>884.7712107</v>
      </c>
      <c r="G13" s="1">
        <f t="shared" si="6"/>
        <v>1882.745472</v>
      </c>
      <c r="H13" s="1">
        <f t="shared" si="6"/>
        <v>3482.483317</v>
      </c>
      <c r="I13" s="1">
        <f t="shared" si="6"/>
        <v>3720.805529</v>
      </c>
      <c r="J13" s="1">
        <f t="shared" si="6"/>
        <v>4405.981888</v>
      </c>
      <c r="K13" s="1">
        <f t="shared" si="6"/>
        <v>4733.674929</v>
      </c>
      <c r="L13" s="1">
        <f t="shared" si="6"/>
        <v>4852.836034</v>
      </c>
      <c r="M13" s="1">
        <f t="shared" si="6"/>
        <v>0</v>
      </c>
      <c r="N13" s="1">
        <f t="shared" si="6"/>
        <v>0</v>
      </c>
      <c r="O13" s="1">
        <f t="shared" si="6"/>
        <v>0</v>
      </c>
      <c r="P13" s="1">
        <f t="shared" si="6"/>
        <v>0</v>
      </c>
    </row>
    <row r="14">
      <c r="D14" s="1" t="s">
        <v>32</v>
      </c>
      <c r="E14" s="1">
        <f t="shared" ref="E14:P14" si="7">E10/E8</f>
        <v>1</v>
      </c>
      <c r="F14" s="1">
        <f t="shared" si="7"/>
        <v>1</v>
      </c>
      <c r="G14" s="1">
        <f t="shared" si="7"/>
        <v>1.032679739</v>
      </c>
      <c r="H14" s="1">
        <f t="shared" si="7"/>
        <v>0.9940079893</v>
      </c>
      <c r="I14" s="1">
        <f t="shared" si="7"/>
        <v>0.950062422</v>
      </c>
      <c r="J14" s="1">
        <f t="shared" si="7"/>
        <v>0.9879663057</v>
      </c>
      <c r="K14" s="1">
        <f t="shared" si="7"/>
        <v>0.990815155</v>
      </c>
      <c r="L14" s="1">
        <f t="shared" si="7"/>
        <v>0.9560922064</v>
      </c>
      <c r="M14" s="1">
        <f t="shared" si="7"/>
        <v>0</v>
      </c>
      <c r="N14" s="1">
        <f t="shared" si="7"/>
        <v>0</v>
      </c>
      <c r="O14" s="1">
        <f t="shared" si="7"/>
        <v>0</v>
      </c>
      <c r="P14" s="1">
        <f t="shared" si="7"/>
        <v>0</v>
      </c>
      <c r="T14" s="2"/>
    </row>
    <row r="15">
      <c r="D15" s="1" t="s">
        <v>33</v>
      </c>
      <c r="E15" s="1">
        <f t="shared" ref="E15:P15" si="8">E10-E8</f>
        <v>0</v>
      </c>
      <c r="F15" s="1">
        <f t="shared" si="8"/>
        <v>0</v>
      </c>
      <c r="G15" s="1">
        <f t="shared" si="8"/>
        <v>59.58055291</v>
      </c>
      <c r="H15" s="1">
        <f t="shared" si="8"/>
        <v>-26.81124881</v>
      </c>
      <c r="I15" s="1">
        <f t="shared" si="8"/>
        <v>-238.3222116</v>
      </c>
      <c r="J15" s="1">
        <f t="shared" si="8"/>
        <v>-59.58055291</v>
      </c>
      <c r="K15" s="1">
        <f t="shared" si="8"/>
        <v>-47.66444233</v>
      </c>
      <c r="L15" s="1">
        <f t="shared" si="8"/>
        <v>-238.3222116</v>
      </c>
      <c r="M15" s="1">
        <f t="shared" si="8"/>
        <v>-5570.781697</v>
      </c>
      <c r="N15" s="1">
        <f t="shared" si="8"/>
        <v>-5672.068637</v>
      </c>
      <c r="O15" s="1">
        <f t="shared" si="8"/>
        <v>-6011.677788</v>
      </c>
      <c r="P15" s="1">
        <f t="shared" si="8"/>
        <v>-6250</v>
      </c>
      <c r="T15" s="2"/>
    </row>
    <row r="16">
      <c r="D16" s="1" t="s">
        <v>34</v>
      </c>
      <c r="E16" s="1">
        <f t="shared" ref="E16:P16" si="9">E10/E13</f>
        <v>1</v>
      </c>
      <c r="F16" s="1">
        <f t="shared" si="9"/>
        <v>1</v>
      </c>
      <c r="G16" s="1">
        <f t="shared" si="9"/>
        <v>1</v>
      </c>
      <c r="H16" s="1">
        <f t="shared" si="9"/>
        <v>1.277159966</v>
      </c>
      <c r="I16" s="1">
        <f t="shared" si="9"/>
        <v>1.21857486</v>
      </c>
      <c r="J16" s="1">
        <f t="shared" si="9"/>
        <v>1.110209601</v>
      </c>
      <c r="K16" s="1">
        <f t="shared" si="9"/>
        <v>1.086217747</v>
      </c>
      <c r="L16" s="1">
        <f t="shared" si="9"/>
        <v>1.06936771</v>
      </c>
      <c r="M16" s="1" t="str">
        <f t="shared" si="9"/>
        <v>#DIV/0!</v>
      </c>
      <c r="N16" s="1" t="str">
        <f t="shared" si="9"/>
        <v>#DIV/0!</v>
      </c>
      <c r="O16" s="1" t="str">
        <f t="shared" si="9"/>
        <v>#DIV/0!</v>
      </c>
      <c r="P16" s="1" t="str">
        <f t="shared" si="9"/>
        <v>#DIV/0!</v>
      </c>
      <c r="T16" s="2"/>
    </row>
    <row r="17">
      <c r="D17" s="1" t="s">
        <v>35</v>
      </c>
      <c r="E17" s="1">
        <f t="shared" ref="E17:P17" si="10">E10-E13</f>
        <v>0</v>
      </c>
      <c r="F17" s="1">
        <f t="shared" si="10"/>
        <v>0</v>
      </c>
      <c r="G17" s="1">
        <f t="shared" si="10"/>
        <v>0</v>
      </c>
      <c r="H17" s="1">
        <f t="shared" si="10"/>
        <v>965.2049571</v>
      </c>
      <c r="I17" s="1">
        <f t="shared" si="10"/>
        <v>813.2745472</v>
      </c>
      <c r="J17" s="1">
        <f t="shared" si="10"/>
        <v>485.5815062</v>
      </c>
      <c r="K17" s="1">
        <f t="shared" si="10"/>
        <v>408.1267874</v>
      </c>
      <c r="L17" s="1">
        <f t="shared" si="10"/>
        <v>336.6301239</v>
      </c>
      <c r="M17" s="1">
        <f t="shared" si="10"/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</row>
    <row r="18">
      <c r="D18" s="3" t="s">
        <v>36</v>
      </c>
      <c r="E18" s="3">
        <v>1.75</v>
      </c>
      <c r="F18" s="3">
        <v>14.85</v>
      </c>
      <c r="G18" s="5">
        <v>31.6</v>
      </c>
      <c r="H18" s="3">
        <v>58.45</v>
      </c>
      <c r="I18" s="5">
        <v>62.45</v>
      </c>
      <c r="J18" s="5">
        <v>73.95</v>
      </c>
      <c r="K18" s="5">
        <v>79.45</v>
      </c>
      <c r="L18" s="5">
        <v>81.45</v>
      </c>
      <c r="M18" s="3"/>
      <c r="N18" s="3"/>
      <c r="O18" s="3"/>
      <c r="P18" s="3"/>
    </row>
    <row r="19">
      <c r="T19" s="5"/>
    </row>
    <row r="20">
      <c r="T20" s="2"/>
    </row>
    <row r="21" ht="15.75" customHeight="1"/>
    <row r="22" ht="15.75" customHeight="1">
      <c r="D22" s="1" t="s">
        <v>37</v>
      </c>
      <c r="E22" s="1">
        <v>104.26596758817921</v>
      </c>
      <c r="F22" s="1">
        <v>884.771210676835</v>
      </c>
      <c r="G22" s="1">
        <v>1823.164918970448</v>
      </c>
      <c r="H22" s="1">
        <v>4474.4995233555765</v>
      </c>
      <c r="I22" s="1">
        <v>4772.402287893231</v>
      </c>
      <c r="J22" s="1">
        <v>4951.1439466158245</v>
      </c>
      <c r="K22" s="1">
        <v>5189.466158245948</v>
      </c>
      <c r="L22" s="1">
        <v>5427.788369876072</v>
      </c>
      <c r="M22" s="1">
        <v>5570.7816968541465</v>
      </c>
      <c r="N22" s="1">
        <v>5672.068636796949</v>
      </c>
      <c r="O22" s="1">
        <v>6011.677788369877</v>
      </c>
      <c r="P22" s="1">
        <v>6250.0</v>
      </c>
    </row>
    <row r="23" ht="15.75" customHeight="1">
      <c r="D23" s="1" t="s">
        <v>38</v>
      </c>
      <c r="E23" s="1">
        <v>104.26596758817921</v>
      </c>
      <c r="F23" s="1">
        <v>884.7712106768349</v>
      </c>
      <c r="G23" s="1">
        <v>1882.745471877979</v>
      </c>
      <c r="H23" s="1">
        <v>4447.6882745471885</v>
      </c>
      <c r="I23" s="6">
        <v>4534.080076263108</v>
      </c>
      <c r="J23" s="6">
        <v>4891.563393708293</v>
      </c>
      <c r="K23" s="6">
        <v>5141.8017159199235</v>
      </c>
      <c r="L23" s="6">
        <v>5189.466158245948</v>
      </c>
    </row>
    <row r="24" ht="15.75" customHeight="1">
      <c r="D24" s="1" t="s">
        <v>39</v>
      </c>
      <c r="E24" s="1">
        <v>104.26596758817921</v>
      </c>
      <c r="F24" s="1">
        <v>884.771210676835</v>
      </c>
      <c r="G24" s="1">
        <v>1882.745471877979</v>
      </c>
      <c r="H24" s="1">
        <v>3482.483317445186</v>
      </c>
      <c r="I24" s="6">
        <v>3720.80552907531</v>
      </c>
      <c r="J24" s="6">
        <v>4405.981887511916</v>
      </c>
      <c r="K24" s="6">
        <v>4733.674928503337</v>
      </c>
      <c r="L24" s="6">
        <v>4852.836034318399</v>
      </c>
    </row>
    <row r="25" ht="15.75" customHeight="1"/>
    <row r="26" ht="15.75" customHeight="1">
      <c r="D26" s="1" t="s">
        <v>32</v>
      </c>
      <c r="E26" s="1">
        <f t="shared" ref="E26:L26" si="11">E23/E22</f>
        <v>1</v>
      </c>
      <c r="F26" s="1">
        <f t="shared" si="11"/>
        <v>1</v>
      </c>
      <c r="G26" s="1">
        <f t="shared" si="11"/>
        <v>1.032679739</v>
      </c>
      <c r="H26" s="1">
        <f t="shared" si="11"/>
        <v>0.9940079893</v>
      </c>
      <c r="I26" s="1">
        <f t="shared" si="11"/>
        <v>0.950062422</v>
      </c>
      <c r="J26" s="1">
        <f t="shared" si="11"/>
        <v>0.9879663057</v>
      </c>
      <c r="K26" s="1">
        <f t="shared" si="11"/>
        <v>0.990815155</v>
      </c>
      <c r="L26" s="1">
        <f t="shared" si="11"/>
        <v>0.9560922064</v>
      </c>
    </row>
    <row r="27" ht="15.75" customHeight="1">
      <c r="D27" s="1" t="s">
        <v>34</v>
      </c>
      <c r="E27" s="1">
        <f t="shared" ref="E27:L27" si="12">E23/E24</f>
        <v>1</v>
      </c>
      <c r="F27" s="1">
        <f t="shared" si="12"/>
        <v>1</v>
      </c>
      <c r="G27" s="1">
        <f t="shared" si="12"/>
        <v>1</v>
      </c>
      <c r="H27" s="1">
        <f t="shared" si="12"/>
        <v>1.277159966</v>
      </c>
      <c r="I27" s="1">
        <f t="shared" si="12"/>
        <v>1.21857486</v>
      </c>
      <c r="J27" s="1">
        <f t="shared" si="12"/>
        <v>1.110209601</v>
      </c>
      <c r="K27" s="1">
        <f t="shared" si="12"/>
        <v>1.086217747</v>
      </c>
      <c r="L27" s="1">
        <f t="shared" si="12"/>
        <v>1.06936771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2025-05-03T12:58:13Z</dcterms:created>
  <dc:creator>Caio Mouta</dc:creator>
</cp:coreProperties>
</file>