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285" windowHeight="978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D14" i="1"/>
  <c r="A11"/>
  <c r="A17" s="1"/>
  <c r="B22"/>
  <c r="B23"/>
  <c r="F16"/>
  <c r="F15"/>
  <c r="E15"/>
  <c r="E14"/>
  <c r="F14"/>
  <c r="D13"/>
  <c r="E13"/>
  <c r="F13"/>
  <c r="C13"/>
  <c r="C12"/>
  <c r="D12"/>
  <c r="E12"/>
  <c r="F12"/>
  <c r="B12"/>
  <c r="B11"/>
  <c r="C11"/>
  <c r="D11"/>
  <c r="E11"/>
  <c r="F11"/>
  <c r="E17" l="1"/>
  <c r="D17"/>
  <c r="C17"/>
  <c r="F17"/>
  <c r="B17"/>
  <c r="B24"/>
  <c r="G17" l="1"/>
  <c r="B25" s="1"/>
  <c r="B26" s="1"/>
</calcChain>
</file>

<file path=xl/sharedStrings.xml><?xml version="1.0" encoding="utf-8"?>
<sst xmlns="http://schemas.openxmlformats.org/spreadsheetml/2006/main" count="30" uniqueCount="24">
  <si>
    <t>Forfait</t>
  </si>
  <si>
    <t>10 à 19</t>
  </si>
  <si>
    <t>20 à 49</t>
  </si>
  <si>
    <t>50 et plus</t>
  </si>
  <si>
    <t>Durée de l'abonnement</t>
  </si>
  <si>
    <t>3 mois</t>
  </si>
  <si>
    <t>12 mois</t>
  </si>
  <si>
    <t>24 mois</t>
  </si>
  <si>
    <t>Janvier</t>
  </si>
  <si>
    <t>Fevrier</t>
  </si>
  <si>
    <t>Mars</t>
  </si>
  <si>
    <t>Avril</t>
  </si>
  <si>
    <t>Mai</t>
  </si>
  <si>
    <t>Juin</t>
  </si>
  <si>
    <t>Client</t>
  </si>
  <si>
    <t>NouveauxClients/mois</t>
  </si>
  <si>
    <t>CA</t>
  </si>
  <si>
    <t>Charges fixes annuelles</t>
  </si>
  <si>
    <t>Charges variables mensuelles</t>
  </si>
  <si>
    <t>Charges variables</t>
  </si>
  <si>
    <t>Charges fixes</t>
  </si>
  <si>
    <t>Résultat</t>
  </si>
  <si>
    <t>MCV</t>
  </si>
  <si>
    <t>SR</t>
  </si>
</sst>
</file>

<file path=xl/styles.xml><?xml version="1.0" encoding="utf-8"?>
<styleSheet xmlns="http://schemas.openxmlformats.org/spreadsheetml/2006/main">
  <numFmts count="3">
    <numFmt numFmtId="164" formatCode="_-* #,##0.0\ &quot;€&quot;_-;\-* #,##0.0\ &quot;€&quot;_-;_-* &quot;-&quot;??\ &quot;€&quot;_-;_-@_-"/>
    <numFmt numFmtId="165" formatCode="_-* #,##0.0\ &quot;€&quot;_-;\-* #,##0.0\ &quot;€&quot;_-;_-* &quot;-&quot;?\ &quot;€&quot;_-;_-@_-"/>
    <numFmt numFmtId="166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539562</xdr:colOff>
      <xdr:row>19</xdr:row>
      <xdr:rowOff>11205</xdr:rowOff>
    </xdr:from>
    <xdr:to>
      <xdr:col>8</xdr:col>
      <xdr:colOff>256054</xdr:colOff>
      <xdr:row>32</xdr:row>
      <xdr:rowOff>20730</xdr:rowOff>
    </xdr:to>
    <xdr:sp macro="" textlink="">
      <xdr:nvSpPr>
        <xdr:cNvPr id="2" name="ZoneTexte 1"/>
        <xdr:cNvSpPr txBox="1"/>
      </xdr:nvSpPr>
      <xdr:spPr>
        <a:xfrm>
          <a:off x="3408268" y="3630705"/>
          <a:ext cx="5263404" cy="2486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1100"/>
            <a:t>Formule de</a:t>
          </a:r>
          <a:r>
            <a:rPr lang="fr-FR" sz="1100" baseline="0"/>
            <a:t> la case janvier : </a:t>
          </a:r>
        </a:p>
        <a:p>
          <a:r>
            <a:rPr lang="fr-FR" sz="1100"/>
            <a:t>=$H$3*(($H$7*$J$7)*$C$7+($H$7*$J$8)*$D$7+($H$7*$J$9)*$E$7+($H$8*$J$7)*$C$8+($H$8*$J$8)*$D$8+($H$8*$J$9)*$E$8+($H$9*$J$7)*$C$9+($H$9*$J$8)*$D$9+($H$9*$J$9)*$E$9)</a:t>
          </a:r>
        </a:p>
        <a:p>
          <a:endParaRPr lang="fr-F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Formule de</a:t>
          </a: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la case avril: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=$H$3*(($H$7*$J$7)*$C$7+($H$7*$J$8)*$D$7+($H$8*$J$8)*$D$8+($H$8*$J$9)*$E$8+($H$9*$J$8)*$D$9+($H$9*$J$9)*$E$9)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Ainsi du coup c'est rentable !</a:t>
          </a:r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zoomScale="85" zoomScaleNormal="85" zoomScalePageLayoutView="70" workbookViewId="0">
      <selection activeCell="L12" sqref="L12"/>
    </sheetView>
  </sheetViews>
  <sheetFormatPr baseColWidth="10" defaultRowHeight="15"/>
  <cols>
    <col min="1" max="1" width="29.42578125" bestFit="1" customWidth="1"/>
    <col min="2" max="2" width="13.5703125" bestFit="1" customWidth="1"/>
    <col min="3" max="3" width="12.140625" bestFit="1" customWidth="1"/>
    <col min="4" max="5" width="13.5703125" bestFit="1" customWidth="1"/>
    <col min="6" max="6" width="22.140625" bestFit="1" customWidth="1"/>
    <col min="7" max="7" width="13.5703125" bestFit="1" customWidth="1"/>
    <col min="8" max="8" width="8.140625" customWidth="1"/>
    <col min="9" max="9" width="4.7109375" bestFit="1" customWidth="1"/>
    <col min="10" max="10" width="10.7109375" bestFit="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1" t="s">
        <v>15</v>
      </c>
      <c r="G2" s="5">
        <v>10000</v>
      </c>
      <c r="H2" s="1"/>
      <c r="I2" s="1"/>
      <c r="J2" s="1"/>
      <c r="K2" s="1"/>
    </row>
    <row r="3" spans="1:11">
      <c r="A3" s="11"/>
      <c r="B3" s="14" t="s">
        <v>4</v>
      </c>
      <c r="C3" s="14"/>
      <c r="D3" s="14"/>
      <c r="E3" s="1"/>
      <c r="F3" s="1"/>
    </row>
    <row r="4" spans="1:11">
      <c r="A4" s="12" t="s">
        <v>0</v>
      </c>
      <c r="B4" s="12" t="s">
        <v>5</v>
      </c>
      <c r="C4" s="12" t="s">
        <v>6</v>
      </c>
      <c r="D4" s="12" t="s">
        <v>7</v>
      </c>
      <c r="E4" s="1"/>
      <c r="F4" s="11"/>
      <c r="G4" s="14" t="s">
        <v>14</v>
      </c>
      <c r="H4" s="14"/>
      <c r="I4" s="14"/>
    </row>
    <row r="5" spans="1:11">
      <c r="A5" s="2" t="s">
        <v>1</v>
      </c>
      <c r="B5" s="2">
        <v>20</v>
      </c>
      <c r="C5" s="2">
        <v>15</v>
      </c>
      <c r="D5" s="2">
        <v>10</v>
      </c>
      <c r="E5" s="1"/>
      <c r="F5" s="12" t="s">
        <v>1</v>
      </c>
      <c r="G5" s="3">
        <v>0.1</v>
      </c>
      <c r="H5" s="12" t="s">
        <v>5</v>
      </c>
      <c r="I5" s="3">
        <v>0.2</v>
      </c>
      <c r="J5" s="1"/>
      <c r="K5" s="1"/>
    </row>
    <row r="6" spans="1:11">
      <c r="A6" s="2" t="s">
        <v>2</v>
      </c>
      <c r="B6" s="2">
        <v>30</v>
      </c>
      <c r="C6" s="2">
        <v>25</v>
      </c>
      <c r="D6" s="2">
        <v>20</v>
      </c>
      <c r="E6" s="1"/>
      <c r="F6" s="12" t="s">
        <v>2</v>
      </c>
      <c r="G6" s="4">
        <v>0.4</v>
      </c>
      <c r="H6" s="13" t="s">
        <v>6</v>
      </c>
      <c r="I6" s="4">
        <v>0.4</v>
      </c>
      <c r="K6" s="1"/>
    </row>
    <row r="7" spans="1:11">
      <c r="A7" s="2" t="s">
        <v>3</v>
      </c>
      <c r="B7" s="2">
        <v>50</v>
      </c>
      <c r="C7" s="2">
        <v>40</v>
      </c>
      <c r="D7" s="2">
        <v>30</v>
      </c>
      <c r="E7" s="1"/>
      <c r="F7" s="12" t="s">
        <v>3</v>
      </c>
      <c r="G7" s="4">
        <v>0.5</v>
      </c>
      <c r="H7" s="13" t="s">
        <v>7</v>
      </c>
      <c r="I7" s="4">
        <v>0.4</v>
      </c>
      <c r="K7" s="1"/>
    </row>
    <row r="8" spans="1:11">
      <c r="A8" s="1"/>
      <c r="B8" s="1"/>
      <c r="C8" s="1"/>
      <c r="D8" s="1"/>
      <c r="E8" s="1"/>
      <c r="F8" s="1"/>
      <c r="K8" s="1"/>
    </row>
    <row r="9" spans="1:11">
      <c r="A9" s="1"/>
      <c r="B9" s="1"/>
      <c r="C9" s="1"/>
      <c r="D9" s="1"/>
      <c r="E9" s="1"/>
      <c r="F9" s="1"/>
      <c r="K9" s="1"/>
    </row>
    <row r="10" spans="1:11">
      <c r="A10" s="11" t="s">
        <v>8</v>
      </c>
      <c r="B10" s="11" t="s">
        <v>9</v>
      </c>
      <c r="C10" s="11" t="s">
        <v>10</v>
      </c>
      <c r="D10" s="11" t="s">
        <v>11</v>
      </c>
      <c r="E10" s="11" t="s">
        <v>12</v>
      </c>
      <c r="F10" s="11" t="s">
        <v>13</v>
      </c>
      <c r="G10" s="11" t="s">
        <v>16</v>
      </c>
      <c r="H10" s="1"/>
      <c r="I10" s="1"/>
      <c r="J10" s="1"/>
      <c r="K10" s="1"/>
    </row>
    <row r="11" spans="1:11">
      <c r="A11" s="7">
        <f>$G$2*(($G$5*$I$5)*$B$5+($G$5*$I$6)*$C$5+($G$5*$I$7)*$D$5+($G$6*$I$5)*$B$6+($G$6*$I$6)*$C$6+($G$6*$I$7)*$D$6+($G$7*$I$5)*$B$7+($G$7*$I$6)*$C$7+($G$7*$I$7)*$D$7)</f>
        <v>300000</v>
      </c>
      <c r="B11" s="7">
        <f>$G$2*(($G$5*$I$5)*$B$5+($G$5*$I$6)*$C$5+($G$5*$I$7)*$D$5+($G$6*$I$5)*$B$6+($G$6*$I$6)*$C$6+($G$6*$I$7)*$D$6+($G$7*$I$5)*$B$7+($G$7*$I$6)*$C$7+($G$7*$I$7)*$D$7)</f>
        <v>300000</v>
      </c>
      <c r="C11" s="7">
        <f>$G$2*(($G$5*$I$5)*$B$5+($G$5*$I$6)*$C$5+($G$5*$I$7)*$D$5+($G$6*$I$5)*$B$6+($G$6*$I$6)*$C$6+($G$6*$I$7)*$D$6+($G$7*$I$5)*$B$7+($G$7*$I$6)*$C$7+($G$7*$I$7)*$D$7)</f>
        <v>300000</v>
      </c>
      <c r="D11" s="7">
        <f>$G$2*(($G$5*$I$5)*$B$5+($G$5*$I$6)*$C$5+($G$5*$I$7)*$D$5+($G$6*$I$5)*$B$6+($G$6*$I$6)*$C$6+($G$6*$I$7)*$D$6+($G$7*$I$5)*$B$7+($G$7*$I$6)*$C$7+($G$7*$I$7)*$D$7)</f>
        <v>300000</v>
      </c>
      <c r="E11" s="7">
        <f>$G$2*(($G$5*$I$5)*$B$5+($G$5*$I$6)*$C$5+($G$5*$I$7)*$D$5+($G$6*$I$5)*$B$6+($G$6*$I$6)*$C$6+($G$6*$I$7)*$D$6+($G$7*$I$5)*$B$7+($G$7*$I$6)*$C$7+($G$7*$I$7)*$D$7)</f>
        <v>300000</v>
      </c>
      <c r="F11" s="7">
        <f>$G$2*(($G$5*$I$5)*$B$5+($G$5*$I$6)*$C$5+($G$5*$I$7)*$D$5+($G$6*$I$5)*$B$6+($G$6*$I$6)*$C$6+($G$6*$I$7)*$D$6+($G$7*$I$5)*$B$7+($G$7*$I$6)*$C$7+($G$7*$I$7)*$D$7)</f>
        <v>300000</v>
      </c>
      <c r="G11" s="7"/>
      <c r="H11" s="1"/>
      <c r="I11" s="1"/>
      <c r="J11" s="1"/>
      <c r="K11" s="1"/>
    </row>
    <row r="12" spans="1:11">
      <c r="A12" s="7"/>
      <c r="B12" s="7">
        <f>$G$2*(($G$5*$I$5)*$B$5+($G$5*$I$6)*$C$5+($G$5*$I$7)*$D$5+($G$6*$I$5)*$B$6+($G$6*$I$6)*$C$6+($G$6*$I$7)*$D$6+($G$7*$I$5)*$B$7+($G$7*$I$6)*$C$7+($G$7*$I$7)*$D$7)</f>
        <v>300000</v>
      </c>
      <c r="C12" s="7">
        <f>$G$2*(($G$5*$I$5)*$B$5+($G$5*$I$6)*$C$5+($G$5*$I$7)*$D$5+($G$6*$I$5)*$B$6+($G$6*$I$6)*$C$6+($G$6*$I$7)*$D$6+($G$7*$I$5)*$B$7+($G$7*$I$6)*$C$7+($G$7*$I$7)*$D$7)</f>
        <v>300000</v>
      </c>
      <c r="D12" s="7">
        <f>$G$2*(($G$5*$I$5)*$B$5+($G$5*$I$6)*$C$5+($G$5*$I$7)*$D$5+($G$6*$I$5)*$B$6+($G$6*$I$6)*$C$6+($G$6*$I$7)*$D$6+($G$7*$I$5)*$B$7+($G$7*$I$6)*$C$7+($G$7*$I$7)*$D$7)</f>
        <v>300000</v>
      </c>
      <c r="E12" s="7">
        <f>$G$2*(($G$5*$I$5)*$B$5+($G$5*$I$6)*$C$5+($G$5*$I$7)*$D$5+($G$6*$I$5)*$B$6+($G$6*$I$6)*$C$6+($G$6*$I$7)*$D$6+($G$7*$I$5)*$B$7+($G$7*$I$6)*$C$7+($G$7*$I$7)*$D$7)</f>
        <v>300000</v>
      </c>
      <c r="F12" s="7">
        <f>$G$2*(($G$5*$I$5)*$B$5+($G$5*$I$6)*$C$5+($G$5*$I$7)*$D$5+($G$6*$I$5)*$B$6+($G$6*$I$6)*$C$6+($G$6*$I$7)*$D$6+($G$7*$I$5)*$B$7+($G$7*$I$6)*$C$7+($G$7*$I$7)*$D$7)</f>
        <v>300000</v>
      </c>
      <c r="G12" s="7"/>
      <c r="I12" s="1"/>
      <c r="J12" s="1"/>
      <c r="K12" s="1"/>
    </row>
    <row r="13" spans="1:11">
      <c r="A13" s="7"/>
      <c r="B13" s="7"/>
      <c r="C13" s="7">
        <f>$G$2*(($G$5*$I$5)*$B$5+($G$5*$I$6)*$C$5+($G$5*$I$7)*$D$5+($G$6*$I$5)*$B$6+($G$6*$I$6)*$C$6+($G$6*$I$7)*$D$6+($G$7*$I$5)*$B$7+($G$7*$I$6)*$C$7+($G$7*$I$7)*$D$7)</f>
        <v>300000</v>
      </c>
      <c r="D13" s="7">
        <f>$G$2*(($G$5*$I$5)*$B$5+($G$5*$I$6)*$C$5+($G$5*$I$7)*$D$5+($G$6*$I$5)*$B$6+($G$6*$I$6)*$C$6+($G$6*$I$7)*$D$6+($G$7*$I$5)*$B$7+($G$7*$I$6)*$C$7+($G$7*$I$7)*$D$7)</f>
        <v>300000</v>
      </c>
      <c r="E13" s="7">
        <f>$G$2*(($G$5*$I$5)*$B$5+($G$5*$I$6)*$C$5+($G$5*$I$7)*$D$5+($G$6*$I$5)*$B$6+($G$6*$I$6)*$C$6+($G$6*$I$7)*$D$6+($G$7*$I$5)*$B$7+($G$7*$I$6)*$C$7+($G$7*$I$7)*$D$7)</f>
        <v>300000</v>
      </c>
      <c r="F13" s="7">
        <f>$G$2*(($G$5*$I$5)*$B$5+($G$5*$I$6)*$C$5+($G$5*$I$7)*$D$5+($G$6*$I$5)*$B$6+($G$6*$I$6)*$C$6+($G$6*$I$7)*$D$6+($G$7*$I$5)*$B$7+($G$7*$I$6)*$C$7+($G$7*$I$7)*$D$7)</f>
        <v>300000</v>
      </c>
      <c r="G13" s="7"/>
      <c r="I13" s="1"/>
      <c r="J13" s="1"/>
      <c r="K13" s="1"/>
    </row>
    <row r="14" spans="1:11">
      <c r="A14" s="7"/>
      <c r="B14" s="7"/>
      <c r="C14" s="7"/>
      <c r="D14" s="7">
        <f>$G$2*(($G$5*$I$5)*$B$5+($G$5*$I$6)*$C$5+($G$6*$I$6)*$C$6+($G$6*$I$7)*$D$6+($G$7*$I$6)*$C$7+($G$7*$I$7)*$D$7)</f>
        <v>222000.00000000003</v>
      </c>
      <c r="E14" s="7">
        <f>$G$2*(($G$5*$I$5)*$B$5+($G$5*$I$6)*$C$5+($G$6*$I$6)*$C$6+($G$6*$I$7)*$D$6+($G$7*$I$6)*$C$7+($G$7*$I$7)*$D$7)</f>
        <v>222000.00000000003</v>
      </c>
      <c r="F14" s="7">
        <f>$G$2*(($G$5*$I$5)*$B$5+($G$5*$I$6)*$C$5+($G$6*$I$6)*$C$6+($G$6*$I$7)*$D$6+($G$7*$I$6)*$C$7+($G$7*$I$7)*$D$7)</f>
        <v>222000.00000000003</v>
      </c>
      <c r="G14" s="7"/>
      <c r="I14" s="1"/>
      <c r="J14" s="1"/>
      <c r="K14" s="1"/>
    </row>
    <row r="15" spans="1:11">
      <c r="A15" s="7"/>
      <c r="B15" s="7"/>
      <c r="C15" s="7"/>
      <c r="D15" s="7"/>
      <c r="E15" s="7">
        <f>$G$2*(($G$5*$I$5)*$B$5+($G$5*$I$6)*$C$5+($G$6*$I$6)*$C$6+($G$6*$I$7)*$D$6+($G$7*$I$6)*$C$7+($G$7*$I$7)*$D$7)</f>
        <v>222000.00000000003</v>
      </c>
      <c r="F15" s="7">
        <f>$G$2*(($G$5*$I$5)*$B$5+($G$5*$I$6)*$C$5+($G$6*$I$6)*$C$6+($G$6*$I$7)*$D$6+($G$7*$I$6)*$C$7+($G$7*$I$7)*$D$7)</f>
        <v>222000.00000000003</v>
      </c>
      <c r="G15" s="7"/>
      <c r="I15" s="1"/>
      <c r="J15" s="1"/>
      <c r="K15" s="1"/>
    </row>
    <row r="16" spans="1:11">
      <c r="A16" s="7"/>
      <c r="B16" s="7"/>
      <c r="C16" s="7"/>
      <c r="D16" s="7"/>
      <c r="E16" s="7"/>
      <c r="F16" s="7">
        <f>$G$2*(($G$5*$I$5)*$B$5+($G$5*$I$6)*$C$5+($G$6*$I$6)*$C$6+($G$6*$I$7)*$D$6+($G$7*$I$6)*$C$7+($G$7*$I$7)*$D$7)</f>
        <v>222000.00000000003</v>
      </c>
      <c r="G16" s="7"/>
      <c r="I16" s="1"/>
      <c r="J16" s="1"/>
      <c r="K16" s="1"/>
    </row>
    <row r="17" spans="1:11">
      <c r="A17" s="7">
        <f>SUM(A11)</f>
        <v>300000</v>
      </c>
      <c r="B17" s="7">
        <f>SUM(B11+B12)</f>
        <v>600000</v>
      </c>
      <c r="C17" s="7">
        <f>SUM(C11:C13)</f>
        <v>900000</v>
      </c>
      <c r="D17" s="7">
        <f>SUM(D11:D14)</f>
        <v>1122000</v>
      </c>
      <c r="E17" s="7">
        <f>SUM(E11:E15)</f>
        <v>1344000</v>
      </c>
      <c r="F17" s="7">
        <f>SUM(F11:F16)</f>
        <v>1566000</v>
      </c>
      <c r="G17" s="7">
        <f>SUM(A17:F17)</f>
        <v>5832000</v>
      </c>
      <c r="I17" s="1"/>
      <c r="J17" s="15"/>
      <c r="K17" s="15"/>
    </row>
    <row r="18" spans="1:11">
      <c r="I18" s="1"/>
      <c r="J18" s="1"/>
      <c r="K18" s="1"/>
    </row>
    <row r="19" spans="1:11">
      <c r="I19" s="1"/>
      <c r="J19" s="6"/>
      <c r="K19" s="1"/>
    </row>
    <row r="20" spans="1:11">
      <c r="A20" s="10" t="s">
        <v>17</v>
      </c>
      <c r="B20" s="8">
        <v>4000000</v>
      </c>
    </row>
    <row r="21" spans="1:11">
      <c r="A21" s="10" t="s">
        <v>18</v>
      </c>
      <c r="B21" s="8">
        <v>486000</v>
      </c>
    </row>
    <row r="22" spans="1:11">
      <c r="A22" s="10" t="s">
        <v>19</v>
      </c>
      <c r="B22" s="8">
        <f>B21*6</f>
        <v>2916000</v>
      </c>
    </row>
    <row r="23" spans="1:11">
      <c r="A23" s="10" t="s">
        <v>20</v>
      </c>
      <c r="B23" s="8">
        <f>B20/2</f>
        <v>2000000</v>
      </c>
    </row>
    <row r="24" spans="1:11">
      <c r="A24" s="10" t="s">
        <v>21</v>
      </c>
      <c r="B24" s="8">
        <f>B22-B23</f>
        <v>916000</v>
      </c>
    </row>
    <row r="25" spans="1:11">
      <c r="A25" s="10" t="s">
        <v>22</v>
      </c>
      <c r="B25" s="9">
        <f>B22/G17</f>
        <v>0.5</v>
      </c>
    </row>
    <row r="26" spans="1:11">
      <c r="A26" s="10" t="s">
        <v>23</v>
      </c>
      <c r="B26" s="8">
        <f>B23/B25</f>
        <v>4000000</v>
      </c>
    </row>
  </sheetData>
  <mergeCells count="3">
    <mergeCell ref="B3:D3"/>
    <mergeCell ref="G4:I4"/>
    <mergeCell ref="J17:K1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&amp;CTD : Telinos</oddHeader>
    <oddFooter>&amp;CUgo Perniceni SIO2 15/11/2017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uperniceni</dc:creator>
  <cp:lastModifiedBy>uperniceni</cp:lastModifiedBy>
  <cp:lastPrinted>2017-11-15T09:53:13Z</cp:lastPrinted>
  <dcterms:created xsi:type="dcterms:W3CDTF">2017-11-14T10:40:13Z</dcterms:created>
  <dcterms:modified xsi:type="dcterms:W3CDTF">2017-11-15T09:58:38Z</dcterms:modified>
</cp:coreProperties>
</file>