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2" windowWidth="21312" windowHeight="9780"/>
  </bookViews>
  <sheets>
    <sheet name="facture" sheetId="1" r:id="rId1"/>
    <sheet name="articles" sheetId="2" r:id="rId2"/>
    <sheet name="Feuil3" sheetId="3" r:id="rId3"/>
  </sheets>
  <definedNames>
    <definedName name="affiche">articles!$A$2:$C$4</definedName>
    <definedName name="afficher">articles!$A$2:$C$4</definedName>
    <definedName name="articles">articles!$C$4</definedName>
    <definedName name="désignation">articles!$A$2:$A$4</definedName>
    <definedName name="Imprimante">facture!$C$4</definedName>
    <definedName name="référence">articles!$B$2:$B$4</definedName>
  </definedNames>
  <calcPr calcId="125725"/>
</workbook>
</file>

<file path=xl/calcChain.xml><?xml version="1.0" encoding="utf-8"?>
<calcChain xmlns="http://schemas.openxmlformats.org/spreadsheetml/2006/main">
  <c r="D4" i="1"/>
  <c r="F4" s="1"/>
  <c r="G4" s="1"/>
  <c r="A4"/>
  <c r="A2"/>
  <c r="D3"/>
  <c r="F3" s="1"/>
  <c r="G3" s="1"/>
  <c r="D2"/>
  <c r="F2" s="1"/>
  <c r="G2" s="1"/>
  <c r="D5"/>
  <c r="F5" s="1"/>
  <c r="G5" s="1"/>
  <c r="D6"/>
  <c r="F6" s="1"/>
  <c r="G6" s="1"/>
  <c r="D7"/>
  <c r="F7" s="1"/>
  <c r="G7" s="1"/>
  <c r="D8"/>
  <c r="F8" s="1"/>
  <c r="G8" s="1"/>
  <c r="D9"/>
  <c r="F9" s="1"/>
  <c r="G9" s="1"/>
  <c r="D10"/>
  <c r="F10" s="1"/>
  <c r="G10" s="1"/>
  <c r="D11"/>
  <c r="F11" s="1"/>
  <c r="G11" s="1"/>
  <c r="D12"/>
  <c r="F12" s="1"/>
  <c r="G12" s="1"/>
  <c r="D13"/>
  <c r="F13" s="1"/>
  <c r="G13" s="1"/>
  <c r="D14"/>
  <c r="F14" s="1"/>
  <c r="G14" s="1"/>
  <c r="D15"/>
  <c r="F15" s="1"/>
  <c r="G15" s="1"/>
  <c r="D16"/>
  <c r="F16" s="1"/>
  <c r="G16" s="1"/>
  <c r="D17"/>
  <c r="F17" s="1"/>
  <c r="G17" s="1"/>
  <c r="D18"/>
  <c r="F18" s="1"/>
  <c r="G18" s="1"/>
  <c r="D19"/>
  <c r="F19" s="1"/>
  <c r="G19" s="1"/>
  <c r="D20"/>
  <c r="F20" s="1"/>
  <c r="G20" s="1"/>
  <c r="A3"/>
  <c r="A5"/>
  <c r="A6"/>
  <c r="A7"/>
  <c r="A8"/>
  <c r="A9"/>
  <c r="A10"/>
  <c r="A11"/>
  <c r="A12"/>
  <c r="A13"/>
  <c r="A14"/>
  <c r="A15"/>
  <c r="A16"/>
  <c r="A17"/>
  <c r="A18"/>
  <c r="A19"/>
  <c r="A20"/>
  <c r="G21" l="1"/>
  <c r="G23" l="1"/>
  <c r="G22"/>
  <c r="G25" l="1"/>
  <c r="G24"/>
</calcChain>
</file>

<file path=xl/sharedStrings.xml><?xml version="1.0" encoding="utf-8"?>
<sst xmlns="http://schemas.openxmlformats.org/spreadsheetml/2006/main" count="39" uniqueCount="17">
  <si>
    <t>référence</t>
  </si>
  <si>
    <t>désignation</t>
  </si>
  <si>
    <t>Q</t>
  </si>
  <si>
    <t>PU HT</t>
  </si>
  <si>
    <t>remise</t>
  </si>
  <si>
    <t>PU net HT</t>
  </si>
  <si>
    <t>total HT</t>
  </si>
  <si>
    <t xml:space="preserve">délai de règlement : </t>
  </si>
  <si>
    <t>comptant</t>
  </si>
  <si>
    <t>net commercial HT</t>
  </si>
  <si>
    <t>escompte</t>
  </si>
  <si>
    <t>net financier HT</t>
  </si>
  <si>
    <t>TVA</t>
  </si>
  <si>
    <t>Montant TTC</t>
  </si>
  <si>
    <t>heure de main d'œuvre</t>
  </si>
  <si>
    <t>imprimante multijet d'encre Epson</t>
  </si>
  <si>
    <t>imprimante multifonction jet Brother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</si>
</sst>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43" formatCode="_-* #,##0.00\ _€_-;\-* #,##0.00\ _€_-;_-* &quot;-&quot;??\ _€_-;_-@_-"/>
  </numFmts>
  <fonts count="3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9" fontId="0" fillId="0" borderId="0" xfId="0" applyNumberFormat="1"/>
    <xf numFmtId="8" fontId="0" fillId="0" borderId="0" xfId="0" applyNumberFormat="1"/>
    <xf numFmtId="43" fontId="0" fillId="0" borderId="0" xfId="1" applyFont="1"/>
    <xf numFmtId="9" fontId="0" fillId="0" borderId="0" xfId="1" applyNumberFormat="1" applyFont="1"/>
    <xf numFmtId="43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5"/>
  <sheetViews>
    <sheetView tabSelected="1" workbookViewId="0">
      <selection activeCell="I8" sqref="I8"/>
    </sheetView>
  </sheetViews>
  <sheetFormatPr baseColWidth="10" defaultRowHeight="14.4"/>
  <cols>
    <col min="1" max="1" width="8.88671875" bestFit="1" customWidth="1"/>
    <col min="2" max="2" width="31.44140625" bestFit="1" customWidth="1"/>
    <col min="3" max="3" width="2.33203125" bestFit="1" customWidth="1"/>
    <col min="4" max="4" width="6" bestFit="1" customWidth="1"/>
    <col min="5" max="5" width="9" bestFit="1" customWidth="1"/>
    <col min="6" max="6" width="10.44140625" style="4" bestFit="1" customWidth="1"/>
    <col min="7" max="7" width="9.21875" style="4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</row>
    <row r="2" spans="1:7">
      <c r="A2">
        <f>VLOOKUP(B2,afficher,2)</f>
        <v>160000</v>
      </c>
      <c r="B2" t="s">
        <v>14</v>
      </c>
      <c r="C2">
        <v>4</v>
      </c>
      <c r="D2">
        <f>VLOOKUP(B2,affiche,3)</f>
        <v>50</v>
      </c>
      <c r="E2" s="2">
        <v>0.15</v>
      </c>
      <c r="F2" s="4">
        <f>D2*(1-E2)</f>
        <v>42.5</v>
      </c>
      <c r="G2" s="4">
        <f>F2*C2</f>
        <v>170</v>
      </c>
    </row>
    <row r="3" spans="1:7">
      <c r="A3">
        <f>VLOOKUP(B3,afficher,2)</f>
        <v>162676</v>
      </c>
      <c r="B3" t="s">
        <v>15</v>
      </c>
      <c r="C3">
        <v>5</v>
      </c>
      <c r="D3">
        <f>VLOOKUP(B3,affiche,3)</f>
        <v>76.150000000000006</v>
      </c>
      <c r="F3" s="4">
        <f t="shared" ref="F3:F20" si="0">D3*(1-E3)</f>
        <v>76.150000000000006</v>
      </c>
      <c r="G3" s="4">
        <f t="shared" ref="G3:G20" si="1">F3*C3</f>
        <v>380.75</v>
      </c>
    </row>
    <row r="4" spans="1:7">
      <c r="A4">
        <f>VLOOKUP(B4,afficher,2,FALSE)</f>
        <v>167760</v>
      </c>
      <c r="B4" t="s">
        <v>16</v>
      </c>
      <c r="C4">
        <v>1</v>
      </c>
      <c r="D4">
        <f>VLOOKUP(B4,afficher,3,FALSE)</f>
        <v>148</v>
      </c>
      <c r="F4" s="4">
        <f t="shared" si="0"/>
        <v>148</v>
      </c>
      <c r="G4" s="4">
        <f t="shared" si="1"/>
        <v>148</v>
      </c>
    </row>
    <row r="5" spans="1:7">
      <c r="A5">
        <f t="shared" ref="A5:A20" si="2">VLOOKUP(B5,afficher,2)</f>
        <v>160000</v>
      </c>
      <c r="B5" t="s">
        <v>14</v>
      </c>
      <c r="D5">
        <f t="shared" ref="D5:D20" si="3">VLOOKUP(B5,afficher,3)</f>
        <v>50</v>
      </c>
      <c r="F5" s="4">
        <f t="shared" si="0"/>
        <v>50</v>
      </c>
      <c r="G5" s="4">
        <f t="shared" si="1"/>
        <v>0</v>
      </c>
    </row>
    <row r="6" spans="1:7">
      <c r="A6">
        <f t="shared" si="2"/>
        <v>160000</v>
      </c>
      <c r="B6" t="s">
        <v>14</v>
      </c>
      <c r="D6">
        <f t="shared" si="3"/>
        <v>50</v>
      </c>
      <c r="F6" s="4">
        <f t="shared" si="0"/>
        <v>50</v>
      </c>
      <c r="G6" s="4">
        <f t="shared" si="1"/>
        <v>0</v>
      </c>
    </row>
    <row r="7" spans="1:7">
      <c r="A7">
        <f t="shared" si="2"/>
        <v>160000</v>
      </c>
      <c r="B7" t="s">
        <v>14</v>
      </c>
      <c r="D7">
        <f t="shared" si="3"/>
        <v>50</v>
      </c>
      <c r="F7" s="4">
        <f t="shared" si="0"/>
        <v>50</v>
      </c>
      <c r="G7" s="4">
        <f t="shared" si="1"/>
        <v>0</v>
      </c>
    </row>
    <row r="8" spans="1:7">
      <c r="A8">
        <f t="shared" si="2"/>
        <v>160000</v>
      </c>
      <c r="B8" t="s">
        <v>14</v>
      </c>
      <c r="D8">
        <f t="shared" si="3"/>
        <v>50</v>
      </c>
      <c r="F8" s="4">
        <f t="shared" si="0"/>
        <v>50</v>
      </c>
      <c r="G8" s="4">
        <f t="shared" si="1"/>
        <v>0</v>
      </c>
    </row>
    <row r="9" spans="1:7">
      <c r="A9">
        <f t="shared" si="2"/>
        <v>160000</v>
      </c>
      <c r="B9" t="s">
        <v>14</v>
      </c>
      <c r="D9">
        <f t="shared" si="3"/>
        <v>50</v>
      </c>
      <c r="F9" s="4">
        <f t="shared" si="0"/>
        <v>50</v>
      </c>
      <c r="G9" s="4">
        <f t="shared" si="1"/>
        <v>0</v>
      </c>
    </row>
    <row r="10" spans="1:7">
      <c r="A10">
        <f t="shared" si="2"/>
        <v>160000</v>
      </c>
      <c r="B10" t="s">
        <v>14</v>
      </c>
      <c r="D10">
        <f t="shared" si="3"/>
        <v>50</v>
      </c>
      <c r="F10" s="4">
        <f t="shared" si="0"/>
        <v>50</v>
      </c>
      <c r="G10" s="4">
        <f t="shared" si="1"/>
        <v>0</v>
      </c>
    </row>
    <row r="11" spans="1:7">
      <c r="A11">
        <f t="shared" si="2"/>
        <v>160000</v>
      </c>
      <c r="B11" t="s">
        <v>14</v>
      </c>
      <c r="D11">
        <f t="shared" si="3"/>
        <v>50</v>
      </c>
      <c r="F11" s="4">
        <f t="shared" si="0"/>
        <v>50</v>
      </c>
      <c r="G11" s="4">
        <f t="shared" si="1"/>
        <v>0</v>
      </c>
    </row>
    <row r="12" spans="1:7">
      <c r="A12">
        <f t="shared" si="2"/>
        <v>160000</v>
      </c>
      <c r="B12" t="s">
        <v>14</v>
      </c>
      <c r="D12">
        <f t="shared" si="3"/>
        <v>50</v>
      </c>
      <c r="F12" s="4">
        <f t="shared" si="0"/>
        <v>50</v>
      </c>
      <c r="G12" s="4">
        <f t="shared" si="1"/>
        <v>0</v>
      </c>
    </row>
    <row r="13" spans="1:7">
      <c r="A13">
        <f t="shared" si="2"/>
        <v>160000</v>
      </c>
      <c r="B13" t="s">
        <v>14</v>
      </c>
      <c r="C13" s="1"/>
      <c r="D13">
        <f t="shared" si="3"/>
        <v>50</v>
      </c>
      <c r="F13" s="4">
        <f t="shared" si="0"/>
        <v>50</v>
      </c>
      <c r="G13" s="4">
        <f t="shared" si="1"/>
        <v>0</v>
      </c>
    </row>
    <row r="14" spans="1:7">
      <c r="A14">
        <f t="shared" si="2"/>
        <v>160000</v>
      </c>
      <c r="B14" t="s">
        <v>14</v>
      </c>
      <c r="C14" s="1"/>
      <c r="D14">
        <f t="shared" si="3"/>
        <v>50</v>
      </c>
      <c r="F14" s="4">
        <f t="shared" si="0"/>
        <v>50</v>
      </c>
      <c r="G14" s="4">
        <f t="shared" si="1"/>
        <v>0</v>
      </c>
    </row>
    <row r="15" spans="1:7">
      <c r="A15">
        <f t="shared" si="2"/>
        <v>160000</v>
      </c>
      <c r="B15" t="s">
        <v>14</v>
      </c>
      <c r="C15" s="1"/>
      <c r="D15">
        <f t="shared" si="3"/>
        <v>50</v>
      </c>
      <c r="F15" s="4">
        <f t="shared" si="0"/>
        <v>50</v>
      </c>
      <c r="G15" s="4">
        <f t="shared" si="1"/>
        <v>0</v>
      </c>
    </row>
    <row r="16" spans="1:7">
      <c r="A16">
        <f t="shared" si="2"/>
        <v>160000</v>
      </c>
      <c r="B16" t="s">
        <v>14</v>
      </c>
      <c r="C16" s="1"/>
      <c r="D16">
        <f t="shared" si="3"/>
        <v>50</v>
      </c>
      <c r="F16" s="4">
        <f t="shared" si="0"/>
        <v>50</v>
      </c>
      <c r="G16" s="4">
        <f t="shared" si="1"/>
        <v>0</v>
      </c>
    </row>
    <row r="17" spans="1:7">
      <c r="A17">
        <f t="shared" si="2"/>
        <v>160000</v>
      </c>
      <c r="B17" t="s">
        <v>14</v>
      </c>
      <c r="D17">
        <f t="shared" si="3"/>
        <v>50</v>
      </c>
      <c r="F17" s="4">
        <f t="shared" si="0"/>
        <v>50</v>
      </c>
      <c r="G17" s="4">
        <f t="shared" si="1"/>
        <v>0</v>
      </c>
    </row>
    <row r="18" spans="1:7">
      <c r="A18">
        <f t="shared" si="2"/>
        <v>160000</v>
      </c>
      <c r="B18" t="s">
        <v>14</v>
      </c>
      <c r="D18">
        <f t="shared" si="3"/>
        <v>50</v>
      </c>
      <c r="F18" s="4">
        <f t="shared" si="0"/>
        <v>50</v>
      </c>
      <c r="G18" s="4">
        <f t="shared" si="1"/>
        <v>0</v>
      </c>
    </row>
    <row r="19" spans="1:7">
      <c r="A19">
        <f t="shared" si="2"/>
        <v>160000</v>
      </c>
      <c r="B19" t="s">
        <v>14</v>
      </c>
      <c r="D19">
        <f t="shared" si="3"/>
        <v>50</v>
      </c>
      <c r="F19" s="4">
        <f t="shared" si="0"/>
        <v>50</v>
      </c>
      <c r="G19" s="4">
        <f t="shared" si="1"/>
        <v>0</v>
      </c>
    </row>
    <row r="20" spans="1:7">
      <c r="A20">
        <f t="shared" si="2"/>
        <v>160000</v>
      </c>
      <c r="B20" t="s">
        <v>14</v>
      </c>
      <c r="D20">
        <f t="shared" si="3"/>
        <v>50</v>
      </c>
      <c r="F20" s="4">
        <f t="shared" si="0"/>
        <v>50</v>
      </c>
      <c r="G20" s="4">
        <f t="shared" si="1"/>
        <v>0</v>
      </c>
    </row>
    <row r="21" spans="1:7">
      <c r="A21" s="7" t="s">
        <v>7</v>
      </c>
      <c r="B21" s="7"/>
      <c r="C21" s="8" t="s">
        <v>8</v>
      </c>
      <c r="D21" s="8"/>
      <c r="E21" s="7" t="s">
        <v>9</v>
      </c>
      <c r="F21" s="7"/>
      <c r="G21" s="4">
        <f>SUM(G2:G20)</f>
        <v>698.75</v>
      </c>
    </row>
    <row r="22" spans="1:7">
      <c r="A22" s="9"/>
      <c r="B22" s="9"/>
      <c r="C22" s="9"/>
      <c r="D22" s="9"/>
      <c r="E22" t="s">
        <v>10</v>
      </c>
      <c r="F22" s="5">
        <v>0.02</v>
      </c>
      <c r="G22" s="4">
        <f>G21*F22</f>
        <v>13.975</v>
      </c>
    </row>
    <row r="23" spans="1:7">
      <c r="A23" s="9"/>
      <c r="B23" s="9"/>
      <c r="C23" s="9"/>
      <c r="D23" s="9"/>
      <c r="E23" s="7" t="s">
        <v>11</v>
      </c>
      <c r="F23" s="7"/>
      <c r="G23" s="4">
        <f>G21*(1-F22)</f>
        <v>684.77499999999998</v>
      </c>
    </row>
    <row r="24" spans="1:7">
      <c r="A24" s="9"/>
      <c r="B24" s="9"/>
      <c r="C24" s="9"/>
      <c r="D24" s="9"/>
      <c r="E24" t="s">
        <v>12</v>
      </c>
      <c r="F24" s="5">
        <v>0.2</v>
      </c>
      <c r="G24" s="6">
        <f>G23*F24</f>
        <v>136.95500000000001</v>
      </c>
    </row>
    <row r="25" spans="1:7">
      <c r="A25" s="9"/>
      <c r="B25" s="9"/>
      <c r="C25" s="9"/>
      <c r="D25" s="9"/>
      <c r="E25" s="7" t="s">
        <v>13</v>
      </c>
      <c r="F25" s="7"/>
      <c r="G25" s="4">
        <f>G23/(1-F24)</f>
        <v>855.96874999999989</v>
      </c>
    </row>
  </sheetData>
  <mergeCells count="6">
    <mergeCell ref="A21:B21"/>
    <mergeCell ref="E21:F21"/>
    <mergeCell ref="E23:F23"/>
    <mergeCell ref="E25:F25"/>
    <mergeCell ref="C21:D21"/>
    <mergeCell ref="A22:D25"/>
  </mergeCells>
  <dataValidations count="1">
    <dataValidation type="list" allowBlank="1" showInputMessage="1" showErrorMessage="1" sqref="B2:B20">
      <formula1>désignation</formula1>
    </dataValidation>
  </dataValidations>
  <printOptions headings="1" gridLines="1"/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8" sqref="A28"/>
    </sheetView>
  </sheetViews>
  <sheetFormatPr baseColWidth="10" defaultRowHeight="14.4"/>
  <cols>
    <col min="1" max="1" width="44.33203125" customWidth="1"/>
    <col min="3" max="3" width="15.5546875" customWidth="1"/>
    <col min="4" max="4" width="37.109375" customWidth="1"/>
  </cols>
  <sheetData>
    <row r="1" spans="1:3">
      <c r="A1" t="s">
        <v>1</v>
      </c>
      <c r="B1" t="s">
        <v>0</v>
      </c>
      <c r="C1" t="s">
        <v>3</v>
      </c>
    </row>
    <row r="2" spans="1:3">
      <c r="A2" t="s">
        <v>14</v>
      </c>
      <c r="B2">
        <v>160000</v>
      </c>
      <c r="C2" s="3">
        <v>50</v>
      </c>
    </row>
    <row r="3" spans="1:3">
      <c r="A3" t="s">
        <v>15</v>
      </c>
      <c r="B3">
        <v>162676</v>
      </c>
      <c r="C3" s="3">
        <v>76.150000000000006</v>
      </c>
    </row>
    <row r="4" spans="1:3">
      <c r="A4" t="s">
        <v>16</v>
      </c>
      <c r="B4">
        <v>167760</v>
      </c>
      <c r="C4" s="3">
        <v>148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facture</vt:lpstr>
      <vt:lpstr>articles</vt:lpstr>
      <vt:lpstr>Feuil3</vt:lpstr>
      <vt:lpstr>affiche</vt:lpstr>
      <vt:lpstr>afficher</vt:lpstr>
      <vt:lpstr>articles</vt:lpstr>
      <vt:lpstr>désignation</vt:lpstr>
      <vt:lpstr>Imprimante</vt:lpstr>
      <vt:lpstr>référence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Ugo</cp:lastModifiedBy>
  <cp:lastPrinted>2017-09-12T10:31:44Z</cp:lastPrinted>
  <dcterms:created xsi:type="dcterms:W3CDTF">2017-09-05T10:32:40Z</dcterms:created>
  <dcterms:modified xsi:type="dcterms:W3CDTF">2017-10-10T10:02:01Z</dcterms:modified>
</cp:coreProperties>
</file>