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colosimo\Documents\GitHub\SCUID-APL\MFC_Tests\MFC_Flow_Files\"/>
    </mc:Choice>
  </mc:AlternateContent>
  <xr:revisionPtr revIDLastSave="0" documentId="13_ncr:1_{64B5353F-2FF2-4114-872E-96DC07308C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GwEQplZocjG4OTx4H++wwsYz7nQ=="/>
    </ext>
  </extLst>
</workbook>
</file>

<file path=xl/calcChain.xml><?xml version="1.0" encoding="utf-8"?>
<calcChain xmlns="http://schemas.openxmlformats.org/spreadsheetml/2006/main">
  <c r="G28" i="1" l="1"/>
  <c r="G30" i="1"/>
  <c r="G31" i="1"/>
  <c r="F28" i="1"/>
  <c r="F29" i="1"/>
  <c r="G29" i="1" s="1"/>
  <c r="F30" i="1"/>
  <c r="F31" i="1"/>
  <c r="F32" i="1"/>
  <c r="G32" i="1" s="1"/>
  <c r="F33" i="1"/>
  <c r="G33" i="1" s="1"/>
  <c r="F34" i="1"/>
  <c r="G34" i="1" s="1"/>
  <c r="F27" i="1"/>
  <c r="G27" i="1" s="1"/>
  <c r="D34" i="1"/>
  <c r="E34" i="1" s="1"/>
  <c r="D33" i="1"/>
  <c r="E33" i="1" s="1"/>
  <c r="D32" i="1"/>
  <c r="E32" i="1"/>
  <c r="D22" i="1"/>
  <c r="E22" i="1" s="1"/>
  <c r="E28" i="1"/>
  <c r="E30" i="1"/>
  <c r="D28" i="1"/>
  <c r="D29" i="1"/>
  <c r="E29" i="1" s="1"/>
  <c r="D30" i="1"/>
  <c r="D31" i="1"/>
  <c r="E31" i="1" s="1"/>
  <c r="D27" i="1"/>
  <c r="E27" i="1" s="1"/>
  <c r="I23" i="1"/>
  <c r="I19" i="1"/>
  <c r="D18" i="1"/>
  <c r="E18" i="1" s="1"/>
  <c r="I12" i="1"/>
  <c r="D11" i="1"/>
  <c r="E11" i="1" s="1"/>
  <c r="I7" i="1"/>
  <c r="D7" i="1"/>
  <c r="E7" i="1" s="1"/>
</calcChain>
</file>

<file path=xl/sharedStrings.xml><?xml version="1.0" encoding="utf-8"?>
<sst xmlns="http://schemas.openxmlformats.org/spreadsheetml/2006/main" count="37" uniqueCount="15">
  <si>
    <t>.</t>
  </si>
  <si>
    <t>For Flow Rate (SCCM)</t>
  </si>
  <si>
    <t>Vary PPM</t>
  </si>
  <si>
    <t>Vary Flow Rates</t>
  </si>
  <si>
    <t>N2O Mixture</t>
  </si>
  <si>
    <t>Desired PPM</t>
  </si>
  <si>
    <t>N2O High SCCM</t>
  </si>
  <si>
    <t>N2 SCCM</t>
  </si>
  <si>
    <t>PPM</t>
  </si>
  <si>
    <t>N2O Low SCCM</t>
  </si>
  <si>
    <t>NO Mixture</t>
  </si>
  <si>
    <t>NO High SCCM</t>
  </si>
  <si>
    <t>NO Low SCCM</t>
  </si>
  <si>
    <t>NO Low SCCM (MFC1)</t>
  </si>
  <si>
    <t>N2 SCCM (MFC3)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</si>
</sst>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AEABAB"/>
        <bgColor rgb="FFAEABA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 applyAlignment="1"/>
    <xf numFmtId="2" fontId="3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2" workbookViewId="0">
      <selection activeCell="C27" sqref="C27"/>
    </sheetView>
  </sheetViews>
  <sheetFormatPr defaultColWidth="11.1796875" defaultRowHeight="15" customHeight="1" x14ac:dyDescent="0.25"/>
  <cols>
    <col min="1" max="1" width="10.54296875" customWidth="1"/>
    <col min="2" max="2" width="27" customWidth="1"/>
    <col min="3" max="3" width="15.6328125" customWidth="1"/>
    <col min="4" max="4" width="18.6328125" customWidth="1"/>
    <col min="5" max="5" width="24.6328125" customWidth="1"/>
    <col min="6" max="8" width="10.54296875" customWidth="1"/>
    <col min="9" max="9" width="19.453125" customWidth="1"/>
    <col min="10" max="10" width="22" customWidth="1"/>
    <col min="11" max="11" width="20.6328125" customWidth="1"/>
    <col min="12" max="26" width="14.453125" customWidth="1"/>
  </cols>
  <sheetData>
    <row r="1" spans="1:11" ht="15.75" customHeight="1" x14ac:dyDescent="0.3">
      <c r="A1" s="1" t="s">
        <v>0</v>
      </c>
    </row>
    <row r="2" spans="1:11" ht="15.75" customHeight="1" x14ac:dyDescent="0.3">
      <c r="B2" s="2" t="s">
        <v>1</v>
      </c>
      <c r="C2" s="3">
        <v>220</v>
      </c>
    </row>
    <row r="3" spans="1:11" ht="15.75" customHeight="1" x14ac:dyDescent="0.25"/>
    <row r="4" spans="1:11" ht="15.75" customHeight="1" x14ac:dyDescent="0.3">
      <c r="D4" s="4" t="s">
        <v>2</v>
      </c>
      <c r="J4" s="4" t="s">
        <v>3</v>
      </c>
    </row>
    <row r="5" spans="1:11" ht="15.75" customHeight="1" x14ac:dyDescent="0.3">
      <c r="C5" s="2" t="s">
        <v>4</v>
      </c>
      <c r="I5" s="2" t="s">
        <v>4</v>
      </c>
    </row>
    <row r="6" spans="1:11" ht="15.75" customHeight="1" x14ac:dyDescent="0.3">
      <c r="C6" s="5" t="s">
        <v>5</v>
      </c>
      <c r="D6" s="5" t="s">
        <v>6</v>
      </c>
      <c r="E6" s="5" t="s">
        <v>7</v>
      </c>
      <c r="I6" s="5" t="s">
        <v>8</v>
      </c>
      <c r="J6" s="5" t="s">
        <v>6</v>
      </c>
      <c r="K6" s="5" t="s">
        <v>7</v>
      </c>
    </row>
    <row r="7" spans="1:11" ht="15.75" customHeight="1" x14ac:dyDescent="0.3">
      <c r="C7" s="3">
        <v>1</v>
      </c>
      <c r="D7" s="6">
        <f>C7/1000/30.01*$C$2*0.001/(210/1000/30.01)/0.001</f>
        <v>1.0476190476190477</v>
      </c>
      <c r="E7" s="6">
        <f>$C$2-D7</f>
        <v>218.95238095238096</v>
      </c>
      <c r="I7" s="6">
        <f>(J7)*1000*30.01/0.001*(210/1000/30.01)*0.001/(J7+K7)</f>
        <v>1.6518916219253341</v>
      </c>
      <c r="J7" s="7">
        <v>3.15</v>
      </c>
      <c r="K7" s="7">
        <v>397.3</v>
      </c>
    </row>
    <row r="8" spans="1:11" ht="15.75" customHeight="1" x14ac:dyDescent="0.3">
      <c r="K8" s="2"/>
    </row>
    <row r="9" spans="1:11" ht="15.75" customHeight="1" x14ac:dyDescent="0.25"/>
    <row r="10" spans="1:11" ht="15.75" customHeight="1" x14ac:dyDescent="0.3">
      <c r="C10" s="5" t="s">
        <v>5</v>
      </c>
      <c r="D10" s="5" t="s">
        <v>9</v>
      </c>
      <c r="E10" s="5" t="s">
        <v>7</v>
      </c>
      <c r="I10" s="2" t="s">
        <v>4</v>
      </c>
    </row>
    <row r="11" spans="1:11" ht="15.75" customHeight="1" x14ac:dyDescent="0.3">
      <c r="C11" s="3">
        <v>1</v>
      </c>
      <c r="D11" s="6">
        <f>C11/1000/30.01*$C$2*0.001/(12.9/1000/30.01)/0.001</f>
        <v>17.054263565891468</v>
      </c>
      <c r="E11" s="6">
        <f>$C$2-D11</f>
        <v>202.94573643410854</v>
      </c>
      <c r="I11" s="5" t="s">
        <v>8</v>
      </c>
      <c r="J11" s="5" t="s">
        <v>6</v>
      </c>
      <c r="K11" s="5" t="s">
        <v>7</v>
      </c>
    </row>
    <row r="12" spans="1:11" ht="15.75" customHeight="1" x14ac:dyDescent="0.3">
      <c r="I12" s="6" t="e">
        <f>(J12)*1000*30.01/0.001*(12.9/1000/30.01)*0.001/(J12+K12)</f>
        <v>#DIV/0!</v>
      </c>
      <c r="J12" s="7">
        <v>0</v>
      </c>
      <c r="K12" s="7">
        <v>0</v>
      </c>
    </row>
    <row r="13" spans="1:11" ht="15.75" customHeight="1" x14ac:dyDescent="0.25"/>
    <row r="14" spans="1:11" ht="15.75" customHeight="1" x14ac:dyDescent="0.25"/>
    <row r="15" spans="1:11" ht="15.75" customHeight="1" x14ac:dyDescent="0.25"/>
    <row r="16" spans="1:11" ht="15.75" customHeight="1" x14ac:dyDescent="0.3">
      <c r="C16" s="2" t="s">
        <v>10</v>
      </c>
    </row>
    <row r="17" spans="3:11" ht="15.75" customHeight="1" x14ac:dyDescent="0.3">
      <c r="C17" s="5" t="s">
        <v>5</v>
      </c>
      <c r="D17" s="5" t="s">
        <v>11</v>
      </c>
      <c r="E17" s="5" t="s">
        <v>7</v>
      </c>
      <c r="I17" s="2" t="s">
        <v>4</v>
      </c>
    </row>
    <row r="18" spans="3:11" ht="15.75" customHeight="1" x14ac:dyDescent="0.3">
      <c r="C18" s="3">
        <v>0.1</v>
      </c>
      <c r="D18" s="6">
        <f>C18/1000/30.01*$C$2*0.001/(104/1000/30.01)/0.001</f>
        <v>0.21153846153846154</v>
      </c>
      <c r="E18" s="6">
        <f>$C$2-D18</f>
        <v>219.78846153846155</v>
      </c>
      <c r="I18" s="5" t="s">
        <v>8</v>
      </c>
      <c r="J18" s="5" t="s">
        <v>6</v>
      </c>
      <c r="K18" s="5" t="s">
        <v>7</v>
      </c>
    </row>
    <row r="19" spans="3:11" ht="15.75" customHeight="1" x14ac:dyDescent="0.3">
      <c r="I19" s="6" t="e">
        <f>(J19)*1000*30.01/0.001*(104/1000/30.01)*0.001/(J19+K19)</f>
        <v>#DIV/0!</v>
      </c>
      <c r="J19" s="7">
        <v>0</v>
      </c>
      <c r="K19" s="7">
        <v>0</v>
      </c>
    </row>
    <row r="20" spans="3:11" ht="15.75" customHeight="1" x14ac:dyDescent="0.25"/>
    <row r="21" spans="3:11" ht="15.75" customHeight="1" x14ac:dyDescent="0.3">
      <c r="C21" s="5" t="s">
        <v>5</v>
      </c>
      <c r="D21" s="5" t="s">
        <v>12</v>
      </c>
      <c r="E21" s="5" t="s">
        <v>7</v>
      </c>
      <c r="I21" s="2" t="s">
        <v>4</v>
      </c>
    </row>
    <row r="22" spans="3:11" ht="15.75" customHeight="1" x14ac:dyDescent="0.3">
      <c r="C22" s="3">
        <v>1.5</v>
      </c>
      <c r="D22" s="6">
        <f>C22/1000/30.01*$C$2*0.001/(12.9/1000/30.01)/0.001</f>
        <v>25.581395348837209</v>
      </c>
      <c r="E22" s="6">
        <f>$C$2-D22</f>
        <v>194.41860465116278</v>
      </c>
      <c r="I22" s="5" t="s">
        <v>8</v>
      </c>
      <c r="J22" s="5" t="s">
        <v>6</v>
      </c>
      <c r="K22" s="5" t="s">
        <v>7</v>
      </c>
    </row>
    <row r="23" spans="3:11" ht="15.75" customHeight="1" x14ac:dyDescent="0.3">
      <c r="I23" s="6" t="e">
        <f>(J23)*1000*30.01/0.001*(12.9/1000/30.01)*0.001/(J23+K23)</f>
        <v>#DIV/0!</v>
      </c>
      <c r="J23" s="7">
        <v>0</v>
      </c>
      <c r="K23" s="7">
        <v>0</v>
      </c>
    </row>
    <row r="24" spans="3:11" ht="15.75" customHeight="1" x14ac:dyDescent="0.25"/>
    <row r="25" spans="3:11" ht="15.75" customHeight="1" x14ac:dyDescent="0.25"/>
    <row r="26" spans="3:11" ht="15.75" customHeight="1" x14ac:dyDescent="0.3">
      <c r="C26" s="8" t="s">
        <v>5</v>
      </c>
      <c r="D26" s="8" t="s">
        <v>13</v>
      </c>
      <c r="E26" s="8" t="s">
        <v>14</v>
      </c>
    </row>
    <row r="27" spans="3:11" ht="15.75" customHeight="1" x14ac:dyDescent="0.3">
      <c r="C27">
        <v>0.1</v>
      </c>
      <c r="D27" s="6">
        <f>C27/1000/30.01*$C$2*0.001/(10/1000/30.01)/0.001</f>
        <v>2.1999999999999997</v>
      </c>
      <c r="E27" s="6">
        <f>$C$2-D27</f>
        <v>217.8</v>
      </c>
      <c r="F27" s="10">
        <f>C27/1000/30.01*$C$2*0.001/(104/1000/30.01)/0.001</f>
        <v>0.21153846153846154</v>
      </c>
      <c r="G27" s="10">
        <f>$C$2-F27</f>
        <v>219.78846153846155</v>
      </c>
    </row>
    <row r="28" spans="3:11" ht="15.75" customHeight="1" x14ac:dyDescent="0.3">
      <c r="C28">
        <v>0.25</v>
      </c>
      <c r="D28" s="6">
        <f t="shared" ref="D28:D34" si="0">C28/1000/30.01*$C$2*0.001/(10/1000/30.01)/0.001</f>
        <v>5.4999999999999991</v>
      </c>
      <c r="E28" s="6">
        <f t="shared" ref="E28:E34" si="1">$C$2-D28</f>
        <v>214.5</v>
      </c>
      <c r="F28" s="10">
        <f t="shared" ref="F28:F34" si="2">C28/1000/30.01*$C$2*0.001/(104/1000/30.01)/0.001</f>
        <v>0.52884615384615385</v>
      </c>
      <c r="G28" s="10">
        <f t="shared" ref="G28:G34" si="3">$C$2-F28</f>
        <v>219.47115384615384</v>
      </c>
    </row>
    <row r="29" spans="3:11" ht="15.75" customHeight="1" x14ac:dyDescent="0.3">
      <c r="C29">
        <v>0.5</v>
      </c>
      <c r="D29" s="6">
        <f t="shared" si="0"/>
        <v>10.999999999999998</v>
      </c>
      <c r="E29" s="6">
        <f t="shared" si="1"/>
        <v>209</v>
      </c>
      <c r="F29" s="10">
        <f t="shared" si="2"/>
        <v>1.0576923076923077</v>
      </c>
      <c r="G29" s="10">
        <f t="shared" si="3"/>
        <v>218.94230769230768</v>
      </c>
    </row>
    <row r="30" spans="3:11" ht="15.75" customHeight="1" x14ac:dyDescent="0.3">
      <c r="C30">
        <v>0.75</v>
      </c>
      <c r="D30" s="6">
        <f t="shared" si="0"/>
        <v>16.499999999999996</v>
      </c>
      <c r="E30" s="6">
        <f t="shared" si="1"/>
        <v>203.5</v>
      </c>
      <c r="F30" s="10">
        <f t="shared" si="2"/>
        <v>1.5865384615384617</v>
      </c>
      <c r="G30" s="10">
        <f t="shared" si="3"/>
        <v>218.41346153846155</v>
      </c>
    </row>
    <row r="31" spans="3:11" ht="15.75" customHeight="1" x14ac:dyDescent="0.3">
      <c r="C31">
        <v>0.9</v>
      </c>
      <c r="D31" s="6">
        <f t="shared" si="0"/>
        <v>19.799999999999997</v>
      </c>
      <c r="E31" s="6">
        <f t="shared" si="1"/>
        <v>200.2</v>
      </c>
      <c r="F31" s="10">
        <f t="shared" si="2"/>
        <v>1.9038461538461537</v>
      </c>
      <c r="G31" s="10">
        <f t="shared" si="3"/>
        <v>218.09615384615384</v>
      </c>
    </row>
    <row r="32" spans="3:11" ht="15.75" customHeight="1" x14ac:dyDescent="0.3">
      <c r="C32">
        <v>1</v>
      </c>
      <c r="D32" s="9">
        <f t="shared" si="0"/>
        <v>21.999999999999996</v>
      </c>
      <c r="E32" s="9">
        <f t="shared" si="1"/>
        <v>198</v>
      </c>
      <c r="F32" s="10">
        <f t="shared" si="2"/>
        <v>2.1153846153846154</v>
      </c>
      <c r="G32" s="10">
        <f t="shared" si="3"/>
        <v>217.88461538461539</v>
      </c>
    </row>
    <row r="33" spans="3:7" ht="15.75" customHeight="1" x14ac:dyDescent="0.3">
      <c r="C33">
        <v>1.2</v>
      </c>
      <c r="D33" s="9">
        <f t="shared" si="0"/>
        <v>26.4</v>
      </c>
      <c r="E33" s="9">
        <f t="shared" si="1"/>
        <v>193.6</v>
      </c>
      <c r="F33" s="10">
        <f t="shared" si="2"/>
        <v>2.5384615384615388</v>
      </c>
      <c r="G33" s="10">
        <f t="shared" si="3"/>
        <v>217.46153846153845</v>
      </c>
    </row>
    <row r="34" spans="3:7" ht="15.75" customHeight="1" x14ac:dyDescent="0.3">
      <c r="C34">
        <v>1.5</v>
      </c>
      <c r="D34" s="9">
        <f t="shared" si="0"/>
        <v>32.999999999999993</v>
      </c>
      <c r="E34" s="9">
        <f t="shared" si="1"/>
        <v>187</v>
      </c>
      <c r="F34" s="10">
        <f t="shared" si="2"/>
        <v>3.1730769230769234</v>
      </c>
      <c r="G34" s="10">
        <f t="shared" si="3"/>
        <v>216.82692307692307</v>
      </c>
    </row>
    <row r="35" spans="3:7" ht="15.75" customHeight="1" x14ac:dyDescent="0.25"/>
    <row r="36" spans="3:7" ht="15.75" customHeight="1" x14ac:dyDescent="0.25"/>
    <row r="37" spans="3:7" ht="15.75" customHeight="1" x14ac:dyDescent="0.25"/>
    <row r="38" spans="3:7" ht="15.75" customHeight="1" x14ac:dyDescent="0.25"/>
    <row r="39" spans="3:7" ht="15.75" customHeight="1" x14ac:dyDescent="0.25"/>
    <row r="40" spans="3:7" ht="15.75" customHeight="1" x14ac:dyDescent="0.25"/>
    <row r="41" spans="3:7" ht="15.75" customHeight="1" x14ac:dyDescent="0.25"/>
    <row r="42" spans="3:7" ht="15.75" customHeight="1" x14ac:dyDescent="0.25"/>
    <row r="43" spans="3:7" ht="15.75" customHeight="1" x14ac:dyDescent="0.25"/>
    <row r="44" spans="3:7" ht="15.75" customHeight="1" x14ac:dyDescent="0.25"/>
    <row r="45" spans="3:7" ht="15.75" customHeight="1" x14ac:dyDescent="0.25"/>
    <row r="46" spans="3:7" ht="15.75" customHeight="1" x14ac:dyDescent="0.25"/>
    <row r="47" spans="3:7" ht="15.75" customHeight="1" x14ac:dyDescent="0.25"/>
    <row r="48" spans="3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 Taylor</dc:creator>
  <cp:lastModifiedBy>pcolosimo</cp:lastModifiedBy>
  <dcterms:created xsi:type="dcterms:W3CDTF">2020-11-20T23:17:18Z</dcterms:created>
  <dcterms:modified xsi:type="dcterms:W3CDTF">2022-09-27T23:48:56Z</dcterms:modified>
</cp:coreProperties>
</file>