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XAMPP\htdocs\vikor\database\"/>
    </mc:Choice>
  </mc:AlternateContent>
  <bookViews>
    <workbookView xWindow="240" yWindow="36" windowWidth="20112" windowHeight="7752"/>
  </bookViews>
  <sheets>
    <sheet name="vikor" sheetId="4" r:id="rId1"/>
  </sheets>
  <calcPr calcId="162913"/>
</workbook>
</file>

<file path=xl/calcChain.xml><?xml version="1.0" encoding="utf-8"?>
<calcChain xmlns="http://schemas.openxmlformats.org/spreadsheetml/2006/main">
  <c r="D27" i="4" l="1"/>
  <c r="E27" i="4"/>
  <c r="D28" i="4"/>
  <c r="E28" i="4"/>
  <c r="D29" i="4"/>
  <c r="E29" i="4"/>
  <c r="D30" i="4"/>
  <c r="E30" i="4"/>
  <c r="D31" i="4"/>
  <c r="E31" i="4"/>
  <c r="D19" i="4"/>
  <c r="E19" i="4"/>
  <c r="D20" i="4"/>
  <c r="E20" i="4"/>
  <c r="D21" i="4"/>
  <c r="E21" i="4"/>
  <c r="D22" i="4"/>
  <c r="E22" i="4"/>
  <c r="D23" i="4"/>
  <c r="E23" i="4"/>
  <c r="B11" i="4"/>
  <c r="C11" i="4"/>
  <c r="D11" i="4"/>
  <c r="E11" i="4"/>
  <c r="B12" i="4"/>
  <c r="C12" i="4"/>
  <c r="D12" i="4"/>
  <c r="E12" i="4"/>
  <c r="B13" i="4"/>
  <c r="C13" i="4"/>
  <c r="D13" i="4"/>
  <c r="E13" i="4"/>
  <c r="B14" i="4"/>
  <c r="C14" i="4"/>
  <c r="D14" i="4"/>
  <c r="E14" i="4"/>
  <c r="C10" i="4"/>
  <c r="D10" i="4"/>
  <c r="E10" i="4"/>
  <c r="E16" i="4" s="1"/>
  <c r="B10" i="4"/>
  <c r="B16" i="4" l="1"/>
  <c r="C16" i="4"/>
  <c r="E15" i="4"/>
  <c r="C15" i="4"/>
  <c r="B15" i="4"/>
  <c r="D15" i="4"/>
  <c r="D16" i="4"/>
  <c r="B22" i="4" l="1"/>
  <c r="B30" i="4" s="1"/>
  <c r="B21" i="4"/>
  <c r="B29" i="4" s="1"/>
  <c r="B23" i="4"/>
  <c r="B31" i="4" s="1"/>
  <c r="B20" i="4"/>
  <c r="B28" i="4" s="1"/>
  <c r="B19" i="4"/>
  <c r="B27" i="4" s="1"/>
  <c r="C19" i="4"/>
  <c r="C27" i="4" s="1"/>
  <c r="C23" i="4"/>
  <c r="C31" i="4" s="1"/>
  <c r="C22" i="4"/>
  <c r="C30" i="4" s="1"/>
  <c r="C21" i="4"/>
  <c r="C29" i="4" s="1"/>
  <c r="C20" i="4"/>
  <c r="C28" i="4" s="1"/>
  <c r="F29" i="4" l="1"/>
  <c r="F27" i="4"/>
  <c r="G27" i="4"/>
  <c r="G29" i="4"/>
  <c r="F30" i="4"/>
  <c r="G30" i="4"/>
  <c r="F28" i="4"/>
  <c r="F31" i="4"/>
  <c r="G28" i="4"/>
  <c r="G31" i="4"/>
  <c r="G34" i="4" l="1"/>
  <c r="F32" i="4"/>
  <c r="G35" i="4"/>
  <c r="F33" i="4"/>
  <c r="H29" i="4" l="1"/>
  <c r="H28" i="4"/>
  <c r="H30" i="4"/>
  <c r="J30" i="4"/>
  <c r="J31" i="4"/>
  <c r="J28" i="4"/>
  <c r="I28" i="4"/>
  <c r="I31" i="4"/>
  <c r="H27" i="4"/>
  <c r="I27" i="4"/>
  <c r="J27" i="4"/>
  <c r="J29" i="4"/>
  <c r="I29" i="4"/>
  <c r="H31" i="4"/>
  <c r="I30" i="4"/>
  <c r="M28" i="4" l="1"/>
  <c r="K28" i="4"/>
  <c r="L28" i="4"/>
  <c r="M29" i="4"/>
  <c r="L31" i="4"/>
  <c r="K27" i="4"/>
  <c r="K29" i="4"/>
  <c r="M27" i="4"/>
  <c r="L29" i="4"/>
  <c r="K31" i="4"/>
  <c r="M31" i="4"/>
  <c r="K30" i="4"/>
  <c r="M30" i="4"/>
  <c r="L27" i="4"/>
  <c r="L30" i="4"/>
</calcChain>
</file>

<file path=xl/sharedStrings.xml><?xml version="1.0" encoding="utf-8"?>
<sst xmlns="http://schemas.openxmlformats.org/spreadsheetml/2006/main" count="52" uniqueCount="24">
  <si>
    <t>C1</t>
  </si>
  <si>
    <t>C2</t>
  </si>
  <si>
    <t>C3</t>
  </si>
  <si>
    <t>A1</t>
  </si>
  <si>
    <t>A2</t>
  </si>
  <si>
    <t>A3</t>
  </si>
  <si>
    <t>A4</t>
  </si>
  <si>
    <t>A5</t>
  </si>
  <si>
    <t>benefit</t>
  </si>
  <si>
    <t>cost</t>
  </si>
  <si>
    <t>S</t>
  </si>
  <si>
    <t>R</t>
  </si>
  <si>
    <t>v</t>
  </si>
  <si>
    <t>Rank</t>
  </si>
  <si>
    <t>S*</t>
  </si>
  <si>
    <t>S-</t>
  </si>
  <si>
    <t>R*</t>
  </si>
  <si>
    <t>R-</t>
  </si>
  <si>
    <t>v1</t>
  </si>
  <si>
    <t>v2</t>
  </si>
  <si>
    <t>v3</t>
  </si>
  <si>
    <t>C4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</si>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</sst>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2" fillId="0" borderId="0" xfId="1" applyNumberFormat="1" applyFont="1" applyFill="1" applyBorder="1"/>
    <xf numFmtId="0" fontId="0" fillId="0" borderId="2" xfId="0" applyNumberFormat="1" applyFill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topLeftCell="A16" workbookViewId="0">
      <selection activeCell="H28" sqref="H28"/>
    </sheetView>
  </sheetViews>
  <sheetFormatPr defaultRowHeight="14.4" x14ac:dyDescent="0.3"/>
  <cols>
    <col min="1" max="1" width="5.21875" style="2" bestFit="1" customWidth="1"/>
    <col min="2" max="5" width="8.5546875" style="2" customWidth="1"/>
    <col min="6" max="6" width="9.6640625" style="2" customWidth="1"/>
    <col min="7" max="7" width="9" style="2" customWidth="1"/>
    <col min="8" max="8" width="12" style="2" bestFit="1" customWidth="1"/>
    <col min="9" max="9" width="16.109375" style="2" customWidth="1"/>
    <col min="10" max="10" width="12" style="2" bestFit="1" customWidth="1"/>
    <col min="11" max="13" width="4" style="2" bestFit="1" customWidth="1"/>
    <col min="14" max="14" width="7" style="2" bestFit="1" customWidth="1"/>
    <col min="15" max="16384" width="8.88671875" style="2"/>
  </cols>
  <sheetData>
    <row r="1" spans="1:7" x14ac:dyDescent="0.3">
      <c r="A1" s="1"/>
      <c r="B1" s="1" t="s">
        <v>0</v>
      </c>
      <c r="C1" s="1" t="s">
        <v>1</v>
      </c>
      <c r="D1" s="1" t="s">
        <v>2</v>
      </c>
      <c r="E1" s="1" t="s">
        <v>21</v>
      </c>
    </row>
    <row r="2" spans="1:7" x14ac:dyDescent="0.3">
      <c r="A2" s="1" t="s">
        <v>3</v>
      </c>
      <c r="B2" s="1">
        <v>4</v>
      </c>
      <c r="C2" s="1">
        <v>131</v>
      </c>
      <c r="D2" s="1">
        <v>2</v>
      </c>
      <c r="E2" s="1">
        <v>2500000</v>
      </c>
    </row>
    <row r="3" spans="1:7" x14ac:dyDescent="0.3">
      <c r="A3" s="1" t="s">
        <v>4</v>
      </c>
      <c r="B3" s="1">
        <v>3.9</v>
      </c>
      <c r="C3" s="1">
        <v>133</v>
      </c>
      <c r="D3" s="1">
        <v>1</v>
      </c>
      <c r="E3" s="1">
        <v>3677300</v>
      </c>
    </row>
    <row r="4" spans="1:7" x14ac:dyDescent="0.3">
      <c r="A4" s="1" t="s">
        <v>5</v>
      </c>
      <c r="B4" s="1">
        <v>3.93</v>
      </c>
      <c r="C4" s="1">
        <v>133</v>
      </c>
      <c r="D4" s="1">
        <v>1</v>
      </c>
      <c r="E4" s="1">
        <v>1400000</v>
      </c>
    </row>
    <row r="5" spans="1:7" x14ac:dyDescent="0.3">
      <c r="A5" s="1" t="s">
        <v>6</v>
      </c>
      <c r="B5" s="1">
        <v>3.89</v>
      </c>
      <c r="C5" s="1">
        <v>129</v>
      </c>
      <c r="D5" s="1">
        <v>1</v>
      </c>
      <c r="E5" s="1">
        <v>5000000</v>
      </c>
    </row>
    <row r="6" spans="1:7" x14ac:dyDescent="0.3">
      <c r="A6" s="1" t="s">
        <v>7</v>
      </c>
      <c r="B6" s="1">
        <v>3.83</v>
      </c>
      <c r="C6" s="1">
        <v>129</v>
      </c>
      <c r="D6" s="1">
        <v>1</v>
      </c>
      <c r="E6" s="1">
        <v>4162800</v>
      </c>
    </row>
    <row r="8" spans="1:7" x14ac:dyDescent="0.3">
      <c r="A8" s="1"/>
      <c r="B8" s="1" t="s">
        <v>0</v>
      </c>
      <c r="C8" s="1"/>
      <c r="D8" s="1" t="s">
        <v>1</v>
      </c>
      <c r="E8" s="1" t="s">
        <v>2</v>
      </c>
      <c r="G8" s="4"/>
    </row>
    <row r="9" spans="1:7" x14ac:dyDescent="0.3">
      <c r="A9" s="1"/>
      <c r="B9" s="1" t="s">
        <v>8</v>
      </c>
      <c r="C9" s="1" t="s">
        <v>8</v>
      </c>
      <c r="D9" s="1" t="s">
        <v>8</v>
      </c>
      <c r="E9" s="1" t="s">
        <v>9</v>
      </c>
      <c r="G9" s="4"/>
    </row>
    <row r="10" spans="1:7" x14ac:dyDescent="0.3">
      <c r="A10" s="1" t="s">
        <v>3</v>
      </c>
      <c r="B10" s="1">
        <f>IF(B$9="benefit",B2,B2*-1)</f>
        <v>4</v>
      </c>
      <c r="C10" s="1">
        <f t="shared" ref="C10:E10" si="0">IF(C$9="benefit",C2,C2*-1)</f>
        <v>131</v>
      </c>
      <c r="D10" s="1">
        <f t="shared" si="0"/>
        <v>2</v>
      </c>
      <c r="E10" s="1">
        <f t="shared" si="0"/>
        <v>-2500000</v>
      </c>
    </row>
    <row r="11" spans="1:7" x14ac:dyDescent="0.3">
      <c r="A11" s="1" t="s">
        <v>4</v>
      </c>
      <c r="B11" s="1">
        <f t="shared" ref="B11:E11" si="1">IF(B$9="benefit",B3,B3*-1)</f>
        <v>3.9</v>
      </c>
      <c r="C11" s="1">
        <f t="shared" si="1"/>
        <v>133</v>
      </c>
      <c r="D11" s="1">
        <f t="shared" si="1"/>
        <v>1</v>
      </c>
      <c r="E11" s="1">
        <f t="shared" si="1"/>
        <v>-3677300</v>
      </c>
    </row>
    <row r="12" spans="1:7" x14ac:dyDescent="0.3">
      <c r="A12" s="1" t="s">
        <v>5</v>
      </c>
      <c r="B12" s="1">
        <f t="shared" ref="B12:E12" si="2">IF(B$9="benefit",B4,B4*-1)</f>
        <v>3.93</v>
      </c>
      <c r="C12" s="1">
        <f t="shared" si="2"/>
        <v>133</v>
      </c>
      <c r="D12" s="1">
        <f t="shared" si="2"/>
        <v>1</v>
      </c>
      <c r="E12" s="1">
        <f t="shared" si="2"/>
        <v>-1400000</v>
      </c>
    </row>
    <row r="13" spans="1:7" x14ac:dyDescent="0.3">
      <c r="A13" s="1" t="s">
        <v>6</v>
      </c>
      <c r="B13" s="1">
        <f t="shared" ref="B13:E13" si="3">IF(B$9="benefit",B5,B5*-1)</f>
        <v>3.89</v>
      </c>
      <c r="C13" s="1">
        <f t="shared" si="3"/>
        <v>129</v>
      </c>
      <c r="D13" s="1">
        <f t="shared" si="3"/>
        <v>1</v>
      </c>
      <c r="E13" s="1">
        <f t="shared" si="3"/>
        <v>-5000000</v>
      </c>
    </row>
    <row r="14" spans="1:7" x14ac:dyDescent="0.3">
      <c r="A14" s="1" t="s">
        <v>7</v>
      </c>
      <c r="B14" s="1">
        <f t="shared" ref="B14:E14" si="4">IF(B$9="benefit",B6,B6*-1)</f>
        <v>3.83</v>
      </c>
      <c r="C14" s="1">
        <f t="shared" si="4"/>
        <v>129</v>
      </c>
      <c r="D14" s="1">
        <f t="shared" si="4"/>
        <v>1</v>
      </c>
      <c r="E14" s="1">
        <f t="shared" si="4"/>
        <v>-4162800</v>
      </c>
    </row>
    <row r="15" spans="1:7" x14ac:dyDescent="0.3">
      <c r="A15" s="1" t="s">
        <v>22</v>
      </c>
      <c r="B15" s="1">
        <f>MAX(B10:B14)</f>
        <v>4</v>
      </c>
      <c r="C15" s="1">
        <f t="shared" ref="C15:E15" si="5">MAX(C10:C14)</f>
        <v>133</v>
      </c>
      <c r="D15" s="1">
        <f t="shared" si="5"/>
        <v>2</v>
      </c>
      <c r="E15" s="1">
        <f t="shared" si="5"/>
        <v>-1400000</v>
      </c>
    </row>
    <row r="16" spans="1:7" x14ac:dyDescent="0.3">
      <c r="A16" s="3" t="s">
        <v>23</v>
      </c>
      <c r="B16" s="1">
        <f>MIN(B10:B14)</f>
        <v>3.83</v>
      </c>
      <c r="C16" s="1">
        <f t="shared" ref="C16:E16" si="6">MIN(C10:C14)</f>
        <v>129</v>
      </c>
      <c r="D16" s="1">
        <f t="shared" si="6"/>
        <v>1</v>
      </c>
      <c r="E16" s="1">
        <f t="shared" si="6"/>
        <v>-5000000</v>
      </c>
    </row>
    <row r="18" spans="1:13" x14ac:dyDescent="0.3">
      <c r="A18" s="1"/>
      <c r="B18" s="1" t="s">
        <v>0</v>
      </c>
      <c r="C18" s="1"/>
      <c r="D18" s="1" t="s">
        <v>1</v>
      </c>
      <c r="E18" s="1" t="s">
        <v>2</v>
      </c>
    </row>
    <row r="19" spans="1:13" x14ac:dyDescent="0.3">
      <c r="A19" s="1" t="s">
        <v>3</v>
      </c>
      <c r="B19" s="1">
        <f>(B$15-B10)/(B$15-B$16)</f>
        <v>0</v>
      </c>
      <c r="C19" s="1">
        <f t="shared" ref="C19:E19" si="7">(C$15-C10)/(C$15-C$16)</f>
        <v>0.5</v>
      </c>
      <c r="D19" s="1">
        <f t="shared" si="7"/>
        <v>0</v>
      </c>
      <c r="E19" s="1">
        <f t="shared" si="7"/>
        <v>0.30555555555555558</v>
      </c>
    </row>
    <row r="20" spans="1:13" x14ac:dyDescent="0.3">
      <c r="A20" s="1" t="s">
        <v>4</v>
      </c>
      <c r="B20" s="1">
        <f t="shared" ref="B20:E23" si="8">(B$15-B11)/(B$15-B$16)</f>
        <v>0.58823529411764786</v>
      </c>
      <c r="C20" s="1">
        <f t="shared" si="8"/>
        <v>0</v>
      </c>
      <c r="D20" s="1">
        <f t="shared" si="8"/>
        <v>1</v>
      </c>
      <c r="E20" s="1">
        <f t="shared" si="8"/>
        <v>0.63258333333333339</v>
      </c>
    </row>
    <row r="21" spans="1:13" x14ac:dyDescent="0.3">
      <c r="A21" s="1" t="s">
        <v>5</v>
      </c>
      <c r="B21" s="1">
        <f t="shared" si="8"/>
        <v>0.4117647058823522</v>
      </c>
      <c r="C21" s="1">
        <f t="shared" si="8"/>
        <v>0</v>
      </c>
      <c r="D21" s="1">
        <f t="shared" si="8"/>
        <v>1</v>
      </c>
      <c r="E21" s="1">
        <f t="shared" si="8"/>
        <v>0</v>
      </c>
    </row>
    <row r="22" spans="1:13" x14ac:dyDescent="0.3">
      <c r="A22" s="1" t="s">
        <v>6</v>
      </c>
      <c r="B22" s="1">
        <f t="shared" si="8"/>
        <v>0.64705882352941135</v>
      </c>
      <c r="C22" s="1">
        <f t="shared" si="8"/>
        <v>1</v>
      </c>
      <c r="D22" s="1">
        <f t="shared" si="8"/>
        <v>1</v>
      </c>
      <c r="E22" s="1">
        <f t="shared" si="8"/>
        <v>1</v>
      </c>
    </row>
    <row r="23" spans="1:13" x14ac:dyDescent="0.3">
      <c r="A23" s="1" t="s">
        <v>7</v>
      </c>
      <c r="B23" s="1">
        <f t="shared" si="8"/>
        <v>1</v>
      </c>
      <c r="C23" s="1">
        <f t="shared" si="8"/>
        <v>1</v>
      </c>
      <c r="D23" s="1">
        <f t="shared" si="8"/>
        <v>1</v>
      </c>
      <c r="E23" s="1">
        <f t="shared" si="8"/>
        <v>0.76744444444444448</v>
      </c>
    </row>
    <row r="25" spans="1:13" x14ac:dyDescent="0.3">
      <c r="A25" s="1" t="s">
        <v>10</v>
      </c>
      <c r="B25" s="1" t="s">
        <v>0</v>
      </c>
      <c r="C25" s="1" t="s">
        <v>1</v>
      </c>
      <c r="D25" s="1" t="s">
        <v>2</v>
      </c>
      <c r="E25" s="1" t="s">
        <v>21</v>
      </c>
      <c r="F25" s="5" t="s">
        <v>10</v>
      </c>
      <c r="G25" s="5" t="s">
        <v>11</v>
      </c>
      <c r="H25" s="7" t="s">
        <v>12</v>
      </c>
      <c r="I25" s="7"/>
      <c r="J25" s="7"/>
      <c r="K25" s="7" t="s">
        <v>13</v>
      </c>
      <c r="L25" s="7"/>
      <c r="M25" s="7"/>
    </row>
    <row r="26" spans="1:13" x14ac:dyDescent="0.3">
      <c r="A26" s="1"/>
      <c r="B26" s="1">
        <v>0.5</v>
      </c>
      <c r="C26" s="1">
        <v>0.2</v>
      </c>
      <c r="D26" s="1">
        <v>0.15</v>
      </c>
      <c r="E26" s="1">
        <v>0.15</v>
      </c>
      <c r="F26" s="6"/>
      <c r="G26" s="6"/>
      <c r="H26" s="1">
        <v>0.4</v>
      </c>
      <c r="I26" s="1">
        <v>0.5</v>
      </c>
      <c r="J26" s="1">
        <v>0.6</v>
      </c>
      <c r="K26" s="1" t="s">
        <v>18</v>
      </c>
      <c r="L26" s="1" t="s">
        <v>19</v>
      </c>
      <c r="M26" s="1" t="s">
        <v>20</v>
      </c>
    </row>
    <row r="27" spans="1:13" x14ac:dyDescent="0.3">
      <c r="A27" s="1" t="s">
        <v>3</v>
      </c>
      <c r="B27" s="1">
        <f>B$26*B19</f>
        <v>0</v>
      </c>
      <c r="C27" s="1">
        <f t="shared" ref="C27:E27" si="9">C$26*C19</f>
        <v>0.1</v>
      </c>
      <c r="D27" s="1">
        <f t="shared" si="9"/>
        <v>0</v>
      </c>
      <c r="E27" s="1">
        <f t="shared" si="9"/>
        <v>4.5833333333333337E-2</v>
      </c>
      <c r="F27" s="1">
        <f>SUM(B27:E27)</f>
        <v>0.14583333333333334</v>
      </c>
      <c r="G27" s="1">
        <f>MAX(B27:E27)</f>
        <v>0.1</v>
      </c>
      <c r="H27" s="1">
        <f>H$26*($F27-$F$33)/($F$32-$F$33)+(1-H$26)*($G27-$G$35)/($G$34-$G$35)</f>
        <v>0</v>
      </c>
      <c r="I27" s="1">
        <f t="shared" ref="I27:J27" si="10">I$26*($F27-$F$33)/($F$32-$F$33)+(1-I$26)*($G27-$G$35)/($G$34-$G$35)</f>
        <v>0</v>
      </c>
      <c r="J27" s="1">
        <f t="shared" si="10"/>
        <v>0</v>
      </c>
      <c r="K27" s="1">
        <f>_xlfn.RANK.AVG(H27,H$27:H$31,1)</f>
        <v>1</v>
      </c>
      <c r="L27" s="1">
        <f t="shared" ref="L27:M31" si="11">_xlfn.RANK.AVG(I27,I$27:I$31,1)</f>
        <v>1</v>
      </c>
      <c r="M27" s="1">
        <f t="shared" si="11"/>
        <v>1</v>
      </c>
    </row>
    <row r="28" spans="1:13" x14ac:dyDescent="0.3">
      <c r="A28" s="1" t="s">
        <v>4</v>
      </c>
      <c r="B28" s="1">
        <f t="shared" ref="B28:E31" si="12">B$26*B20</f>
        <v>0.29411764705882393</v>
      </c>
      <c r="C28" s="1">
        <f t="shared" si="12"/>
        <v>0</v>
      </c>
      <c r="D28" s="1">
        <f t="shared" si="12"/>
        <v>0.15</v>
      </c>
      <c r="E28" s="1">
        <f t="shared" si="12"/>
        <v>9.48875E-2</v>
      </c>
      <c r="F28" s="1">
        <f t="shared" ref="F28:F31" si="13">SUM(B28:E28)</f>
        <v>0.53900514705882396</v>
      </c>
      <c r="G28" s="1">
        <f t="shared" ref="G28:G31" si="14">MAX(B28:E28)</f>
        <v>0.29411764705882393</v>
      </c>
      <c r="H28" s="1">
        <f>H$26*($F28-$F$33)/($F$32-$F$33)+(1-H$26)*($G28-$G$35)/($G$34-$G$35)</f>
        <v>0.48313536819003777</v>
      </c>
      <c r="I28" s="1">
        <f t="shared" ref="H28:J31" si="15">I$26*($F28-$F$33)/($F$32-$F$33)+(1-I$26)*($G28-$G$35)/($G$34-$G$35)</f>
        <v>0.48259568082578225</v>
      </c>
      <c r="J28" s="1">
        <f t="shared" si="15"/>
        <v>0.48205599346152672</v>
      </c>
      <c r="K28" s="1">
        <f t="shared" ref="K28:K31" si="16">_xlfn.RANK.AVG(H28,H$27:H$31,1)</f>
        <v>3</v>
      </c>
      <c r="L28" s="1">
        <f t="shared" si="11"/>
        <v>3</v>
      </c>
      <c r="M28" s="1">
        <f t="shared" si="11"/>
        <v>3</v>
      </c>
    </row>
    <row r="29" spans="1:13" x14ac:dyDescent="0.3">
      <c r="A29" s="1" t="s">
        <v>5</v>
      </c>
      <c r="B29" s="1">
        <f t="shared" si="12"/>
        <v>0.2058823529411761</v>
      </c>
      <c r="C29" s="1">
        <f t="shared" si="12"/>
        <v>0</v>
      </c>
      <c r="D29" s="1">
        <f t="shared" si="12"/>
        <v>0.15</v>
      </c>
      <c r="E29" s="1">
        <f t="shared" si="12"/>
        <v>0</v>
      </c>
      <c r="F29" s="1">
        <f>SUM(B29:E29)</f>
        <v>0.35588235294117609</v>
      </c>
      <c r="G29" s="1">
        <f t="shared" si="14"/>
        <v>0.2058823529411761</v>
      </c>
      <c r="H29" s="1">
        <f>H$26*($F29-$F$33)/($F$32-$F$33)+(1-H$26)*($G29-$G$35)/($G$34-$G$35)</f>
        <v>0.26137609508070703</v>
      </c>
      <c r="I29" s="1">
        <f t="shared" si="15"/>
        <v>0.26054364826264875</v>
      </c>
      <c r="J29" s="1">
        <f t="shared" si="15"/>
        <v>0.25971120144459048</v>
      </c>
      <c r="K29" s="1">
        <f t="shared" si="16"/>
        <v>2</v>
      </c>
      <c r="L29" s="1">
        <f t="shared" si="11"/>
        <v>2</v>
      </c>
      <c r="M29" s="1">
        <f t="shared" si="11"/>
        <v>2</v>
      </c>
    </row>
    <row r="30" spans="1:13" x14ac:dyDescent="0.3">
      <c r="A30" s="1" t="s">
        <v>6</v>
      </c>
      <c r="B30" s="1">
        <f t="shared" si="12"/>
        <v>0.32352941176470568</v>
      </c>
      <c r="C30" s="1">
        <f t="shared" si="12"/>
        <v>0.2</v>
      </c>
      <c r="D30" s="1">
        <f t="shared" si="12"/>
        <v>0.15</v>
      </c>
      <c r="E30" s="1">
        <f t="shared" si="12"/>
        <v>0.15</v>
      </c>
      <c r="F30" s="1">
        <f t="shared" si="13"/>
        <v>0.82352941176470573</v>
      </c>
      <c r="G30" s="1">
        <f t="shared" si="14"/>
        <v>0.32352941176470568</v>
      </c>
      <c r="H30" s="1">
        <f t="shared" si="15"/>
        <v>0.66616674783915597</v>
      </c>
      <c r="I30" s="1">
        <f t="shared" si="15"/>
        <v>0.69300255244600395</v>
      </c>
      <c r="J30" s="1">
        <f t="shared" si="15"/>
        <v>0.71983835705285193</v>
      </c>
      <c r="K30" s="1">
        <f t="shared" si="16"/>
        <v>4</v>
      </c>
      <c r="L30" s="1">
        <f t="shared" si="11"/>
        <v>4</v>
      </c>
      <c r="M30" s="1">
        <f t="shared" si="11"/>
        <v>4</v>
      </c>
    </row>
    <row r="31" spans="1:13" x14ac:dyDescent="0.3">
      <c r="A31" s="1" t="s">
        <v>7</v>
      </c>
      <c r="B31" s="1">
        <f t="shared" si="12"/>
        <v>0.5</v>
      </c>
      <c r="C31" s="1">
        <f t="shared" si="12"/>
        <v>0.2</v>
      </c>
      <c r="D31" s="1">
        <f t="shared" si="12"/>
        <v>0.15</v>
      </c>
      <c r="E31" s="1">
        <f t="shared" si="12"/>
        <v>0.11511666666666667</v>
      </c>
      <c r="F31" s="1">
        <f t="shared" si="13"/>
        <v>0.96511666666666662</v>
      </c>
      <c r="G31" s="1">
        <f t="shared" si="14"/>
        <v>0.5</v>
      </c>
      <c r="H31" s="1">
        <f t="shared" si="15"/>
        <v>1</v>
      </c>
      <c r="I31" s="1">
        <f t="shared" si="15"/>
        <v>1</v>
      </c>
      <c r="J31" s="1">
        <f t="shared" si="15"/>
        <v>1</v>
      </c>
      <c r="K31" s="1">
        <f t="shared" si="16"/>
        <v>5</v>
      </c>
      <c r="L31" s="1">
        <f t="shared" si="11"/>
        <v>5</v>
      </c>
      <c r="M31" s="1">
        <f t="shared" si="11"/>
        <v>5</v>
      </c>
    </row>
    <row r="32" spans="1:13" x14ac:dyDescent="0.3">
      <c r="E32" s="1" t="s">
        <v>14</v>
      </c>
      <c r="F32" s="3">
        <f>MAX(F27:F31)</f>
        <v>0.96511666666666662</v>
      </c>
      <c r="G32" s="1"/>
    </row>
    <row r="33" spans="5:7" x14ac:dyDescent="0.3">
      <c r="E33" s="1" t="s">
        <v>15</v>
      </c>
      <c r="F33" s="3">
        <f>MIN(F27:F31)</f>
        <v>0.14583333333333334</v>
      </c>
      <c r="G33" s="1"/>
    </row>
    <row r="34" spans="5:7" x14ac:dyDescent="0.3">
      <c r="E34" s="1" t="s">
        <v>16</v>
      </c>
      <c r="F34" s="1"/>
      <c r="G34" s="1">
        <f>MAX(G27:G31)</f>
        <v>0.5</v>
      </c>
    </row>
    <row r="35" spans="5:7" x14ac:dyDescent="0.3">
      <c r="E35" s="3" t="s">
        <v>17</v>
      </c>
      <c r="F35" s="1"/>
      <c r="G35" s="1">
        <f>MIN(G27:G31)</f>
        <v>0.1</v>
      </c>
    </row>
  </sheetData>
  <mergeCells count="4">
    <mergeCell ref="F25:F26"/>
    <mergeCell ref="G25:G26"/>
    <mergeCell ref="H25:J25"/>
    <mergeCell ref="K25:M25"/>
  </mergeCells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vikor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HERDI</cp:lastModifiedBy>
  <dcterms:created xsi:type="dcterms:W3CDTF">2018-05-19T06:34:44Z</dcterms:created>
  <dcterms:modified xsi:type="dcterms:W3CDTF">2019-07-07T14:01:29Z</dcterms:modified>
</cp:coreProperties>
</file>