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CC378A61-BE7E-4FE0-83A6-EA2C7A9F7F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2" l="1"/>
  <c r="T8" i="2"/>
  <c r="T9" i="2"/>
  <c r="T10" i="2"/>
  <c r="T11" i="2"/>
  <c r="T12" i="2"/>
  <c r="T13" i="2"/>
  <c r="T14" i="2"/>
  <c r="T15" i="2"/>
  <c r="T16" i="2"/>
  <c r="T17" i="2"/>
  <c r="T6" i="2"/>
  <c r="R7" i="2"/>
  <c r="R8" i="2"/>
  <c r="R9" i="2"/>
  <c r="R10" i="2"/>
  <c r="R11" i="2"/>
  <c r="R12" i="2"/>
  <c r="R13" i="2"/>
  <c r="R14" i="2"/>
  <c r="R15" i="2"/>
  <c r="R16" i="2"/>
  <c r="R17" i="2"/>
  <c r="R6" i="2"/>
  <c r="P7" i="2"/>
  <c r="P8" i="2"/>
  <c r="P9" i="2"/>
  <c r="P10" i="2"/>
  <c r="P11" i="2"/>
  <c r="P12" i="2"/>
  <c r="P13" i="2"/>
  <c r="P14" i="2"/>
  <c r="P15" i="2"/>
  <c r="P16" i="2"/>
  <c r="P17" i="2"/>
  <c r="P6" i="2"/>
  <c r="N7" i="2"/>
  <c r="N8" i="2"/>
  <c r="N9" i="2"/>
  <c r="N10" i="2"/>
  <c r="N11" i="2"/>
  <c r="N12" i="2"/>
  <c r="N13" i="2"/>
  <c r="N14" i="2"/>
  <c r="N15" i="2"/>
  <c r="N16" i="2"/>
  <c r="N17" i="2"/>
  <c r="N6" i="2"/>
  <c r="M7" i="2"/>
  <c r="M8" i="2"/>
  <c r="M9" i="2"/>
  <c r="M10" i="2"/>
  <c r="M11" i="2"/>
  <c r="M12" i="2"/>
  <c r="M13" i="2"/>
  <c r="M14" i="2"/>
  <c r="M15" i="2"/>
  <c r="M16" i="2"/>
  <c r="M17" i="2"/>
  <c r="M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L6" i="2"/>
  <c r="K6" i="2"/>
  <c r="J6" i="2"/>
  <c r="I6" i="2"/>
  <c r="H6" i="2"/>
  <c r="H7" i="2"/>
  <c r="H8" i="2"/>
  <c r="H9" i="2"/>
  <c r="H10" i="2"/>
  <c r="H11" i="2"/>
  <c r="H12" i="2"/>
  <c r="H13" i="2"/>
  <c r="H14" i="2"/>
  <c r="H15" i="2"/>
  <c r="H16" i="2"/>
  <c r="H17" i="2"/>
  <c r="P19" i="1"/>
  <c r="O20" i="1"/>
  <c r="O21" i="1"/>
  <c r="O22" i="1"/>
  <c r="O23" i="1"/>
  <c r="O24" i="1"/>
  <c r="O25" i="1"/>
  <c r="O26" i="1"/>
  <c r="O27" i="1"/>
  <c r="O28" i="1"/>
  <c r="O29" i="1"/>
  <c r="O30" i="1"/>
  <c r="O19" i="1"/>
  <c r="N19" i="1"/>
  <c r="M30" i="1"/>
  <c r="M20" i="1"/>
  <c r="M19" i="1"/>
  <c r="M21" i="1"/>
  <c r="M22" i="1"/>
  <c r="M23" i="1"/>
  <c r="M24" i="1"/>
  <c r="M25" i="1"/>
  <c r="M26" i="1"/>
  <c r="M27" i="1"/>
  <c r="M28" i="1"/>
  <c r="M29" i="1"/>
  <c r="L19" i="1"/>
  <c r="K20" i="1"/>
  <c r="K21" i="1"/>
  <c r="K22" i="1"/>
  <c r="K23" i="1"/>
  <c r="K24" i="1"/>
  <c r="K25" i="1"/>
  <c r="K26" i="1"/>
  <c r="K27" i="1"/>
  <c r="K28" i="1"/>
  <c r="K29" i="1"/>
  <c r="K30" i="1"/>
  <c r="K19" i="1"/>
  <c r="J19" i="1"/>
  <c r="I20" i="1"/>
  <c r="I21" i="1"/>
  <c r="I22" i="1"/>
  <c r="I23" i="1"/>
  <c r="I24" i="1"/>
  <c r="I25" i="1"/>
  <c r="I26" i="1"/>
  <c r="I27" i="1"/>
  <c r="I28" i="1"/>
  <c r="I29" i="1"/>
  <c r="I30" i="1"/>
  <c r="I19" i="1"/>
  <c r="E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F19" i="1"/>
  <c r="D19" i="1"/>
  <c r="C20" i="1"/>
  <c r="C21" i="1"/>
  <c r="C22" i="1"/>
  <c r="C23" i="1"/>
  <c r="C24" i="1"/>
  <c r="C25" i="1"/>
  <c r="C26" i="1"/>
  <c r="C27" i="1"/>
  <c r="C28" i="1"/>
  <c r="C29" i="1"/>
  <c r="C30" i="1"/>
  <c r="C19" i="1"/>
  <c r="S6" i="2" l="1"/>
  <c r="O6" i="2"/>
  <c r="U6" i="2"/>
  <c r="Q6" i="2"/>
</calcChain>
</file>

<file path=xl/sharedStrings.xml><?xml version="1.0" encoding="utf-8"?>
<sst xmlns="http://schemas.openxmlformats.org/spreadsheetml/2006/main" count="48" uniqueCount="26">
  <si>
    <t>Вариант</t>
  </si>
  <si>
    <t>A1 (тыс. шт.)</t>
  </si>
  <si>
    <t>A2 (тыс. шт.)</t>
  </si>
  <si>
    <t>A3 (тыс. шт.)</t>
  </si>
  <si>
    <t>A4 (тыс. шт.)</t>
  </si>
  <si>
    <t>Отпускная цена телевизора</t>
  </si>
  <si>
    <t>Полные затраты на производство телевизора</t>
  </si>
  <si>
    <t>Исходные данные</t>
  </si>
  <si>
    <t>Исходные данные с учётом вероятностей</t>
  </si>
  <si>
    <t>Критерий Лапласа</t>
  </si>
  <si>
    <t>W{R}</t>
  </si>
  <si>
    <t>Критерий Вальда</t>
  </si>
  <si>
    <t>Критерий Сэвиджа</t>
  </si>
  <si>
    <t>Критерий Гурвица</t>
  </si>
  <si>
    <t>max{r}</t>
  </si>
  <si>
    <t>min{max{V}}</t>
  </si>
  <si>
    <t>max{V}</t>
  </si>
  <si>
    <t>min{W{R}}</t>
  </si>
  <si>
    <t>min{max{r}}</t>
  </si>
  <si>
    <t>0.5min{V} + 0.5max{V}</t>
  </si>
  <si>
    <t>min{0.5min{V} + 0.5max{V}}</t>
  </si>
  <si>
    <t>Затраты на содержание выставки (руб./день)</t>
  </si>
  <si>
    <t>Цена билета (руб.)</t>
  </si>
  <si>
    <t>З/п экскурсовода (руб./день)</t>
  </si>
  <si>
    <t>Количество экскурсоводов</t>
  </si>
  <si>
    <t>Количество посетителей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</si>
</sst>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abSelected="1" zoomScaleNormal="100" workbookViewId="0">
      <selection activeCell="L12" sqref="L12"/>
    </sheetView>
  </sheetViews>
  <sheetFormatPr defaultRowHeight="15" x14ac:dyDescent="0.25"/>
  <cols>
    <col min="2" max="6" width="15.7109375" customWidth="1"/>
    <col min="7" max="16" width="20.7109375" customWidth="1"/>
  </cols>
  <sheetData>
    <row r="1" spans="1:30" ht="20.100000000000001" customHeight="1" thickBot="1" x14ac:dyDescent="0.3"/>
    <row r="2" spans="1:30" ht="20.100000000000001" customHeight="1" thickBot="1" x14ac:dyDescent="0.3">
      <c r="A2" s="1"/>
      <c r="B2" s="39" t="s">
        <v>7</v>
      </c>
      <c r="C2" s="40"/>
      <c r="D2" s="40"/>
      <c r="E2" s="40"/>
      <c r="F2" s="40"/>
      <c r="G2" s="40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60" customHeight="1" thickBot="1" x14ac:dyDescent="0.3">
      <c r="A3" s="1"/>
      <c r="B3" s="10" t="s">
        <v>0</v>
      </c>
      <c r="C3" s="32" t="s">
        <v>1</v>
      </c>
      <c r="D3" s="33" t="s">
        <v>2</v>
      </c>
      <c r="E3" s="33" t="s">
        <v>3</v>
      </c>
      <c r="F3" s="34" t="s">
        <v>4</v>
      </c>
      <c r="G3" s="35" t="s">
        <v>5</v>
      </c>
      <c r="H3" s="36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0.100000000000001" customHeight="1" x14ac:dyDescent="0.25">
      <c r="A4" s="1"/>
      <c r="B4" s="29">
        <v>1</v>
      </c>
      <c r="C4" s="14">
        <v>100</v>
      </c>
      <c r="D4" s="15">
        <v>200</v>
      </c>
      <c r="E4" s="15">
        <v>300</v>
      </c>
      <c r="F4" s="19">
        <v>400</v>
      </c>
      <c r="G4" s="38">
        <v>100</v>
      </c>
      <c r="H4" s="37">
        <v>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20.100000000000001" customHeight="1" x14ac:dyDescent="0.25">
      <c r="A5" s="1"/>
      <c r="B5" s="30">
        <v>2</v>
      </c>
      <c r="C5" s="16">
        <v>105</v>
      </c>
      <c r="D5" s="4">
        <v>205</v>
      </c>
      <c r="E5" s="4">
        <v>305</v>
      </c>
      <c r="F5" s="20">
        <v>405</v>
      </c>
      <c r="G5" s="27">
        <v>150</v>
      </c>
      <c r="H5" s="23">
        <v>70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0.100000000000001" customHeight="1" x14ac:dyDescent="0.25">
      <c r="A6" s="1"/>
      <c r="B6" s="30">
        <v>3</v>
      </c>
      <c r="C6" s="16">
        <v>95</v>
      </c>
      <c r="D6" s="4">
        <v>190</v>
      </c>
      <c r="E6" s="4">
        <v>290</v>
      </c>
      <c r="F6" s="20">
        <v>380</v>
      </c>
      <c r="G6" s="27">
        <v>130</v>
      </c>
      <c r="H6" s="23">
        <v>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0.100000000000001" customHeight="1" x14ac:dyDescent="0.25">
      <c r="A7" s="1"/>
      <c r="B7" s="30">
        <v>4</v>
      </c>
      <c r="C7" s="16">
        <v>80</v>
      </c>
      <c r="D7" s="4">
        <v>210</v>
      </c>
      <c r="E7" s="4">
        <v>310</v>
      </c>
      <c r="F7" s="20">
        <v>405</v>
      </c>
      <c r="G7" s="27">
        <v>120</v>
      </c>
      <c r="H7" s="23">
        <v>55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0.100000000000001" customHeight="1" x14ac:dyDescent="0.25">
      <c r="A8" s="1"/>
      <c r="B8" s="30">
        <v>5</v>
      </c>
      <c r="C8" s="16">
        <v>160</v>
      </c>
      <c r="D8" s="4">
        <v>280</v>
      </c>
      <c r="E8" s="4">
        <v>350</v>
      </c>
      <c r="F8" s="20">
        <v>450</v>
      </c>
      <c r="G8" s="27">
        <v>110</v>
      </c>
      <c r="H8" s="23">
        <v>65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20.100000000000001" customHeight="1" x14ac:dyDescent="0.25">
      <c r="A9" s="1"/>
      <c r="B9" s="30">
        <v>6</v>
      </c>
      <c r="C9" s="16">
        <v>150</v>
      </c>
      <c r="D9" s="4">
        <v>260</v>
      </c>
      <c r="E9" s="4">
        <v>320</v>
      </c>
      <c r="F9" s="20">
        <v>420</v>
      </c>
      <c r="G9" s="27">
        <v>105</v>
      </c>
      <c r="H9" s="23">
        <v>75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20.100000000000001" customHeight="1" x14ac:dyDescent="0.25">
      <c r="A10" s="1"/>
      <c r="B10" s="30">
        <v>7</v>
      </c>
      <c r="C10" s="16">
        <v>110</v>
      </c>
      <c r="D10" s="4">
        <v>220</v>
      </c>
      <c r="E10" s="4">
        <v>330</v>
      </c>
      <c r="F10" s="20">
        <v>430</v>
      </c>
      <c r="G10" s="27">
        <v>145</v>
      </c>
      <c r="H10" s="23">
        <v>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0.100000000000001" customHeight="1" x14ac:dyDescent="0.25">
      <c r="A11" s="1"/>
      <c r="B11" s="30">
        <v>8</v>
      </c>
      <c r="C11" s="16">
        <v>115</v>
      </c>
      <c r="D11" s="4">
        <v>215</v>
      </c>
      <c r="E11" s="4">
        <v>340</v>
      </c>
      <c r="F11" s="20">
        <v>425</v>
      </c>
      <c r="G11" s="27">
        <v>140</v>
      </c>
      <c r="H11" s="23">
        <v>50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0.100000000000001" customHeight="1" x14ac:dyDescent="0.25">
      <c r="A12" s="1"/>
      <c r="B12" s="30">
        <v>9</v>
      </c>
      <c r="C12" s="16">
        <v>130</v>
      </c>
      <c r="D12" s="4">
        <v>225</v>
      </c>
      <c r="E12" s="4">
        <v>345</v>
      </c>
      <c r="F12" s="20">
        <v>465</v>
      </c>
      <c r="G12" s="27">
        <v>135</v>
      </c>
      <c r="H12" s="23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20.100000000000001" customHeight="1" x14ac:dyDescent="0.25">
      <c r="A13" s="1"/>
      <c r="B13" s="30">
        <v>10</v>
      </c>
      <c r="C13" s="16">
        <v>125</v>
      </c>
      <c r="D13" s="4">
        <v>235</v>
      </c>
      <c r="E13" s="4">
        <v>355</v>
      </c>
      <c r="F13" s="20">
        <v>455</v>
      </c>
      <c r="G13" s="27">
        <v>125</v>
      </c>
      <c r="H13" s="23">
        <v>60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20.100000000000001" customHeight="1" x14ac:dyDescent="0.25">
      <c r="A14" s="1"/>
      <c r="B14" s="30">
        <v>11</v>
      </c>
      <c r="C14" s="16">
        <v>135</v>
      </c>
      <c r="D14" s="4">
        <v>270</v>
      </c>
      <c r="E14" s="4">
        <v>360</v>
      </c>
      <c r="F14" s="20">
        <v>410</v>
      </c>
      <c r="G14" s="27">
        <v>115</v>
      </c>
      <c r="H14" s="23">
        <v>40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20.100000000000001" customHeight="1" thickBot="1" x14ac:dyDescent="0.3">
      <c r="A15" s="1"/>
      <c r="B15" s="31">
        <v>12</v>
      </c>
      <c r="C15" s="17">
        <v>145</v>
      </c>
      <c r="D15" s="8">
        <v>50</v>
      </c>
      <c r="E15" s="8">
        <v>310</v>
      </c>
      <c r="F15" s="21">
        <v>390</v>
      </c>
      <c r="G15" s="28">
        <v>155</v>
      </c>
      <c r="H15" s="24">
        <v>55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20.100000000000001" customHeight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20.100000000000001" customHeight="1" thickBot="1" x14ac:dyDescent="0.3">
      <c r="A17" s="1"/>
      <c r="B17" s="39" t="s">
        <v>8</v>
      </c>
      <c r="C17" s="40"/>
      <c r="D17" s="40"/>
      <c r="E17" s="40"/>
      <c r="F17" s="40"/>
      <c r="G17" s="40"/>
      <c r="H17" s="41"/>
      <c r="I17" s="50" t="s">
        <v>9</v>
      </c>
      <c r="J17" s="51"/>
      <c r="K17" s="50" t="s">
        <v>11</v>
      </c>
      <c r="L17" s="51"/>
      <c r="M17" s="50" t="s">
        <v>12</v>
      </c>
      <c r="N17" s="51"/>
      <c r="O17" s="50" t="s">
        <v>13</v>
      </c>
      <c r="P17" s="5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60" customHeight="1" thickBot="1" x14ac:dyDescent="0.3">
      <c r="A18" s="1"/>
      <c r="B18" s="10" t="s">
        <v>0</v>
      </c>
      <c r="C18" s="9" t="s">
        <v>1</v>
      </c>
      <c r="D18" s="6" t="s">
        <v>2</v>
      </c>
      <c r="E18" s="6" t="s">
        <v>3</v>
      </c>
      <c r="F18" s="18" t="s">
        <v>4</v>
      </c>
      <c r="G18" s="25" t="s">
        <v>5</v>
      </c>
      <c r="H18" s="47" t="s">
        <v>6</v>
      </c>
      <c r="I18" s="52" t="s">
        <v>10</v>
      </c>
      <c r="J18" s="58" t="s">
        <v>17</v>
      </c>
      <c r="K18" s="5" t="s">
        <v>16</v>
      </c>
      <c r="L18" s="62" t="s">
        <v>15</v>
      </c>
      <c r="M18" s="5" t="s">
        <v>14</v>
      </c>
      <c r="N18" s="62" t="s">
        <v>18</v>
      </c>
      <c r="O18" s="63" t="s">
        <v>19</v>
      </c>
      <c r="P18" s="7" t="s">
        <v>20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0.100000000000001" customHeight="1" x14ac:dyDescent="0.25">
      <c r="A19" s="1"/>
      <c r="B19" s="11">
        <v>1</v>
      </c>
      <c r="C19" s="14">
        <f>($G19-$H19)*C4*0.1</f>
        <v>500</v>
      </c>
      <c r="D19" s="42">
        <f>($G19-$H19)*D4*0.2</f>
        <v>2000</v>
      </c>
      <c r="E19" s="42">
        <f>($G19-$H19)*E4*0.5</f>
        <v>7500</v>
      </c>
      <c r="F19" s="37">
        <f>($G19-$H19)*F4*0.2</f>
        <v>4000</v>
      </c>
      <c r="G19" s="26">
        <v>100</v>
      </c>
      <c r="H19" s="2">
        <v>50</v>
      </c>
      <c r="I19" s="14">
        <f>0.25*SUM(C19:F19)</f>
        <v>3500</v>
      </c>
      <c r="J19" s="59">
        <f>MIN(I19:I30)</f>
        <v>2332.5</v>
      </c>
      <c r="K19" s="14">
        <f>MAX(C19:F19)</f>
        <v>7500</v>
      </c>
      <c r="L19" s="54">
        <f>MIN(K19:K30)</f>
        <v>4800</v>
      </c>
      <c r="M19" s="14">
        <f>MAX(C19-MIN($C$19:$C$30),D19-MIN($D$19:$D$30),E19-MIN($E$19:$E$30),F19-MIN($F$19:$F$30))</f>
        <v>2700</v>
      </c>
      <c r="N19" s="54">
        <f>MIN(M19:M30)</f>
        <v>560</v>
      </c>
      <c r="O19" s="14">
        <f>0.5*MIN(C19:F19)+0.5*MAX(C19:F19)</f>
        <v>4000</v>
      </c>
      <c r="P19" s="54">
        <f>MIN(O19:O30)</f>
        <v>2625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0.100000000000001" customHeight="1" x14ac:dyDescent="0.25">
      <c r="A20" s="1"/>
      <c r="B20" s="12">
        <v>2</v>
      </c>
      <c r="C20" s="43">
        <f t="shared" ref="C20:C30" si="0">($G20-$H20)*C5*0.1</f>
        <v>840</v>
      </c>
      <c r="D20" s="3">
        <f t="shared" ref="D20:D30" si="1">($G20-$H20)*D5*0.2</f>
        <v>3280</v>
      </c>
      <c r="E20" s="3">
        <f t="shared" ref="E20:E30" si="2">($G20-$H20)*E5*0.5</f>
        <v>12200</v>
      </c>
      <c r="F20" s="22">
        <f t="shared" ref="F20:F30" si="3">($G20-$H20)*F5*0.2</f>
        <v>6480</v>
      </c>
      <c r="G20" s="27">
        <v>150</v>
      </c>
      <c r="H20" s="48">
        <v>70</v>
      </c>
      <c r="I20" s="43">
        <f t="shared" ref="I20:I30" si="4">0.25*SUM(C20:F20)</f>
        <v>5700</v>
      </c>
      <c r="J20" s="60"/>
      <c r="K20" s="43">
        <f t="shared" ref="K20:K30" si="5">MAX(C20:F20)</f>
        <v>12200</v>
      </c>
      <c r="L20" s="55"/>
      <c r="M20" s="43">
        <f>MAX(C20-MIN($C$19:$C$30),D20-MIN($D$19:$D$30),E20-MIN($E$19:$E$30),F20-MIN($F$19:$F$30))</f>
        <v>7400</v>
      </c>
      <c r="N20" s="55"/>
      <c r="O20" s="43">
        <f t="shared" ref="O20:O30" si="6">0.5*MIN(C20:F20)+0.5*MAX(C20:F20)</f>
        <v>6520</v>
      </c>
      <c r="P20" s="5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0.100000000000001" customHeight="1" x14ac:dyDescent="0.25">
      <c r="A21" s="1"/>
      <c r="B21" s="12">
        <v>3</v>
      </c>
      <c r="C21" s="43">
        <f t="shared" si="0"/>
        <v>665</v>
      </c>
      <c r="D21" s="3">
        <f t="shared" si="1"/>
        <v>2660</v>
      </c>
      <c r="E21" s="3">
        <f t="shared" si="2"/>
        <v>10150</v>
      </c>
      <c r="F21" s="22">
        <f t="shared" si="3"/>
        <v>5320</v>
      </c>
      <c r="G21" s="27">
        <v>130</v>
      </c>
      <c r="H21" s="48">
        <v>60</v>
      </c>
      <c r="I21" s="43">
        <f t="shared" si="4"/>
        <v>4698.75</v>
      </c>
      <c r="J21" s="60"/>
      <c r="K21" s="43">
        <f t="shared" si="5"/>
        <v>10150</v>
      </c>
      <c r="L21" s="55"/>
      <c r="M21" s="43">
        <f t="shared" ref="M20:M30" si="7">MAX(C21-MIN($C$19:$C$30),D21-MIN($D$19:$D$30),E21-MIN($E$19:$E$30),F21-MIN($F$19:$F$30))</f>
        <v>5350</v>
      </c>
      <c r="N21" s="55"/>
      <c r="O21" s="43">
        <f t="shared" si="6"/>
        <v>5407.5</v>
      </c>
      <c r="P21" s="5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0.100000000000001" customHeight="1" x14ac:dyDescent="0.25">
      <c r="A22" s="1"/>
      <c r="B22" s="12">
        <v>4</v>
      </c>
      <c r="C22" s="43">
        <f t="shared" si="0"/>
        <v>520</v>
      </c>
      <c r="D22" s="3">
        <f t="shared" si="1"/>
        <v>2730</v>
      </c>
      <c r="E22" s="3">
        <f t="shared" si="2"/>
        <v>10075</v>
      </c>
      <c r="F22" s="22">
        <f t="shared" si="3"/>
        <v>5265</v>
      </c>
      <c r="G22" s="27">
        <v>120</v>
      </c>
      <c r="H22" s="48">
        <v>55</v>
      </c>
      <c r="I22" s="43">
        <f t="shared" si="4"/>
        <v>4647.5</v>
      </c>
      <c r="J22" s="60"/>
      <c r="K22" s="43">
        <f t="shared" si="5"/>
        <v>10075</v>
      </c>
      <c r="L22" s="55"/>
      <c r="M22" s="43">
        <f t="shared" si="7"/>
        <v>5275</v>
      </c>
      <c r="N22" s="55"/>
      <c r="O22" s="43">
        <f t="shared" si="6"/>
        <v>5297.5</v>
      </c>
      <c r="P22" s="55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0.100000000000001" customHeight="1" x14ac:dyDescent="0.25">
      <c r="A23" s="1"/>
      <c r="B23" s="12">
        <v>5</v>
      </c>
      <c r="C23" s="43">
        <f t="shared" si="0"/>
        <v>720</v>
      </c>
      <c r="D23" s="3">
        <f t="shared" si="1"/>
        <v>2520</v>
      </c>
      <c r="E23" s="3">
        <f t="shared" si="2"/>
        <v>7875</v>
      </c>
      <c r="F23" s="22">
        <f t="shared" si="3"/>
        <v>4050</v>
      </c>
      <c r="G23" s="27">
        <v>110</v>
      </c>
      <c r="H23" s="48">
        <v>65</v>
      </c>
      <c r="I23" s="43">
        <f t="shared" si="4"/>
        <v>3791.25</v>
      </c>
      <c r="J23" s="60"/>
      <c r="K23" s="43">
        <f t="shared" si="5"/>
        <v>7875</v>
      </c>
      <c r="L23" s="55"/>
      <c r="M23" s="43">
        <f t="shared" si="7"/>
        <v>3075</v>
      </c>
      <c r="N23" s="55"/>
      <c r="O23" s="43">
        <f t="shared" si="6"/>
        <v>4297.5</v>
      </c>
      <c r="P23" s="5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20.100000000000001" customHeight="1" x14ac:dyDescent="0.25">
      <c r="A24" s="1"/>
      <c r="B24" s="12">
        <v>6</v>
      </c>
      <c r="C24" s="43">
        <f t="shared" si="0"/>
        <v>450</v>
      </c>
      <c r="D24" s="3">
        <f t="shared" si="1"/>
        <v>1560</v>
      </c>
      <c r="E24" s="3">
        <f t="shared" si="2"/>
        <v>4800</v>
      </c>
      <c r="F24" s="22">
        <f t="shared" si="3"/>
        <v>2520</v>
      </c>
      <c r="G24" s="27">
        <v>105</v>
      </c>
      <c r="H24" s="48">
        <v>75</v>
      </c>
      <c r="I24" s="57">
        <f t="shared" si="4"/>
        <v>2332.5</v>
      </c>
      <c r="J24" s="60"/>
      <c r="K24" s="57">
        <f t="shared" si="5"/>
        <v>4800</v>
      </c>
      <c r="L24" s="55"/>
      <c r="M24" s="57">
        <f t="shared" si="7"/>
        <v>560</v>
      </c>
      <c r="N24" s="55"/>
      <c r="O24" s="57">
        <f t="shared" si="6"/>
        <v>2625</v>
      </c>
      <c r="P24" s="55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0.100000000000001" customHeight="1" x14ac:dyDescent="0.25">
      <c r="A25" s="1"/>
      <c r="B25" s="12">
        <v>7</v>
      </c>
      <c r="C25" s="43">
        <f t="shared" si="0"/>
        <v>1100</v>
      </c>
      <c r="D25" s="3">
        <f t="shared" si="1"/>
        <v>4400</v>
      </c>
      <c r="E25" s="3">
        <f t="shared" si="2"/>
        <v>16500</v>
      </c>
      <c r="F25" s="22">
        <f t="shared" si="3"/>
        <v>8600</v>
      </c>
      <c r="G25" s="27">
        <v>145</v>
      </c>
      <c r="H25" s="48">
        <v>45</v>
      </c>
      <c r="I25" s="43">
        <f t="shared" si="4"/>
        <v>7650</v>
      </c>
      <c r="J25" s="60"/>
      <c r="K25" s="43">
        <f t="shared" si="5"/>
        <v>16500</v>
      </c>
      <c r="L25" s="55"/>
      <c r="M25" s="43">
        <f t="shared" si="7"/>
        <v>11700</v>
      </c>
      <c r="N25" s="55"/>
      <c r="O25" s="43">
        <f t="shared" si="6"/>
        <v>8800</v>
      </c>
      <c r="P25" s="5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20.100000000000001" customHeight="1" x14ac:dyDescent="0.25">
      <c r="A26" s="1"/>
      <c r="B26" s="12">
        <v>8</v>
      </c>
      <c r="C26" s="43">
        <f t="shared" si="0"/>
        <v>1035</v>
      </c>
      <c r="D26" s="3">
        <f t="shared" si="1"/>
        <v>3870</v>
      </c>
      <c r="E26" s="3">
        <f t="shared" si="2"/>
        <v>15300</v>
      </c>
      <c r="F26" s="22">
        <f t="shared" si="3"/>
        <v>7650</v>
      </c>
      <c r="G26" s="27">
        <v>140</v>
      </c>
      <c r="H26" s="48">
        <v>50</v>
      </c>
      <c r="I26" s="43">
        <f t="shared" si="4"/>
        <v>6963.75</v>
      </c>
      <c r="J26" s="60"/>
      <c r="K26" s="43">
        <f t="shared" si="5"/>
        <v>15300</v>
      </c>
      <c r="L26" s="55"/>
      <c r="M26" s="43">
        <f t="shared" si="7"/>
        <v>10500</v>
      </c>
      <c r="N26" s="55"/>
      <c r="O26" s="43">
        <f t="shared" si="6"/>
        <v>8167.5</v>
      </c>
      <c r="P26" s="5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20.100000000000001" customHeight="1" x14ac:dyDescent="0.25">
      <c r="A27" s="1"/>
      <c r="B27" s="12">
        <v>9</v>
      </c>
      <c r="C27" s="43">
        <f t="shared" si="0"/>
        <v>715</v>
      </c>
      <c r="D27" s="3">
        <f t="shared" si="1"/>
        <v>2475</v>
      </c>
      <c r="E27" s="3">
        <f t="shared" si="2"/>
        <v>9487.5</v>
      </c>
      <c r="F27" s="22">
        <f t="shared" si="3"/>
        <v>5115</v>
      </c>
      <c r="G27" s="27">
        <v>135</v>
      </c>
      <c r="H27" s="48">
        <v>80</v>
      </c>
      <c r="I27" s="43">
        <f t="shared" si="4"/>
        <v>4448.125</v>
      </c>
      <c r="J27" s="60"/>
      <c r="K27" s="43">
        <f t="shared" si="5"/>
        <v>9487.5</v>
      </c>
      <c r="L27" s="55"/>
      <c r="M27" s="43">
        <f t="shared" si="7"/>
        <v>4687.5</v>
      </c>
      <c r="N27" s="55"/>
      <c r="O27" s="43">
        <f t="shared" si="6"/>
        <v>5101.25</v>
      </c>
      <c r="P27" s="55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20.100000000000001" customHeight="1" x14ac:dyDescent="0.25">
      <c r="A28" s="1"/>
      <c r="B28" s="12">
        <v>10</v>
      </c>
      <c r="C28" s="43">
        <f t="shared" si="0"/>
        <v>812.5</v>
      </c>
      <c r="D28" s="3">
        <f t="shared" si="1"/>
        <v>3055</v>
      </c>
      <c r="E28" s="3">
        <f t="shared" si="2"/>
        <v>11537.5</v>
      </c>
      <c r="F28" s="22">
        <f t="shared" si="3"/>
        <v>5915</v>
      </c>
      <c r="G28" s="27">
        <v>125</v>
      </c>
      <c r="H28" s="48">
        <v>60</v>
      </c>
      <c r="I28" s="43">
        <f t="shared" si="4"/>
        <v>5330</v>
      </c>
      <c r="J28" s="60"/>
      <c r="K28" s="43">
        <f t="shared" si="5"/>
        <v>11537.5</v>
      </c>
      <c r="L28" s="55"/>
      <c r="M28" s="43">
        <f t="shared" si="7"/>
        <v>6737.5</v>
      </c>
      <c r="N28" s="55"/>
      <c r="O28" s="43">
        <f t="shared" si="6"/>
        <v>6175</v>
      </c>
      <c r="P28" s="55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20.100000000000001" customHeight="1" x14ac:dyDescent="0.25">
      <c r="A29" s="1"/>
      <c r="B29" s="12">
        <v>11</v>
      </c>
      <c r="C29" s="43">
        <f t="shared" si="0"/>
        <v>1012.5</v>
      </c>
      <c r="D29" s="3">
        <f t="shared" si="1"/>
        <v>4050</v>
      </c>
      <c r="E29" s="3">
        <f t="shared" si="2"/>
        <v>13500</v>
      </c>
      <c r="F29" s="22">
        <f t="shared" si="3"/>
        <v>6150</v>
      </c>
      <c r="G29" s="27">
        <v>115</v>
      </c>
      <c r="H29" s="48">
        <v>40</v>
      </c>
      <c r="I29" s="43">
        <f t="shared" si="4"/>
        <v>6178.125</v>
      </c>
      <c r="J29" s="60"/>
      <c r="K29" s="43">
        <f t="shared" si="5"/>
        <v>13500</v>
      </c>
      <c r="L29" s="55"/>
      <c r="M29" s="43">
        <f t="shared" si="7"/>
        <v>8700</v>
      </c>
      <c r="N29" s="55"/>
      <c r="O29" s="43">
        <f t="shared" si="6"/>
        <v>7256.25</v>
      </c>
      <c r="P29" s="5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thickBot="1" x14ac:dyDescent="0.3">
      <c r="A30" s="1"/>
      <c r="B30" s="13">
        <v>12</v>
      </c>
      <c r="C30" s="44">
        <f t="shared" si="0"/>
        <v>1450</v>
      </c>
      <c r="D30" s="45">
        <f t="shared" si="1"/>
        <v>1000</v>
      </c>
      <c r="E30" s="45">
        <f t="shared" si="2"/>
        <v>15500</v>
      </c>
      <c r="F30" s="46">
        <f t="shared" si="3"/>
        <v>7800</v>
      </c>
      <c r="G30" s="28">
        <v>155</v>
      </c>
      <c r="H30" s="49">
        <v>55</v>
      </c>
      <c r="I30" s="44">
        <f t="shared" si="4"/>
        <v>6437.5</v>
      </c>
      <c r="J30" s="61"/>
      <c r="K30" s="44">
        <f t="shared" si="5"/>
        <v>15500</v>
      </c>
      <c r="L30" s="56"/>
      <c r="M30" s="44">
        <f>MAX(C30-MIN($C$19:$C$30),D30-MIN($D$19:$D$30),E30-MIN($E$19:$E$30),F30-MIN($F$19:$F$30))</f>
        <v>10700</v>
      </c>
      <c r="N30" s="56"/>
      <c r="O30" s="44">
        <f t="shared" si="6"/>
        <v>8250</v>
      </c>
      <c r="P30" s="56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0.100000000000001" customHeight="1" x14ac:dyDescent="0.25"/>
    <row r="38" spans="1:30" ht="20.100000000000001" customHeight="1" x14ac:dyDescent="0.25"/>
    <row r="39" spans="1:30" ht="20.100000000000001" customHeight="1" x14ac:dyDescent="0.25"/>
    <row r="40" spans="1:30" ht="20.100000000000001" customHeight="1" x14ac:dyDescent="0.25"/>
    <row r="41" spans="1:30" ht="20.100000000000001" customHeight="1" x14ac:dyDescent="0.25"/>
    <row r="42" spans="1:30" ht="20.100000000000001" customHeight="1" x14ac:dyDescent="0.25"/>
    <row r="43" spans="1:30" ht="20.100000000000001" customHeight="1" x14ac:dyDescent="0.25"/>
    <row r="44" spans="1:30" ht="20.100000000000001" customHeight="1" x14ac:dyDescent="0.25"/>
    <row r="45" spans="1:30" ht="20.100000000000001" customHeight="1" x14ac:dyDescent="0.25"/>
    <row r="46" spans="1:30" ht="20.100000000000001" customHeight="1" x14ac:dyDescent="0.25"/>
    <row r="47" spans="1:30" ht="20.100000000000001" customHeight="1" x14ac:dyDescent="0.25"/>
    <row r="48" spans="1:30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</sheetData>
  <mergeCells count="10">
    <mergeCell ref="O17:P17"/>
    <mergeCell ref="J19:J30"/>
    <mergeCell ref="L19:L30"/>
    <mergeCell ref="N19:N30"/>
    <mergeCell ref="P19:P30"/>
    <mergeCell ref="B2:H2"/>
    <mergeCell ref="B17:H17"/>
    <mergeCell ref="I17:J17"/>
    <mergeCell ref="K17:L17"/>
    <mergeCell ref="M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BA06-740E-4AC9-8A57-4F2BD098FFFA}">
  <dimension ref="A1:AS177"/>
  <sheetViews>
    <sheetView topLeftCell="F1" workbookViewId="0">
      <selection activeCell="V22" sqref="V22"/>
    </sheetView>
  </sheetViews>
  <sheetFormatPr defaultRowHeight="15" x14ac:dyDescent="0.25"/>
  <cols>
    <col min="2" max="2" width="10.7109375" customWidth="1"/>
    <col min="3" max="5" width="30.7109375" customWidth="1"/>
    <col min="6" max="13" width="10.7109375" customWidth="1"/>
    <col min="14" max="21" width="20.7109375" customWidth="1"/>
  </cols>
  <sheetData>
    <row r="1" spans="1:45" ht="20.100000000000001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20.100000000000001" customHeight="1" thickBot="1" x14ac:dyDescent="0.3">
      <c r="A2" s="1"/>
      <c r="B2" s="64" t="s">
        <v>7</v>
      </c>
      <c r="C2" s="65"/>
      <c r="D2" s="65"/>
      <c r="E2" s="66"/>
      <c r="F2" s="1"/>
      <c r="G2" s="73" t="s">
        <v>0</v>
      </c>
      <c r="H2" s="64" t="s">
        <v>25</v>
      </c>
      <c r="I2" s="65"/>
      <c r="J2" s="65"/>
      <c r="K2" s="65"/>
      <c r="L2" s="65"/>
      <c r="M2" s="66"/>
      <c r="N2" s="77" t="s">
        <v>9</v>
      </c>
      <c r="O2" s="51"/>
      <c r="P2" s="50" t="s">
        <v>11</v>
      </c>
      <c r="Q2" s="51"/>
      <c r="R2" s="50" t="s">
        <v>12</v>
      </c>
      <c r="S2" s="51"/>
      <c r="T2" s="50" t="s">
        <v>13</v>
      </c>
      <c r="U2" s="5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20.100000000000001" customHeight="1" thickBot="1" x14ac:dyDescent="0.3">
      <c r="A3" s="1"/>
      <c r="B3" s="80" t="s">
        <v>0</v>
      </c>
      <c r="C3" s="76" t="s">
        <v>21</v>
      </c>
      <c r="D3" s="76" t="s">
        <v>23</v>
      </c>
      <c r="E3" s="80" t="s">
        <v>22</v>
      </c>
      <c r="F3" s="1"/>
      <c r="G3" s="74"/>
      <c r="H3" s="5">
        <v>50</v>
      </c>
      <c r="I3" s="6">
        <v>100</v>
      </c>
      <c r="J3" s="6">
        <v>150</v>
      </c>
      <c r="K3" s="6">
        <v>200</v>
      </c>
      <c r="L3" s="6">
        <v>250</v>
      </c>
      <c r="M3" s="62">
        <v>300</v>
      </c>
      <c r="N3" s="95" t="s">
        <v>10</v>
      </c>
      <c r="O3" s="85" t="s">
        <v>17</v>
      </c>
      <c r="P3" s="88" t="s">
        <v>16</v>
      </c>
      <c r="Q3" s="89" t="s">
        <v>15</v>
      </c>
      <c r="R3" s="88" t="s">
        <v>14</v>
      </c>
      <c r="S3" s="89" t="s">
        <v>18</v>
      </c>
      <c r="T3" s="84" t="s">
        <v>19</v>
      </c>
      <c r="U3" s="85" t="s">
        <v>20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20.100000000000001" customHeight="1" thickBot="1" x14ac:dyDescent="0.3">
      <c r="A4" s="1"/>
      <c r="B4" s="81"/>
      <c r="C4" s="78"/>
      <c r="D4" s="78"/>
      <c r="E4" s="81"/>
      <c r="F4" s="1"/>
      <c r="G4" s="74"/>
      <c r="H4" s="64" t="s">
        <v>24</v>
      </c>
      <c r="I4" s="65"/>
      <c r="J4" s="65"/>
      <c r="K4" s="65"/>
      <c r="L4" s="65"/>
      <c r="M4" s="66"/>
      <c r="N4" s="92"/>
      <c r="O4" s="87"/>
      <c r="P4" s="90"/>
      <c r="Q4" s="91"/>
      <c r="R4" s="90"/>
      <c r="S4" s="91"/>
      <c r="T4" s="86"/>
      <c r="U4" s="87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20.100000000000001" customHeight="1" thickBot="1" x14ac:dyDescent="0.3">
      <c r="A5" s="1"/>
      <c r="B5" s="82"/>
      <c r="C5" s="79"/>
      <c r="D5" s="79"/>
      <c r="E5" s="82"/>
      <c r="F5" s="1"/>
      <c r="G5" s="75"/>
      <c r="H5" s="97">
        <v>1</v>
      </c>
      <c r="I5" s="33">
        <v>1</v>
      </c>
      <c r="J5" s="33">
        <v>2</v>
      </c>
      <c r="K5" s="33">
        <v>2</v>
      </c>
      <c r="L5" s="33">
        <v>3</v>
      </c>
      <c r="M5" s="98">
        <v>3</v>
      </c>
      <c r="N5" s="99"/>
      <c r="O5" s="100"/>
      <c r="P5" s="93"/>
      <c r="Q5" s="101"/>
      <c r="R5" s="93"/>
      <c r="S5" s="101"/>
      <c r="T5" s="102"/>
      <c r="U5" s="100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20.100000000000001" customHeight="1" x14ac:dyDescent="0.25">
      <c r="A6" s="1"/>
      <c r="B6" s="29">
        <v>1</v>
      </c>
      <c r="C6" s="67">
        <v>80</v>
      </c>
      <c r="D6" s="67">
        <v>40</v>
      </c>
      <c r="E6" s="70">
        <v>2</v>
      </c>
      <c r="F6" s="1"/>
      <c r="G6" s="29">
        <v>1</v>
      </c>
      <c r="H6" s="14">
        <f>H$3*$E6-$C6-$D6</f>
        <v>-20</v>
      </c>
      <c r="I6" s="15">
        <f>I$3*$E6-$C6-$D6</f>
        <v>80</v>
      </c>
      <c r="J6" s="15">
        <f>J$3*$E6-$C6-$D6*2</f>
        <v>140</v>
      </c>
      <c r="K6" s="15">
        <f>K$3*$E6-$C6-$D6*2</f>
        <v>240</v>
      </c>
      <c r="L6" s="15">
        <f>L$3*$E6-$C6-$D6*3</f>
        <v>300</v>
      </c>
      <c r="M6" s="19">
        <f>M$3*$E6-$C6-$D6*3</f>
        <v>400</v>
      </c>
      <c r="N6" s="94">
        <f>0.2*SUM(H6:M6)</f>
        <v>228</v>
      </c>
      <c r="O6" s="107">
        <f>MIN(N6:N17)</f>
        <v>228</v>
      </c>
      <c r="P6" s="94">
        <f>MAX(H6:M6)</f>
        <v>400</v>
      </c>
      <c r="Q6" s="53">
        <f>MIN(P6:P17)</f>
        <v>400</v>
      </c>
      <c r="R6" s="94">
        <f>MAX(H6-MIN($H$6:$H$17),I6-MIN($I$6:$I$17),J6-MIN($J$6:$J$17),K6-MIN($K$6:$K$17),L6-MIN($L$6:$L$17),M6-MIN($M$6:$M$17))</f>
        <v>0</v>
      </c>
      <c r="S6" s="111">
        <f>MIN(R6:R17)</f>
        <v>0</v>
      </c>
      <c r="T6" s="96">
        <f>0.5*MIN(H6:M6)+0.5*MAX(H6:M6)</f>
        <v>190</v>
      </c>
      <c r="U6" s="53">
        <f>MIN(T6:T17)</f>
        <v>190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20.100000000000001" customHeight="1" x14ac:dyDescent="0.25">
      <c r="A7" s="1"/>
      <c r="B7" s="30">
        <v>2</v>
      </c>
      <c r="C7" s="68">
        <v>85</v>
      </c>
      <c r="D7" s="68">
        <v>45</v>
      </c>
      <c r="E7" s="71">
        <v>7</v>
      </c>
      <c r="F7" s="1"/>
      <c r="G7" s="30">
        <v>2</v>
      </c>
      <c r="H7" s="16">
        <f t="shared" ref="H7:H17" si="0">H$3*E7-C7-D7</f>
        <v>220</v>
      </c>
      <c r="I7" s="4">
        <f t="shared" ref="I7:I17" si="1">I$3*$E7-$C7-$D7</f>
        <v>570</v>
      </c>
      <c r="J7" s="4">
        <f t="shared" ref="J7:K17" si="2">J$3*$E7-$C7-$D7*2</f>
        <v>875</v>
      </c>
      <c r="K7" s="4">
        <f t="shared" si="2"/>
        <v>1225</v>
      </c>
      <c r="L7" s="4">
        <f t="shared" ref="L7:M17" si="3">L$3*$E7-$C7-$D7*3</f>
        <v>1530</v>
      </c>
      <c r="M7" s="20">
        <f t="shared" si="3"/>
        <v>1880</v>
      </c>
      <c r="N7" s="103">
        <f t="shared" ref="N7:N17" si="4">0.2*SUM(H7:M7)</f>
        <v>1260</v>
      </c>
      <c r="O7" s="83"/>
      <c r="P7" s="103">
        <f t="shared" ref="P7:P17" si="5">MAX(H7:M7)</f>
        <v>1880</v>
      </c>
      <c r="Q7" s="104"/>
      <c r="R7" s="103">
        <f t="shared" ref="R7:R17" si="6">MAX(H7-MIN($H$6:$H$17),I7-MIN($I$6:$I$17),J7-MIN($J$6:$J$17),K7-MIN($K$6:$K$17),L7-MIN($L$6:$L$17),M7-MIN($M$6:$M$17))</f>
        <v>1480</v>
      </c>
      <c r="S7" s="112"/>
      <c r="T7" s="109">
        <f t="shared" ref="T7:T17" si="7">0.5*MIN(H7:M7)+0.5*MAX(H7:M7)</f>
        <v>1050</v>
      </c>
      <c r="U7" s="104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20.100000000000001" customHeight="1" x14ac:dyDescent="0.25">
      <c r="A8" s="1"/>
      <c r="B8" s="30">
        <v>3</v>
      </c>
      <c r="C8" s="68">
        <v>90</v>
      </c>
      <c r="D8" s="68">
        <v>50</v>
      </c>
      <c r="E8" s="71">
        <v>10</v>
      </c>
      <c r="F8" s="1"/>
      <c r="G8" s="30">
        <v>3</v>
      </c>
      <c r="H8" s="16">
        <f t="shared" si="0"/>
        <v>360</v>
      </c>
      <c r="I8" s="4">
        <f t="shared" si="1"/>
        <v>860</v>
      </c>
      <c r="J8" s="4">
        <f t="shared" si="2"/>
        <v>1310</v>
      </c>
      <c r="K8" s="4">
        <f t="shared" si="2"/>
        <v>1810</v>
      </c>
      <c r="L8" s="4">
        <f t="shared" si="3"/>
        <v>2260</v>
      </c>
      <c r="M8" s="20">
        <f t="shared" si="3"/>
        <v>2760</v>
      </c>
      <c r="N8" s="103">
        <f t="shared" si="4"/>
        <v>1872</v>
      </c>
      <c r="O8" s="83"/>
      <c r="P8" s="103">
        <f t="shared" si="5"/>
        <v>2760</v>
      </c>
      <c r="Q8" s="104"/>
      <c r="R8" s="103">
        <f t="shared" si="6"/>
        <v>2360</v>
      </c>
      <c r="S8" s="112"/>
      <c r="T8" s="109">
        <f t="shared" si="7"/>
        <v>1560</v>
      </c>
      <c r="U8" s="10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20.100000000000001" customHeight="1" x14ac:dyDescent="0.25">
      <c r="A9" s="1"/>
      <c r="B9" s="30">
        <v>4</v>
      </c>
      <c r="C9" s="68">
        <v>95</v>
      </c>
      <c r="D9" s="68">
        <v>55</v>
      </c>
      <c r="E9" s="71">
        <v>15</v>
      </c>
      <c r="F9" s="1"/>
      <c r="G9" s="30">
        <v>4</v>
      </c>
      <c r="H9" s="16">
        <f t="shared" si="0"/>
        <v>600</v>
      </c>
      <c r="I9" s="4">
        <f t="shared" si="1"/>
        <v>1350</v>
      </c>
      <c r="J9" s="4">
        <f t="shared" si="2"/>
        <v>2045</v>
      </c>
      <c r="K9" s="4">
        <f t="shared" si="2"/>
        <v>2795</v>
      </c>
      <c r="L9" s="4">
        <f t="shared" si="3"/>
        <v>3490</v>
      </c>
      <c r="M9" s="20">
        <f t="shared" si="3"/>
        <v>4240</v>
      </c>
      <c r="N9" s="103">
        <f t="shared" si="4"/>
        <v>2904</v>
      </c>
      <c r="O9" s="83"/>
      <c r="P9" s="103">
        <f t="shared" si="5"/>
        <v>4240</v>
      </c>
      <c r="Q9" s="104"/>
      <c r="R9" s="103">
        <f t="shared" si="6"/>
        <v>3840</v>
      </c>
      <c r="S9" s="112"/>
      <c r="T9" s="109">
        <f t="shared" si="7"/>
        <v>2420</v>
      </c>
      <c r="U9" s="10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20.100000000000001" customHeight="1" x14ac:dyDescent="0.25">
      <c r="A10" s="1"/>
      <c r="B10" s="30">
        <v>5</v>
      </c>
      <c r="C10" s="68">
        <v>100</v>
      </c>
      <c r="D10" s="68">
        <v>60</v>
      </c>
      <c r="E10" s="71">
        <v>12</v>
      </c>
      <c r="F10" s="1"/>
      <c r="G10" s="30">
        <v>5</v>
      </c>
      <c r="H10" s="16">
        <f t="shared" si="0"/>
        <v>440</v>
      </c>
      <c r="I10" s="4">
        <f t="shared" si="1"/>
        <v>1040</v>
      </c>
      <c r="J10" s="4">
        <f t="shared" si="2"/>
        <v>1580</v>
      </c>
      <c r="K10" s="4">
        <f t="shared" si="2"/>
        <v>2180</v>
      </c>
      <c r="L10" s="4">
        <f t="shared" si="3"/>
        <v>2720</v>
      </c>
      <c r="M10" s="20">
        <f t="shared" si="3"/>
        <v>3320</v>
      </c>
      <c r="N10" s="103">
        <f t="shared" si="4"/>
        <v>2256</v>
      </c>
      <c r="O10" s="83"/>
      <c r="P10" s="103">
        <f t="shared" si="5"/>
        <v>3320</v>
      </c>
      <c r="Q10" s="104"/>
      <c r="R10" s="103">
        <f t="shared" si="6"/>
        <v>2920</v>
      </c>
      <c r="S10" s="112"/>
      <c r="T10" s="109">
        <f t="shared" si="7"/>
        <v>1880</v>
      </c>
      <c r="U10" s="10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20.100000000000001" customHeight="1" x14ac:dyDescent="0.25">
      <c r="A11" s="1"/>
      <c r="B11" s="30">
        <v>6</v>
      </c>
      <c r="C11" s="68">
        <v>105</v>
      </c>
      <c r="D11" s="68">
        <v>65</v>
      </c>
      <c r="E11" s="71">
        <v>9</v>
      </c>
      <c r="F11" s="1"/>
      <c r="G11" s="30">
        <v>6</v>
      </c>
      <c r="H11" s="16">
        <f t="shared" si="0"/>
        <v>280</v>
      </c>
      <c r="I11" s="4">
        <f t="shared" si="1"/>
        <v>730</v>
      </c>
      <c r="J11" s="4">
        <f t="shared" si="2"/>
        <v>1115</v>
      </c>
      <c r="K11" s="4">
        <f t="shared" si="2"/>
        <v>1565</v>
      </c>
      <c r="L11" s="4">
        <f t="shared" si="3"/>
        <v>1950</v>
      </c>
      <c r="M11" s="20">
        <f t="shared" si="3"/>
        <v>2400</v>
      </c>
      <c r="N11" s="103">
        <f t="shared" si="4"/>
        <v>1608</v>
      </c>
      <c r="O11" s="83"/>
      <c r="P11" s="103">
        <f t="shared" si="5"/>
        <v>2400</v>
      </c>
      <c r="Q11" s="104"/>
      <c r="R11" s="103">
        <f t="shared" si="6"/>
        <v>2000</v>
      </c>
      <c r="S11" s="112"/>
      <c r="T11" s="109">
        <f t="shared" si="7"/>
        <v>1340</v>
      </c>
      <c r="U11" s="10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20.100000000000001" customHeight="1" x14ac:dyDescent="0.25">
      <c r="A12" s="1"/>
      <c r="B12" s="30">
        <v>7</v>
      </c>
      <c r="C12" s="68">
        <v>110</v>
      </c>
      <c r="D12" s="68">
        <v>70</v>
      </c>
      <c r="E12" s="71">
        <v>8</v>
      </c>
      <c r="F12" s="1"/>
      <c r="G12" s="30">
        <v>7</v>
      </c>
      <c r="H12" s="16">
        <f t="shared" si="0"/>
        <v>220</v>
      </c>
      <c r="I12" s="4">
        <f t="shared" si="1"/>
        <v>620</v>
      </c>
      <c r="J12" s="4">
        <f t="shared" si="2"/>
        <v>950</v>
      </c>
      <c r="K12" s="4">
        <f t="shared" si="2"/>
        <v>1350</v>
      </c>
      <c r="L12" s="4">
        <f t="shared" si="3"/>
        <v>1680</v>
      </c>
      <c r="M12" s="20">
        <f t="shared" si="3"/>
        <v>2080</v>
      </c>
      <c r="N12" s="103">
        <f t="shared" si="4"/>
        <v>1380</v>
      </c>
      <c r="O12" s="83"/>
      <c r="P12" s="103">
        <f t="shared" si="5"/>
        <v>2080</v>
      </c>
      <c r="Q12" s="104"/>
      <c r="R12" s="103">
        <f t="shared" si="6"/>
        <v>1680</v>
      </c>
      <c r="S12" s="112"/>
      <c r="T12" s="109">
        <f t="shared" si="7"/>
        <v>1150</v>
      </c>
      <c r="U12" s="104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20.100000000000001" customHeight="1" x14ac:dyDescent="0.25">
      <c r="A13" s="1"/>
      <c r="B13" s="30">
        <v>8</v>
      </c>
      <c r="C13" s="68">
        <v>115</v>
      </c>
      <c r="D13" s="68">
        <v>75</v>
      </c>
      <c r="E13" s="71">
        <v>12</v>
      </c>
      <c r="F13" s="1"/>
      <c r="G13" s="30">
        <v>8</v>
      </c>
      <c r="H13" s="16">
        <f t="shared" si="0"/>
        <v>410</v>
      </c>
      <c r="I13" s="4">
        <f t="shared" si="1"/>
        <v>1010</v>
      </c>
      <c r="J13" s="4">
        <f t="shared" si="2"/>
        <v>1535</v>
      </c>
      <c r="K13" s="4">
        <f t="shared" si="2"/>
        <v>2135</v>
      </c>
      <c r="L13" s="4">
        <f t="shared" si="3"/>
        <v>2660</v>
      </c>
      <c r="M13" s="20">
        <f t="shared" si="3"/>
        <v>3260</v>
      </c>
      <c r="N13" s="103">
        <f t="shared" si="4"/>
        <v>2202</v>
      </c>
      <c r="O13" s="83"/>
      <c r="P13" s="103">
        <f t="shared" si="5"/>
        <v>3260</v>
      </c>
      <c r="Q13" s="104"/>
      <c r="R13" s="103">
        <f t="shared" si="6"/>
        <v>2860</v>
      </c>
      <c r="S13" s="112"/>
      <c r="T13" s="109">
        <f t="shared" si="7"/>
        <v>1835</v>
      </c>
      <c r="U13" s="104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20.100000000000001" customHeight="1" x14ac:dyDescent="0.25">
      <c r="A14" s="1"/>
      <c r="B14" s="30">
        <v>9</v>
      </c>
      <c r="C14" s="68">
        <v>120</v>
      </c>
      <c r="D14" s="68">
        <v>80</v>
      </c>
      <c r="E14" s="71">
        <v>14</v>
      </c>
      <c r="F14" s="1"/>
      <c r="G14" s="30">
        <v>9</v>
      </c>
      <c r="H14" s="16">
        <f t="shared" si="0"/>
        <v>500</v>
      </c>
      <c r="I14" s="4">
        <f t="shared" si="1"/>
        <v>1200</v>
      </c>
      <c r="J14" s="4">
        <f t="shared" si="2"/>
        <v>1820</v>
      </c>
      <c r="K14" s="4">
        <f t="shared" si="2"/>
        <v>2520</v>
      </c>
      <c r="L14" s="4">
        <f t="shared" si="3"/>
        <v>3140</v>
      </c>
      <c r="M14" s="20">
        <f t="shared" si="3"/>
        <v>3840</v>
      </c>
      <c r="N14" s="103">
        <f t="shared" si="4"/>
        <v>2604</v>
      </c>
      <c r="O14" s="83"/>
      <c r="P14" s="103">
        <f t="shared" si="5"/>
        <v>3840</v>
      </c>
      <c r="Q14" s="104"/>
      <c r="R14" s="103">
        <f t="shared" si="6"/>
        <v>3440</v>
      </c>
      <c r="S14" s="112"/>
      <c r="T14" s="109">
        <f t="shared" si="7"/>
        <v>2170</v>
      </c>
      <c r="U14" s="10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20.100000000000001" customHeight="1" x14ac:dyDescent="0.25">
      <c r="A15" s="1"/>
      <c r="B15" s="30">
        <v>10</v>
      </c>
      <c r="C15" s="68">
        <v>125</v>
      </c>
      <c r="D15" s="68">
        <v>85</v>
      </c>
      <c r="E15" s="71">
        <v>8</v>
      </c>
      <c r="F15" s="1"/>
      <c r="G15" s="30">
        <v>10</v>
      </c>
      <c r="H15" s="16">
        <f t="shared" si="0"/>
        <v>190</v>
      </c>
      <c r="I15" s="4">
        <f t="shared" si="1"/>
        <v>590</v>
      </c>
      <c r="J15" s="4">
        <f t="shared" si="2"/>
        <v>905</v>
      </c>
      <c r="K15" s="4">
        <f t="shared" si="2"/>
        <v>1305</v>
      </c>
      <c r="L15" s="4">
        <f t="shared" si="3"/>
        <v>1620</v>
      </c>
      <c r="M15" s="20">
        <f t="shared" si="3"/>
        <v>2020</v>
      </c>
      <c r="N15" s="103">
        <f t="shared" si="4"/>
        <v>1326</v>
      </c>
      <c r="O15" s="83"/>
      <c r="P15" s="103">
        <f t="shared" si="5"/>
        <v>2020</v>
      </c>
      <c r="Q15" s="104"/>
      <c r="R15" s="103">
        <f t="shared" si="6"/>
        <v>1620</v>
      </c>
      <c r="S15" s="112"/>
      <c r="T15" s="109">
        <f t="shared" si="7"/>
        <v>1105</v>
      </c>
      <c r="U15" s="10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20.100000000000001" customHeight="1" x14ac:dyDescent="0.25">
      <c r="A16" s="1"/>
      <c r="B16" s="30">
        <v>11</v>
      </c>
      <c r="C16" s="68">
        <v>130</v>
      </c>
      <c r="D16" s="68">
        <v>90</v>
      </c>
      <c r="E16" s="71">
        <v>9</v>
      </c>
      <c r="F16" s="1"/>
      <c r="G16" s="30">
        <v>11</v>
      </c>
      <c r="H16" s="16">
        <f t="shared" si="0"/>
        <v>230</v>
      </c>
      <c r="I16" s="4">
        <f t="shared" si="1"/>
        <v>680</v>
      </c>
      <c r="J16" s="4">
        <f t="shared" si="2"/>
        <v>1040</v>
      </c>
      <c r="K16" s="4">
        <f t="shared" si="2"/>
        <v>1490</v>
      </c>
      <c r="L16" s="4">
        <f t="shared" si="3"/>
        <v>1850</v>
      </c>
      <c r="M16" s="20">
        <f t="shared" si="3"/>
        <v>2300</v>
      </c>
      <c r="N16" s="103">
        <f t="shared" si="4"/>
        <v>1518</v>
      </c>
      <c r="O16" s="83"/>
      <c r="P16" s="103">
        <f t="shared" si="5"/>
        <v>2300</v>
      </c>
      <c r="Q16" s="104"/>
      <c r="R16" s="103">
        <f t="shared" si="6"/>
        <v>1900</v>
      </c>
      <c r="S16" s="112"/>
      <c r="T16" s="109">
        <f t="shared" si="7"/>
        <v>1265</v>
      </c>
      <c r="U16" s="10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20.100000000000001" customHeight="1" thickBot="1" x14ac:dyDescent="0.3">
      <c r="A17" s="1"/>
      <c r="B17" s="31">
        <v>12</v>
      </c>
      <c r="C17" s="69">
        <v>135</v>
      </c>
      <c r="D17" s="69">
        <v>95</v>
      </c>
      <c r="E17" s="72">
        <v>7</v>
      </c>
      <c r="F17" s="1"/>
      <c r="G17" s="31">
        <v>12</v>
      </c>
      <c r="H17" s="17">
        <f t="shared" si="0"/>
        <v>120</v>
      </c>
      <c r="I17" s="8">
        <f t="shared" si="1"/>
        <v>470</v>
      </c>
      <c r="J17" s="8">
        <f t="shared" si="2"/>
        <v>725</v>
      </c>
      <c r="K17" s="8">
        <f t="shared" si="2"/>
        <v>1075</v>
      </c>
      <c r="L17" s="8">
        <f t="shared" si="3"/>
        <v>1330</v>
      </c>
      <c r="M17" s="21">
        <f t="shared" si="3"/>
        <v>1680</v>
      </c>
      <c r="N17" s="105">
        <f t="shared" si="4"/>
        <v>1080</v>
      </c>
      <c r="O17" s="108"/>
      <c r="P17" s="105">
        <f t="shared" si="5"/>
        <v>1680</v>
      </c>
      <c r="Q17" s="106"/>
      <c r="R17" s="105">
        <f t="shared" si="6"/>
        <v>1280</v>
      </c>
      <c r="S17" s="113"/>
      <c r="T17" s="110">
        <f t="shared" si="7"/>
        <v>900</v>
      </c>
      <c r="U17" s="10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20.100000000000001" customHeight="1" x14ac:dyDescent="0.25">
      <c r="A18" s="1"/>
      <c r="B18" s="1"/>
      <c r="C18" s="1"/>
      <c r="D18" s="1"/>
      <c r="E18" s="1"/>
      <c r="F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20.10000000000000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20.10000000000000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20.100000000000001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20.100000000000001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20.100000000000001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20.10000000000000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20.10000000000000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20.10000000000000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20.10000000000000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20.10000000000000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20.10000000000000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20.10000000000000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20.10000000000000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20.100000000000001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20.100000000000001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20.100000000000001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20.100000000000001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20.100000000000001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20.100000000000001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20.100000000000001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20.100000000000001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20.100000000000001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20.100000000000001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20.100000000000001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20.10000000000000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20.100000000000001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20.100000000000001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20.100000000000001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20.100000000000001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20.100000000000001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20.100000000000001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20.100000000000001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20.100000000000001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20.100000000000001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20.100000000000001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20.100000000000001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20.100000000000001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20.100000000000001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20.100000000000001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20.100000000000001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20.100000000000001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20.10000000000000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20.10000000000000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20.10000000000000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20.10000000000000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20.10000000000000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20.10000000000000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20.10000000000000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20.10000000000000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20.10000000000000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20.10000000000000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20.10000000000000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20.10000000000000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20.10000000000000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20.100000000000001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20.100000000000001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20.100000000000001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20.100000000000001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20.10000000000000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20.100000000000001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20.100000000000001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20.100000000000001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20.10000000000000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20.10000000000000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20.100000000000001" customHeight="1" x14ac:dyDescent="0.25"/>
    <row r="84" spans="1:45" ht="20.100000000000001" customHeight="1" x14ac:dyDescent="0.25"/>
    <row r="85" spans="1:45" ht="20.100000000000001" customHeight="1" x14ac:dyDescent="0.25"/>
    <row r="86" spans="1:45" ht="20.100000000000001" customHeight="1" x14ac:dyDescent="0.25"/>
    <row r="87" spans="1:45" ht="20.100000000000001" customHeight="1" x14ac:dyDescent="0.25"/>
    <row r="88" spans="1:45" ht="20.100000000000001" customHeight="1" x14ac:dyDescent="0.25"/>
    <row r="89" spans="1:45" ht="20.100000000000001" customHeight="1" x14ac:dyDescent="0.25"/>
    <row r="90" spans="1:45" ht="20.100000000000001" customHeight="1" x14ac:dyDescent="0.25"/>
    <row r="91" spans="1:45" ht="20.100000000000001" customHeight="1" x14ac:dyDescent="0.25"/>
    <row r="92" spans="1:45" ht="20.100000000000001" customHeight="1" x14ac:dyDescent="0.25"/>
    <row r="93" spans="1:45" ht="20.100000000000001" customHeight="1" x14ac:dyDescent="0.25"/>
    <row r="94" spans="1:45" ht="20.100000000000001" customHeight="1" x14ac:dyDescent="0.25"/>
    <row r="95" spans="1:45" ht="20.100000000000001" customHeight="1" x14ac:dyDescent="0.25"/>
    <row r="96" spans="1:45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</sheetData>
  <mergeCells count="24">
    <mergeCell ref="T3:T5"/>
    <mergeCell ref="U3:U5"/>
    <mergeCell ref="G2:G5"/>
    <mergeCell ref="H2:M2"/>
    <mergeCell ref="H4:M4"/>
    <mergeCell ref="N3:N5"/>
    <mergeCell ref="O3:O5"/>
    <mergeCell ref="P3:P5"/>
    <mergeCell ref="Q3:Q5"/>
    <mergeCell ref="R3:R5"/>
    <mergeCell ref="S3:S5"/>
    <mergeCell ref="O6:O17"/>
    <mergeCell ref="Q6:Q17"/>
    <mergeCell ref="S6:S17"/>
    <mergeCell ref="U6:U17"/>
    <mergeCell ref="B3:B5"/>
    <mergeCell ref="C3:C5"/>
    <mergeCell ref="D3:D5"/>
    <mergeCell ref="E3:E5"/>
    <mergeCell ref="B2:E2"/>
    <mergeCell ref="N2:O2"/>
    <mergeCell ref="P2:Q2"/>
    <mergeCell ref="R2:S2"/>
    <mergeCell ref="T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2025-04-26T23:12:31Z</dcterms:modified>
</cp:coreProperties>
</file>